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969b768a5f199c/2 Projects - See External Drive/0178 - Bath and NE Somerset - ATC's/0178-039_Holloway_(North_Of_Wellsway)/"/>
    </mc:Choice>
  </mc:AlternateContent>
  <xr:revisionPtr revIDLastSave="1593" documentId="13_ncr:40009_{D6585770-5E28-4F52-A5B6-BE76C382A998}" xr6:coauthVersionLast="47" xr6:coauthVersionMax="47" xr10:uidLastSave="{37A40E15-E4D9-49D4-BFE0-67B79D0C7504}"/>
  <bookViews>
    <workbookView xWindow="19090" yWindow="-8960" windowWidth="38620" windowHeight="21220" xr2:uid="{00000000-000D-0000-FFFF-FFFF00000000}"/>
  </bookViews>
  <sheets>
    <sheet name="Summary" sheetId="7" r:id="rId1"/>
    <sheet name="15m Volumes" sheetId="2" r:id="rId2"/>
    <sheet name="1h Volumes" sheetId="4" r:id="rId3"/>
    <sheet name="Volumes by Class" sheetId="5" r:id="rId4"/>
    <sheet name="Volume by Speed" sheetId="6" r:id="rId5"/>
    <sheet name="Raw Data" sheetId="1" r:id="rId6"/>
    <sheet name="Lists" sheetId="3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6" l="1"/>
  <c r="G3" i="5"/>
  <c r="W15" i="7"/>
  <c r="G15" i="7"/>
  <c r="W14" i="7"/>
  <c r="G14" i="7"/>
  <c r="A15" i="7"/>
  <c r="A14" i="7"/>
  <c r="A1" i="3"/>
  <c r="A2" i="3" s="1"/>
  <c r="H5" i="6"/>
  <c r="G5" i="5"/>
  <c r="AF5" i="6"/>
  <c r="H8" i="6"/>
  <c r="X12" i="6" s="1"/>
  <c r="G8" i="5"/>
  <c r="G8" i="4"/>
  <c r="H6" i="6"/>
  <c r="G6" i="5"/>
  <c r="G6" i="4"/>
  <c r="G6" i="2"/>
  <c r="G6" i="7"/>
  <c r="G5" i="4"/>
  <c r="G3" i="4"/>
  <c r="G1" i="4"/>
  <c r="G8" i="2"/>
  <c r="G3" i="2"/>
  <c r="G5" i="2"/>
  <c r="G1" i="2"/>
  <c r="G2" i="2"/>
  <c r="G4" i="2"/>
  <c r="G3" i="7"/>
  <c r="C124" i="7"/>
  <c r="C123" i="7"/>
  <c r="C122" i="7"/>
  <c r="C121" i="7"/>
  <c r="C120" i="7"/>
  <c r="C119" i="7"/>
  <c r="B119" i="7"/>
  <c r="B124" i="7"/>
  <c r="B123" i="7"/>
  <c r="B122" i="7"/>
  <c r="B121" i="7"/>
  <c r="B120" i="7"/>
  <c r="AG14" i="7"/>
  <c r="X15" i="7"/>
  <c r="Y15" i="7"/>
  <c r="Z15" i="7"/>
  <c r="AA15" i="7"/>
  <c r="Y14" i="7"/>
  <c r="Z14" i="7"/>
  <c r="AA14" i="7"/>
  <c r="X14" i="7"/>
  <c r="I14" i="7"/>
  <c r="J14" i="7"/>
  <c r="K14" i="7"/>
  <c r="L14" i="7"/>
  <c r="M14" i="7"/>
  <c r="N14" i="7"/>
  <c r="O14" i="7"/>
  <c r="P14" i="7"/>
  <c r="Q14" i="7"/>
  <c r="R14" i="7"/>
  <c r="S14" i="7"/>
  <c r="I15" i="7"/>
  <c r="J15" i="7"/>
  <c r="K15" i="7"/>
  <c r="L15" i="7"/>
  <c r="M15" i="7"/>
  <c r="N15" i="7"/>
  <c r="O15" i="7"/>
  <c r="P15" i="7"/>
  <c r="Q15" i="7"/>
  <c r="R15" i="7"/>
  <c r="S15" i="7"/>
  <c r="H15" i="7"/>
  <c r="H14" i="7"/>
  <c r="G116" i="7"/>
  <c r="F116" i="7"/>
  <c r="E116" i="7"/>
  <c r="D116" i="7"/>
  <c r="C116" i="7"/>
  <c r="B116" i="7"/>
  <c r="A116" i="7"/>
  <c r="G110" i="7"/>
  <c r="F110" i="7"/>
  <c r="E110" i="7"/>
  <c r="D110" i="7"/>
  <c r="C110" i="7"/>
  <c r="B110" i="7"/>
  <c r="A110" i="7"/>
  <c r="G109" i="7"/>
  <c r="F109" i="7"/>
  <c r="E109" i="7"/>
  <c r="D109" i="7"/>
  <c r="C109" i="7"/>
  <c r="B109" i="7"/>
  <c r="A109" i="7"/>
  <c r="H108" i="7"/>
  <c r="H114" i="7" s="1"/>
  <c r="I108" i="7"/>
  <c r="I114" i="7" s="1"/>
  <c r="G104" i="7"/>
  <c r="F104" i="7"/>
  <c r="E104" i="7"/>
  <c r="D104" i="7"/>
  <c r="C104" i="7"/>
  <c r="B104" i="7"/>
  <c r="A104" i="7"/>
  <c r="G103" i="7"/>
  <c r="F103" i="7"/>
  <c r="F115" i="7" s="1"/>
  <c r="E103" i="7"/>
  <c r="E115" i="7" s="1"/>
  <c r="D103" i="7"/>
  <c r="D115" i="7" s="1"/>
  <c r="C103" i="7"/>
  <c r="C115" i="7" s="1"/>
  <c r="B103" i="7"/>
  <c r="A103" i="7"/>
  <c r="G102" i="7"/>
  <c r="G108" i="7" s="1"/>
  <c r="G114" i="7" s="1"/>
  <c r="F102" i="7"/>
  <c r="F108" i="7" s="1"/>
  <c r="F114" i="7" s="1"/>
  <c r="E102" i="7"/>
  <c r="E108" i="7" s="1"/>
  <c r="E114" i="7" s="1"/>
  <c r="D102" i="7"/>
  <c r="D108" i="7" s="1"/>
  <c r="D114" i="7" s="1"/>
  <c r="C102" i="7"/>
  <c r="C108" i="7" s="1"/>
  <c r="C114" i="7" s="1"/>
  <c r="B102" i="7"/>
  <c r="B108" i="7" s="1"/>
  <c r="B114" i="7" s="1"/>
  <c r="A102" i="7"/>
  <c r="A108" i="7" s="1"/>
  <c r="A114" i="7" s="1"/>
  <c r="R7" i="7"/>
  <c r="R6" i="7"/>
  <c r="R5" i="7"/>
  <c r="R4" i="7"/>
  <c r="G4" i="7"/>
  <c r="R3" i="7"/>
  <c r="R2" i="7"/>
  <c r="G2" i="7"/>
  <c r="R1" i="7"/>
  <c r="AL7" i="2"/>
  <c r="AL6" i="2"/>
  <c r="AL5" i="2"/>
  <c r="AL4" i="2"/>
  <c r="AL3" i="2"/>
  <c r="AL2" i="2"/>
  <c r="AL1" i="2"/>
  <c r="AL7" i="4"/>
  <c r="AL6" i="4"/>
  <c r="AL5" i="4"/>
  <c r="AL4" i="4"/>
  <c r="G4" i="4"/>
  <c r="AL3" i="4"/>
  <c r="AL2" i="4"/>
  <c r="G2" i="4"/>
  <c r="AL1" i="4"/>
  <c r="AL7" i="5"/>
  <c r="AL6" i="5"/>
  <c r="AL5" i="5"/>
  <c r="AL4" i="5"/>
  <c r="G4" i="5"/>
  <c r="AL3" i="5"/>
  <c r="AL2" i="5"/>
  <c r="G2" i="5"/>
  <c r="AL1" i="5"/>
  <c r="A11" i="6"/>
  <c r="AL7" i="6"/>
  <c r="AL6" i="6"/>
  <c r="AL5" i="6"/>
  <c r="AL4" i="6"/>
  <c r="AL3" i="6"/>
  <c r="AL2" i="6"/>
  <c r="AL1" i="6"/>
  <c r="C11" i="6"/>
  <c r="AD20" i="5"/>
  <c r="AD19" i="5"/>
  <c r="AD18" i="5"/>
  <c r="AD17" i="5"/>
  <c r="AD16" i="5"/>
  <c r="AD15" i="5"/>
  <c r="AD14" i="5"/>
  <c r="H2" i="6"/>
  <c r="H4" i="6"/>
  <c r="C7" i="3"/>
  <c r="C6" i="3"/>
  <c r="C5" i="3"/>
  <c r="C4" i="3"/>
  <c r="C3" i="3"/>
  <c r="C2" i="3"/>
  <c r="C1" i="3"/>
  <c r="A11" i="5"/>
  <c r="V13" i="5"/>
  <c r="O12" i="4"/>
  <c r="B11" i="4"/>
  <c r="H43" i="4"/>
  <c r="G43" i="4"/>
  <c r="F43" i="4"/>
  <c r="E43" i="4"/>
  <c r="D43" i="4"/>
  <c r="C43" i="4"/>
  <c r="B4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13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3" i="2"/>
  <c r="B107" i="2"/>
  <c r="Q12" i="2"/>
  <c r="B11" i="2"/>
  <c r="B115" i="2"/>
  <c r="C115" i="2"/>
  <c r="D115" i="2"/>
  <c r="E115" i="2"/>
  <c r="F115" i="2"/>
  <c r="G115" i="2"/>
  <c r="H115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3" i="2"/>
  <c r="E108" i="2"/>
  <c r="E107" i="2"/>
  <c r="E106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3" i="2"/>
  <c r="B15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4" i="2"/>
  <c r="D15" i="2"/>
  <c r="D16" i="2"/>
  <c r="D17" i="2"/>
  <c r="D18" i="2"/>
  <c r="D13" i="2"/>
  <c r="C13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B14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8" i="2"/>
  <c r="A46" i="5"/>
  <c r="A45" i="5"/>
  <c r="A44" i="5"/>
  <c r="A43" i="5"/>
  <c r="A42" i="5"/>
  <c r="B11" i="5"/>
  <c r="G12" i="2"/>
  <c r="F12" i="2"/>
  <c r="E12" i="2"/>
  <c r="D12" i="2"/>
  <c r="C12" i="2"/>
  <c r="B12" i="2"/>
  <c r="H12" i="4"/>
  <c r="G12" i="4"/>
  <c r="F12" i="4"/>
  <c r="E12" i="4"/>
  <c r="D12" i="4"/>
  <c r="C12" i="4"/>
  <c r="B12" i="4"/>
  <c r="J39" i="6" l="1"/>
  <c r="G1" i="5"/>
  <c r="H1" i="6" s="1"/>
  <c r="M19" i="5"/>
  <c r="I17" i="5"/>
  <c r="AC111" i="6"/>
  <c r="AC110" i="6"/>
  <c r="N16" i="7"/>
  <c r="Q16" i="7"/>
  <c r="I16" i="7"/>
  <c r="S16" i="7"/>
  <c r="I103" i="7"/>
  <c r="C14" i="7" s="1"/>
  <c r="O16" i="7"/>
  <c r="M16" i="7"/>
  <c r="D14" i="7"/>
  <c r="R16" i="7"/>
  <c r="H16" i="7"/>
  <c r="L16" i="7"/>
  <c r="P16" i="7"/>
  <c r="K16" i="7"/>
  <c r="J16" i="7"/>
  <c r="T14" i="7"/>
  <c r="T15" i="7"/>
  <c r="H103" i="7"/>
  <c r="B14" i="7" s="1"/>
  <c r="D15" i="7"/>
  <c r="F124" i="7" s="1"/>
  <c r="G115" i="7"/>
  <c r="H115" i="7" s="1"/>
  <c r="B16" i="7" s="1"/>
  <c r="A115" i="7"/>
  <c r="B115" i="7"/>
  <c r="I109" i="7"/>
  <c r="C15" i="7" s="1"/>
  <c r="H109" i="7"/>
  <c r="B15" i="7" s="1"/>
  <c r="L25" i="5"/>
  <c r="E32" i="5"/>
  <c r="F14" i="5"/>
  <c r="M31" i="5"/>
  <c r="H24" i="5"/>
  <c r="E33" i="5"/>
  <c r="E16" i="5"/>
  <c r="E14" i="5"/>
  <c r="D31" i="5"/>
  <c r="E24" i="5"/>
  <c r="M18" i="5"/>
  <c r="G14" i="5"/>
  <c r="E25" i="5"/>
  <c r="L37" i="5"/>
  <c r="M30" i="5"/>
  <c r="M23" i="5"/>
  <c r="I37" i="5"/>
  <c r="I30" i="5"/>
  <c r="D23" i="5"/>
  <c r="E37" i="5"/>
  <c r="L29" i="5"/>
  <c r="M22" i="5"/>
  <c r="I29" i="5"/>
  <c r="E36" i="5"/>
  <c r="E29" i="5"/>
  <c r="L21" i="5"/>
  <c r="J14" i="5"/>
  <c r="H36" i="5"/>
  <c r="I22" i="5"/>
  <c r="M35" i="5"/>
  <c r="H28" i="5"/>
  <c r="I21" i="5"/>
  <c r="E21" i="5"/>
  <c r="E20" i="5"/>
  <c r="D35" i="5"/>
  <c r="M27" i="5"/>
  <c r="L33" i="5"/>
  <c r="M26" i="5"/>
  <c r="E28" i="5"/>
  <c r="M34" i="5"/>
  <c r="H20" i="5"/>
  <c r="I34" i="5"/>
  <c r="D27" i="5"/>
  <c r="D16" i="5"/>
  <c r="B14" i="5"/>
  <c r="I33" i="5"/>
  <c r="I26" i="5"/>
  <c r="D19" i="5"/>
  <c r="I14" i="5"/>
  <c r="H32" i="5"/>
  <c r="I25" i="5"/>
  <c r="AC113" i="6"/>
  <c r="AC112" i="6"/>
  <c r="AA112" i="6"/>
  <c r="AA110" i="6"/>
  <c r="AB113" i="6"/>
  <c r="AB112" i="6"/>
  <c r="AB111" i="6"/>
  <c r="AB110" i="6"/>
  <c r="AA113" i="6"/>
  <c r="AA111" i="6"/>
  <c r="AC35" i="6"/>
  <c r="Z113" i="6"/>
  <c r="Z112" i="6"/>
  <c r="Z111" i="6"/>
  <c r="Z110" i="6"/>
  <c r="AA77" i="6"/>
  <c r="AA29" i="6"/>
  <c r="AC93" i="6"/>
  <c r="AC69" i="6"/>
  <c r="AC53" i="6"/>
  <c r="AC45" i="6"/>
  <c r="AC21" i="6"/>
  <c r="AA108" i="6"/>
  <c r="AA92" i="6"/>
  <c r="AA76" i="6"/>
  <c r="AA60" i="6"/>
  <c r="AA44" i="6"/>
  <c r="AA28" i="6"/>
  <c r="AB109" i="6"/>
  <c r="AB101" i="6"/>
  <c r="AB93" i="6"/>
  <c r="AB85" i="6"/>
  <c r="AB77" i="6"/>
  <c r="AB69" i="6"/>
  <c r="AB61" i="6"/>
  <c r="AB53" i="6"/>
  <c r="AB45" i="6"/>
  <c r="AB37" i="6"/>
  <c r="AB29" i="6"/>
  <c r="AB21" i="6"/>
  <c r="AA109" i="6"/>
  <c r="AA61" i="6"/>
  <c r="AC109" i="6"/>
  <c r="AC77" i="6"/>
  <c r="AC29" i="6"/>
  <c r="AA107" i="6"/>
  <c r="AA91" i="6"/>
  <c r="AA75" i="6"/>
  <c r="AA59" i="6"/>
  <c r="AA43" i="6"/>
  <c r="AA27" i="6"/>
  <c r="AC108" i="6"/>
  <c r="AC100" i="6"/>
  <c r="AC92" i="6"/>
  <c r="AC84" i="6"/>
  <c r="AC76" i="6"/>
  <c r="AC68" i="6"/>
  <c r="AC60" i="6"/>
  <c r="AC52" i="6"/>
  <c r="AC44" i="6"/>
  <c r="AC36" i="6"/>
  <c r="AC28" i="6"/>
  <c r="AC20" i="6"/>
  <c r="AA93" i="6"/>
  <c r="AA45" i="6"/>
  <c r="AC101" i="6"/>
  <c r="AC85" i="6"/>
  <c r="AC61" i="6"/>
  <c r="AC37" i="6"/>
  <c r="AA106" i="6"/>
  <c r="AA90" i="6"/>
  <c r="AA74" i="6"/>
  <c r="AA58" i="6"/>
  <c r="AA42" i="6"/>
  <c r="AA26" i="6"/>
  <c r="AB108" i="6"/>
  <c r="AB100" i="6"/>
  <c r="AB92" i="6"/>
  <c r="AB84" i="6"/>
  <c r="AB76" i="6"/>
  <c r="AB68" i="6"/>
  <c r="AB60" i="6"/>
  <c r="AB52" i="6"/>
  <c r="AB44" i="6"/>
  <c r="AB36" i="6"/>
  <c r="AB28" i="6"/>
  <c r="AB20" i="6"/>
  <c r="AC27" i="6"/>
  <c r="AC19" i="6"/>
  <c r="AA105" i="6"/>
  <c r="AA89" i="6"/>
  <c r="AA73" i="6"/>
  <c r="AA57" i="6"/>
  <c r="AA41" i="6"/>
  <c r="AA25" i="6"/>
  <c r="AC107" i="6"/>
  <c r="AC99" i="6"/>
  <c r="AC91" i="6"/>
  <c r="AC83" i="6"/>
  <c r="AC75" i="6"/>
  <c r="AC67" i="6"/>
  <c r="AC59" i="6"/>
  <c r="AC51" i="6"/>
  <c r="AC43" i="6"/>
  <c r="AA104" i="6"/>
  <c r="AA88" i="6"/>
  <c r="AA72" i="6"/>
  <c r="AA56" i="6"/>
  <c r="AA40" i="6"/>
  <c r="AA24" i="6"/>
  <c r="AB107" i="6"/>
  <c r="AB99" i="6"/>
  <c r="AB91" i="6"/>
  <c r="AB83" i="6"/>
  <c r="AB75" i="6"/>
  <c r="AB67" i="6"/>
  <c r="AB59" i="6"/>
  <c r="AB51" i="6"/>
  <c r="AB43" i="6"/>
  <c r="AB35" i="6"/>
  <c r="AB27" i="6"/>
  <c r="AB19" i="6"/>
  <c r="AA103" i="6"/>
  <c r="AA87" i="6"/>
  <c r="AA71" i="6"/>
  <c r="AA55" i="6"/>
  <c r="AA39" i="6"/>
  <c r="AA23" i="6"/>
  <c r="AC106" i="6"/>
  <c r="AC98" i="6"/>
  <c r="AC90" i="6"/>
  <c r="AC82" i="6"/>
  <c r="AC74" i="6"/>
  <c r="AC66" i="6"/>
  <c r="AC58" i="6"/>
  <c r="AC50" i="6"/>
  <c r="AC42" i="6"/>
  <c r="AC34" i="6"/>
  <c r="AC26" i="6"/>
  <c r="AC18" i="6"/>
  <c r="AA102" i="6"/>
  <c r="AA86" i="6"/>
  <c r="AA70" i="6"/>
  <c r="AA54" i="6"/>
  <c r="AA38" i="6"/>
  <c r="AA22" i="6"/>
  <c r="AB106" i="6"/>
  <c r="AB98" i="6"/>
  <c r="AB90" i="6"/>
  <c r="AB82" i="6"/>
  <c r="AB74" i="6"/>
  <c r="AB66" i="6"/>
  <c r="AB58" i="6"/>
  <c r="AB50" i="6"/>
  <c r="AB42" i="6"/>
  <c r="AB34" i="6"/>
  <c r="AB26" i="6"/>
  <c r="AB18" i="6"/>
  <c r="AA101" i="6"/>
  <c r="AA85" i="6"/>
  <c r="AA69" i="6"/>
  <c r="AA53" i="6"/>
  <c r="AA37" i="6"/>
  <c r="AA21" i="6"/>
  <c r="AC105" i="6"/>
  <c r="AC97" i="6"/>
  <c r="AC89" i="6"/>
  <c r="AC81" i="6"/>
  <c r="AC73" i="6"/>
  <c r="AC65" i="6"/>
  <c r="AC57" i="6"/>
  <c r="AC49" i="6"/>
  <c r="AC41" i="6"/>
  <c r="AC33" i="6"/>
  <c r="AC25" i="6"/>
  <c r="AC17" i="6"/>
  <c r="AA100" i="6"/>
  <c r="AA84" i="6"/>
  <c r="AA68" i="6"/>
  <c r="AA52" i="6"/>
  <c r="AA36" i="6"/>
  <c r="AA20" i="6"/>
  <c r="AB105" i="6"/>
  <c r="AB97" i="6"/>
  <c r="AB89" i="6"/>
  <c r="AB81" i="6"/>
  <c r="AB73" i="6"/>
  <c r="AB65" i="6"/>
  <c r="AB57" i="6"/>
  <c r="AB49" i="6"/>
  <c r="AB41" i="6"/>
  <c r="AB33" i="6"/>
  <c r="AB25" i="6"/>
  <c r="AB17" i="6"/>
  <c r="AA99" i="6"/>
  <c r="AA83" i="6"/>
  <c r="AA67" i="6"/>
  <c r="AA51" i="6"/>
  <c r="AA35" i="6"/>
  <c r="AA19" i="6"/>
  <c r="AC104" i="6"/>
  <c r="AC96" i="6"/>
  <c r="AC88" i="6"/>
  <c r="AC80" i="6"/>
  <c r="AC72" i="6"/>
  <c r="AC64" i="6"/>
  <c r="AC56" i="6"/>
  <c r="AC48" i="6"/>
  <c r="AC40" i="6"/>
  <c r="AC32" i="6"/>
  <c r="AC24" i="6"/>
  <c r="AC16" i="6"/>
  <c r="AA98" i="6"/>
  <c r="AA82" i="6"/>
  <c r="AA66" i="6"/>
  <c r="AA50" i="6"/>
  <c r="AA34" i="6"/>
  <c r="AA18" i="6"/>
  <c r="AB104" i="6"/>
  <c r="AB96" i="6"/>
  <c r="AB88" i="6"/>
  <c r="AB80" i="6"/>
  <c r="AB72" i="6"/>
  <c r="AB64" i="6"/>
  <c r="AB56" i="6"/>
  <c r="AB48" i="6"/>
  <c r="AB40" i="6"/>
  <c r="AB32" i="6"/>
  <c r="AB24" i="6"/>
  <c r="AB16" i="6"/>
  <c r="AA97" i="6"/>
  <c r="AA81" i="6"/>
  <c r="AA65" i="6"/>
  <c r="AA49" i="6"/>
  <c r="AA33" i="6"/>
  <c r="AA17" i="6"/>
  <c r="AC103" i="6"/>
  <c r="AC95" i="6"/>
  <c r="AC87" i="6"/>
  <c r="AC79" i="6"/>
  <c r="AC71" i="6"/>
  <c r="AC63" i="6"/>
  <c r="AC55" i="6"/>
  <c r="AC47" i="6"/>
  <c r="AC39" i="6"/>
  <c r="AC31" i="6"/>
  <c r="AC23" i="6"/>
  <c r="AC15" i="6"/>
  <c r="AA96" i="6"/>
  <c r="AA80" i="6"/>
  <c r="AA64" i="6"/>
  <c r="AA48" i="6"/>
  <c r="AA32" i="6"/>
  <c r="AA16" i="6"/>
  <c r="AB103" i="6"/>
  <c r="AB95" i="6"/>
  <c r="AB87" i="6"/>
  <c r="AB79" i="6"/>
  <c r="AB71" i="6"/>
  <c r="AB63" i="6"/>
  <c r="AB55" i="6"/>
  <c r="AB47" i="6"/>
  <c r="AB39" i="6"/>
  <c r="AB31" i="6"/>
  <c r="AB23" i="6"/>
  <c r="AB15" i="6"/>
  <c r="AA95" i="6"/>
  <c r="AA79" i="6"/>
  <c r="AA63" i="6"/>
  <c r="AA47" i="6"/>
  <c r="AA31" i="6"/>
  <c r="AA15" i="6"/>
  <c r="AC102" i="6"/>
  <c r="AC94" i="6"/>
  <c r="AC86" i="6"/>
  <c r="AC78" i="6"/>
  <c r="AC70" i="6"/>
  <c r="AC62" i="6"/>
  <c r="AC54" i="6"/>
  <c r="AC46" i="6"/>
  <c r="AC38" i="6"/>
  <c r="AC30" i="6"/>
  <c r="AC22" i="6"/>
  <c r="AC14" i="6"/>
  <c r="AA94" i="6"/>
  <c r="AA78" i="6"/>
  <c r="AA62" i="6"/>
  <c r="AA46" i="6"/>
  <c r="AA30" i="6"/>
  <c r="AA14" i="6"/>
  <c r="AB102" i="6"/>
  <c r="AB94" i="6"/>
  <c r="AB86" i="6"/>
  <c r="AB78" i="6"/>
  <c r="AB70" i="6"/>
  <c r="AB62" i="6"/>
  <c r="AB54" i="6"/>
  <c r="AB46" i="6"/>
  <c r="AB38" i="6"/>
  <c r="AB30" i="6"/>
  <c r="AB22" i="6"/>
  <c r="AB14" i="6"/>
  <c r="Z78" i="6"/>
  <c r="Z69" i="6"/>
  <c r="Z68" i="6"/>
  <c r="Z62" i="6"/>
  <c r="Z53" i="6"/>
  <c r="Z52" i="6"/>
  <c r="Z84" i="6"/>
  <c r="Z46" i="6"/>
  <c r="Z37" i="6"/>
  <c r="Z36" i="6"/>
  <c r="Z30" i="6"/>
  <c r="Z21" i="6"/>
  <c r="Z101" i="6"/>
  <c r="Z20" i="6"/>
  <c r="Z100" i="6"/>
  <c r="Z94" i="6"/>
  <c r="Z85" i="6"/>
  <c r="Z109" i="6"/>
  <c r="Z93" i="6"/>
  <c r="Z77" i="6"/>
  <c r="Z61" i="6"/>
  <c r="Z45" i="6"/>
  <c r="Z29" i="6"/>
  <c r="Z14" i="6"/>
  <c r="Z108" i="6"/>
  <c r="Z92" i="6"/>
  <c r="Z76" i="6"/>
  <c r="Z60" i="6"/>
  <c r="Z44" i="6"/>
  <c r="Z28" i="6"/>
  <c r="Z107" i="6"/>
  <c r="Z91" i="6"/>
  <c r="Z75" i="6"/>
  <c r="Z59" i="6"/>
  <c r="Z43" i="6"/>
  <c r="Z27" i="6"/>
  <c r="Z106" i="6"/>
  <c r="Z90" i="6"/>
  <c r="Z74" i="6"/>
  <c r="Z58" i="6"/>
  <c r="Z42" i="6"/>
  <c r="Z26" i="6"/>
  <c r="Z105" i="6"/>
  <c r="Z89" i="6"/>
  <c r="Z73" i="6"/>
  <c r="Z57" i="6"/>
  <c r="Z41" i="6"/>
  <c r="Z25" i="6"/>
  <c r="Z104" i="6"/>
  <c r="Z88" i="6"/>
  <c r="Z72" i="6"/>
  <c r="Z56" i="6"/>
  <c r="Z40" i="6"/>
  <c r="Z24" i="6"/>
  <c r="Z103" i="6"/>
  <c r="Z87" i="6"/>
  <c r="Z71" i="6"/>
  <c r="Z55" i="6"/>
  <c r="Z39" i="6"/>
  <c r="Z23" i="6"/>
  <c r="Z102" i="6"/>
  <c r="Z86" i="6"/>
  <c r="Z70" i="6"/>
  <c r="Z54" i="6"/>
  <c r="Z38" i="6"/>
  <c r="Z22" i="6"/>
  <c r="Z99" i="6"/>
  <c r="Z83" i="6"/>
  <c r="Z67" i="6"/>
  <c r="Z51" i="6"/>
  <c r="Z35" i="6"/>
  <c r="Z19" i="6"/>
  <c r="Z98" i="6"/>
  <c r="Z82" i="6"/>
  <c r="Z66" i="6"/>
  <c r="Z50" i="6"/>
  <c r="Z34" i="6"/>
  <c r="Z18" i="6"/>
  <c r="Z97" i="6"/>
  <c r="Z81" i="6"/>
  <c r="Z65" i="6"/>
  <c r="Z49" i="6"/>
  <c r="Z33" i="6"/>
  <c r="Z17" i="6"/>
  <c r="Z96" i="6"/>
  <c r="Z80" i="6"/>
  <c r="Z64" i="6"/>
  <c r="Z48" i="6"/>
  <c r="Z32" i="6"/>
  <c r="Z16" i="6"/>
  <c r="Z95" i="6"/>
  <c r="Z79" i="6"/>
  <c r="Z63" i="6"/>
  <c r="Z47" i="6"/>
  <c r="Z31" i="6"/>
  <c r="Z15" i="6"/>
  <c r="M14" i="6"/>
  <c r="M109" i="6"/>
  <c r="L108" i="6"/>
  <c r="I107" i="6"/>
  <c r="G106" i="6"/>
  <c r="D105" i="6"/>
  <c r="U103" i="6"/>
  <c r="L102" i="6"/>
  <c r="E101" i="6"/>
  <c r="R99" i="6"/>
  <c r="W97" i="6"/>
  <c r="N86" i="6"/>
  <c r="Q70" i="6"/>
  <c r="R42" i="6"/>
  <c r="L14" i="6"/>
  <c r="L109" i="6"/>
  <c r="J108" i="6"/>
  <c r="G107" i="6"/>
  <c r="F106" i="6"/>
  <c r="C105" i="6"/>
  <c r="Q103" i="6"/>
  <c r="K102" i="6"/>
  <c r="C101" i="6"/>
  <c r="O99" i="6"/>
  <c r="T97" i="6"/>
  <c r="S85" i="6"/>
  <c r="W68" i="6"/>
  <c r="D41" i="6"/>
  <c r="K14" i="6"/>
  <c r="K109" i="6"/>
  <c r="H108" i="6"/>
  <c r="F107" i="6"/>
  <c r="D106" i="6"/>
  <c r="V104" i="6"/>
  <c r="O103" i="6"/>
  <c r="J102" i="6"/>
  <c r="V100" i="6"/>
  <c r="M99" i="6"/>
  <c r="G97" i="6"/>
  <c r="C85" i="6"/>
  <c r="E67" i="6"/>
  <c r="C15" i="6"/>
  <c r="S15" i="6"/>
  <c r="N16" i="6"/>
  <c r="I17" i="6"/>
  <c r="D18" i="6"/>
  <c r="T18" i="6"/>
  <c r="O19" i="6"/>
  <c r="J20" i="6"/>
  <c r="E21" i="6"/>
  <c r="U21" i="6"/>
  <c r="P22" i="6"/>
  <c r="K23" i="6"/>
  <c r="F24" i="6"/>
  <c r="V24" i="6"/>
  <c r="Q25" i="6"/>
  <c r="L26" i="6"/>
  <c r="G27" i="6"/>
  <c r="W27" i="6"/>
  <c r="R28" i="6"/>
  <c r="M29" i="6"/>
  <c r="H30" i="6"/>
  <c r="C31" i="6"/>
  <c r="S31" i="6"/>
  <c r="N32" i="6"/>
  <c r="I33" i="6"/>
  <c r="D34" i="6"/>
  <c r="T34" i="6"/>
  <c r="O35" i="6"/>
  <c r="J36" i="6"/>
  <c r="E37" i="6"/>
  <c r="U37" i="6"/>
  <c r="P38" i="6"/>
  <c r="K39" i="6"/>
  <c r="F40" i="6"/>
  <c r="V40" i="6"/>
  <c r="Q41" i="6"/>
  <c r="L42" i="6"/>
  <c r="G43" i="6"/>
  <c r="W43" i="6"/>
  <c r="R44" i="6"/>
  <c r="M45" i="6"/>
  <c r="H46" i="6"/>
  <c r="C47" i="6"/>
  <c r="S47" i="6"/>
  <c r="N48" i="6"/>
  <c r="I49" i="6"/>
  <c r="D50" i="6"/>
  <c r="T50" i="6"/>
  <c r="O51" i="6"/>
  <c r="J52" i="6"/>
  <c r="E53" i="6"/>
  <c r="U53" i="6"/>
  <c r="P54" i="6"/>
  <c r="K55" i="6"/>
  <c r="F56" i="6"/>
  <c r="V56" i="6"/>
  <c r="Q57" i="6"/>
  <c r="L58" i="6"/>
  <c r="G59" i="6"/>
  <c r="W59" i="6"/>
  <c r="R60" i="6"/>
  <c r="M61" i="6"/>
  <c r="H62" i="6"/>
  <c r="C63" i="6"/>
  <c r="S63" i="6"/>
  <c r="N64" i="6"/>
  <c r="I65" i="6"/>
  <c r="D66" i="6"/>
  <c r="T66" i="6"/>
  <c r="O67" i="6"/>
  <c r="J68" i="6"/>
  <c r="E69" i="6"/>
  <c r="U69" i="6"/>
  <c r="P70" i="6"/>
  <c r="K71" i="6"/>
  <c r="F72" i="6"/>
  <c r="V72" i="6"/>
  <c r="Q73" i="6"/>
  <c r="L74" i="6"/>
  <c r="G75" i="6"/>
  <c r="W75" i="6"/>
  <c r="R76" i="6"/>
  <c r="M77" i="6"/>
  <c r="H78" i="6"/>
  <c r="C79" i="6"/>
  <c r="E15" i="6"/>
  <c r="U15" i="6"/>
  <c r="P16" i="6"/>
  <c r="K17" i="6"/>
  <c r="F18" i="6"/>
  <c r="V18" i="6"/>
  <c r="Q19" i="6"/>
  <c r="L20" i="6"/>
  <c r="G21" i="6"/>
  <c r="W21" i="6"/>
  <c r="R22" i="6"/>
  <c r="M23" i="6"/>
  <c r="H24" i="6"/>
  <c r="C25" i="6"/>
  <c r="S25" i="6"/>
  <c r="N26" i="6"/>
  <c r="I27" i="6"/>
  <c r="D28" i="6"/>
  <c r="T28" i="6"/>
  <c r="O29" i="6"/>
  <c r="J30" i="6"/>
  <c r="E31" i="6"/>
  <c r="U31" i="6"/>
  <c r="P32" i="6"/>
  <c r="K33" i="6"/>
  <c r="F34" i="6"/>
  <c r="V34" i="6"/>
  <c r="Q35" i="6"/>
  <c r="L36" i="6"/>
  <c r="G37" i="6"/>
  <c r="W37" i="6"/>
  <c r="R38" i="6"/>
  <c r="M39" i="6"/>
  <c r="H40" i="6"/>
  <c r="C41" i="6"/>
  <c r="S41" i="6"/>
  <c r="N42" i="6"/>
  <c r="I43" i="6"/>
  <c r="D44" i="6"/>
  <c r="T44" i="6"/>
  <c r="O45" i="6"/>
  <c r="J46" i="6"/>
  <c r="E47" i="6"/>
  <c r="U47" i="6"/>
  <c r="P48" i="6"/>
  <c r="K49" i="6"/>
  <c r="F50" i="6"/>
  <c r="V50" i="6"/>
  <c r="Q51" i="6"/>
  <c r="L52" i="6"/>
  <c r="G53" i="6"/>
  <c r="W53" i="6"/>
  <c r="R54" i="6"/>
  <c r="M55" i="6"/>
  <c r="H56" i="6"/>
  <c r="C57" i="6"/>
  <c r="S57" i="6"/>
  <c r="N58" i="6"/>
  <c r="I59" i="6"/>
  <c r="D60" i="6"/>
  <c r="T60" i="6"/>
  <c r="O61" i="6"/>
  <c r="J62" i="6"/>
  <c r="E63" i="6"/>
  <c r="U63" i="6"/>
  <c r="P64" i="6"/>
  <c r="K65" i="6"/>
  <c r="F66" i="6"/>
  <c r="V66" i="6"/>
  <c r="Q67" i="6"/>
  <c r="L68" i="6"/>
  <c r="G69" i="6"/>
  <c r="W69" i="6"/>
  <c r="R70" i="6"/>
  <c r="M71" i="6"/>
  <c r="H72" i="6"/>
  <c r="C73" i="6"/>
  <c r="S73" i="6"/>
  <c r="H15" i="6"/>
  <c r="C16" i="6"/>
  <c r="S16" i="6"/>
  <c r="N17" i="6"/>
  <c r="I18" i="6"/>
  <c r="D19" i="6"/>
  <c r="T19" i="6"/>
  <c r="O20" i="6"/>
  <c r="J21" i="6"/>
  <c r="E22" i="6"/>
  <c r="U22" i="6"/>
  <c r="P23" i="6"/>
  <c r="K24" i="6"/>
  <c r="F25" i="6"/>
  <c r="V25" i="6"/>
  <c r="Q26" i="6"/>
  <c r="L27" i="6"/>
  <c r="G28" i="6"/>
  <c r="W28" i="6"/>
  <c r="R29" i="6"/>
  <c r="M30" i="6"/>
  <c r="H31" i="6"/>
  <c r="C32" i="6"/>
  <c r="S32" i="6"/>
  <c r="N33" i="6"/>
  <c r="I34" i="6"/>
  <c r="D35" i="6"/>
  <c r="T35" i="6"/>
  <c r="O36" i="6"/>
  <c r="J37" i="6"/>
  <c r="E38" i="6"/>
  <c r="U38" i="6"/>
  <c r="P39" i="6"/>
  <c r="K40" i="6"/>
  <c r="F41" i="6"/>
  <c r="V41" i="6"/>
  <c r="Q42" i="6"/>
  <c r="L43" i="6"/>
  <c r="G44" i="6"/>
  <c r="W44" i="6"/>
  <c r="R45" i="6"/>
  <c r="M46" i="6"/>
  <c r="H47" i="6"/>
  <c r="C48" i="6"/>
  <c r="S48" i="6"/>
  <c r="N49" i="6"/>
  <c r="I50" i="6"/>
  <c r="D51" i="6"/>
  <c r="T51" i="6"/>
  <c r="O52" i="6"/>
  <c r="J53" i="6"/>
  <c r="E54" i="6"/>
  <c r="U54" i="6"/>
  <c r="P55" i="6"/>
  <c r="K56" i="6"/>
  <c r="F57" i="6"/>
  <c r="V57" i="6"/>
  <c r="Q58" i="6"/>
  <c r="L59" i="6"/>
  <c r="G60" i="6"/>
  <c r="W60" i="6"/>
  <c r="R61" i="6"/>
  <c r="M62" i="6"/>
  <c r="H63" i="6"/>
  <c r="C64" i="6"/>
  <c r="S64" i="6"/>
  <c r="N65" i="6"/>
  <c r="I66" i="6"/>
  <c r="D67" i="6"/>
  <c r="T67" i="6"/>
  <c r="O68" i="6"/>
  <c r="J69" i="6"/>
  <c r="E70" i="6"/>
  <c r="U70" i="6"/>
  <c r="P71" i="6"/>
  <c r="K72" i="6"/>
  <c r="F73" i="6"/>
  <c r="V73" i="6"/>
  <c r="K15" i="6"/>
  <c r="F16" i="6"/>
  <c r="V16" i="6"/>
  <c r="Q17" i="6"/>
  <c r="L18" i="6"/>
  <c r="G19" i="6"/>
  <c r="W19" i="6"/>
  <c r="R20" i="6"/>
  <c r="M21" i="6"/>
  <c r="H22" i="6"/>
  <c r="C23" i="6"/>
  <c r="S23" i="6"/>
  <c r="N24" i="6"/>
  <c r="I25" i="6"/>
  <c r="D26" i="6"/>
  <c r="T26" i="6"/>
  <c r="O27" i="6"/>
  <c r="J28" i="6"/>
  <c r="E29" i="6"/>
  <c r="U29" i="6"/>
  <c r="P30" i="6"/>
  <c r="K31" i="6"/>
  <c r="F32" i="6"/>
  <c r="V32" i="6"/>
  <c r="Q33" i="6"/>
  <c r="L34" i="6"/>
  <c r="G35" i="6"/>
  <c r="W35" i="6"/>
  <c r="R36" i="6"/>
  <c r="M37" i="6"/>
  <c r="H38" i="6"/>
  <c r="C39" i="6"/>
  <c r="S39" i="6"/>
  <c r="N40" i="6"/>
  <c r="I41" i="6"/>
  <c r="D42" i="6"/>
  <c r="T42" i="6"/>
  <c r="O43" i="6"/>
  <c r="J44" i="6"/>
  <c r="E45" i="6"/>
  <c r="U45" i="6"/>
  <c r="P46" i="6"/>
  <c r="K47" i="6"/>
  <c r="F48" i="6"/>
  <c r="V48" i="6"/>
  <c r="Q49" i="6"/>
  <c r="L50" i="6"/>
  <c r="G51" i="6"/>
  <c r="W51" i="6"/>
  <c r="R52" i="6"/>
  <c r="M53" i="6"/>
  <c r="H54" i="6"/>
  <c r="C55" i="6"/>
  <c r="S55" i="6"/>
  <c r="N56" i="6"/>
  <c r="I57" i="6"/>
  <c r="D58" i="6"/>
  <c r="T58" i="6"/>
  <c r="O59" i="6"/>
  <c r="J60" i="6"/>
  <c r="E61" i="6"/>
  <c r="U61" i="6"/>
  <c r="P62" i="6"/>
  <c r="K63" i="6"/>
  <c r="F64" i="6"/>
  <c r="V64" i="6"/>
  <c r="Q65" i="6"/>
  <c r="L66" i="6"/>
  <c r="G67" i="6"/>
  <c r="W67" i="6"/>
  <c r="R68" i="6"/>
  <c r="M69" i="6"/>
  <c r="H70" i="6"/>
  <c r="C71" i="6"/>
  <c r="S71" i="6"/>
  <c r="N72" i="6"/>
  <c r="I73" i="6"/>
  <c r="D74" i="6"/>
  <c r="T74" i="6"/>
  <c r="O75" i="6"/>
  <c r="J76" i="6"/>
  <c r="E77" i="6"/>
  <c r="U77" i="6"/>
  <c r="P78" i="6"/>
  <c r="K79" i="6"/>
  <c r="L15" i="6"/>
  <c r="G16" i="6"/>
  <c r="W16" i="6"/>
  <c r="R17" i="6"/>
  <c r="M18" i="6"/>
  <c r="H19" i="6"/>
  <c r="C20" i="6"/>
  <c r="S20" i="6"/>
  <c r="N21" i="6"/>
  <c r="I22" i="6"/>
  <c r="D23" i="6"/>
  <c r="T23" i="6"/>
  <c r="O24" i="6"/>
  <c r="J25" i="6"/>
  <c r="E26" i="6"/>
  <c r="U26" i="6"/>
  <c r="P27" i="6"/>
  <c r="K28" i="6"/>
  <c r="F29" i="6"/>
  <c r="V29" i="6"/>
  <c r="Q30" i="6"/>
  <c r="L31" i="6"/>
  <c r="G32" i="6"/>
  <c r="W32" i="6"/>
  <c r="R33" i="6"/>
  <c r="M34" i="6"/>
  <c r="H35" i="6"/>
  <c r="C36" i="6"/>
  <c r="S36" i="6"/>
  <c r="N37" i="6"/>
  <c r="I38" i="6"/>
  <c r="D39" i="6"/>
  <c r="T39" i="6"/>
  <c r="O40" i="6"/>
  <c r="J41" i="6"/>
  <c r="E42" i="6"/>
  <c r="U42" i="6"/>
  <c r="P43" i="6"/>
  <c r="K44" i="6"/>
  <c r="F45" i="6"/>
  <c r="V45" i="6"/>
  <c r="Q46" i="6"/>
  <c r="L47" i="6"/>
  <c r="G48" i="6"/>
  <c r="W48" i="6"/>
  <c r="R49" i="6"/>
  <c r="M50" i="6"/>
  <c r="H51" i="6"/>
  <c r="C52" i="6"/>
  <c r="S52" i="6"/>
  <c r="N53" i="6"/>
  <c r="I54" i="6"/>
  <c r="D55" i="6"/>
  <c r="T55" i="6"/>
  <c r="O56" i="6"/>
  <c r="J57" i="6"/>
  <c r="E58" i="6"/>
  <c r="U58" i="6"/>
  <c r="P59" i="6"/>
  <c r="K60" i="6"/>
  <c r="F61" i="6"/>
  <c r="V61" i="6"/>
  <c r="Q62" i="6"/>
  <c r="L63" i="6"/>
  <c r="G64" i="6"/>
  <c r="W64" i="6"/>
  <c r="R65" i="6"/>
  <c r="M66" i="6"/>
  <c r="H67" i="6"/>
  <c r="C68" i="6"/>
  <c r="S68" i="6"/>
  <c r="N69" i="6"/>
  <c r="I70" i="6"/>
  <c r="D71" i="6"/>
  <c r="T71" i="6"/>
  <c r="O72" i="6"/>
  <c r="J73" i="6"/>
  <c r="M15" i="6"/>
  <c r="H16" i="6"/>
  <c r="C17" i="6"/>
  <c r="S17" i="6"/>
  <c r="N18" i="6"/>
  <c r="I19" i="6"/>
  <c r="D20" i="6"/>
  <c r="T20" i="6"/>
  <c r="O21" i="6"/>
  <c r="J22" i="6"/>
  <c r="E23" i="6"/>
  <c r="U23" i="6"/>
  <c r="P24" i="6"/>
  <c r="K25" i="6"/>
  <c r="F26" i="6"/>
  <c r="V26" i="6"/>
  <c r="Q27" i="6"/>
  <c r="L28" i="6"/>
  <c r="G29" i="6"/>
  <c r="W29" i="6"/>
  <c r="R30" i="6"/>
  <c r="M31" i="6"/>
  <c r="H32" i="6"/>
  <c r="C33" i="6"/>
  <c r="S33" i="6"/>
  <c r="N34" i="6"/>
  <c r="I35" i="6"/>
  <c r="D36" i="6"/>
  <c r="T36" i="6"/>
  <c r="O37" i="6"/>
  <c r="J38" i="6"/>
  <c r="E39" i="6"/>
  <c r="U39" i="6"/>
  <c r="P40" i="6"/>
  <c r="K41" i="6"/>
  <c r="F42" i="6"/>
  <c r="V42" i="6"/>
  <c r="Q43" i="6"/>
  <c r="L44" i="6"/>
  <c r="G45" i="6"/>
  <c r="W45" i="6"/>
  <c r="R46" i="6"/>
  <c r="M47" i="6"/>
  <c r="H48" i="6"/>
  <c r="C49" i="6"/>
  <c r="S49" i="6"/>
  <c r="N50" i="6"/>
  <c r="I51" i="6"/>
  <c r="D52" i="6"/>
  <c r="T52" i="6"/>
  <c r="O53" i="6"/>
  <c r="J54" i="6"/>
  <c r="E55" i="6"/>
  <c r="U55" i="6"/>
  <c r="P56" i="6"/>
  <c r="K57" i="6"/>
  <c r="F58" i="6"/>
  <c r="V58" i="6"/>
  <c r="Q59" i="6"/>
  <c r="L60" i="6"/>
  <c r="G61" i="6"/>
  <c r="W61" i="6"/>
  <c r="R62" i="6"/>
  <c r="M63" i="6"/>
  <c r="H64" i="6"/>
  <c r="C65" i="6"/>
  <c r="S65" i="6"/>
  <c r="N66" i="6"/>
  <c r="I67" i="6"/>
  <c r="D68" i="6"/>
  <c r="T68" i="6"/>
  <c r="O69" i="6"/>
  <c r="J70" i="6"/>
  <c r="E71" i="6"/>
  <c r="U71" i="6"/>
  <c r="P72" i="6"/>
  <c r="K73" i="6"/>
  <c r="N15" i="6"/>
  <c r="I16" i="6"/>
  <c r="D17" i="6"/>
  <c r="T17" i="6"/>
  <c r="O18" i="6"/>
  <c r="J19" i="6"/>
  <c r="E20" i="6"/>
  <c r="U20" i="6"/>
  <c r="P21" i="6"/>
  <c r="K22" i="6"/>
  <c r="F23" i="6"/>
  <c r="V23" i="6"/>
  <c r="Q24" i="6"/>
  <c r="L25" i="6"/>
  <c r="G26" i="6"/>
  <c r="W26" i="6"/>
  <c r="R27" i="6"/>
  <c r="M28" i="6"/>
  <c r="H29" i="6"/>
  <c r="C30" i="6"/>
  <c r="S30" i="6"/>
  <c r="N31" i="6"/>
  <c r="I32" i="6"/>
  <c r="D33" i="6"/>
  <c r="T33" i="6"/>
  <c r="O34" i="6"/>
  <c r="J35" i="6"/>
  <c r="E36" i="6"/>
  <c r="U36" i="6"/>
  <c r="P37" i="6"/>
  <c r="K38" i="6"/>
  <c r="F39" i="6"/>
  <c r="V39" i="6"/>
  <c r="Q40" i="6"/>
  <c r="L41" i="6"/>
  <c r="G42" i="6"/>
  <c r="W42" i="6"/>
  <c r="R43" i="6"/>
  <c r="M44" i="6"/>
  <c r="H45" i="6"/>
  <c r="C46" i="6"/>
  <c r="S46" i="6"/>
  <c r="N47" i="6"/>
  <c r="I48" i="6"/>
  <c r="D49" i="6"/>
  <c r="T49" i="6"/>
  <c r="O50" i="6"/>
  <c r="J51" i="6"/>
  <c r="E52" i="6"/>
  <c r="U52" i="6"/>
  <c r="P53" i="6"/>
  <c r="K54" i="6"/>
  <c r="F55" i="6"/>
  <c r="V55" i="6"/>
  <c r="Q56" i="6"/>
  <c r="L57" i="6"/>
  <c r="G58" i="6"/>
  <c r="W58" i="6"/>
  <c r="R59" i="6"/>
  <c r="M60" i="6"/>
  <c r="H61" i="6"/>
  <c r="C62" i="6"/>
  <c r="S62" i="6"/>
  <c r="N63" i="6"/>
  <c r="I64" i="6"/>
  <c r="D65" i="6"/>
  <c r="T65" i="6"/>
  <c r="O66" i="6"/>
  <c r="J67" i="6"/>
  <c r="E68" i="6"/>
  <c r="U68" i="6"/>
  <c r="P69" i="6"/>
  <c r="K70" i="6"/>
  <c r="F71" i="6"/>
  <c r="V71" i="6"/>
  <c r="Q72" i="6"/>
  <c r="L73" i="6"/>
  <c r="G74" i="6"/>
  <c r="W74" i="6"/>
  <c r="R75" i="6"/>
  <c r="M76" i="6"/>
  <c r="H77" i="6"/>
  <c r="C78" i="6"/>
  <c r="S78" i="6"/>
  <c r="N79" i="6"/>
  <c r="O15" i="6"/>
  <c r="J16" i="6"/>
  <c r="E17" i="6"/>
  <c r="U17" i="6"/>
  <c r="P18" i="6"/>
  <c r="K19" i="6"/>
  <c r="F20" i="6"/>
  <c r="V20" i="6"/>
  <c r="Q21" i="6"/>
  <c r="L22" i="6"/>
  <c r="G23" i="6"/>
  <c r="W23" i="6"/>
  <c r="R24" i="6"/>
  <c r="M25" i="6"/>
  <c r="H26" i="6"/>
  <c r="C27" i="6"/>
  <c r="S27" i="6"/>
  <c r="N28" i="6"/>
  <c r="I29" i="6"/>
  <c r="D30" i="6"/>
  <c r="T30" i="6"/>
  <c r="O31" i="6"/>
  <c r="J32" i="6"/>
  <c r="E33" i="6"/>
  <c r="U33" i="6"/>
  <c r="P34" i="6"/>
  <c r="K35" i="6"/>
  <c r="F36" i="6"/>
  <c r="V36" i="6"/>
  <c r="Q37" i="6"/>
  <c r="L38" i="6"/>
  <c r="G39" i="6"/>
  <c r="W39" i="6"/>
  <c r="R40" i="6"/>
  <c r="M41" i="6"/>
  <c r="H42" i="6"/>
  <c r="C43" i="6"/>
  <c r="S43" i="6"/>
  <c r="N44" i="6"/>
  <c r="I45" i="6"/>
  <c r="D46" i="6"/>
  <c r="T46" i="6"/>
  <c r="O47" i="6"/>
  <c r="J48" i="6"/>
  <c r="E49" i="6"/>
  <c r="U49" i="6"/>
  <c r="P50" i="6"/>
  <c r="K51" i="6"/>
  <c r="F52" i="6"/>
  <c r="V52" i="6"/>
  <c r="Q53" i="6"/>
  <c r="L54" i="6"/>
  <c r="G55" i="6"/>
  <c r="W55" i="6"/>
  <c r="R56" i="6"/>
  <c r="M57" i="6"/>
  <c r="H58" i="6"/>
  <c r="C59" i="6"/>
  <c r="S59" i="6"/>
  <c r="N60" i="6"/>
  <c r="I61" i="6"/>
  <c r="D62" i="6"/>
  <c r="T62" i="6"/>
  <c r="O63" i="6"/>
  <c r="J64" i="6"/>
  <c r="E65" i="6"/>
  <c r="U65" i="6"/>
  <c r="P66" i="6"/>
  <c r="K67" i="6"/>
  <c r="F68" i="6"/>
  <c r="V68" i="6"/>
  <c r="Q69" i="6"/>
  <c r="L70" i="6"/>
  <c r="G71" i="6"/>
  <c r="W71" i="6"/>
  <c r="R72" i="6"/>
  <c r="M73" i="6"/>
  <c r="H74" i="6"/>
  <c r="C75" i="6"/>
  <c r="S75" i="6"/>
  <c r="N76" i="6"/>
  <c r="I77" i="6"/>
  <c r="D78" i="6"/>
  <c r="T78" i="6"/>
  <c r="O79" i="6"/>
  <c r="Q15" i="6"/>
  <c r="L16" i="6"/>
  <c r="G17" i="6"/>
  <c r="W17" i="6"/>
  <c r="R18" i="6"/>
  <c r="M19" i="6"/>
  <c r="H20" i="6"/>
  <c r="C21" i="6"/>
  <c r="S21" i="6"/>
  <c r="N22" i="6"/>
  <c r="I23" i="6"/>
  <c r="D24" i="6"/>
  <c r="T24" i="6"/>
  <c r="O25" i="6"/>
  <c r="J26" i="6"/>
  <c r="E27" i="6"/>
  <c r="U27" i="6"/>
  <c r="P28" i="6"/>
  <c r="K29" i="6"/>
  <c r="F30" i="6"/>
  <c r="V30" i="6"/>
  <c r="Q31" i="6"/>
  <c r="L32" i="6"/>
  <c r="G33" i="6"/>
  <c r="W33" i="6"/>
  <c r="R34" i="6"/>
  <c r="M35" i="6"/>
  <c r="H36" i="6"/>
  <c r="C37" i="6"/>
  <c r="S37" i="6"/>
  <c r="N38" i="6"/>
  <c r="I39" i="6"/>
  <c r="D40" i="6"/>
  <c r="T40" i="6"/>
  <c r="O41" i="6"/>
  <c r="J42" i="6"/>
  <c r="E43" i="6"/>
  <c r="U43" i="6"/>
  <c r="P44" i="6"/>
  <c r="K45" i="6"/>
  <c r="F46" i="6"/>
  <c r="V46" i="6"/>
  <c r="Q47" i="6"/>
  <c r="L48" i="6"/>
  <c r="G49" i="6"/>
  <c r="W49" i="6"/>
  <c r="R50" i="6"/>
  <c r="M51" i="6"/>
  <c r="H52" i="6"/>
  <c r="C53" i="6"/>
  <c r="S53" i="6"/>
  <c r="N54" i="6"/>
  <c r="I55" i="6"/>
  <c r="D56" i="6"/>
  <c r="T56" i="6"/>
  <c r="O57" i="6"/>
  <c r="J58" i="6"/>
  <c r="E59" i="6"/>
  <c r="U59" i="6"/>
  <c r="P60" i="6"/>
  <c r="K61" i="6"/>
  <c r="F62" i="6"/>
  <c r="V62" i="6"/>
  <c r="Q63" i="6"/>
  <c r="L64" i="6"/>
  <c r="G65" i="6"/>
  <c r="W65" i="6"/>
  <c r="R66" i="6"/>
  <c r="M67" i="6"/>
  <c r="H68" i="6"/>
  <c r="C69" i="6"/>
  <c r="S69" i="6"/>
  <c r="N70" i="6"/>
  <c r="I71" i="6"/>
  <c r="D72" i="6"/>
  <c r="T72" i="6"/>
  <c r="O73" i="6"/>
  <c r="J74" i="6"/>
  <c r="E75" i="6"/>
  <c r="U75" i="6"/>
  <c r="P76" i="6"/>
  <c r="K77" i="6"/>
  <c r="F78" i="6"/>
  <c r="V78" i="6"/>
  <c r="Q79" i="6"/>
  <c r="D15" i="6"/>
  <c r="R16" i="6"/>
  <c r="K18" i="6"/>
  <c r="I20" i="6"/>
  <c r="C22" i="6"/>
  <c r="Q23" i="6"/>
  <c r="N25" i="6"/>
  <c r="H27" i="6"/>
  <c r="V28" i="6"/>
  <c r="O30" i="6"/>
  <c r="M32" i="6"/>
  <c r="G34" i="6"/>
  <c r="U35" i="6"/>
  <c r="R37" i="6"/>
  <c r="L39" i="6"/>
  <c r="E41" i="6"/>
  <c r="S42" i="6"/>
  <c r="Q44" i="6"/>
  <c r="K46" i="6"/>
  <c r="D48" i="6"/>
  <c r="V49" i="6"/>
  <c r="P51" i="6"/>
  <c r="I53" i="6"/>
  <c r="W54" i="6"/>
  <c r="U56" i="6"/>
  <c r="O58" i="6"/>
  <c r="H60" i="6"/>
  <c r="E62" i="6"/>
  <c r="T63" i="6"/>
  <c r="M65" i="6"/>
  <c r="F67" i="6"/>
  <c r="D69" i="6"/>
  <c r="S70" i="6"/>
  <c r="L72" i="6"/>
  <c r="E74" i="6"/>
  <c r="I75" i="6"/>
  <c r="I76" i="6"/>
  <c r="N77" i="6"/>
  <c r="N78" i="6"/>
  <c r="R79" i="6"/>
  <c r="M80" i="6"/>
  <c r="H81" i="6"/>
  <c r="C82" i="6"/>
  <c r="S82" i="6"/>
  <c r="N83" i="6"/>
  <c r="I84" i="6"/>
  <c r="D85" i="6"/>
  <c r="T85" i="6"/>
  <c r="O86" i="6"/>
  <c r="J87" i="6"/>
  <c r="E88" i="6"/>
  <c r="U88" i="6"/>
  <c r="P89" i="6"/>
  <c r="K90" i="6"/>
  <c r="F91" i="6"/>
  <c r="V91" i="6"/>
  <c r="Q92" i="6"/>
  <c r="L93" i="6"/>
  <c r="G94" i="6"/>
  <c r="W94" i="6"/>
  <c r="R95" i="6"/>
  <c r="M96" i="6"/>
  <c r="H97" i="6"/>
  <c r="C98" i="6"/>
  <c r="S98" i="6"/>
  <c r="N99" i="6"/>
  <c r="I100" i="6"/>
  <c r="D101" i="6"/>
  <c r="T101" i="6"/>
  <c r="O102" i="6"/>
  <c r="J103" i="6"/>
  <c r="E104" i="6"/>
  <c r="F15" i="6"/>
  <c r="T16" i="6"/>
  <c r="Q18" i="6"/>
  <c r="K20" i="6"/>
  <c r="D22" i="6"/>
  <c r="R23" i="6"/>
  <c r="P25" i="6"/>
  <c r="J27" i="6"/>
  <c r="C29" i="6"/>
  <c r="U30" i="6"/>
  <c r="O32" i="6"/>
  <c r="H34" i="6"/>
  <c r="V35" i="6"/>
  <c r="T37" i="6"/>
  <c r="N39" i="6"/>
  <c r="G41" i="6"/>
  <c r="D43" i="6"/>
  <c r="S44" i="6"/>
  <c r="L46" i="6"/>
  <c r="E48" i="6"/>
  <c r="C50" i="6"/>
  <c r="R51" i="6"/>
  <c r="K53" i="6"/>
  <c r="H55" i="6"/>
  <c r="W56" i="6"/>
  <c r="P58" i="6"/>
  <c r="I60" i="6"/>
  <c r="G62" i="6"/>
  <c r="V63" i="6"/>
  <c r="O65" i="6"/>
  <c r="L67" i="6"/>
  <c r="F69" i="6"/>
  <c r="T70" i="6"/>
  <c r="M72" i="6"/>
  <c r="F74" i="6"/>
  <c r="J75" i="6"/>
  <c r="K76" i="6"/>
  <c r="O77" i="6"/>
  <c r="O78" i="6"/>
  <c r="S79" i="6"/>
  <c r="N80" i="6"/>
  <c r="I81" i="6"/>
  <c r="D82" i="6"/>
  <c r="T82" i="6"/>
  <c r="O83" i="6"/>
  <c r="J84" i="6"/>
  <c r="E85" i="6"/>
  <c r="U85" i="6"/>
  <c r="P86" i="6"/>
  <c r="K87" i="6"/>
  <c r="F88" i="6"/>
  <c r="V88" i="6"/>
  <c r="Q89" i="6"/>
  <c r="L90" i="6"/>
  <c r="G91" i="6"/>
  <c r="W91" i="6"/>
  <c r="R92" i="6"/>
  <c r="M93" i="6"/>
  <c r="H94" i="6"/>
  <c r="C95" i="6"/>
  <c r="S95" i="6"/>
  <c r="N96" i="6"/>
  <c r="I97" i="6"/>
  <c r="D98" i="6"/>
  <c r="T98" i="6"/>
  <c r="G15" i="6"/>
  <c r="U16" i="6"/>
  <c r="S18" i="6"/>
  <c r="M20" i="6"/>
  <c r="F22" i="6"/>
  <c r="C24" i="6"/>
  <c r="R25" i="6"/>
  <c r="K27" i="6"/>
  <c r="D29" i="6"/>
  <c r="W30" i="6"/>
  <c r="Q32" i="6"/>
  <c r="J34" i="6"/>
  <c r="G36" i="6"/>
  <c r="V37" i="6"/>
  <c r="O39" i="6"/>
  <c r="H41" i="6"/>
  <c r="F43" i="6"/>
  <c r="U44" i="6"/>
  <c r="N46" i="6"/>
  <c r="K48" i="6"/>
  <c r="E50" i="6"/>
  <c r="S51" i="6"/>
  <c r="L53" i="6"/>
  <c r="J55" i="6"/>
  <c r="D57" i="6"/>
  <c r="R58" i="6"/>
  <c r="O60" i="6"/>
  <c r="I62" i="6"/>
  <c r="W63" i="6"/>
  <c r="P65" i="6"/>
  <c r="N67" i="6"/>
  <c r="H69" i="6"/>
  <c r="V70" i="6"/>
  <c r="S72" i="6"/>
  <c r="I74" i="6"/>
  <c r="K75" i="6"/>
  <c r="L76" i="6"/>
  <c r="P77" i="6"/>
  <c r="Q78" i="6"/>
  <c r="T79" i="6"/>
  <c r="O80" i="6"/>
  <c r="J81" i="6"/>
  <c r="E82" i="6"/>
  <c r="U82" i="6"/>
  <c r="P83" i="6"/>
  <c r="K84" i="6"/>
  <c r="F85" i="6"/>
  <c r="V85" i="6"/>
  <c r="Q86" i="6"/>
  <c r="L87" i="6"/>
  <c r="G88" i="6"/>
  <c r="W88" i="6"/>
  <c r="R89" i="6"/>
  <c r="M90" i="6"/>
  <c r="H91" i="6"/>
  <c r="C92" i="6"/>
  <c r="S92" i="6"/>
  <c r="N93" i="6"/>
  <c r="I94" i="6"/>
  <c r="D95" i="6"/>
  <c r="T95" i="6"/>
  <c r="O96" i="6"/>
  <c r="J97" i="6"/>
  <c r="E98" i="6"/>
  <c r="U98" i="6"/>
  <c r="P99" i="6"/>
  <c r="K100" i="6"/>
  <c r="F101" i="6"/>
  <c r="V101" i="6"/>
  <c r="Q102" i="6"/>
  <c r="L103" i="6"/>
  <c r="G104" i="6"/>
  <c r="W104" i="6"/>
  <c r="R105" i="6"/>
  <c r="M106" i="6"/>
  <c r="H107" i="6"/>
  <c r="C108" i="6"/>
  <c r="S108" i="6"/>
  <c r="N109" i="6"/>
  <c r="I15" i="6"/>
  <c r="F17" i="6"/>
  <c r="U18" i="6"/>
  <c r="N20" i="6"/>
  <c r="G22" i="6"/>
  <c r="E24" i="6"/>
  <c r="T25" i="6"/>
  <c r="M27" i="6"/>
  <c r="J29" i="6"/>
  <c r="D31" i="6"/>
  <c r="R32" i="6"/>
  <c r="K34" i="6"/>
  <c r="I36" i="6"/>
  <c r="C38" i="6"/>
  <c r="Q39" i="6"/>
  <c r="N41" i="6"/>
  <c r="H43" i="6"/>
  <c r="V44" i="6"/>
  <c r="O46" i="6"/>
  <c r="M48" i="6"/>
  <c r="G50" i="6"/>
  <c r="U51" i="6"/>
  <c r="R53" i="6"/>
  <c r="L55" i="6"/>
  <c r="E57" i="6"/>
  <c r="S58" i="6"/>
  <c r="Q60" i="6"/>
  <c r="K62" i="6"/>
  <c r="D64" i="6"/>
  <c r="V65" i="6"/>
  <c r="P67" i="6"/>
  <c r="I69" i="6"/>
  <c r="W70" i="6"/>
  <c r="U72" i="6"/>
  <c r="K74" i="6"/>
  <c r="L75" i="6"/>
  <c r="O76" i="6"/>
  <c r="Q77" i="6"/>
  <c r="R78" i="6"/>
  <c r="U79" i="6"/>
  <c r="P80" i="6"/>
  <c r="K81" i="6"/>
  <c r="F82" i="6"/>
  <c r="V82" i="6"/>
  <c r="Q83" i="6"/>
  <c r="L84" i="6"/>
  <c r="G85" i="6"/>
  <c r="W85" i="6"/>
  <c r="R86" i="6"/>
  <c r="M87" i="6"/>
  <c r="H88" i="6"/>
  <c r="C89" i="6"/>
  <c r="S89" i="6"/>
  <c r="N90" i="6"/>
  <c r="I91" i="6"/>
  <c r="D92" i="6"/>
  <c r="T92" i="6"/>
  <c r="O93" i="6"/>
  <c r="J94" i="6"/>
  <c r="E95" i="6"/>
  <c r="U95" i="6"/>
  <c r="P96" i="6"/>
  <c r="K97" i="6"/>
  <c r="F98" i="6"/>
  <c r="V98" i="6"/>
  <c r="Q99" i="6"/>
  <c r="J15" i="6"/>
  <c r="H17" i="6"/>
  <c r="W18" i="6"/>
  <c r="P20" i="6"/>
  <c r="M22" i="6"/>
  <c r="G24" i="6"/>
  <c r="U25" i="6"/>
  <c r="N27" i="6"/>
  <c r="L29" i="6"/>
  <c r="F31" i="6"/>
  <c r="T32" i="6"/>
  <c r="Q34" i="6"/>
  <c r="K36" i="6"/>
  <c r="D38" i="6"/>
  <c r="R39" i="6"/>
  <c r="P41" i="6"/>
  <c r="J43" i="6"/>
  <c r="C45" i="6"/>
  <c r="U46" i="6"/>
  <c r="O48" i="6"/>
  <c r="H50" i="6"/>
  <c r="V51" i="6"/>
  <c r="T53" i="6"/>
  <c r="N55" i="6"/>
  <c r="G57" i="6"/>
  <c r="D59" i="6"/>
  <c r="S60" i="6"/>
  <c r="L62" i="6"/>
  <c r="E64" i="6"/>
  <c r="C66" i="6"/>
  <c r="R67" i="6"/>
  <c r="K69" i="6"/>
  <c r="H71" i="6"/>
  <c r="W72" i="6"/>
  <c r="M74" i="6"/>
  <c r="M75" i="6"/>
  <c r="Q76" i="6"/>
  <c r="R77" i="6"/>
  <c r="U78" i="6"/>
  <c r="V79" i="6"/>
  <c r="Q80" i="6"/>
  <c r="L81" i="6"/>
  <c r="G82" i="6"/>
  <c r="W82" i="6"/>
  <c r="R83" i="6"/>
  <c r="M84" i="6"/>
  <c r="H85" i="6"/>
  <c r="C86" i="6"/>
  <c r="S86" i="6"/>
  <c r="N87" i="6"/>
  <c r="I88" i="6"/>
  <c r="D89" i="6"/>
  <c r="T89" i="6"/>
  <c r="O90" i="6"/>
  <c r="J91" i="6"/>
  <c r="E92" i="6"/>
  <c r="U92" i="6"/>
  <c r="P93" i="6"/>
  <c r="K94" i="6"/>
  <c r="F95" i="6"/>
  <c r="V95" i="6"/>
  <c r="Q96" i="6"/>
  <c r="L97" i="6"/>
  <c r="P15" i="6"/>
  <c r="J17" i="6"/>
  <c r="C19" i="6"/>
  <c r="Q20" i="6"/>
  <c r="O22" i="6"/>
  <c r="I24" i="6"/>
  <c r="W25" i="6"/>
  <c r="T27" i="6"/>
  <c r="N29" i="6"/>
  <c r="G31" i="6"/>
  <c r="U32" i="6"/>
  <c r="S34" i="6"/>
  <c r="M36" i="6"/>
  <c r="F38" i="6"/>
  <c r="C40" i="6"/>
  <c r="R41" i="6"/>
  <c r="K43" i="6"/>
  <c r="D45" i="6"/>
  <c r="W46" i="6"/>
  <c r="Q48" i="6"/>
  <c r="J50" i="6"/>
  <c r="G52" i="6"/>
  <c r="V53" i="6"/>
  <c r="O55" i="6"/>
  <c r="H57" i="6"/>
  <c r="F59" i="6"/>
  <c r="U60" i="6"/>
  <c r="N62" i="6"/>
  <c r="K64" i="6"/>
  <c r="E66" i="6"/>
  <c r="S67" i="6"/>
  <c r="L69" i="6"/>
  <c r="J71" i="6"/>
  <c r="D73" i="6"/>
  <c r="N74" i="6"/>
  <c r="N75" i="6"/>
  <c r="S76" i="6"/>
  <c r="S77" i="6"/>
  <c r="W78" i="6"/>
  <c r="W79" i="6"/>
  <c r="R80" i="6"/>
  <c r="M81" i="6"/>
  <c r="H82" i="6"/>
  <c r="C83" i="6"/>
  <c r="S83" i="6"/>
  <c r="N84" i="6"/>
  <c r="I85" i="6"/>
  <c r="D86" i="6"/>
  <c r="T86" i="6"/>
  <c r="O87" i="6"/>
  <c r="J88" i="6"/>
  <c r="E89" i="6"/>
  <c r="U89" i="6"/>
  <c r="P90" i="6"/>
  <c r="K91" i="6"/>
  <c r="F92" i="6"/>
  <c r="V92" i="6"/>
  <c r="Q93" i="6"/>
  <c r="L94" i="6"/>
  <c r="G95" i="6"/>
  <c r="W95" i="6"/>
  <c r="R96" i="6"/>
  <c r="M97" i="6"/>
  <c r="R15" i="6"/>
  <c r="L17" i="6"/>
  <c r="E19" i="6"/>
  <c r="W20" i="6"/>
  <c r="Q22" i="6"/>
  <c r="J24" i="6"/>
  <c r="C26" i="6"/>
  <c r="V27" i="6"/>
  <c r="P29" i="6"/>
  <c r="I31" i="6"/>
  <c r="F33" i="6"/>
  <c r="U34" i="6"/>
  <c r="N36" i="6"/>
  <c r="G38" i="6"/>
  <c r="E40" i="6"/>
  <c r="T41" i="6"/>
  <c r="M43" i="6"/>
  <c r="J45" i="6"/>
  <c r="D47" i="6"/>
  <c r="R48" i="6"/>
  <c r="K50" i="6"/>
  <c r="I52" i="6"/>
  <c r="C54" i="6"/>
  <c r="Q55" i="6"/>
  <c r="N57" i="6"/>
  <c r="H59" i="6"/>
  <c r="V60" i="6"/>
  <c r="O62" i="6"/>
  <c r="M64" i="6"/>
  <c r="G66" i="6"/>
  <c r="U67" i="6"/>
  <c r="R69" i="6"/>
  <c r="L71" i="6"/>
  <c r="E73" i="6"/>
  <c r="O74" i="6"/>
  <c r="P75" i="6"/>
  <c r="T76" i="6"/>
  <c r="T77" i="6"/>
  <c r="D79" i="6"/>
  <c r="C80" i="6"/>
  <c r="S80" i="6"/>
  <c r="N81" i="6"/>
  <c r="I82" i="6"/>
  <c r="D83" i="6"/>
  <c r="T83" i="6"/>
  <c r="O84" i="6"/>
  <c r="J85" i="6"/>
  <c r="E86" i="6"/>
  <c r="U86" i="6"/>
  <c r="P87" i="6"/>
  <c r="K88" i="6"/>
  <c r="F89" i="6"/>
  <c r="V89" i="6"/>
  <c r="Q90" i="6"/>
  <c r="L91" i="6"/>
  <c r="G92" i="6"/>
  <c r="W92" i="6"/>
  <c r="R93" i="6"/>
  <c r="M94" i="6"/>
  <c r="H95" i="6"/>
  <c r="C96" i="6"/>
  <c r="S96" i="6"/>
  <c r="N97" i="6"/>
  <c r="I98" i="6"/>
  <c r="D99" i="6"/>
  <c r="T99" i="6"/>
  <c r="O100" i="6"/>
  <c r="J101" i="6"/>
  <c r="E102" i="6"/>
  <c r="U102" i="6"/>
  <c r="P103" i="6"/>
  <c r="K104" i="6"/>
  <c r="F105" i="6"/>
  <c r="V105" i="6"/>
  <c r="Q106" i="6"/>
  <c r="L107" i="6"/>
  <c r="G108" i="6"/>
  <c r="W108" i="6"/>
  <c r="R109" i="6"/>
  <c r="T15" i="6"/>
  <c r="M17" i="6"/>
  <c r="F19" i="6"/>
  <c r="D21" i="6"/>
  <c r="S22" i="6"/>
  <c r="L24" i="6"/>
  <c r="I26" i="6"/>
  <c r="C28" i="6"/>
  <c r="Q29" i="6"/>
  <c r="J31" i="6"/>
  <c r="H33" i="6"/>
  <c r="W34" i="6"/>
  <c r="P36" i="6"/>
  <c r="M38" i="6"/>
  <c r="G40" i="6"/>
  <c r="U41" i="6"/>
  <c r="N43" i="6"/>
  <c r="L45" i="6"/>
  <c r="F47" i="6"/>
  <c r="T48" i="6"/>
  <c r="Q50" i="6"/>
  <c r="K52" i="6"/>
  <c r="D54" i="6"/>
  <c r="R55" i="6"/>
  <c r="P57" i="6"/>
  <c r="J59" i="6"/>
  <c r="C61" i="6"/>
  <c r="U62" i="6"/>
  <c r="O64" i="6"/>
  <c r="H66" i="6"/>
  <c r="V67" i="6"/>
  <c r="T69" i="6"/>
  <c r="N71" i="6"/>
  <c r="G73" i="6"/>
  <c r="P74" i="6"/>
  <c r="Q75" i="6"/>
  <c r="U76" i="6"/>
  <c r="V77" i="6"/>
  <c r="E79" i="6"/>
  <c r="D80" i="6"/>
  <c r="T80" i="6"/>
  <c r="O81" i="6"/>
  <c r="J82" i="6"/>
  <c r="E83" i="6"/>
  <c r="U83" i="6"/>
  <c r="P84" i="6"/>
  <c r="K85" i="6"/>
  <c r="F86" i="6"/>
  <c r="V86" i="6"/>
  <c r="Q87" i="6"/>
  <c r="L88" i="6"/>
  <c r="G89" i="6"/>
  <c r="W89" i="6"/>
  <c r="R90" i="6"/>
  <c r="M91" i="6"/>
  <c r="H92" i="6"/>
  <c r="C93" i="6"/>
  <c r="S93" i="6"/>
  <c r="N94" i="6"/>
  <c r="I95" i="6"/>
  <c r="D96" i="6"/>
  <c r="T96" i="6"/>
  <c r="O97" i="6"/>
  <c r="V15" i="6"/>
  <c r="O17" i="6"/>
  <c r="L19" i="6"/>
  <c r="F21" i="6"/>
  <c r="T22" i="6"/>
  <c r="M24" i="6"/>
  <c r="K26" i="6"/>
  <c r="E28" i="6"/>
  <c r="S29" i="6"/>
  <c r="P31" i="6"/>
  <c r="J33" i="6"/>
  <c r="C35" i="6"/>
  <c r="Q36" i="6"/>
  <c r="O38" i="6"/>
  <c r="I40" i="6"/>
  <c r="W41" i="6"/>
  <c r="T43" i="6"/>
  <c r="N45" i="6"/>
  <c r="G47" i="6"/>
  <c r="U48" i="6"/>
  <c r="S50" i="6"/>
  <c r="M52" i="6"/>
  <c r="F54" i="6"/>
  <c r="C56" i="6"/>
  <c r="R57" i="6"/>
  <c r="K59" i="6"/>
  <c r="D61" i="6"/>
  <c r="W62" i="6"/>
  <c r="Q64" i="6"/>
  <c r="J66" i="6"/>
  <c r="G68" i="6"/>
  <c r="V69" i="6"/>
  <c r="O71" i="6"/>
  <c r="H73" i="6"/>
  <c r="Q74" i="6"/>
  <c r="T75" i="6"/>
  <c r="V76" i="6"/>
  <c r="W77" i="6"/>
  <c r="F79" i="6"/>
  <c r="E80" i="6"/>
  <c r="U80" i="6"/>
  <c r="P81" i="6"/>
  <c r="K82" i="6"/>
  <c r="F83" i="6"/>
  <c r="V83" i="6"/>
  <c r="Q84" i="6"/>
  <c r="L85" i="6"/>
  <c r="G86" i="6"/>
  <c r="W86" i="6"/>
  <c r="R87" i="6"/>
  <c r="M88" i="6"/>
  <c r="H89" i="6"/>
  <c r="C90" i="6"/>
  <c r="S90" i="6"/>
  <c r="N91" i="6"/>
  <c r="I92" i="6"/>
  <c r="D93" i="6"/>
  <c r="T93" i="6"/>
  <c r="O94" i="6"/>
  <c r="J95" i="6"/>
  <c r="E96" i="6"/>
  <c r="U96" i="6"/>
  <c r="P97" i="6"/>
  <c r="K98" i="6"/>
  <c r="F99" i="6"/>
  <c r="V99" i="6"/>
  <c r="Q100" i="6"/>
  <c r="L101" i="6"/>
  <c r="G102" i="6"/>
  <c r="W102" i="6"/>
  <c r="R103" i="6"/>
  <c r="M104" i="6"/>
  <c r="H105" i="6"/>
  <c r="C106" i="6"/>
  <c r="S106" i="6"/>
  <c r="N107" i="6"/>
  <c r="I108" i="6"/>
  <c r="D109" i="6"/>
  <c r="T109" i="6"/>
  <c r="W15" i="6"/>
  <c r="P17" i="6"/>
  <c r="N19" i="6"/>
  <c r="H21" i="6"/>
  <c r="V22" i="6"/>
  <c r="S24" i="6"/>
  <c r="M26" i="6"/>
  <c r="F28" i="6"/>
  <c r="T29" i="6"/>
  <c r="R31" i="6"/>
  <c r="L33" i="6"/>
  <c r="E35" i="6"/>
  <c r="W36" i="6"/>
  <c r="Q38" i="6"/>
  <c r="J40" i="6"/>
  <c r="C42" i="6"/>
  <c r="V43" i="6"/>
  <c r="P45" i="6"/>
  <c r="I47" i="6"/>
  <c r="F49" i="6"/>
  <c r="U50" i="6"/>
  <c r="N52" i="6"/>
  <c r="G54" i="6"/>
  <c r="E56" i="6"/>
  <c r="T57" i="6"/>
  <c r="M59" i="6"/>
  <c r="J61" i="6"/>
  <c r="D63" i="6"/>
  <c r="R64" i="6"/>
  <c r="K66" i="6"/>
  <c r="I68" i="6"/>
  <c r="C70" i="6"/>
  <c r="Q71" i="6"/>
  <c r="N73" i="6"/>
  <c r="R74" i="6"/>
  <c r="V75" i="6"/>
  <c r="W76" i="6"/>
  <c r="E78" i="6"/>
  <c r="G79" i="6"/>
  <c r="F80" i="6"/>
  <c r="V80" i="6"/>
  <c r="Q81" i="6"/>
  <c r="L82" i="6"/>
  <c r="G83" i="6"/>
  <c r="W83" i="6"/>
  <c r="R84" i="6"/>
  <c r="M85" i="6"/>
  <c r="H86" i="6"/>
  <c r="C87" i="6"/>
  <c r="S87" i="6"/>
  <c r="N88" i="6"/>
  <c r="I89" i="6"/>
  <c r="D90" i="6"/>
  <c r="T90" i="6"/>
  <c r="O91" i="6"/>
  <c r="J92" i="6"/>
  <c r="E93" i="6"/>
  <c r="U93" i="6"/>
  <c r="P94" i="6"/>
  <c r="K95" i="6"/>
  <c r="F96" i="6"/>
  <c r="V96" i="6"/>
  <c r="Q97" i="6"/>
  <c r="L98" i="6"/>
  <c r="G99" i="6"/>
  <c r="W99" i="6"/>
  <c r="R100" i="6"/>
  <c r="M101" i="6"/>
  <c r="H102" i="6"/>
  <c r="C103" i="6"/>
  <c r="S103" i="6"/>
  <c r="N104" i="6"/>
  <c r="D16" i="6"/>
  <c r="V17" i="6"/>
  <c r="P19" i="6"/>
  <c r="I21" i="6"/>
  <c r="W22" i="6"/>
  <c r="U24" i="6"/>
  <c r="O26" i="6"/>
  <c r="H28" i="6"/>
  <c r="E30" i="6"/>
  <c r="T31" i="6"/>
  <c r="M33" i="6"/>
  <c r="F35" i="6"/>
  <c r="D37" i="6"/>
  <c r="S38" i="6"/>
  <c r="L40" i="6"/>
  <c r="I42" i="6"/>
  <c r="C44" i="6"/>
  <c r="Q45" i="6"/>
  <c r="J47" i="6"/>
  <c r="H49" i="6"/>
  <c r="W50" i="6"/>
  <c r="P52" i="6"/>
  <c r="M54" i="6"/>
  <c r="G56" i="6"/>
  <c r="U57" i="6"/>
  <c r="N59" i="6"/>
  <c r="L61" i="6"/>
  <c r="F63" i="6"/>
  <c r="T64" i="6"/>
  <c r="Q66" i="6"/>
  <c r="K68" i="6"/>
  <c r="D70" i="6"/>
  <c r="R71" i="6"/>
  <c r="P73" i="6"/>
  <c r="S74" i="6"/>
  <c r="C76" i="6"/>
  <c r="C77" i="6"/>
  <c r="G78" i="6"/>
  <c r="H79" i="6"/>
  <c r="G80" i="6"/>
  <c r="W80" i="6"/>
  <c r="R81" i="6"/>
  <c r="M82" i="6"/>
  <c r="H83" i="6"/>
  <c r="C84" i="6"/>
  <c r="S84" i="6"/>
  <c r="N85" i="6"/>
  <c r="I86" i="6"/>
  <c r="D87" i="6"/>
  <c r="T87" i="6"/>
  <c r="O88" i="6"/>
  <c r="J89" i="6"/>
  <c r="E90" i="6"/>
  <c r="U90" i="6"/>
  <c r="P91" i="6"/>
  <c r="K92" i="6"/>
  <c r="F93" i="6"/>
  <c r="V93" i="6"/>
  <c r="Q94" i="6"/>
  <c r="L95" i="6"/>
  <c r="G96" i="6"/>
  <c r="W96" i="6"/>
  <c r="R97" i="6"/>
  <c r="M98" i="6"/>
  <c r="H99" i="6"/>
  <c r="C100" i="6"/>
  <c r="S100" i="6"/>
  <c r="N101" i="6"/>
  <c r="I102" i="6"/>
  <c r="D103" i="6"/>
  <c r="T103" i="6"/>
  <c r="O104" i="6"/>
  <c r="J105" i="6"/>
  <c r="E106" i="6"/>
  <c r="U106" i="6"/>
  <c r="P107" i="6"/>
  <c r="K108" i="6"/>
  <c r="F109" i="6"/>
  <c r="V109" i="6"/>
  <c r="E16" i="6"/>
  <c r="C18" i="6"/>
  <c r="R19" i="6"/>
  <c r="K21" i="6"/>
  <c r="H23" i="6"/>
  <c r="W24" i="6"/>
  <c r="P26" i="6"/>
  <c r="I28" i="6"/>
  <c r="G30" i="6"/>
  <c r="V31" i="6"/>
  <c r="O33" i="6"/>
  <c r="L35" i="6"/>
  <c r="F37" i="6"/>
  <c r="T38" i="6"/>
  <c r="M40" i="6"/>
  <c r="K42" i="6"/>
  <c r="E44" i="6"/>
  <c r="S45" i="6"/>
  <c r="P47" i="6"/>
  <c r="J49" i="6"/>
  <c r="C51" i="6"/>
  <c r="Q52" i="6"/>
  <c r="O54" i="6"/>
  <c r="I56" i="6"/>
  <c r="W57" i="6"/>
  <c r="T59" i="6"/>
  <c r="N61" i="6"/>
  <c r="G63" i="6"/>
  <c r="U64" i="6"/>
  <c r="S66" i="6"/>
  <c r="M68" i="6"/>
  <c r="F70" i="6"/>
  <c r="C72" i="6"/>
  <c r="R73" i="6"/>
  <c r="U74" i="6"/>
  <c r="D76" i="6"/>
  <c r="D77" i="6"/>
  <c r="I78" i="6"/>
  <c r="I79" i="6"/>
  <c r="H80" i="6"/>
  <c r="C81" i="6"/>
  <c r="S81" i="6"/>
  <c r="N82" i="6"/>
  <c r="I83" i="6"/>
  <c r="D84" i="6"/>
  <c r="T84" i="6"/>
  <c r="O85" i="6"/>
  <c r="J86" i="6"/>
  <c r="E87" i="6"/>
  <c r="U87" i="6"/>
  <c r="P88" i="6"/>
  <c r="K89" i="6"/>
  <c r="F90" i="6"/>
  <c r="V90" i="6"/>
  <c r="Q91" i="6"/>
  <c r="L92" i="6"/>
  <c r="G93" i="6"/>
  <c r="W93" i="6"/>
  <c r="R94" i="6"/>
  <c r="M95" i="6"/>
  <c r="H96" i="6"/>
  <c r="C97" i="6"/>
  <c r="S97" i="6"/>
  <c r="K16" i="6"/>
  <c r="E18" i="6"/>
  <c r="S19" i="6"/>
  <c r="L21" i="6"/>
  <c r="J23" i="6"/>
  <c r="D25" i="6"/>
  <c r="R26" i="6"/>
  <c r="O28" i="6"/>
  <c r="I30" i="6"/>
  <c r="W31" i="6"/>
  <c r="P33" i="6"/>
  <c r="N35" i="6"/>
  <c r="H37" i="6"/>
  <c r="V38" i="6"/>
  <c r="S40" i="6"/>
  <c r="M42" i="6"/>
  <c r="F44" i="6"/>
  <c r="T45" i="6"/>
  <c r="R47" i="6"/>
  <c r="L49" i="6"/>
  <c r="E51" i="6"/>
  <c r="W52" i="6"/>
  <c r="Q54" i="6"/>
  <c r="J56" i="6"/>
  <c r="C58" i="6"/>
  <c r="V59" i="6"/>
  <c r="P61" i="6"/>
  <c r="I63" i="6"/>
  <c r="F65" i="6"/>
  <c r="U66" i="6"/>
  <c r="N68" i="6"/>
  <c r="G70" i="6"/>
  <c r="E72" i="6"/>
  <c r="T73" i="6"/>
  <c r="V74" i="6"/>
  <c r="E76" i="6"/>
  <c r="F77" i="6"/>
  <c r="J78" i="6"/>
  <c r="J79" i="6"/>
  <c r="I80" i="6"/>
  <c r="D81" i="6"/>
  <c r="T81" i="6"/>
  <c r="O82" i="6"/>
  <c r="J83" i="6"/>
  <c r="E84" i="6"/>
  <c r="U84" i="6"/>
  <c r="P85" i="6"/>
  <c r="K86" i="6"/>
  <c r="F87" i="6"/>
  <c r="V87" i="6"/>
  <c r="Q88" i="6"/>
  <c r="L89" i="6"/>
  <c r="G90" i="6"/>
  <c r="W90" i="6"/>
  <c r="R91" i="6"/>
  <c r="M92" i="6"/>
  <c r="H93" i="6"/>
  <c r="C94" i="6"/>
  <c r="S94" i="6"/>
  <c r="N95" i="6"/>
  <c r="I96" i="6"/>
  <c r="D97" i="6"/>
  <c r="M16" i="6"/>
  <c r="G18" i="6"/>
  <c r="U19" i="6"/>
  <c r="R21" i="6"/>
  <c r="L23" i="6"/>
  <c r="E25" i="6"/>
  <c r="S26" i="6"/>
  <c r="Q28" i="6"/>
  <c r="K30" i="6"/>
  <c r="D32" i="6"/>
  <c r="V33" i="6"/>
  <c r="P35" i="6"/>
  <c r="I37" i="6"/>
  <c r="W38" i="6"/>
  <c r="U40" i="6"/>
  <c r="O42" i="6"/>
  <c r="H44" i="6"/>
  <c r="E46" i="6"/>
  <c r="T47" i="6"/>
  <c r="M49" i="6"/>
  <c r="F51" i="6"/>
  <c r="D53" i="6"/>
  <c r="S54" i="6"/>
  <c r="L56" i="6"/>
  <c r="I58" i="6"/>
  <c r="C60" i="6"/>
  <c r="Q61" i="6"/>
  <c r="J63" i="6"/>
  <c r="H65" i="6"/>
  <c r="W66" i="6"/>
  <c r="P68" i="6"/>
  <c r="M70" i="6"/>
  <c r="G72" i="6"/>
  <c r="U73" i="6"/>
  <c r="D75" i="6"/>
  <c r="F76" i="6"/>
  <c r="G77" i="6"/>
  <c r="K78" i="6"/>
  <c r="L79" i="6"/>
  <c r="J80" i="6"/>
  <c r="E81" i="6"/>
  <c r="U81" i="6"/>
  <c r="P82" i="6"/>
  <c r="K83" i="6"/>
  <c r="F84" i="6"/>
  <c r="V84" i="6"/>
  <c r="Q85" i="6"/>
  <c r="L86" i="6"/>
  <c r="G87" i="6"/>
  <c r="W87" i="6"/>
  <c r="R88" i="6"/>
  <c r="M89" i="6"/>
  <c r="H90" i="6"/>
  <c r="C91" i="6"/>
  <c r="S91" i="6"/>
  <c r="N92" i="6"/>
  <c r="I93" i="6"/>
  <c r="D94" i="6"/>
  <c r="T94" i="6"/>
  <c r="O95" i="6"/>
  <c r="J96" i="6"/>
  <c r="E97" i="6"/>
  <c r="U97" i="6"/>
  <c r="O16" i="6"/>
  <c r="H18" i="6"/>
  <c r="V19" i="6"/>
  <c r="T21" i="6"/>
  <c r="N23" i="6"/>
  <c r="G25" i="6"/>
  <c r="D27" i="6"/>
  <c r="S28" i="6"/>
  <c r="L30" i="6"/>
  <c r="E32" i="6"/>
  <c r="C34" i="6"/>
  <c r="R35" i="6"/>
  <c r="K37" i="6"/>
  <c r="H39" i="6"/>
  <c r="W40" i="6"/>
  <c r="P42" i="6"/>
  <c r="I44" i="6"/>
  <c r="G46" i="6"/>
  <c r="V47" i="6"/>
  <c r="O49" i="6"/>
  <c r="L51" i="6"/>
  <c r="F53" i="6"/>
  <c r="T54" i="6"/>
  <c r="M56" i="6"/>
  <c r="K58" i="6"/>
  <c r="E60" i="6"/>
  <c r="S61" i="6"/>
  <c r="P63" i="6"/>
  <c r="J65" i="6"/>
  <c r="C67" i="6"/>
  <c r="Q68" i="6"/>
  <c r="O70" i="6"/>
  <c r="I72" i="6"/>
  <c r="W73" i="6"/>
  <c r="F75" i="6"/>
  <c r="G76" i="6"/>
  <c r="J77" i="6"/>
  <c r="L78" i="6"/>
  <c r="M79" i="6"/>
  <c r="K80" i="6"/>
  <c r="F81" i="6"/>
  <c r="V81" i="6"/>
  <c r="Q82" i="6"/>
  <c r="L83" i="6"/>
  <c r="G84" i="6"/>
  <c r="W84" i="6"/>
  <c r="R85" i="6"/>
  <c r="M86" i="6"/>
  <c r="H87" i="6"/>
  <c r="C88" i="6"/>
  <c r="S88" i="6"/>
  <c r="N89" i="6"/>
  <c r="I90" i="6"/>
  <c r="D91" i="6"/>
  <c r="T91" i="6"/>
  <c r="O92" i="6"/>
  <c r="J93" i="6"/>
  <c r="E94" i="6"/>
  <c r="U94" i="6"/>
  <c r="P95" i="6"/>
  <c r="K96" i="6"/>
  <c r="F97" i="6"/>
  <c r="V97" i="6"/>
  <c r="Q98" i="6"/>
  <c r="L99" i="6"/>
  <c r="G100" i="6"/>
  <c r="W100" i="6"/>
  <c r="R101" i="6"/>
  <c r="M102" i="6"/>
  <c r="H103" i="6"/>
  <c r="C104" i="6"/>
  <c r="S104" i="6"/>
  <c r="N105" i="6"/>
  <c r="I106" i="6"/>
  <c r="D107" i="6"/>
  <c r="T107" i="6"/>
  <c r="O108" i="6"/>
  <c r="J109" i="6"/>
  <c r="J14" i="6"/>
  <c r="I109" i="6"/>
  <c r="F108" i="6"/>
  <c r="E107" i="6"/>
  <c r="W105" i="6"/>
  <c r="U104" i="6"/>
  <c r="N103" i="6"/>
  <c r="F102" i="6"/>
  <c r="U100" i="6"/>
  <c r="K99" i="6"/>
  <c r="L96" i="6"/>
  <c r="H84" i="6"/>
  <c r="L65" i="6"/>
  <c r="L37" i="6"/>
  <c r="I14" i="6"/>
  <c r="H109" i="6"/>
  <c r="E108" i="6"/>
  <c r="C107" i="6"/>
  <c r="U105" i="6"/>
  <c r="T104" i="6"/>
  <c r="M103" i="6"/>
  <c r="D102" i="6"/>
  <c r="T100" i="6"/>
  <c r="J99" i="6"/>
  <c r="Q95" i="6"/>
  <c r="M83" i="6"/>
  <c r="R63" i="6"/>
  <c r="S35" i="6"/>
  <c r="C14" i="6"/>
  <c r="H14" i="6"/>
  <c r="G109" i="6"/>
  <c r="D108" i="6"/>
  <c r="W106" i="6"/>
  <c r="T105" i="6"/>
  <c r="R104" i="6"/>
  <c r="K103" i="6"/>
  <c r="C102" i="6"/>
  <c r="P100" i="6"/>
  <c r="I99" i="6"/>
  <c r="V94" i="6"/>
  <c r="R82" i="6"/>
  <c r="T61" i="6"/>
  <c r="E34" i="6"/>
  <c r="W14" i="6"/>
  <c r="G14" i="6"/>
  <c r="E109" i="6"/>
  <c r="W107" i="6"/>
  <c r="V106" i="6"/>
  <c r="S105" i="6"/>
  <c r="Q104" i="6"/>
  <c r="I103" i="6"/>
  <c r="W101" i="6"/>
  <c r="N100" i="6"/>
  <c r="E99" i="6"/>
  <c r="F94" i="6"/>
  <c r="W81" i="6"/>
  <c r="F60" i="6"/>
  <c r="K32" i="6"/>
  <c r="V14" i="6"/>
  <c r="F14" i="6"/>
  <c r="C109" i="6"/>
  <c r="V107" i="6"/>
  <c r="T106" i="6"/>
  <c r="Q105" i="6"/>
  <c r="P104" i="6"/>
  <c r="G103" i="6"/>
  <c r="U101" i="6"/>
  <c r="M100" i="6"/>
  <c r="C99" i="6"/>
  <c r="K93" i="6"/>
  <c r="G81" i="6"/>
  <c r="M58" i="6"/>
  <c r="N30" i="6"/>
  <c r="U14" i="6"/>
  <c r="E14" i="6"/>
  <c r="V108" i="6"/>
  <c r="U107" i="6"/>
  <c r="R106" i="6"/>
  <c r="P105" i="6"/>
  <c r="L104" i="6"/>
  <c r="F103" i="6"/>
  <c r="S101" i="6"/>
  <c r="L100" i="6"/>
  <c r="W98" i="6"/>
  <c r="P92" i="6"/>
  <c r="L80" i="6"/>
  <c r="S56" i="6"/>
  <c r="U28" i="6"/>
  <c r="T14" i="6"/>
  <c r="D14" i="6"/>
  <c r="U108" i="6"/>
  <c r="S107" i="6"/>
  <c r="P106" i="6"/>
  <c r="O105" i="6"/>
  <c r="J104" i="6"/>
  <c r="E103" i="6"/>
  <c r="Q101" i="6"/>
  <c r="J100" i="6"/>
  <c r="R98" i="6"/>
  <c r="U91" i="6"/>
  <c r="P79" i="6"/>
  <c r="V54" i="6"/>
  <c r="F27" i="6"/>
  <c r="S14" i="6"/>
  <c r="W109" i="6"/>
  <c r="T108" i="6"/>
  <c r="R107" i="6"/>
  <c r="O106" i="6"/>
  <c r="M105" i="6"/>
  <c r="I104" i="6"/>
  <c r="V102" i="6"/>
  <c r="P101" i="6"/>
  <c r="H100" i="6"/>
  <c r="P98" i="6"/>
  <c r="E91" i="6"/>
  <c r="M78" i="6"/>
  <c r="H53" i="6"/>
  <c r="H25" i="6"/>
  <c r="R14" i="6"/>
  <c r="U109" i="6"/>
  <c r="R108" i="6"/>
  <c r="Q107" i="6"/>
  <c r="N106" i="6"/>
  <c r="L105" i="6"/>
  <c r="H104" i="6"/>
  <c r="T102" i="6"/>
  <c r="O101" i="6"/>
  <c r="F100" i="6"/>
  <c r="O98" i="6"/>
  <c r="J90" i="6"/>
  <c r="L77" i="6"/>
  <c r="N51" i="6"/>
  <c r="O23" i="6"/>
  <c r="Q14" i="6"/>
  <c r="S109" i="6"/>
  <c r="Q108" i="6"/>
  <c r="O107" i="6"/>
  <c r="L106" i="6"/>
  <c r="K105" i="6"/>
  <c r="F104" i="6"/>
  <c r="S102" i="6"/>
  <c r="K101" i="6"/>
  <c r="E100" i="6"/>
  <c r="N98" i="6"/>
  <c r="O89" i="6"/>
  <c r="H76" i="6"/>
  <c r="P49" i="6"/>
  <c r="V21" i="6"/>
  <c r="P14" i="6"/>
  <c r="Q109" i="6"/>
  <c r="P108" i="6"/>
  <c r="M107" i="6"/>
  <c r="K106" i="6"/>
  <c r="I105" i="6"/>
  <c r="D104" i="6"/>
  <c r="R102" i="6"/>
  <c r="I101" i="6"/>
  <c r="D100" i="6"/>
  <c r="J98" i="6"/>
  <c r="T88" i="6"/>
  <c r="H75" i="6"/>
  <c r="W47" i="6"/>
  <c r="G20" i="6"/>
  <c r="O14" i="6"/>
  <c r="P109" i="6"/>
  <c r="N108" i="6"/>
  <c r="K107" i="6"/>
  <c r="J106" i="6"/>
  <c r="G105" i="6"/>
  <c r="W103" i="6"/>
  <c r="P102" i="6"/>
  <c r="H101" i="6"/>
  <c r="U99" i="6"/>
  <c r="H98" i="6"/>
  <c r="D88" i="6"/>
  <c r="C74" i="6"/>
  <c r="I46" i="6"/>
  <c r="J18" i="6"/>
  <c r="N14" i="6"/>
  <c r="O109" i="6"/>
  <c r="M108" i="6"/>
  <c r="J107" i="6"/>
  <c r="H106" i="6"/>
  <c r="E105" i="6"/>
  <c r="V103" i="6"/>
  <c r="N102" i="6"/>
  <c r="G101" i="6"/>
  <c r="S99" i="6"/>
  <c r="G98" i="6"/>
  <c r="I87" i="6"/>
  <c r="J72" i="6"/>
  <c r="O44" i="6"/>
  <c r="Q16" i="6"/>
  <c r="H37" i="5"/>
  <c r="D36" i="5"/>
  <c r="L34" i="5"/>
  <c r="H33" i="5"/>
  <c r="D32" i="5"/>
  <c r="L30" i="5"/>
  <c r="H29" i="5"/>
  <c r="D28" i="5"/>
  <c r="L26" i="5"/>
  <c r="H25" i="5"/>
  <c r="D24" i="5"/>
  <c r="L22" i="5"/>
  <c r="H21" i="5"/>
  <c r="D20" i="5"/>
  <c r="L18" i="5"/>
  <c r="H17" i="5"/>
  <c r="G37" i="5"/>
  <c r="C36" i="5"/>
  <c r="K34" i="5"/>
  <c r="G33" i="5"/>
  <c r="C32" i="5"/>
  <c r="K30" i="5"/>
  <c r="G29" i="5"/>
  <c r="C28" i="5"/>
  <c r="K26" i="5"/>
  <c r="G25" i="5"/>
  <c r="C24" i="5"/>
  <c r="K22" i="5"/>
  <c r="G21" i="5"/>
  <c r="C20" i="5"/>
  <c r="K18" i="5"/>
  <c r="G17" i="5"/>
  <c r="C16" i="5"/>
  <c r="F37" i="5"/>
  <c r="B36" i="5"/>
  <c r="J34" i="5"/>
  <c r="F33" i="5"/>
  <c r="B32" i="5"/>
  <c r="J30" i="5"/>
  <c r="F29" i="5"/>
  <c r="B28" i="5"/>
  <c r="J26" i="5"/>
  <c r="F25" i="5"/>
  <c r="B24" i="5"/>
  <c r="J22" i="5"/>
  <c r="F21" i="5"/>
  <c r="B20" i="5"/>
  <c r="J18" i="5"/>
  <c r="F17" i="5"/>
  <c r="B16" i="5"/>
  <c r="I18" i="5"/>
  <c r="E17" i="5"/>
  <c r="M15" i="5"/>
  <c r="M14" i="5"/>
  <c r="D37" i="5"/>
  <c r="L35" i="5"/>
  <c r="H34" i="5"/>
  <c r="D33" i="5"/>
  <c r="L31" i="5"/>
  <c r="H30" i="5"/>
  <c r="D29" i="5"/>
  <c r="L27" i="5"/>
  <c r="H26" i="5"/>
  <c r="D25" i="5"/>
  <c r="L23" i="5"/>
  <c r="H22" i="5"/>
  <c r="D21" i="5"/>
  <c r="L19" i="5"/>
  <c r="H18" i="5"/>
  <c r="D17" i="5"/>
  <c r="L15" i="5"/>
  <c r="L14" i="5"/>
  <c r="C37" i="5"/>
  <c r="K35" i="5"/>
  <c r="G34" i="5"/>
  <c r="C33" i="5"/>
  <c r="K31" i="5"/>
  <c r="G30" i="5"/>
  <c r="C29" i="5"/>
  <c r="K27" i="5"/>
  <c r="G26" i="5"/>
  <c r="C25" i="5"/>
  <c r="K23" i="5"/>
  <c r="G22" i="5"/>
  <c r="C21" i="5"/>
  <c r="K19" i="5"/>
  <c r="G18" i="5"/>
  <c r="C17" i="5"/>
  <c r="K15" i="5"/>
  <c r="K14" i="5"/>
  <c r="B37" i="5"/>
  <c r="J35" i="5"/>
  <c r="F34" i="5"/>
  <c r="B33" i="5"/>
  <c r="J31" i="5"/>
  <c r="F30" i="5"/>
  <c r="B29" i="5"/>
  <c r="J27" i="5"/>
  <c r="F26" i="5"/>
  <c r="B25" i="5"/>
  <c r="J23" i="5"/>
  <c r="F22" i="5"/>
  <c r="B21" i="5"/>
  <c r="J19" i="5"/>
  <c r="F18" i="5"/>
  <c r="B17" i="5"/>
  <c r="J15" i="5"/>
  <c r="M36" i="5"/>
  <c r="I35" i="5"/>
  <c r="E34" i="5"/>
  <c r="M32" i="5"/>
  <c r="I31" i="5"/>
  <c r="E30" i="5"/>
  <c r="M28" i="5"/>
  <c r="I27" i="5"/>
  <c r="E26" i="5"/>
  <c r="M24" i="5"/>
  <c r="I23" i="5"/>
  <c r="E22" i="5"/>
  <c r="M20" i="5"/>
  <c r="I19" i="5"/>
  <c r="E18" i="5"/>
  <c r="M16" i="5"/>
  <c r="I15" i="5"/>
  <c r="L36" i="5"/>
  <c r="H35" i="5"/>
  <c r="D34" i="5"/>
  <c r="L32" i="5"/>
  <c r="H31" i="5"/>
  <c r="D30" i="5"/>
  <c r="L28" i="5"/>
  <c r="H27" i="5"/>
  <c r="D26" i="5"/>
  <c r="L24" i="5"/>
  <c r="H23" i="5"/>
  <c r="D22" i="5"/>
  <c r="L20" i="5"/>
  <c r="H19" i="5"/>
  <c r="D18" i="5"/>
  <c r="L16" i="5"/>
  <c r="H15" i="5"/>
  <c r="H14" i="5"/>
  <c r="K36" i="5"/>
  <c r="G35" i="5"/>
  <c r="C34" i="5"/>
  <c r="K32" i="5"/>
  <c r="G31" i="5"/>
  <c r="C30" i="5"/>
  <c r="K28" i="5"/>
  <c r="G27" i="5"/>
  <c r="C26" i="5"/>
  <c r="K24" i="5"/>
  <c r="G23" i="5"/>
  <c r="C22" i="5"/>
  <c r="K20" i="5"/>
  <c r="G19" i="5"/>
  <c r="C18" i="5"/>
  <c r="K16" i="5"/>
  <c r="G15" i="5"/>
  <c r="J36" i="5"/>
  <c r="F35" i="5"/>
  <c r="B34" i="5"/>
  <c r="J32" i="5"/>
  <c r="F31" i="5"/>
  <c r="B30" i="5"/>
  <c r="J28" i="5"/>
  <c r="F27" i="5"/>
  <c r="B26" i="5"/>
  <c r="J24" i="5"/>
  <c r="F23" i="5"/>
  <c r="B22" i="5"/>
  <c r="J20" i="5"/>
  <c r="F19" i="5"/>
  <c r="B18" i="5"/>
  <c r="J16" i="5"/>
  <c r="F15" i="5"/>
  <c r="M37" i="5"/>
  <c r="I36" i="5"/>
  <c r="E35" i="5"/>
  <c r="M33" i="5"/>
  <c r="I32" i="5"/>
  <c r="E31" i="5"/>
  <c r="M29" i="5"/>
  <c r="I28" i="5"/>
  <c r="E27" i="5"/>
  <c r="M25" i="5"/>
  <c r="I24" i="5"/>
  <c r="E23" i="5"/>
  <c r="M21" i="5"/>
  <c r="I20" i="5"/>
  <c r="E19" i="5"/>
  <c r="M17" i="5"/>
  <c r="I16" i="5"/>
  <c r="E15" i="5"/>
  <c r="L17" i="5"/>
  <c r="H16" i="5"/>
  <c r="D15" i="5"/>
  <c r="D14" i="5"/>
  <c r="K37" i="5"/>
  <c r="G36" i="5"/>
  <c r="C35" i="5"/>
  <c r="K33" i="5"/>
  <c r="G32" i="5"/>
  <c r="C31" i="5"/>
  <c r="K29" i="5"/>
  <c r="G28" i="5"/>
  <c r="C27" i="5"/>
  <c r="K25" i="5"/>
  <c r="G24" i="5"/>
  <c r="C23" i="5"/>
  <c r="K21" i="5"/>
  <c r="G20" i="5"/>
  <c r="C19" i="5"/>
  <c r="K17" i="5"/>
  <c r="G16" i="5"/>
  <c r="C15" i="5"/>
  <c r="C14" i="5"/>
  <c r="J37" i="5"/>
  <c r="F36" i="5"/>
  <c r="B35" i="5"/>
  <c r="J33" i="5"/>
  <c r="F32" i="5"/>
  <c r="B31" i="5"/>
  <c r="J29" i="5"/>
  <c r="F28" i="5"/>
  <c r="B27" i="5"/>
  <c r="J25" i="5"/>
  <c r="F24" i="5"/>
  <c r="B23" i="5"/>
  <c r="J21" i="5"/>
  <c r="F20" i="5"/>
  <c r="B19" i="5"/>
  <c r="J17" i="5"/>
  <c r="F16" i="5"/>
  <c r="B15" i="5"/>
  <c r="J28" i="4"/>
  <c r="B112" i="2"/>
  <c r="B40" i="4"/>
  <c r="B37" i="4"/>
  <c r="C37" i="4"/>
  <c r="E37" i="4"/>
  <c r="G37" i="4"/>
  <c r="C38" i="4"/>
  <c r="E38" i="4"/>
  <c r="G39" i="4"/>
  <c r="G40" i="4"/>
  <c r="E40" i="4"/>
  <c r="D40" i="4"/>
  <c r="F40" i="4"/>
  <c r="H40" i="4"/>
  <c r="C40" i="4"/>
  <c r="B39" i="4"/>
  <c r="D37" i="4"/>
  <c r="F37" i="4"/>
  <c r="H37" i="4"/>
  <c r="D38" i="4"/>
  <c r="F38" i="4"/>
  <c r="H39" i="4"/>
  <c r="C39" i="4"/>
  <c r="H38" i="4"/>
  <c r="F39" i="4"/>
  <c r="E39" i="4"/>
  <c r="D39" i="4"/>
  <c r="B38" i="4"/>
  <c r="G38" i="4"/>
  <c r="J25" i="4"/>
  <c r="J29" i="4"/>
  <c r="J13" i="4"/>
  <c r="I30" i="4"/>
  <c r="I14" i="4"/>
  <c r="I29" i="4"/>
  <c r="I13" i="4"/>
  <c r="I27" i="4"/>
  <c r="I21" i="4"/>
  <c r="I26" i="4"/>
  <c r="J24" i="4"/>
  <c r="I25" i="4"/>
  <c r="I24" i="4"/>
  <c r="I23" i="4"/>
  <c r="J35" i="4"/>
  <c r="J19" i="4"/>
  <c r="I36" i="4"/>
  <c r="I20" i="4"/>
  <c r="I35" i="4"/>
  <c r="I19" i="4"/>
  <c r="J27" i="4"/>
  <c r="I28" i="4"/>
  <c r="J26" i="4"/>
  <c r="J23" i="4"/>
  <c r="J22" i="4"/>
  <c r="J21" i="4"/>
  <c r="I22" i="4"/>
  <c r="J36" i="4"/>
  <c r="J20" i="4"/>
  <c r="J34" i="4"/>
  <c r="J18" i="4"/>
  <c r="J33" i="4"/>
  <c r="J17" i="4"/>
  <c r="I34" i="4"/>
  <c r="I18" i="4"/>
  <c r="J32" i="4"/>
  <c r="J16" i="4"/>
  <c r="I33" i="4"/>
  <c r="I17" i="4"/>
  <c r="J31" i="4"/>
  <c r="J15" i="4"/>
  <c r="I32" i="4"/>
  <c r="I16" i="4"/>
  <c r="J30" i="4"/>
  <c r="J14" i="4"/>
  <c r="I31" i="4"/>
  <c r="I15" i="4"/>
  <c r="B111" i="2"/>
  <c r="D109" i="2"/>
  <c r="F110" i="2"/>
  <c r="G110" i="2"/>
  <c r="H110" i="2"/>
  <c r="D111" i="2"/>
  <c r="H112" i="2"/>
  <c r="G112" i="2"/>
  <c r="C109" i="2"/>
  <c r="C112" i="2"/>
  <c r="D112" i="2"/>
  <c r="E112" i="2"/>
  <c r="F112" i="2"/>
  <c r="E109" i="2"/>
  <c r="B109" i="2"/>
  <c r="F109" i="2"/>
  <c r="G109" i="2"/>
  <c r="H109" i="2"/>
  <c r="E110" i="2"/>
  <c r="C111" i="2"/>
  <c r="C110" i="2"/>
  <c r="D110" i="2"/>
  <c r="H111" i="2"/>
  <c r="G111" i="2"/>
  <c r="F111" i="2"/>
  <c r="E111" i="2"/>
  <c r="B110" i="2"/>
  <c r="I45" i="2"/>
  <c r="I29" i="2"/>
  <c r="I14" i="2"/>
  <c r="I13" i="2"/>
  <c r="I93" i="2"/>
  <c r="I77" i="2"/>
  <c r="I61" i="2"/>
  <c r="I108" i="2"/>
  <c r="I92" i="2"/>
  <c r="I76" i="2"/>
  <c r="I60" i="2"/>
  <c r="I44" i="2"/>
  <c r="I28" i="2"/>
  <c r="I107" i="2"/>
  <c r="I91" i="2"/>
  <c r="I75" i="2"/>
  <c r="I59" i="2"/>
  <c r="I43" i="2"/>
  <c r="I27" i="2"/>
  <c r="I106" i="2"/>
  <c r="I90" i="2"/>
  <c r="I74" i="2"/>
  <c r="I58" i="2"/>
  <c r="I42" i="2"/>
  <c r="I26" i="2"/>
  <c r="I105" i="2"/>
  <c r="I89" i="2"/>
  <c r="I73" i="2"/>
  <c r="I57" i="2"/>
  <c r="I41" i="2"/>
  <c r="I25" i="2"/>
  <c r="I104" i="2"/>
  <c r="I88" i="2"/>
  <c r="I72" i="2"/>
  <c r="I56" i="2"/>
  <c r="I40" i="2"/>
  <c r="I24" i="2"/>
  <c r="I103" i="2"/>
  <c r="I87" i="2"/>
  <c r="I71" i="2"/>
  <c r="I55" i="2"/>
  <c r="I39" i="2"/>
  <c r="I23" i="2"/>
  <c r="I102" i="2"/>
  <c r="I86" i="2"/>
  <c r="I70" i="2"/>
  <c r="I54" i="2"/>
  <c r="I38" i="2"/>
  <c r="I22" i="2"/>
  <c r="I101" i="2"/>
  <c r="I85" i="2"/>
  <c r="I69" i="2"/>
  <c r="I53" i="2"/>
  <c r="I37" i="2"/>
  <c r="I21" i="2"/>
  <c r="I100" i="2"/>
  <c r="I84" i="2"/>
  <c r="I68" i="2"/>
  <c r="I52" i="2"/>
  <c r="I36" i="2"/>
  <c r="I20" i="2"/>
  <c r="I99" i="2"/>
  <c r="I83" i="2"/>
  <c r="I67" i="2"/>
  <c r="I51" i="2"/>
  <c r="I35" i="2"/>
  <c r="I19" i="2"/>
  <c r="I98" i="2"/>
  <c r="I82" i="2"/>
  <c r="I66" i="2"/>
  <c r="I50" i="2"/>
  <c r="I34" i="2"/>
  <c r="I18" i="2"/>
  <c r="I97" i="2"/>
  <c r="I81" i="2"/>
  <c r="I65" i="2"/>
  <c r="I49" i="2"/>
  <c r="I33" i="2"/>
  <c r="I17" i="2"/>
  <c r="I96" i="2"/>
  <c r="I80" i="2"/>
  <c r="I64" i="2"/>
  <c r="I48" i="2"/>
  <c r="I32" i="2"/>
  <c r="I16" i="2"/>
  <c r="I95" i="2"/>
  <c r="I79" i="2"/>
  <c r="I63" i="2"/>
  <c r="I47" i="2"/>
  <c r="I31" i="2"/>
  <c r="I15" i="2"/>
  <c r="I94" i="2"/>
  <c r="I78" i="2"/>
  <c r="I62" i="2"/>
  <c r="I46" i="2"/>
  <c r="I30" i="2"/>
  <c r="J21" i="2"/>
  <c r="J55" i="2"/>
  <c r="J100" i="2"/>
  <c r="J52" i="2"/>
  <c r="J92" i="2"/>
  <c r="J32" i="2"/>
  <c r="J37" i="2"/>
  <c r="J18" i="2"/>
  <c r="J19" i="2"/>
  <c r="J69" i="2"/>
  <c r="J53" i="2"/>
  <c r="J36" i="2"/>
  <c r="J35" i="2"/>
  <c r="J82" i="2"/>
  <c r="J96" i="2"/>
  <c r="J73" i="2"/>
  <c r="J89" i="2"/>
  <c r="J74" i="2"/>
  <c r="J90" i="2"/>
  <c r="J77" i="2"/>
  <c r="J61" i="2"/>
  <c r="J45" i="2"/>
  <c r="J50" i="2"/>
  <c r="J20" i="2"/>
  <c r="J66" i="2"/>
  <c r="J98" i="2"/>
  <c r="J54" i="2"/>
  <c r="J68" i="2"/>
  <c r="J84" i="2"/>
  <c r="J34" i="2"/>
  <c r="J49" i="2"/>
  <c r="J33" i="2"/>
  <c r="J24" i="2"/>
  <c r="J48" i="2"/>
  <c r="J79" i="2"/>
  <c r="J106" i="2"/>
  <c r="J58" i="2"/>
  <c r="J42" i="2"/>
  <c r="J26" i="2"/>
  <c r="J29" i="2"/>
  <c r="J47" i="2"/>
  <c r="J63" i="2"/>
  <c r="J95" i="2"/>
  <c r="J64" i="2"/>
  <c r="J80" i="2"/>
  <c r="J65" i="2"/>
  <c r="J81" i="2"/>
  <c r="J97" i="2"/>
  <c r="J85" i="2"/>
  <c r="J31" i="2"/>
  <c r="J103" i="2"/>
  <c r="J16" i="2"/>
  <c r="J22" i="2"/>
  <c r="J23" i="2"/>
  <c r="J38" i="2"/>
  <c r="J41" i="2"/>
  <c r="J67" i="2"/>
  <c r="J99" i="2"/>
  <c r="J101" i="2"/>
  <c r="J70" i="2"/>
  <c r="J86" i="2"/>
  <c r="J102" i="2"/>
  <c r="J39" i="2"/>
  <c r="J71" i="2"/>
  <c r="J104" i="2"/>
  <c r="J60" i="2"/>
  <c r="J17" i="2"/>
  <c r="J15" i="2"/>
  <c r="J105" i="2"/>
  <c r="J108" i="2"/>
  <c r="J87" i="2"/>
  <c r="J76" i="2"/>
  <c r="J44" i="2"/>
  <c r="J57" i="2"/>
  <c r="J28" i="2"/>
  <c r="J25" i="2"/>
  <c r="J13" i="2"/>
  <c r="J83" i="2"/>
  <c r="J51" i="2"/>
  <c r="J91" i="2"/>
  <c r="J59" i="2"/>
  <c r="J27" i="2"/>
  <c r="J107" i="2"/>
  <c r="J75" i="2"/>
  <c r="J43" i="2"/>
  <c r="J88" i="2"/>
  <c r="J72" i="2"/>
  <c r="J56" i="2"/>
  <c r="J40" i="2"/>
  <c r="J78" i="2"/>
  <c r="J30" i="2"/>
  <c r="J93" i="2"/>
  <c r="J62" i="2"/>
  <c r="J14" i="2"/>
  <c r="J94" i="2"/>
  <c r="J46" i="2"/>
  <c r="N35" i="5" l="1"/>
  <c r="D121" i="7"/>
  <c r="D122" i="7"/>
  <c r="D119" i="7"/>
  <c r="F123" i="7"/>
  <c r="F122" i="7"/>
  <c r="F121" i="7"/>
  <c r="F120" i="7"/>
  <c r="F119" i="7"/>
  <c r="D124" i="7"/>
  <c r="T16" i="7"/>
  <c r="M17" i="7" s="1"/>
  <c r="D123" i="7"/>
  <c r="D120" i="7"/>
  <c r="I115" i="7"/>
  <c r="C16" i="7" s="1"/>
  <c r="N23" i="5"/>
  <c r="N30" i="5"/>
  <c r="D16" i="7"/>
  <c r="I41" i="5"/>
  <c r="X39" i="6"/>
  <c r="X19" i="6"/>
  <c r="X57" i="6"/>
  <c r="X69" i="6"/>
  <c r="X77" i="6"/>
  <c r="X46" i="6"/>
  <c r="X53" i="6"/>
  <c r="X40" i="6"/>
  <c r="X103" i="6"/>
  <c r="X72" i="6"/>
  <c r="X44" i="6"/>
  <c r="X89" i="6"/>
  <c r="X15" i="6"/>
  <c r="X29" i="6"/>
  <c r="X67" i="6"/>
  <c r="X18" i="6"/>
  <c r="X109" i="6"/>
  <c r="X96" i="6"/>
  <c r="X83" i="6"/>
  <c r="X47" i="6"/>
  <c r="X85" i="6"/>
  <c r="X66" i="6"/>
  <c r="X33" i="6"/>
  <c r="X63" i="6"/>
  <c r="X97" i="6"/>
  <c r="X27" i="6"/>
  <c r="X37" i="6"/>
  <c r="X23" i="6"/>
  <c r="X38" i="6"/>
  <c r="X14" i="6"/>
  <c r="X65" i="6"/>
  <c r="X36" i="6"/>
  <c r="X62" i="6"/>
  <c r="X76" i="6"/>
  <c r="X71" i="6"/>
  <c r="X41" i="6"/>
  <c r="X17" i="6"/>
  <c r="X87" i="6"/>
  <c r="X104" i="6"/>
  <c r="X30" i="6"/>
  <c r="X56" i="6"/>
  <c r="X28" i="6"/>
  <c r="X68" i="6"/>
  <c r="X94" i="6"/>
  <c r="X75" i="6"/>
  <c r="X20" i="6"/>
  <c r="X51" i="6"/>
  <c r="X101" i="6"/>
  <c r="X80" i="6"/>
  <c r="X79" i="6"/>
  <c r="X108" i="6"/>
  <c r="X95" i="6"/>
  <c r="X60" i="6"/>
  <c r="X100" i="6"/>
  <c r="X50" i="6"/>
  <c r="X106" i="6"/>
  <c r="X93" i="6"/>
  <c r="X58" i="6"/>
  <c r="X90" i="6"/>
  <c r="X78" i="6"/>
  <c r="X24" i="6"/>
  <c r="X102" i="6"/>
  <c r="X82" i="6"/>
  <c r="X31" i="6"/>
  <c r="X81" i="6"/>
  <c r="X16" i="6"/>
  <c r="X32" i="6"/>
  <c r="X64" i="6"/>
  <c r="X61" i="6"/>
  <c r="X21" i="6"/>
  <c r="X98" i="6"/>
  <c r="X22" i="6"/>
  <c r="X59" i="6"/>
  <c r="X55" i="6"/>
  <c r="X70" i="6"/>
  <c r="X25" i="6"/>
  <c r="X105" i="6"/>
  <c r="X91" i="6"/>
  <c r="X35" i="6"/>
  <c r="X73" i="6"/>
  <c r="X49" i="6"/>
  <c r="X92" i="6"/>
  <c r="X26" i="6"/>
  <c r="X52" i="6"/>
  <c r="X84" i="6"/>
  <c r="X45" i="6"/>
  <c r="X34" i="6"/>
  <c r="X99" i="6"/>
  <c r="X86" i="6"/>
  <c r="X42" i="6"/>
  <c r="X88" i="6"/>
  <c r="X48" i="6"/>
  <c r="X74" i="6"/>
  <c r="X43" i="6"/>
  <c r="X107" i="6"/>
  <c r="X54" i="6"/>
  <c r="B107" i="6"/>
  <c r="P110" i="6"/>
  <c r="B66" i="6"/>
  <c r="F110" i="6"/>
  <c r="J113" i="6"/>
  <c r="W111" i="6"/>
  <c r="W112" i="6"/>
  <c r="F111" i="6"/>
  <c r="F112" i="6"/>
  <c r="B17" i="6"/>
  <c r="B55" i="6"/>
  <c r="T110" i="6"/>
  <c r="B31" i="6"/>
  <c r="L113" i="6"/>
  <c r="B74" i="6"/>
  <c r="B67" i="6"/>
  <c r="B87" i="6"/>
  <c r="G111" i="6"/>
  <c r="G112" i="6"/>
  <c r="C112" i="6"/>
  <c r="C111" i="6"/>
  <c r="B38" i="6"/>
  <c r="B108" i="6"/>
  <c r="B27" i="6"/>
  <c r="W110" i="6"/>
  <c r="B65" i="6"/>
  <c r="I111" i="6"/>
  <c r="I112" i="6"/>
  <c r="D110" i="6"/>
  <c r="B16" i="6"/>
  <c r="R111" i="6"/>
  <c r="R112" i="6"/>
  <c r="B79" i="6"/>
  <c r="L110" i="6"/>
  <c r="R110" i="6"/>
  <c r="I113" i="6"/>
  <c r="B94" i="6"/>
  <c r="B81" i="6"/>
  <c r="B70" i="6"/>
  <c r="C110" i="6"/>
  <c r="B42" i="6"/>
  <c r="M112" i="6"/>
  <c r="M111" i="6"/>
  <c r="B96" i="6"/>
  <c r="B83" i="6"/>
  <c r="B22" i="6"/>
  <c r="B75" i="6"/>
  <c r="L112" i="6"/>
  <c r="L111" i="6"/>
  <c r="G110" i="6"/>
  <c r="B30" i="6"/>
  <c r="B64" i="6"/>
  <c r="K113" i="6"/>
  <c r="B52" i="6"/>
  <c r="H113" i="6"/>
  <c r="B58" i="6"/>
  <c r="O112" i="6"/>
  <c r="O111" i="6"/>
  <c r="B95" i="6"/>
  <c r="B78" i="6"/>
  <c r="U111" i="6"/>
  <c r="U112" i="6"/>
  <c r="B25" i="6"/>
  <c r="B109" i="6"/>
  <c r="G113" i="6"/>
  <c r="C113" i="6"/>
  <c r="B34" i="6"/>
  <c r="B60" i="6"/>
  <c r="Q111" i="6"/>
  <c r="Q112" i="6"/>
  <c r="B21" i="6"/>
  <c r="J111" i="6"/>
  <c r="J112" i="6"/>
  <c r="B36" i="6"/>
  <c r="E111" i="6"/>
  <c r="E112" i="6"/>
  <c r="B73" i="6"/>
  <c r="B37" i="6"/>
  <c r="F113" i="6"/>
  <c r="W113" i="6"/>
  <c r="B77" i="6"/>
  <c r="B35" i="6"/>
  <c r="B61" i="6"/>
  <c r="B69" i="6"/>
  <c r="Y69" i="6" s="1"/>
  <c r="B39" i="6"/>
  <c r="B15" i="6"/>
  <c r="E113" i="6"/>
  <c r="V113" i="6"/>
  <c r="B51" i="6"/>
  <c r="B76" i="6"/>
  <c r="B92" i="6"/>
  <c r="B29" i="6"/>
  <c r="S110" i="6"/>
  <c r="B49" i="6"/>
  <c r="H111" i="6"/>
  <c r="H112" i="6"/>
  <c r="B63" i="6"/>
  <c r="P111" i="6"/>
  <c r="P112" i="6"/>
  <c r="D113" i="6"/>
  <c r="U113" i="6"/>
  <c r="B106" i="6"/>
  <c r="B93" i="6"/>
  <c r="B80" i="6"/>
  <c r="B98" i="6"/>
  <c r="B59" i="6"/>
  <c r="K111" i="6"/>
  <c r="K112" i="6"/>
  <c r="B48" i="6"/>
  <c r="B85" i="6"/>
  <c r="T113" i="6"/>
  <c r="B104" i="6"/>
  <c r="B91" i="6"/>
  <c r="B100" i="6"/>
  <c r="B28" i="6"/>
  <c r="B54" i="6"/>
  <c r="B26" i="6"/>
  <c r="B24" i="6"/>
  <c r="J110" i="6"/>
  <c r="B62" i="6"/>
  <c r="B101" i="6"/>
  <c r="D111" i="6"/>
  <c r="D112" i="6"/>
  <c r="S113" i="6"/>
  <c r="B18" i="6"/>
  <c r="B44" i="6"/>
  <c r="B56" i="6"/>
  <c r="B20" i="6"/>
  <c r="B57" i="6"/>
  <c r="R113" i="6"/>
  <c r="B72" i="6"/>
  <c r="I110" i="6"/>
  <c r="B50" i="6"/>
  <c r="B53" i="6"/>
  <c r="B68" i="6"/>
  <c r="B23" i="6"/>
  <c r="Q113" i="6"/>
  <c r="K110" i="6"/>
  <c r="B19" i="6"/>
  <c r="B45" i="6"/>
  <c r="B89" i="6"/>
  <c r="B33" i="6"/>
  <c r="U110" i="6"/>
  <c r="B71" i="6"/>
  <c r="B47" i="6"/>
  <c r="B105" i="6"/>
  <c r="P113" i="6"/>
  <c r="B99" i="6"/>
  <c r="B102" i="6"/>
  <c r="M110" i="6"/>
  <c r="S111" i="6"/>
  <c r="S112" i="6"/>
  <c r="B103" i="6"/>
  <c r="B90" i="6"/>
  <c r="B82" i="6"/>
  <c r="B43" i="6"/>
  <c r="E110" i="6"/>
  <c r="B32" i="6"/>
  <c r="N110" i="6"/>
  <c r="O113" i="6"/>
  <c r="B88" i="6"/>
  <c r="B97" i="6"/>
  <c r="T111" i="6"/>
  <c r="T112" i="6"/>
  <c r="B84" i="6"/>
  <c r="B86" i="6"/>
  <c r="N112" i="6"/>
  <c r="N111" i="6"/>
  <c r="H110" i="6"/>
  <c r="B46" i="6"/>
  <c r="B40" i="6"/>
  <c r="N113" i="6"/>
  <c r="O110" i="6"/>
  <c r="V111" i="6"/>
  <c r="V112" i="6"/>
  <c r="V110" i="6"/>
  <c r="Q110" i="6"/>
  <c r="B41" i="6"/>
  <c r="M113" i="6"/>
  <c r="B14" i="6"/>
  <c r="E41" i="5"/>
  <c r="E40" i="5"/>
  <c r="N19" i="5"/>
  <c r="I38" i="5"/>
  <c r="M38" i="5"/>
  <c r="C38" i="5"/>
  <c r="N28" i="5"/>
  <c r="G41" i="5"/>
  <c r="J41" i="5"/>
  <c r="H39" i="5"/>
  <c r="F41" i="5"/>
  <c r="L38" i="5"/>
  <c r="N27" i="5"/>
  <c r="G38" i="5"/>
  <c r="G40" i="5"/>
  <c r="G39" i="5"/>
  <c r="N37" i="5"/>
  <c r="D38" i="5"/>
  <c r="M41" i="5"/>
  <c r="N32" i="5"/>
  <c r="D40" i="5"/>
  <c r="D39" i="5"/>
  <c r="D41" i="5"/>
  <c r="N31" i="5"/>
  <c r="H38" i="5"/>
  <c r="H40" i="5"/>
  <c r="N34" i="5"/>
  <c r="E39" i="5"/>
  <c r="K40" i="5"/>
  <c r="K39" i="5"/>
  <c r="N21" i="5"/>
  <c r="B38" i="5"/>
  <c r="N36" i="5"/>
  <c r="N18" i="5"/>
  <c r="H41" i="5"/>
  <c r="K41" i="5"/>
  <c r="N16" i="5"/>
  <c r="N17" i="5"/>
  <c r="N15" i="5"/>
  <c r="J40" i="5"/>
  <c r="J39" i="5"/>
  <c r="M39" i="5"/>
  <c r="M40" i="5"/>
  <c r="N25" i="5"/>
  <c r="K38" i="5"/>
  <c r="N22" i="5"/>
  <c r="E38" i="5"/>
  <c r="N20" i="5"/>
  <c r="B40" i="5"/>
  <c r="B39" i="5"/>
  <c r="I40" i="5"/>
  <c r="I39" i="5"/>
  <c r="F38" i="5"/>
  <c r="F40" i="5"/>
  <c r="F39" i="5"/>
  <c r="N29" i="5"/>
  <c r="J38" i="5"/>
  <c r="C41" i="5"/>
  <c r="N26" i="5"/>
  <c r="L41" i="5"/>
  <c r="N24" i="5"/>
  <c r="L40" i="5"/>
  <c r="L39" i="5"/>
  <c r="N33" i="5"/>
  <c r="C40" i="5"/>
  <c r="C39" i="5"/>
  <c r="B41" i="5"/>
  <c r="N14" i="5"/>
  <c r="I110" i="2"/>
  <c r="J39" i="4"/>
  <c r="J38" i="4"/>
  <c r="J37" i="4"/>
  <c r="I40" i="4"/>
  <c r="I39" i="4"/>
  <c r="I38" i="4"/>
  <c r="J40" i="4"/>
  <c r="I37" i="4"/>
  <c r="I109" i="2"/>
  <c r="J112" i="2"/>
  <c r="J109" i="2"/>
  <c r="I111" i="2"/>
  <c r="I112" i="2"/>
  <c r="J111" i="2"/>
  <c r="J110" i="2"/>
  <c r="N17" i="7" l="1"/>
  <c r="O17" i="7"/>
  <c r="AB15" i="7"/>
  <c r="AB14" i="7"/>
  <c r="Y89" i="6"/>
  <c r="Y48" i="6"/>
  <c r="I17" i="7"/>
  <c r="Y67" i="6"/>
  <c r="Y88" i="6"/>
  <c r="Y83" i="6"/>
  <c r="S17" i="7"/>
  <c r="R17" i="7"/>
  <c r="H17" i="7"/>
  <c r="K17" i="7"/>
  <c r="Q17" i="7"/>
  <c r="J17" i="7"/>
  <c r="P17" i="7"/>
  <c r="L17" i="7"/>
  <c r="Y90" i="6"/>
  <c r="Y68" i="6"/>
  <c r="Y70" i="6"/>
  <c r="Y108" i="6"/>
  <c r="Y23" i="6"/>
  <c r="Y24" i="6"/>
  <c r="Y38" i="6"/>
  <c r="Y26" i="6"/>
  <c r="Y94" i="6"/>
  <c r="Y91" i="6"/>
  <c r="Y53" i="6"/>
  <c r="Y21" i="6"/>
  <c r="Y50" i="6"/>
  <c r="Y19" i="6"/>
  <c r="Y55" i="6"/>
  <c r="Y75" i="6"/>
  <c r="Y20" i="6"/>
  <c r="Y36" i="6"/>
  <c r="Y97" i="6"/>
  <c r="Y14" i="6"/>
  <c r="Y54" i="6"/>
  <c r="Y60" i="6"/>
  <c r="Y64" i="6"/>
  <c r="Y84" i="6"/>
  <c r="Y15" i="6"/>
  <c r="Y39" i="6"/>
  <c r="Y105" i="6"/>
  <c r="Y57" i="6"/>
  <c r="Y98" i="6"/>
  <c r="Y18" i="6"/>
  <c r="Y73" i="6"/>
  <c r="Y31" i="6"/>
  <c r="Y52" i="6"/>
  <c r="Y78" i="6"/>
  <c r="Y61" i="6"/>
  <c r="Y41" i="6"/>
  <c r="Y25" i="6"/>
  <c r="Y74" i="6"/>
  <c r="Y32" i="6"/>
  <c r="Y33" i="6"/>
  <c r="Y44" i="6"/>
  <c r="Y85" i="6"/>
  <c r="Y37" i="6"/>
  <c r="Y35" i="6"/>
  <c r="Y82" i="6"/>
  <c r="Y51" i="6"/>
  <c r="Y65" i="6"/>
  <c r="Y99" i="6"/>
  <c r="Y102" i="6"/>
  <c r="Y43" i="6"/>
  <c r="Y45" i="6"/>
  <c r="Y29" i="6"/>
  <c r="Y46" i="6"/>
  <c r="Y17" i="6"/>
  <c r="Y101" i="6"/>
  <c r="Y58" i="6"/>
  <c r="Y27" i="6"/>
  <c r="Y40" i="6"/>
  <c r="Y95" i="6"/>
  <c r="Y59" i="6"/>
  <c r="Y93" i="6"/>
  <c r="Y103" i="6"/>
  <c r="Y106" i="6"/>
  <c r="Y34" i="6"/>
  <c r="Y66" i="6"/>
  <c r="Y100" i="6"/>
  <c r="Y47" i="6"/>
  <c r="Y63" i="6"/>
  <c r="Y77" i="6"/>
  <c r="Y87" i="6"/>
  <c r="Y92" i="6"/>
  <c r="Y71" i="6"/>
  <c r="Y104" i="6"/>
  <c r="Y96" i="6"/>
  <c r="Y76" i="6"/>
  <c r="Y42" i="6"/>
  <c r="Y62" i="6"/>
  <c r="Y80" i="6"/>
  <c r="Y86" i="6"/>
  <c r="Y81" i="6"/>
  <c r="X113" i="6"/>
  <c r="Y72" i="6"/>
  <c r="Y28" i="6"/>
  <c r="Y30" i="6"/>
  <c r="Y109" i="6"/>
  <c r="X110" i="6"/>
  <c r="Y107" i="6"/>
  <c r="Y56" i="6"/>
  <c r="Y79" i="6"/>
  <c r="Y49" i="6"/>
  <c r="Y22" i="6"/>
  <c r="Y16" i="6"/>
  <c r="X112" i="6"/>
  <c r="X111" i="6"/>
  <c r="B113" i="6"/>
  <c r="B110" i="6"/>
  <c r="B112" i="6"/>
  <c r="B111" i="6"/>
  <c r="N41" i="5"/>
  <c r="N39" i="5"/>
  <c r="N40" i="5"/>
  <c r="N38" i="5"/>
  <c r="Y112" i="6" l="1"/>
  <c r="Y111" i="6"/>
  <c r="Y113" i="6"/>
  <c r="Y110" i="6"/>
</calcChain>
</file>

<file path=xl/sharedStrings.xml><?xml version="1.0" encoding="utf-8"?>
<sst xmlns="http://schemas.openxmlformats.org/spreadsheetml/2006/main" count="30467" uniqueCount="642">
  <si>
    <t>Globals</t>
  </si>
  <si>
    <t>MetroCount Traffic Executive</t>
  </si>
  <si>
    <t/>
  </si>
  <si>
    <t>English</t>
  </si>
  <si>
    <t>United Kingdom</t>
  </si>
  <si>
    <t>mph</t>
  </si>
  <si>
    <t>Dataset</t>
  </si>
  <si>
    <t xml:space="preserve">Plus </t>
  </si>
  <si>
    <t>Factory default axle</t>
  </si>
  <si>
    <t>0</t>
  </si>
  <si>
    <t>7</t>
  </si>
  <si>
    <t>Axle sensors - Paired (Class/Speed/Count)</t>
  </si>
  <si>
    <t>GJ</t>
  </si>
  <si>
    <t>Profile</t>
  </si>
  <si>
    <t>Default Profile</t>
  </si>
  <si>
    <t>85</t>
  </si>
  <si>
    <t>95</t>
  </si>
  <si>
    <t>12</t>
  </si>
  <si>
    <t>2021-10-16T00:00:00</t>
  </si>
  <si>
    <t>ARX</t>
  </si>
  <si>
    <t>6</t>
  </si>
  <si>
    <t>0.000</t>
  </si>
  <si>
    <t>North East South West</t>
  </si>
  <si>
    <t>15</t>
  </si>
  <si>
    <t>Column</t>
  </si>
  <si>
    <t>24-hour time (0000 - 2359)</t>
  </si>
  <si>
    <t>Number in time step</t>
  </si>
  <si>
    <t>Class totals</t>
  </si>
  <si>
    <t>Class percentages</t>
  </si>
  <si>
    <t>Speed averages by class</t>
  </si>
  <si>
    <t>Speed bin totals</t>
  </si>
  <si>
    <t>Time</t>
  </si>
  <si>
    <t>Total</t>
  </si>
  <si>
    <t>Cls</t>
  </si>
  <si>
    <t>Cl%</t>
  </si>
  <si>
    <t>SpCls</t>
  </si>
  <si>
    <t>Vbin</t>
  </si>
  <si>
    <t>V50</t>
  </si>
  <si>
    <t>Vpp</t>
  </si>
  <si>
    <t>Mean</t>
  </si>
  <si>
    <t>]PSL</t>
  </si>
  <si>
    <t>Cd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</si>
  <si>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</si>
  <si>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</si>
  <si>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</si>
  <si>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</si>
  <si>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</si>
  <si>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</si>
  <si>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</si>
  <si>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</si>
  <si>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</si>
  <si>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25</t>
  </si>
  <si>
    <t>50</t>
  </si>
  <si>
    <t>75</t>
  </si>
  <si>
    <t>0000</t>
  </si>
  <si>
    <t>-</t>
  </si>
  <si>
    <t>0.0</t>
  </si>
  <si>
    <t>0015</t>
  </si>
  <si>
    <t>21.3</t>
  </si>
  <si>
    <t>0030</t>
  </si>
  <si>
    <t>0045</t>
  </si>
  <si>
    <t>0100</t>
  </si>
  <si>
    <t>0115</t>
  </si>
  <si>
    <t>0130</t>
  </si>
  <si>
    <t>0145</t>
  </si>
  <si>
    <t>18.4</t>
  </si>
  <si>
    <t>0200</t>
  </si>
  <si>
    <t>0215</t>
  </si>
  <si>
    <t>0230</t>
  </si>
  <si>
    <t>0245</t>
  </si>
  <si>
    <t>0300</t>
  </si>
  <si>
    <t>0315</t>
  </si>
  <si>
    <t>0330</t>
  </si>
  <si>
    <t>0345</t>
  </si>
  <si>
    <t>0400</t>
  </si>
  <si>
    <t>0415</t>
  </si>
  <si>
    <t>0430</t>
  </si>
  <si>
    <t>0445</t>
  </si>
  <si>
    <t>0500</t>
  </si>
  <si>
    <t>17.6</t>
  </si>
  <si>
    <t>0515</t>
  </si>
  <si>
    <t>0530</t>
  </si>
  <si>
    <t>0545</t>
  </si>
  <si>
    <t>0600</t>
  </si>
  <si>
    <t>13.6</t>
  </si>
  <si>
    <t>0615</t>
  </si>
  <si>
    <t>0630</t>
  </si>
  <si>
    <t>0645</t>
  </si>
  <si>
    <t>0700</t>
  </si>
  <si>
    <t>0715</t>
  </si>
  <si>
    <t>0730</t>
  </si>
  <si>
    <t>0745</t>
  </si>
  <si>
    <t>0800</t>
  </si>
  <si>
    <t>0815</t>
  </si>
  <si>
    <t>0830</t>
  </si>
  <si>
    <t>0845</t>
  </si>
  <si>
    <t>0900</t>
  </si>
  <si>
    <t>0915</t>
  </si>
  <si>
    <t>0930</t>
  </si>
  <si>
    <t>0945</t>
  </si>
  <si>
    <t>1000</t>
  </si>
  <si>
    <t>1015</t>
  </si>
  <si>
    <t>18.1</t>
  </si>
  <si>
    <t>1030</t>
  </si>
  <si>
    <t>1045</t>
  </si>
  <si>
    <t>1100</t>
  </si>
  <si>
    <t>1115</t>
  </si>
  <si>
    <t>1130</t>
  </si>
  <si>
    <t>1145</t>
  </si>
  <si>
    <t>1200</t>
  </si>
  <si>
    <t>1215</t>
  </si>
  <si>
    <t>1230</t>
  </si>
  <si>
    <t>1245</t>
  </si>
  <si>
    <t>1300</t>
  </si>
  <si>
    <t>1315</t>
  </si>
  <si>
    <t>1330</t>
  </si>
  <si>
    <t>1345</t>
  </si>
  <si>
    <t>1400</t>
  </si>
  <si>
    <t>1415</t>
  </si>
  <si>
    <t>18.8</t>
  </si>
  <si>
    <t>1430</t>
  </si>
  <si>
    <t>1445</t>
  </si>
  <si>
    <t>1500</t>
  </si>
  <si>
    <t>1515</t>
  </si>
  <si>
    <t>1530</t>
  </si>
  <si>
    <t>1545</t>
  </si>
  <si>
    <t>1600</t>
  </si>
  <si>
    <t>1615</t>
  </si>
  <si>
    <t>1630</t>
  </si>
  <si>
    <t>19.4</t>
  </si>
  <si>
    <t>1645</t>
  </si>
  <si>
    <t>1700</t>
  </si>
  <si>
    <t>20.1</t>
  </si>
  <si>
    <t>19.3</t>
  </si>
  <si>
    <t>1715</t>
  </si>
  <si>
    <t>1730</t>
  </si>
  <si>
    <t>1745</t>
  </si>
  <si>
    <t>1800</t>
  </si>
  <si>
    <t>1815</t>
  </si>
  <si>
    <t>1830</t>
  </si>
  <si>
    <t>1845</t>
  </si>
  <si>
    <t>1900</t>
  </si>
  <si>
    <t>23.4</t>
  </si>
  <si>
    <t>1915</t>
  </si>
  <si>
    <t>1930</t>
  </si>
  <si>
    <t>1945</t>
  </si>
  <si>
    <t>2000</t>
  </si>
  <si>
    <t>2015</t>
  </si>
  <si>
    <t>2030</t>
  </si>
  <si>
    <t>2045</t>
  </si>
  <si>
    <t>2100</t>
  </si>
  <si>
    <t>2115</t>
  </si>
  <si>
    <t>2130</t>
  </si>
  <si>
    <t>2145</t>
  </si>
  <si>
    <t>2200</t>
  </si>
  <si>
    <t>2215</t>
  </si>
  <si>
    <t>2230</t>
  </si>
  <si>
    <t>2245</t>
  </si>
  <si>
    <t>2300</t>
  </si>
  <si>
    <t>21.1</t>
  </si>
  <si>
    <t>2315</t>
  </si>
  <si>
    <t>2330</t>
  </si>
  <si>
    <t>2345</t>
  </si>
  <si>
    <t>07-19</t>
  </si>
  <si>
    <t>06-22</t>
  </si>
  <si>
    <t>06-00</t>
  </si>
  <si>
    <t>00-00</t>
  </si>
  <si>
    <t>18.9</t>
  </si>
  <si>
    <t>19.2</t>
  </si>
  <si>
    <t>22.2</t>
  </si>
  <si>
    <t>16.5</t>
  </si>
  <si>
    <t>17.2</t>
  </si>
  <si>
    <t>15.8</t>
  </si>
  <si>
    <t>17.0</t>
  </si>
  <si>
    <t>20.0</t>
  </si>
  <si>
    <t>17.5</t>
  </si>
  <si>
    <t>21.2</t>
  </si>
  <si>
    <t>17.4</t>
  </si>
  <si>
    <t>19.7</t>
  </si>
  <si>
    <t>20.3</t>
  </si>
  <si>
    <t>20.6</t>
  </si>
  <si>
    <t>19.6</t>
  </si>
  <si>
    <t>19.5</t>
  </si>
  <si>
    <t>18.6</t>
  </si>
  <si>
    <t>17.1</t>
  </si>
  <si>
    <t>18.0</t>
  </si>
  <si>
    <t>19.0</t>
  </si>
  <si>
    <t>18.7</t>
  </si>
  <si>
    <t>15.0</t>
  </si>
  <si>
    <t>16.3</t>
  </si>
  <si>
    <t>14.5</t>
  </si>
  <si>
    <t>Virtual Day (7)</t>
  </si>
  <si>
    <t>16.8</t>
  </si>
  <si>
    <t>Virtual Week (1)</t>
  </si>
  <si>
    <t>Mon</t>
  </si>
  <si>
    <t>Tue</t>
  </si>
  <si>
    <t>Wed</t>
  </si>
  <si>
    <t>Thu</t>
  </si>
  <si>
    <t>Fri</t>
  </si>
  <si>
    <t>|Sat</t>
  </si>
  <si>
    <t>|Sun</t>
  </si>
  <si>
    <t>--</t>
  </si>
  <si>
    <t>Grand Total</t>
  </si>
  <si>
    <t>5 Day Average</t>
  </si>
  <si>
    <t>7 Day Average</t>
  </si>
  <si>
    <t>Combined</t>
  </si>
  <si>
    <t>Client</t>
  </si>
  <si>
    <t>Project No</t>
  </si>
  <si>
    <t>Site No</t>
  </si>
  <si>
    <t>Speed Limit</t>
  </si>
  <si>
    <t>Site Name</t>
  </si>
  <si>
    <t>Lat/Long</t>
  </si>
  <si>
    <t>0700-1900</t>
  </si>
  <si>
    <t>0600-2200</t>
  </si>
  <si>
    <t>0600-2359</t>
  </si>
  <si>
    <t>0001-2359</t>
  </si>
  <si>
    <t>Start Date</t>
  </si>
  <si>
    <t>Duration</t>
  </si>
  <si>
    <t>7 Days</t>
  </si>
  <si>
    <t>00:00</t>
  </si>
  <si>
    <t>Classification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</si>
  <si>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</si>
  <si>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</si>
  <si>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</si>
  <si>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</si>
  <si>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</si>
  <si>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</si>
  <si>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</si>
  <si>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</si>
  <si>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</si>
  <si>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</si>
  <si>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</si>
  <si>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</si>
  <si>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Speed (mph)</t>
  </si>
  <si>
    <t>UTC + 0 min</t>
  </si>
  <si>
    <t>100</t>
  </si>
  <si>
    <t>Headway</t>
  </si>
  <si>
    <t>20</t>
  </si>
  <si>
    <t>30</t>
  </si>
  <si>
    <t>35</t>
  </si>
  <si>
    <t>40</t>
  </si>
  <si>
    <t>45</t>
  </si>
  <si>
    <t>55</t>
  </si>
  <si>
    <t>60</t>
  </si>
  <si>
    <t>65</t>
  </si>
  <si>
    <t>70</t>
  </si>
  <si>
    <t>80</t>
  </si>
  <si>
    <t>90</t>
  </si>
  <si>
    <t>200</t>
  </si>
  <si>
    <t>12.9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</si>
  <si>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</si>
  <si>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</si>
  <si>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</si>
  <si>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</si>
  <si>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</si>
  <si>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</si>
  <si>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</si>
  <si>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</si>
  <si>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</si>
  <si>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</si>
  <si>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</si>
  <si>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</si>
  <si>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</si>
  <si>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</si>
  <si>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</si>
  <si>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</si>
  <si>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</si>
  <si>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</si>
  <si>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</si>
  <si>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</si>
  <si>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</si>
  <si>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&gt;PSL</t>
  </si>
  <si>
    <t>%</t>
  </si>
  <si>
    <t>85th</t>
  </si>
  <si>
    <t>95th</t>
  </si>
  <si>
    <t>Percentile</t>
  </si>
  <si>
    <t>50th</t>
  </si>
  <si>
    <t>Daily Total Northbound</t>
  </si>
  <si>
    <t>Daily Total Southbound</t>
  </si>
  <si>
    <t>Daily Total Combined</t>
  </si>
  <si>
    <t>Direction</t>
  </si>
  <si>
    <t>Weekly Total</t>
  </si>
  <si>
    <t>Volumes</t>
  </si>
  <si>
    <t>Classifications</t>
  </si>
  <si>
    <t>7 Day 85th Percentile</t>
  </si>
  <si>
    <t>7 Day 95th Percentile</t>
  </si>
  <si>
    <t>7 Day Mean Speed</t>
  </si>
  <si>
    <t>7 Day 50th Percentile</t>
  </si>
  <si>
    <t>Percentage of Vehicles Travelling Over PSL</t>
  </si>
  <si>
    <t>over 20mph</t>
  </si>
  <si>
    <t>over 30mph</t>
  </si>
  <si>
    <t>over 40mph</t>
  </si>
  <si>
    <t>over 50mph</t>
  </si>
  <si>
    <t>over 60mph</t>
  </si>
  <si>
    <t>over 70 mph</t>
  </si>
  <si>
    <t>NB</t>
  </si>
  <si>
    <t>SB</t>
  </si>
  <si>
    <t>%NB</t>
  </si>
  <si>
    <t>%SB</t>
  </si>
  <si>
    <t>Speed</t>
  </si>
  <si>
    <t>Notes</t>
  </si>
  <si>
    <t>Picture of Installation</t>
  </si>
  <si>
    <t>Bath and Northeast Somerset Council</t>
  </si>
  <si>
    <t>Neo Standard 7 Day VRX</t>
  </si>
  <si>
    <r>
      <t xml:space="preserve"> </t>
    </r>
    <r>
      <rPr>
        <b/>
        <sz val="9"/>
        <rFont val="Arial"/>
        <family val="2"/>
      </rPr>
      <t>Report Id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</si>
  <si>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Descriptor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</si>
  <si>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Created by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</si>
  <si>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Creation Time (UTC)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</si>
  <si>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Legal</t>
    </r>
    <r>
      <rPr>
        <sz val="9"/>
        <rFont val="Arial"/>
        <family val="2"/>
      </rPr>
      <t xml:space="preserve"> </t>
    </r>
  </si>
  <si>
    <t>Copyright (c)1997 - 2016 MetroCount</t>
  </si>
  <si>
    <r>
      <t xml:space="preserve"> </t>
    </r>
    <r>
      <rPr>
        <b/>
        <sz val="9"/>
        <rFont val="Arial"/>
        <family val="2"/>
      </rPr>
      <t>Graphic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</si>
  <si>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Language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</si>
  <si>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Country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</si>
  <si>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</si>
  <si>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Create Version</t>
    </r>
    <r>
      <rPr>
        <sz val="9"/>
        <rFont val="Arial"/>
        <family val="2"/>
      </rPr>
      <t xml:space="preserve"> </t>
    </r>
  </si>
  <si>
    <t>5.0.2.0</t>
  </si>
  <si>
    <r>
      <t xml:space="preserve"> </t>
    </r>
    <r>
      <rPr>
        <b/>
        <sz val="9"/>
        <rFont val="Arial"/>
        <family val="2"/>
      </rPr>
      <t>Metric</t>
    </r>
    <r>
      <rPr>
        <sz val="9"/>
        <rFont val="Arial"/>
        <family val="2"/>
      </rPr>
      <t xml:space="preserve"> </t>
    </r>
  </si>
  <si>
    <t>Part metric</t>
  </si>
  <si>
    <r>
      <t xml:space="preserve"> </t>
    </r>
    <r>
      <rPr>
        <b/>
        <sz val="9"/>
        <rFont val="Arial"/>
        <family val="2"/>
      </rPr>
      <t>Speed Unit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</si>
  <si>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Length Unit</t>
    </r>
    <r>
      <rPr>
        <sz val="9"/>
        <rFont val="Arial"/>
        <family val="2"/>
      </rPr>
      <t xml:space="preserve"> </t>
    </r>
  </si>
  <si>
    <t>metre</t>
  </si>
  <si>
    <r>
      <t xml:space="preserve"> </t>
    </r>
    <r>
      <rPr>
        <b/>
        <sz val="9"/>
        <rFont val="Arial"/>
        <family val="2"/>
      </rPr>
      <t>Mass Unit</t>
    </r>
    <r>
      <rPr>
        <sz val="9"/>
        <rFont val="Arial"/>
        <family val="2"/>
      </rPr>
      <t xml:space="preserve"> </t>
    </r>
  </si>
  <si>
    <t>tonne</t>
  </si>
  <si>
    <r>
      <t xml:space="preserve"> </t>
    </r>
    <r>
      <rPr>
        <b/>
        <sz val="9"/>
        <rFont val="Arial"/>
        <family val="2"/>
      </rPr>
      <t>Site 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</si>
  <si>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Site Attribute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</si>
  <si>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File 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</si>
  <si>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File Type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</si>
  <si>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Algorithm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</si>
  <si>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Description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</si>
  <si>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Lane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</si>
  <si>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Direction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</si>
  <si>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Direction Text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</si>
  <si>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Layout Text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</si>
  <si>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Setup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</si>
  <si>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Start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</si>
  <si>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Finish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</si>
  <si>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Operator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</si>
  <si>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Configuration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</si>
  <si>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</si>
  <si>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Title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</si>
  <si>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Graphic Logo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</si>
  <si>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Header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</si>
  <si>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Footer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</si>
  <si>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Percentile 1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</si>
  <si>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Percentile 2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</si>
  <si>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Pace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</si>
  <si>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Filter Start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</si>
  <si>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Filter End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</si>
  <si>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Class Scheme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</si>
  <si>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</t>
    </r>
    <r>
      <rPr>
        <sz val="9"/>
        <rFont val="Arial"/>
        <family val="2"/>
      </rPr>
      <t xml:space="preserve"> </t>
    </r>
  </si>
  <si>
    <t>Cls(1-12) Dir(NESW) Sp(0,140) Headway(]0) Span(0 - 100) Lane(0-16)</t>
  </si>
  <si>
    <r>
      <t xml:space="preserve"> </t>
    </r>
    <r>
      <rPr>
        <b/>
        <sz val="9"/>
        <rFont val="Arial"/>
        <family val="2"/>
      </rPr>
      <t>Low Speed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</si>
  <si>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High Speed</t>
    </r>
    <r>
      <rPr>
        <sz val="9"/>
        <rFont val="Arial"/>
        <family val="2"/>
      </rPr>
      <t xml:space="preserve"> </t>
    </r>
  </si>
  <si>
    <t>140</t>
  </si>
  <si>
    <r>
      <t xml:space="preserve"> </t>
    </r>
    <r>
      <rPr>
        <b/>
        <sz val="9"/>
        <rFont val="Arial"/>
        <family val="2"/>
      </rPr>
      <t>Posted Limit</t>
    </r>
    <r>
      <rPr>
        <sz val="9"/>
        <rFont val="Arial"/>
        <family val="2"/>
      </rPr>
      <t xml:space="preserve"> </t>
    </r>
  </si>
  <si>
    <t xml:space="preserve">37 </t>
  </si>
  <si>
    <r>
      <t xml:space="preserve"> </t>
    </r>
    <r>
      <rPr>
        <b/>
        <sz val="9"/>
        <rFont val="Arial"/>
        <family val="2"/>
      </rPr>
      <t>Speed Limits</t>
    </r>
    <r>
      <rPr>
        <sz val="9"/>
        <rFont val="Arial"/>
        <family val="2"/>
      </rPr>
      <t xml:space="preserve"> </t>
    </r>
  </si>
  <si>
    <t xml:space="preserve">37 37 37 37 37 37 37 37 37 37 </t>
  </si>
  <si>
    <r>
      <t xml:space="preserve"> </t>
    </r>
    <r>
      <rPr>
        <b/>
        <sz val="9"/>
        <rFont val="Arial"/>
        <family val="2"/>
      </rPr>
      <t>Separation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</si>
  <si>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Separation Type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</si>
  <si>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Encoded Direction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</si>
  <si>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Time 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</si>
  <si>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Total 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</si>
  <si>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</si>
  <si>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</si>
  <si>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</si>
  <si>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</si>
  <si>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</si>
  <si>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</si>
  <si>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</si>
  <si>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</si>
  <si>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</si>
  <si>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</si>
  <si>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</si>
  <si>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</si>
  <si>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</si>
  <si>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</si>
  <si>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</si>
  <si>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</si>
  <si>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</si>
  <si>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</si>
  <si>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</si>
  <si>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</si>
  <si>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</si>
  <si>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</si>
  <si>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</si>
  <si>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</si>
  <si>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</si>
  <si>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</si>
  <si>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</si>
  <si>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</si>
  <si>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</si>
  <si>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</si>
  <si>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</si>
  <si>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</si>
  <si>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</si>
  <si>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</si>
  <si>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</si>
  <si>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</si>
  <si>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0 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</si>
  <si>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 10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</si>
  <si>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10 15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</si>
  <si>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15 20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</si>
  <si>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20 25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</si>
  <si>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25 30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</si>
  <si>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30 35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</si>
  <si>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35 40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</si>
  <si>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40 45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</si>
  <si>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45 50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</si>
  <si>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50 55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</si>
  <si>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55 60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</si>
  <si>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60 65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</si>
  <si>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65 70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</si>
  <si>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70 75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</si>
  <si>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75 80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</si>
  <si>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80 85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</si>
  <si>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85 90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</si>
  <si>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90 95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</si>
  <si>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95 100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</si>
  <si>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100 200</t>
    </r>
    <r>
      <rPr>
        <sz val="9"/>
        <rFont val="Arial"/>
        <family val="2"/>
      </rPr>
      <t xml:space="preserve"> </t>
    </r>
  </si>
  <si>
    <t>37</t>
  </si>
  <si>
    <t>13.4</t>
  </si>
  <si>
    <t>21.8</t>
  </si>
  <si>
    <t>22.1</t>
  </si>
  <si>
    <t>21.9</t>
  </si>
  <si>
    <t>24.0</t>
  </si>
  <si>
    <t>24.9</t>
  </si>
  <si>
    <t>20.8</t>
  </si>
  <si>
    <t>20.5</t>
  </si>
  <si>
    <t>21.4</t>
  </si>
  <si>
    <t>9.0</t>
  </si>
  <si>
    <t>22.0</t>
  </si>
  <si>
    <t>24.6</t>
  </si>
  <si>
    <t>24.1</t>
  </si>
  <si>
    <t>21.5</t>
  </si>
  <si>
    <t>22.5</t>
  </si>
  <si>
    <t>23.8</t>
  </si>
  <si>
    <t>22.8</t>
  </si>
  <si>
    <t>26.5</t>
  </si>
  <si>
    <t>21.0</t>
  </si>
  <si>
    <t>20.9</t>
  </si>
  <si>
    <t>23.3</t>
  </si>
  <si>
    <t>27.9</t>
  </si>
  <si>
    <t>25.4</t>
  </si>
  <si>
    <t>25.5</t>
  </si>
  <si>
    <t>25.8</t>
  </si>
  <si>
    <t>25.7</t>
  </si>
  <si>
    <t>23.5</t>
  </si>
  <si>
    <t>22.4</t>
  </si>
  <si>
    <t>22.6</t>
  </si>
  <si>
    <t>25.0</t>
  </si>
  <si>
    <t>25.3</t>
  </si>
  <si>
    <t>24.2</t>
  </si>
  <si>
    <t>22.7</t>
  </si>
  <si>
    <t>23.2</t>
  </si>
  <si>
    <t>24.8</t>
  </si>
  <si>
    <t>22.3</t>
  </si>
  <si>
    <t>23.1</t>
  </si>
  <si>
    <t>24.3</t>
  </si>
  <si>
    <t>23.9</t>
  </si>
  <si>
    <t>20.2</t>
  </si>
  <si>
    <t>21.7</t>
  </si>
  <si>
    <t>23.0</t>
  </si>
  <si>
    <t>24.7</t>
  </si>
  <si>
    <t>28.8</t>
  </si>
  <si>
    <t>20.4</t>
  </si>
  <si>
    <t>27.0</t>
  </si>
  <si>
    <t>9.2</t>
  </si>
  <si>
    <t>28.1</t>
  </si>
  <si>
    <t>30.8</t>
  </si>
  <si>
    <t>25.1</t>
  </si>
  <si>
    <t>31.3</t>
  </si>
  <si>
    <t>25.6</t>
  </si>
  <si>
    <t>26.1</t>
  </si>
  <si>
    <t>27.4</t>
  </si>
  <si>
    <t>27.8</t>
  </si>
  <si>
    <t>29.9</t>
  </si>
  <si>
    <t>27.7</t>
  </si>
  <si>
    <t>26.4</t>
  </si>
  <si>
    <t>25.9</t>
  </si>
  <si>
    <t>27.3</t>
  </si>
  <si>
    <t>23.6</t>
  </si>
  <si>
    <t>27.5</t>
  </si>
  <si>
    <t>28.4</t>
  </si>
  <si>
    <t>26.6</t>
  </si>
  <si>
    <t>24.5</t>
  </si>
  <si>
    <t>21.6</t>
  </si>
  <si>
    <t>22.9</t>
  </si>
  <si>
    <t>15.5</t>
  </si>
  <si>
    <t>20.7</t>
  </si>
  <si>
    <t>11.2</t>
  </si>
  <si>
    <t>13.3</t>
  </si>
  <si>
    <t>17.9</t>
  </si>
  <si>
    <t>16.7</t>
  </si>
  <si>
    <t>15.6</t>
  </si>
  <si>
    <t>16.0</t>
  </si>
  <si>
    <t>14.1</t>
  </si>
  <si>
    <t>12.4</t>
  </si>
  <si>
    <t>15.4</t>
  </si>
  <si>
    <t>13.0</t>
  </si>
  <si>
    <t>12.8</t>
  </si>
  <si>
    <t>19.9</t>
  </si>
  <si>
    <t>14.8</t>
  </si>
  <si>
    <t>11.9</t>
  </si>
  <si>
    <t>18.5</t>
  </si>
  <si>
    <t>10.4</t>
  </si>
  <si>
    <t>13.7</t>
  </si>
  <si>
    <t>18.2</t>
  </si>
  <si>
    <t>13.5</t>
  </si>
  <si>
    <t>19.1</t>
  </si>
  <si>
    <t>15.9</t>
  </si>
  <si>
    <t>16.4</t>
  </si>
  <si>
    <t>15.1</t>
  </si>
  <si>
    <t>14.4</t>
  </si>
  <si>
    <t>8.7</t>
  </si>
  <si>
    <t>17.7</t>
  </si>
  <si>
    <t>16.1</t>
  </si>
  <si>
    <t>19.8</t>
  </si>
  <si>
    <t>12.7</t>
  </si>
  <si>
    <t>15.7</t>
  </si>
  <si>
    <t>13.2</t>
  </si>
  <si>
    <t>17.3</t>
  </si>
  <si>
    <t>17.8</t>
  </si>
  <si>
    <t>11.7</t>
  </si>
  <si>
    <t>14.6</t>
  </si>
  <si>
    <t>15.3</t>
  </si>
  <si>
    <t>12.1</t>
  </si>
  <si>
    <t>14.2</t>
  </si>
  <si>
    <t>18.3</t>
  </si>
  <si>
    <t>11.0</t>
  </si>
  <si>
    <t>10.6</t>
  </si>
  <si>
    <t>10.1</t>
  </si>
  <si>
    <t>15.2</t>
  </si>
  <si>
    <t>13.1</t>
  </si>
  <si>
    <t>16.2</t>
  </si>
  <si>
    <t>11.6</t>
  </si>
  <si>
    <t>14.0</t>
  </si>
  <si>
    <t>8.9</t>
  </si>
  <si>
    <t>7.6</t>
  </si>
  <si>
    <t>11.4</t>
  </si>
  <si>
    <t>9.3</t>
  </si>
  <si>
    <t>34.0</t>
  </si>
  <si>
    <t>8 - East bound A]B, West bound B]A.</t>
  </si>
  <si>
    <t>29.5</t>
  </si>
  <si>
    <t>E</t>
  </si>
  <si>
    <t>W</t>
  </si>
  <si>
    <t>29.6</t>
  </si>
  <si>
    <t>31.7</t>
  </si>
  <si>
    <t>26.8</t>
  </si>
  <si>
    <t>27.1</t>
  </si>
  <si>
    <t>33.0</t>
  </si>
  <si>
    <t>32.4</t>
  </si>
  <si>
    <t>8.1</t>
  </si>
  <si>
    <t>8.3</t>
  </si>
  <si>
    <t>CustomList-137</t>
  </si>
  <si>
    <t>2021-11-02T14:31:16</t>
  </si>
  <si>
    <t>0178-039</t>
  </si>
  <si>
    <t>Holloway</t>
  </si>
  <si>
    <t>C:\Users\garet\OneDrive\2 Projects - See External Drive\0178 - Bath and NE Somerset - ATC's\0178-039_Holloway_(North_Of_Wellsway)\0178-039 0 2021-10-26 1525.EC0</t>
  </si>
  <si>
    <t>2021-10-02T19:53:20</t>
  </si>
  <si>
    <t>2021-10-26T15:24:20</t>
  </si>
  <si>
    <t xml:space="preserve">40 MC5900 80 00 0f a8 a8  ? TD58J8T3 MC5900-X13 (c)MetroCount 09Nov16 </t>
  </si>
  <si>
    <t>2021-10-09T00:00:00</t>
  </si>
  <si>
    <t>09 October 2021</t>
  </si>
  <si>
    <t>9.8</t>
  </si>
  <si>
    <t>6.9</t>
  </si>
  <si>
    <t>12.5</t>
  </si>
  <si>
    <t>10.2</t>
  </si>
  <si>
    <t>16.6</t>
  </si>
  <si>
    <t>14.7</t>
  </si>
  <si>
    <t>11.5</t>
  </si>
  <si>
    <t>16.9</t>
  </si>
  <si>
    <t>6.7</t>
  </si>
  <si>
    <t>8.0</t>
  </si>
  <si>
    <t>7.8</t>
  </si>
  <si>
    <t>10.5</t>
  </si>
  <si>
    <t>12.2</t>
  </si>
  <si>
    <t>4.9</t>
  </si>
  <si>
    <t>6.8</t>
  </si>
  <si>
    <t>6.4</t>
  </si>
  <si>
    <t>13.9</t>
  </si>
  <si>
    <t>14.3</t>
  </si>
  <si>
    <t>6.6</t>
  </si>
  <si>
    <t>7.9</t>
  </si>
  <si>
    <t>7.3</t>
  </si>
  <si>
    <t>7.5</t>
  </si>
  <si>
    <t>8.5</t>
  </si>
  <si>
    <t>12.6</t>
  </si>
  <si>
    <t>6.1</t>
  </si>
  <si>
    <t>7.4</t>
  </si>
  <si>
    <t>12.3</t>
  </si>
  <si>
    <t>12.0</t>
  </si>
  <si>
    <t>11.8</t>
  </si>
  <si>
    <t>5.3</t>
  </si>
  <si>
    <t>5.6</t>
  </si>
  <si>
    <t>13.8</t>
  </si>
  <si>
    <t>9.6</t>
  </si>
  <si>
    <t>4.8</t>
  </si>
  <si>
    <t>6.0</t>
  </si>
  <si>
    <t>9.5</t>
  </si>
  <si>
    <t>5.5</t>
  </si>
  <si>
    <t>10.8</t>
  </si>
  <si>
    <t>8.4</t>
  </si>
  <si>
    <t>10.3</t>
  </si>
  <si>
    <t>8.6</t>
  </si>
  <si>
    <t>5.4</t>
  </si>
  <si>
    <t>10.0</t>
  </si>
  <si>
    <t>9.7</t>
  </si>
  <si>
    <t>10 October 2021</t>
  </si>
  <si>
    <t>11.3</t>
  </si>
  <si>
    <t>14.9</t>
  </si>
  <si>
    <t>10.7</t>
  </si>
  <si>
    <t>9.1</t>
  </si>
  <si>
    <t>7.7</t>
  </si>
  <si>
    <t>6.5</t>
  </si>
  <si>
    <t>7.1</t>
  </si>
  <si>
    <t>4.5</t>
  </si>
  <si>
    <t>8.2</t>
  </si>
  <si>
    <t>5.7</t>
  </si>
  <si>
    <t>4.7</t>
  </si>
  <si>
    <t>9.9</t>
  </si>
  <si>
    <t>7.2</t>
  </si>
  <si>
    <t>11 October 2021</t>
  </si>
  <si>
    <t>5.2</t>
  </si>
  <si>
    <t>4.3</t>
  </si>
  <si>
    <t>9.4</t>
  </si>
  <si>
    <t>4.6</t>
  </si>
  <si>
    <t>6.3</t>
  </si>
  <si>
    <t>5.8</t>
  </si>
  <si>
    <t>8.8</t>
  </si>
  <si>
    <t>11.1</t>
  </si>
  <si>
    <t>6.2</t>
  </si>
  <si>
    <t>12 October 2021</t>
  </si>
  <si>
    <t>7.0</t>
  </si>
  <si>
    <t>10.9</t>
  </si>
  <si>
    <t>5.9</t>
  </si>
  <si>
    <t>13 October 2021</t>
  </si>
  <si>
    <t>14 October 2021</t>
  </si>
  <si>
    <t>15 October 2021</t>
  </si>
  <si>
    <t>3.4</t>
  </si>
  <si>
    <t>51.37584,-2.36472</t>
  </si>
  <si>
    <t>Sat 9 Oct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</si>
</sst>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mm\ yyyy"/>
    <numFmt numFmtId="165" formatCode="0.0"/>
    <numFmt numFmtId="166" formatCode="dddd"/>
    <numFmt numFmtId="167" formatCode="0.000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Arial"/>
      <family val="2"/>
    </font>
    <font>
      <sz val="7"/>
      <color theme="0"/>
      <name val="Arial"/>
      <family val="2"/>
    </font>
    <font>
      <b/>
      <sz val="28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0" fillId="0" borderId="0" applyFont="0" applyFill="0" applyBorder="0" applyAlignment="0" applyProtection="0"/>
  </cellStyleXfs>
  <cellXfs count="157">
    <xf numFmtId="0" fontId="0" fillId="0" borderId="0" xfId="0"/>
    <xf numFmtId="0" fontId="21" fillId="38" borderId="0" xfId="0" applyFont="1" applyFill="1"/>
    <xf numFmtId="166" fontId="22" fillId="38" borderId="0" xfId="0" applyNumberFormat="1" applyFont="1" applyFill="1"/>
    <xf numFmtId="0" fontId="22" fillId="38" borderId="0" xfId="0" applyFont="1" applyFill="1"/>
    <xf numFmtId="165" fontId="21" fillId="38" borderId="0" xfId="0" applyNumberFormat="1" applyFont="1" applyFill="1"/>
    <xf numFmtId="0" fontId="21" fillId="38" borderId="0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165" fontId="21" fillId="38" borderId="17" xfId="0" applyNumberFormat="1" applyFont="1" applyFill="1" applyBorder="1" applyAlignment="1">
      <alignment horizontal="center" vertical="center"/>
    </xf>
    <xf numFmtId="165" fontId="21" fillId="38" borderId="18" xfId="0" applyNumberFormat="1" applyFont="1" applyFill="1" applyBorder="1" applyAlignment="1">
      <alignment horizontal="center" vertical="center"/>
    </xf>
    <xf numFmtId="0" fontId="21" fillId="38" borderId="0" xfId="0" applyFont="1" applyFill="1" applyBorder="1" applyAlignment="1">
      <alignment vertical="center"/>
    </xf>
    <xf numFmtId="0" fontId="21" fillId="38" borderId="32" xfId="0" applyFont="1" applyFill="1" applyBorder="1" applyAlignment="1">
      <alignment horizontal="center" vertical="center"/>
    </xf>
    <xf numFmtId="165" fontId="21" fillId="38" borderId="32" xfId="0" applyNumberFormat="1" applyFont="1" applyFill="1" applyBorder="1" applyAlignment="1">
      <alignment horizontal="center" vertical="center"/>
    </xf>
    <xf numFmtId="165" fontId="21" fillId="38" borderId="33" xfId="0" applyNumberFormat="1" applyFont="1" applyFill="1" applyBorder="1" applyAlignment="1">
      <alignment horizontal="center" vertical="center"/>
    </xf>
    <xf numFmtId="20" fontId="25" fillId="37" borderId="26" xfId="0" applyNumberFormat="1" applyFont="1" applyFill="1" applyBorder="1" applyAlignment="1">
      <alignment horizontal="center" vertical="center"/>
    </xf>
    <xf numFmtId="20" fontId="25" fillId="37" borderId="31" xfId="0" applyNumberFormat="1" applyFont="1" applyFill="1" applyBorder="1" applyAlignment="1">
      <alignment horizontal="center" vertical="center"/>
    </xf>
    <xf numFmtId="164" fontId="25" fillId="37" borderId="22" xfId="0" applyNumberFormat="1" applyFont="1" applyFill="1" applyBorder="1" applyAlignment="1">
      <alignment horizontal="center" vertical="center" wrapText="1"/>
    </xf>
    <xf numFmtId="0" fontId="25" fillId="37" borderId="22" xfId="0" applyFont="1" applyFill="1" applyBorder="1" applyAlignment="1">
      <alignment horizontal="center" vertical="center" wrapText="1"/>
    </xf>
    <xf numFmtId="0" fontId="25" fillId="37" borderId="23" xfId="0" applyFont="1" applyFill="1" applyBorder="1" applyAlignment="1">
      <alignment horizontal="center" vertical="center" wrapText="1"/>
    </xf>
    <xf numFmtId="164" fontId="21" fillId="38" borderId="0" xfId="0" applyNumberFormat="1" applyFont="1" applyFill="1"/>
    <xf numFmtId="0" fontId="25" fillId="37" borderId="28" xfId="0" applyFont="1" applyFill="1" applyBorder="1" applyAlignment="1">
      <alignment horizontal="center" vertical="center"/>
    </xf>
    <xf numFmtId="0" fontId="25" fillId="37" borderId="27" xfId="0" applyFont="1" applyFill="1" applyBorder="1" applyAlignment="1">
      <alignment vertical="center"/>
    </xf>
    <xf numFmtId="0" fontId="24" fillId="38" borderId="0" xfId="0" applyFont="1" applyFill="1"/>
    <xf numFmtId="0" fontId="25" fillId="38" borderId="0" xfId="0" applyFont="1" applyFill="1"/>
    <xf numFmtId="0" fontId="0" fillId="38" borderId="0" xfId="0" applyFill="1"/>
    <xf numFmtId="1" fontId="21" fillId="38" borderId="17" xfId="0" applyNumberFormat="1" applyFont="1" applyFill="1" applyBorder="1" applyAlignment="1">
      <alignment horizontal="center" vertical="center"/>
    </xf>
    <xf numFmtId="20" fontId="25" fillId="37" borderId="19" xfId="0" applyNumberFormat="1" applyFont="1" applyFill="1" applyBorder="1" applyAlignment="1">
      <alignment horizontal="center" vertical="center"/>
    </xf>
    <xf numFmtId="0" fontId="26" fillId="39" borderId="20" xfId="0" applyFont="1" applyFill="1" applyBorder="1" applyAlignment="1">
      <alignment horizontal="center" vertical="center"/>
    </xf>
    <xf numFmtId="165" fontId="26" fillId="39" borderId="20" xfId="0" applyNumberFormat="1" applyFont="1" applyFill="1" applyBorder="1" applyAlignment="1">
      <alignment horizontal="center" vertical="center"/>
    </xf>
    <xf numFmtId="165" fontId="26" fillId="39" borderId="21" xfId="0" applyNumberFormat="1" applyFont="1" applyFill="1" applyBorder="1" applyAlignment="1">
      <alignment horizontal="center" vertical="center"/>
    </xf>
    <xf numFmtId="20" fontId="25" fillId="37" borderId="25" xfId="0" applyNumberFormat="1" applyFont="1" applyFill="1" applyBorder="1" applyAlignment="1">
      <alignment horizontal="center" vertical="center"/>
    </xf>
    <xf numFmtId="0" fontId="26" fillId="39" borderId="34" xfId="0" applyFont="1" applyFill="1" applyBorder="1" applyAlignment="1">
      <alignment horizontal="center" vertical="center"/>
    </xf>
    <xf numFmtId="165" fontId="26" fillId="39" borderId="34" xfId="0" applyNumberFormat="1" applyFont="1" applyFill="1" applyBorder="1" applyAlignment="1">
      <alignment horizontal="center" vertical="center"/>
    </xf>
    <xf numFmtId="165" fontId="26" fillId="39" borderId="35" xfId="0" applyNumberFormat="1" applyFont="1" applyFill="1" applyBorder="1" applyAlignment="1">
      <alignment horizontal="center" vertical="center"/>
    </xf>
    <xf numFmtId="0" fontId="25" fillId="37" borderId="25" xfId="0" applyFont="1" applyFill="1" applyBorder="1" applyAlignment="1">
      <alignment horizontal="center" vertical="center"/>
    </xf>
    <xf numFmtId="0" fontId="25" fillId="37" borderId="36" xfId="0" applyFont="1" applyFill="1" applyBorder="1" applyAlignment="1">
      <alignment horizontal="center" vertical="center"/>
    </xf>
    <xf numFmtId="0" fontId="26" fillId="39" borderId="37" xfId="0" applyFont="1" applyFill="1" applyBorder="1" applyAlignment="1">
      <alignment horizontal="center" vertical="center"/>
    </xf>
    <xf numFmtId="165" fontId="26" fillId="39" borderId="37" xfId="0" applyNumberFormat="1" applyFont="1" applyFill="1" applyBorder="1" applyAlignment="1">
      <alignment horizontal="center" vertical="center"/>
    </xf>
    <xf numFmtId="165" fontId="26" fillId="39" borderId="38" xfId="0" applyNumberFormat="1" applyFont="1" applyFill="1" applyBorder="1" applyAlignment="1">
      <alignment horizontal="center" vertical="center"/>
    </xf>
    <xf numFmtId="0" fontId="0" fillId="38" borderId="0" xfId="0" applyFill="1" applyAlignment="1">
      <alignment vertical="center"/>
    </xf>
    <xf numFmtId="164" fontId="25" fillId="37" borderId="23" xfId="0" applyNumberFormat="1" applyFont="1" applyFill="1" applyBorder="1" applyAlignment="1">
      <alignment horizontal="center" vertical="center" wrapText="1"/>
    </xf>
    <xf numFmtId="0" fontId="19" fillId="38" borderId="0" xfId="0" applyFont="1" applyFill="1"/>
    <xf numFmtId="0" fontId="0" fillId="38" borderId="0" xfId="0" applyFill="1" applyBorder="1"/>
    <xf numFmtId="164" fontId="19" fillId="38" borderId="0" xfId="0" applyNumberFormat="1" applyFont="1" applyFill="1" applyBorder="1" applyAlignment="1">
      <alignment horizontal="center" vertical="center" wrapText="1"/>
    </xf>
    <xf numFmtId="20" fontId="25" fillId="37" borderId="28" xfId="0" applyNumberFormat="1" applyFont="1" applyFill="1" applyBorder="1" applyAlignment="1">
      <alignment horizontal="center" vertical="center"/>
    </xf>
    <xf numFmtId="0" fontId="0" fillId="38" borderId="14" xfId="0" applyFill="1" applyBorder="1"/>
    <xf numFmtId="0" fontId="0" fillId="38" borderId="30" xfId="0" applyFill="1" applyBorder="1"/>
    <xf numFmtId="0" fontId="25" fillId="37" borderId="46" xfId="0" applyFont="1" applyFill="1" applyBorder="1" applyAlignment="1">
      <alignment horizontal="center" vertical="center"/>
    </xf>
    <xf numFmtId="0" fontId="0" fillId="38" borderId="0" xfId="0" applyFont="1" applyFill="1"/>
    <xf numFmtId="49" fontId="0" fillId="38" borderId="0" xfId="0" applyNumberFormat="1" applyFill="1"/>
    <xf numFmtId="166" fontId="25" fillId="37" borderId="34" xfId="0" applyNumberFormat="1" applyFont="1" applyFill="1" applyBorder="1" applyAlignment="1"/>
    <xf numFmtId="0" fontId="19" fillId="38" borderId="0" xfId="0" applyFont="1" applyFill="1" applyBorder="1"/>
    <xf numFmtId="0" fontId="0" fillId="38" borderId="0" xfId="0" applyFont="1" applyFill="1" applyBorder="1"/>
    <xf numFmtId="0" fontId="25" fillId="37" borderId="50" xfId="0" applyFont="1" applyFill="1" applyBorder="1" applyAlignment="1">
      <alignment horizontal="center" vertical="center"/>
    </xf>
    <xf numFmtId="0" fontId="21" fillId="38" borderId="51" xfId="0" applyFont="1" applyFill="1" applyBorder="1" applyAlignment="1">
      <alignment horizontal="center" vertical="center"/>
    </xf>
    <xf numFmtId="0" fontId="25" fillId="37" borderId="45" xfId="0" applyFont="1" applyFill="1" applyBorder="1" applyAlignment="1">
      <alignment horizontal="center" vertical="center"/>
    </xf>
    <xf numFmtId="49" fontId="25" fillId="37" borderId="45" xfId="0" applyNumberFormat="1" applyFont="1" applyFill="1" applyBorder="1" applyAlignment="1">
      <alignment horizontal="center" vertical="center"/>
    </xf>
    <xf numFmtId="49" fontId="25" fillId="37" borderId="34" xfId="0" applyNumberFormat="1" applyFont="1" applyFill="1" applyBorder="1" applyAlignment="1">
      <alignment horizontal="center" vertical="center"/>
    </xf>
    <xf numFmtId="0" fontId="21" fillId="38" borderId="0" xfId="0" applyFont="1" applyFill="1" applyBorder="1"/>
    <xf numFmtId="0" fontId="0" fillId="38" borderId="55" xfId="0" applyFill="1" applyBorder="1"/>
    <xf numFmtId="0" fontId="0" fillId="38" borderId="55" xfId="0" applyFont="1" applyFill="1" applyBorder="1"/>
    <xf numFmtId="0" fontId="26" fillId="38" borderId="0" xfId="0" applyFont="1" applyFill="1" applyBorder="1"/>
    <xf numFmtId="0" fontId="21" fillId="38" borderId="0" xfId="0" applyFont="1" applyFill="1" applyBorder="1" applyAlignment="1">
      <alignment horizontal="left"/>
    </xf>
    <xf numFmtId="166" fontId="25" fillId="37" borderId="47" xfId="0" applyNumberFormat="1" applyFont="1" applyFill="1" applyBorder="1" applyAlignment="1">
      <alignment horizontal="center" vertical="center" wrapText="1"/>
    </xf>
    <xf numFmtId="166" fontId="25" fillId="37" borderId="42" xfId="0" applyNumberFormat="1" applyFont="1" applyFill="1" applyBorder="1" applyAlignment="1">
      <alignment horizontal="center" vertical="center" wrapText="1"/>
    </xf>
    <xf numFmtId="1" fontId="25" fillId="37" borderId="45" xfId="0" applyNumberFormat="1" applyFont="1" applyFill="1" applyBorder="1" applyAlignment="1">
      <alignment horizontal="center" vertical="center"/>
    </xf>
    <xf numFmtId="165" fontId="26" fillId="39" borderId="39" xfId="0" applyNumberFormat="1" applyFont="1" applyFill="1" applyBorder="1" applyAlignment="1">
      <alignment horizontal="center" vertical="center"/>
    </xf>
    <xf numFmtId="165" fontId="26" fillId="39" borderId="48" xfId="0" applyNumberFormat="1" applyFont="1" applyFill="1" applyBorder="1" applyAlignment="1">
      <alignment horizontal="center" vertical="center"/>
    </xf>
    <xf numFmtId="165" fontId="26" fillId="39" borderId="56" xfId="0" applyNumberFormat="1" applyFont="1" applyFill="1" applyBorder="1" applyAlignment="1">
      <alignment horizontal="center" vertical="center"/>
    </xf>
    <xf numFmtId="1" fontId="25" fillId="37" borderId="41" xfId="0" applyNumberFormat="1" applyFont="1" applyFill="1" applyBorder="1" applyAlignment="1">
      <alignment horizontal="center" vertical="center"/>
    </xf>
    <xf numFmtId="49" fontId="25" fillId="37" borderId="35" xfId="0" applyNumberFormat="1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1" fontId="25" fillId="37" borderId="57" xfId="0" applyNumberFormat="1" applyFont="1" applyFill="1" applyBorder="1" applyAlignment="1">
      <alignment horizontal="center" vertical="center"/>
    </xf>
    <xf numFmtId="1" fontId="26" fillId="39" borderId="39" xfId="0" applyNumberFormat="1" applyFont="1" applyFill="1" applyBorder="1" applyAlignment="1">
      <alignment horizontal="center" vertical="center"/>
    </xf>
    <xf numFmtId="1" fontId="26" fillId="39" borderId="48" xfId="0" applyNumberFormat="1" applyFont="1" applyFill="1" applyBorder="1" applyAlignment="1">
      <alignment horizontal="center" vertical="center"/>
    </xf>
    <xf numFmtId="1" fontId="26" fillId="39" borderId="56" xfId="0" applyNumberFormat="1" applyFont="1" applyFill="1" applyBorder="1" applyAlignment="1">
      <alignment horizontal="center" vertical="center"/>
    </xf>
    <xf numFmtId="0" fontId="25" fillId="37" borderId="49" xfId="0" applyFont="1" applyFill="1" applyBorder="1" applyAlignment="1">
      <alignment horizontal="center" vertical="center"/>
    </xf>
    <xf numFmtId="0" fontId="25" fillId="37" borderId="43" xfId="0" applyFont="1" applyFill="1" applyBorder="1" applyAlignment="1">
      <alignment horizontal="center" vertical="center"/>
    </xf>
    <xf numFmtId="0" fontId="25" fillId="37" borderId="54" xfId="0" applyFont="1" applyFill="1" applyBorder="1" applyAlignment="1">
      <alignment horizontal="center" vertical="center"/>
    </xf>
    <xf numFmtId="0" fontId="25" fillId="37" borderId="58" xfId="0" applyFont="1" applyFill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 wrapText="1"/>
    </xf>
    <xf numFmtId="165" fontId="27" fillId="38" borderId="12" xfId="0" applyNumberFormat="1" applyFont="1" applyFill="1" applyBorder="1" applyAlignment="1">
      <alignment horizontal="center" vertical="center"/>
    </xf>
    <xf numFmtId="0" fontId="27" fillId="38" borderId="12" xfId="0" applyFont="1" applyFill="1" applyBorder="1" applyAlignment="1">
      <alignment horizontal="center" vertical="center"/>
    </xf>
    <xf numFmtId="164" fontId="25" fillId="38" borderId="0" xfId="0" applyNumberFormat="1" applyFont="1" applyFill="1" applyBorder="1" applyAlignment="1">
      <alignment horizontal="center" vertical="center" wrapText="1"/>
    </xf>
    <xf numFmtId="164" fontId="25" fillId="38" borderId="44" xfId="0" applyNumberFormat="1" applyFont="1" applyFill="1" applyBorder="1" applyAlignment="1">
      <alignment horizontal="center" vertical="center" wrapText="1"/>
    </xf>
    <xf numFmtId="0" fontId="21" fillId="38" borderId="29" xfId="0" applyFont="1" applyFill="1" applyBorder="1"/>
    <xf numFmtId="0" fontId="0" fillId="38" borderId="15" xfId="0" applyFill="1" applyBorder="1"/>
    <xf numFmtId="0" fontId="0" fillId="38" borderId="29" xfId="0" applyFill="1" applyBorder="1"/>
    <xf numFmtId="164" fontId="25" fillId="38" borderId="47" xfId="0" applyNumberFormat="1" applyFont="1" applyFill="1" applyBorder="1" applyAlignment="1">
      <alignment horizontal="center" vertical="center" wrapText="1"/>
    </xf>
    <xf numFmtId="10" fontId="27" fillId="38" borderId="12" xfId="42" applyNumberFormat="1" applyFont="1" applyFill="1" applyBorder="1" applyAlignment="1">
      <alignment horizontal="center" vertical="center"/>
    </xf>
    <xf numFmtId="0" fontId="21" fillId="38" borderId="30" xfId="0" applyFont="1" applyFill="1" applyBorder="1"/>
    <xf numFmtId="0" fontId="0" fillId="38" borderId="16" xfId="0" applyFill="1" applyBorder="1"/>
    <xf numFmtId="0" fontId="0" fillId="38" borderId="47" xfId="0" applyFill="1" applyBorder="1"/>
    <xf numFmtId="164" fontId="23" fillId="38" borderId="0" xfId="0" applyNumberFormat="1" applyFont="1" applyFill="1" applyBorder="1" applyAlignment="1">
      <alignment horizontal="center" vertical="center" wrapText="1"/>
    </xf>
    <xf numFmtId="0" fontId="23" fillId="38" borderId="0" xfId="0" applyFont="1" applyFill="1" applyBorder="1" applyAlignment="1">
      <alignment horizontal="center" vertical="center"/>
    </xf>
    <xf numFmtId="165" fontId="23" fillId="38" borderId="0" xfId="0" applyNumberFormat="1" applyFont="1" applyFill="1" applyBorder="1" applyAlignment="1">
      <alignment horizontal="center" vertical="center"/>
    </xf>
    <xf numFmtId="9" fontId="19" fillId="38" borderId="0" xfId="42" applyNumberFormat="1" applyFont="1" applyFill="1" applyBorder="1"/>
    <xf numFmtId="9" fontId="19" fillId="38" borderId="0" xfId="42" applyFont="1" applyFill="1" applyBorder="1"/>
    <xf numFmtId="9" fontId="0" fillId="38" borderId="0" xfId="42" applyFont="1" applyFill="1" applyBorder="1"/>
    <xf numFmtId="0" fontId="21" fillId="38" borderId="13" xfId="0" applyFont="1" applyFill="1" applyBorder="1"/>
    <xf numFmtId="0" fontId="21" fillId="38" borderId="47" xfId="0" applyFont="1" applyFill="1" applyBorder="1"/>
    <xf numFmtId="0" fontId="25" fillId="38" borderId="47" xfId="0" applyFont="1" applyFill="1" applyBorder="1"/>
    <xf numFmtId="0" fontId="19" fillId="38" borderId="47" xfId="0" applyFont="1" applyFill="1" applyBorder="1"/>
    <xf numFmtId="0" fontId="21" fillId="38" borderId="14" xfId="0" applyFont="1" applyFill="1" applyBorder="1"/>
    <xf numFmtId="0" fontId="25" fillId="38" borderId="0" xfId="0" applyFont="1" applyFill="1" applyBorder="1"/>
    <xf numFmtId="164" fontId="21" fillId="38" borderId="0" xfId="0" applyNumberFormat="1" applyFont="1" applyFill="1" applyBorder="1"/>
    <xf numFmtId="10" fontId="29" fillId="38" borderId="0" xfId="0" applyNumberFormat="1" applyFont="1" applyFill="1" applyBorder="1"/>
    <xf numFmtId="0" fontId="22" fillId="38" borderId="47" xfId="0" applyFont="1" applyFill="1" applyBorder="1"/>
    <xf numFmtId="0" fontId="22" fillId="38" borderId="0" xfId="0" applyFont="1" applyFill="1" applyBorder="1"/>
    <xf numFmtId="0" fontId="21" fillId="38" borderId="0" xfId="0" applyFont="1" applyFill="1" applyBorder="1" applyAlignment="1"/>
    <xf numFmtId="0" fontId="21" fillId="38" borderId="30" xfId="0" applyFont="1" applyFill="1" applyBorder="1" applyAlignment="1"/>
    <xf numFmtId="0" fontId="21" fillId="38" borderId="55" xfId="0" applyFont="1" applyFill="1" applyBorder="1" applyAlignment="1"/>
    <xf numFmtId="0" fontId="21" fillId="38" borderId="16" xfId="0" applyFont="1" applyFill="1" applyBorder="1" applyAlignment="1"/>
    <xf numFmtId="0" fontId="21" fillId="38" borderId="0" xfId="0" applyFont="1" applyFill="1" applyAlignment="1">
      <alignment horizontal="left"/>
    </xf>
    <xf numFmtId="167" fontId="32" fillId="0" borderId="0" xfId="0" applyNumberFormat="1" applyFont="1"/>
    <xf numFmtId="0" fontId="33" fillId="33" borderId="0" xfId="0" applyFont="1" applyFill="1" applyAlignment="1">
      <alignment horizontal="left"/>
    </xf>
    <xf numFmtId="0" fontId="34" fillId="0" borderId="0" xfId="0" applyFont="1"/>
    <xf numFmtId="0" fontId="35" fillId="34" borderId="0" xfId="0" applyFont="1" applyFill="1" applyAlignment="1">
      <alignment horizontal="right"/>
    </xf>
    <xf numFmtId="0" fontId="35" fillId="34" borderId="0" xfId="0" applyFont="1" applyFill="1" applyAlignment="1">
      <alignment horizontal="left"/>
    </xf>
    <xf numFmtId="0" fontId="37" fillId="35" borderId="10" xfId="0" applyFont="1" applyFill="1" applyBorder="1" applyAlignment="1">
      <alignment horizontal="center"/>
    </xf>
    <xf numFmtId="0" fontId="35" fillId="0" borderId="0" xfId="0" applyFont="1"/>
    <xf numFmtId="0" fontId="36" fillId="36" borderId="11" xfId="0" applyFont="1" applyFill="1" applyBorder="1"/>
    <xf numFmtId="0" fontId="28" fillId="38" borderId="2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30" fillId="38" borderId="0" xfId="0" applyFont="1" applyFill="1" applyBorder="1" applyAlignment="1">
      <alignment horizontal="center" vertical="center"/>
    </xf>
    <xf numFmtId="0" fontId="31" fillId="38" borderId="13" xfId="0" applyFont="1" applyFill="1" applyBorder="1" applyAlignment="1">
      <alignment horizontal="center" vertical="center"/>
    </xf>
    <xf numFmtId="0" fontId="31" fillId="38" borderId="47" xfId="0" applyFont="1" applyFill="1" applyBorder="1" applyAlignment="1">
      <alignment horizontal="center" vertical="center"/>
    </xf>
    <xf numFmtId="0" fontId="31" fillId="38" borderId="14" xfId="0" applyFont="1" applyFill="1" applyBorder="1" applyAlignment="1">
      <alignment horizontal="center" vertical="center"/>
    </xf>
    <xf numFmtId="0" fontId="31" fillId="38" borderId="29" xfId="0" applyFont="1" applyFill="1" applyBorder="1" applyAlignment="1">
      <alignment horizontal="center" vertical="center"/>
    </xf>
    <xf numFmtId="0" fontId="31" fillId="38" borderId="0" xfId="0" applyFont="1" applyFill="1" applyBorder="1" applyAlignment="1">
      <alignment horizontal="center" vertical="center"/>
    </xf>
    <xf numFmtId="0" fontId="31" fillId="38" borderId="30" xfId="0" applyFont="1" applyFill="1" applyBorder="1" applyAlignment="1">
      <alignment horizontal="center" vertical="center"/>
    </xf>
    <xf numFmtId="0" fontId="31" fillId="38" borderId="15" xfId="0" applyFont="1" applyFill="1" applyBorder="1" applyAlignment="1">
      <alignment horizontal="center" vertical="center"/>
    </xf>
    <xf numFmtId="0" fontId="31" fillId="38" borderId="55" xfId="0" applyFont="1" applyFill="1" applyBorder="1" applyAlignment="1">
      <alignment horizontal="center" vertical="center"/>
    </xf>
    <xf numFmtId="0" fontId="31" fillId="38" borderId="16" xfId="0" applyFont="1" applyFill="1" applyBorder="1" applyAlignment="1">
      <alignment horizontal="center" vertical="center"/>
    </xf>
    <xf numFmtId="0" fontId="0" fillId="38" borderId="24" xfId="0" applyFont="1" applyFill="1" applyBorder="1" applyAlignment="1">
      <alignment horizontal="center"/>
    </xf>
    <xf numFmtId="0" fontId="0" fillId="38" borderId="59" xfId="0" applyFont="1" applyFill="1" applyBorder="1" applyAlignment="1">
      <alignment horizontal="center"/>
    </xf>
    <xf numFmtId="0" fontId="0" fillId="38" borderId="60" xfId="0" applyFont="1" applyFill="1" applyBorder="1" applyAlignment="1">
      <alignment horizontal="center"/>
    </xf>
    <xf numFmtId="0" fontId="31" fillId="38" borderId="29" xfId="0" applyFont="1" applyFill="1" applyBorder="1" applyAlignment="1"/>
    <xf numFmtId="0" fontId="31" fillId="38" borderId="0" xfId="0" applyFont="1" applyFill="1" applyBorder="1" applyAlignment="1"/>
    <xf numFmtId="0" fontId="31" fillId="38" borderId="30" xfId="0" applyFont="1" applyFill="1" applyBorder="1" applyAlignment="1"/>
    <xf numFmtId="0" fontId="31" fillId="38" borderId="15" xfId="0" applyFont="1" applyFill="1" applyBorder="1" applyAlignment="1"/>
    <xf numFmtId="0" fontId="31" fillId="38" borderId="55" xfId="0" applyFont="1" applyFill="1" applyBorder="1" applyAlignment="1"/>
    <xf numFmtId="0" fontId="31" fillId="38" borderId="16" xfId="0" applyFont="1" applyFill="1" applyBorder="1" applyAlignment="1"/>
    <xf numFmtId="166" fontId="25" fillId="37" borderId="20" xfId="0" applyNumberFormat="1" applyFont="1" applyFill="1" applyBorder="1" applyAlignment="1">
      <alignment horizontal="center"/>
    </xf>
    <xf numFmtId="166" fontId="25" fillId="37" borderId="21" xfId="0" applyNumberFormat="1" applyFont="1" applyFill="1" applyBorder="1" applyAlignment="1">
      <alignment horizontal="center"/>
    </xf>
    <xf numFmtId="166" fontId="25" fillId="37" borderId="0" xfId="0" applyNumberFormat="1" applyFont="1" applyFill="1" applyBorder="1" applyAlignment="1">
      <alignment horizontal="center" vertical="center"/>
    </xf>
    <xf numFmtId="166" fontId="25" fillId="37" borderId="34" xfId="0" applyNumberFormat="1" applyFont="1" applyFill="1" applyBorder="1" applyAlignment="1">
      <alignment horizontal="center"/>
    </xf>
    <xf numFmtId="166" fontId="25" fillId="37" borderId="35" xfId="0" applyNumberFormat="1" applyFont="1" applyFill="1" applyBorder="1" applyAlignment="1">
      <alignment horizontal="center"/>
    </xf>
    <xf numFmtId="166" fontId="25" fillId="37" borderId="27" xfId="0" applyNumberFormat="1" applyFont="1" applyFill="1" applyBorder="1" applyAlignment="1">
      <alignment horizontal="center" vertical="center" wrapText="1"/>
    </xf>
    <xf numFmtId="166" fontId="25" fillId="37" borderId="28" xfId="0" applyNumberFormat="1" applyFont="1" applyFill="1" applyBorder="1" applyAlignment="1">
      <alignment horizontal="center" vertical="center" wrapText="1"/>
    </xf>
    <xf numFmtId="166" fontId="25" fillId="37" borderId="39" xfId="0" applyNumberFormat="1" applyFont="1" applyFill="1" applyBorder="1" applyAlignment="1">
      <alignment horizontal="center"/>
    </xf>
    <xf numFmtId="166" fontId="25" fillId="37" borderId="40" xfId="0" applyNumberFormat="1" applyFont="1" applyFill="1" applyBorder="1" applyAlignment="1">
      <alignment horizontal="center"/>
    </xf>
    <xf numFmtId="166" fontId="25" fillId="37" borderId="52" xfId="0" applyNumberFormat="1" applyFont="1" applyFill="1" applyBorder="1" applyAlignment="1">
      <alignment horizontal="center"/>
    </xf>
    <xf numFmtId="166" fontId="25" fillId="37" borderId="48" xfId="0" applyNumberFormat="1" applyFont="1" applyFill="1" applyBorder="1" applyAlignment="1">
      <alignment horizontal="center"/>
    </xf>
    <xf numFmtId="166" fontId="25" fillId="37" borderId="44" xfId="0" applyNumberFormat="1" applyFont="1" applyFill="1" applyBorder="1" applyAlignment="1">
      <alignment horizontal="center"/>
    </xf>
    <xf numFmtId="166" fontId="25" fillId="37" borderId="45" xfId="0" applyNumberFormat="1" applyFont="1" applyFill="1" applyBorder="1" applyAlignment="1">
      <alignment horizontal="center"/>
    </xf>
    <xf numFmtId="49" fontId="25" fillId="37" borderId="34" xfId="0" applyNumberFormat="1" applyFont="1" applyFill="1" applyBorder="1" applyAlignment="1">
      <alignment horizontal="center"/>
    </xf>
    <xf numFmtId="166" fontId="25" fillId="37" borderId="53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Eastbound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Summary!$A$102:$I$102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Summary!$A$103:$I$103</c:f>
              <c:numCache>
                <c:formatCode>General</c:formatCode>
                <c:ptCount val="9"/>
                <c:pt idx="0">
                  <c:v>446</c:v>
                </c:pt>
                <c:pt idx="1">
                  <c:v>370</c:v>
                </c:pt>
                <c:pt idx="2">
                  <c:v>429</c:v>
                </c:pt>
                <c:pt idx="3">
                  <c:v>490</c:v>
                </c:pt>
                <c:pt idx="4">
                  <c:v>479</c:v>
                </c:pt>
                <c:pt idx="5">
                  <c:v>483</c:v>
                </c:pt>
                <c:pt idx="6">
                  <c:v>472</c:v>
                </c:pt>
                <c:pt idx="7" formatCode="0.0">
                  <c:v>470.6</c:v>
                </c:pt>
                <c:pt idx="8" formatCode="0.0">
                  <c:v>452.71428571428572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0-4F24-813C-16FC87A022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825663"/>
        <c:axId val="424816095"/>
      </c:barChart>
      <c:catAx>
        <c:axId val="42482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16095"/>
        <c:crosses val="autoZero"/>
        <c:auto val="1"/>
        <c:lblAlgn val="ctr"/>
        <c:lblOffset val="100"/>
        <c:noMultiLvlLbl val="0"/>
      </c:catAx>
      <c:valAx>
        <c:axId val="4248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2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Westbound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Summary!$A$108:$I$108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Summary!$A$109:$I$109</c:f>
              <c:numCache>
                <c:formatCode>General</c:formatCode>
                <c:ptCount val="9"/>
                <c:pt idx="0">
                  <c:v>444</c:v>
                </c:pt>
                <c:pt idx="1">
                  <c:v>375</c:v>
                </c:pt>
                <c:pt idx="2">
                  <c:v>425</c:v>
                </c:pt>
                <c:pt idx="3">
                  <c:v>479</c:v>
                </c:pt>
                <c:pt idx="4">
                  <c:v>454</c:v>
                </c:pt>
                <c:pt idx="5">
                  <c:v>461</c:v>
                </c:pt>
                <c:pt idx="6">
                  <c:v>443</c:v>
                </c:pt>
                <c:pt idx="7" formatCode="0.0">
                  <c:v>452.4</c:v>
                </c:pt>
                <c:pt idx="8" formatCode="0.0">
                  <c:v>440.14285714285717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421-A9EC-C049D6413A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757023"/>
        <c:axId val="424747455"/>
      </c:barChart>
      <c:catAx>
        <c:axId val="42475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47455"/>
        <c:crosses val="autoZero"/>
        <c:auto val="1"/>
        <c:lblAlgn val="ctr"/>
        <c:lblOffset val="100"/>
        <c:noMultiLvlLbl val="0"/>
      </c:catAx>
      <c:valAx>
        <c:axId val="42474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57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Combined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Summary!$A$114:$I$114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Summary!$A$115:$I$115</c:f>
              <c:numCache>
                <c:formatCode>General</c:formatCode>
                <c:ptCount val="9"/>
                <c:pt idx="0">
                  <c:v>890</c:v>
                </c:pt>
                <c:pt idx="1">
                  <c:v>745</c:v>
                </c:pt>
                <c:pt idx="2">
                  <c:v>854</c:v>
                </c:pt>
                <c:pt idx="3">
                  <c:v>969</c:v>
                </c:pt>
                <c:pt idx="4">
                  <c:v>933</c:v>
                </c:pt>
                <c:pt idx="5">
                  <c:v>944</c:v>
                </c:pt>
                <c:pt idx="6">
                  <c:v>915</c:v>
                </c:pt>
                <c:pt idx="7" formatCode="0.0">
                  <c:v>923</c:v>
                </c:pt>
                <c:pt idx="8" formatCode="0.0">
                  <c:v>892.85714285714289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F-4FEE-8D31-7E0C5780A5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5362688"/>
        <c:axId val="1785358528"/>
      </c:barChart>
      <c:catAx>
        <c:axId val="17853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8528"/>
        <c:crosses val="autoZero"/>
        <c:auto val="1"/>
        <c:lblAlgn val="ctr"/>
        <c:lblOffset val="100"/>
        <c:noMultiLvlLbl val="0"/>
      </c:catAx>
      <c:valAx>
        <c:axId val="178535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6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Classifications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Summary!$H$13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Summary!$H$17</c:f>
              <c:numCache>
                <c:formatCode>0.00%</c:formatCode>
                <c:ptCount val="1"/>
                <c:pt idx="0">
                  <c:v>0.14127999999999999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0-4EA6-BB13-C0DF55EA3E84}"/>
            </c:ext>
          </c:extLst>
        </c:ser>
        <c:ser>
          <c:idx val="1"/>
          <c:order val="1"/>
          <c:tx>
            <c:strRef>
              <c:f>Summary!$I$13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Summary!$I$17</c:f>
              <c:numCache>
                <c:formatCode>0.00%</c:formatCode>
                <c:ptCount val="1"/>
                <c:pt idx="0">
                  <c:v>0.80496000000000001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0-4EA6-BB13-C0DF55EA3E84}"/>
            </c:ext>
          </c:extLst>
        </c:ser>
        <c:ser>
          <c:idx val="2"/>
          <c:order val="2"/>
          <c:tx>
            <c:strRef>
              <c:f>Summary!$J$13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Summary!$J$17</c:f>
              <c:numCache>
                <c:formatCode>0.00%</c:formatCode>
                <c:ptCount val="1"/>
                <c:pt idx="0">
                  <c:v>2.0799999999999998E-3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0-4EA6-BB13-C0DF55EA3E84}"/>
            </c:ext>
          </c:extLst>
        </c:ser>
        <c:ser>
          <c:idx val="3"/>
          <c:order val="3"/>
          <c:tx>
            <c:strRef>
              <c:f>Summary!$K$13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Summary!$K$17</c:f>
              <c:numCache>
                <c:formatCode>0.00%</c:formatCode>
                <c:ptCount val="1"/>
                <c:pt idx="0">
                  <c:v>4.4319999999999998E-2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0-4EA6-BB13-C0DF55EA3E84}"/>
            </c:ext>
          </c:extLst>
        </c:ser>
        <c:ser>
          <c:idx val="4"/>
          <c:order val="4"/>
          <c:tx>
            <c:strRef>
              <c:f>Summary!$L$13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Summary!$L$17</c:f>
              <c:numCache>
                <c:formatCode>0.00%</c:formatCode>
                <c:ptCount val="1"/>
                <c:pt idx="0">
                  <c:v>3.3600000000000001E-3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C0-4EA6-BB13-C0DF55EA3E84}"/>
            </c:ext>
          </c:extLst>
        </c:ser>
        <c:ser>
          <c:idx val="5"/>
          <c:order val="5"/>
          <c:tx>
            <c:strRef>
              <c:f>Summary!$M$13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Summary!$M$17</c:f>
              <c:numCache>
                <c:formatCode>0.00%</c:formatCode>
                <c:ptCount val="1"/>
                <c:pt idx="0">
                  <c:v>3.8400000000000001E-3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C0-4EA6-BB13-C0DF55EA3E84}"/>
            </c:ext>
          </c:extLst>
        </c:ser>
        <c:ser>
          <c:idx val="6"/>
          <c:order val="6"/>
          <c:tx>
            <c:strRef>
              <c:f>Summary!$N$13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Summary!$N$17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C0-4EA6-BB13-C0DF55EA3E84}"/>
            </c:ext>
          </c:extLst>
        </c:ser>
        <c:ser>
          <c:idx val="7"/>
          <c:order val="7"/>
          <c:tx>
            <c:strRef>
              <c:f>Summary!$O$13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Summary!$O$17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C0-4EA6-BB13-C0DF55EA3E84}"/>
            </c:ext>
          </c:extLst>
        </c:ser>
        <c:ser>
          <c:idx val="8"/>
          <c:order val="8"/>
          <c:tx>
            <c:strRef>
              <c:f>Summary!$P$13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Summary!$P$17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C0-4EA6-BB13-C0DF55EA3E84}"/>
            </c:ext>
          </c:extLst>
        </c:ser>
        <c:ser>
          <c:idx val="9"/>
          <c:order val="9"/>
          <c:tx>
            <c:strRef>
              <c:f>Summary!$Q$13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Summary!$Q$17</c:f>
              <c:numCache>
                <c:formatCode>0.00%</c:formatCode>
                <c:ptCount val="1"/>
                <c:pt idx="0">
                  <c:v>1.6000000000000001E-4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C0-4EA6-BB13-C0DF55EA3E84}"/>
            </c:ext>
          </c:extLst>
        </c:ser>
        <c:ser>
          <c:idx val="10"/>
          <c:order val="10"/>
          <c:tx>
            <c:strRef>
              <c:f>Summary!$R$13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Summary!$R$17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C0-4EA6-BB13-C0DF55EA3E84}"/>
            </c:ext>
          </c:extLst>
        </c:ser>
        <c:ser>
          <c:idx val="11"/>
          <c:order val="11"/>
          <c:tx>
            <c:strRef>
              <c:f>Summary!$S$13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Summary!$S$17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C0-4EA6-BB13-C0DF55EA3E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2305887"/>
        <c:axId val="412283007"/>
        <c:axId val="0"/>
      </c:bar3DChart>
      <c:catAx>
        <c:axId val="41230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283007"/>
        <c:crosses val="autoZero"/>
        <c:auto val="1"/>
        <c:lblAlgn val="ctr"/>
        <c:lblOffset val="100"/>
        <c:noMultiLvlLbl val="0"/>
      </c:catAx>
      <c:valAx>
        <c:axId val="41228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0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'15m Volumes'!$Q$12</c:f>
          <c:strCache>
            <c:ptCount val="1"/>
            <c:pt idx="0">
              <c:v>15 Minute Volumes - Combined</c:v>
            </c:pt>
          </c:strCache>
        </c:strRef>
      </c:tx>
      <c:layout>
        <c:manualLayout>
          <c:xMode val="edge"/>
          <c:yMode val="edge"/>
          <c:x val="0.36845828339003855"/>
          <c:y val="1.3162222142381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7171296296296298"/>
          <c:w val="0.90286351706036749"/>
          <c:h val="0.65785252645572101"/>
        </c:manualLayout>
      </c:layout>
      <c:lineChart>
        <c:grouping val="standard"/>
        <c:varyColors val="0"/>
        <c:ser>
          <c:idx val="0"/>
          <c:order val="0"/>
          <c:tx>
            <c:strRef>
              <c:f>'15m Volumes'!$B$12</c:f>
              <c:strCache>
                <c:ptCount val="1"/>
                <c:pt idx="0">
                  <c:v>Sat 9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Volumes'!$B$13:$B$108</c:f>
              <c:numCache>
                <c:formatCode>General</c:formatCode>
                <c:ptCount val="96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5</c:v>
                </c:pt>
                <c:pt idx="29">
                  <c:v>3</c:v>
                </c:pt>
                <c:pt idx="30">
                  <c:v>4</c:v>
                </c:pt>
                <c:pt idx="31">
                  <c:v>6</c:v>
                </c:pt>
                <c:pt idx="32">
                  <c:v>3</c:v>
                </c:pt>
                <c:pt idx="33">
                  <c:v>9</c:v>
                </c:pt>
                <c:pt idx="34">
                  <c:v>5</c:v>
                </c:pt>
                <c:pt idx="35">
                  <c:v>7</c:v>
                </c:pt>
                <c:pt idx="36">
                  <c:v>8</c:v>
                </c:pt>
                <c:pt idx="37">
                  <c:v>11</c:v>
                </c:pt>
                <c:pt idx="38">
                  <c:v>5</c:v>
                </c:pt>
                <c:pt idx="39">
                  <c:v>15</c:v>
                </c:pt>
                <c:pt idx="40">
                  <c:v>16</c:v>
                </c:pt>
                <c:pt idx="41">
                  <c:v>18</c:v>
                </c:pt>
                <c:pt idx="42">
                  <c:v>20</c:v>
                </c:pt>
                <c:pt idx="43">
                  <c:v>15</c:v>
                </c:pt>
                <c:pt idx="44">
                  <c:v>11</c:v>
                </c:pt>
                <c:pt idx="45">
                  <c:v>16</c:v>
                </c:pt>
                <c:pt idx="46">
                  <c:v>24</c:v>
                </c:pt>
                <c:pt idx="47">
                  <c:v>20</c:v>
                </c:pt>
                <c:pt idx="48">
                  <c:v>17</c:v>
                </c:pt>
                <c:pt idx="49">
                  <c:v>30</c:v>
                </c:pt>
                <c:pt idx="50">
                  <c:v>20</c:v>
                </c:pt>
                <c:pt idx="51">
                  <c:v>17</c:v>
                </c:pt>
                <c:pt idx="52">
                  <c:v>17</c:v>
                </c:pt>
                <c:pt idx="53">
                  <c:v>22</c:v>
                </c:pt>
                <c:pt idx="54">
                  <c:v>27</c:v>
                </c:pt>
                <c:pt idx="55">
                  <c:v>11</c:v>
                </c:pt>
                <c:pt idx="56">
                  <c:v>27</c:v>
                </c:pt>
                <c:pt idx="57">
                  <c:v>25</c:v>
                </c:pt>
                <c:pt idx="58">
                  <c:v>21</c:v>
                </c:pt>
                <c:pt idx="59">
                  <c:v>17</c:v>
                </c:pt>
                <c:pt idx="60">
                  <c:v>15</c:v>
                </c:pt>
                <c:pt idx="61">
                  <c:v>10</c:v>
                </c:pt>
                <c:pt idx="62">
                  <c:v>18</c:v>
                </c:pt>
                <c:pt idx="63">
                  <c:v>16</c:v>
                </c:pt>
                <c:pt idx="64">
                  <c:v>21</c:v>
                </c:pt>
                <c:pt idx="65">
                  <c:v>10</c:v>
                </c:pt>
                <c:pt idx="66">
                  <c:v>19</c:v>
                </c:pt>
                <c:pt idx="67">
                  <c:v>11</c:v>
                </c:pt>
                <c:pt idx="68">
                  <c:v>11</c:v>
                </c:pt>
                <c:pt idx="69">
                  <c:v>24</c:v>
                </c:pt>
                <c:pt idx="70">
                  <c:v>14</c:v>
                </c:pt>
                <c:pt idx="71">
                  <c:v>13</c:v>
                </c:pt>
                <c:pt idx="72">
                  <c:v>18</c:v>
                </c:pt>
                <c:pt idx="73">
                  <c:v>24</c:v>
                </c:pt>
                <c:pt idx="74">
                  <c:v>8</c:v>
                </c:pt>
                <c:pt idx="75">
                  <c:v>16</c:v>
                </c:pt>
                <c:pt idx="76">
                  <c:v>22</c:v>
                </c:pt>
                <c:pt idx="77">
                  <c:v>4</c:v>
                </c:pt>
                <c:pt idx="78">
                  <c:v>10</c:v>
                </c:pt>
                <c:pt idx="79">
                  <c:v>14</c:v>
                </c:pt>
                <c:pt idx="80">
                  <c:v>13</c:v>
                </c:pt>
                <c:pt idx="81">
                  <c:v>12</c:v>
                </c:pt>
                <c:pt idx="82">
                  <c:v>7</c:v>
                </c:pt>
                <c:pt idx="83">
                  <c:v>3</c:v>
                </c:pt>
                <c:pt idx="84">
                  <c:v>2</c:v>
                </c:pt>
                <c:pt idx="85">
                  <c:v>5</c:v>
                </c:pt>
                <c:pt idx="86">
                  <c:v>9</c:v>
                </c:pt>
                <c:pt idx="87">
                  <c:v>8</c:v>
                </c:pt>
                <c:pt idx="88">
                  <c:v>7</c:v>
                </c:pt>
                <c:pt idx="89">
                  <c:v>7</c:v>
                </c:pt>
                <c:pt idx="90">
                  <c:v>5</c:v>
                </c:pt>
                <c:pt idx="91">
                  <c:v>3</c:v>
                </c:pt>
                <c:pt idx="92">
                  <c:v>5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8-484C-AD4C-CB7E649AB626}"/>
            </c:ext>
          </c:extLst>
        </c:ser>
        <c:ser>
          <c:idx val="1"/>
          <c:order val="1"/>
          <c:tx>
            <c:strRef>
              <c:f>'15m Volumes'!$C$12</c:f>
              <c:strCache>
                <c:ptCount val="1"/>
                <c:pt idx="0">
                  <c:v>Sun 10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Volumes'!$C$13:$C$108</c:f>
              <c:numCache>
                <c:formatCode>General</c:formatCode>
                <c:ptCount val="96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3</c:v>
                </c:pt>
                <c:pt idx="35">
                  <c:v>11</c:v>
                </c:pt>
                <c:pt idx="36">
                  <c:v>11</c:v>
                </c:pt>
                <c:pt idx="37">
                  <c:v>7</c:v>
                </c:pt>
                <c:pt idx="38">
                  <c:v>6</c:v>
                </c:pt>
                <c:pt idx="39">
                  <c:v>12</c:v>
                </c:pt>
                <c:pt idx="40">
                  <c:v>10</c:v>
                </c:pt>
                <c:pt idx="41">
                  <c:v>13</c:v>
                </c:pt>
                <c:pt idx="42">
                  <c:v>16</c:v>
                </c:pt>
                <c:pt idx="43">
                  <c:v>12</c:v>
                </c:pt>
                <c:pt idx="44">
                  <c:v>8</c:v>
                </c:pt>
                <c:pt idx="45">
                  <c:v>16</c:v>
                </c:pt>
                <c:pt idx="46">
                  <c:v>31</c:v>
                </c:pt>
                <c:pt idx="47">
                  <c:v>11</c:v>
                </c:pt>
                <c:pt idx="48">
                  <c:v>16</c:v>
                </c:pt>
                <c:pt idx="49">
                  <c:v>9</c:v>
                </c:pt>
                <c:pt idx="50">
                  <c:v>16</c:v>
                </c:pt>
                <c:pt idx="51">
                  <c:v>16</c:v>
                </c:pt>
                <c:pt idx="52">
                  <c:v>25</c:v>
                </c:pt>
                <c:pt idx="53">
                  <c:v>12</c:v>
                </c:pt>
                <c:pt idx="54">
                  <c:v>24</c:v>
                </c:pt>
                <c:pt idx="55">
                  <c:v>15</c:v>
                </c:pt>
                <c:pt idx="56">
                  <c:v>11</c:v>
                </c:pt>
                <c:pt idx="57">
                  <c:v>15</c:v>
                </c:pt>
                <c:pt idx="58">
                  <c:v>21</c:v>
                </c:pt>
                <c:pt idx="59">
                  <c:v>10</c:v>
                </c:pt>
                <c:pt idx="60">
                  <c:v>19</c:v>
                </c:pt>
                <c:pt idx="61">
                  <c:v>15</c:v>
                </c:pt>
                <c:pt idx="62">
                  <c:v>10</c:v>
                </c:pt>
                <c:pt idx="63">
                  <c:v>12</c:v>
                </c:pt>
                <c:pt idx="64">
                  <c:v>13</c:v>
                </c:pt>
                <c:pt idx="65">
                  <c:v>28</c:v>
                </c:pt>
                <c:pt idx="66">
                  <c:v>20</c:v>
                </c:pt>
                <c:pt idx="67">
                  <c:v>13</c:v>
                </c:pt>
                <c:pt idx="68">
                  <c:v>11</c:v>
                </c:pt>
                <c:pt idx="69">
                  <c:v>9</c:v>
                </c:pt>
                <c:pt idx="70">
                  <c:v>10</c:v>
                </c:pt>
                <c:pt idx="71">
                  <c:v>14</c:v>
                </c:pt>
                <c:pt idx="72">
                  <c:v>17</c:v>
                </c:pt>
                <c:pt idx="73">
                  <c:v>14</c:v>
                </c:pt>
                <c:pt idx="74">
                  <c:v>19</c:v>
                </c:pt>
                <c:pt idx="75">
                  <c:v>8</c:v>
                </c:pt>
                <c:pt idx="76">
                  <c:v>15</c:v>
                </c:pt>
                <c:pt idx="77">
                  <c:v>13</c:v>
                </c:pt>
                <c:pt idx="78">
                  <c:v>4</c:v>
                </c:pt>
                <c:pt idx="79">
                  <c:v>2</c:v>
                </c:pt>
                <c:pt idx="80">
                  <c:v>5</c:v>
                </c:pt>
                <c:pt idx="81">
                  <c:v>7</c:v>
                </c:pt>
                <c:pt idx="82">
                  <c:v>4</c:v>
                </c:pt>
                <c:pt idx="83">
                  <c:v>4</c:v>
                </c:pt>
                <c:pt idx="84">
                  <c:v>7</c:v>
                </c:pt>
                <c:pt idx="85">
                  <c:v>3</c:v>
                </c:pt>
                <c:pt idx="86">
                  <c:v>11</c:v>
                </c:pt>
                <c:pt idx="87">
                  <c:v>4</c:v>
                </c:pt>
                <c:pt idx="88">
                  <c:v>4</c:v>
                </c:pt>
                <c:pt idx="89">
                  <c:v>5</c:v>
                </c:pt>
                <c:pt idx="90">
                  <c:v>3</c:v>
                </c:pt>
                <c:pt idx="91">
                  <c:v>6</c:v>
                </c:pt>
                <c:pt idx="92">
                  <c:v>2</c:v>
                </c:pt>
                <c:pt idx="93">
                  <c:v>2</c:v>
                </c:pt>
                <c:pt idx="94">
                  <c:v>3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8-484C-AD4C-CB7E649AB626}"/>
            </c:ext>
          </c:extLst>
        </c:ser>
        <c:ser>
          <c:idx val="2"/>
          <c:order val="2"/>
          <c:tx>
            <c:strRef>
              <c:f>'15m Volumes'!$D$12</c:f>
              <c:strCache>
                <c:ptCount val="1"/>
                <c:pt idx="0">
                  <c:v>Mon 11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Volumes'!$D$13:$D$108</c:f>
              <c:numCache>
                <c:formatCode>General</c:formatCode>
                <c:ptCount val="96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9</c:v>
                </c:pt>
                <c:pt idx="30">
                  <c:v>10</c:v>
                </c:pt>
                <c:pt idx="31">
                  <c:v>3</c:v>
                </c:pt>
                <c:pt idx="32">
                  <c:v>18</c:v>
                </c:pt>
                <c:pt idx="33">
                  <c:v>20</c:v>
                </c:pt>
                <c:pt idx="34">
                  <c:v>18</c:v>
                </c:pt>
                <c:pt idx="35">
                  <c:v>14</c:v>
                </c:pt>
                <c:pt idx="36">
                  <c:v>16</c:v>
                </c:pt>
                <c:pt idx="37">
                  <c:v>9</c:v>
                </c:pt>
                <c:pt idx="38">
                  <c:v>17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13</c:v>
                </c:pt>
                <c:pt idx="43">
                  <c:v>13</c:v>
                </c:pt>
                <c:pt idx="44">
                  <c:v>10</c:v>
                </c:pt>
                <c:pt idx="45">
                  <c:v>18</c:v>
                </c:pt>
                <c:pt idx="46">
                  <c:v>14</c:v>
                </c:pt>
                <c:pt idx="47">
                  <c:v>17</c:v>
                </c:pt>
                <c:pt idx="48">
                  <c:v>9</c:v>
                </c:pt>
                <c:pt idx="49">
                  <c:v>16</c:v>
                </c:pt>
                <c:pt idx="50">
                  <c:v>7</c:v>
                </c:pt>
                <c:pt idx="51">
                  <c:v>23</c:v>
                </c:pt>
                <c:pt idx="52">
                  <c:v>13</c:v>
                </c:pt>
                <c:pt idx="53">
                  <c:v>17</c:v>
                </c:pt>
                <c:pt idx="54">
                  <c:v>17</c:v>
                </c:pt>
                <c:pt idx="55">
                  <c:v>11</c:v>
                </c:pt>
                <c:pt idx="56">
                  <c:v>12</c:v>
                </c:pt>
                <c:pt idx="57">
                  <c:v>8</c:v>
                </c:pt>
                <c:pt idx="58">
                  <c:v>20</c:v>
                </c:pt>
                <c:pt idx="59">
                  <c:v>14</c:v>
                </c:pt>
                <c:pt idx="60">
                  <c:v>17</c:v>
                </c:pt>
                <c:pt idx="61">
                  <c:v>19</c:v>
                </c:pt>
                <c:pt idx="62">
                  <c:v>24</c:v>
                </c:pt>
                <c:pt idx="63">
                  <c:v>13</c:v>
                </c:pt>
                <c:pt idx="64">
                  <c:v>13</c:v>
                </c:pt>
                <c:pt idx="65">
                  <c:v>19</c:v>
                </c:pt>
                <c:pt idx="66">
                  <c:v>16</c:v>
                </c:pt>
                <c:pt idx="67">
                  <c:v>21</c:v>
                </c:pt>
                <c:pt idx="68">
                  <c:v>12</c:v>
                </c:pt>
                <c:pt idx="69">
                  <c:v>19</c:v>
                </c:pt>
                <c:pt idx="70">
                  <c:v>16</c:v>
                </c:pt>
                <c:pt idx="71">
                  <c:v>25</c:v>
                </c:pt>
                <c:pt idx="72">
                  <c:v>24</c:v>
                </c:pt>
                <c:pt idx="73">
                  <c:v>29</c:v>
                </c:pt>
                <c:pt idx="74">
                  <c:v>15</c:v>
                </c:pt>
                <c:pt idx="75">
                  <c:v>12</c:v>
                </c:pt>
                <c:pt idx="76">
                  <c:v>6</c:v>
                </c:pt>
                <c:pt idx="77">
                  <c:v>10</c:v>
                </c:pt>
                <c:pt idx="78">
                  <c:v>3</c:v>
                </c:pt>
                <c:pt idx="79">
                  <c:v>10</c:v>
                </c:pt>
                <c:pt idx="80">
                  <c:v>7</c:v>
                </c:pt>
                <c:pt idx="81">
                  <c:v>7</c:v>
                </c:pt>
                <c:pt idx="82">
                  <c:v>6</c:v>
                </c:pt>
                <c:pt idx="83">
                  <c:v>5</c:v>
                </c:pt>
                <c:pt idx="84">
                  <c:v>7</c:v>
                </c:pt>
                <c:pt idx="85">
                  <c:v>9</c:v>
                </c:pt>
                <c:pt idx="86">
                  <c:v>2</c:v>
                </c:pt>
                <c:pt idx="87">
                  <c:v>4</c:v>
                </c:pt>
                <c:pt idx="88">
                  <c:v>4</c:v>
                </c:pt>
                <c:pt idx="89">
                  <c:v>8</c:v>
                </c:pt>
                <c:pt idx="90">
                  <c:v>5</c:v>
                </c:pt>
                <c:pt idx="91">
                  <c:v>3</c:v>
                </c:pt>
                <c:pt idx="92">
                  <c:v>4</c:v>
                </c:pt>
                <c:pt idx="93">
                  <c:v>4</c:v>
                </c:pt>
                <c:pt idx="94">
                  <c:v>0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8-484C-AD4C-CB7E649AB626}"/>
            </c:ext>
          </c:extLst>
        </c:ser>
        <c:ser>
          <c:idx val="3"/>
          <c:order val="3"/>
          <c:tx>
            <c:strRef>
              <c:f>'15m Volumes'!$E$12</c:f>
              <c:strCache>
                <c:ptCount val="1"/>
                <c:pt idx="0">
                  <c:v>Tue 12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Volumes'!$E$13:$E$108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  <c:pt idx="27">
                  <c:v>2</c:v>
                </c:pt>
                <c:pt idx="28">
                  <c:v>9</c:v>
                </c:pt>
                <c:pt idx="29">
                  <c:v>10</c:v>
                </c:pt>
                <c:pt idx="30">
                  <c:v>8</c:v>
                </c:pt>
                <c:pt idx="31">
                  <c:v>11</c:v>
                </c:pt>
                <c:pt idx="32">
                  <c:v>19</c:v>
                </c:pt>
                <c:pt idx="33">
                  <c:v>20</c:v>
                </c:pt>
                <c:pt idx="34">
                  <c:v>24</c:v>
                </c:pt>
                <c:pt idx="35">
                  <c:v>21</c:v>
                </c:pt>
                <c:pt idx="36">
                  <c:v>22</c:v>
                </c:pt>
                <c:pt idx="37">
                  <c:v>10</c:v>
                </c:pt>
                <c:pt idx="38">
                  <c:v>16</c:v>
                </c:pt>
                <c:pt idx="39">
                  <c:v>23</c:v>
                </c:pt>
                <c:pt idx="40">
                  <c:v>14</c:v>
                </c:pt>
                <c:pt idx="41">
                  <c:v>12</c:v>
                </c:pt>
                <c:pt idx="42">
                  <c:v>13</c:v>
                </c:pt>
                <c:pt idx="43">
                  <c:v>18</c:v>
                </c:pt>
                <c:pt idx="44">
                  <c:v>10</c:v>
                </c:pt>
                <c:pt idx="45">
                  <c:v>7</c:v>
                </c:pt>
                <c:pt idx="46">
                  <c:v>9</c:v>
                </c:pt>
                <c:pt idx="47">
                  <c:v>19</c:v>
                </c:pt>
                <c:pt idx="48">
                  <c:v>12</c:v>
                </c:pt>
                <c:pt idx="49">
                  <c:v>22</c:v>
                </c:pt>
                <c:pt idx="50">
                  <c:v>18</c:v>
                </c:pt>
                <c:pt idx="51">
                  <c:v>27</c:v>
                </c:pt>
                <c:pt idx="52">
                  <c:v>23</c:v>
                </c:pt>
                <c:pt idx="53">
                  <c:v>12</c:v>
                </c:pt>
                <c:pt idx="54">
                  <c:v>7</c:v>
                </c:pt>
                <c:pt idx="55">
                  <c:v>19</c:v>
                </c:pt>
                <c:pt idx="56">
                  <c:v>16</c:v>
                </c:pt>
                <c:pt idx="57">
                  <c:v>13</c:v>
                </c:pt>
                <c:pt idx="58">
                  <c:v>7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21</c:v>
                </c:pt>
                <c:pt idx="63">
                  <c:v>16</c:v>
                </c:pt>
                <c:pt idx="64">
                  <c:v>23</c:v>
                </c:pt>
                <c:pt idx="65">
                  <c:v>22</c:v>
                </c:pt>
                <c:pt idx="66">
                  <c:v>16</c:v>
                </c:pt>
                <c:pt idx="67">
                  <c:v>14</c:v>
                </c:pt>
                <c:pt idx="68">
                  <c:v>10</c:v>
                </c:pt>
                <c:pt idx="69">
                  <c:v>24</c:v>
                </c:pt>
                <c:pt idx="70">
                  <c:v>24</c:v>
                </c:pt>
                <c:pt idx="71">
                  <c:v>25</c:v>
                </c:pt>
                <c:pt idx="72">
                  <c:v>24</c:v>
                </c:pt>
                <c:pt idx="73">
                  <c:v>19</c:v>
                </c:pt>
                <c:pt idx="74">
                  <c:v>17</c:v>
                </c:pt>
                <c:pt idx="75">
                  <c:v>15</c:v>
                </c:pt>
                <c:pt idx="76">
                  <c:v>17</c:v>
                </c:pt>
                <c:pt idx="77">
                  <c:v>15</c:v>
                </c:pt>
                <c:pt idx="78">
                  <c:v>13</c:v>
                </c:pt>
                <c:pt idx="79">
                  <c:v>11</c:v>
                </c:pt>
                <c:pt idx="80">
                  <c:v>10</c:v>
                </c:pt>
                <c:pt idx="81">
                  <c:v>9</c:v>
                </c:pt>
                <c:pt idx="82">
                  <c:v>5</c:v>
                </c:pt>
                <c:pt idx="83">
                  <c:v>7</c:v>
                </c:pt>
                <c:pt idx="84">
                  <c:v>3</c:v>
                </c:pt>
                <c:pt idx="85">
                  <c:v>11</c:v>
                </c:pt>
                <c:pt idx="86">
                  <c:v>10</c:v>
                </c:pt>
                <c:pt idx="87">
                  <c:v>7</c:v>
                </c:pt>
                <c:pt idx="88">
                  <c:v>5</c:v>
                </c:pt>
                <c:pt idx="89">
                  <c:v>10</c:v>
                </c:pt>
                <c:pt idx="90">
                  <c:v>8</c:v>
                </c:pt>
                <c:pt idx="91">
                  <c:v>1</c:v>
                </c:pt>
                <c:pt idx="92">
                  <c:v>2</c:v>
                </c:pt>
                <c:pt idx="93">
                  <c:v>1</c:v>
                </c:pt>
                <c:pt idx="94">
                  <c:v>0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28-484C-AD4C-CB7E649AB626}"/>
            </c:ext>
          </c:extLst>
        </c:ser>
        <c:ser>
          <c:idx val="4"/>
          <c:order val="4"/>
          <c:tx>
            <c:strRef>
              <c:f>'15m Volumes'!$F$12</c:f>
              <c:strCache>
                <c:ptCount val="1"/>
                <c:pt idx="0">
                  <c:v>Wed 13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Volumes'!$F$13:$F$108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4</c:v>
                </c:pt>
                <c:pt idx="28">
                  <c:v>8</c:v>
                </c:pt>
                <c:pt idx="29">
                  <c:v>9</c:v>
                </c:pt>
                <c:pt idx="30">
                  <c:v>13</c:v>
                </c:pt>
                <c:pt idx="31">
                  <c:v>12</c:v>
                </c:pt>
                <c:pt idx="32">
                  <c:v>10</c:v>
                </c:pt>
                <c:pt idx="33">
                  <c:v>25</c:v>
                </c:pt>
                <c:pt idx="34">
                  <c:v>24</c:v>
                </c:pt>
                <c:pt idx="35">
                  <c:v>18</c:v>
                </c:pt>
                <c:pt idx="36">
                  <c:v>23</c:v>
                </c:pt>
                <c:pt idx="37">
                  <c:v>10</c:v>
                </c:pt>
                <c:pt idx="38">
                  <c:v>15</c:v>
                </c:pt>
                <c:pt idx="39">
                  <c:v>9</c:v>
                </c:pt>
                <c:pt idx="40">
                  <c:v>9</c:v>
                </c:pt>
                <c:pt idx="41">
                  <c:v>12</c:v>
                </c:pt>
                <c:pt idx="42">
                  <c:v>13</c:v>
                </c:pt>
                <c:pt idx="43">
                  <c:v>16</c:v>
                </c:pt>
                <c:pt idx="44">
                  <c:v>14</c:v>
                </c:pt>
                <c:pt idx="45">
                  <c:v>12</c:v>
                </c:pt>
                <c:pt idx="46">
                  <c:v>11</c:v>
                </c:pt>
                <c:pt idx="47">
                  <c:v>16</c:v>
                </c:pt>
                <c:pt idx="48">
                  <c:v>12</c:v>
                </c:pt>
                <c:pt idx="49">
                  <c:v>21</c:v>
                </c:pt>
                <c:pt idx="50">
                  <c:v>13</c:v>
                </c:pt>
                <c:pt idx="51">
                  <c:v>10</c:v>
                </c:pt>
                <c:pt idx="52">
                  <c:v>12</c:v>
                </c:pt>
                <c:pt idx="53">
                  <c:v>21</c:v>
                </c:pt>
                <c:pt idx="54">
                  <c:v>12</c:v>
                </c:pt>
                <c:pt idx="55">
                  <c:v>21</c:v>
                </c:pt>
                <c:pt idx="56">
                  <c:v>20</c:v>
                </c:pt>
                <c:pt idx="57">
                  <c:v>19</c:v>
                </c:pt>
                <c:pt idx="58">
                  <c:v>21</c:v>
                </c:pt>
                <c:pt idx="59">
                  <c:v>13</c:v>
                </c:pt>
                <c:pt idx="60">
                  <c:v>13</c:v>
                </c:pt>
                <c:pt idx="61">
                  <c:v>16</c:v>
                </c:pt>
                <c:pt idx="62">
                  <c:v>19</c:v>
                </c:pt>
                <c:pt idx="63">
                  <c:v>21</c:v>
                </c:pt>
                <c:pt idx="64">
                  <c:v>23</c:v>
                </c:pt>
                <c:pt idx="65">
                  <c:v>22</c:v>
                </c:pt>
                <c:pt idx="66">
                  <c:v>19</c:v>
                </c:pt>
                <c:pt idx="67">
                  <c:v>22</c:v>
                </c:pt>
                <c:pt idx="68">
                  <c:v>22</c:v>
                </c:pt>
                <c:pt idx="69">
                  <c:v>13</c:v>
                </c:pt>
                <c:pt idx="70">
                  <c:v>27</c:v>
                </c:pt>
                <c:pt idx="71">
                  <c:v>31</c:v>
                </c:pt>
                <c:pt idx="72">
                  <c:v>23</c:v>
                </c:pt>
                <c:pt idx="73">
                  <c:v>20</c:v>
                </c:pt>
                <c:pt idx="74">
                  <c:v>19</c:v>
                </c:pt>
                <c:pt idx="75">
                  <c:v>16</c:v>
                </c:pt>
                <c:pt idx="76">
                  <c:v>13</c:v>
                </c:pt>
                <c:pt idx="77">
                  <c:v>5</c:v>
                </c:pt>
                <c:pt idx="78">
                  <c:v>6</c:v>
                </c:pt>
                <c:pt idx="79">
                  <c:v>9</c:v>
                </c:pt>
                <c:pt idx="80">
                  <c:v>14</c:v>
                </c:pt>
                <c:pt idx="81">
                  <c:v>9</c:v>
                </c:pt>
                <c:pt idx="82">
                  <c:v>5</c:v>
                </c:pt>
                <c:pt idx="83">
                  <c:v>6</c:v>
                </c:pt>
                <c:pt idx="84">
                  <c:v>4</c:v>
                </c:pt>
                <c:pt idx="85">
                  <c:v>2</c:v>
                </c:pt>
                <c:pt idx="86">
                  <c:v>7</c:v>
                </c:pt>
                <c:pt idx="87">
                  <c:v>7</c:v>
                </c:pt>
                <c:pt idx="88">
                  <c:v>2</c:v>
                </c:pt>
                <c:pt idx="89">
                  <c:v>3</c:v>
                </c:pt>
                <c:pt idx="90">
                  <c:v>2</c:v>
                </c:pt>
                <c:pt idx="91">
                  <c:v>8</c:v>
                </c:pt>
                <c:pt idx="92">
                  <c:v>4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28-484C-AD4C-CB7E649AB626}"/>
            </c:ext>
          </c:extLst>
        </c:ser>
        <c:ser>
          <c:idx val="5"/>
          <c:order val="5"/>
          <c:tx>
            <c:strRef>
              <c:f>'15m Volumes'!$G$12</c:f>
              <c:strCache>
                <c:ptCount val="1"/>
                <c:pt idx="0">
                  <c:v>Thu 14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Volumes'!$G$13:$G$108</c:f>
              <c:numCache>
                <c:formatCode>General</c:formatCode>
                <c:ptCount val="96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11</c:v>
                </c:pt>
                <c:pt idx="29">
                  <c:v>8</c:v>
                </c:pt>
                <c:pt idx="30">
                  <c:v>10</c:v>
                </c:pt>
                <c:pt idx="31">
                  <c:v>10</c:v>
                </c:pt>
                <c:pt idx="32">
                  <c:v>19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17</c:v>
                </c:pt>
                <c:pt idx="37">
                  <c:v>12</c:v>
                </c:pt>
                <c:pt idx="38">
                  <c:v>15</c:v>
                </c:pt>
                <c:pt idx="39">
                  <c:v>7</c:v>
                </c:pt>
                <c:pt idx="40">
                  <c:v>1</c:v>
                </c:pt>
                <c:pt idx="41">
                  <c:v>14</c:v>
                </c:pt>
                <c:pt idx="42">
                  <c:v>18</c:v>
                </c:pt>
                <c:pt idx="43">
                  <c:v>7</c:v>
                </c:pt>
                <c:pt idx="44">
                  <c:v>12</c:v>
                </c:pt>
                <c:pt idx="45">
                  <c:v>13</c:v>
                </c:pt>
                <c:pt idx="46">
                  <c:v>15</c:v>
                </c:pt>
                <c:pt idx="47">
                  <c:v>22</c:v>
                </c:pt>
                <c:pt idx="48">
                  <c:v>10</c:v>
                </c:pt>
                <c:pt idx="49">
                  <c:v>17</c:v>
                </c:pt>
                <c:pt idx="50">
                  <c:v>16</c:v>
                </c:pt>
                <c:pt idx="51">
                  <c:v>17</c:v>
                </c:pt>
                <c:pt idx="52">
                  <c:v>20</c:v>
                </c:pt>
                <c:pt idx="53">
                  <c:v>22</c:v>
                </c:pt>
                <c:pt idx="54">
                  <c:v>23</c:v>
                </c:pt>
                <c:pt idx="55">
                  <c:v>13</c:v>
                </c:pt>
                <c:pt idx="56">
                  <c:v>24</c:v>
                </c:pt>
                <c:pt idx="57">
                  <c:v>24</c:v>
                </c:pt>
                <c:pt idx="58">
                  <c:v>15</c:v>
                </c:pt>
                <c:pt idx="59">
                  <c:v>24</c:v>
                </c:pt>
                <c:pt idx="60">
                  <c:v>19</c:v>
                </c:pt>
                <c:pt idx="61">
                  <c:v>9</c:v>
                </c:pt>
                <c:pt idx="62">
                  <c:v>21</c:v>
                </c:pt>
                <c:pt idx="63">
                  <c:v>17</c:v>
                </c:pt>
                <c:pt idx="64">
                  <c:v>14</c:v>
                </c:pt>
                <c:pt idx="65">
                  <c:v>16</c:v>
                </c:pt>
                <c:pt idx="66">
                  <c:v>17</c:v>
                </c:pt>
                <c:pt idx="67">
                  <c:v>13</c:v>
                </c:pt>
                <c:pt idx="68">
                  <c:v>17</c:v>
                </c:pt>
                <c:pt idx="69">
                  <c:v>14</c:v>
                </c:pt>
                <c:pt idx="70">
                  <c:v>32</c:v>
                </c:pt>
                <c:pt idx="71">
                  <c:v>21</c:v>
                </c:pt>
                <c:pt idx="72">
                  <c:v>22</c:v>
                </c:pt>
                <c:pt idx="73">
                  <c:v>26</c:v>
                </c:pt>
                <c:pt idx="74">
                  <c:v>15</c:v>
                </c:pt>
                <c:pt idx="75">
                  <c:v>17</c:v>
                </c:pt>
                <c:pt idx="76">
                  <c:v>7</c:v>
                </c:pt>
                <c:pt idx="77">
                  <c:v>11</c:v>
                </c:pt>
                <c:pt idx="78">
                  <c:v>10</c:v>
                </c:pt>
                <c:pt idx="79">
                  <c:v>16</c:v>
                </c:pt>
                <c:pt idx="80">
                  <c:v>17</c:v>
                </c:pt>
                <c:pt idx="81">
                  <c:v>8</c:v>
                </c:pt>
                <c:pt idx="82">
                  <c:v>4</c:v>
                </c:pt>
                <c:pt idx="83">
                  <c:v>9</c:v>
                </c:pt>
                <c:pt idx="84">
                  <c:v>7</c:v>
                </c:pt>
                <c:pt idx="85">
                  <c:v>4</c:v>
                </c:pt>
                <c:pt idx="86">
                  <c:v>4</c:v>
                </c:pt>
                <c:pt idx="87">
                  <c:v>7</c:v>
                </c:pt>
                <c:pt idx="88">
                  <c:v>11</c:v>
                </c:pt>
                <c:pt idx="89">
                  <c:v>1</c:v>
                </c:pt>
                <c:pt idx="90">
                  <c:v>5</c:v>
                </c:pt>
                <c:pt idx="91">
                  <c:v>3</c:v>
                </c:pt>
                <c:pt idx="92">
                  <c:v>3</c:v>
                </c:pt>
                <c:pt idx="93">
                  <c:v>2</c:v>
                </c:pt>
                <c:pt idx="94">
                  <c:v>3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28-484C-AD4C-CB7E649AB626}"/>
            </c:ext>
          </c:extLst>
        </c:ser>
        <c:ser>
          <c:idx val="6"/>
          <c:order val="6"/>
          <c:tx>
            <c:strRef>
              <c:f>'15m Volumes'!$H$12</c:f>
              <c:strCache>
                <c:ptCount val="1"/>
                <c:pt idx="0">
                  <c:v>Fri 15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Volumes'!$H$13:$H$108</c:f>
              <c:numCache>
                <c:formatCode>General</c:formatCode>
                <c:ptCount val="9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5</c:v>
                </c:pt>
                <c:pt idx="28">
                  <c:v>3</c:v>
                </c:pt>
                <c:pt idx="29">
                  <c:v>8</c:v>
                </c:pt>
                <c:pt idx="30">
                  <c:v>12</c:v>
                </c:pt>
                <c:pt idx="31">
                  <c:v>6</c:v>
                </c:pt>
                <c:pt idx="32">
                  <c:v>5</c:v>
                </c:pt>
                <c:pt idx="33">
                  <c:v>24</c:v>
                </c:pt>
                <c:pt idx="34">
                  <c:v>7</c:v>
                </c:pt>
                <c:pt idx="35">
                  <c:v>21</c:v>
                </c:pt>
                <c:pt idx="36">
                  <c:v>15</c:v>
                </c:pt>
                <c:pt idx="37">
                  <c:v>11</c:v>
                </c:pt>
                <c:pt idx="38">
                  <c:v>12</c:v>
                </c:pt>
                <c:pt idx="39">
                  <c:v>15</c:v>
                </c:pt>
                <c:pt idx="40">
                  <c:v>17</c:v>
                </c:pt>
                <c:pt idx="41">
                  <c:v>13</c:v>
                </c:pt>
                <c:pt idx="42">
                  <c:v>24</c:v>
                </c:pt>
                <c:pt idx="43">
                  <c:v>15</c:v>
                </c:pt>
                <c:pt idx="44">
                  <c:v>14</c:v>
                </c:pt>
                <c:pt idx="45">
                  <c:v>15</c:v>
                </c:pt>
                <c:pt idx="46">
                  <c:v>20</c:v>
                </c:pt>
                <c:pt idx="47">
                  <c:v>14</c:v>
                </c:pt>
                <c:pt idx="48">
                  <c:v>8</c:v>
                </c:pt>
                <c:pt idx="49">
                  <c:v>7</c:v>
                </c:pt>
                <c:pt idx="50">
                  <c:v>13</c:v>
                </c:pt>
                <c:pt idx="51">
                  <c:v>16</c:v>
                </c:pt>
                <c:pt idx="52">
                  <c:v>20</c:v>
                </c:pt>
                <c:pt idx="53">
                  <c:v>17</c:v>
                </c:pt>
                <c:pt idx="54">
                  <c:v>13</c:v>
                </c:pt>
                <c:pt idx="55">
                  <c:v>16</c:v>
                </c:pt>
                <c:pt idx="56">
                  <c:v>23</c:v>
                </c:pt>
                <c:pt idx="57">
                  <c:v>18</c:v>
                </c:pt>
                <c:pt idx="58">
                  <c:v>22</c:v>
                </c:pt>
                <c:pt idx="59">
                  <c:v>17</c:v>
                </c:pt>
                <c:pt idx="60">
                  <c:v>18</c:v>
                </c:pt>
                <c:pt idx="61">
                  <c:v>18</c:v>
                </c:pt>
                <c:pt idx="62">
                  <c:v>15</c:v>
                </c:pt>
                <c:pt idx="63">
                  <c:v>12</c:v>
                </c:pt>
                <c:pt idx="64">
                  <c:v>14</c:v>
                </c:pt>
                <c:pt idx="65">
                  <c:v>18</c:v>
                </c:pt>
                <c:pt idx="66">
                  <c:v>20</c:v>
                </c:pt>
                <c:pt idx="67">
                  <c:v>19</c:v>
                </c:pt>
                <c:pt idx="68">
                  <c:v>24</c:v>
                </c:pt>
                <c:pt idx="69">
                  <c:v>21</c:v>
                </c:pt>
                <c:pt idx="70">
                  <c:v>18</c:v>
                </c:pt>
                <c:pt idx="71">
                  <c:v>21</c:v>
                </c:pt>
                <c:pt idx="72">
                  <c:v>16</c:v>
                </c:pt>
                <c:pt idx="73">
                  <c:v>18</c:v>
                </c:pt>
                <c:pt idx="74">
                  <c:v>10</c:v>
                </c:pt>
                <c:pt idx="75">
                  <c:v>20</c:v>
                </c:pt>
                <c:pt idx="76">
                  <c:v>17</c:v>
                </c:pt>
                <c:pt idx="77">
                  <c:v>12</c:v>
                </c:pt>
                <c:pt idx="78">
                  <c:v>14</c:v>
                </c:pt>
                <c:pt idx="79">
                  <c:v>5</c:v>
                </c:pt>
                <c:pt idx="80">
                  <c:v>16</c:v>
                </c:pt>
                <c:pt idx="81">
                  <c:v>18</c:v>
                </c:pt>
                <c:pt idx="82">
                  <c:v>7</c:v>
                </c:pt>
                <c:pt idx="83">
                  <c:v>12</c:v>
                </c:pt>
                <c:pt idx="84">
                  <c:v>2</c:v>
                </c:pt>
                <c:pt idx="85">
                  <c:v>3</c:v>
                </c:pt>
                <c:pt idx="86">
                  <c:v>3</c:v>
                </c:pt>
                <c:pt idx="87">
                  <c:v>4</c:v>
                </c:pt>
                <c:pt idx="88">
                  <c:v>10</c:v>
                </c:pt>
                <c:pt idx="89">
                  <c:v>14</c:v>
                </c:pt>
                <c:pt idx="90">
                  <c:v>3</c:v>
                </c:pt>
                <c:pt idx="91">
                  <c:v>2</c:v>
                </c:pt>
                <c:pt idx="92">
                  <c:v>4</c:v>
                </c:pt>
                <c:pt idx="93">
                  <c:v>1</c:v>
                </c:pt>
                <c:pt idx="94">
                  <c:v>3</c:v>
                </c:pt>
                <c:pt idx="9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28-484C-AD4C-CB7E649AB626}"/>
            </c:ext>
          </c:extLst>
        </c:ser>
        <c:ser>
          <c:idx val="7"/>
          <c:order val="7"/>
          <c:tx>
            <c:strRef>
              <c:f>'15m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Volumes'!$I$13:$I$108</c:f>
              <c:numCache>
                <c:formatCode>0.0</c:formatCode>
                <c:ptCount val="96"/>
                <c:pt idx="0">
                  <c:v>2</c:v>
                </c:pt>
                <c:pt idx="1">
                  <c:v>0.6</c:v>
                </c:pt>
                <c:pt idx="2">
                  <c:v>0</c:v>
                </c:pt>
                <c:pt idx="3">
                  <c:v>0.2</c:v>
                </c:pt>
                <c:pt idx="4">
                  <c:v>0.6</c:v>
                </c:pt>
                <c:pt idx="5">
                  <c:v>0</c:v>
                </c:pt>
                <c:pt idx="6">
                  <c:v>0.8</c:v>
                </c:pt>
                <c:pt idx="7">
                  <c:v>0.6</c:v>
                </c:pt>
                <c:pt idx="8">
                  <c:v>0.6</c:v>
                </c:pt>
                <c:pt idx="9">
                  <c:v>0.2</c:v>
                </c:pt>
                <c:pt idx="10">
                  <c:v>0.4</c:v>
                </c:pt>
                <c:pt idx="11">
                  <c:v>0</c:v>
                </c:pt>
                <c:pt idx="12">
                  <c:v>0.2</c:v>
                </c:pt>
                <c:pt idx="13">
                  <c:v>0.4</c:v>
                </c:pt>
                <c:pt idx="14">
                  <c:v>0</c:v>
                </c:pt>
                <c:pt idx="15">
                  <c:v>0</c:v>
                </c:pt>
                <c:pt idx="16">
                  <c:v>0.6</c:v>
                </c:pt>
                <c:pt idx="17">
                  <c:v>0</c:v>
                </c:pt>
                <c:pt idx="18">
                  <c:v>0</c:v>
                </c:pt>
                <c:pt idx="19">
                  <c:v>0.8</c:v>
                </c:pt>
                <c:pt idx="20">
                  <c:v>0.4</c:v>
                </c:pt>
                <c:pt idx="21">
                  <c:v>0.6</c:v>
                </c:pt>
                <c:pt idx="22">
                  <c:v>0.4</c:v>
                </c:pt>
                <c:pt idx="23">
                  <c:v>2.8</c:v>
                </c:pt>
                <c:pt idx="24">
                  <c:v>2</c:v>
                </c:pt>
                <c:pt idx="25">
                  <c:v>1.2</c:v>
                </c:pt>
                <c:pt idx="26">
                  <c:v>3.6</c:v>
                </c:pt>
                <c:pt idx="27">
                  <c:v>2.8</c:v>
                </c:pt>
                <c:pt idx="28">
                  <c:v>7.4</c:v>
                </c:pt>
                <c:pt idx="29">
                  <c:v>8.8000000000000007</c:v>
                </c:pt>
                <c:pt idx="30">
                  <c:v>10.6</c:v>
                </c:pt>
                <c:pt idx="31">
                  <c:v>8.4</c:v>
                </c:pt>
                <c:pt idx="32">
                  <c:v>14.2</c:v>
                </c:pt>
                <c:pt idx="33">
                  <c:v>21.8</c:v>
                </c:pt>
                <c:pt idx="34">
                  <c:v>18.600000000000001</c:v>
                </c:pt>
                <c:pt idx="35">
                  <c:v>18.8</c:v>
                </c:pt>
                <c:pt idx="36">
                  <c:v>18.600000000000001</c:v>
                </c:pt>
                <c:pt idx="37">
                  <c:v>10.4</c:v>
                </c:pt>
                <c:pt idx="38">
                  <c:v>15</c:v>
                </c:pt>
                <c:pt idx="39">
                  <c:v>13.6</c:v>
                </c:pt>
                <c:pt idx="40">
                  <c:v>11</c:v>
                </c:pt>
                <c:pt idx="41">
                  <c:v>13</c:v>
                </c:pt>
                <c:pt idx="42">
                  <c:v>16.2</c:v>
                </c:pt>
                <c:pt idx="43">
                  <c:v>13.8</c:v>
                </c:pt>
                <c:pt idx="44">
                  <c:v>12</c:v>
                </c:pt>
                <c:pt idx="45">
                  <c:v>13</c:v>
                </c:pt>
                <c:pt idx="46">
                  <c:v>13.8</c:v>
                </c:pt>
                <c:pt idx="47">
                  <c:v>17.600000000000001</c:v>
                </c:pt>
                <c:pt idx="48">
                  <c:v>10.199999999999999</c:v>
                </c:pt>
                <c:pt idx="49">
                  <c:v>16.600000000000001</c:v>
                </c:pt>
                <c:pt idx="50">
                  <c:v>13.4</c:v>
                </c:pt>
                <c:pt idx="51">
                  <c:v>18.600000000000001</c:v>
                </c:pt>
                <c:pt idx="52">
                  <c:v>17.600000000000001</c:v>
                </c:pt>
                <c:pt idx="53">
                  <c:v>17.8</c:v>
                </c:pt>
                <c:pt idx="54">
                  <c:v>14.4</c:v>
                </c:pt>
                <c:pt idx="55">
                  <c:v>16</c:v>
                </c:pt>
                <c:pt idx="56">
                  <c:v>19</c:v>
                </c:pt>
                <c:pt idx="57">
                  <c:v>16.399999999999999</c:v>
                </c:pt>
                <c:pt idx="58">
                  <c:v>17</c:v>
                </c:pt>
                <c:pt idx="59">
                  <c:v>17.399999999999999</c:v>
                </c:pt>
                <c:pt idx="60">
                  <c:v>17.2</c:v>
                </c:pt>
                <c:pt idx="61">
                  <c:v>16.2</c:v>
                </c:pt>
                <c:pt idx="62">
                  <c:v>20</c:v>
                </c:pt>
                <c:pt idx="63">
                  <c:v>15.8</c:v>
                </c:pt>
                <c:pt idx="64">
                  <c:v>17.399999999999999</c:v>
                </c:pt>
                <c:pt idx="65">
                  <c:v>19.399999999999999</c:v>
                </c:pt>
                <c:pt idx="66">
                  <c:v>17.600000000000001</c:v>
                </c:pt>
                <c:pt idx="67">
                  <c:v>17.8</c:v>
                </c:pt>
                <c:pt idx="68">
                  <c:v>17</c:v>
                </c:pt>
                <c:pt idx="69">
                  <c:v>18.2</c:v>
                </c:pt>
                <c:pt idx="70">
                  <c:v>23.4</c:v>
                </c:pt>
                <c:pt idx="71">
                  <c:v>24.6</c:v>
                </c:pt>
                <c:pt idx="72">
                  <c:v>21.8</c:v>
                </c:pt>
                <c:pt idx="73">
                  <c:v>22.4</c:v>
                </c:pt>
                <c:pt idx="74">
                  <c:v>15.2</c:v>
                </c:pt>
                <c:pt idx="75">
                  <c:v>16</c:v>
                </c:pt>
                <c:pt idx="76">
                  <c:v>12</c:v>
                </c:pt>
                <c:pt idx="77">
                  <c:v>10.6</c:v>
                </c:pt>
                <c:pt idx="78">
                  <c:v>9.1999999999999993</c:v>
                </c:pt>
                <c:pt idx="79">
                  <c:v>10.199999999999999</c:v>
                </c:pt>
                <c:pt idx="80">
                  <c:v>12.8</c:v>
                </c:pt>
                <c:pt idx="81">
                  <c:v>10.199999999999999</c:v>
                </c:pt>
                <c:pt idx="82">
                  <c:v>5.4</c:v>
                </c:pt>
                <c:pt idx="83">
                  <c:v>7.8</c:v>
                </c:pt>
                <c:pt idx="84">
                  <c:v>4.5999999999999996</c:v>
                </c:pt>
                <c:pt idx="85">
                  <c:v>5.8</c:v>
                </c:pt>
                <c:pt idx="86">
                  <c:v>5.2</c:v>
                </c:pt>
                <c:pt idx="87">
                  <c:v>5.8</c:v>
                </c:pt>
                <c:pt idx="88">
                  <c:v>6.4</c:v>
                </c:pt>
                <c:pt idx="89">
                  <c:v>7.2</c:v>
                </c:pt>
                <c:pt idx="90">
                  <c:v>4.5999999999999996</c:v>
                </c:pt>
                <c:pt idx="91">
                  <c:v>3.4</c:v>
                </c:pt>
                <c:pt idx="92">
                  <c:v>3.4</c:v>
                </c:pt>
                <c:pt idx="93">
                  <c:v>1.8</c:v>
                </c:pt>
                <c:pt idx="94">
                  <c:v>1.6</c:v>
                </c:pt>
                <c:pt idx="9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28-484C-AD4C-CB7E649AB626}"/>
            </c:ext>
          </c:extLst>
        </c:ser>
        <c:ser>
          <c:idx val="8"/>
          <c:order val="8"/>
          <c:tx>
            <c:strRef>
              <c:f>'15m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Volumes'!$J$13:$J$108</c:f>
              <c:numCache>
                <c:formatCode>0.0</c:formatCode>
                <c:ptCount val="96"/>
                <c:pt idx="0">
                  <c:v>2</c:v>
                </c:pt>
                <c:pt idx="1">
                  <c:v>1.4285714285714286</c:v>
                </c:pt>
                <c:pt idx="2">
                  <c:v>0.7142857142857143</c:v>
                </c:pt>
                <c:pt idx="3">
                  <c:v>0.2857142857142857</c:v>
                </c:pt>
                <c:pt idx="4">
                  <c:v>1.1428571428571428</c:v>
                </c:pt>
                <c:pt idx="5">
                  <c:v>0.5714285714285714</c:v>
                </c:pt>
                <c:pt idx="6">
                  <c:v>0.7142857142857143</c:v>
                </c:pt>
                <c:pt idx="7">
                  <c:v>0.8571428571428571</c:v>
                </c:pt>
                <c:pt idx="8">
                  <c:v>0.7142857142857143</c:v>
                </c:pt>
                <c:pt idx="9">
                  <c:v>0.5714285714285714</c:v>
                </c:pt>
                <c:pt idx="10">
                  <c:v>0.8571428571428571</c:v>
                </c:pt>
                <c:pt idx="11">
                  <c:v>0.14285714285714285</c:v>
                </c:pt>
                <c:pt idx="12">
                  <c:v>0.5714285714285714</c:v>
                </c:pt>
                <c:pt idx="13">
                  <c:v>0.42857142857142855</c:v>
                </c:pt>
                <c:pt idx="14">
                  <c:v>0</c:v>
                </c:pt>
                <c:pt idx="15">
                  <c:v>0.2857142857142857</c:v>
                </c:pt>
                <c:pt idx="16">
                  <c:v>0.42857142857142855</c:v>
                </c:pt>
                <c:pt idx="17">
                  <c:v>0</c:v>
                </c:pt>
                <c:pt idx="18">
                  <c:v>0</c:v>
                </c:pt>
                <c:pt idx="19">
                  <c:v>1.2857142857142858</c:v>
                </c:pt>
                <c:pt idx="20">
                  <c:v>0.2857142857142857</c:v>
                </c:pt>
                <c:pt idx="21">
                  <c:v>0.5714285714285714</c:v>
                </c:pt>
                <c:pt idx="22">
                  <c:v>0.42857142857142855</c:v>
                </c:pt>
                <c:pt idx="23">
                  <c:v>2.1428571428571428</c:v>
                </c:pt>
                <c:pt idx="24">
                  <c:v>1.7142857142857142</c:v>
                </c:pt>
                <c:pt idx="25">
                  <c:v>1</c:v>
                </c:pt>
                <c:pt idx="26">
                  <c:v>2.5714285714285716</c:v>
                </c:pt>
                <c:pt idx="27">
                  <c:v>2.4285714285714284</c:v>
                </c:pt>
                <c:pt idx="28">
                  <c:v>6.2857142857142856</c:v>
                </c:pt>
                <c:pt idx="29">
                  <c:v>6.7142857142857144</c:v>
                </c:pt>
                <c:pt idx="30">
                  <c:v>8.2857142857142865</c:v>
                </c:pt>
                <c:pt idx="31">
                  <c:v>7</c:v>
                </c:pt>
                <c:pt idx="32">
                  <c:v>11.142857142857142</c:v>
                </c:pt>
                <c:pt idx="33">
                  <c:v>18.428571428571427</c:v>
                </c:pt>
                <c:pt idx="34">
                  <c:v>14.428571428571429</c:v>
                </c:pt>
                <c:pt idx="35">
                  <c:v>16</c:v>
                </c:pt>
                <c:pt idx="36">
                  <c:v>16</c:v>
                </c:pt>
                <c:pt idx="37">
                  <c:v>10</c:v>
                </c:pt>
                <c:pt idx="38">
                  <c:v>12.285714285714286</c:v>
                </c:pt>
                <c:pt idx="39">
                  <c:v>13.571428571428571</c:v>
                </c:pt>
                <c:pt idx="40">
                  <c:v>11.571428571428571</c:v>
                </c:pt>
                <c:pt idx="41">
                  <c:v>13.714285714285714</c:v>
                </c:pt>
                <c:pt idx="42">
                  <c:v>16.714285714285715</c:v>
                </c:pt>
                <c:pt idx="43">
                  <c:v>13.714285714285714</c:v>
                </c:pt>
                <c:pt idx="44">
                  <c:v>11.285714285714286</c:v>
                </c:pt>
                <c:pt idx="45">
                  <c:v>13.857142857142858</c:v>
                </c:pt>
                <c:pt idx="46">
                  <c:v>17.714285714285715</c:v>
                </c:pt>
                <c:pt idx="47">
                  <c:v>17</c:v>
                </c:pt>
                <c:pt idx="48">
                  <c:v>12</c:v>
                </c:pt>
                <c:pt idx="49">
                  <c:v>17.428571428571427</c:v>
                </c:pt>
                <c:pt idx="50">
                  <c:v>14.714285714285714</c:v>
                </c:pt>
                <c:pt idx="51">
                  <c:v>18</c:v>
                </c:pt>
                <c:pt idx="52">
                  <c:v>18.571428571428573</c:v>
                </c:pt>
                <c:pt idx="53">
                  <c:v>17.571428571428573</c:v>
                </c:pt>
                <c:pt idx="54">
                  <c:v>17.571428571428573</c:v>
                </c:pt>
                <c:pt idx="55">
                  <c:v>15.142857142857142</c:v>
                </c:pt>
                <c:pt idx="56">
                  <c:v>19</c:v>
                </c:pt>
                <c:pt idx="57">
                  <c:v>17.428571428571427</c:v>
                </c:pt>
                <c:pt idx="58">
                  <c:v>18.142857142857142</c:v>
                </c:pt>
                <c:pt idx="59">
                  <c:v>16.285714285714285</c:v>
                </c:pt>
                <c:pt idx="60">
                  <c:v>17.142857142857142</c:v>
                </c:pt>
                <c:pt idx="61">
                  <c:v>15.142857142857142</c:v>
                </c:pt>
                <c:pt idx="62">
                  <c:v>18.285714285714285</c:v>
                </c:pt>
                <c:pt idx="63">
                  <c:v>15.285714285714286</c:v>
                </c:pt>
                <c:pt idx="64">
                  <c:v>17.285714285714285</c:v>
                </c:pt>
                <c:pt idx="65">
                  <c:v>19.285714285714285</c:v>
                </c:pt>
                <c:pt idx="66">
                  <c:v>18.142857142857142</c:v>
                </c:pt>
                <c:pt idx="67">
                  <c:v>16.142857142857142</c:v>
                </c:pt>
                <c:pt idx="68">
                  <c:v>15.285714285714286</c:v>
                </c:pt>
                <c:pt idx="69">
                  <c:v>17.714285714285715</c:v>
                </c:pt>
                <c:pt idx="70">
                  <c:v>20.142857142857142</c:v>
                </c:pt>
                <c:pt idx="71">
                  <c:v>21.428571428571427</c:v>
                </c:pt>
                <c:pt idx="72">
                  <c:v>20.571428571428573</c:v>
                </c:pt>
                <c:pt idx="73">
                  <c:v>21.428571428571427</c:v>
                </c:pt>
                <c:pt idx="74">
                  <c:v>14.714285714285714</c:v>
                </c:pt>
                <c:pt idx="75">
                  <c:v>14.857142857142858</c:v>
                </c:pt>
                <c:pt idx="76">
                  <c:v>13.857142857142858</c:v>
                </c:pt>
                <c:pt idx="77">
                  <c:v>10</c:v>
                </c:pt>
                <c:pt idx="78">
                  <c:v>8.5714285714285712</c:v>
                </c:pt>
                <c:pt idx="79">
                  <c:v>9.5714285714285712</c:v>
                </c:pt>
                <c:pt idx="80">
                  <c:v>11.714285714285714</c:v>
                </c:pt>
                <c:pt idx="81">
                  <c:v>10</c:v>
                </c:pt>
                <c:pt idx="82">
                  <c:v>5.4285714285714288</c:v>
                </c:pt>
                <c:pt idx="83">
                  <c:v>6.5714285714285712</c:v>
                </c:pt>
                <c:pt idx="84">
                  <c:v>4.5714285714285712</c:v>
                </c:pt>
                <c:pt idx="85">
                  <c:v>5.2857142857142856</c:v>
                </c:pt>
                <c:pt idx="86">
                  <c:v>6.5714285714285712</c:v>
                </c:pt>
                <c:pt idx="87">
                  <c:v>5.8571428571428568</c:v>
                </c:pt>
                <c:pt idx="88">
                  <c:v>6.1428571428571432</c:v>
                </c:pt>
                <c:pt idx="89">
                  <c:v>6.8571428571428568</c:v>
                </c:pt>
                <c:pt idx="90">
                  <c:v>4.4285714285714288</c:v>
                </c:pt>
                <c:pt idx="91">
                  <c:v>3.7142857142857144</c:v>
                </c:pt>
                <c:pt idx="92">
                  <c:v>3.4285714285714284</c:v>
                </c:pt>
                <c:pt idx="93">
                  <c:v>1.5714285714285714</c:v>
                </c:pt>
                <c:pt idx="94">
                  <c:v>1.5714285714285714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28-484C-AD4C-CB7E649A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0016048"/>
        <c:axId val="1490014800"/>
      </c:lineChart>
      <c:catAx>
        <c:axId val="149001604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4800"/>
        <c:crosses val="autoZero"/>
        <c:auto val="1"/>
        <c:lblAlgn val="ctr"/>
        <c:lblOffset val="100"/>
        <c:noMultiLvlLbl val="0"/>
      </c:catAx>
      <c:valAx>
        <c:axId val="149001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158209738541434E-2"/>
          <c:y val="0.91609031564459653"/>
          <c:w val="0.92710040113684822"/>
          <c:h val="7.0747462213022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'1h Volumes'!$O$12</c:f>
          <c:strCache>
            <c:ptCount val="1"/>
            <c:pt idx="0">
              <c:v>1 Hour Volumes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'1h Volumes'!$B$12</c:f>
              <c:strCache>
                <c:ptCount val="1"/>
                <c:pt idx="0">
                  <c:v>Sat 9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Volumes'!$B$13:$B$36</c:f>
              <c:numCache>
                <c:formatCode>General</c:formatCode>
                <c:ptCount val="24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18</c:v>
                </c:pt>
                <c:pt idx="8">
                  <c:v>24</c:v>
                </c:pt>
                <c:pt idx="9">
                  <c:v>39</c:v>
                </c:pt>
                <c:pt idx="10">
                  <c:v>69</c:v>
                </c:pt>
                <c:pt idx="11">
                  <c:v>71</c:v>
                </c:pt>
                <c:pt idx="12">
                  <c:v>84</c:v>
                </c:pt>
                <c:pt idx="13">
                  <c:v>77</c:v>
                </c:pt>
                <c:pt idx="14">
                  <c:v>90</c:v>
                </c:pt>
                <c:pt idx="15">
                  <c:v>59</c:v>
                </c:pt>
                <c:pt idx="16">
                  <c:v>61</c:v>
                </c:pt>
                <c:pt idx="17">
                  <c:v>62</c:v>
                </c:pt>
                <c:pt idx="18">
                  <c:v>66</c:v>
                </c:pt>
                <c:pt idx="19">
                  <c:v>50</c:v>
                </c:pt>
                <c:pt idx="20">
                  <c:v>35</c:v>
                </c:pt>
                <c:pt idx="21">
                  <c:v>24</c:v>
                </c:pt>
                <c:pt idx="22">
                  <c:v>22</c:v>
                </c:pt>
                <c:pt idx="2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3A6-AD06-5703FFA57E70}"/>
            </c:ext>
          </c:extLst>
        </c:ser>
        <c:ser>
          <c:idx val="1"/>
          <c:order val="1"/>
          <c:tx>
            <c:strRef>
              <c:f>'1h Volumes'!$C$12</c:f>
              <c:strCache>
                <c:ptCount val="1"/>
                <c:pt idx="0">
                  <c:v>Sun 10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Volumes'!$C$13:$C$36</c:f>
              <c:numCache>
                <c:formatCode>General</c:formatCode>
                <c:ptCount val="24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29</c:v>
                </c:pt>
                <c:pt idx="9">
                  <c:v>36</c:v>
                </c:pt>
                <c:pt idx="10">
                  <c:v>51</c:v>
                </c:pt>
                <c:pt idx="11">
                  <c:v>66</c:v>
                </c:pt>
                <c:pt idx="12">
                  <c:v>57</c:v>
                </c:pt>
                <c:pt idx="13">
                  <c:v>76</c:v>
                </c:pt>
                <c:pt idx="14">
                  <c:v>57</c:v>
                </c:pt>
                <c:pt idx="15">
                  <c:v>56</c:v>
                </c:pt>
                <c:pt idx="16">
                  <c:v>74</c:v>
                </c:pt>
                <c:pt idx="17">
                  <c:v>48</c:v>
                </c:pt>
                <c:pt idx="18">
                  <c:v>58</c:v>
                </c:pt>
                <c:pt idx="19">
                  <c:v>34</c:v>
                </c:pt>
                <c:pt idx="20">
                  <c:v>20</c:v>
                </c:pt>
                <c:pt idx="21">
                  <c:v>25</c:v>
                </c:pt>
                <c:pt idx="22">
                  <c:v>18</c:v>
                </c:pt>
                <c:pt idx="2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1-43A6-AD06-5703FFA57E70}"/>
            </c:ext>
          </c:extLst>
        </c:ser>
        <c:ser>
          <c:idx val="2"/>
          <c:order val="2"/>
          <c:tx>
            <c:strRef>
              <c:f>'1h Volumes'!$D$12</c:f>
              <c:strCache>
                <c:ptCount val="1"/>
                <c:pt idx="0">
                  <c:v>Mon 11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Volumes'!$D$13:$D$36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9</c:v>
                </c:pt>
                <c:pt idx="7">
                  <c:v>28</c:v>
                </c:pt>
                <c:pt idx="8">
                  <c:v>70</c:v>
                </c:pt>
                <c:pt idx="9">
                  <c:v>56</c:v>
                </c:pt>
                <c:pt idx="10">
                  <c:v>54</c:v>
                </c:pt>
                <c:pt idx="11">
                  <c:v>59</c:v>
                </c:pt>
                <c:pt idx="12">
                  <c:v>55</c:v>
                </c:pt>
                <c:pt idx="13">
                  <c:v>58</c:v>
                </c:pt>
                <c:pt idx="14">
                  <c:v>54</c:v>
                </c:pt>
                <c:pt idx="15">
                  <c:v>73</c:v>
                </c:pt>
                <c:pt idx="16">
                  <c:v>69</c:v>
                </c:pt>
                <c:pt idx="17">
                  <c:v>72</c:v>
                </c:pt>
                <c:pt idx="18">
                  <c:v>80</c:v>
                </c:pt>
                <c:pt idx="19">
                  <c:v>29</c:v>
                </c:pt>
                <c:pt idx="20">
                  <c:v>25</c:v>
                </c:pt>
                <c:pt idx="21">
                  <c:v>22</c:v>
                </c:pt>
                <c:pt idx="22">
                  <c:v>20</c:v>
                </c:pt>
                <c:pt idx="2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1-43A6-AD06-5703FFA57E70}"/>
            </c:ext>
          </c:extLst>
        </c:ser>
        <c:ser>
          <c:idx val="3"/>
          <c:order val="3"/>
          <c:tx>
            <c:strRef>
              <c:f>'1h Volumes'!$E$12</c:f>
              <c:strCache>
                <c:ptCount val="1"/>
                <c:pt idx="0">
                  <c:v>Tue 12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Volumes'!$E$13:$E$36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13</c:v>
                </c:pt>
                <c:pt idx="7">
                  <c:v>38</c:v>
                </c:pt>
                <c:pt idx="8">
                  <c:v>84</c:v>
                </c:pt>
                <c:pt idx="9">
                  <c:v>71</c:v>
                </c:pt>
                <c:pt idx="10">
                  <c:v>57</c:v>
                </c:pt>
                <c:pt idx="11">
                  <c:v>45</c:v>
                </c:pt>
                <c:pt idx="12">
                  <c:v>79</c:v>
                </c:pt>
                <c:pt idx="13">
                  <c:v>61</c:v>
                </c:pt>
                <c:pt idx="14">
                  <c:v>55</c:v>
                </c:pt>
                <c:pt idx="15">
                  <c:v>75</c:v>
                </c:pt>
                <c:pt idx="16">
                  <c:v>75</c:v>
                </c:pt>
                <c:pt idx="17">
                  <c:v>83</c:v>
                </c:pt>
                <c:pt idx="18">
                  <c:v>75</c:v>
                </c:pt>
                <c:pt idx="19">
                  <c:v>56</c:v>
                </c:pt>
                <c:pt idx="20">
                  <c:v>31</c:v>
                </c:pt>
                <c:pt idx="21">
                  <c:v>31</c:v>
                </c:pt>
                <c:pt idx="22">
                  <c:v>24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1-43A6-AD06-5703FFA57E70}"/>
            </c:ext>
          </c:extLst>
        </c:ser>
        <c:ser>
          <c:idx val="4"/>
          <c:order val="4"/>
          <c:tx>
            <c:strRef>
              <c:f>'1h Volumes'!$F$12</c:f>
              <c:strCache>
                <c:ptCount val="1"/>
                <c:pt idx="0">
                  <c:v>Wed 13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Volumes'!$F$13:$F$36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7</c:v>
                </c:pt>
                <c:pt idx="6">
                  <c:v>10</c:v>
                </c:pt>
                <c:pt idx="7">
                  <c:v>42</c:v>
                </c:pt>
                <c:pt idx="8">
                  <c:v>77</c:v>
                </c:pt>
                <c:pt idx="9">
                  <c:v>57</c:v>
                </c:pt>
                <c:pt idx="10">
                  <c:v>50</c:v>
                </c:pt>
                <c:pt idx="11">
                  <c:v>53</c:v>
                </c:pt>
                <c:pt idx="12">
                  <c:v>56</c:v>
                </c:pt>
                <c:pt idx="13">
                  <c:v>66</c:v>
                </c:pt>
                <c:pt idx="14">
                  <c:v>73</c:v>
                </c:pt>
                <c:pt idx="15">
                  <c:v>69</c:v>
                </c:pt>
                <c:pt idx="16">
                  <c:v>86</c:v>
                </c:pt>
                <c:pt idx="17">
                  <c:v>93</c:v>
                </c:pt>
                <c:pt idx="18">
                  <c:v>78</c:v>
                </c:pt>
                <c:pt idx="19">
                  <c:v>33</c:v>
                </c:pt>
                <c:pt idx="20">
                  <c:v>34</c:v>
                </c:pt>
                <c:pt idx="21">
                  <c:v>20</c:v>
                </c:pt>
                <c:pt idx="22">
                  <c:v>15</c:v>
                </c:pt>
                <c:pt idx="2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61-43A6-AD06-5703FFA57E70}"/>
            </c:ext>
          </c:extLst>
        </c:ser>
        <c:ser>
          <c:idx val="5"/>
          <c:order val="5"/>
          <c:tx>
            <c:strRef>
              <c:f>'1h Volumes'!$G$12</c:f>
              <c:strCache>
                <c:ptCount val="1"/>
                <c:pt idx="0">
                  <c:v>Thu 14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Volumes'!$G$13:$G$36</c:f>
              <c:numCache>
                <c:formatCode>General</c:formatCode>
                <c:ptCount val="24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39</c:v>
                </c:pt>
                <c:pt idx="8">
                  <c:v>79</c:v>
                </c:pt>
                <c:pt idx="9">
                  <c:v>51</c:v>
                </c:pt>
                <c:pt idx="10">
                  <c:v>40</c:v>
                </c:pt>
                <c:pt idx="11">
                  <c:v>62</c:v>
                </c:pt>
                <c:pt idx="12">
                  <c:v>60</c:v>
                </c:pt>
                <c:pt idx="13">
                  <c:v>78</c:v>
                </c:pt>
                <c:pt idx="14">
                  <c:v>87</c:v>
                </c:pt>
                <c:pt idx="15">
                  <c:v>66</c:v>
                </c:pt>
                <c:pt idx="16">
                  <c:v>60</c:v>
                </c:pt>
                <c:pt idx="17">
                  <c:v>84</c:v>
                </c:pt>
                <c:pt idx="18">
                  <c:v>80</c:v>
                </c:pt>
                <c:pt idx="19">
                  <c:v>44</c:v>
                </c:pt>
                <c:pt idx="20">
                  <c:v>38</c:v>
                </c:pt>
                <c:pt idx="21">
                  <c:v>22</c:v>
                </c:pt>
                <c:pt idx="22">
                  <c:v>20</c:v>
                </c:pt>
                <c:pt idx="2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61-43A6-AD06-5703FFA57E70}"/>
            </c:ext>
          </c:extLst>
        </c:ser>
        <c:ser>
          <c:idx val="6"/>
          <c:order val="6"/>
          <c:tx>
            <c:strRef>
              <c:f>'1h Volumes'!$H$12</c:f>
              <c:strCache>
                <c:ptCount val="1"/>
                <c:pt idx="0">
                  <c:v>Fri 15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Volumes'!$H$13:$H$36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11</c:v>
                </c:pt>
                <c:pt idx="7">
                  <c:v>29</c:v>
                </c:pt>
                <c:pt idx="8">
                  <c:v>57</c:v>
                </c:pt>
                <c:pt idx="9">
                  <c:v>53</c:v>
                </c:pt>
                <c:pt idx="10">
                  <c:v>69</c:v>
                </c:pt>
                <c:pt idx="11">
                  <c:v>63</c:v>
                </c:pt>
                <c:pt idx="12">
                  <c:v>44</c:v>
                </c:pt>
                <c:pt idx="13">
                  <c:v>66</c:v>
                </c:pt>
                <c:pt idx="14">
                  <c:v>80</c:v>
                </c:pt>
                <c:pt idx="15">
                  <c:v>63</c:v>
                </c:pt>
                <c:pt idx="16">
                  <c:v>71</c:v>
                </c:pt>
                <c:pt idx="17">
                  <c:v>84</c:v>
                </c:pt>
                <c:pt idx="18">
                  <c:v>64</c:v>
                </c:pt>
                <c:pt idx="19">
                  <c:v>48</c:v>
                </c:pt>
                <c:pt idx="20">
                  <c:v>53</c:v>
                </c:pt>
                <c:pt idx="21">
                  <c:v>12</c:v>
                </c:pt>
                <c:pt idx="22">
                  <c:v>29</c:v>
                </c:pt>
                <c:pt idx="2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61-43A6-AD06-5703FFA57E70}"/>
            </c:ext>
          </c:extLst>
        </c:ser>
        <c:ser>
          <c:idx val="7"/>
          <c:order val="7"/>
          <c:tx>
            <c:strRef>
              <c:f>'1h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Volumes'!$I$13:$I$36</c:f>
              <c:numCache>
                <c:formatCode>0.0</c:formatCode>
                <c:ptCount val="24"/>
                <c:pt idx="0">
                  <c:v>2.8</c:v>
                </c:pt>
                <c:pt idx="1">
                  <c:v>2</c:v>
                </c:pt>
                <c:pt idx="2">
                  <c:v>1.2</c:v>
                </c:pt>
                <c:pt idx="3">
                  <c:v>0.6</c:v>
                </c:pt>
                <c:pt idx="4">
                  <c:v>1.4</c:v>
                </c:pt>
                <c:pt idx="5">
                  <c:v>4.2</c:v>
                </c:pt>
                <c:pt idx="6">
                  <c:v>9.6</c:v>
                </c:pt>
                <c:pt idx="7">
                  <c:v>35.200000000000003</c:v>
                </c:pt>
                <c:pt idx="8">
                  <c:v>73.400000000000006</c:v>
                </c:pt>
                <c:pt idx="9">
                  <c:v>57.6</c:v>
                </c:pt>
                <c:pt idx="10">
                  <c:v>54</c:v>
                </c:pt>
                <c:pt idx="11">
                  <c:v>56.4</c:v>
                </c:pt>
                <c:pt idx="12">
                  <c:v>58.8</c:v>
                </c:pt>
                <c:pt idx="13">
                  <c:v>65.8</c:v>
                </c:pt>
                <c:pt idx="14">
                  <c:v>69.8</c:v>
                </c:pt>
                <c:pt idx="15">
                  <c:v>69.2</c:v>
                </c:pt>
                <c:pt idx="16">
                  <c:v>72.2</c:v>
                </c:pt>
                <c:pt idx="17">
                  <c:v>83.2</c:v>
                </c:pt>
                <c:pt idx="18">
                  <c:v>75.400000000000006</c:v>
                </c:pt>
                <c:pt idx="19">
                  <c:v>42</c:v>
                </c:pt>
                <c:pt idx="20">
                  <c:v>36.200000000000003</c:v>
                </c:pt>
                <c:pt idx="21">
                  <c:v>21.4</c:v>
                </c:pt>
                <c:pt idx="22">
                  <c:v>21.6</c:v>
                </c:pt>
                <c:pt idx="2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61-43A6-AD06-5703FFA57E70}"/>
            </c:ext>
          </c:extLst>
        </c:ser>
        <c:ser>
          <c:idx val="8"/>
          <c:order val="8"/>
          <c:tx>
            <c:strRef>
              <c:f>'1h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Volumes'!$J$13:$J$36</c:f>
              <c:numCache>
                <c:formatCode>0.0</c:formatCode>
                <c:ptCount val="24"/>
                <c:pt idx="0">
                  <c:v>4.4285714285714288</c:v>
                </c:pt>
                <c:pt idx="1">
                  <c:v>3.2857142857142856</c:v>
                </c:pt>
                <c:pt idx="2">
                  <c:v>2.2857142857142856</c:v>
                </c:pt>
                <c:pt idx="3">
                  <c:v>1.2857142857142858</c:v>
                </c:pt>
                <c:pt idx="4">
                  <c:v>1.7142857142857142</c:v>
                </c:pt>
                <c:pt idx="5">
                  <c:v>3.4285714285714284</c:v>
                </c:pt>
                <c:pt idx="6">
                  <c:v>7.7142857142857144</c:v>
                </c:pt>
                <c:pt idx="7">
                  <c:v>28.285714285714285</c:v>
                </c:pt>
                <c:pt idx="8">
                  <c:v>60</c:v>
                </c:pt>
                <c:pt idx="9">
                  <c:v>51.857142857142854</c:v>
                </c:pt>
                <c:pt idx="10">
                  <c:v>55.714285714285715</c:v>
                </c:pt>
                <c:pt idx="11">
                  <c:v>59.857142857142854</c:v>
                </c:pt>
                <c:pt idx="12">
                  <c:v>62.142857142857146</c:v>
                </c:pt>
                <c:pt idx="13">
                  <c:v>68.857142857142861</c:v>
                </c:pt>
                <c:pt idx="14">
                  <c:v>70.857142857142861</c:v>
                </c:pt>
                <c:pt idx="15">
                  <c:v>65.857142857142861</c:v>
                </c:pt>
                <c:pt idx="16">
                  <c:v>70.857142857142861</c:v>
                </c:pt>
                <c:pt idx="17">
                  <c:v>75.142857142857139</c:v>
                </c:pt>
                <c:pt idx="18">
                  <c:v>71.571428571428569</c:v>
                </c:pt>
                <c:pt idx="19">
                  <c:v>42</c:v>
                </c:pt>
                <c:pt idx="20">
                  <c:v>33.714285714285715</c:v>
                </c:pt>
                <c:pt idx="21">
                  <c:v>22.285714285714285</c:v>
                </c:pt>
                <c:pt idx="22">
                  <c:v>21.142857142857142</c:v>
                </c:pt>
                <c:pt idx="23">
                  <c:v>8.5714285714285712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61-43A6-AD06-5703FFA57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373824"/>
        <c:axId val="1568379648"/>
      </c:lineChart>
      <c:catAx>
        <c:axId val="156837382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9648"/>
        <c:crosses val="autoZero"/>
        <c:auto val="1"/>
        <c:lblAlgn val="ctr"/>
        <c:lblOffset val="100"/>
        <c:noMultiLvlLbl val="0"/>
      </c:catAx>
      <c:valAx>
        <c:axId val="156837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878123930160816E-3"/>
          <c:y val="0.89738367211140857"/>
          <c:w val="0.98868347978241855"/>
          <c:h val="8.651974841173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'Volumes by Class'!$V$13</c:f>
          <c:strCache>
            <c:ptCount val="1"/>
            <c:pt idx="0">
              <c:v>Volume by Classification - Sat 9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'Volumes by Class'!$B$13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Class'!$B$14:$B$37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6</c:v>
                </c:pt>
                <c:pt idx="14">
                  <c:v>18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4</c:v>
                </c:pt>
                <c:pt idx="19">
                  <c:v>7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6-4EF5-9A01-88CF0A31A0B7}"/>
            </c:ext>
          </c:extLst>
        </c:ser>
        <c:ser>
          <c:idx val="1"/>
          <c:order val="1"/>
          <c:tx>
            <c:strRef>
              <c:f>'Volumes by Class'!$C$13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Class'!$C$14:$C$37</c:f>
              <c:numCache>
                <c:formatCode>General</c:formatCode>
                <c:ptCount val="24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17</c:v>
                </c:pt>
                <c:pt idx="8">
                  <c:v>19</c:v>
                </c:pt>
                <c:pt idx="9">
                  <c:v>32</c:v>
                </c:pt>
                <c:pt idx="10">
                  <c:v>58</c:v>
                </c:pt>
                <c:pt idx="11">
                  <c:v>59</c:v>
                </c:pt>
                <c:pt idx="12">
                  <c:v>76</c:v>
                </c:pt>
                <c:pt idx="13">
                  <c:v>67</c:v>
                </c:pt>
                <c:pt idx="14">
                  <c:v>69</c:v>
                </c:pt>
                <c:pt idx="15">
                  <c:v>50</c:v>
                </c:pt>
                <c:pt idx="16">
                  <c:v>48</c:v>
                </c:pt>
                <c:pt idx="17">
                  <c:v>49</c:v>
                </c:pt>
                <c:pt idx="18">
                  <c:v>59</c:v>
                </c:pt>
                <c:pt idx="19">
                  <c:v>43</c:v>
                </c:pt>
                <c:pt idx="20">
                  <c:v>31</c:v>
                </c:pt>
                <c:pt idx="21">
                  <c:v>22</c:v>
                </c:pt>
                <c:pt idx="22">
                  <c:v>16</c:v>
                </c:pt>
                <c:pt idx="2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6-4EF5-9A01-88CF0A31A0B7}"/>
            </c:ext>
          </c:extLst>
        </c:ser>
        <c:ser>
          <c:idx val="2"/>
          <c:order val="2"/>
          <c:tx>
            <c:strRef>
              <c:f>'Volumes by Class'!$D$13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Class'!$D$14:$D$37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46-4EF5-9A01-88CF0A31A0B7}"/>
            </c:ext>
          </c:extLst>
        </c:ser>
        <c:ser>
          <c:idx val="3"/>
          <c:order val="3"/>
          <c:tx>
            <c:strRef>
              <c:f>'Volumes by Class'!$E$13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Class'!$E$14:$E$37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46-4EF5-9A01-88CF0A31A0B7}"/>
            </c:ext>
          </c:extLst>
        </c:ser>
        <c:ser>
          <c:idx val="4"/>
          <c:order val="4"/>
          <c:tx>
            <c:strRef>
              <c:f>'Volumes by Class'!$F$13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Class'!$F$14:$F$37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6-4EF5-9A01-88CF0A31A0B7}"/>
            </c:ext>
          </c:extLst>
        </c:ser>
        <c:ser>
          <c:idx val="5"/>
          <c:order val="5"/>
          <c:tx>
            <c:strRef>
              <c:f>'Volumes by Class'!$G$13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Class'!$G$14:$G$37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46-4EF5-9A01-88CF0A31A0B7}"/>
            </c:ext>
          </c:extLst>
        </c:ser>
        <c:ser>
          <c:idx val="6"/>
          <c:order val="6"/>
          <c:tx>
            <c:strRef>
              <c:f>'Volumes by Class'!$H$13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Class'!$H$14:$H$37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6-4EF5-9A01-88CF0A31A0B7}"/>
            </c:ext>
          </c:extLst>
        </c:ser>
        <c:ser>
          <c:idx val="7"/>
          <c:order val="7"/>
          <c:tx>
            <c:strRef>
              <c:f>'Volumes by Class'!$I$13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Class'!$I$14:$I$37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46-4EF5-9A01-88CF0A31A0B7}"/>
            </c:ext>
          </c:extLst>
        </c:ser>
        <c:ser>
          <c:idx val="8"/>
          <c:order val="8"/>
          <c:tx>
            <c:strRef>
              <c:f>'Volumes by Class'!$J$13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Class'!$J$14:$J$37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46-4EF5-9A01-88CF0A31A0B7}"/>
            </c:ext>
          </c:extLst>
        </c:ser>
        <c:ser>
          <c:idx val="9"/>
          <c:order val="9"/>
          <c:tx>
            <c:strRef>
              <c:f>'Volumes by Class'!$K$13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Class'!$K$14:$K$37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46-4EF5-9A01-88CF0A31A0B7}"/>
            </c:ext>
          </c:extLst>
        </c:ser>
        <c:ser>
          <c:idx val="10"/>
          <c:order val="10"/>
          <c:tx>
            <c:strRef>
              <c:f>'Volumes by Class'!$L$13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Class'!$L$14:$L$37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46-4EF5-9A01-88CF0A31A0B7}"/>
            </c:ext>
          </c:extLst>
        </c:ser>
        <c:ser>
          <c:idx val="11"/>
          <c:order val="11"/>
          <c:tx>
            <c:strRef>
              <c:f>'Volumes by Class'!$M$13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Class'!$M$14:$M$37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46-4EF5-9A01-88CF0A31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8341376"/>
        <c:axId val="1568339712"/>
      </c:barChart>
      <c:catAx>
        <c:axId val="15683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39712"/>
        <c:crosses val="autoZero"/>
        <c:auto val="1"/>
        <c:lblAlgn val="ctr"/>
        <c:lblOffset val="100"/>
        <c:noMultiLvlLbl val="0"/>
      </c:catAx>
      <c:valAx>
        <c:axId val="15683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 by Speed'!$AF$5</c:f>
          <c:strCache>
            <c:ptCount val="1"/>
            <c:pt idx="0">
              <c:v>Volume by Speed - Sat 9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'Volume by Speed'!$C$13</c:f>
              <c:strCache>
                <c:ptCount val="1"/>
                <c:pt idx="0">
                  <c:v>0-5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Speed'!$C$14:$C$109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C-4536-B9C9-807BE5370FE5}"/>
            </c:ext>
          </c:extLst>
        </c:ser>
        <c:ser>
          <c:idx val="1"/>
          <c:order val="1"/>
          <c:tx>
            <c:strRef>
              <c:f>'Volume by Speed'!$D$13</c:f>
              <c:strCache>
                <c:ptCount val="1"/>
                <c:pt idx="0">
                  <c:v>5-10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Speed'!$D$14:$D$109</c:f>
              <c:numCache>
                <c:formatCode>General</c:formatCode>
                <c:ptCount val="96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3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6</c:v>
                </c:pt>
                <c:pt idx="50">
                  <c:v>5</c:v>
                </c:pt>
                <c:pt idx="51">
                  <c:v>0</c:v>
                </c:pt>
                <c:pt idx="52">
                  <c:v>1</c:v>
                </c:pt>
                <c:pt idx="53">
                  <c:v>5</c:v>
                </c:pt>
                <c:pt idx="54">
                  <c:v>3</c:v>
                </c:pt>
                <c:pt idx="55">
                  <c:v>1</c:v>
                </c:pt>
                <c:pt idx="56">
                  <c:v>5</c:v>
                </c:pt>
                <c:pt idx="57">
                  <c:v>4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3</c:v>
                </c:pt>
                <c:pt idx="64">
                  <c:v>3</c:v>
                </c:pt>
                <c:pt idx="65">
                  <c:v>1</c:v>
                </c:pt>
                <c:pt idx="66">
                  <c:v>2</c:v>
                </c:pt>
                <c:pt idx="67">
                  <c:v>0</c:v>
                </c:pt>
                <c:pt idx="68">
                  <c:v>1</c:v>
                </c:pt>
                <c:pt idx="69">
                  <c:v>4</c:v>
                </c:pt>
                <c:pt idx="70">
                  <c:v>3</c:v>
                </c:pt>
                <c:pt idx="71">
                  <c:v>3</c:v>
                </c:pt>
                <c:pt idx="72">
                  <c:v>4</c:v>
                </c:pt>
                <c:pt idx="73">
                  <c:v>3</c:v>
                </c:pt>
                <c:pt idx="74">
                  <c:v>1</c:v>
                </c:pt>
                <c:pt idx="75">
                  <c:v>5</c:v>
                </c:pt>
                <c:pt idx="76">
                  <c:v>5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3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C-4536-B9C9-807BE5370FE5}"/>
            </c:ext>
          </c:extLst>
        </c:ser>
        <c:ser>
          <c:idx val="2"/>
          <c:order val="2"/>
          <c:tx>
            <c:strRef>
              <c:f>'Volume by Speed'!$E$13</c:f>
              <c:strCache>
                <c:ptCount val="1"/>
                <c:pt idx="0">
                  <c:v>10-15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Speed'!$E$14:$E$109</c:f>
              <c:numCache>
                <c:formatCode>General</c:formatCode>
                <c:ptCount val="9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0</c:v>
                </c:pt>
                <c:pt idx="35">
                  <c:v>2</c:v>
                </c:pt>
                <c:pt idx="36">
                  <c:v>4</c:v>
                </c:pt>
                <c:pt idx="37">
                  <c:v>5</c:v>
                </c:pt>
                <c:pt idx="38">
                  <c:v>2</c:v>
                </c:pt>
                <c:pt idx="39">
                  <c:v>8</c:v>
                </c:pt>
                <c:pt idx="40">
                  <c:v>6</c:v>
                </c:pt>
                <c:pt idx="41">
                  <c:v>7</c:v>
                </c:pt>
                <c:pt idx="42">
                  <c:v>5</c:v>
                </c:pt>
                <c:pt idx="43">
                  <c:v>9</c:v>
                </c:pt>
                <c:pt idx="44">
                  <c:v>3</c:v>
                </c:pt>
                <c:pt idx="45">
                  <c:v>8</c:v>
                </c:pt>
                <c:pt idx="46">
                  <c:v>6</c:v>
                </c:pt>
                <c:pt idx="47">
                  <c:v>5</c:v>
                </c:pt>
                <c:pt idx="48">
                  <c:v>3</c:v>
                </c:pt>
                <c:pt idx="49">
                  <c:v>7</c:v>
                </c:pt>
                <c:pt idx="50">
                  <c:v>3</c:v>
                </c:pt>
                <c:pt idx="51">
                  <c:v>5</c:v>
                </c:pt>
                <c:pt idx="52">
                  <c:v>9</c:v>
                </c:pt>
                <c:pt idx="53">
                  <c:v>7</c:v>
                </c:pt>
                <c:pt idx="54">
                  <c:v>10</c:v>
                </c:pt>
                <c:pt idx="55">
                  <c:v>2</c:v>
                </c:pt>
                <c:pt idx="56">
                  <c:v>9</c:v>
                </c:pt>
                <c:pt idx="57">
                  <c:v>7</c:v>
                </c:pt>
                <c:pt idx="58">
                  <c:v>5</c:v>
                </c:pt>
                <c:pt idx="59">
                  <c:v>4</c:v>
                </c:pt>
                <c:pt idx="60">
                  <c:v>3</c:v>
                </c:pt>
                <c:pt idx="61">
                  <c:v>1</c:v>
                </c:pt>
                <c:pt idx="62">
                  <c:v>7</c:v>
                </c:pt>
                <c:pt idx="63">
                  <c:v>3</c:v>
                </c:pt>
                <c:pt idx="64">
                  <c:v>6</c:v>
                </c:pt>
                <c:pt idx="65">
                  <c:v>2</c:v>
                </c:pt>
                <c:pt idx="66">
                  <c:v>10</c:v>
                </c:pt>
                <c:pt idx="67">
                  <c:v>2</c:v>
                </c:pt>
                <c:pt idx="68">
                  <c:v>7</c:v>
                </c:pt>
                <c:pt idx="69">
                  <c:v>9</c:v>
                </c:pt>
                <c:pt idx="70">
                  <c:v>2</c:v>
                </c:pt>
                <c:pt idx="71">
                  <c:v>7</c:v>
                </c:pt>
                <c:pt idx="72">
                  <c:v>6</c:v>
                </c:pt>
                <c:pt idx="73">
                  <c:v>10</c:v>
                </c:pt>
                <c:pt idx="74">
                  <c:v>5</c:v>
                </c:pt>
                <c:pt idx="75">
                  <c:v>6</c:v>
                </c:pt>
                <c:pt idx="76">
                  <c:v>11</c:v>
                </c:pt>
                <c:pt idx="77">
                  <c:v>0</c:v>
                </c:pt>
                <c:pt idx="78">
                  <c:v>4</c:v>
                </c:pt>
                <c:pt idx="79">
                  <c:v>5</c:v>
                </c:pt>
                <c:pt idx="80">
                  <c:v>3</c:v>
                </c:pt>
                <c:pt idx="81">
                  <c:v>6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2</c:v>
                </c:pt>
                <c:pt idx="88">
                  <c:v>3</c:v>
                </c:pt>
                <c:pt idx="89">
                  <c:v>3</c:v>
                </c:pt>
                <c:pt idx="90">
                  <c:v>0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C-4536-B9C9-807BE5370FE5}"/>
            </c:ext>
          </c:extLst>
        </c:ser>
        <c:ser>
          <c:idx val="3"/>
          <c:order val="3"/>
          <c:tx>
            <c:strRef>
              <c:f>'Volume by Speed'!$F$13</c:f>
              <c:strCache>
                <c:ptCount val="1"/>
                <c:pt idx="0">
                  <c:v>15-20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Speed'!$F$14:$F$109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0</c:v>
                </c:pt>
                <c:pt idx="37">
                  <c:v>3</c:v>
                </c:pt>
                <c:pt idx="38">
                  <c:v>1</c:v>
                </c:pt>
                <c:pt idx="39">
                  <c:v>3</c:v>
                </c:pt>
                <c:pt idx="40">
                  <c:v>6</c:v>
                </c:pt>
                <c:pt idx="41">
                  <c:v>2</c:v>
                </c:pt>
                <c:pt idx="42">
                  <c:v>8</c:v>
                </c:pt>
                <c:pt idx="43">
                  <c:v>2</c:v>
                </c:pt>
                <c:pt idx="44">
                  <c:v>3</c:v>
                </c:pt>
                <c:pt idx="45">
                  <c:v>5</c:v>
                </c:pt>
                <c:pt idx="46">
                  <c:v>13</c:v>
                </c:pt>
                <c:pt idx="47">
                  <c:v>9</c:v>
                </c:pt>
                <c:pt idx="48">
                  <c:v>7</c:v>
                </c:pt>
                <c:pt idx="49">
                  <c:v>12</c:v>
                </c:pt>
                <c:pt idx="50">
                  <c:v>7</c:v>
                </c:pt>
                <c:pt idx="51">
                  <c:v>8</c:v>
                </c:pt>
                <c:pt idx="52">
                  <c:v>6</c:v>
                </c:pt>
                <c:pt idx="53">
                  <c:v>4</c:v>
                </c:pt>
                <c:pt idx="54">
                  <c:v>12</c:v>
                </c:pt>
                <c:pt idx="55">
                  <c:v>3</c:v>
                </c:pt>
                <c:pt idx="56">
                  <c:v>6</c:v>
                </c:pt>
                <c:pt idx="57">
                  <c:v>10</c:v>
                </c:pt>
                <c:pt idx="58">
                  <c:v>12</c:v>
                </c:pt>
                <c:pt idx="59">
                  <c:v>4</c:v>
                </c:pt>
                <c:pt idx="60">
                  <c:v>8</c:v>
                </c:pt>
                <c:pt idx="61">
                  <c:v>5</c:v>
                </c:pt>
                <c:pt idx="62">
                  <c:v>5</c:v>
                </c:pt>
                <c:pt idx="63">
                  <c:v>3</c:v>
                </c:pt>
                <c:pt idx="64">
                  <c:v>4</c:v>
                </c:pt>
                <c:pt idx="65">
                  <c:v>6</c:v>
                </c:pt>
                <c:pt idx="66">
                  <c:v>5</c:v>
                </c:pt>
                <c:pt idx="67">
                  <c:v>5</c:v>
                </c:pt>
                <c:pt idx="68">
                  <c:v>1</c:v>
                </c:pt>
                <c:pt idx="69">
                  <c:v>7</c:v>
                </c:pt>
                <c:pt idx="70">
                  <c:v>5</c:v>
                </c:pt>
                <c:pt idx="71">
                  <c:v>1</c:v>
                </c:pt>
                <c:pt idx="72">
                  <c:v>8</c:v>
                </c:pt>
                <c:pt idx="73">
                  <c:v>7</c:v>
                </c:pt>
                <c:pt idx="74">
                  <c:v>0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4</c:v>
                </c:pt>
                <c:pt idx="80">
                  <c:v>5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3</c:v>
                </c:pt>
                <c:pt idx="87">
                  <c:v>1</c:v>
                </c:pt>
                <c:pt idx="88">
                  <c:v>4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C-4536-B9C9-807BE5370FE5}"/>
            </c:ext>
          </c:extLst>
        </c:ser>
        <c:ser>
          <c:idx val="4"/>
          <c:order val="4"/>
          <c:tx>
            <c:strRef>
              <c:f>'Volume by Speed'!$G$13</c:f>
              <c:strCache>
                <c:ptCount val="1"/>
                <c:pt idx="0">
                  <c:v>20-25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Speed'!$G$14:$G$109</c:f>
              <c:numCache>
                <c:formatCode>General</c:formatCode>
                <c:ptCount val="9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4</c:v>
                </c:pt>
                <c:pt idx="40">
                  <c:v>1</c:v>
                </c:pt>
                <c:pt idx="41">
                  <c:v>7</c:v>
                </c:pt>
                <c:pt idx="42">
                  <c:v>6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4</c:v>
                </c:pt>
                <c:pt idx="50">
                  <c:v>5</c:v>
                </c:pt>
                <c:pt idx="51">
                  <c:v>4</c:v>
                </c:pt>
                <c:pt idx="52">
                  <c:v>1</c:v>
                </c:pt>
                <c:pt idx="53">
                  <c:v>6</c:v>
                </c:pt>
                <c:pt idx="54">
                  <c:v>2</c:v>
                </c:pt>
                <c:pt idx="55">
                  <c:v>5</c:v>
                </c:pt>
                <c:pt idx="56">
                  <c:v>5</c:v>
                </c:pt>
                <c:pt idx="57">
                  <c:v>3</c:v>
                </c:pt>
                <c:pt idx="58">
                  <c:v>1</c:v>
                </c:pt>
                <c:pt idx="59">
                  <c:v>4</c:v>
                </c:pt>
                <c:pt idx="60">
                  <c:v>2</c:v>
                </c:pt>
                <c:pt idx="61">
                  <c:v>3</c:v>
                </c:pt>
                <c:pt idx="62">
                  <c:v>5</c:v>
                </c:pt>
                <c:pt idx="63">
                  <c:v>6</c:v>
                </c:pt>
                <c:pt idx="64">
                  <c:v>7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69">
                  <c:v>4</c:v>
                </c:pt>
                <c:pt idx="70">
                  <c:v>3</c:v>
                </c:pt>
                <c:pt idx="71">
                  <c:v>1</c:v>
                </c:pt>
                <c:pt idx="72">
                  <c:v>0</c:v>
                </c:pt>
                <c:pt idx="73">
                  <c:v>4</c:v>
                </c:pt>
                <c:pt idx="74">
                  <c:v>1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3</c:v>
                </c:pt>
                <c:pt idx="80">
                  <c:v>2</c:v>
                </c:pt>
                <c:pt idx="81">
                  <c:v>3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4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C-4536-B9C9-807BE5370FE5}"/>
            </c:ext>
          </c:extLst>
        </c:ser>
        <c:ser>
          <c:idx val="5"/>
          <c:order val="5"/>
          <c:tx>
            <c:strRef>
              <c:f>'Volume by Speed'!$H$13</c:f>
              <c:strCache>
                <c:ptCount val="1"/>
                <c:pt idx="0">
                  <c:v>25-30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Speed'!$H$14:$H$109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2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4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C-4536-B9C9-807BE5370FE5}"/>
            </c:ext>
          </c:extLst>
        </c:ser>
        <c:ser>
          <c:idx val="6"/>
          <c:order val="6"/>
          <c:tx>
            <c:strRef>
              <c:f>'Volume by Speed'!$I$13</c:f>
              <c:strCache>
                <c:ptCount val="1"/>
                <c:pt idx="0">
                  <c:v>30-35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Speed'!$I$14:$I$109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9C-4536-B9C9-807BE5370FE5}"/>
            </c:ext>
          </c:extLst>
        </c:ser>
        <c:ser>
          <c:idx val="7"/>
          <c:order val="7"/>
          <c:tx>
            <c:strRef>
              <c:f>'Volume by Speed'!$J$13</c:f>
              <c:strCache>
                <c:ptCount val="1"/>
                <c:pt idx="0">
                  <c:v>35-40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Speed'!$J$14:$J$109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9C-4536-B9C9-807BE5370FE5}"/>
            </c:ext>
          </c:extLst>
        </c:ser>
        <c:ser>
          <c:idx val="8"/>
          <c:order val="8"/>
          <c:tx>
            <c:strRef>
              <c:f>'Volume by Speed'!$K$13</c:f>
              <c:strCache>
                <c:ptCount val="1"/>
                <c:pt idx="0">
                  <c:v>40-45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Speed'!$K$14:$K$109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9C-4536-B9C9-807BE5370FE5}"/>
            </c:ext>
          </c:extLst>
        </c:ser>
        <c:ser>
          <c:idx val="9"/>
          <c:order val="9"/>
          <c:tx>
            <c:strRef>
              <c:f>'Volume by Speed'!$L$13</c:f>
              <c:strCache>
                <c:ptCount val="1"/>
                <c:pt idx="0">
                  <c:v>45-50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Speed'!$L$14:$L$109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9C-4536-B9C9-807BE5370FE5}"/>
            </c:ext>
          </c:extLst>
        </c:ser>
        <c:ser>
          <c:idx val="10"/>
          <c:order val="10"/>
          <c:tx>
            <c:strRef>
              <c:f>'Volume by Speed'!$M$13</c:f>
              <c:strCache>
                <c:ptCount val="1"/>
                <c:pt idx="0">
                  <c:v>50-55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Speed'!$M$14:$M$109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9C-4536-B9C9-807BE5370FE5}"/>
            </c:ext>
          </c:extLst>
        </c:ser>
        <c:ser>
          <c:idx val="11"/>
          <c:order val="11"/>
          <c:tx>
            <c:strRef>
              <c:f>'Volume by Speed'!$N$13</c:f>
              <c:strCache>
                <c:ptCount val="1"/>
                <c:pt idx="0">
                  <c:v>55-60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Speed'!$N$14:$N$109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9C-4536-B9C9-807BE5370FE5}"/>
            </c:ext>
          </c:extLst>
        </c:ser>
        <c:ser>
          <c:idx val="12"/>
          <c:order val="12"/>
          <c:tx>
            <c:strRef>
              <c:f>'Volume by Speed'!$O$13</c:f>
              <c:strCache>
                <c:ptCount val="1"/>
                <c:pt idx="0">
                  <c:v>60-65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Speed'!$O$14:$O$109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9C-4536-B9C9-807BE5370FE5}"/>
            </c:ext>
          </c:extLst>
        </c:ser>
        <c:ser>
          <c:idx val="13"/>
          <c:order val="13"/>
          <c:tx>
            <c:strRef>
              <c:f>'Volume by Speed'!$P$13</c:f>
              <c:strCache>
                <c:ptCount val="1"/>
                <c:pt idx="0">
                  <c:v>65-70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Speed'!$P$14:$P$109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9C-4536-B9C9-807BE5370FE5}"/>
            </c:ext>
          </c:extLst>
        </c:ser>
        <c:ser>
          <c:idx val="14"/>
          <c:order val="14"/>
          <c:tx>
            <c:strRef>
              <c:f>'Volume by Speed'!$Q$13</c:f>
              <c:strCache>
                <c:ptCount val="1"/>
                <c:pt idx="0">
                  <c:v>70-75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Speed'!$Q$14:$Q$109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9C-4536-B9C9-807BE5370FE5}"/>
            </c:ext>
          </c:extLst>
        </c:ser>
        <c:ser>
          <c:idx val="15"/>
          <c:order val="15"/>
          <c:tx>
            <c:strRef>
              <c:f>'Volume by Speed'!$R$13</c:f>
              <c:strCache>
                <c:ptCount val="1"/>
                <c:pt idx="0">
                  <c:v>75-80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Speed'!$R$14:$R$109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59C-4536-B9C9-807BE5370FE5}"/>
            </c:ext>
          </c:extLst>
        </c:ser>
        <c:ser>
          <c:idx val="16"/>
          <c:order val="16"/>
          <c:tx>
            <c:strRef>
              <c:f>'Volume by Speed'!$S$13</c:f>
              <c:strCache>
                <c:ptCount val="1"/>
                <c:pt idx="0">
                  <c:v>80-85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Speed'!$S$14:$S$109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59C-4536-B9C9-807BE5370FE5}"/>
            </c:ext>
          </c:extLst>
        </c:ser>
        <c:ser>
          <c:idx val="17"/>
          <c:order val="17"/>
          <c:tx>
            <c:strRef>
              <c:f>'Volume by Speed'!$T$13</c:f>
              <c:strCache>
                <c:ptCount val="1"/>
                <c:pt idx="0">
                  <c:v>85-90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Speed'!$T$14:$T$109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9C-4536-B9C9-807BE5370FE5}"/>
            </c:ext>
          </c:extLst>
        </c:ser>
        <c:ser>
          <c:idx val="18"/>
          <c:order val="18"/>
          <c:tx>
            <c:strRef>
              <c:f>'Volume by Speed'!$U$13</c:f>
              <c:strCache>
                <c:ptCount val="1"/>
                <c:pt idx="0">
                  <c:v>90-95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Speed'!$U$14:$U$109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59C-4536-B9C9-807BE5370FE5}"/>
            </c:ext>
          </c:extLst>
        </c:ser>
        <c:ser>
          <c:idx val="19"/>
          <c:order val="19"/>
          <c:tx>
            <c:strRef>
              <c:f>'Volume by Speed'!$V$13</c:f>
              <c:strCache>
                <c:ptCount val="1"/>
                <c:pt idx="0">
                  <c:v>95-100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Speed'!$V$14:$V$109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59C-4536-B9C9-807BE5370FE5}"/>
            </c:ext>
          </c:extLst>
        </c:ser>
        <c:ser>
          <c:idx val="20"/>
          <c:order val="20"/>
          <c:tx>
            <c:strRef>
              <c:f>'Volume by Speed'!$W$13</c:f>
              <c:strCache>
                <c:ptCount val="1"/>
                <c:pt idx="0">
                  <c:v>100+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Speed'!$W$14:$W$109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59C-4536-B9C9-807BE537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354368"/>
        <c:axId val="1785354784"/>
      </c:lineChart>
      <c:catAx>
        <c:axId val="17853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784"/>
        <c:crosses val="autoZero"/>
        <c:auto val="1"/>
        <c:lblAlgn val="ctr"/>
        <c:lblOffset val="100"/>
        <c:noMultiLvlLbl val="0"/>
      </c:catAx>
      <c:valAx>
        <c:axId val="17853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2</xdr:col>
      <xdr:colOff>181556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6E193C-50BA-431C-BD2A-93EA4700B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2</xdr:col>
      <xdr:colOff>181556</xdr:colOff>
      <xdr:row>7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6E285D-483F-47FF-AAF1-DFF4AE706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398298</xdr:colOff>
      <xdr:row>8</xdr:row>
      <xdr:rowOff>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5CAA4E-077D-46BD-88AF-6F43249FF6E9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718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38102</xdr:rowOff>
    </xdr:from>
    <xdr:to>
      <xdr:col>4</xdr:col>
      <xdr:colOff>20954</xdr:colOff>
      <xdr:row>28</xdr:row>
      <xdr:rowOff>91626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6EB6BF-257C-4D2E-ABCD-8D2DAF344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29</xdr:row>
      <xdr:rowOff>19050</xdr:rowOff>
    </xdr:from>
    <xdr:to>
      <xdr:col>4</xdr:col>
      <xdr:colOff>15751</xdr:colOff>
      <xdr:row>41</xdr:row>
      <xdr:rowOff>69135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ABED75-B6EC-47B1-910F-531034B62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139065</xdr:rowOff>
    </xdr:from>
    <xdr:to>
      <xdr:col>4</xdr:col>
      <xdr:colOff>15750</xdr:colOff>
      <xdr:row>54</xdr:row>
      <xdr:rowOff>21510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2C8704-9B45-4E28-9595-698DD085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16</xdr:row>
      <xdr:rowOff>135255</xdr:rowOff>
    </xdr:from>
    <xdr:to>
      <xdr:col>20</xdr:col>
      <xdr:colOff>0</xdr:colOff>
      <xdr:row>38</xdr:row>
      <xdr:rowOff>59055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0472600-271B-4DB3-873D-D9FC695E5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39</xdr:row>
      <xdr:rowOff>0</xdr:rowOff>
    </xdr:from>
    <xdr:to>
      <xdr:col>21</xdr:col>
      <xdr:colOff>1523</xdr:colOff>
      <xdr:row>52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0761246-C404-4D30-97B9-2FEA161E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7200900"/>
          <a:ext cx="6720458" cy="2333625"/>
        </a:xfrm>
        <a:prstGeom prst="rect">
          <a:avLst/>
        </a:prstGeom>
      </xdr:spPr>
    </xdr:pic>
    <xdr:clientData/>
  </xdr:twoCellAnchor>
  <xdr:twoCellAnchor>
    <xdr:from>
      <xdr:col>29</xdr:col>
      <xdr:colOff>20954</xdr:colOff>
      <xdr:row>11</xdr:row>
      <xdr:rowOff>156209</xdr:rowOff>
    </xdr:from>
    <xdr:to>
      <xdr:col>45</xdr:col>
      <xdr:colOff>37964</xdr:colOff>
      <xdr:row>15</xdr:row>
      <xdr:rowOff>60824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A1EC04F6-4349-46BF-A597-A6BD29BBFBDC}"/>
            </a:ext>
          </a:extLst>
        </xdr:cNvPr>
        <xdr:cNvSpPr/>
      </xdr:nvSpPr>
      <xdr:spPr>
        <a:xfrm>
          <a:off x="16099154" y="1918334"/>
          <a:ext cx="1083810" cy="1076190"/>
        </a:xfrm>
        <a:prstGeom prst="ellipse">
          <a:avLst/>
        </a:prstGeom>
        <a:noFill/>
        <a:ln w="1270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22</xdr:col>
      <xdr:colOff>38100</xdr:colOff>
      <xdr:row>23</xdr:row>
      <xdr:rowOff>19050</xdr:rowOff>
    </xdr:from>
    <xdr:to>
      <xdr:col>25</xdr:col>
      <xdr:colOff>857250</xdr:colOff>
      <xdr:row>39</xdr:row>
      <xdr:rowOff>9525</xdr:rowOff>
    </xdr:to>
    <xdr:pic>
      <xdr:nvPicPr>
        <xdr:cNvPr id="13" name="Picture 12" descr="Map&#10;&#10;Description automatically generated">
          <a:extLst>
            <a:ext uri="{FF2B5EF4-FFF2-40B4-BE49-F238E27FC236}">
              <a16:creationId xmlns:a16="http://schemas.microsoft.com/office/drawing/2014/main" id="{58EF89F7-54E0-45CD-9F35-21231DDBC4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4451" t="10218" r="30904" b="4918"/>
        <a:stretch/>
      </xdr:blipFill>
      <xdr:spPr>
        <a:xfrm>
          <a:off x="10572750" y="4276725"/>
          <a:ext cx="3438525" cy="2581275"/>
        </a:xfrm>
        <a:prstGeom prst="rect">
          <a:avLst/>
        </a:prstGeom>
      </xdr:spPr>
    </xdr:pic>
    <xdr:clientData/>
  </xdr:twoCellAnchor>
  <xdr:twoCellAnchor editAs="oneCell">
    <xdr:from>
      <xdr:col>26</xdr:col>
      <xdr:colOff>716373</xdr:colOff>
      <xdr:row>23</xdr:row>
      <xdr:rowOff>31749</xdr:rowOff>
    </xdr:from>
    <xdr:to>
      <xdr:col>37</xdr:col>
      <xdr:colOff>55719</xdr:colOff>
      <xdr:row>39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D19F4E2-1B60-4DB4-91DB-181C4191D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746698" y="4289424"/>
          <a:ext cx="2168271" cy="25590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5F800-EAE7-4C1F-946D-EFBE69355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91610" cy="1209674"/>
        </a:xfrm>
        <a:prstGeom prst="rect">
          <a:avLst/>
        </a:prstGeom>
      </xdr:spPr>
    </xdr:pic>
    <xdr:clientData/>
  </xdr:twoCellAnchor>
  <xdr:twoCellAnchor>
    <xdr:from>
      <xdr:col>11</xdr:col>
      <xdr:colOff>1904</xdr:colOff>
      <xdr:row>12</xdr:row>
      <xdr:rowOff>131444</xdr:rowOff>
    </xdr:from>
    <xdr:to>
      <xdr:col>25</xdr:col>
      <xdr:colOff>430530</xdr:colOff>
      <xdr:row>46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422F95-A4F5-4DA2-AD68-E5F09179D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1267BE-58C2-4DE5-BC18-270266978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B07E29-BA38-4798-81B8-FBAACFA1E018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36084-7D6F-4297-A660-76C4E3E6E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10</xdr:col>
      <xdr:colOff>97155</xdr:colOff>
      <xdr:row>12</xdr:row>
      <xdr:rowOff>45720</xdr:rowOff>
    </xdr:from>
    <xdr:to>
      <xdr:col>26</xdr:col>
      <xdr:colOff>28575</xdr:colOff>
      <xdr:row>39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319855-6085-4BBC-B6D5-4C9163EE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ECDC9B-2278-4E94-8978-B4B38F592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24F409-400A-4BD9-A67C-995ABAF2806A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</xdr:colOff>
      <xdr:row>41</xdr:row>
      <xdr:rowOff>72390</xdr:rowOff>
    </xdr:from>
    <xdr:to>
      <xdr:col>12</xdr:col>
      <xdr:colOff>138199</xdr:colOff>
      <xdr:row>50</xdr:row>
      <xdr:rowOff>22337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5FAEF8-35BC-4876-A72F-0CC2843A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" y="6863715"/>
          <a:ext cx="6612659" cy="22905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61541</xdr:colOff>
      <xdr:row>7</xdr:row>
      <xdr:rowOff>21591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27776-9FB7-455B-95E4-E9E5F3777D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</xdr:row>
      <xdr:rowOff>59055</xdr:rowOff>
    </xdr:from>
    <xdr:to>
      <xdr:col>28</xdr:col>
      <xdr:colOff>333375</xdr:colOff>
      <xdr:row>40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B567AF-7163-48A8-B9FE-B8322C74C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299238</xdr:colOff>
      <xdr:row>8</xdr:row>
      <xdr:rowOff>210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7EA0C4-1B0A-47DE-B584-F80032AF2784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</xdr:col>
      <xdr:colOff>174143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44939-3CA4-43DC-9D21-430A376D3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2126132" cy="1371598"/>
        </a:xfrm>
        <a:prstGeom prst="rect">
          <a:avLst/>
        </a:prstGeom>
      </xdr:spPr>
    </xdr:pic>
    <xdr:clientData/>
  </xdr:twoCellAnchor>
  <xdr:twoCellAnchor>
    <xdr:from>
      <xdr:col>29</xdr:col>
      <xdr:colOff>118109</xdr:colOff>
      <xdr:row>13</xdr:row>
      <xdr:rowOff>85730</xdr:rowOff>
    </xdr:from>
    <xdr:to>
      <xdr:col>41</xdr:col>
      <xdr:colOff>152399</xdr:colOff>
      <xdr:row>42</xdr:row>
      <xdr:rowOff>118109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F918BB-A797-4522-8C76-C3B3B033F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1C27-0409-4201-AF3E-580B89B99523}">
  <dimension ref="A1:AY125"/>
  <sheetViews>
    <sheetView tabSelected="1" zoomScaleNormal="100" workbookViewId="0">
      <selection activeCell="W16" sqref="W16"/>
    </sheetView>
  </sheetViews>
  <sheetFormatPr defaultColWidth="8.88671875" defaultRowHeight="13.2" x14ac:dyDescent="0.25"/>
  <cols>
    <col min="1" max="1" width="12.88671875" style="23" customWidth="1"/>
    <col min="2" max="4" width="12.109375" style="23" customWidth="1"/>
    <col min="5" max="5" width="0.88671875" style="23" customWidth="1"/>
    <col min="6" max="6" width="0.88671875" style="41" customWidth="1"/>
    <col min="7" max="7" width="12.5546875" style="23" customWidth="1"/>
    <col min="8" max="20" width="6.5546875" style="23" customWidth="1"/>
    <col min="21" max="22" width="0.88671875" style="41" customWidth="1"/>
    <col min="23" max="23" width="12.33203125" style="23" customWidth="1"/>
    <col min="24" max="27" width="12.5546875" style="23" customWidth="1"/>
    <col min="28" max="28" width="19.33203125" style="23" customWidth="1"/>
    <col min="29" max="46" width="1" style="23" customWidth="1"/>
    <col min="47" max="47" width="3" style="41" customWidth="1"/>
    <col min="48" max="48" width="1" style="41" customWidth="1"/>
    <col min="49" max="65" width="1" style="23" customWidth="1"/>
    <col min="66" max="16384" width="8.88671875" style="23"/>
  </cols>
  <sheetData>
    <row r="1" spans="1:51" s="1" customFormat="1" ht="13.8" x14ac:dyDescent="0.3">
      <c r="A1" s="98"/>
      <c r="B1" s="99"/>
      <c r="C1" s="99"/>
      <c r="D1" s="100" t="s">
        <v>206</v>
      </c>
      <c r="E1" s="99"/>
      <c r="F1" s="99"/>
      <c r="G1" s="99" t="s">
        <v>302</v>
      </c>
      <c r="I1" s="99"/>
      <c r="J1" s="99"/>
      <c r="K1" s="99"/>
      <c r="L1" s="99"/>
      <c r="M1" s="99"/>
      <c r="N1" s="99"/>
      <c r="O1" s="99"/>
      <c r="P1" s="99"/>
      <c r="Q1" s="99"/>
      <c r="R1" s="101" t="str">
        <f>TEXT('Raw Data'!A118,"ddd d mmm yyyy")</f>
        <v>Sat 9 Oct 2021</v>
      </c>
      <c r="S1" s="101"/>
      <c r="T1" s="106"/>
      <c r="U1" s="99"/>
      <c r="V1" s="99"/>
      <c r="W1" s="99"/>
      <c r="X1" s="57"/>
      <c r="Y1" s="57"/>
      <c r="Z1" s="57"/>
      <c r="AH1" s="99"/>
      <c r="AI1" s="99"/>
      <c r="AJ1" s="99"/>
      <c r="AK1" s="99"/>
      <c r="AL1" s="99"/>
      <c r="AM1" s="99"/>
      <c r="AN1" s="99"/>
      <c r="AU1" s="102"/>
    </row>
    <row r="2" spans="1:51" s="1" customFormat="1" ht="13.8" x14ac:dyDescent="0.3">
      <c r="A2" s="84"/>
      <c r="B2" s="57"/>
      <c r="C2" s="57"/>
      <c r="D2" s="103" t="s">
        <v>207</v>
      </c>
      <c r="E2" s="57"/>
      <c r="F2" s="57"/>
      <c r="G2" s="57" t="str">
        <f>LEFT('Raw Data'!B20,4)</f>
        <v>0178</v>
      </c>
      <c r="I2" s="57"/>
      <c r="J2" s="57"/>
      <c r="K2" s="57"/>
      <c r="L2" s="57"/>
      <c r="M2" s="57"/>
      <c r="N2" s="57"/>
      <c r="O2" s="57"/>
      <c r="P2" s="57"/>
      <c r="Q2" s="57"/>
      <c r="R2" s="50" t="str">
        <f>TEXT('Raw Data'!A325,"ddd d mmm yyyy")</f>
        <v>Sun 10 Oct 2021</v>
      </c>
      <c r="S2" s="50"/>
      <c r="T2" s="107"/>
      <c r="U2" s="57"/>
      <c r="V2" s="57"/>
      <c r="W2" s="57"/>
      <c r="X2" s="57"/>
      <c r="Y2" s="57"/>
      <c r="Z2" s="57"/>
      <c r="AH2" s="57"/>
      <c r="AI2" s="57"/>
      <c r="AJ2" s="57"/>
      <c r="AK2" s="57"/>
      <c r="AL2" s="57"/>
      <c r="AM2" s="57"/>
      <c r="AN2" s="57"/>
      <c r="AU2" s="89"/>
    </row>
    <row r="3" spans="1:51" s="1" customFormat="1" ht="13.8" x14ac:dyDescent="0.3">
      <c r="A3" s="84"/>
      <c r="B3" s="57"/>
      <c r="C3" s="57"/>
      <c r="D3" s="103" t="s">
        <v>208</v>
      </c>
      <c r="E3" s="57"/>
      <c r="F3" s="57"/>
      <c r="G3" s="57" t="str">
        <f>RIGHT('Raw Data'!B20,3)</f>
        <v>039</v>
      </c>
      <c r="I3" s="57"/>
      <c r="J3" s="57"/>
      <c r="K3" s="57"/>
      <c r="L3" s="57"/>
      <c r="M3" s="57"/>
      <c r="N3" s="57"/>
      <c r="O3" s="57"/>
      <c r="P3" s="57"/>
      <c r="Q3" s="57"/>
      <c r="R3" s="50" t="str">
        <f>TEXT('Raw Data'!A532,"ddd d mmm yyyy")</f>
        <v>Mon 11 Oct 2021</v>
      </c>
      <c r="S3" s="50"/>
      <c r="T3" s="107"/>
      <c r="U3" s="57"/>
      <c r="V3" s="57"/>
      <c r="W3" s="57"/>
      <c r="X3" s="57"/>
      <c r="Y3" s="57"/>
      <c r="Z3" s="57"/>
      <c r="AH3" s="57"/>
      <c r="AI3" s="57"/>
      <c r="AJ3" s="57"/>
      <c r="AK3" s="57"/>
      <c r="AL3" s="57"/>
      <c r="AM3" s="57"/>
      <c r="AN3" s="57"/>
      <c r="AU3" s="89"/>
    </row>
    <row r="4" spans="1:51" s="1" customFormat="1" ht="13.8" x14ac:dyDescent="0.3">
      <c r="A4" s="84"/>
      <c r="B4" s="57"/>
      <c r="C4" s="57"/>
      <c r="D4" s="103" t="s">
        <v>210</v>
      </c>
      <c r="E4" s="57"/>
      <c r="F4" s="57"/>
      <c r="G4" s="57" t="str">
        <f>'Raw Data'!B21</f>
        <v>Holloway</v>
      </c>
      <c r="I4" s="57"/>
      <c r="J4" s="57"/>
      <c r="K4" s="57"/>
      <c r="L4" s="57"/>
      <c r="M4" s="57"/>
      <c r="N4" s="57"/>
      <c r="O4" s="57"/>
      <c r="P4" s="57"/>
      <c r="Q4" s="57"/>
      <c r="R4" s="50" t="str">
        <f>TEXT('Raw Data'!A739,"ddd d mmm yyyy")</f>
        <v>Tue 12 Oct 2021</v>
      </c>
      <c r="S4" s="50"/>
      <c r="T4" s="107"/>
      <c r="U4" s="57"/>
      <c r="V4" s="57"/>
      <c r="W4" s="57"/>
      <c r="X4" s="57"/>
      <c r="Y4" s="57"/>
      <c r="Z4" s="57"/>
      <c r="AH4" s="57"/>
      <c r="AI4" s="57"/>
      <c r="AJ4" s="57"/>
      <c r="AK4" s="57"/>
      <c r="AL4" s="57"/>
      <c r="AM4" s="57"/>
      <c r="AN4" s="57"/>
      <c r="AU4" s="89"/>
    </row>
    <row r="5" spans="1:51" s="1" customFormat="1" ht="13.8" x14ac:dyDescent="0.3">
      <c r="A5" s="84"/>
      <c r="B5" s="57"/>
      <c r="C5" s="57"/>
      <c r="D5" s="103" t="s">
        <v>211</v>
      </c>
      <c r="E5" s="57"/>
      <c r="F5" s="57"/>
      <c r="G5" s="113" t="s">
        <v>640</v>
      </c>
      <c r="H5" s="113"/>
      <c r="I5" s="57"/>
      <c r="J5" s="57"/>
      <c r="K5" s="57"/>
      <c r="L5" s="57"/>
      <c r="M5" s="57"/>
      <c r="N5" s="57"/>
      <c r="O5" s="57"/>
      <c r="P5" s="57"/>
      <c r="Q5" s="57"/>
      <c r="R5" s="50" t="str">
        <f>TEXT('Raw Data'!A946,"ddd d mmm yyyy")</f>
        <v>Wed 13 Oct 2021</v>
      </c>
      <c r="S5" s="50"/>
      <c r="T5" s="107"/>
      <c r="U5" s="108"/>
      <c r="V5" s="108"/>
      <c r="W5" s="108"/>
      <c r="X5" s="57"/>
      <c r="Y5" s="57"/>
      <c r="Z5" s="57"/>
      <c r="AH5" s="57"/>
      <c r="AI5" s="57"/>
      <c r="AJ5" s="57"/>
      <c r="AK5" s="57"/>
      <c r="AL5" s="57"/>
      <c r="AM5" s="57"/>
      <c r="AN5" s="57"/>
      <c r="AU5" s="109"/>
    </row>
    <row r="6" spans="1:51" s="1" customFormat="1" ht="13.8" x14ac:dyDescent="0.3">
      <c r="A6" s="84"/>
      <c r="B6" s="57"/>
      <c r="C6" s="57"/>
      <c r="D6" s="103" t="s">
        <v>216</v>
      </c>
      <c r="E6" s="57"/>
      <c r="F6" s="57"/>
      <c r="G6" s="104" t="str">
        <f>TEXT('Raw Data'!A118,"ddd d mmm yyyy")</f>
        <v>Sat 9 Oct 2021</v>
      </c>
      <c r="I6" s="57"/>
      <c r="J6" s="57"/>
      <c r="K6" s="57"/>
      <c r="L6" s="57"/>
      <c r="M6" s="57"/>
      <c r="N6" s="57"/>
      <c r="O6" s="57"/>
      <c r="P6" s="57"/>
      <c r="Q6" s="57"/>
      <c r="R6" s="50" t="str">
        <f>TEXT('Raw Data'!A1153,"ddd d mmm yyyy")</f>
        <v>Thu 14 Oct 2021</v>
      </c>
      <c r="S6" s="50"/>
      <c r="T6" s="107"/>
      <c r="U6" s="108"/>
      <c r="V6" s="108"/>
      <c r="W6" s="108"/>
      <c r="X6" s="57"/>
      <c r="Y6" s="57"/>
      <c r="Z6" s="57"/>
      <c r="AH6" s="57"/>
      <c r="AI6" s="57"/>
      <c r="AJ6" s="57"/>
      <c r="AK6" s="57"/>
      <c r="AL6" s="57"/>
      <c r="AM6" s="57"/>
      <c r="AN6" s="57"/>
      <c r="AU6" s="109"/>
    </row>
    <row r="7" spans="1:51" s="1" customFormat="1" ht="13.8" x14ac:dyDescent="0.3">
      <c r="A7" s="84"/>
      <c r="B7" s="57"/>
      <c r="C7" s="57"/>
      <c r="D7" s="103" t="s">
        <v>217</v>
      </c>
      <c r="E7" s="57"/>
      <c r="F7" s="57"/>
      <c r="G7" s="57" t="s">
        <v>218</v>
      </c>
      <c r="I7" s="57"/>
      <c r="J7" s="57"/>
      <c r="K7" s="57"/>
      <c r="L7" s="57"/>
      <c r="M7" s="57"/>
      <c r="N7" s="57"/>
      <c r="O7" s="57"/>
      <c r="P7" s="57"/>
      <c r="Q7" s="57"/>
      <c r="R7" s="50" t="str">
        <f>TEXT('Raw Data'!A1360,"ddd d mmm yyyy")</f>
        <v>Fri 15 Oct 2021</v>
      </c>
      <c r="S7" s="50"/>
      <c r="T7" s="107"/>
      <c r="U7" s="108"/>
      <c r="V7" s="108"/>
      <c r="W7" s="108"/>
      <c r="X7" s="57"/>
      <c r="Y7" s="57"/>
      <c r="Z7" s="57"/>
      <c r="AH7" s="57"/>
      <c r="AI7" s="57"/>
      <c r="AJ7" s="57"/>
      <c r="AK7" s="57"/>
      <c r="AL7" s="57"/>
      <c r="AM7" s="57"/>
      <c r="AN7" s="57"/>
      <c r="AU7" s="109"/>
    </row>
    <row r="8" spans="1:51" s="57" customFormat="1" ht="13.8" x14ac:dyDescent="0.3">
      <c r="A8" s="84"/>
      <c r="D8" s="60" t="s">
        <v>209</v>
      </c>
      <c r="G8" s="61">
        <v>20</v>
      </c>
      <c r="R8" s="107"/>
      <c r="S8" s="107"/>
      <c r="T8" s="107"/>
      <c r="AR8" s="108"/>
      <c r="AS8" s="108"/>
      <c r="AT8" s="108"/>
      <c r="AU8" s="109"/>
      <c r="AV8" s="84"/>
    </row>
    <row r="9" spans="1:51" s="41" customFormat="1" ht="3.6" customHeight="1" x14ac:dyDescent="0.3">
      <c r="A9" s="86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110"/>
      <c r="AS9" s="110"/>
      <c r="AT9" s="110"/>
      <c r="AU9" s="111"/>
      <c r="AV9" s="86"/>
      <c r="AW9" s="51"/>
      <c r="AX9" s="51"/>
      <c r="AY9" s="51"/>
    </row>
    <row r="10" spans="1:51" s="41" customFormat="1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44"/>
      <c r="AV10" s="86"/>
    </row>
    <row r="11" spans="1:51" ht="13.8" x14ac:dyDescent="0.25">
      <c r="A11" s="121" t="s">
        <v>282</v>
      </c>
      <c r="B11" s="122"/>
      <c r="C11" s="122"/>
      <c r="D11" s="122"/>
      <c r="E11" s="41"/>
      <c r="G11" s="122" t="s">
        <v>283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W11" s="122" t="s">
        <v>299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45"/>
      <c r="AV11" s="86"/>
      <c r="AW11" s="41"/>
    </row>
    <row r="12" spans="1:51" x14ac:dyDescent="0.25">
      <c r="A12" s="86"/>
      <c r="B12" s="41"/>
      <c r="C12" s="41"/>
      <c r="D12" s="41"/>
      <c r="E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5"/>
      <c r="AV12" s="86"/>
      <c r="AW12" s="41"/>
    </row>
    <row r="13" spans="1:51" ht="27.6" x14ac:dyDescent="0.25">
      <c r="A13" s="79" t="s">
        <v>280</v>
      </c>
      <c r="B13" s="79" t="s">
        <v>203</v>
      </c>
      <c r="C13" s="79" t="s">
        <v>204</v>
      </c>
      <c r="D13" s="79" t="s">
        <v>281</v>
      </c>
      <c r="E13" s="83"/>
      <c r="F13" s="82"/>
      <c r="G13" s="79" t="s">
        <v>280</v>
      </c>
      <c r="H13" s="79" t="s">
        <v>221</v>
      </c>
      <c r="I13" s="79" t="s">
        <v>222</v>
      </c>
      <c r="J13" s="79" t="s">
        <v>223</v>
      </c>
      <c r="K13" s="79" t="s">
        <v>224</v>
      </c>
      <c r="L13" s="79" t="s">
        <v>225</v>
      </c>
      <c r="M13" s="79" t="s">
        <v>226</v>
      </c>
      <c r="N13" s="79" t="s">
        <v>227</v>
      </c>
      <c r="O13" s="79" t="s">
        <v>228</v>
      </c>
      <c r="P13" s="79" t="s">
        <v>229</v>
      </c>
      <c r="Q13" s="79" t="s">
        <v>230</v>
      </c>
      <c r="R13" s="79" t="s">
        <v>231</v>
      </c>
      <c r="S13" s="79" t="s">
        <v>232</v>
      </c>
      <c r="T13" s="79" t="s">
        <v>32</v>
      </c>
      <c r="W13" s="79" t="s">
        <v>280</v>
      </c>
      <c r="X13" s="79" t="s">
        <v>286</v>
      </c>
      <c r="Y13" s="79" t="s">
        <v>287</v>
      </c>
      <c r="Z13" s="79" t="s">
        <v>284</v>
      </c>
      <c r="AA13" s="79" t="s">
        <v>285</v>
      </c>
      <c r="AB13" s="79" t="s">
        <v>288</v>
      </c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5"/>
      <c r="AV13" s="86"/>
      <c r="AW13" s="41"/>
    </row>
    <row r="14" spans="1:51" ht="25.2" customHeight="1" x14ac:dyDescent="0.25">
      <c r="A14" s="79" t="str">
        <f>Lists!A1</f>
        <v>Eastbound</v>
      </c>
      <c r="B14" s="80">
        <f>H103</f>
        <v>470.6</v>
      </c>
      <c r="C14" s="80">
        <f>I103</f>
        <v>452.71428571428572</v>
      </c>
      <c r="D14" s="81">
        <f>SUM(A103:G103)</f>
        <v>3169</v>
      </c>
      <c r="E14" s="41"/>
      <c r="G14" s="79" t="str">
        <f>A14</f>
        <v>Eastbound</v>
      </c>
      <c r="H14" s="81">
        <f>'Raw Data'!C1658</f>
        <v>508</v>
      </c>
      <c r="I14" s="81">
        <f>'Raw Data'!D1658</f>
        <v>2481</v>
      </c>
      <c r="J14" s="81">
        <f>'Raw Data'!E1658</f>
        <v>9</v>
      </c>
      <c r="K14" s="81">
        <f>'Raw Data'!F1658</f>
        <v>141</v>
      </c>
      <c r="L14" s="81">
        <f>'Raw Data'!G1658</f>
        <v>15</v>
      </c>
      <c r="M14" s="81">
        <f>'Raw Data'!H1658</f>
        <v>14</v>
      </c>
      <c r="N14" s="81">
        <f>'Raw Data'!I1658</f>
        <v>0</v>
      </c>
      <c r="O14" s="81">
        <f>'Raw Data'!J1658</f>
        <v>0</v>
      </c>
      <c r="P14" s="81">
        <f>'Raw Data'!K1658</f>
        <v>0</v>
      </c>
      <c r="Q14" s="81">
        <f>'Raw Data'!L1658</f>
        <v>1</v>
      </c>
      <c r="R14" s="81">
        <f>'Raw Data'!M1658</f>
        <v>0</v>
      </c>
      <c r="S14" s="81">
        <f>'Raw Data'!N1658</f>
        <v>0</v>
      </c>
      <c r="T14" s="81">
        <f>SUM(H14:S14)</f>
        <v>3169</v>
      </c>
      <c r="W14" s="79" t="str">
        <f>G14</f>
        <v>Eastbound</v>
      </c>
      <c r="X14" s="81">
        <f>'Raw Data'!BH1658</f>
        <v>16</v>
      </c>
      <c r="Y14" s="81">
        <f>'Raw Data'!BI1658</f>
        <v>15.9</v>
      </c>
      <c r="Z14" s="81">
        <f>'Raw Data'!BJ1658</f>
        <v>21</v>
      </c>
      <c r="AA14" s="81">
        <f>'Raw Data'!BK1658</f>
        <v>23.8</v>
      </c>
      <c r="AB14" s="88">
        <f>IF($G$8=20,$D$119,IF($G$8=30,$D$120,IF($G$8=40,$D$121,IF($G$8=50,$D$122,IF($G$8=60,$D$123,IF($G$8=70,$D$124,"Error"))))))</f>
        <v>0.20321868097191542</v>
      </c>
      <c r="AC14" s="41"/>
      <c r="AD14" s="41"/>
      <c r="AE14" s="41"/>
      <c r="AF14" s="41"/>
      <c r="AG14" s="123">
        <f>G8</f>
        <v>20</v>
      </c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41"/>
      <c r="AS14" s="41"/>
      <c r="AT14" s="41"/>
      <c r="AU14" s="45"/>
      <c r="AV14" s="86"/>
      <c r="AW14" s="41"/>
    </row>
    <row r="15" spans="1:51" ht="25.2" customHeight="1" x14ac:dyDescent="0.25">
      <c r="A15" s="79" t="str">
        <f>Lists!A2</f>
        <v>Westbound</v>
      </c>
      <c r="B15" s="80">
        <f>H109</f>
        <v>452.4</v>
      </c>
      <c r="C15" s="80">
        <f>I109</f>
        <v>440.14285714285717</v>
      </c>
      <c r="D15" s="81">
        <f>SUM(A109:G109)</f>
        <v>3081</v>
      </c>
      <c r="E15" s="41"/>
      <c r="G15" s="79" t="str">
        <f>A15</f>
        <v>Westbound</v>
      </c>
      <c r="H15" s="81">
        <f>'Raw Data'!C1659</f>
        <v>375</v>
      </c>
      <c r="I15" s="81">
        <f>'Raw Data'!D1659</f>
        <v>2550</v>
      </c>
      <c r="J15" s="81">
        <f>'Raw Data'!E1659</f>
        <v>4</v>
      </c>
      <c r="K15" s="81">
        <f>'Raw Data'!F1659</f>
        <v>136</v>
      </c>
      <c r="L15" s="81">
        <f>'Raw Data'!G1659</f>
        <v>6</v>
      </c>
      <c r="M15" s="81">
        <f>'Raw Data'!H1659</f>
        <v>10</v>
      </c>
      <c r="N15" s="81">
        <f>'Raw Data'!I1659</f>
        <v>0</v>
      </c>
      <c r="O15" s="81">
        <f>'Raw Data'!J1659</f>
        <v>0</v>
      </c>
      <c r="P15" s="81">
        <f>'Raw Data'!K1659</f>
        <v>0</v>
      </c>
      <c r="Q15" s="81">
        <f>'Raw Data'!L1659</f>
        <v>0</v>
      </c>
      <c r="R15" s="81">
        <f>'Raw Data'!M1659</f>
        <v>0</v>
      </c>
      <c r="S15" s="81">
        <f>'Raw Data'!N1659</f>
        <v>0</v>
      </c>
      <c r="T15" s="81">
        <f t="shared" ref="T15:T16" si="0">SUM(H15:S15)</f>
        <v>3081</v>
      </c>
      <c r="W15" s="79" t="str">
        <f>G15</f>
        <v>Westbound</v>
      </c>
      <c r="X15" s="81">
        <f>'Raw Data'!BH1659</f>
        <v>15.3</v>
      </c>
      <c r="Y15" s="81">
        <f>'Raw Data'!BI1659</f>
        <v>14.6</v>
      </c>
      <c r="Z15" s="81">
        <f>'Raw Data'!BJ1659</f>
        <v>21.6</v>
      </c>
      <c r="AA15" s="81">
        <f>'Raw Data'!BK1659</f>
        <v>25.2</v>
      </c>
      <c r="AB15" s="88">
        <f>IF($G$8=20,$F$119,IF($G$8=30,$F$120,IF($G$8=40,$F$121,IF($G$8=50,$F$122,IF($G$8=60,$F$123,IF($G$8=70,$F$124,"Error"))))))</f>
        <v>0.23239208049334631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5"/>
      <c r="AV15" s="86"/>
      <c r="AW15" s="41"/>
    </row>
    <row r="16" spans="1:51" ht="25.2" customHeight="1" x14ac:dyDescent="0.25">
      <c r="A16" s="79" t="s">
        <v>205</v>
      </c>
      <c r="B16" s="80">
        <f>H115</f>
        <v>923</v>
      </c>
      <c r="C16" s="80">
        <f>I115</f>
        <v>892.85714285714289</v>
      </c>
      <c r="D16" s="81">
        <f>SUM(A115:G115)</f>
        <v>6250</v>
      </c>
      <c r="E16" s="41"/>
      <c r="G16" s="79" t="s">
        <v>205</v>
      </c>
      <c r="H16" s="81">
        <f>SUM(H14:H15)</f>
        <v>883</v>
      </c>
      <c r="I16" s="81">
        <f t="shared" ref="I16:S16" si="1">SUM(I14:I15)</f>
        <v>5031</v>
      </c>
      <c r="J16" s="81">
        <f t="shared" si="1"/>
        <v>13</v>
      </c>
      <c r="K16" s="81">
        <f t="shared" si="1"/>
        <v>277</v>
      </c>
      <c r="L16" s="81">
        <f t="shared" si="1"/>
        <v>21</v>
      </c>
      <c r="M16" s="81">
        <f t="shared" si="1"/>
        <v>24</v>
      </c>
      <c r="N16" s="81">
        <f t="shared" si="1"/>
        <v>0</v>
      </c>
      <c r="O16" s="81">
        <f t="shared" si="1"/>
        <v>0</v>
      </c>
      <c r="P16" s="81">
        <f t="shared" si="1"/>
        <v>0</v>
      </c>
      <c r="Q16" s="81">
        <f t="shared" si="1"/>
        <v>1</v>
      </c>
      <c r="R16" s="81">
        <f t="shared" si="1"/>
        <v>0</v>
      </c>
      <c r="S16" s="81">
        <f t="shared" si="1"/>
        <v>0</v>
      </c>
      <c r="T16" s="81">
        <f t="shared" si="0"/>
        <v>6250</v>
      </c>
      <c r="W16" s="87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5"/>
      <c r="AV16" s="86"/>
      <c r="AW16" s="41"/>
    </row>
    <row r="17" spans="1:49" x14ac:dyDescent="0.25">
      <c r="A17" s="86"/>
      <c r="B17" s="41"/>
      <c r="C17" s="41"/>
      <c r="D17" s="41"/>
      <c r="E17" s="41"/>
      <c r="G17" s="41"/>
      <c r="H17" s="105">
        <f>H16/$T$16</f>
        <v>0.14127999999999999</v>
      </c>
      <c r="I17" s="105">
        <f t="shared" ref="I17:S17" si="2">I16/$T$16</f>
        <v>0.80496000000000001</v>
      </c>
      <c r="J17" s="105">
        <f t="shared" si="2"/>
        <v>2.0799999999999998E-3</v>
      </c>
      <c r="K17" s="105">
        <f t="shared" si="2"/>
        <v>4.4319999999999998E-2</v>
      </c>
      <c r="L17" s="105">
        <f t="shared" si="2"/>
        <v>3.3600000000000001E-3</v>
      </c>
      <c r="M17" s="105">
        <f t="shared" si="2"/>
        <v>3.8400000000000001E-3</v>
      </c>
      <c r="N17" s="105">
        <f t="shared" si="2"/>
        <v>0</v>
      </c>
      <c r="O17" s="105">
        <f t="shared" si="2"/>
        <v>0</v>
      </c>
      <c r="P17" s="105">
        <f t="shared" si="2"/>
        <v>0</v>
      </c>
      <c r="Q17" s="105">
        <f t="shared" si="2"/>
        <v>1.6000000000000001E-4</v>
      </c>
      <c r="R17" s="105">
        <f t="shared" si="2"/>
        <v>0</v>
      </c>
      <c r="S17" s="105">
        <f t="shared" si="2"/>
        <v>0</v>
      </c>
      <c r="T17" s="41"/>
      <c r="W17" s="133" t="s">
        <v>300</v>
      </c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5"/>
      <c r="AU17" s="45"/>
      <c r="AV17" s="86"/>
      <c r="AW17" s="41"/>
    </row>
    <row r="18" spans="1:49" x14ac:dyDescent="0.25">
      <c r="A18" s="86"/>
      <c r="B18" s="41"/>
      <c r="C18" s="41"/>
      <c r="D18" s="41"/>
      <c r="E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W18" s="136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8"/>
      <c r="AU18" s="45"/>
      <c r="AV18" s="86"/>
      <c r="AW18" s="41"/>
    </row>
    <row r="19" spans="1:49" x14ac:dyDescent="0.25">
      <c r="A19" s="86"/>
      <c r="B19" s="41"/>
      <c r="C19" s="41"/>
      <c r="D19" s="41"/>
      <c r="E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W19" s="136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8"/>
      <c r="AU19" s="45"/>
      <c r="AV19" s="86"/>
      <c r="AW19" s="41"/>
    </row>
    <row r="20" spans="1:49" x14ac:dyDescent="0.25">
      <c r="A20" s="86"/>
      <c r="B20" s="41"/>
      <c r="C20" s="41"/>
      <c r="D20" s="41"/>
      <c r="E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W20" s="136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8"/>
      <c r="AU20" s="45"/>
      <c r="AV20" s="86"/>
      <c r="AW20" s="41"/>
    </row>
    <row r="21" spans="1:49" x14ac:dyDescent="0.25">
      <c r="A21" s="86"/>
      <c r="B21" s="41"/>
      <c r="C21" s="41"/>
      <c r="D21" s="41"/>
      <c r="E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W21" s="136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8"/>
      <c r="AU21" s="45"/>
      <c r="AV21" s="86"/>
      <c r="AW21" s="41"/>
    </row>
    <row r="22" spans="1:49" x14ac:dyDescent="0.25">
      <c r="A22" s="86"/>
      <c r="B22" s="41"/>
      <c r="C22" s="41"/>
      <c r="D22" s="41"/>
      <c r="E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W22" s="136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8"/>
      <c r="AU22" s="45"/>
      <c r="AV22" s="86"/>
      <c r="AW22" s="41"/>
    </row>
    <row r="23" spans="1:49" x14ac:dyDescent="0.25">
      <c r="A23" s="86"/>
      <c r="B23" s="41"/>
      <c r="C23" s="41"/>
      <c r="D23" s="41"/>
      <c r="E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W23" s="139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1"/>
      <c r="AU23" s="45"/>
      <c r="AV23" s="86"/>
      <c r="AW23" s="41"/>
    </row>
    <row r="24" spans="1:49" ht="12.45" customHeight="1" x14ac:dyDescent="0.25">
      <c r="A24" s="86"/>
      <c r="B24" s="41"/>
      <c r="C24" s="41"/>
      <c r="D24" s="41"/>
      <c r="E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W24" s="124"/>
      <c r="X24" s="125"/>
      <c r="Y24" s="125"/>
      <c r="Z24" s="126"/>
      <c r="AA24" s="124" t="s">
        <v>301</v>
      </c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6"/>
      <c r="AU24" s="45"/>
      <c r="AV24" s="86"/>
      <c r="AW24" s="41"/>
    </row>
    <row r="25" spans="1:49" ht="12.45" customHeight="1" x14ac:dyDescent="0.25">
      <c r="A25" s="86"/>
      <c r="B25" s="41"/>
      <c r="C25" s="41"/>
      <c r="D25" s="41"/>
      <c r="E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W25" s="127"/>
      <c r="X25" s="128"/>
      <c r="Y25" s="128"/>
      <c r="Z25" s="129"/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9"/>
      <c r="AU25" s="45"/>
      <c r="AV25" s="86"/>
      <c r="AW25" s="41"/>
    </row>
    <row r="26" spans="1:49" ht="12.45" customHeight="1" x14ac:dyDescent="0.25">
      <c r="A26" s="86"/>
      <c r="B26" s="41"/>
      <c r="C26" s="41"/>
      <c r="D26" s="41"/>
      <c r="E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W26" s="127"/>
      <c r="X26" s="128"/>
      <c r="Y26" s="128"/>
      <c r="Z26" s="129"/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9"/>
      <c r="AU26" s="45"/>
      <c r="AV26" s="86"/>
      <c r="AW26" s="41"/>
    </row>
    <row r="27" spans="1:49" ht="12.45" customHeight="1" x14ac:dyDescent="0.25">
      <c r="A27" s="86"/>
      <c r="B27" s="41"/>
      <c r="C27" s="41"/>
      <c r="D27" s="41"/>
      <c r="E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W27" s="127"/>
      <c r="X27" s="128"/>
      <c r="Y27" s="128"/>
      <c r="Z27" s="129"/>
      <c r="AA27" s="127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9"/>
      <c r="AU27" s="45"/>
      <c r="AV27" s="86"/>
      <c r="AW27" s="41"/>
    </row>
    <row r="28" spans="1:49" ht="12.45" customHeight="1" x14ac:dyDescent="0.25">
      <c r="A28" s="86"/>
      <c r="B28" s="41"/>
      <c r="C28" s="41"/>
      <c r="D28" s="41"/>
      <c r="E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W28" s="127"/>
      <c r="X28" s="128"/>
      <c r="Y28" s="128"/>
      <c r="Z28" s="129"/>
      <c r="AA28" s="127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9"/>
      <c r="AU28" s="45"/>
      <c r="AV28" s="86"/>
      <c r="AW28" s="41"/>
    </row>
    <row r="29" spans="1:49" ht="12.45" customHeight="1" x14ac:dyDescent="0.25">
      <c r="A29" s="86"/>
      <c r="B29" s="41"/>
      <c r="C29" s="41"/>
      <c r="D29" s="41"/>
      <c r="E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W29" s="127"/>
      <c r="X29" s="128"/>
      <c r="Y29" s="128"/>
      <c r="Z29" s="129"/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9"/>
      <c r="AU29" s="45"/>
      <c r="AV29" s="86"/>
      <c r="AW29" s="41"/>
    </row>
    <row r="30" spans="1:49" ht="12.45" customHeight="1" x14ac:dyDescent="0.25">
      <c r="A30" s="86"/>
      <c r="B30" s="41"/>
      <c r="C30" s="41"/>
      <c r="D30" s="41"/>
      <c r="E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W30" s="127"/>
      <c r="X30" s="128"/>
      <c r="Y30" s="128"/>
      <c r="Z30" s="129"/>
      <c r="AA30" s="127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9"/>
      <c r="AU30" s="45"/>
      <c r="AV30" s="86"/>
      <c r="AW30" s="41"/>
    </row>
    <row r="31" spans="1:49" ht="12.45" customHeight="1" x14ac:dyDescent="0.25">
      <c r="A31" s="86"/>
      <c r="B31" s="41"/>
      <c r="C31" s="41"/>
      <c r="D31" s="41"/>
      <c r="E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W31" s="127"/>
      <c r="X31" s="128"/>
      <c r="Y31" s="128"/>
      <c r="Z31" s="129"/>
      <c r="AA31" s="127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  <c r="AU31" s="45"/>
      <c r="AV31" s="86"/>
      <c r="AW31" s="41"/>
    </row>
    <row r="32" spans="1:49" ht="12.45" customHeight="1" x14ac:dyDescent="0.25">
      <c r="A32" s="86"/>
      <c r="B32" s="41"/>
      <c r="C32" s="41"/>
      <c r="D32" s="41"/>
      <c r="E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W32" s="127"/>
      <c r="X32" s="128"/>
      <c r="Y32" s="128"/>
      <c r="Z32" s="129"/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9"/>
      <c r="AU32" s="45"/>
      <c r="AV32" s="86"/>
      <c r="AW32" s="41"/>
    </row>
    <row r="33" spans="1:49" ht="12.45" customHeight="1" x14ac:dyDescent="0.25">
      <c r="A33" s="86"/>
      <c r="B33" s="41"/>
      <c r="C33" s="41"/>
      <c r="D33" s="41"/>
      <c r="E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W33" s="127"/>
      <c r="X33" s="128"/>
      <c r="Y33" s="128"/>
      <c r="Z33" s="129"/>
      <c r="AA33" s="127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9"/>
      <c r="AU33" s="45"/>
      <c r="AV33" s="86"/>
      <c r="AW33" s="41"/>
    </row>
    <row r="34" spans="1:49" ht="12.45" customHeight="1" x14ac:dyDescent="0.25">
      <c r="A34" s="86"/>
      <c r="B34" s="41"/>
      <c r="C34" s="41"/>
      <c r="D34" s="41"/>
      <c r="E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W34" s="127"/>
      <c r="X34" s="128"/>
      <c r="Y34" s="128"/>
      <c r="Z34" s="129"/>
      <c r="AA34" s="127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9"/>
      <c r="AU34" s="45"/>
      <c r="AV34" s="86"/>
      <c r="AW34" s="41"/>
    </row>
    <row r="35" spans="1:49" ht="12.45" customHeight="1" x14ac:dyDescent="0.25">
      <c r="A35" s="86"/>
      <c r="B35" s="41"/>
      <c r="C35" s="41"/>
      <c r="D35" s="41"/>
      <c r="E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W35" s="127"/>
      <c r="X35" s="128"/>
      <c r="Y35" s="128"/>
      <c r="Z35" s="129"/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9"/>
      <c r="AU35" s="45"/>
      <c r="AV35" s="86"/>
      <c r="AW35" s="41"/>
    </row>
    <row r="36" spans="1:49" ht="12.45" customHeight="1" x14ac:dyDescent="0.25">
      <c r="A36" s="86"/>
      <c r="B36" s="41"/>
      <c r="C36" s="41"/>
      <c r="D36" s="41"/>
      <c r="E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W36" s="127"/>
      <c r="X36" s="128"/>
      <c r="Y36" s="128"/>
      <c r="Z36" s="129"/>
      <c r="AA36" s="127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9"/>
      <c r="AU36" s="45"/>
      <c r="AV36" s="86"/>
      <c r="AW36" s="41"/>
    </row>
    <row r="37" spans="1:49" ht="12.45" customHeight="1" x14ac:dyDescent="0.25">
      <c r="A37" s="86"/>
      <c r="B37" s="41"/>
      <c r="C37" s="41"/>
      <c r="D37" s="41"/>
      <c r="E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W37" s="127"/>
      <c r="X37" s="128"/>
      <c r="Y37" s="128"/>
      <c r="Z37" s="129"/>
      <c r="AA37" s="127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9"/>
      <c r="AU37" s="45"/>
      <c r="AV37" s="86"/>
      <c r="AW37" s="41"/>
    </row>
    <row r="38" spans="1:49" ht="12.45" customHeight="1" x14ac:dyDescent="0.25">
      <c r="A38" s="86"/>
      <c r="B38" s="41"/>
      <c r="C38" s="41"/>
      <c r="D38" s="41"/>
      <c r="E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W38" s="127"/>
      <c r="X38" s="128"/>
      <c r="Y38" s="128"/>
      <c r="Z38" s="129"/>
      <c r="AA38" s="127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9"/>
      <c r="AU38" s="45"/>
      <c r="AV38" s="86"/>
      <c r="AW38" s="41"/>
    </row>
    <row r="39" spans="1:49" ht="12.45" customHeight="1" x14ac:dyDescent="0.25">
      <c r="A39" s="86"/>
      <c r="B39" s="41"/>
      <c r="C39" s="41"/>
      <c r="D39" s="41"/>
      <c r="E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W39" s="130"/>
      <c r="X39" s="131"/>
      <c r="Y39" s="131"/>
      <c r="Z39" s="132"/>
      <c r="AA39" s="130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2"/>
      <c r="AU39" s="45"/>
      <c r="AV39" s="86"/>
      <c r="AW39" s="41"/>
    </row>
    <row r="40" spans="1:49" x14ac:dyDescent="0.25">
      <c r="A40" s="86"/>
      <c r="B40" s="41"/>
      <c r="C40" s="41"/>
      <c r="D40" s="41"/>
      <c r="E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5"/>
      <c r="AV40" s="86"/>
      <c r="AW40" s="41"/>
    </row>
    <row r="41" spans="1:49" x14ac:dyDescent="0.25">
      <c r="A41" s="86"/>
      <c r="B41" s="41"/>
      <c r="C41" s="41"/>
      <c r="D41" s="41"/>
      <c r="E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5"/>
      <c r="AV41" s="86"/>
      <c r="AW41" s="41"/>
    </row>
    <row r="42" spans="1:49" x14ac:dyDescent="0.25">
      <c r="A42" s="86"/>
      <c r="B42" s="41"/>
      <c r="C42" s="41"/>
      <c r="D42" s="41"/>
      <c r="E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86"/>
      <c r="AW42" s="41"/>
    </row>
    <row r="43" spans="1:49" x14ac:dyDescent="0.25">
      <c r="A43" s="86"/>
      <c r="B43" s="41"/>
      <c r="C43" s="41"/>
      <c r="D43" s="41"/>
      <c r="E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5"/>
      <c r="AV43" s="86"/>
      <c r="AW43" s="41"/>
    </row>
    <row r="44" spans="1:49" x14ac:dyDescent="0.25">
      <c r="A44" s="86"/>
      <c r="B44" s="41"/>
      <c r="C44" s="41"/>
      <c r="D44" s="41"/>
      <c r="E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5"/>
      <c r="AV44" s="86"/>
      <c r="AW44" s="41"/>
    </row>
    <row r="45" spans="1:49" x14ac:dyDescent="0.25">
      <c r="A45" s="86"/>
      <c r="B45" s="41"/>
      <c r="C45" s="41"/>
      <c r="D45" s="41"/>
      <c r="E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86"/>
      <c r="AW45" s="41"/>
    </row>
    <row r="46" spans="1:49" x14ac:dyDescent="0.25">
      <c r="A46" s="86"/>
      <c r="B46" s="41"/>
      <c r="C46" s="41"/>
      <c r="D46" s="41"/>
      <c r="E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5"/>
      <c r="AV46" s="86"/>
      <c r="AW46" s="41"/>
    </row>
    <row r="47" spans="1:49" x14ac:dyDescent="0.25">
      <c r="A47" s="86"/>
      <c r="B47" s="41"/>
      <c r="C47" s="41"/>
      <c r="D47" s="41"/>
      <c r="E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86"/>
      <c r="AW47" s="41"/>
    </row>
    <row r="48" spans="1:49" x14ac:dyDescent="0.25">
      <c r="A48" s="86"/>
      <c r="B48" s="41"/>
      <c r="C48" s="41"/>
      <c r="D48" s="41"/>
      <c r="E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5"/>
      <c r="AV48" s="86"/>
      <c r="AW48" s="41"/>
    </row>
    <row r="49" spans="1:49" x14ac:dyDescent="0.25">
      <c r="A49" s="86"/>
      <c r="B49" s="41"/>
      <c r="C49" s="41"/>
      <c r="D49" s="41"/>
      <c r="E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5"/>
      <c r="AV49" s="86"/>
      <c r="AW49" s="41"/>
    </row>
    <row r="50" spans="1:49" x14ac:dyDescent="0.25">
      <c r="A50" s="86"/>
      <c r="B50" s="41"/>
      <c r="C50" s="41"/>
      <c r="D50" s="41"/>
      <c r="E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5"/>
      <c r="AV50" s="86"/>
      <c r="AW50" s="41"/>
    </row>
    <row r="51" spans="1:49" x14ac:dyDescent="0.25">
      <c r="A51" s="86"/>
      <c r="B51" s="41"/>
      <c r="C51" s="41"/>
      <c r="D51" s="41"/>
      <c r="E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5"/>
      <c r="AV51" s="86"/>
      <c r="AW51" s="41"/>
    </row>
    <row r="52" spans="1:49" x14ac:dyDescent="0.25">
      <c r="A52" s="86"/>
      <c r="B52" s="41"/>
      <c r="C52" s="41"/>
      <c r="D52" s="41"/>
      <c r="E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5"/>
      <c r="AV52" s="86"/>
      <c r="AW52" s="41"/>
    </row>
    <row r="53" spans="1:49" x14ac:dyDescent="0.25">
      <c r="A53" s="86"/>
      <c r="B53" s="41"/>
      <c r="C53" s="41"/>
      <c r="D53" s="41"/>
      <c r="E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5"/>
      <c r="AV53" s="86"/>
      <c r="AW53" s="41"/>
    </row>
    <row r="54" spans="1:49" x14ac:dyDescent="0.25">
      <c r="A54" s="86"/>
      <c r="B54" s="41"/>
      <c r="C54" s="41"/>
      <c r="D54" s="41"/>
      <c r="E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5"/>
      <c r="AV54" s="86"/>
      <c r="AW54" s="41"/>
    </row>
    <row r="55" spans="1:49" x14ac:dyDescent="0.25">
      <c r="A55" s="8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90"/>
      <c r="AV55" s="86"/>
      <c r="AW55" s="41"/>
    </row>
    <row r="100" spans="1:9" s="50" customFormat="1" ht="11.4" customHeight="1" x14ac:dyDescent="0.25"/>
    <row r="101" spans="1:9" s="50" customFormat="1" ht="11.4" customHeight="1" x14ac:dyDescent="0.25">
      <c r="C101" s="50" t="s">
        <v>277</v>
      </c>
    </row>
    <row r="102" spans="1:9" s="50" customFormat="1" ht="11.4" customHeight="1" x14ac:dyDescent="0.25">
      <c r="A102" s="92" t="str">
        <f>TEXT('Raw Data'!A118,"ddd d mmm yyyy")</f>
        <v>Sat 9 Oct 2021</v>
      </c>
      <c r="B102" s="92" t="str">
        <f>TEXT('Raw Data'!A325,"ddd d mmm yyyy")</f>
        <v>Sun 10 Oct 2021</v>
      </c>
      <c r="C102" s="92" t="str">
        <f>TEXT('Raw Data'!A532,"ddd d mmm yyyy")</f>
        <v>Mon 11 Oct 2021</v>
      </c>
      <c r="D102" s="92" t="str">
        <f>TEXT('Raw Data'!A739,"ddd d mmm yyyy")</f>
        <v>Tue 12 Oct 2021</v>
      </c>
      <c r="E102" s="92" t="str">
        <f>TEXT('Raw Data'!A946,"ddd d mmm yyyy")</f>
        <v>Wed 13 Oct 2021</v>
      </c>
      <c r="F102" s="92" t="str">
        <f>TEXT('Raw Data'!A1153,"ddd d mmm yyyy")</f>
        <v>Thu 14 Oct 2021</v>
      </c>
      <c r="G102" s="92" t="str">
        <f>TEXT('Raw Data'!A1360,"ddd d mmm yyyy")</f>
        <v>Fri 15 Oct 2021</v>
      </c>
      <c r="H102" s="92" t="s">
        <v>203</v>
      </c>
      <c r="I102" s="92" t="s">
        <v>204</v>
      </c>
    </row>
    <row r="103" spans="1:9" s="50" customFormat="1" ht="11.4" customHeight="1" x14ac:dyDescent="0.25">
      <c r="A103" s="93">
        <f>'Raw Data'!B321</f>
        <v>446</v>
      </c>
      <c r="B103" s="93">
        <f>'Raw Data'!B528</f>
        <v>370</v>
      </c>
      <c r="C103" s="93">
        <f>'Raw Data'!B735</f>
        <v>429</v>
      </c>
      <c r="D103" s="93">
        <f>'Raw Data'!B942</f>
        <v>490</v>
      </c>
      <c r="E103" s="93">
        <f>'Raw Data'!B1149</f>
        <v>479</v>
      </c>
      <c r="F103" s="93">
        <f>'Raw Data'!B1356</f>
        <v>483</v>
      </c>
      <c r="G103" s="93">
        <f>'Raw Data'!B1563</f>
        <v>472</v>
      </c>
      <c r="H103" s="94">
        <f>IF(A104="Monday",AVERAGE(A103:E103),IF(B104="Monday",AVERAGE(B103:F103),IF(C104="Monday",AVERAGE(C103:G103),IF(D104="Monday",AVERAGE(D103:G103,A103),IF(E104="Monday",AVERAGE(E103:G103,A103:B103),IF(F104="Monday",AVERAGE(F103:G103,A103:C103),IF(G104="Monday",AVERAGE(G103,A103:D103),"Error")))))))</f>
        <v>470.6</v>
      </c>
      <c r="I103" s="94">
        <f>AVERAGE(A103:G103)</f>
        <v>452.71428571428572</v>
      </c>
    </row>
    <row r="104" spans="1:9" s="50" customFormat="1" ht="11.4" customHeight="1" x14ac:dyDescent="0.25">
      <c r="A104" s="92" t="str">
        <f>TEXT('Raw Data'!A118,"dddd")</f>
        <v>Saturday</v>
      </c>
      <c r="B104" s="92" t="str">
        <f>TEXT('Raw Data'!A325,"dddd")</f>
        <v>Sunday</v>
      </c>
      <c r="C104" s="92" t="str">
        <f>TEXT('Raw Data'!A532,"dddd")</f>
        <v>Monday</v>
      </c>
      <c r="D104" s="92" t="str">
        <f>TEXT('Raw Data'!A739,"dddd")</f>
        <v>Tuesday</v>
      </c>
      <c r="E104" s="92" t="str">
        <f>TEXT('Raw Data'!A946,"dddd")</f>
        <v>Wednesday</v>
      </c>
      <c r="F104" s="92" t="str">
        <f>TEXT('Raw Data'!A1153,"dddd")</f>
        <v>Thursday</v>
      </c>
      <c r="G104" s="92" t="str">
        <f>TEXT('Raw Data'!A1360,"dddd")</f>
        <v>Friday</v>
      </c>
    </row>
    <row r="105" spans="1:9" s="50" customFormat="1" ht="11.4" customHeight="1" x14ac:dyDescent="0.25"/>
    <row r="106" spans="1:9" s="50" customFormat="1" ht="11.4" customHeight="1" x14ac:dyDescent="0.25"/>
    <row r="107" spans="1:9" s="50" customFormat="1" ht="11.4" customHeight="1" x14ac:dyDescent="0.25">
      <c r="C107" s="50" t="s">
        <v>278</v>
      </c>
    </row>
    <row r="108" spans="1:9" s="50" customFormat="1" ht="11.4" customHeight="1" x14ac:dyDescent="0.25">
      <c r="A108" s="92" t="str">
        <f t="shared" ref="A108:E108" si="3">A102</f>
        <v>Sat 9 Oct 2021</v>
      </c>
      <c r="B108" s="92" t="str">
        <f t="shared" si="3"/>
        <v>Sun 10 Oct 2021</v>
      </c>
      <c r="C108" s="92" t="str">
        <f t="shared" si="3"/>
        <v>Mon 11 Oct 2021</v>
      </c>
      <c r="D108" s="92" t="str">
        <f t="shared" si="3"/>
        <v>Tue 12 Oct 2021</v>
      </c>
      <c r="E108" s="92" t="str">
        <f t="shared" si="3"/>
        <v>Wed 13 Oct 2021</v>
      </c>
      <c r="F108" s="92" t="str">
        <f>F102</f>
        <v>Thu 14 Oct 2021</v>
      </c>
      <c r="G108" s="92" t="str">
        <f>G102</f>
        <v>Fri 15 Oct 2021</v>
      </c>
      <c r="H108" s="92" t="str">
        <f>H102</f>
        <v>5 Day Average</v>
      </c>
      <c r="I108" s="92" t="str">
        <f>I102</f>
        <v>7 Day Average</v>
      </c>
    </row>
    <row r="109" spans="1:9" s="50" customFormat="1" ht="11.4" customHeight="1" x14ac:dyDescent="0.25">
      <c r="A109" s="93">
        <f>'Raw Data'!B322</f>
        <v>444</v>
      </c>
      <c r="B109" s="93">
        <f>'Raw Data'!B529</f>
        <v>375</v>
      </c>
      <c r="C109" s="93">
        <f>'Raw Data'!B736</f>
        <v>425</v>
      </c>
      <c r="D109" s="93">
        <f>'Raw Data'!B943</f>
        <v>479</v>
      </c>
      <c r="E109" s="93">
        <f>'Raw Data'!B1150</f>
        <v>454</v>
      </c>
      <c r="F109" s="93">
        <f>'Raw Data'!B1357</f>
        <v>461</v>
      </c>
      <c r="G109" s="93">
        <f>'Raw Data'!B1564</f>
        <v>443</v>
      </c>
      <c r="H109" s="94">
        <f>IF(A110="Monday",AVERAGE(A109:E109),IF(B110="Monday",AVERAGE(B109:F109),IF(C110="Monday",AVERAGE(C109:G109),IF(D110="Monday",AVERAGE(D109:G109,A109),IF(E110="Monday",AVERAGE(E109:G109,A109:B109),IF(F110="Monday",AVERAGE(F109:G109,A109:C109),IF(G110="Monday",AVERAGE(G109,A109:D109),"Error")))))))</f>
        <v>452.4</v>
      </c>
      <c r="I109" s="94">
        <f>AVERAGE(A109:G109)</f>
        <v>440.14285714285717</v>
      </c>
    </row>
    <row r="110" spans="1:9" s="50" customFormat="1" ht="11.4" customHeight="1" x14ac:dyDescent="0.25">
      <c r="A110" s="92" t="str">
        <f>TEXT('Raw Data'!A118,"dddd")</f>
        <v>Saturday</v>
      </c>
      <c r="B110" s="92" t="str">
        <f>TEXT('Raw Data'!A325,"dddd")</f>
        <v>Sunday</v>
      </c>
      <c r="C110" s="92" t="str">
        <f>TEXT('Raw Data'!A532,"dddd")</f>
        <v>Monday</v>
      </c>
      <c r="D110" s="92" t="str">
        <f>TEXT('Raw Data'!A739,"dddd")</f>
        <v>Tuesday</v>
      </c>
      <c r="E110" s="92" t="str">
        <f>TEXT('Raw Data'!A946,"dddd")</f>
        <v>Wednesday</v>
      </c>
      <c r="F110" s="92" t="str">
        <f>TEXT('Raw Data'!A1153,"dddd")</f>
        <v>Thursday</v>
      </c>
      <c r="G110" s="92" t="str">
        <f>TEXT('Raw Data'!A1360,"dddd")</f>
        <v>Friday</v>
      </c>
    </row>
    <row r="111" spans="1:9" s="50" customFormat="1" ht="11.4" customHeight="1" x14ac:dyDescent="0.25"/>
    <row r="112" spans="1:9" s="50" customFormat="1" ht="11.4" customHeight="1" x14ac:dyDescent="0.25"/>
    <row r="113" spans="1:9" s="50" customFormat="1" ht="11.4" customHeight="1" x14ac:dyDescent="0.25">
      <c r="C113" s="50" t="s">
        <v>279</v>
      </c>
    </row>
    <row r="114" spans="1:9" s="50" customFormat="1" ht="11.4" customHeight="1" x14ac:dyDescent="0.25">
      <c r="A114" s="92" t="str">
        <f t="shared" ref="A114:E114" si="4">A108</f>
        <v>Sat 9 Oct 2021</v>
      </c>
      <c r="B114" s="92" t="str">
        <f t="shared" si="4"/>
        <v>Sun 10 Oct 2021</v>
      </c>
      <c r="C114" s="92" t="str">
        <f t="shared" si="4"/>
        <v>Mon 11 Oct 2021</v>
      </c>
      <c r="D114" s="92" t="str">
        <f t="shared" si="4"/>
        <v>Tue 12 Oct 2021</v>
      </c>
      <c r="E114" s="92" t="str">
        <f t="shared" si="4"/>
        <v>Wed 13 Oct 2021</v>
      </c>
      <c r="F114" s="92" t="str">
        <f>F108</f>
        <v>Thu 14 Oct 2021</v>
      </c>
      <c r="G114" s="92" t="str">
        <f>G108</f>
        <v>Fri 15 Oct 2021</v>
      </c>
      <c r="H114" s="92" t="str">
        <f>H108</f>
        <v>5 Day Average</v>
      </c>
      <c r="I114" s="92" t="str">
        <f>I108</f>
        <v>7 Day Average</v>
      </c>
    </row>
    <row r="115" spans="1:9" s="50" customFormat="1" ht="11.4" customHeight="1" x14ac:dyDescent="0.25">
      <c r="A115" s="93">
        <f>SUM(A103,A109)</f>
        <v>890</v>
      </c>
      <c r="B115" s="93">
        <f t="shared" ref="B115:E115" si="5">SUM(B103,B109)</f>
        <v>745</v>
      </c>
      <c r="C115" s="93">
        <f t="shared" si="5"/>
        <v>854</v>
      </c>
      <c r="D115" s="93">
        <f t="shared" si="5"/>
        <v>969</v>
      </c>
      <c r="E115" s="93">
        <f t="shared" si="5"/>
        <v>933</v>
      </c>
      <c r="F115" s="93">
        <f>SUM(F103,F109)</f>
        <v>944</v>
      </c>
      <c r="G115" s="93">
        <f>SUM(G103,G109)</f>
        <v>915</v>
      </c>
      <c r="H115" s="94">
        <f>IF(A110="Monday",AVERAGE(A115:E115),IF(B110="Monday",AVERAGE(B115:F115),IF(C110="Monday",AVERAGE(C115:G115),IF(D110="Monday",AVERAGE(D115:G115,A115),IF(E110="Monday",AVERAGE(E115:G115,A115:B115),IF(F110="Monday",AVERAGE(F115:G115,A115:C115),IF(G110="Monday",AVERAGE(G115,A115:D115),"Error")))))))</f>
        <v>923</v>
      </c>
      <c r="I115" s="94">
        <f>AVERAGE(A115:G115)</f>
        <v>892.85714285714289</v>
      </c>
    </row>
    <row r="116" spans="1:9" s="50" customFormat="1" ht="11.4" customHeight="1" x14ac:dyDescent="0.25">
      <c r="A116" s="92" t="str">
        <f>TEXT('Raw Data'!A124,"dddd")</f>
        <v>Saturday</v>
      </c>
      <c r="B116" s="92" t="str">
        <f>TEXT('Raw Data'!A331,"dddd")</f>
        <v>Saturday</v>
      </c>
      <c r="C116" s="92" t="str">
        <f>TEXT('Raw Data'!A538,"dddd")</f>
        <v>Saturday</v>
      </c>
      <c r="D116" s="92" t="str">
        <f>TEXT('Raw Data'!A745,"dddd")</f>
        <v>Saturday</v>
      </c>
      <c r="E116" s="92" t="str">
        <f>TEXT('Raw Data'!A952,"dddd")</f>
        <v>Saturday</v>
      </c>
      <c r="F116" s="92" t="str">
        <f>TEXT('Raw Data'!A1159,"dddd")</f>
        <v>Saturday</v>
      </c>
      <c r="G116" s="92" t="str">
        <f>TEXT('Raw Data'!A1366,"dddd")</f>
        <v>Saturday</v>
      </c>
    </row>
    <row r="117" spans="1:9" s="50" customFormat="1" ht="11.4" customHeight="1" x14ac:dyDescent="0.25"/>
    <row r="118" spans="1:9" s="50" customFormat="1" ht="11.4" customHeight="1" x14ac:dyDescent="0.25">
      <c r="B118" s="50" t="s">
        <v>295</v>
      </c>
      <c r="C118" s="50" t="s">
        <v>296</v>
      </c>
      <c r="D118" s="50" t="s">
        <v>297</v>
      </c>
      <c r="F118" s="50" t="s">
        <v>298</v>
      </c>
    </row>
    <row r="119" spans="1:9" s="50" customFormat="1" ht="11.4" customHeight="1" x14ac:dyDescent="0.25">
      <c r="A119" s="50" t="s">
        <v>289</v>
      </c>
      <c r="B119" s="50">
        <f>SUM('Raw Data'!AQ1658:BG1658)</f>
        <v>644</v>
      </c>
      <c r="C119" s="50">
        <f>SUM('Raw Data'!AQ1659:BG1659)</f>
        <v>716</v>
      </c>
      <c r="D119" s="95">
        <f>B119/$D$14</f>
        <v>0.20321868097191542</v>
      </c>
      <c r="F119" s="96">
        <f t="shared" ref="F119:F124" si="6">C119/$D$15</f>
        <v>0.23239208049334631</v>
      </c>
    </row>
    <row r="120" spans="1:9" s="50" customFormat="1" ht="11.4" customHeight="1" x14ac:dyDescent="0.25">
      <c r="A120" s="50" t="s">
        <v>290</v>
      </c>
      <c r="B120" s="50">
        <f>SUM('Raw Data'!AS1658:BG1658)</f>
        <v>8</v>
      </c>
      <c r="C120" s="50">
        <f>SUM('Raw Data'!AS1659:BG1659)</f>
        <v>13</v>
      </c>
      <c r="D120" s="95">
        <f t="shared" ref="D120:D124" si="7">B120/$D$14</f>
        <v>2.5244556642473968E-3</v>
      </c>
      <c r="F120" s="96">
        <f t="shared" si="6"/>
        <v>4.2194092827004216E-3</v>
      </c>
    </row>
    <row r="121" spans="1:9" s="50" customFormat="1" x14ac:dyDescent="0.25">
      <c r="A121" s="50" t="s">
        <v>291</v>
      </c>
      <c r="B121" s="50">
        <f>SUM('Raw Data'!AU1658:BG1658)</f>
        <v>0</v>
      </c>
      <c r="C121" s="50">
        <f>SUM('Raw Data'!AU1659:BG1659)</f>
        <v>0</v>
      </c>
      <c r="D121" s="95">
        <f t="shared" si="7"/>
        <v>0</v>
      </c>
      <c r="F121" s="96">
        <f t="shared" si="6"/>
        <v>0</v>
      </c>
    </row>
    <row r="122" spans="1:9" s="50" customFormat="1" x14ac:dyDescent="0.25">
      <c r="A122" s="50" t="s">
        <v>292</v>
      </c>
      <c r="B122" s="50">
        <f>SUM('Raw Data'!AW1658:BG1658)</f>
        <v>0</v>
      </c>
      <c r="C122" s="50">
        <f>SUM('Raw Data'!AW1659:BG1659)</f>
        <v>0</v>
      </c>
      <c r="D122" s="95">
        <f t="shared" si="7"/>
        <v>0</v>
      </c>
      <c r="F122" s="96">
        <f t="shared" si="6"/>
        <v>0</v>
      </c>
    </row>
    <row r="123" spans="1:9" s="50" customFormat="1" x14ac:dyDescent="0.25">
      <c r="A123" s="50" t="s">
        <v>293</v>
      </c>
      <c r="B123" s="50">
        <f>SUM('Raw Data'!AY1658:BG1658)</f>
        <v>0</v>
      </c>
      <c r="C123" s="50">
        <f>SUM('Raw Data'!AY1659:BG1659)</f>
        <v>0</v>
      </c>
      <c r="D123" s="95">
        <f t="shared" si="7"/>
        <v>0</v>
      </c>
      <c r="F123" s="96">
        <f t="shared" si="6"/>
        <v>0</v>
      </c>
    </row>
    <row r="124" spans="1:9" s="50" customFormat="1" x14ac:dyDescent="0.25">
      <c r="A124" s="50" t="s">
        <v>294</v>
      </c>
      <c r="B124" s="50">
        <f>SUM('Raw Data'!BA1658:BG1658)</f>
        <v>0</v>
      </c>
      <c r="C124" s="50">
        <f>SUM('Raw Data'!BA1659:BG1659)</f>
        <v>0</v>
      </c>
      <c r="D124" s="95">
        <f t="shared" si="7"/>
        <v>0</v>
      </c>
      <c r="F124" s="96">
        <f t="shared" si="6"/>
        <v>0</v>
      </c>
    </row>
    <row r="125" spans="1:9" x14ac:dyDescent="0.25">
      <c r="F125" s="97"/>
    </row>
  </sheetData>
  <mergeCells count="13">
    <mergeCell ref="A11:D11"/>
    <mergeCell ref="G11:T11"/>
    <mergeCell ref="AG14:AQ14"/>
    <mergeCell ref="AA24:AT39"/>
    <mergeCell ref="W11:AT11"/>
    <mergeCell ref="W17:AT17"/>
    <mergeCell ref="W18:AT18"/>
    <mergeCell ref="W19:AT19"/>
    <mergeCell ref="W20:AT20"/>
    <mergeCell ref="W21:AT21"/>
    <mergeCell ref="W22:AT22"/>
    <mergeCell ref="W23:AT23"/>
    <mergeCell ref="W24:Z39"/>
  </mergeCells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115"/>
  <sheetViews>
    <sheetView workbookViewId="0">
      <pane ySplit="12" topLeftCell="A13" activePane="bottomLeft" state="frozenSplit"/>
      <selection pane="bottomLeft" activeCell="G7" sqref="G7"/>
    </sheetView>
  </sheetViews>
  <sheetFormatPr defaultColWidth="8.88671875" defaultRowHeight="13.8" x14ac:dyDescent="0.3"/>
  <cols>
    <col min="1" max="8" width="8.88671875" style="1"/>
    <col min="9" max="9" width="8.88671875" style="1" customWidth="1"/>
    <col min="10" max="10" width="8.88671875" style="1"/>
    <col min="11" max="11" width="1.77734375" style="1" customWidth="1"/>
    <col min="12" max="16384" width="8.88671875" style="1"/>
  </cols>
  <sheetData>
    <row r="1" spans="1:48" x14ac:dyDescent="0.3">
      <c r="E1" s="22" t="s">
        <v>206</v>
      </c>
      <c r="G1" s="1" t="str">
        <f>Summary!G1</f>
        <v>Bath and Northeast Somerset Council</v>
      </c>
      <c r="AL1" s="50" t="str">
        <f>TEXT('Raw Data'!A118,"ddd d mmm yyyy")</f>
        <v>Sat 9 Oct 2021</v>
      </c>
      <c r="AM1" s="50"/>
    </row>
    <row r="2" spans="1:48" x14ac:dyDescent="0.3">
      <c r="E2" s="22" t="s">
        <v>207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x14ac:dyDescent="0.3">
      <c r="E3" s="22" t="s">
        <v>208</v>
      </c>
      <c r="G3" s="1" t="str">
        <f>RIGHT('Raw Data'!B20,3)</f>
        <v>039</v>
      </c>
      <c r="AL3" s="50" t="str">
        <f>TEXT('Raw Data'!A532,"ddd d mmm yyyy")</f>
        <v>Mon 11 Oct 2021</v>
      </c>
      <c r="AM3" s="50"/>
    </row>
    <row r="4" spans="1:48" x14ac:dyDescent="0.3">
      <c r="E4" s="22" t="s">
        <v>210</v>
      </c>
      <c r="G4" s="1" t="str">
        <f>'Raw Data'!B21</f>
        <v>Holloway</v>
      </c>
      <c r="AL4" s="50" t="str">
        <f>TEXT('Raw Data'!A739,"ddd d mmm yyyy")</f>
        <v>Tue 12 Oct 2021</v>
      </c>
      <c r="AM4" s="50"/>
    </row>
    <row r="5" spans="1:48" x14ac:dyDescent="0.3">
      <c r="E5" s="22" t="s">
        <v>211</v>
      </c>
      <c r="G5" s="112" t="str">
        <f>Summary!G5</f>
        <v>51.37584,-2.36472</v>
      </c>
      <c r="AL5" s="50" t="str">
        <f>TEXT('Raw Data'!A946,"ddd d mmm yyyy")</f>
        <v>Wed 13 Oct 2021</v>
      </c>
      <c r="AM5" s="50"/>
    </row>
    <row r="6" spans="1:48" x14ac:dyDescent="0.3">
      <c r="E6" s="22" t="s">
        <v>216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x14ac:dyDescent="0.3">
      <c r="E7" s="22" t="s">
        <v>217</v>
      </c>
      <c r="G7" s="1" t="s">
        <v>218</v>
      </c>
      <c r="AL7" s="50" t="str">
        <f>TEXT('Raw Data'!A1360,"ddd d mmm yyyy")</f>
        <v>Fri 15 Oct 2021</v>
      </c>
      <c r="AM7" s="50"/>
    </row>
    <row r="8" spans="1:48" s="57" customFormat="1" x14ac:dyDescent="0.3">
      <c r="E8" s="60" t="s">
        <v>209</v>
      </c>
      <c r="G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1" spans="1:48" x14ac:dyDescent="0.3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7.6" x14ac:dyDescent="0.3">
      <c r="A12" s="19" t="s">
        <v>31</v>
      </c>
      <c r="B12" s="15" t="str">
        <f>TEXT('Raw Data'!A118,"ddd d mmm yyyy")</f>
        <v>Sat 9 Oct 2021</v>
      </c>
      <c r="C12" s="15" t="str">
        <f>TEXT('Raw Data'!A325,"ddd d mmm yyyy")</f>
        <v>Sun 10 Oct 2021</v>
      </c>
      <c r="D12" s="15" t="str">
        <f>TEXT('Raw Data'!A532,"ddd d mmm yyyy")</f>
        <v>Mon 11 Oct 2021</v>
      </c>
      <c r="E12" s="15" t="str">
        <f>TEXT('Raw Data'!A739,"ddd d mmm yyyy")</f>
        <v>Tue 12 Oct 2021</v>
      </c>
      <c r="F12" s="15" t="str">
        <f>TEXT('Raw Data'!A946,"ddd d mmm yyyy")</f>
        <v>Wed 13 Oct 2021</v>
      </c>
      <c r="G12" s="15" t="str">
        <f>TEXT('Raw Data'!A1153,"ddd d mmm yyyy")</f>
        <v>Thu 14 Oct 2021</v>
      </c>
      <c r="H12" s="15" t="str">
        <f>TEXT('Raw Data'!A1360,"ddd d mmm yyyy")</f>
        <v>Fri 15 Oct 2021</v>
      </c>
      <c r="I12" s="16" t="s">
        <v>203</v>
      </c>
      <c r="J12" s="17" t="s">
        <v>204</v>
      </c>
      <c r="L12" s="144" t="s">
        <v>205</v>
      </c>
      <c r="M12" s="144"/>
      <c r="Q12" s="3" t="str">
        <f>_xlfn.CONCAT("15 Minute Volumes - ",L12)</f>
        <v>15 Minute Volumes - Combined</v>
      </c>
    </row>
    <row r="13" spans="1:48" x14ac:dyDescent="0.3">
      <c r="A13" s="13">
        <v>0</v>
      </c>
      <c r="B13" s="6">
        <f>IF(OR($L$12="Northbound",$L$12="Eastbound"),'Raw Data'!$B$123,IF(OR($L$12="Southbound",$L$12="Westbound"),'Raw Data'!$B$124,'Raw Data'!$B$123+'Raw Data'!$B$124))</f>
        <v>4</v>
      </c>
      <c r="C13" s="6">
        <f>IF(OR($L$12="Northbound",$L$12="Eastbound"),'Raw Data'!$B330,IF(OR($L$12="Southbound",$L$12="Westbound"),'Raw Data'!$B331,'Raw Data'!$B330+'Raw Data'!$B331))</f>
        <v>0</v>
      </c>
      <c r="D13" s="6">
        <f>IF(OR($L$12="Northbound",$L$12="Eastbound"),'Raw Data'!$B537,IF(OR($L$12="Southbound",$L$12="Westbound"),'Raw Data'!$B538,'Raw Data'!$B537+'Raw Data'!$B538))</f>
        <v>4</v>
      </c>
      <c r="E13" s="6">
        <f>IF(OR($L$12="Northbound",$L$12="Eastbound"),'Raw Data'!$B744,IF(OR($L$12="Southbound",$L$12="Westbound"),'Raw Data'!$B745,'Raw Data'!$B744+'Raw Data'!$B745))</f>
        <v>1</v>
      </c>
      <c r="F13" s="6">
        <f>IF(OR($L$12="Northbound",$L$12="Eastbound"),'Raw Data'!$B951,IF(OR($L$12="Southbound",$L$12="Westbound"),'Raw Data'!$B952,'Raw Data'!$B951+'Raw Data'!$B952))</f>
        <v>1</v>
      </c>
      <c r="G13" s="6">
        <f>IF(OR($L$12="Northbound",$L$12="Eastbound"),'Raw Data'!$B1158,IF(OR($L$12="Southbound",$L$12="Westbound"),'Raw Data'!$B1159,'Raw Data'!$B1158+'Raw Data'!$B1159))</f>
        <v>2</v>
      </c>
      <c r="H13" s="6">
        <f>IF(OR($L$12="Northbound",$L$12="Eastbound"),'Raw Data'!$B1365,IF(OR($L$12="Southbound",$L$12="Westbound"),'Raw Data'!$B1366,'Raw Data'!$B1365+'Raw Data'!$B1366))</f>
        <v>2</v>
      </c>
      <c r="I13" s="7">
        <f t="shared" ref="I13:I44" si="0">IF($B$115="Monday",AVERAGE($B13:$F13),IF($C$115="Monday",AVERAGE($C13:$G13),IF($D$115="Monday",AVERAGE($D13:$H13),IF($E$115="Monday",AVERAGE($E13:$H13,$B13),IF($F$115="Monday",AVERAGE($F13:$H13,$B13:$C13),IF($G$115="Monday",AVERAGE($G13:$H13,$B13:$D13),IF($H$115="Monday",AVERAGE($H13,$B13:$E13),"Error")))))))</f>
        <v>2</v>
      </c>
      <c r="J13" s="8">
        <f t="shared" ref="J13:J44" si="1">AVERAGE(B13:H13)</f>
        <v>2</v>
      </c>
    </row>
    <row r="14" spans="1:48" x14ac:dyDescent="0.3">
      <c r="A14" s="13">
        <v>1.0416666666666666E-2</v>
      </c>
      <c r="B14" s="6">
        <f>IF(OR($L$12="Northbound",$L$12="Eastbound"),'Raw Data'!B125,IF(OR($L$12="Southbound",$L$12="Westbound"),'Raw Data'!B126,'Raw Data'!B125+'Raw Data'!B126))</f>
        <v>4</v>
      </c>
      <c r="C14" s="6">
        <f>IF(OR($L$12="Northbound",$L$12="Eastbound"),'Raw Data'!$B332,IF(OR($L$12="Southbound",$L$12="Westbound"),'Raw Data'!$B333,'Raw Data'!$B332+'Raw Data'!$B333))</f>
        <v>3</v>
      </c>
      <c r="D14" s="6">
        <f>IF(OR($L$12="Northbound",$L$12="Eastbound"),'Raw Data'!$B539,IF(OR($L$12="Southbound",$L$12="Westbound"),'Raw Data'!$B540,'Raw Data'!$B539+'Raw Data'!$B540))</f>
        <v>1</v>
      </c>
      <c r="E14" s="6">
        <f>IF(OR($L$12="Northbound",$L$12="Eastbound"),'Raw Data'!$B746,IF(OR($L$12="Southbound",$L$12="Westbound"),'Raw Data'!$B747,'Raw Data'!$B746+'Raw Data'!$B747))</f>
        <v>0</v>
      </c>
      <c r="F14" s="6">
        <f>IF(OR($L$12="Northbound",$L$12="Eastbound"),'Raw Data'!$B953,IF(OR($L$12="Southbound",$L$12="Westbound"),'Raw Data'!$B954,'Raw Data'!$B953+'Raw Data'!$B954))</f>
        <v>0</v>
      </c>
      <c r="G14" s="6">
        <f>IF(OR($L$12="Northbound",$L$12="Eastbound"),'Raw Data'!$B1160,IF(OR($L$12="Southbound",$L$12="Westbound"),'Raw Data'!$B1161,'Raw Data'!$B1160+'Raw Data'!$B1161))</f>
        <v>2</v>
      </c>
      <c r="H14" s="6">
        <f>IF(OR($L$12="Northbound",$L$12="Eastbound"),'Raw Data'!$B1367,IF(OR($L$12="Southbound",$L$12="Westbound"),'Raw Data'!$B1368,'Raw Data'!$B1367+'Raw Data'!$B1368))</f>
        <v>0</v>
      </c>
      <c r="I14" s="7">
        <f t="shared" si="0"/>
        <v>0.6</v>
      </c>
      <c r="J14" s="8">
        <f t="shared" si="1"/>
        <v>1.4285714285714286</v>
      </c>
    </row>
    <row r="15" spans="1:48" x14ac:dyDescent="0.3">
      <c r="A15" s="13">
        <v>2.0833333333333332E-2</v>
      </c>
      <c r="B15" s="6">
        <f>IF(OR($L$12="Northbound",$L$12="Eastbound"),'Raw Data'!B127,IF(OR($L$12="Southbound",$L$12="Westbound"),'Raw Data'!B128,'Raw Data'!B127+'Raw Data'!B128))</f>
        <v>1</v>
      </c>
      <c r="C15" s="6">
        <f>IF(OR($L$12="Northbound",$L$12="Eastbound"),'Raw Data'!$B334,IF(OR($L$12="Southbound",$L$12="Westbound"),'Raw Data'!$B335,'Raw Data'!$B334+'Raw Data'!$B335))</f>
        <v>4</v>
      </c>
      <c r="D15" s="6">
        <f>IF(OR($L$12="Northbound",$L$12="Eastbound"),'Raw Data'!$B541,IF(OR($L$12="Southbound",$L$12="Westbound"),'Raw Data'!$B542,'Raw Data'!$B541+'Raw Data'!$B542))</f>
        <v>0</v>
      </c>
      <c r="E15" s="6">
        <f>IF(OR($L$12="Northbound",$L$12="Eastbound"),'Raw Data'!$B748,IF(OR($L$12="Southbound",$L$12="Westbound"),'Raw Data'!$B749,'Raw Data'!$B748+'Raw Data'!$B749))</f>
        <v>0</v>
      </c>
      <c r="F15" s="6">
        <f>IF(OR($L$12="Northbound",$L$12="Eastbound"),'Raw Data'!$B955,IF(OR($L$12="Southbound",$L$12="Westbound"),'Raw Data'!$B956,'Raw Data'!$B955+'Raw Data'!$B956))</f>
        <v>0</v>
      </c>
      <c r="G15" s="6">
        <f>IF(OR($L$12="Northbound",$L$12="Eastbound"),'Raw Data'!$B1162,IF(OR($L$12="Southbound",$L$12="Westbound"),'Raw Data'!$B1163,'Raw Data'!$B1162+'Raw Data'!$B1163))</f>
        <v>0</v>
      </c>
      <c r="H15" s="6">
        <f>IF(OR($L$12="Northbound",$L$12="Eastbound"),'Raw Data'!$B1369,IF(OR($L$12="Southbound",$L$12="Westbound"),'Raw Data'!$B1370,'Raw Data'!$B1369+'Raw Data'!$B1370))</f>
        <v>0</v>
      </c>
      <c r="I15" s="7">
        <f t="shared" si="0"/>
        <v>0</v>
      </c>
      <c r="J15" s="8">
        <f t="shared" si="1"/>
        <v>0.7142857142857143</v>
      </c>
    </row>
    <row r="16" spans="1:48" x14ac:dyDescent="0.3">
      <c r="A16" s="13">
        <v>3.125E-2</v>
      </c>
      <c r="B16" s="6">
        <f>IF(OR($L$12="Northbound",$L$12="Eastbound"),'Raw Data'!B129,IF(OR($L$12="Southbound",$L$12="Westbound"),'Raw Data'!B130,'Raw Data'!B129+'Raw Data'!B130))</f>
        <v>1</v>
      </c>
      <c r="C16" s="6">
        <f>IF(OR($L$12="Northbound",$L$12="Eastbound"),'Raw Data'!$B336,IF(OR($L$12="Southbound",$L$12="Westbound"),'Raw Data'!$B337,'Raw Data'!$B336+'Raw Data'!$B337))</f>
        <v>0</v>
      </c>
      <c r="D16" s="6">
        <f>IF(OR($L$12="Northbound",$L$12="Eastbound"),'Raw Data'!$B543,IF(OR($L$12="Southbound",$L$12="Westbound"),'Raw Data'!$B544,'Raw Data'!$B543+'Raw Data'!$B544))</f>
        <v>0</v>
      </c>
      <c r="E16" s="6">
        <f>IF(OR($L$12="Northbound",$L$12="Eastbound"),'Raw Data'!$B750,IF(OR($L$12="Southbound",$L$12="Westbound"),'Raw Data'!$B751,'Raw Data'!$B750+'Raw Data'!$B751))</f>
        <v>0</v>
      </c>
      <c r="F16" s="6">
        <f>IF(OR($L$12="Northbound",$L$12="Eastbound"),'Raw Data'!$B957,IF(OR($L$12="Southbound",$L$12="Westbound"),'Raw Data'!$B958,'Raw Data'!$B957+'Raw Data'!$B958))</f>
        <v>0</v>
      </c>
      <c r="G16" s="6">
        <f>IF(OR($L$12="Northbound",$L$12="Eastbound"),'Raw Data'!$B1164,IF(OR($L$12="Southbound",$L$12="Westbound"),'Raw Data'!$B1165,'Raw Data'!$B1164+'Raw Data'!$B1165))</f>
        <v>0</v>
      </c>
      <c r="H16" s="6">
        <f>IF(OR($L$12="Northbound",$L$12="Eastbound"),'Raw Data'!$B1371,IF(OR($L$12="Southbound",$L$12="Westbound"),'Raw Data'!$B1372,'Raw Data'!$B1371+'Raw Data'!$B1372))</f>
        <v>1</v>
      </c>
      <c r="I16" s="7">
        <f t="shared" si="0"/>
        <v>0.2</v>
      </c>
      <c r="J16" s="8">
        <f t="shared" si="1"/>
        <v>0.2857142857142857</v>
      </c>
    </row>
    <row r="17" spans="1:10" x14ac:dyDescent="0.3">
      <c r="A17" s="13">
        <v>4.1666666666666664E-2</v>
      </c>
      <c r="B17" s="6">
        <f>IF(OR($L$12="Northbound",$L$12="Eastbound"),'Raw Data'!B131,IF(OR($L$12="Southbound",$L$12="Westbound"),'Raw Data'!B132,'Raw Data'!B131+'Raw Data'!B132))</f>
        <v>2</v>
      </c>
      <c r="C17" s="6">
        <f>IF(OR($L$12="Northbound",$L$12="Eastbound"),'Raw Data'!$B338,IF(OR($L$12="Southbound",$L$12="Westbound"),'Raw Data'!$B339,'Raw Data'!$B338+'Raw Data'!$B339))</f>
        <v>3</v>
      </c>
      <c r="D17" s="6">
        <f>IF(OR($L$12="Northbound",$L$12="Eastbound"),'Raw Data'!$B545,IF(OR($L$12="Southbound",$L$12="Westbound"),'Raw Data'!$B546,'Raw Data'!$B545+'Raw Data'!$B546))</f>
        <v>1</v>
      </c>
      <c r="E17" s="6">
        <f>IF(OR($L$12="Northbound",$L$12="Eastbound"),'Raw Data'!$B752,IF(OR($L$12="Southbound",$L$12="Westbound"),'Raw Data'!$B753,'Raw Data'!$B752+'Raw Data'!$B753))</f>
        <v>0</v>
      </c>
      <c r="F17" s="6">
        <f>IF(OR($L$12="Northbound",$L$12="Eastbound"),'Raw Data'!$B959,IF(OR($L$12="Southbound",$L$12="Westbound"),'Raw Data'!$B960,'Raw Data'!$B959+'Raw Data'!$B960))</f>
        <v>0</v>
      </c>
      <c r="G17" s="6">
        <f>IF(OR($L$12="Northbound",$L$12="Eastbound"),'Raw Data'!$B1166,IF(OR($L$12="Southbound",$L$12="Westbound"),'Raw Data'!$B1167,'Raw Data'!$B1166+'Raw Data'!$B1167))</f>
        <v>2</v>
      </c>
      <c r="H17" s="6">
        <f>IF(OR($L$12="Northbound",$L$12="Eastbound"),'Raw Data'!$B1373,IF(OR($L$12="Southbound",$L$12="Westbound"),'Raw Data'!$B1374,'Raw Data'!$B1373+'Raw Data'!$B1374))</f>
        <v>0</v>
      </c>
      <c r="I17" s="7">
        <f t="shared" si="0"/>
        <v>0.6</v>
      </c>
      <c r="J17" s="8">
        <f t="shared" si="1"/>
        <v>1.1428571428571428</v>
      </c>
    </row>
    <row r="18" spans="1:10" x14ac:dyDescent="0.3">
      <c r="A18" s="13">
        <v>5.2083333333333301E-2</v>
      </c>
      <c r="B18" s="6">
        <f>IF(OR($L$12="Northbound",$L$12="Eastbound"),'Raw Data'!B133,IF(OR($L$12="Southbound",$L$12="Westbound"),'Raw Data'!B134,'Raw Data'!B133+'Raw Data'!B134))</f>
        <v>2</v>
      </c>
      <c r="C18" s="6">
        <f>IF(OR($L$12="Northbound",$L$12="Eastbound"),'Raw Data'!$B340,IF(OR($L$12="Southbound",$L$12="Westbound"),'Raw Data'!$B341,'Raw Data'!$B340+'Raw Data'!$B341))</f>
        <v>2</v>
      </c>
      <c r="D18" s="6">
        <f>IF(OR($L$12="Northbound",$L$12="Eastbound"),'Raw Data'!$B547,IF(OR($L$12="Southbound",$L$12="Westbound"),'Raw Data'!$B548,'Raw Data'!$B547+'Raw Data'!$B548))</f>
        <v>0</v>
      </c>
      <c r="E18" s="6">
        <f>IF(OR($L$12="Northbound",$L$12="Eastbound"),'Raw Data'!$B754,IF(OR($L$12="Southbound",$L$12="Westbound"),'Raw Data'!$B755,'Raw Data'!$B754+'Raw Data'!$B755))</f>
        <v>0</v>
      </c>
      <c r="F18" s="6">
        <f>IF(OR($L$12="Northbound",$L$12="Eastbound"),'Raw Data'!$B961,IF(OR($L$12="Southbound",$L$12="Westbound"),'Raw Data'!$B962,'Raw Data'!$B961+'Raw Data'!$B962))</f>
        <v>0</v>
      </c>
      <c r="G18" s="6">
        <f>IF(OR($L$12="Northbound",$L$12="Eastbound"),'Raw Data'!$B1168,IF(OR($L$12="Southbound",$L$12="Westbound"),'Raw Data'!$B1169,'Raw Data'!$B1168+'Raw Data'!$B1169))</f>
        <v>0</v>
      </c>
      <c r="H18" s="6">
        <f>IF(OR($L$12="Northbound",$L$12="Eastbound"),'Raw Data'!$B1375,IF(OR($L$12="Southbound",$L$12="Westbound"),'Raw Data'!$B1376,'Raw Data'!$B1375+'Raw Data'!$B1376))</f>
        <v>0</v>
      </c>
      <c r="I18" s="7">
        <f t="shared" si="0"/>
        <v>0</v>
      </c>
      <c r="J18" s="8">
        <f t="shared" si="1"/>
        <v>0.5714285714285714</v>
      </c>
    </row>
    <row r="19" spans="1:10" x14ac:dyDescent="0.3">
      <c r="A19" s="13">
        <v>6.25E-2</v>
      </c>
      <c r="B19" s="6">
        <f>IF(OR($L$12="Northbound",$L$12="Eastbound"),'Raw Data'!B135,IF(OR($L$12="Southbound",$L$12="Westbound"),'Raw Data'!B136,'Raw Data'!B135+'Raw Data'!B136))</f>
        <v>1</v>
      </c>
      <c r="C19" s="6">
        <f>IF(OR($L$12="Northbound",$L$12="Eastbound"),'Raw Data'!$B342,IF(OR($L$12="Southbound",$L$12="Westbound"),'Raw Data'!$B343,'Raw Data'!$B342+'Raw Data'!$B343))</f>
        <v>0</v>
      </c>
      <c r="D19" s="6">
        <f>IF(OR($L$12="Northbound",$L$12="Eastbound"),'Raw Data'!$B549,IF(OR($L$12="Southbound",$L$12="Westbound"),'Raw Data'!$B550,'Raw Data'!$B549+'Raw Data'!$B550))</f>
        <v>0</v>
      </c>
      <c r="E19" s="6">
        <f>IF(OR($L$12="Northbound",$L$12="Eastbound"),'Raw Data'!$B756,IF(OR($L$12="Southbound",$L$12="Westbound"),'Raw Data'!$B757,'Raw Data'!$B756+'Raw Data'!$B757))</f>
        <v>0</v>
      </c>
      <c r="F19" s="6">
        <f>IF(OR($L$12="Northbound",$L$12="Eastbound"),'Raw Data'!$B963,IF(OR($L$12="Southbound",$L$12="Westbound"),'Raw Data'!$B964,'Raw Data'!$B963+'Raw Data'!$B964))</f>
        <v>2</v>
      </c>
      <c r="G19" s="6">
        <f>IF(OR($L$12="Northbound",$L$12="Eastbound"),'Raw Data'!$B1170,IF(OR($L$12="Southbound",$L$12="Westbound"),'Raw Data'!$B1171,'Raw Data'!$B1170+'Raw Data'!$B1171))</f>
        <v>2</v>
      </c>
      <c r="H19" s="6">
        <f>IF(OR($L$12="Northbound",$L$12="Eastbound"),'Raw Data'!$B1377,IF(OR($L$12="Southbound",$L$12="Westbound"),'Raw Data'!$B1378,'Raw Data'!$B1377+'Raw Data'!$B1378))</f>
        <v>0</v>
      </c>
      <c r="I19" s="7">
        <f t="shared" si="0"/>
        <v>0.8</v>
      </c>
      <c r="J19" s="8">
        <f t="shared" si="1"/>
        <v>0.7142857142857143</v>
      </c>
    </row>
    <row r="20" spans="1:10" x14ac:dyDescent="0.3">
      <c r="A20" s="13">
        <v>7.2916666666666699E-2</v>
      </c>
      <c r="B20" s="6">
        <f>IF(OR($L$12="Northbound",$L$12="Eastbound"),'Raw Data'!B137,IF(OR($L$12="Southbound",$L$12="Westbound"),'Raw Data'!B138,'Raw Data'!B137+'Raw Data'!B138))</f>
        <v>3</v>
      </c>
      <c r="C20" s="6">
        <f>IF(OR($L$12="Northbound",$L$12="Eastbound"),'Raw Data'!$B344,IF(OR($L$12="Southbound",$L$12="Westbound"),'Raw Data'!$B345,'Raw Data'!$B344+'Raw Data'!$B345))</f>
        <v>0</v>
      </c>
      <c r="D20" s="6">
        <f>IF(OR($L$12="Northbound",$L$12="Eastbound"),'Raw Data'!$B551,IF(OR($L$12="Southbound",$L$12="Westbound"),'Raw Data'!$B552,'Raw Data'!$B551+'Raw Data'!$B552))</f>
        <v>0</v>
      </c>
      <c r="E20" s="6">
        <f>IF(OR($L$12="Northbound",$L$12="Eastbound"),'Raw Data'!$B758,IF(OR($L$12="Southbound",$L$12="Westbound"),'Raw Data'!$B759,'Raw Data'!$B758+'Raw Data'!$B759))</f>
        <v>0</v>
      </c>
      <c r="F20" s="6">
        <f>IF(OR($L$12="Northbound",$L$12="Eastbound"),'Raw Data'!$B965,IF(OR($L$12="Southbound",$L$12="Westbound"),'Raw Data'!$B966,'Raw Data'!$B965+'Raw Data'!$B966))</f>
        <v>0</v>
      </c>
      <c r="G20" s="6">
        <f>IF(OR($L$12="Northbound",$L$12="Eastbound"),'Raw Data'!$B1172,IF(OR($L$12="Southbound",$L$12="Westbound"),'Raw Data'!$B1173,'Raw Data'!$B1172+'Raw Data'!$B1173))</f>
        <v>3</v>
      </c>
      <c r="H20" s="6">
        <f>IF(OR($L$12="Northbound",$L$12="Eastbound"),'Raw Data'!$B1379,IF(OR($L$12="Southbound",$L$12="Westbound"),'Raw Data'!$B1380,'Raw Data'!$B1379+'Raw Data'!$B1380))</f>
        <v>0</v>
      </c>
      <c r="I20" s="7">
        <f t="shared" si="0"/>
        <v>0.6</v>
      </c>
      <c r="J20" s="8">
        <f t="shared" si="1"/>
        <v>0.8571428571428571</v>
      </c>
    </row>
    <row r="21" spans="1:10" x14ac:dyDescent="0.3">
      <c r="A21" s="13">
        <v>8.3333333333333301E-2</v>
      </c>
      <c r="B21" s="6">
        <f>IF(OR($L$12="Northbound",$L$12="Eastbound"),'Raw Data'!B139,IF(OR($L$12="Southbound",$L$12="Westbound"),'Raw Data'!B140,'Raw Data'!B139+'Raw Data'!B140))</f>
        <v>1</v>
      </c>
      <c r="C21" s="6">
        <f>IF(OR($L$12="Northbound",$L$12="Eastbound"),'Raw Data'!$B346,IF(OR($L$12="Southbound",$L$12="Westbound"),'Raw Data'!$B347,'Raw Data'!$B346+'Raw Data'!$B347))</f>
        <v>1</v>
      </c>
      <c r="D21" s="6">
        <f>IF(OR($L$12="Northbound",$L$12="Eastbound"),'Raw Data'!$B553,IF(OR($L$12="Southbound",$L$12="Westbound"),'Raw Data'!$B554,'Raw Data'!$B553+'Raw Data'!$B554))</f>
        <v>2</v>
      </c>
      <c r="E21" s="6">
        <f>IF(OR($L$12="Northbound",$L$12="Eastbound"),'Raw Data'!$B760,IF(OR($L$12="Southbound",$L$12="Westbound"),'Raw Data'!$B761,'Raw Data'!$B760+'Raw Data'!$B761))</f>
        <v>0</v>
      </c>
      <c r="F21" s="6">
        <f>IF(OR($L$12="Northbound",$L$12="Eastbound"),'Raw Data'!$B967,IF(OR($L$12="Southbound",$L$12="Westbound"),'Raw Data'!$B968,'Raw Data'!$B967+'Raw Data'!$B968))</f>
        <v>0</v>
      </c>
      <c r="G21" s="6">
        <f>IF(OR($L$12="Northbound",$L$12="Eastbound"),'Raw Data'!$B1174,IF(OR($L$12="Southbound",$L$12="Westbound"),'Raw Data'!$B1175,'Raw Data'!$B1174+'Raw Data'!$B1175))</f>
        <v>1</v>
      </c>
      <c r="H21" s="6">
        <f>IF(OR($L$12="Northbound",$L$12="Eastbound"),'Raw Data'!$B1381,IF(OR($L$12="Southbound",$L$12="Westbound"),'Raw Data'!$B1382,'Raw Data'!$B1381+'Raw Data'!$B1382))</f>
        <v>0</v>
      </c>
      <c r="I21" s="7">
        <f t="shared" si="0"/>
        <v>0.6</v>
      </c>
      <c r="J21" s="8">
        <f t="shared" si="1"/>
        <v>0.7142857142857143</v>
      </c>
    </row>
    <row r="22" spans="1:10" x14ac:dyDescent="0.3">
      <c r="A22" s="13">
        <v>9.375E-2</v>
      </c>
      <c r="B22" s="6">
        <f>IF(OR($L$12="Northbound",$L$12="Eastbound"),'Raw Data'!B141,IF(OR($L$12="Southbound",$L$12="Westbound"),'Raw Data'!B142,'Raw Data'!B141+'Raw Data'!B142))</f>
        <v>0</v>
      </c>
      <c r="C22" s="6">
        <f>IF(OR($L$12="Northbound",$L$12="Eastbound"),'Raw Data'!$B348,IF(OR($L$12="Southbound",$L$12="Westbound"),'Raw Data'!$B349,'Raw Data'!$B348+'Raw Data'!$B349))</f>
        <v>3</v>
      </c>
      <c r="D22" s="6">
        <f>IF(OR($L$12="Northbound",$L$12="Eastbound"),'Raw Data'!$B555,IF(OR($L$12="Southbound",$L$12="Westbound"),'Raw Data'!$B556,'Raw Data'!$B555+'Raw Data'!$B556))</f>
        <v>0</v>
      </c>
      <c r="E22" s="6">
        <f>IF(OR($L$12="Northbound",$L$12="Eastbound"),'Raw Data'!$B762,IF(OR($L$12="Southbound",$L$12="Westbound"),'Raw Data'!$B763,'Raw Data'!$B762+'Raw Data'!$B763))</f>
        <v>1</v>
      </c>
      <c r="F22" s="6">
        <f>IF(OR($L$12="Northbound",$L$12="Eastbound"),'Raw Data'!$B969,IF(OR($L$12="Southbound",$L$12="Westbound"),'Raw Data'!$B970,'Raw Data'!$B969+'Raw Data'!$B970))</f>
        <v>0</v>
      </c>
      <c r="G22" s="6">
        <f>IF(OR($L$12="Northbound",$L$12="Eastbound"),'Raw Data'!$B1176,IF(OR($L$12="Southbound",$L$12="Westbound"),'Raw Data'!$B1177,'Raw Data'!$B1176+'Raw Data'!$B1177))</f>
        <v>0</v>
      </c>
      <c r="H22" s="6">
        <f>IF(OR($L$12="Northbound",$L$12="Eastbound"),'Raw Data'!$B1383,IF(OR($L$12="Southbound",$L$12="Westbound"),'Raw Data'!$B1384,'Raw Data'!$B1383+'Raw Data'!$B1384))</f>
        <v>0</v>
      </c>
      <c r="I22" s="7">
        <f t="shared" si="0"/>
        <v>0.2</v>
      </c>
      <c r="J22" s="8">
        <f t="shared" si="1"/>
        <v>0.5714285714285714</v>
      </c>
    </row>
    <row r="23" spans="1:10" x14ac:dyDescent="0.3">
      <c r="A23" s="13">
        <v>0.104166666666667</v>
      </c>
      <c r="B23" s="6">
        <f>IF(OR($L$12="Northbound",$L$12="Eastbound"),'Raw Data'!B143,IF(OR($L$12="Southbound",$L$12="Westbound"),'Raw Data'!B144,'Raw Data'!B143+'Raw Data'!B144))</f>
        <v>3</v>
      </c>
      <c r="C23" s="6">
        <f>IF(OR($L$12="Northbound",$L$12="Eastbound"),'Raw Data'!$B350,IF(OR($L$12="Southbound",$L$12="Westbound"),'Raw Data'!$B351,'Raw Data'!$B350+'Raw Data'!$B351))</f>
        <v>1</v>
      </c>
      <c r="D23" s="6">
        <f>IF(OR($L$12="Northbound",$L$12="Eastbound"),'Raw Data'!$B557,IF(OR($L$12="Southbound",$L$12="Westbound"),'Raw Data'!$B558,'Raw Data'!$B557+'Raw Data'!$B558))</f>
        <v>0</v>
      </c>
      <c r="E23" s="6">
        <f>IF(OR($L$12="Northbound",$L$12="Eastbound"),'Raw Data'!$B764,IF(OR($L$12="Southbound",$L$12="Westbound"),'Raw Data'!$B765,'Raw Data'!$B764+'Raw Data'!$B765))</f>
        <v>0</v>
      </c>
      <c r="F23" s="6">
        <f>IF(OR($L$12="Northbound",$L$12="Eastbound"),'Raw Data'!$B971,IF(OR($L$12="Southbound",$L$12="Westbound"),'Raw Data'!$B972,'Raw Data'!$B971+'Raw Data'!$B972))</f>
        <v>0</v>
      </c>
      <c r="G23" s="6">
        <f>IF(OR($L$12="Northbound",$L$12="Eastbound"),'Raw Data'!$B1178,IF(OR($L$12="Southbound",$L$12="Westbound"),'Raw Data'!$B1179,'Raw Data'!$B1178+'Raw Data'!$B1179))</f>
        <v>2</v>
      </c>
      <c r="H23" s="6">
        <f>IF(OR($L$12="Northbound",$L$12="Eastbound"),'Raw Data'!$B1385,IF(OR($L$12="Southbound",$L$12="Westbound"),'Raw Data'!$B1386,'Raw Data'!$B1385+'Raw Data'!$B1386))</f>
        <v>0</v>
      </c>
      <c r="I23" s="7">
        <f t="shared" si="0"/>
        <v>0.4</v>
      </c>
      <c r="J23" s="8">
        <f t="shared" si="1"/>
        <v>0.8571428571428571</v>
      </c>
    </row>
    <row r="24" spans="1:10" x14ac:dyDescent="0.3">
      <c r="A24" s="13">
        <v>0.114583333333333</v>
      </c>
      <c r="B24" s="6">
        <f>IF(OR($L$12="Northbound",$L$12="Eastbound"),'Raw Data'!B145,IF(OR($L$12="Southbound",$L$12="Westbound"),'Raw Data'!B146,'Raw Data'!B145+'Raw Data'!B146))</f>
        <v>1</v>
      </c>
      <c r="C24" s="6">
        <f>IF(OR($L$12="Northbound",$L$12="Eastbound"),'Raw Data'!$B352,IF(OR($L$12="Southbound",$L$12="Westbound"),'Raw Data'!$B353,'Raw Data'!$B352+'Raw Data'!$B353))</f>
        <v>0</v>
      </c>
      <c r="D24" s="6">
        <f>IF(OR($L$12="Northbound",$L$12="Eastbound"),'Raw Data'!$B559,IF(OR($L$12="Southbound",$L$12="Westbound"),'Raw Data'!$B560,'Raw Data'!$B559+'Raw Data'!$B560))</f>
        <v>0</v>
      </c>
      <c r="E24" s="6">
        <f>IF(OR($L$12="Northbound",$L$12="Eastbound"),'Raw Data'!$B766,IF(OR($L$12="Southbound",$L$12="Westbound"),'Raw Data'!$B767,'Raw Data'!$B766+'Raw Data'!$B767))</f>
        <v>0</v>
      </c>
      <c r="F24" s="6">
        <f>IF(OR($L$12="Northbound",$L$12="Eastbound"),'Raw Data'!$B973,IF(OR($L$12="Southbound",$L$12="Westbound"),'Raw Data'!$B974,'Raw Data'!$B973+'Raw Data'!$B974))</f>
        <v>0</v>
      </c>
      <c r="G24" s="6">
        <f>IF(OR($L$12="Northbound",$L$12="Eastbound"),'Raw Data'!$B1180,IF(OR($L$12="Southbound",$L$12="Westbound"),'Raw Data'!$B1181,'Raw Data'!$B1180+'Raw Data'!$B1181))</f>
        <v>0</v>
      </c>
      <c r="H24" s="6">
        <f>IF(OR($L$12="Northbound",$L$12="Eastbound"),'Raw Data'!$B1387,IF(OR($L$12="Southbound",$L$12="Westbound"),'Raw Data'!$B1388,'Raw Data'!$B1387+'Raw Data'!$B1388))</f>
        <v>0</v>
      </c>
      <c r="I24" s="7">
        <f t="shared" si="0"/>
        <v>0</v>
      </c>
      <c r="J24" s="8">
        <f t="shared" si="1"/>
        <v>0.14285714285714285</v>
      </c>
    </row>
    <row r="25" spans="1:10" x14ac:dyDescent="0.3">
      <c r="A25" s="13">
        <v>0.125</v>
      </c>
      <c r="B25" s="6">
        <f>IF(OR($L$12="Northbound",$L$12="Eastbound"),'Raw Data'!B147,IF(OR($L$12="Southbound",$L$12="Westbound"),'Raw Data'!B148,'Raw Data'!B147+'Raw Data'!B148))</f>
        <v>1</v>
      </c>
      <c r="C25" s="6">
        <f>IF(OR($L$12="Northbound",$L$12="Eastbound"),'Raw Data'!$B354,IF(OR($L$12="Southbound",$L$12="Westbound"),'Raw Data'!$B355,'Raw Data'!$B354+'Raw Data'!$B355))</f>
        <v>2</v>
      </c>
      <c r="D25" s="6">
        <f>IF(OR($L$12="Northbound",$L$12="Eastbound"),'Raw Data'!$B561,IF(OR($L$12="Southbound",$L$12="Westbound"),'Raw Data'!$B562,'Raw Data'!$B561+'Raw Data'!$B562))</f>
        <v>0</v>
      </c>
      <c r="E25" s="6">
        <f>IF(OR($L$12="Northbound",$L$12="Eastbound"),'Raw Data'!$B768,IF(OR($L$12="Southbound",$L$12="Westbound"),'Raw Data'!$B769,'Raw Data'!$B768+'Raw Data'!$B769))</f>
        <v>1</v>
      </c>
      <c r="F25" s="6">
        <f>IF(OR($L$12="Northbound",$L$12="Eastbound"),'Raw Data'!$B975,IF(OR($L$12="Southbound",$L$12="Westbound"),'Raw Data'!$B976,'Raw Data'!$B975+'Raw Data'!$B976))</f>
        <v>0</v>
      </c>
      <c r="G25" s="6">
        <f>IF(OR($L$12="Northbound",$L$12="Eastbound"),'Raw Data'!$B1182,IF(OR($L$12="Southbound",$L$12="Westbound"),'Raw Data'!$B1183,'Raw Data'!$B1182+'Raw Data'!$B1183))</f>
        <v>0</v>
      </c>
      <c r="H25" s="6">
        <f>IF(OR($L$12="Northbound",$L$12="Eastbound"),'Raw Data'!$B1389,IF(OR($L$12="Southbound",$L$12="Westbound"),'Raw Data'!$B1390,'Raw Data'!$B1389+'Raw Data'!$B1390))</f>
        <v>0</v>
      </c>
      <c r="I25" s="7">
        <f t="shared" si="0"/>
        <v>0.2</v>
      </c>
      <c r="J25" s="8">
        <f t="shared" si="1"/>
        <v>0.5714285714285714</v>
      </c>
    </row>
    <row r="26" spans="1:10" x14ac:dyDescent="0.3">
      <c r="A26" s="13">
        <v>0.13541666666666699</v>
      </c>
      <c r="B26" s="6">
        <f>IF(OR($L$12="Northbound",$L$12="Eastbound"),'Raw Data'!B149,IF(OR($L$12="Southbound",$L$12="Westbound"),'Raw Data'!B150,'Raw Data'!B149+'Raw Data'!B150))</f>
        <v>1</v>
      </c>
      <c r="C26" s="6">
        <f>IF(OR($L$12="Northbound",$L$12="Eastbound"),'Raw Data'!$B356,IF(OR($L$12="Southbound",$L$12="Westbound"),'Raw Data'!$B357,'Raw Data'!$B356+'Raw Data'!$B357))</f>
        <v>0</v>
      </c>
      <c r="D26" s="6">
        <f>IF(OR($L$12="Northbound",$L$12="Eastbound"),'Raw Data'!$B563,IF(OR($L$12="Southbound",$L$12="Westbound"),'Raw Data'!$B564,'Raw Data'!$B563+'Raw Data'!$B564))</f>
        <v>0</v>
      </c>
      <c r="E26" s="6">
        <f>IF(OR($L$12="Northbound",$L$12="Eastbound"),'Raw Data'!$B770,IF(OR($L$12="Southbound",$L$12="Westbound"),'Raw Data'!$B771,'Raw Data'!$B770+'Raw Data'!$B771))</f>
        <v>2</v>
      </c>
      <c r="F26" s="6">
        <f>IF(OR($L$12="Northbound",$L$12="Eastbound"),'Raw Data'!$B977,IF(OR($L$12="Southbound",$L$12="Westbound"),'Raw Data'!$B978,'Raw Data'!$B977+'Raw Data'!$B978))</f>
        <v>0</v>
      </c>
      <c r="G26" s="6">
        <f>IF(OR($L$12="Northbound",$L$12="Eastbound"),'Raw Data'!$B1184,IF(OR($L$12="Southbound",$L$12="Westbound"),'Raw Data'!$B1185,'Raw Data'!$B1184+'Raw Data'!$B1185))</f>
        <v>0</v>
      </c>
      <c r="H26" s="6">
        <f>IF(OR($L$12="Northbound",$L$12="Eastbound"),'Raw Data'!$B1391,IF(OR($L$12="Southbound",$L$12="Westbound"),'Raw Data'!$B1392,'Raw Data'!$B1391+'Raw Data'!$B1392))</f>
        <v>0</v>
      </c>
      <c r="I26" s="7">
        <f t="shared" si="0"/>
        <v>0.4</v>
      </c>
      <c r="J26" s="8">
        <f t="shared" si="1"/>
        <v>0.42857142857142855</v>
      </c>
    </row>
    <row r="27" spans="1:10" x14ac:dyDescent="0.3">
      <c r="A27" s="13">
        <v>0.14583333333333301</v>
      </c>
      <c r="B27" s="6">
        <f>IF(OR($L$12="Northbound",$L$12="Eastbound"),'Raw Data'!B151,IF(OR($L$12="Southbound",$L$12="Westbound"),'Raw Data'!B152,'Raw Data'!B151+'Raw Data'!B152))</f>
        <v>0</v>
      </c>
      <c r="C27" s="6">
        <f>IF(OR($L$12="Northbound",$L$12="Eastbound"),'Raw Data'!$B358,IF(OR($L$12="Southbound",$L$12="Westbound"),'Raw Data'!$B359,'Raw Data'!$B358+'Raw Data'!$B359))</f>
        <v>0</v>
      </c>
      <c r="D27" s="6">
        <f>IF(OR($L$12="Northbound",$L$12="Eastbound"),'Raw Data'!$B565,IF(OR($L$12="Southbound",$L$12="Westbound"),'Raw Data'!$B566,'Raw Data'!$B565+'Raw Data'!$B566))</f>
        <v>0</v>
      </c>
      <c r="E27" s="6">
        <f>IF(OR($L$12="Northbound",$L$12="Eastbound"),'Raw Data'!$B772,IF(OR($L$12="Southbound",$L$12="Westbound"),'Raw Data'!$B773,'Raw Data'!$B772+'Raw Data'!$B773))</f>
        <v>0</v>
      </c>
      <c r="F27" s="6">
        <f>IF(OR($L$12="Northbound",$L$12="Eastbound"),'Raw Data'!$B979,IF(OR($L$12="Southbound",$L$12="Westbound"),'Raw Data'!$B980,'Raw Data'!$B979+'Raw Data'!$B980))</f>
        <v>0</v>
      </c>
      <c r="G27" s="6">
        <f>IF(OR($L$12="Northbound",$L$12="Eastbound"),'Raw Data'!$B1186,IF(OR($L$12="Southbound",$L$12="Westbound"),'Raw Data'!$B1187,'Raw Data'!$B1186+'Raw Data'!$B1187))</f>
        <v>0</v>
      </c>
      <c r="H27" s="6">
        <f>IF(OR($L$12="Northbound",$L$12="Eastbound"),'Raw Data'!$B1393,IF(OR($L$12="Southbound",$L$12="Westbound"),'Raw Data'!$B1394,'Raw Data'!$B1393+'Raw Data'!$B1394))</f>
        <v>0</v>
      </c>
      <c r="I27" s="7">
        <f t="shared" si="0"/>
        <v>0</v>
      </c>
      <c r="J27" s="8">
        <f t="shared" si="1"/>
        <v>0</v>
      </c>
    </row>
    <row r="28" spans="1:10" x14ac:dyDescent="0.3">
      <c r="A28" s="13">
        <v>0.15625</v>
      </c>
      <c r="B28" s="6">
        <f>IF(OR($L$12="Northbound",$L$12="Eastbound"),'Raw Data'!B153,IF(OR($L$12="Southbound",$L$12="Westbound"),'Raw Data'!B154,'Raw Data'!B153+'Raw Data'!B154))</f>
        <v>0</v>
      </c>
      <c r="C28" s="6">
        <f>IF(OR($L$12="Northbound",$L$12="Eastbound"),'Raw Data'!$B360,IF(OR($L$12="Southbound",$L$12="Westbound"),'Raw Data'!$B361,'Raw Data'!$B360+'Raw Data'!$B361))</f>
        <v>2</v>
      </c>
      <c r="D28" s="6">
        <f>IF(OR($L$12="Northbound",$L$12="Eastbound"),'Raw Data'!$B567,IF(OR($L$12="Southbound",$L$12="Westbound"),'Raw Data'!$B568,'Raw Data'!$B567+'Raw Data'!$B568))</f>
        <v>0</v>
      </c>
      <c r="E28" s="6">
        <f>IF(OR($L$12="Northbound",$L$12="Eastbound"),'Raw Data'!$B774,IF(OR($L$12="Southbound",$L$12="Westbound"),'Raw Data'!$B775,'Raw Data'!$B774+'Raw Data'!$B775))</f>
        <v>0</v>
      </c>
      <c r="F28" s="6">
        <f>IF(OR($L$12="Northbound",$L$12="Eastbound"),'Raw Data'!$B981,IF(OR($L$12="Southbound",$L$12="Westbound"),'Raw Data'!$B982,'Raw Data'!$B981+'Raw Data'!$B982))</f>
        <v>0</v>
      </c>
      <c r="G28" s="6">
        <f>IF(OR($L$12="Northbound",$L$12="Eastbound"),'Raw Data'!$B1188,IF(OR($L$12="Southbound",$L$12="Westbound"),'Raw Data'!$B1189,'Raw Data'!$B1188+'Raw Data'!$B1189))</f>
        <v>0</v>
      </c>
      <c r="H28" s="6">
        <f>IF(OR($L$12="Northbound",$L$12="Eastbound"),'Raw Data'!$B1395,IF(OR($L$12="Southbound",$L$12="Westbound"),'Raw Data'!$B1396,'Raw Data'!$B1395+'Raw Data'!$B1396))</f>
        <v>0</v>
      </c>
      <c r="I28" s="7">
        <f t="shared" si="0"/>
        <v>0</v>
      </c>
      <c r="J28" s="8">
        <f t="shared" si="1"/>
        <v>0.2857142857142857</v>
      </c>
    </row>
    <row r="29" spans="1:10" x14ac:dyDescent="0.3">
      <c r="A29" s="13">
        <v>0.16666666666666699</v>
      </c>
      <c r="B29" s="6">
        <f>IF(OR($L$12="Northbound",$L$12="Eastbound"),'Raw Data'!B155,IF(OR($L$12="Southbound",$L$12="Westbound"),'Raw Data'!B156,'Raw Data'!B155+'Raw Data'!B156))</f>
        <v>0</v>
      </c>
      <c r="C29" s="6">
        <f>IF(OR($L$12="Northbound",$L$12="Eastbound"),'Raw Data'!$B362,IF(OR($L$12="Southbound",$L$12="Westbound"),'Raw Data'!$B363,'Raw Data'!$B362+'Raw Data'!$B363))</f>
        <v>0</v>
      </c>
      <c r="D29" s="6">
        <f>IF(OR($L$12="Northbound",$L$12="Eastbound"),'Raw Data'!$B569,IF(OR($L$12="Southbound",$L$12="Westbound"),'Raw Data'!$B570,'Raw Data'!$B569+'Raw Data'!$B570))</f>
        <v>0</v>
      </c>
      <c r="E29" s="6">
        <f>IF(OR($L$12="Northbound",$L$12="Eastbound"),'Raw Data'!$B776,IF(OR($L$12="Southbound",$L$12="Westbound"),'Raw Data'!$B777,'Raw Data'!$B776+'Raw Data'!$B777))</f>
        <v>1</v>
      </c>
      <c r="F29" s="6">
        <f>IF(OR($L$12="Northbound",$L$12="Eastbound"),'Raw Data'!$B983,IF(OR($L$12="Southbound",$L$12="Westbound"),'Raw Data'!$B984,'Raw Data'!$B983+'Raw Data'!$B984))</f>
        <v>2</v>
      </c>
      <c r="G29" s="6">
        <f>IF(OR($L$12="Northbound",$L$12="Eastbound"),'Raw Data'!$B1190,IF(OR($L$12="Southbound",$L$12="Westbound"),'Raw Data'!$B1191,'Raw Data'!$B1190+'Raw Data'!$B1191))</f>
        <v>0</v>
      </c>
      <c r="H29" s="6">
        <f>IF(OR($L$12="Northbound",$L$12="Eastbound"),'Raw Data'!$B1397,IF(OR($L$12="Southbound",$L$12="Westbound"),'Raw Data'!$B1398,'Raw Data'!$B1397+'Raw Data'!$B1398))</f>
        <v>0</v>
      </c>
      <c r="I29" s="7">
        <f t="shared" si="0"/>
        <v>0.6</v>
      </c>
      <c r="J29" s="8">
        <f t="shared" si="1"/>
        <v>0.42857142857142855</v>
      </c>
    </row>
    <row r="30" spans="1:10" x14ac:dyDescent="0.3">
      <c r="A30" s="13">
        <v>0.17708333333333301</v>
      </c>
      <c r="B30" s="6">
        <f>IF(OR($L$12="Northbound",$L$12="Eastbound"),'Raw Data'!B157,IF(OR($L$12="Southbound",$L$12="Westbound"),'Raw Data'!B158,'Raw Data'!B157+'Raw Data'!B158))</f>
        <v>0</v>
      </c>
      <c r="C30" s="6">
        <f>IF(OR($L$12="Northbound",$L$12="Eastbound"),'Raw Data'!$B364,IF(OR($L$12="Southbound",$L$12="Westbound"),'Raw Data'!$B365,'Raw Data'!$B364+'Raw Data'!$B365))</f>
        <v>0</v>
      </c>
      <c r="D30" s="6">
        <f>IF(OR($L$12="Northbound",$L$12="Eastbound"),'Raw Data'!$B571,IF(OR($L$12="Southbound",$L$12="Westbound"),'Raw Data'!$B572,'Raw Data'!$B571+'Raw Data'!$B572))</f>
        <v>0</v>
      </c>
      <c r="E30" s="6">
        <f>IF(OR($L$12="Northbound",$L$12="Eastbound"),'Raw Data'!$B778,IF(OR($L$12="Southbound",$L$12="Westbound"),'Raw Data'!$B779,'Raw Data'!$B778+'Raw Data'!$B779))</f>
        <v>0</v>
      </c>
      <c r="F30" s="6">
        <f>IF(OR($L$12="Northbound",$L$12="Eastbound"),'Raw Data'!$B985,IF(OR($L$12="Southbound",$L$12="Westbound"),'Raw Data'!$B986,'Raw Data'!$B985+'Raw Data'!$B986))</f>
        <v>0</v>
      </c>
      <c r="G30" s="6">
        <f>IF(OR($L$12="Northbound",$L$12="Eastbound"),'Raw Data'!$B1192,IF(OR($L$12="Southbound",$L$12="Westbound"),'Raw Data'!$B1193,'Raw Data'!$B1192+'Raw Data'!$B1193))</f>
        <v>0</v>
      </c>
      <c r="H30" s="6">
        <f>IF(OR($L$12="Northbound",$L$12="Eastbound"),'Raw Data'!$B1399,IF(OR($L$12="Southbound",$L$12="Westbound"),'Raw Data'!$B1400,'Raw Data'!$B1399+'Raw Data'!$B1400))</f>
        <v>0</v>
      </c>
      <c r="I30" s="7">
        <f t="shared" si="0"/>
        <v>0</v>
      </c>
      <c r="J30" s="8">
        <f t="shared" si="1"/>
        <v>0</v>
      </c>
    </row>
    <row r="31" spans="1:10" x14ac:dyDescent="0.3">
      <c r="A31" s="13">
        <v>0.1875</v>
      </c>
      <c r="B31" s="6">
        <f>IF(OR($L$12="Northbound",$L$12="Eastbound"),'Raw Data'!B159,IF(OR($L$12="Southbound",$L$12="Westbound"),'Raw Data'!B160,'Raw Data'!B159+'Raw Data'!B160))</f>
        <v>0</v>
      </c>
      <c r="C31" s="6">
        <f>IF(OR($L$12="Northbound",$L$12="Eastbound"),'Raw Data'!$B366,IF(OR($L$12="Southbound",$L$12="Westbound"),'Raw Data'!$B367,'Raw Data'!$B366+'Raw Data'!$B367))</f>
        <v>0</v>
      </c>
      <c r="D31" s="6">
        <f>IF(OR($L$12="Northbound",$L$12="Eastbound"),'Raw Data'!$B573,IF(OR($L$12="Southbound",$L$12="Westbound"),'Raw Data'!$B574,'Raw Data'!$B573+'Raw Data'!$B574))</f>
        <v>0</v>
      </c>
      <c r="E31" s="6">
        <f>IF(OR($L$12="Northbound",$L$12="Eastbound"),'Raw Data'!$B780,IF(OR($L$12="Southbound",$L$12="Westbound"),'Raw Data'!$B781,'Raw Data'!$B780+'Raw Data'!$B781))</f>
        <v>0</v>
      </c>
      <c r="F31" s="6">
        <f>IF(OR($L$12="Northbound",$L$12="Eastbound"),'Raw Data'!$B987,IF(OR($L$12="Southbound",$L$12="Westbound"),'Raw Data'!$B988,'Raw Data'!$B987+'Raw Data'!$B988))</f>
        <v>0</v>
      </c>
      <c r="G31" s="6">
        <f>IF(OR($L$12="Northbound",$L$12="Eastbound"),'Raw Data'!$B1194,IF(OR($L$12="Southbound",$L$12="Westbound"),'Raw Data'!$B1195,'Raw Data'!$B1194+'Raw Data'!$B1195))</f>
        <v>0</v>
      </c>
      <c r="H31" s="6">
        <f>IF(OR($L$12="Northbound",$L$12="Eastbound"),'Raw Data'!$B1401,IF(OR($L$12="Southbound",$L$12="Westbound"),'Raw Data'!$B1402,'Raw Data'!$B1401+'Raw Data'!$B1402))</f>
        <v>0</v>
      </c>
      <c r="I31" s="7">
        <f t="shared" si="0"/>
        <v>0</v>
      </c>
      <c r="J31" s="8">
        <f t="shared" si="1"/>
        <v>0</v>
      </c>
    </row>
    <row r="32" spans="1:10" x14ac:dyDescent="0.3">
      <c r="A32" s="13">
        <v>0.19791666666666699</v>
      </c>
      <c r="B32" s="6">
        <f>IF(OR($L$12="Northbound",$L$12="Eastbound"),'Raw Data'!B161,IF(OR($L$12="Southbound",$L$12="Westbound"),'Raw Data'!B162,'Raw Data'!B161+'Raw Data'!B162))</f>
        <v>2</v>
      </c>
      <c r="C32" s="6">
        <f>IF(OR($L$12="Northbound",$L$12="Eastbound"),'Raw Data'!$B368,IF(OR($L$12="Southbound",$L$12="Westbound"),'Raw Data'!$B369,'Raw Data'!$B368+'Raw Data'!$B369))</f>
        <v>3</v>
      </c>
      <c r="D32" s="6">
        <f>IF(OR($L$12="Northbound",$L$12="Eastbound"),'Raw Data'!$B575,IF(OR($L$12="Southbound",$L$12="Westbound"),'Raw Data'!$B576,'Raw Data'!$B575+'Raw Data'!$B576))</f>
        <v>0</v>
      </c>
      <c r="E32" s="6">
        <f>IF(OR($L$12="Northbound",$L$12="Eastbound"),'Raw Data'!$B782,IF(OR($L$12="Southbound",$L$12="Westbound"),'Raw Data'!$B783,'Raw Data'!$B782+'Raw Data'!$B783))</f>
        <v>2</v>
      </c>
      <c r="F32" s="6">
        <f>IF(OR($L$12="Northbound",$L$12="Eastbound"),'Raw Data'!$B989,IF(OR($L$12="Southbound",$L$12="Westbound"),'Raw Data'!$B990,'Raw Data'!$B989+'Raw Data'!$B990))</f>
        <v>0</v>
      </c>
      <c r="G32" s="6">
        <f>IF(OR($L$12="Northbound",$L$12="Eastbound"),'Raw Data'!$B1196,IF(OR($L$12="Southbound",$L$12="Westbound"),'Raw Data'!$B1197,'Raw Data'!$B1196+'Raw Data'!$B1197))</f>
        <v>2</v>
      </c>
      <c r="H32" s="6">
        <f>IF(OR($L$12="Northbound",$L$12="Eastbound"),'Raw Data'!$B1403,IF(OR($L$12="Southbound",$L$12="Westbound"),'Raw Data'!$B1404,'Raw Data'!$B1403+'Raw Data'!$B1404))</f>
        <v>0</v>
      </c>
      <c r="I32" s="7">
        <f t="shared" si="0"/>
        <v>0.8</v>
      </c>
      <c r="J32" s="8">
        <f t="shared" si="1"/>
        <v>1.2857142857142858</v>
      </c>
    </row>
    <row r="33" spans="1:10" x14ac:dyDescent="0.3">
      <c r="A33" s="13">
        <v>0.20833333333333301</v>
      </c>
      <c r="B33" s="6">
        <f>IF(OR($L$12="Northbound",$L$12="Eastbound"),'Raw Data'!B163,IF(OR($L$12="Southbound",$L$12="Westbound"),'Raw Data'!B164,'Raw Data'!B163+'Raw Data'!B164))</f>
        <v>0</v>
      </c>
      <c r="C33" s="6">
        <f>IF(OR($L$12="Northbound",$L$12="Eastbound"),'Raw Data'!$B370,IF(OR($L$12="Southbound",$L$12="Westbound"),'Raw Data'!$B371,'Raw Data'!$B370+'Raw Data'!$B371))</f>
        <v>0</v>
      </c>
      <c r="D33" s="6">
        <f>IF(OR($L$12="Northbound",$L$12="Eastbound"),'Raw Data'!$B577,IF(OR($L$12="Southbound",$L$12="Westbound"),'Raw Data'!$B578,'Raw Data'!$B577+'Raw Data'!$B578))</f>
        <v>0</v>
      </c>
      <c r="E33" s="6">
        <f>IF(OR($L$12="Northbound",$L$12="Eastbound"),'Raw Data'!$B784,IF(OR($L$12="Southbound",$L$12="Westbound"),'Raw Data'!$B785,'Raw Data'!$B784+'Raw Data'!$B785))</f>
        <v>0</v>
      </c>
      <c r="F33" s="6">
        <f>IF(OR($L$12="Northbound",$L$12="Eastbound"),'Raw Data'!$B991,IF(OR($L$12="Southbound",$L$12="Westbound"),'Raw Data'!$B992,'Raw Data'!$B991+'Raw Data'!$B992))</f>
        <v>0</v>
      </c>
      <c r="G33" s="6">
        <f>IF(OR($L$12="Northbound",$L$12="Eastbound"),'Raw Data'!$B1198,IF(OR($L$12="Southbound",$L$12="Westbound"),'Raw Data'!$B1199,'Raw Data'!$B1198+'Raw Data'!$B1199))</f>
        <v>2</v>
      </c>
      <c r="H33" s="6">
        <f>IF(OR($L$12="Northbound",$L$12="Eastbound"),'Raw Data'!$B1405,IF(OR($L$12="Southbound",$L$12="Westbound"),'Raw Data'!$B1406,'Raw Data'!$B1405+'Raw Data'!$B1406))</f>
        <v>0</v>
      </c>
      <c r="I33" s="7">
        <f t="shared" si="0"/>
        <v>0.4</v>
      </c>
      <c r="J33" s="8">
        <f t="shared" si="1"/>
        <v>0.2857142857142857</v>
      </c>
    </row>
    <row r="34" spans="1:10" x14ac:dyDescent="0.3">
      <c r="A34" s="13">
        <v>0.21875</v>
      </c>
      <c r="B34" s="6">
        <f>IF(OR($L$12="Northbound",$L$12="Eastbound"),'Raw Data'!B165,IF(OR($L$12="Southbound",$L$12="Westbound"),'Raw Data'!B166,'Raw Data'!B165+'Raw Data'!B166))</f>
        <v>1</v>
      </c>
      <c r="C34" s="6">
        <f>IF(OR($L$12="Northbound",$L$12="Eastbound"),'Raw Data'!$B372,IF(OR($L$12="Southbound",$L$12="Westbound"),'Raw Data'!$B373,'Raw Data'!$B372+'Raw Data'!$B373))</f>
        <v>0</v>
      </c>
      <c r="D34" s="6">
        <f>IF(OR($L$12="Northbound",$L$12="Eastbound"),'Raw Data'!$B579,IF(OR($L$12="Southbound",$L$12="Westbound"),'Raw Data'!$B580,'Raw Data'!$B579+'Raw Data'!$B580))</f>
        <v>1</v>
      </c>
      <c r="E34" s="6">
        <f>IF(OR($L$12="Northbound",$L$12="Eastbound"),'Raw Data'!$B786,IF(OR($L$12="Southbound",$L$12="Westbound"),'Raw Data'!$B787,'Raw Data'!$B786+'Raw Data'!$B787))</f>
        <v>1</v>
      </c>
      <c r="F34" s="6">
        <f>IF(OR($L$12="Northbound",$L$12="Eastbound"),'Raw Data'!$B993,IF(OR($L$12="Southbound",$L$12="Westbound"),'Raw Data'!$B994,'Raw Data'!$B993+'Raw Data'!$B994))</f>
        <v>1</v>
      </c>
      <c r="G34" s="6">
        <f>IF(OR($L$12="Northbound",$L$12="Eastbound"),'Raw Data'!$B1200,IF(OR($L$12="Southbound",$L$12="Westbound"),'Raw Data'!$B1201,'Raw Data'!$B1200+'Raw Data'!$B1201))</f>
        <v>0</v>
      </c>
      <c r="H34" s="6">
        <f>IF(OR($L$12="Northbound",$L$12="Eastbound"),'Raw Data'!$B1407,IF(OR($L$12="Southbound",$L$12="Westbound"),'Raw Data'!$B1408,'Raw Data'!$B1407+'Raw Data'!$B1408))</f>
        <v>0</v>
      </c>
      <c r="I34" s="7">
        <f t="shared" si="0"/>
        <v>0.6</v>
      </c>
      <c r="J34" s="8">
        <f t="shared" si="1"/>
        <v>0.5714285714285714</v>
      </c>
    </row>
    <row r="35" spans="1:10" x14ac:dyDescent="0.3">
      <c r="A35" s="13">
        <v>0.22916666666666699</v>
      </c>
      <c r="B35" s="6">
        <f>IF(OR($L$12="Northbound",$L$12="Eastbound"),'Raw Data'!B167,IF(OR($L$12="Southbound",$L$12="Westbound"),'Raw Data'!B168,'Raw Data'!B167+'Raw Data'!B168))</f>
        <v>0</v>
      </c>
      <c r="C35" s="6">
        <f>IF(OR($L$12="Northbound",$L$12="Eastbound"),'Raw Data'!$B374,IF(OR($L$12="Southbound",$L$12="Westbound"),'Raw Data'!$B375,'Raw Data'!$B374+'Raw Data'!$B375))</f>
        <v>1</v>
      </c>
      <c r="D35" s="6">
        <f>IF(OR($L$12="Northbound",$L$12="Eastbound"),'Raw Data'!$B581,IF(OR($L$12="Southbound",$L$12="Westbound"),'Raw Data'!$B582,'Raw Data'!$B581+'Raw Data'!$B582))</f>
        <v>1</v>
      </c>
      <c r="E35" s="6">
        <f>IF(OR($L$12="Northbound",$L$12="Eastbound"),'Raw Data'!$B788,IF(OR($L$12="Southbound",$L$12="Westbound"),'Raw Data'!$B789,'Raw Data'!$B788+'Raw Data'!$B789))</f>
        <v>0</v>
      </c>
      <c r="F35" s="6">
        <f>IF(OR($L$12="Northbound",$L$12="Eastbound"),'Raw Data'!$B995,IF(OR($L$12="Southbound",$L$12="Westbound"),'Raw Data'!$B996,'Raw Data'!$B995+'Raw Data'!$B996))</f>
        <v>1</v>
      </c>
      <c r="G35" s="6">
        <f>IF(OR($L$12="Northbound",$L$12="Eastbound"),'Raw Data'!$B1202,IF(OR($L$12="Southbound",$L$12="Westbound"),'Raw Data'!$B1203,'Raw Data'!$B1202+'Raw Data'!$B1203))</f>
        <v>0</v>
      </c>
      <c r="H35" s="6">
        <f>IF(OR($L$12="Northbound",$L$12="Eastbound"),'Raw Data'!$B1409,IF(OR($L$12="Southbound",$L$12="Westbound"),'Raw Data'!$B1410,'Raw Data'!$B1409+'Raw Data'!$B1410))</f>
        <v>0</v>
      </c>
      <c r="I35" s="7">
        <f t="shared" si="0"/>
        <v>0.4</v>
      </c>
      <c r="J35" s="8">
        <f t="shared" si="1"/>
        <v>0.42857142857142855</v>
      </c>
    </row>
    <row r="36" spans="1:10" x14ac:dyDescent="0.3">
      <c r="A36" s="13">
        <v>0.23958333333333301</v>
      </c>
      <c r="B36" s="6">
        <f>IF(OR($L$12="Northbound",$L$12="Eastbound"),'Raw Data'!B169,IF(OR($L$12="Southbound",$L$12="Westbound"),'Raw Data'!B170,'Raw Data'!B169+'Raw Data'!B170))</f>
        <v>1</v>
      </c>
      <c r="C36" s="6">
        <f>IF(OR($L$12="Northbound",$L$12="Eastbound"),'Raw Data'!$B376,IF(OR($L$12="Southbound",$L$12="Westbound"),'Raw Data'!$B377,'Raw Data'!$B376+'Raw Data'!$B377))</f>
        <v>0</v>
      </c>
      <c r="D36" s="6">
        <f>IF(OR($L$12="Northbound",$L$12="Eastbound"),'Raw Data'!$B583,IF(OR($L$12="Southbound",$L$12="Westbound"),'Raw Data'!$B584,'Raw Data'!$B583+'Raw Data'!$B584))</f>
        <v>2</v>
      </c>
      <c r="E36" s="6">
        <f>IF(OR($L$12="Northbound",$L$12="Eastbound"),'Raw Data'!$B790,IF(OR($L$12="Southbound",$L$12="Westbound"),'Raw Data'!$B791,'Raw Data'!$B790+'Raw Data'!$B791))</f>
        <v>2</v>
      </c>
      <c r="F36" s="6">
        <f>IF(OR($L$12="Northbound",$L$12="Eastbound"),'Raw Data'!$B997,IF(OR($L$12="Southbound",$L$12="Westbound"),'Raw Data'!$B998,'Raw Data'!$B997+'Raw Data'!$B998))</f>
        <v>5</v>
      </c>
      <c r="G36" s="6">
        <f>IF(OR($L$12="Northbound",$L$12="Eastbound"),'Raw Data'!$B1204,IF(OR($L$12="Southbound",$L$12="Westbound"),'Raw Data'!$B1205,'Raw Data'!$B1204+'Raw Data'!$B1205))</f>
        <v>2</v>
      </c>
      <c r="H36" s="6">
        <f>IF(OR($L$12="Northbound",$L$12="Eastbound"),'Raw Data'!$B1411,IF(OR($L$12="Southbound",$L$12="Westbound"),'Raw Data'!$B1412,'Raw Data'!$B1411+'Raw Data'!$B1412))</f>
        <v>3</v>
      </c>
      <c r="I36" s="7">
        <f t="shared" si="0"/>
        <v>2.8</v>
      </c>
      <c r="J36" s="8">
        <f t="shared" si="1"/>
        <v>2.1428571428571428</v>
      </c>
    </row>
    <row r="37" spans="1:10" x14ac:dyDescent="0.3">
      <c r="A37" s="13">
        <v>0.25</v>
      </c>
      <c r="B37" s="6">
        <f>IF(OR($L$12="Northbound",$L$12="Eastbound"),'Raw Data'!B171,IF(OR($L$12="Southbound",$L$12="Westbound"),'Raw Data'!B172,'Raw Data'!B171+'Raw Data'!B172))</f>
        <v>0</v>
      </c>
      <c r="C37" s="6">
        <f>IF(OR($L$12="Northbound",$L$12="Eastbound"),'Raw Data'!$B378,IF(OR($L$12="Southbound",$L$12="Westbound"),'Raw Data'!$B379,'Raw Data'!$B378+'Raw Data'!$B379))</f>
        <v>2</v>
      </c>
      <c r="D37" s="6">
        <f>IF(OR($L$12="Northbound",$L$12="Eastbound"),'Raw Data'!$B585,IF(OR($L$12="Southbound",$L$12="Westbound"),'Raw Data'!$B586,'Raw Data'!$B585+'Raw Data'!$B586))</f>
        <v>1</v>
      </c>
      <c r="E37" s="6">
        <f>IF(OR($L$12="Northbound",$L$12="Eastbound"),'Raw Data'!$B792,IF(OR($L$12="Southbound",$L$12="Westbound"),'Raw Data'!$B793,'Raw Data'!$B792+'Raw Data'!$B793))</f>
        <v>3</v>
      </c>
      <c r="F37" s="6">
        <f>IF(OR($L$12="Northbound",$L$12="Eastbound"),'Raw Data'!$B999,IF(OR($L$12="Southbound",$L$12="Westbound"),'Raw Data'!$B1000,'Raw Data'!$B999+'Raw Data'!$B1000))</f>
        <v>1</v>
      </c>
      <c r="G37" s="6">
        <f>IF(OR($L$12="Northbound",$L$12="Eastbound"),'Raw Data'!$B1206,IF(OR($L$12="Southbound",$L$12="Westbound"),'Raw Data'!$B1207,'Raw Data'!$B1206+'Raw Data'!$B1207))</f>
        <v>2</v>
      </c>
      <c r="H37" s="6">
        <f>IF(OR($L$12="Northbound",$L$12="Eastbound"),'Raw Data'!$B1413,IF(OR($L$12="Southbound",$L$12="Westbound"),'Raw Data'!$B1414,'Raw Data'!$B1413+'Raw Data'!$B1414))</f>
        <v>3</v>
      </c>
      <c r="I37" s="7">
        <f t="shared" si="0"/>
        <v>2</v>
      </c>
      <c r="J37" s="8">
        <f t="shared" si="1"/>
        <v>1.7142857142857142</v>
      </c>
    </row>
    <row r="38" spans="1:10" x14ac:dyDescent="0.3">
      <c r="A38" s="13">
        <v>0.26041666666666702</v>
      </c>
      <c r="B38" s="6">
        <f>IF(OR($L$12="Northbound",$L$12="Eastbound"),'Raw Data'!B173,IF(OR($L$12="Southbound",$L$12="Westbound"),'Raw Data'!B174,'Raw Data'!B173+'Raw Data'!B174))</f>
        <v>1</v>
      </c>
      <c r="C38" s="6">
        <f>IF(OR($L$12="Northbound",$L$12="Eastbound"),'Raw Data'!$B380,IF(OR($L$12="Southbound",$L$12="Westbound"),'Raw Data'!$B381,'Raw Data'!$B380+'Raw Data'!$B381))</f>
        <v>0</v>
      </c>
      <c r="D38" s="6">
        <f>IF(OR($L$12="Northbound",$L$12="Eastbound"),'Raw Data'!$B587,IF(OR($L$12="Southbound",$L$12="Westbound"),'Raw Data'!$B588,'Raw Data'!$B587+'Raw Data'!$B588))</f>
        <v>1</v>
      </c>
      <c r="E38" s="6">
        <f>IF(OR($L$12="Northbound",$L$12="Eastbound"),'Raw Data'!$B794,IF(OR($L$12="Southbound",$L$12="Westbound"),'Raw Data'!$B795,'Raw Data'!$B794+'Raw Data'!$B795))</f>
        <v>3</v>
      </c>
      <c r="F38" s="6">
        <f>IF(OR($L$12="Northbound",$L$12="Eastbound"),'Raw Data'!$B1001,IF(OR($L$12="Southbound",$L$12="Westbound"),'Raw Data'!$B1002,'Raw Data'!$B1001+'Raw Data'!$B1002))</f>
        <v>1</v>
      </c>
      <c r="G38" s="6">
        <f>IF(OR($L$12="Northbound",$L$12="Eastbound"),'Raw Data'!$B1208,IF(OR($L$12="Southbound",$L$12="Westbound"),'Raw Data'!$B1209,'Raw Data'!$B1208+'Raw Data'!$B1209))</f>
        <v>0</v>
      </c>
      <c r="H38" s="6">
        <f>IF(OR($L$12="Northbound",$L$12="Eastbound"),'Raw Data'!$B1415,IF(OR($L$12="Southbound",$L$12="Westbound"),'Raw Data'!$B1416,'Raw Data'!$B1415+'Raw Data'!$B1416))</f>
        <v>1</v>
      </c>
      <c r="I38" s="7">
        <f t="shared" si="0"/>
        <v>1.2</v>
      </c>
      <c r="J38" s="8">
        <f t="shared" si="1"/>
        <v>1</v>
      </c>
    </row>
    <row r="39" spans="1:10" x14ac:dyDescent="0.3">
      <c r="A39" s="13">
        <v>0.27083333333333298</v>
      </c>
      <c r="B39" s="6">
        <f>IF(OR($L$12="Northbound",$L$12="Eastbound"),'Raw Data'!B175,IF(OR($L$12="Southbound",$L$12="Westbound"),'Raw Data'!B176,'Raw Data'!B175+'Raw Data'!B176))</f>
        <v>0</v>
      </c>
      <c r="C39" s="6">
        <f>IF(OR($L$12="Northbound",$L$12="Eastbound"),'Raw Data'!$B382,IF(OR($L$12="Southbound",$L$12="Westbound"),'Raw Data'!$B383,'Raw Data'!$B382+'Raw Data'!$B383))</f>
        <v>0</v>
      </c>
      <c r="D39" s="6">
        <f>IF(OR($L$12="Northbound",$L$12="Eastbound"),'Raw Data'!$B589,IF(OR($L$12="Southbound",$L$12="Westbound"),'Raw Data'!$B590,'Raw Data'!$B589+'Raw Data'!$B590))</f>
        <v>4</v>
      </c>
      <c r="E39" s="6">
        <f>IF(OR($L$12="Northbound",$L$12="Eastbound"),'Raw Data'!$B796,IF(OR($L$12="Southbound",$L$12="Westbound"),'Raw Data'!$B797,'Raw Data'!$B796+'Raw Data'!$B797))</f>
        <v>5</v>
      </c>
      <c r="F39" s="6">
        <f>IF(OR($L$12="Northbound",$L$12="Eastbound"),'Raw Data'!$B1003,IF(OR($L$12="Southbound",$L$12="Westbound"),'Raw Data'!$B1004,'Raw Data'!$B1003+'Raw Data'!$B1004))</f>
        <v>4</v>
      </c>
      <c r="G39" s="6">
        <f>IF(OR($L$12="Northbound",$L$12="Eastbound"),'Raw Data'!$B1210,IF(OR($L$12="Southbound",$L$12="Westbound"),'Raw Data'!$B1211,'Raw Data'!$B1210+'Raw Data'!$B1211))</f>
        <v>3</v>
      </c>
      <c r="H39" s="6">
        <f>IF(OR($L$12="Northbound",$L$12="Eastbound"),'Raw Data'!$B1417,IF(OR($L$12="Southbound",$L$12="Westbound"),'Raw Data'!$B1418,'Raw Data'!$B1417+'Raw Data'!$B1418))</f>
        <v>2</v>
      </c>
      <c r="I39" s="7">
        <f t="shared" si="0"/>
        <v>3.6</v>
      </c>
      <c r="J39" s="8">
        <f t="shared" si="1"/>
        <v>2.5714285714285716</v>
      </c>
    </row>
    <row r="40" spans="1:10" x14ac:dyDescent="0.3">
      <c r="A40" s="13">
        <v>0.28125</v>
      </c>
      <c r="B40" s="6">
        <f>IF(OR($L$12="Northbound",$L$12="Eastbound"),'Raw Data'!B177,IF(OR($L$12="Southbound",$L$12="Westbound"),'Raw Data'!B178,'Raw Data'!B177+'Raw Data'!B178))</f>
        <v>2</v>
      </c>
      <c r="C40" s="6">
        <f>IF(OR($L$12="Northbound",$L$12="Eastbound"),'Raw Data'!$B384,IF(OR($L$12="Southbound",$L$12="Westbound"),'Raw Data'!$B385,'Raw Data'!$B384+'Raw Data'!$B385))</f>
        <v>1</v>
      </c>
      <c r="D40" s="6">
        <f>IF(OR($L$12="Northbound",$L$12="Eastbound"),'Raw Data'!$B591,IF(OR($L$12="Southbound",$L$12="Westbound"),'Raw Data'!$B592,'Raw Data'!$B591+'Raw Data'!$B592))</f>
        <v>3</v>
      </c>
      <c r="E40" s="6">
        <f>IF(OR($L$12="Northbound",$L$12="Eastbound"),'Raw Data'!$B798,IF(OR($L$12="Southbound",$L$12="Westbound"),'Raw Data'!$B799,'Raw Data'!$B798+'Raw Data'!$B799))</f>
        <v>2</v>
      </c>
      <c r="F40" s="6">
        <f>IF(OR($L$12="Northbound",$L$12="Eastbound"),'Raw Data'!$B1005,IF(OR($L$12="Southbound",$L$12="Westbound"),'Raw Data'!$B1006,'Raw Data'!$B1005+'Raw Data'!$B1006))</f>
        <v>4</v>
      </c>
      <c r="G40" s="6">
        <f>IF(OR($L$12="Northbound",$L$12="Eastbound"),'Raw Data'!$B1212,IF(OR($L$12="Southbound",$L$12="Westbound"),'Raw Data'!$B1213,'Raw Data'!$B1212+'Raw Data'!$B1213))</f>
        <v>0</v>
      </c>
      <c r="H40" s="6">
        <f>IF(OR($L$12="Northbound",$L$12="Eastbound"),'Raw Data'!$B1419,IF(OR($L$12="Southbound",$L$12="Westbound"),'Raw Data'!$B1420,'Raw Data'!$B1419+'Raw Data'!$B1420))</f>
        <v>5</v>
      </c>
      <c r="I40" s="7">
        <f t="shared" si="0"/>
        <v>2.8</v>
      </c>
      <c r="J40" s="8">
        <f t="shared" si="1"/>
        <v>2.4285714285714284</v>
      </c>
    </row>
    <row r="41" spans="1:10" x14ac:dyDescent="0.3">
      <c r="A41" s="13">
        <v>0.29166666666666702</v>
      </c>
      <c r="B41" s="6">
        <f>IF(OR($L$12="Northbound",$L$12="Eastbound"),'Raw Data'!B179,IF(OR($L$12="Southbound",$L$12="Westbound"),'Raw Data'!B180,'Raw Data'!B179+'Raw Data'!B180))</f>
        <v>5</v>
      </c>
      <c r="C41" s="6">
        <f>IF(OR($L$12="Northbound",$L$12="Eastbound"),'Raw Data'!$B386,IF(OR($L$12="Southbound",$L$12="Westbound"),'Raw Data'!$B387,'Raw Data'!$B386+'Raw Data'!$B387))</f>
        <v>2</v>
      </c>
      <c r="D41" s="6">
        <f>IF(OR($L$12="Northbound",$L$12="Eastbound"),'Raw Data'!$B593,IF(OR($L$12="Southbound",$L$12="Westbound"),'Raw Data'!$B594,'Raw Data'!$B593+'Raw Data'!$B594))</f>
        <v>6</v>
      </c>
      <c r="E41" s="6">
        <f>IF(OR($L$12="Northbound",$L$12="Eastbound"),'Raw Data'!$B800,IF(OR($L$12="Southbound",$L$12="Westbound"),'Raw Data'!$B801,'Raw Data'!$B800+'Raw Data'!$B801))</f>
        <v>9</v>
      </c>
      <c r="F41" s="6">
        <f>IF(OR($L$12="Northbound",$L$12="Eastbound"),'Raw Data'!$B1007,IF(OR($L$12="Southbound",$L$12="Westbound"),'Raw Data'!$B1008,'Raw Data'!$B1007+'Raw Data'!$B1008))</f>
        <v>8</v>
      </c>
      <c r="G41" s="6">
        <f>IF(OR($L$12="Northbound",$L$12="Eastbound"),'Raw Data'!$B1214,IF(OR($L$12="Southbound",$L$12="Westbound"),'Raw Data'!$B1215,'Raw Data'!$B1214+'Raw Data'!$B1215))</f>
        <v>11</v>
      </c>
      <c r="H41" s="6">
        <f>IF(OR($L$12="Northbound",$L$12="Eastbound"),'Raw Data'!$B1421,IF(OR($L$12="Southbound",$L$12="Westbound"),'Raw Data'!$B1422,'Raw Data'!$B1421+'Raw Data'!$B1422))</f>
        <v>3</v>
      </c>
      <c r="I41" s="7">
        <f t="shared" si="0"/>
        <v>7.4</v>
      </c>
      <c r="J41" s="8">
        <f t="shared" si="1"/>
        <v>6.2857142857142856</v>
      </c>
    </row>
    <row r="42" spans="1:10" x14ac:dyDescent="0.3">
      <c r="A42" s="13">
        <v>0.30208333333333298</v>
      </c>
      <c r="B42" s="6">
        <f>IF(OR($L$12="Northbound",$L$12="Eastbound"),'Raw Data'!B181,IF(OR($L$12="Southbound",$L$12="Westbound"),'Raw Data'!B182,'Raw Data'!B181+'Raw Data'!B182))</f>
        <v>3</v>
      </c>
      <c r="C42" s="6">
        <f>IF(OR($L$12="Northbound",$L$12="Eastbound"),'Raw Data'!$B388,IF(OR($L$12="Southbound",$L$12="Westbound"),'Raw Data'!$B389,'Raw Data'!$B388+'Raw Data'!$B389))</f>
        <v>0</v>
      </c>
      <c r="D42" s="6">
        <f>IF(OR($L$12="Northbound",$L$12="Eastbound"),'Raw Data'!$B595,IF(OR($L$12="Southbound",$L$12="Westbound"),'Raw Data'!$B596,'Raw Data'!$B595+'Raw Data'!$B596))</f>
        <v>9</v>
      </c>
      <c r="E42" s="6">
        <f>IF(OR($L$12="Northbound",$L$12="Eastbound"),'Raw Data'!$B802,IF(OR($L$12="Southbound",$L$12="Westbound"),'Raw Data'!$B803,'Raw Data'!$B802+'Raw Data'!$B803))</f>
        <v>10</v>
      </c>
      <c r="F42" s="6">
        <f>IF(OR($L$12="Northbound",$L$12="Eastbound"),'Raw Data'!$B1009,IF(OR($L$12="Southbound",$L$12="Westbound"),'Raw Data'!$B1010,'Raw Data'!$B1009+'Raw Data'!$B1010))</f>
        <v>9</v>
      </c>
      <c r="G42" s="6">
        <f>IF(OR($L$12="Northbound",$L$12="Eastbound"),'Raw Data'!$B1216,IF(OR($L$12="Southbound",$L$12="Westbound"),'Raw Data'!$B1217,'Raw Data'!$B1216+'Raw Data'!$B1217))</f>
        <v>8</v>
      </c>
      <c r="H42" s="6">
        <f>IF(OR($L$12="Northbound",$L$12="Eastbound"),'Raw Data'!$B1423,IF(OR($L$12="Southbound",$L$12="Westbound"),'Raw Data'!$B1424,'Raw Data'!$B1423+'Raw Data'!$B1424))</f>
        <v>8</v>
      </c>
      <c r="I42" s="7">
        <f t="shared" si="0"/>
        <v>8.8000000000000007</v>
      </c>
      <c r="J42" s="8">
        <f t="shared" si="1"/>
        <v>6.7142857142857144</v>
      </c>
    </row>
    <row r="43" spans="1:10" x14ac:dyDescent="0.3">
      <c r="A43" s="13">
        <v>0.3125</v>
      </c>
      <c r="B43" s="6">
        <f>IF(OR($L$12="Northbound",$L$12="Eastbound"),'Raw Data'!B183,IF(OR($L$12="Southbound",$L$12="Westbound"),'Raw Data'!B184,'Raw Data'!B183+'Raw Data'!B184))</f>
        <v>4</v>
      </c>
      <c r="C43" s="6">
        <f>IF(OR($L$12="Northbound",$L$12="Eastbound"),'Raw Data'!$B390,IF(OR($L$12="Southbound",$L$12="Westbound"),'Raw Data'!$B391,'Raw Data'!$B390+'Raw Data'!$B391))</f>
        <v>1</v>
      </c>
      <c r="D43" s="6">
        <f>IF(OR($L$12="Northbound",$L$12="Eastbound"),'Raw Data'!$B597,IF(OR($L$12="Southbound",$L$12="Westbound"),'Raw Data'!$B598,'Raw Data'!$B597+'Raw Data'!$B598))</f>
        <v>10</v>
      </c>
      <c r="E43" s="6">
        <f>IF(OR($L$12="Northbound",$L$12="Eastbound"),'Raw Data'!$B804,IF(OR($L$12="Southbound",$L$12="Westbound"),'Raw Data'!$B805,'Raw Data'!$B804+'Raw Data'!$B805))</f>
        <v>8</v>
      </c>
      <c r="F43" s="6">
        <f>IF(OR($L$12="Northbound",$L$12="Eastbound"),'Raw Data'!$B1011,IF(OR($L$12="Southbound",$L$12="Westbound"),'Raw Data'!$B1012,'Raw Data'!$B1011+'Raw Data'!$B1012))</f>
        <v>13</v>
      </c>
      <c r="G43" s="6">
        <f>IF(OR($L$12="Northbound",$L$12="Eastbound"),'Raw Data'!$B1218,IF(OR($L$12="Southbound",$L$12="Westbound"),'Raw Data'!$B1219,'Raw Data'!$B1218+'Raw Data'!$B1219))</f>
        <v>10</v>
      </c>
      <c r="H43" s="6">
        <f>IF(OR($L$12="Northbound",$L$12="Eastbound"),'Raw Data'!$B1425,IF(OR($L$12="Southbound",$L$12="Westbound"),'Raw Data'!$B1426,'Raw Data'!$B1425+'Raw Data'!$B1426))</f>
        <v>12</v>
      </c>
      <c r="I43" s="7">
        <f t="shared" si="0"/>
        <v>10.6</v>
      </c>
      <c r="J43" s="8">
        <f t="shared" si="1"/>
        <v>8.2857142857142865</v>
      </c>
    </row>
    <row r="44" spans="1:10" x14ac:dyDescent="0.3">
      <c r="A44" s="13">
        <v>0.32291666666666702</v>
      </c>
      <c r="B44" s="6">
        <f>IF(OR($L$12="Northbound",$L$12="Eastbound"),'Raw Data'!B185,IF(OR($L$12="Southbound",$L$12="Westbound"),'Raw Data'!B186,'Raw Data'!B185+'Raw Data'!B186))</f>
        <v>6</v>
      </c>
      <c r="C44" s="6">
        <f>IF(OR($L$12="Northbound",$L$12="Eastbound"),'Raw Data'!$B392,IF(OR($L$12="Southbound",$L$12="Westbound"),'Raw Data'!$B393,'Raw Data'!$B392+'Raw Data'!$B393))</f>
        <v>1</v>
      </c>
      <c r="D44" s="6">
        <f>IF(OR($L$12="Northbound",$L$12="Eastbound"),'Raw Data'!$B599,IF(OR($L$12="Southbound",$L$12="Westbound"),'Raw Data'!$B600,'Raw Data'!$B599+'Raw Data'!$B600))</f>
        <v>3</v>
      </c>
      <c r="E44" s="6">
        <f>IF(OR($L$12="Northbound",$L$12="Eastbound"),'Raw Data'!$B806,IF(OR($L$12="Southbound",$L$12="Westbound"),'Raw Data'!$B807,'Raw Data'!$B806+'Raw Data'!$B807))</f>
        <v>11</v>
      </c>
      <c r="F44" s="6">
        <f>IF(OR($L$12="Northbound",$L$12="Eastbound"),'Raw Data'!$B1013,IF(OR($L$12="Southbound",$L$12="Westbound"),'Raw Data'!$B1014,'Raw Data'!$B1013+'Raw Data'!$B1014))</f>
        <v>12</v>
      </c>
      <c r="G44" s="6">
        <f>IF(OR($L$12="Northbound",$L$12="Eastbound"),'Raw Data'!$B1220,IF(OR($L$12="Southbound",$L$12="Westbound"),'Raw Data'!$B1221,'Raw Data'!$B1220+'Raw Data'!$B1221))</f>
        <v>10</v>
      </c>
      <c r="H44" s="6">
        <f>IF(OR($L$12="Northbound",$L$12="Eastbound"),'Raw Data'!$B1427,IF(OR($L$12="Southbound",$L$12="Westbound"),'Raw Data'!$B1428,'Raw Data'!$B1427+'Raw Data'!$B1428))</f>
        <v>6</v>
      </c>
      <c r="I44" s="7">
        <f t="shared" si="0"/>
        <v>8.4</v>
      </c>
      <c r="J44" s="8">
        <f t="shared" si="1"/>
        <v>7</v>
      </c>
    </row>
    <row r="45" spans="1:10" x14ac:dyDescent="0.3">
      <c r="A45" s="13">
        <v>0.33333333333333298</v>
      </c>
      <c r="B45" s="6">
        <f>IF(OR($L$12="Northbound",$L$12="Eastbound"),'Raw Data'!B187,IF(OR($L$12="Southbound",$L$12="Westbound"),'Raw Data'!B188,'Raw Data'!B187+'Raw Data'!B188))</f>
        <v>3</v>
      </c>
      <c r="C45" s="6">
        <f>IF(OR($L$12="Northbound",$L$12="Eastbound"),'Raw Data'!$B394,IF(OR($L$12="Southbound",$L$12="Westbound"),'Raw Data'!$B395,'Raw Data'!$B394+'Raw Data'!$B395))</f>
        <v>4</v>
      </c>
      <c r="D45" s="6">
        <f>IF(OR($L$12="Northbound",$L$12="Eastbound"),'Raw Data'!$B601,IF(OR($L$12="Southbound",$L$12="Westbound"),'Raw Data'!$B602,'Raw Data'!$B601+'Raw Data'!$B602))</f>
        <v>18</v>
      </c>
      <c r="E45" s="6">
        <f>IF(OR($L$12="Northbound",$L$12="Eastbound"),'Raw Data'!$B808,IF(OR($L$12="Southbound",$L$12="Westbound"),'Raw Data'!$B809,'Raw Data'!$B808+'Raw Data'!$B809))</f>
        <v>19</v>
      </c>
      <c r="F45" s="6">
        <f>IF(OR($L$12="Northbound",$L$12="Eastbound"),'Raw Data'!$B1015,IF(OR($L$12="Southbound",$L$12="Westbound"),'Raw Data'!$B1016,'Raw Data'!$B1015+'Raw Data'!$B1016))</f>
        <v>10</v>
      </c>
      <c r="G45" s="6">
        <f>IF(OR($L$12="Northbound",$L$12="Eastbound"),'Raw Data'!$B1222,IF(OR($L$12="Southbound",$L$12="Westbound"),'Raw Data'!$B1223,'Raw Data'!$B1222+'Raw Data'!$B1223))</f>
        <v>19</v>
      </c>
      <c r="H45" s="6">
        <f>IF(OR($L$12="Northbound",$L$12="Eastbound"),'Raw Data'!$B1429,IF(OR($L$12="Southbound",$L$12="Westbound"),'Raw Data'!$B1430,'Raw Data'!$B1429+'Raw Data'!$B1430))</f>
        <v>5</v>
      </c>
      <c r="I45" s="7">
        <f t="shared" ref="I45:I76" si="2">IF($B$115="Monday",AVERAGE($B45:$F45),IF($C$115="Monday",AVERAGE($C45:$G45),IF($D$115="Monday",AVERAGE($D45:$H45),IF($E$115="Monday",AVERAGE($E45:$H45,$B45),IF($F$115="Monday",AVERAGE($F45:$H45,$B45:$C45),IF($G$115="Monday",AVERAGE($G45:$H45,$B45:$D45),IF($H$115="Monday",AVERAGE($H45,$B45:$E45),"Error")))))))</f>
        <v>14.2</v>
      </c>
      <c r="J45" s="8">
        <f t="shared" ref="J45:J76" si="3">AVERAGE(B45:H45)</f>
        <v>11.142857142857142</v>
      </c>
    </row>
    <row r="46" spans="1:10" x14ac:dyDescent="0.3">
      <c r="A46" s="13">
        <v>0.34375</v>
      </c>
      <c r="B46" s="6">
        <f>IF(OR($L$12="Northbound",$L$12="Eastbound"),'Raw Data'!B189,IF(OR($L$12="Southbound",$L$12="Westbound"),'Raw Data'!B190,'Raw Data'!B189+'Raw Data'!B190))</f>
        <v>9</v>
      </c>
      <c r="C46" s="6">
        <f>IF(OR($L$12="Northbound",$L$12="Eastbound"),'Raw Data'!$B396,IF(OR($L$12="Southbound",$L$12="Westbound"),'Raw Data'!$B397,'Raw Data'!$B396+'Raw Data'!$B397))</f>
        <v>11</v>
      </c>
      <c r="D46" s="6">
        <f>IF(OR($L$12="Northbound",$L$12="Eastbound"),'Raw Data'!$B603,IF(OR($L$12="Southbound",$L$12="Westbound"),'Raw Data'!$B604,'Raw Data'!$B603+'Raw Data'!$B604))</f>
        <v>20</v>
      </c>
      <c r="E46" s="6">
        <f>IF(OR($L$12="Northbound",$L$12="Eastbound"),'Raw Data'!$B810,IF(OR($L$12="Southbound",$L$12="Westbound"),'Raw Data'!$B811,'Raw Data'!$B810+'Raw Data'!$B811))</f>
        <v>20</v>
      </c>
      <c r="F46" s="6">
        <f>IF(OR($L$12="Northbound",$L$12="Eastbound"),'Raw Data'!$B1017,IF(OR($L$12="Southbound",$L$12="Westbound"),'Raw Data'!$B1018,'Raw Data'!$B1017+'Raw Data'!$B1018))</f>
        <v>25</v>
      </c>
      <c r="G46" s="6">
        <f>IF(OR($L$12="Northbound",$L$12="Eastbound"),'Raw Data'!$B1224,IF(OR($L$12="Southbound",$L$12="Westbound"),'Raw Data'!$B1225,'Raw Data'!$B1224+'Raw Data'!$B1225))</f>
        <v>20</v>
      </c>
      <c r="H46" s="6">
        <f>IF(OR($L$12="Northbound",$L$12="Eastbound"),'Raw Data'!$B1431,IF(OR($L$12="Southbound",$L$12="Westbound"),'Raw Data'!$B1432,'Raw Data'!$B1431+'Raw Data'!$B1432))</f>
        <v>24</v>
      </c>
      <c r="I46" s="7">
        <f t="shared" si="2"/>
        <v>21.8</v>
      </c>
      <c r="J46" s="8">
        <f t="shared" si="3"/>
        <v>18.428571428571427</v>
      </c>
    </row>
    <row r="47" spans="1:10" x14ac:dyDescent="0.3">
      <c r="A47" s="13">
        <v>0.35416666666666702</v>
      </c>
      <c r="B47" s="6">
        <f>IF(OR($L$12="Northbound",$L$12="Eastbound"),'Raw Data'!B191,IF(OR($L$12="Southbound",$L$12="Westbound"),'Raw Data'!B192,'Raw Data'!B191+'Raw Data'!B192))</f>
        <v>5</v>
      </c>
      <c r="C47" s="6">
        <f>IF(OR($L$12="Northbound",$L$12="Eastbound"),'Raw Data'!$B398,IF(OR($L$12="Southbound",$L$12="Westbound"),'Raw Data'!$B399,'Raw Data'!$B398+'Raw Data'!$B399))</f>
        <v>3</v>
      </c>
      <c r="D47" s="6">
        <f>IF(OR($L$12="Northbound",$L$12="Eastbound"),'Raw Data'!$B605,IF(OR($L$12="Southbound",$L$12="Westbound"),'Raw Data'!$B606,'Raw Data'!$B605+'Raw Data'!$B606))</f>
        <v>18</v>
      </c>
      <c r="E47" s="6">
        <f>IF(OR($L$12="Northbound",$L$12="Eastbound"),'Raw Data'!$B812,IF(OR($L$12="Southbound",$L$12="Westbound"),'Raw Data'!$B813,'Raw Data'!$B812+'Raw Data'!$B813))</f>
        <v>24</v>
      </c>
      <c r="F47" s="6">
        <f>IF(OR($L$12="Northbound",$L$12="Eastbound"),'Raw Data'!$B1019,IF(OR($L$12="Southbound",$L$12="Westbound"),'Raw Data'!$B1020,'Raw Data'!$B1019+'Raw Data'!$B1020))</f>
        <v>24</v>
      </c>
      <c r="G47" s="6">
        <f>IF(OR($L$12="Northbound",$L$12="Eastbound"),'Raw Data'!$B1226,IF(OR($L$12="Southbound",$L$12="Westbound"),'Raw Data'!$B1227,'Raw Data'!$B1226+'Raw Data'!$B1227))</f>
        <v>20</v>
      </c>
      <c r="H47" s="6">
        <f>IF(OR($L$12="Northbound",$L$12="Eastbound"),'Raw Data'!$B1433,IF(OR($L$12="Southbound",$L$12="Westbound"),'Raw Data'!$B1434,'Raw Data'!$B1433+'Raw Data'!$B1434))</f>
        <v>7</v>
      </c>
      <c r="I47" s="7">
        <f t="shared" si="2"/>
        <v>18.600000000000001</v>
      </c>
      <c r="J47" s="8">
        <f t="shared" si="3"/>
        <v>14.428571428571429</v>
      </c>
    </row>
    <row r="48" spans="1:10" x14ac:dyDescent="0.3">
      <c r="A48" s="13">
        <v>0.36458333333333298</v>
      </c>
      <c r="B48" s="6">
        <f>IF(OR($L$12="Northbound",$L$12="Eastbound"),'Raw Data'!B193,IF(OR($L$12="Southbound",$L$12="Westbound"),'Raw Data'!B194,'Raw Data'!B193+'Raw Data'!B194))</f>
        <v>7</v>
      </c>
      <c r="C48" s="6">
        <f>IF(OR($L$12="Northbound",$L$12="Eastbound"),'Raw Data'!$B400,IF(OR($L$12="Southbound",$L$12="Westbound"),'Raw Data'!$B401,'Raw Data'!$B400+'Raw Data'!$B401))</f>
        <v>11</v>
      </c>
      <c r="D48" s="6">
        <f>IF(OR($L$12="Northbound",$L$12="Eastbound"),'Raw Data'!$B607,IF(OR($L$12="Southbound",$L$12="Westbound"),'Raw Data'!$B608,'Raw Data'!$B607+'Raw Data'!$B608))</f>
        <v>14</v>
      </c>
      <c r="E48" s="6">
        <f>IF(OR($L$12="Northbound",$L$12="Eastbound"),'Raw Data'!$B814,IF(OR($L$12="Southbound",$L$12="Westbound"),'Raw Data'!$B815,'Raw Data'!$B814+'Raw Data'!$B815))</f>
        <v>21</v>
      </c>
      <c r="F48" s="6">
        <f>IF(OR($L$12="Northbound",$L$12="Eastbound"),'Raw Data'!$B1021,IF(OR($L$12="Southbound",$L$12="Westbound"),'Raw Data'!$B1022,'Raw Data'!$B1021+'Raw Data'!$B1022))</f>
        <v>18</v>
      </c>
      <c r="G48" s="6">
        <f>IF(OR($L$12="Northbound",$L$12="Eastbound"),'Raw Data'!$B1228,IF(OR($L$12="Southbound",$L$12="Westbound"),'Raw Data'!$B1229,'Raw Data'!$B1228+'Raw Data'!$B1229))</f>
        <v>20</v>
      </c>
      <c r="H48" s="6">
        <f>IF(OR($L$12="Northbound",$L$12="Eastbound"),'Raw Data'!$B1435,IF(OR($L$12="Southbound",$L$12="Westbound"),'Raw Data'!$B1436,'Raw Data'!$B1435+'Raw Data'!$B1436))</f>
        <v>21</v>
      </c>
      <c r="I48" s="7">
        <f t="shared" si="2"/>
        <v>18.8</v>
      </c>
      <c r="J48" s="8">
        <f t="shared" si="3"/>
        <v>16</v>
      </c>
    </row>
    <row r="49" spans="1:10" x14ac:dyDescent="0.3">
      <c r="A49" s="13">
        <v>0.375</v>
      </c>
      <c r="B49" s="6">
        <f>IF(OR($L$12="Northbound",$L$12="Eastbound"),'Raw Data'!B195,IF(OR($L$12="Southbound",$L$12="Westbound"),'Raw Data'!B196,'Raw Data'!B195+'Raw Data'!B196))</f>
        <v>8</v>
      </c>
      <c r="C49" s="6">
        <f>IF(OR($L$12="Northbound",$L$12="Eastbound"),'Raw Data'!$B402,IF(OR($L$12="Southbound",$L$12="Westbound"),'Raw Data'!$B403,'Raw Data'!$B402+'Raw Data'!$B403))</f>
        <v>11</v>
      </c>
      <c r="D49" s="6">
        <f>IF(OR($L$12="Northbound",$L$12="Eastbound"),'Raw Data'!$B609,IF(OR($L$12="Southbound",$L$12="Westbound"),'Raw Data'!$B610,'Raw Data'!$B609+'Raw Data'!$B610))</f>
        <v>16</v>
      </c>
      <c r="E49" s="6">
        <f>IF(OR($L$12="Northbound",$L$12="Eastbound"),'Raw Data'!$B816,IF(OR($L$12="Southbound",$L$12="Westbound"),'Raw Data'!$B817,'Raw Data'!$B816+'Raw Data'!$B817))</f>
        <v>22</v>
      </c>
      <c r="F49" s="6">
        <f>IF(OR($L$12="Northbound",$L$12="Eastbound"),'Raw Data'!$B1023,IF(OR($L$12="Southbound",$L$12="Westbound"),'Raw Data'!$B1024,'Raw Data'!$B1023+'Raw Data'!$B1024))</f>
        <v>23</v>
      </c>
      <c r="G49" s="6">
        <f>IF(OR($L$12="Northbound",$L$12="Eastbound"),'Raw Data'!$B1230,IF(OR($L$12="Southbound",$L$12="Westbound"),'Raw Data'!$B1231,'Raw Data'!$B1230+'Raw Data'!$B1231))</f>
        <v>17</v>
      </c>
      <c r="H49" s="6">
        <f>IF(OR($L$12="Northbound",$L$12="Eastbound"),'Raw Data'!$B1437,IF(OR($L$12="Southbound",$L$12="Westbound"),'Raw Data'!$B1438,'Raw Data'!$B1437+'Raw Data'!$B1438))</f>
        <v>15</v>
      </c>
      <c r="I49" s="7">
        <f t="shared" si="2"/>
        <v>18.600000000000001</v>
      </c>
      <c r="J49" s="8">
        <f t="shared" si="3"/>
        <v>16</v>
      </c>
    </row>
    <row r="50" spans="1:10" x14ac:dyDescent="0.3">
      <c r="A50" s="13">
        <v>0.38541666666666702</v>
      </c>
      <c r="B50" s="6">
        <f>IF(OR($L$12="Northbound",$L$12="Eastbound"),'Raw Data'!B197,IF(OR($L$12="Southbound",$L$12="Westbound"),'Raw Data'!B198,'Raw Data'!B197+'Raw Data'!B198))</f>
        <v>11</v>
      </c>
      <c r="C50" s="6">
        <f>IF(OR($L$12="Northbound",$L$12="Eastbound"),'Raw Data'!$B404,IF(OR($L$12="Southbound",$L$12="Westbound"),'Raw Data'!$B405,'Raw Data'!$B404+'Raw Data'!$B405))</f>
        <v>7</v>
      </c>
      <c r="D50" s="6">
        <f>IF(OR($L$12="Northbound",$L$12="Eastbound"),'Raw Data'!$B611,IF(OR($L$12="Southbound",$L$12="Westbound"),'Raw Data'!$B612,'Raw Data'!$B611+'Raw Data'!$B612))</f>
        <v>9</v>
      </c>
      <c r="E50" s="6">
        <f>IF(OR($L$12="Northbound",$L$12="Eastbound"),'Raw Data'!$B818,IF(OR($L$12="Southbound",$L$12="Westbound"),'Raw Data'!$B819,'Raw Data'!$B818+'Raw Data'!$B819))</f>
        <v>10</v>
      </c>
      <c r="F50" s="6">
        <f>IF(OR($L$12="Northbound",$L$12="Eastbound"),'Raw Data'!$B1025,IF(OR($L$12="Southbound",$L$12="Westbound"),'Raw Data'!$B1026,'Raw Data'!$B1025+'Raw Data'!$B1026))</f>
        <v>10</v>
      </c>
      <c r="G50" s="6">
        <f>IF(OR($L$12="Northbound",$L$12="Eastbound"),'Raw Data'!$B1232,IF(OR($L$12="Southbound",$L$12="Westbound"),'Raw Data'!$B1233,'Raw Data'!$B1232+'Raw Data'!$B1233))</f>
        <v>12</v>
      </c>
      <c r="H50" s="6">
        <f>IF(OR($L$12="Northbound",$L$12="Eastbound"),'Raw Data'!$B1439,IF(OR($L$12="Southbound",$L$12="Westbound"),'Raw Data'!$B1440,'Raw Data'!$B1439+'Raw Data'!$B1440))</f>
        <v>11</v>
      </c>
      <c r="I50" s="7">
        <f t="shared" si="2"/>
        <v>10.4</v>
      </c>
      <c r="J50" s="8">
        <f t="shared" si="3"/>
        <v>10</v>
      </c>
    </row>
    <row r="51" spans="1:10" x14ac:dyDescent="0.3">
      <c r="A51" s="13">
        <v>0.39583333333333298</v>
      </c>
      <c r="B51" s="6">
        <f>IF(OR($L$12="Northbound",$L$12="Eastbound"),'Raw Data'!B199,IF(OR($L$12="Southbound",$L$12="Westbound"),'Raw Data'!B200,'Raw Data'!B199+'Raw Data'!B200))</f>
        <v>5</v>
      </c>
      <c r="C51" s="6">
        <f>IF(OR($L$12="Northbound",$L$12="Eastbound"),'Raw Data'!$B406,IF(OR($L$12="Southbound",$L$12="Westbound"),'Raw Data'!$B407,'Raw Data'!$B406+'Raw Data'!$B407))</f>
        <v>6</v>
      </c>
      <c r="D51" s="6">
        <f>IF(OR($L$12="Northbound",$L$12="Eastbound"),'Raw Data'!$B613,IF(OR($L$12="Southbound",$L$12="Westbound"),'Raw Data'!$B614,'Raw Data'!$B613+'Raw Data'!$B614))</f>
        <v>17</v>
      </c>
      <c r="E51" s="6">
        <f>IF(OR($L$12="Northbound",$L$12="Eastbound"),'Raw Data'!$B820,IF(OR($L$12="Southbound",$L$12="Westbound"),'Raw Data'!$B821,'Raw Data'!$B820+'Raw Data'!$B821))</f>
        <v>16</v>
      </c>
      <c r="F51" s="6">
        <f>IF(OR($L$12="Northbound",$L$12="Eastbound"),'Raw Data'!$B1027,IF(OR($L$12="Southbound",$L$12="Westbound"),'Raw Data'!$B1028,'Raw Data'!$B1027+'Raw Data'!$B1028))</f>
        <v>15</v>
      </c>
      <c r="G51" s="6">
        <f>IF(OR($L$12="Northbound",$L$12="Eastbound"),'Raw Data'!$B1234,IF(OR($L$12="Southbound",$L$12="Westbound"),'Raw Data'!$B1235,'Raw Data'!$B1234+'Raw Data'!$B1235))</f>
        <v>15</v>
      </c>
      <c r="H51" s="6">
        <f>IF(OR($L$12="Northbound",$L$12="Eastbound"),'Raw Data'!$B1441,IF(OR($L$12="Southbound",$L$12="Westbound"),'Raw Data'!$B1442,'Raw Data'!$B1441+'Raw Data'!$B1442))</f>
        <v>12</v>
      </c>
      <c r="I51" s="7">
        <f t="shared" si="2"/>
        <v>15</v>
      </c>
      <c r="J51" s="8">
        <f t="shared" si="3"/>
        <v>12.285714285714286</v>
      </c>
    </row>
    <row r="52" spans="1:10" x14ac:dyDescent="0.3">
      <c r="A52" s="13">
        <v>0.40625</v>
      </c>
      <c r="B52" s="6">
        <f>IF(OR($L$12="Northbound",$L$12="Eastbound"),'Raw Data'!B201,IF(OR($L$12="Southbound",$L$12="Westbound"),'Raw Data'!B202,'Raw Data'!B201+'Raw Data'!B202))</f>
        <v>15</v>
      </c>
      <c r="C52" s="6">
        <f>IF(OR($L$12="Northbound",$L$12="Eastbound"),'Raw Data'!$B408,IF(OR($L$12="Southbound",$L$12="Westbound"),'Raw Data'!$B409,'Raw Data'!$B408+'Raw Data'!$B409))</f>
        <v>12</v>
      </c>
      <c r="D52" s="6">
        <f>IF(OR($L$12="Northbound",$L$12="Eastbound"),'Raw Data'!$B615,IF(OR($L$12="Southbound",$L$12="Westbound"),'Raw Data'!$B616,'Raw Data'!$B615+'Raw Data'!$B616))</f>
        <v>14</v>
      </c>
      <c r="E52" s="6">
        <f>IF(OR($L$12="Northbound",$L$12="Eastbound"),'Raw Data'!$B822,IF(OR($L$12="Southbound",$L$12="Westbound"),'Raw Data'!$B823,'Raw Data'!$B822+'Raw Data'!$B823))</f>
        <v>23</v>
      </c>
      <c r="F52" s="6">
        <f>IF(OR($L$12="Northbound",$L$12="Eastbound"),'Raw Data'!$B1029,IF(OR($L$12="Southbound",$L$12="Westbound"),'Raw Data'!$B1030,'Raw Data'!$B1029+'Raw Data'!$B1030))</f>
        <v>9</v>
      </c>
      <c r="G52" s="6">
        <f>IF(OR($L$12="Northbound",$L$12="Eastbound"),'Raw Data'!$B1236,IF(OR($L$12="Southbound",$L$12="Westbound"),'Raw Data'!$B1237,'Raw Data'!$B1236+'Raw Data'!$B1237))</f>
        <v>7</v>
      </c>
      <c r="H52" s="6">
        <f>IF(OR($L$12="Northbound",$L$12="Eastbound"),'Raw Data'!$B1443,IF(OR($L$12="Southbound",$L$12="Westbound"),'Raw Data'!$B1444,'Raw Data'!$B1443+'Raw Data'!$B1444))</f>
        <v>15</v>
      </c>
      <c r="I52" s="7">
        <f t="shared" si="2"/>
        <v>13.6</v>
      </c>
      <c r="J52" s="8">
        <f t="shared" si="3"/>
        <v>13.571428571428571</v>
      </c>
    </row>
    <row r="53" spans="1:10" x14ac:dyDescent="0.3">
      <c r="A53" s="13">
        <v>0.41666666666666702</v>
      </c>
      <c r="B53" s="6">
        <f>IF(OR($L$12="Northbound",$L$12="Eastbound"),'Raw Data'!B203,IF(OR($L$12="Southbound",$L$12="Westbound"),'Raw Data'!B204,'Raw Data'!B203+'Raw Data'!B204))</f>
        <v>16</v>
      </c>
      <c r="C53" s="6">
        <f>IF(OR($L$12="Northbound",$L$12="Eastbound"),'Raw Data'!$B410,IF(OR($L$12="Southbound",$L$12="Westbound"),'Raw Data'!$B411,'Raw Data'!$B410+'Raw Data'!$B411))</f>
        <v>10</v>
      </c>
      <c r="D53" s="6">
        <f>IF(OR($L$12="Northbound",$L$12="Eastbound"),'Raw Data'!$B617,IF(OR($L$12="Southbound",$L$12="Westbound"),'Raw Data'!$B618,'Raw Data'!$B617+'Raw Data'!$B618))</f>
        <v>14</v>
      </c>
      <c r="E53" s="6">
        <f>IF(OR($L$12="Northbound",$L$12="Eastbound"),'Raw Data'!$B824,IF(OR($L$12="Southbound",$L$12="Westbound"),'Raw Data'!$B825,'Raw Data'!$B824+'Raw Data'!$B825))</f>
        <v>14</v>
      </c>
      <c r="F53" s="6">
        <f>IF(OR($L$12="Northbound",$L$12="Eastbound"),'Raw Data'!$B1031,IF(OR($L$12="Southbound",$L$12="Westbound"),'Raw Data'!$B1032,'Raw Data'!$B1031+'Raw Data'!$B1032))</f>
        <v>9</v>
      </c>
      <c r="G53" s="6">
        <f>IF(OR($L$12="Northbound",$L$12="Eastbound"),'Raw Data'!$B1238,IF(OR($L$12="Southbound",$L$12="Westbound"),'Raw Data'!$B1239,'Raw Data'!$B1238+'Raw Data'!$B1239))</f>
        <v>1</v>
      </c>
      <c r="H53" s="6">
        <f>IF(OR($L$12="Northbound",$L$12="Eastbound"),'Raw Data'!$B1445,IF(OR($L$12="Southbound",$L$12="Westbound"),'Raw Data'!$B1446,'Raw Data'!$B1445+'Raw Data'!$B1446))</f>
        <v>17</v>
      </c>
      <c r="I53" s="7">
        <f t="shared" si="2"/>
        <v>11</v>
      </c>
      <c r="J53" s="8">
        <f t="shared" si="3"/>
        <v>11.571428571428571</v>
      </c>
    </row>
    <row r="54" spans="1:10" x14ac:dyDescent="0.3">
      <c r="A54" s="13">
        <v>0.42708333333333298</v>
      </c>
      <c r="B54" s="6">
        <f>IF(OR($L$12="Northbound",$L$12="Eastbound"),'Raw Data'!B205,IF(OR($L$12="Southbound",$L$12="Westbound"),'Raw Data'!B206,'Raw Data'!B205+'Raw Data'!B206))</f>
        <v>18</v>
      </c>
      <c r="C54" s="6">
        <f>IF(OR($L$12="Northbound",$L$12="Eastbound"),'Raw Data'!$B412,IF(OR($L$12="Southbound",$L$12="Westbound"),'Raw Data'!$B413,'Raw Data'!$B412+'Raw Data'!$B413))</f>
        <v>13</v>
      </c>
      <c r="D54" s="6">
        <f>IF(OR($L$12="Northbound",$L$12="Eastbound"),'Raw Data'!$B619,IF(OR($L$12="Southbound",$L$12="Westbound"),'Raw Data'!$B620,'Raw Data'!$B619+'Raw Data'!$B620))</f>
        <v>14</v>
      </c>
      <c r="E54" s="6">
        <f>IF(OR($L$12="Northbound",$L$12="Eastbound"),'Raw Data'!$B826,IF(OR($L$12="Southbound",$L$12="Westbound"),'Raw Data'!$B827,'Raw Data'!$B826+'Raw Data'!$B827))</f>
        <v>12</v>
      </c>
      <c r="F54" s="6">
        <f>IF(OR($L$12="Northbound",$L$12="Eastbound"),'Raw Data'!$B1033,IF(OR($L$12="Southbound",$L$12="Westbound"),'Raw Data'!$B1034,'Raw Data'!$B1033+'Raw Data'!$B1034))</f>
        <v>12</v>
      </c>
      <c r="G54" s="6">
        <f>IF(OR($L$12="Northbound",$L$12="Eastbound"),'Raw Data'!$B1240,IF(OR($L$12="Southbound",$L$12="Westbound"),'Raw Data'!$B1241,'Raw Data'!$B1240+'Raw Data'!$B1241))</f>
        <v>14</v>
      </c>
      <c r="H54" s="6">
        <f>IF(OR($L$12="Northbound",$L$12="Eastbound"),'Raw Data'!$B1447,IF(OR($L$12="Southbound",$L$12="Westbound"),'Raw Data'!$B1448,'Raw Data'!$B1447+'Raw Data'!$B1448))</f>
        <v>13</v>
      </c>
      <c r="I54" s="7">
        <f t="shared" si="2"/>
        <v>13</v>
      </c>
      <c r="J54" s="8">
        <f t="shared" si="3"/>
        <v>13.714285714285714</v>
      </c>
    </row>
    <row r="55" spans="1:10" x14ac:dyDescent="0.3">
      <c r="A55" s="13">
        <v>0.4375</v>
      </c>
      <c r="B55" s="6">
        <f>IF(OR($L$12="Northbound",$L$12="Eastbound"),'Raw Data'!B207,IF(OR($L$12="Southbound",$L$12="Westbound"),'Raw Data'!B208,'Raw Data'!B207+'Raw Data'!B208))</f>
        <v>20</v>
      </c>
      <c r="C55" s="6">
        <f>IF(OR($L$12="Northbound",$L$12="Eastbound"),'Raw Data'!$B414,IF(OR($L$12="Southbound",$L$12="Westbound"),'Raw Data'!$B415,'Raw Data'!$B414+'Raw Data'!$B415))</f>
        <v>16</v>
      </c>
      <c r="D55" s="6">
        <f>IF(OR($L$12="Northbound",$L$12="Eastbound"),'Raw Data'!$B621,IF(OR($L$12="Southbound",$L$12="Westbound"),'Raw Data'!$B622,'Raw Data'!$B621+'Raw Data'!$B622))</f>
        <v>13</v>
      </c>
      <c r="E55" s="6">
        <f>IF(OR($L$12="Northbound",$L$12="Eastbound"),'Raw Data'!$B828,IF(OR($L$12="Southbound",$L$12="Westbound"),'Raw Data'!$B829,'Raw Data'!$B828+'Raw Data'!$B829))</f>
        <v>13</v>
      </c>
      <c r="F55" s="6">
        <f>IF(OR($L$12="Northbound",$L$12="Eastbound"),'Raw Data'!$B1035,IF(OR($L$12="Southbound",$L$12="Westbound"),'Raw Data'!$B1036,'Raw Data'!$B1035+'Raw Data'!$B1036))</f>
        <v>13</v>
      </c>
      <c r="G55" s="6">
        <f>IF(OR($L$12="Northbound",$L$12="Eastbound"),'Raw Data'!$B1242,IF(OR($L$12="Southbound",$L$12="Westbound"),'Raw Data'!$B1243,'Raw Data'!$B1242+'Raw Data'!$B1243))</f>
        <v>18</v>
      </c>
      <c r="H55" s="6">
        <f>IF(OR($L$12="Northbound",$L$12="Eastbound"),'Raw Data'!$B1449,IF(OR($L$12="Southbound",$L$12="Westbound"),'Raw Data'!$B1450,'Raw Data'!$B1449+'Raw Data'!$B1450))</f>
        <v>24</v>
      </c>
      <c r="I55" s="7">
        <f t="shared" si="2"/>
        <v>16.2</v>
      </c>
      <c r="J55" s="8">
        <f t="shared" si="3"/>
        <v>16.714285714285715</v>
      </c>
    </row>
    <row r="56" spans="1:10" x14ac:dyDescent="0.3">
      <c r="A56" s="13">
        <v>0.44791666666666702</v>
      </c>
      <c r="B56" s="6">
        <f>IF(OR($L$12="Northbound",$L$12="Eastbound"),'Raw Data'!B209,IF(OR($L$12="Southbound",$L$12="Westbound"),'Raw Data'!B210,'Raw Data'!B209+'Raw Data'!B210))</f>
        <v>15</v>
      </c>
      <c r="C56" s="6">
        <f>IF(OR($L$12="Northbound",$L$12="Eastbound"),'Raw Data'!$B416,IF(OR($L$12="Southbound",$L$12="Westbound"),'Raw Data'!$B417,'Raw Data'!$B416+'Raw Data'!$B417))</f>
        <v>12</v>
      </c>
      <c r="D56" s="6">
        <f>IF(OR($L$12="Northbound",$L$12="Eastbound"),'Raw Data'!$B623,IF(OR($L$12="Southbound",$L$12="Westbound"),'Raw Data'!$B624,'Raw Data'!$B623+'Raw Data'!$B624))</f>
        <v>13</v>
      </c>
      <c r="E56" s="6">
        <f>IF(OR($L$12="Northbound",$L$12="Eastbound"),'Raw Data'!$B830,IF(OR($L$12="Southbound",$L$12="Westbound"),'Raw Data'!$B831,'Raw Data'!$B830+'Raw Data'!$B831))</f>
        <v>18</v>
      </c>
      <c r="F56" s="6">
        <f>IF(OR($L$12="Northbound",$L$12="Eastbound"),'Raw Data'!$B1037,IF(OR($L$12="Southbound",$L$12="Westbound"),'Raw Data'!$B1038,'Raw Data'!$B1037+'Raw Data'!$B1038))</f>
        <v>16</v>
      </c>
      <c r="G56" s="6">
        <f>IF(OR($L$12="Northbound",$L$12="Eastbound"),'Raw Data'!$B1244,IF(OR($L$12="Southbound",$L$12="Westbound"),'Raw Data'!$B1245,'Raw Data'!$B1244+'Raw Data'!$B1245))</f>
        <v>7</v>
      </c>
      <c r="H56" s="6">
        <f>IF(OR($L$12="Northbound",$L$12="Eastbound"),'Raw Data'!$B1451,IF(OR($L$12="Southbound",$L$12="Westbound"),'Raw Data'!$B1452,'Raw Data'!$B1451+'Raw Data'!$B1452))</f>
        <v>15</v>
      </c>
      <c r="I56" s="7">
        <f t="shared" si="2"/>
        <v>13.8</v>
      </c>
      <c r="J56" s="8">
        <f t="shared" si="3"/>
        <v>13.714285714285714</v>
      </c>
    </row>
    <row r="57" spans="1:10" x14ac:dyDescent="0.3">
      <c r="A57" s="13">
        <v>0.45833333333333298</v>
      </c>
      <c r="B57" s="6">
        <f>IF(OR($L$12="Northbound",$L$12="Eastbound"),'Raw Data'!B211,IF(OR($L$12="Southbound",$L$12="Westbound"),'Raw Data'!B212,'Raw Data'!B211+'Raw Data'!B212))</f>
        <v>11</v>
      </c>
      <c r="C57" s="6">
        <f>IF(OR($L$12="Northbound",$L$12="Eastbound"),'Raw Data'!$B418,IF(OR($L$12="Southbound",$L$12="Westbound"),'Raw Data'!$B419,'Raw Data'!$B418+'Raw Data'!$B419))</f>
        <v>8</v>
      </c>
      <c r="D57" s="6">
        <f>IF(OR($L$12="Northbound",$L$12="Eastbound"),'Raw Data'!$B625,IF(OR($L$12="Southbound",$L$12="Westbound"),'Raw Data'!$B626,'Raw Data'!$B625+'Raw Data'!$B626))</f>
        <v>10</v>
      </c>
      <c r="E57" s="6">
        <f>IF(OR($L$12="Northbound",$L$12="Eastbound"),'Raw Data'!$B832,IF(OR($L$12="Southbound",$L$12="Westbound"),'Raw Data'!$B833,'Raw Data'!$B832+'Raw Data'!$B833))</f>
        <v>10</v>
      </c>
      <c r="F57" s="6">
        <f>IF(OR($L$12="Northbound",$L$12="Eastbound"),'Raw Data'!$B1039,IF(OR($L$12="Southbound",$L$12="Westbound"),'Raw Data'!$B1040,'Raw Data'!$B1039+'Raw Data'!$B1040))</f>
        <v>14</v>
      </c>
      <c r="G57" s="6">
        <f>IF(OR($L$12="Northbound",$L$12="Eastbound"),'Raw Data'!$B1246,IF(OR($L$12="Southbound",$L$12="Westbound"),'Raw Data'!$B1247,'Raw Data'!$B1246+'Raw Data'!$B1247))</f>
        <v>12</v>
      </c>
      <c r="H57" s="6">
        <f>IF(OR($L$12="Northbound",$L$12="Eastbound"),'Raw Data'!$B1453,IF(OR($L$12="Southbound",$L$12="Westbound"),'Raw Data'!$B1454,'Raw Data'!$B1453+'Raw Data'!$B1454))</f>
        <v>14</v>
      </c>
      <c r="I57" s="7">
        <f t="shared" si="2"/>
        <v>12</v>
      </c>
      <c r="J57" s="8">
        <f t="shared" si="3"/>
        <v>11.285714285714286</v>
      </c>
    </row>
    <row r="58" spans="1:10" x14ac:dyDescent="0.3">
      <c r="A58" s="13">
        <v>0.46875</v>
      </c>
      <c r="B58" s="6">
        <f>IF(OR($L$12="Northbound",$L$12="Eastbound"),'Raw Data'!B213,IF(OR($L$12="Southbound",$L$12="Westbound"),'Raw Data'!B214,'Raw Data'!B213+'Raw Data'!B214))</f>
        <v>16</v>
      </c>
      <c r="C58" s="6">
        <f>IF(OR($L$12="Northbound",$L$12="Eastbound"),'Raw Data'!$B420,IF(OR($L$12="Southbound",$L$12="Westbound"),'Raw Data'!$B421,'Raw Data'!$B420+'Raw Data'!$B421))</f>
        <v>16</v>
      </c>
      <c r="D58" s="6">
        <f>IF(OR($L$12="Northbound",$L$12="Eastbound"),'Raw Data'!$B627,IF(OR($L$12="Southbound",$L$12="Westbound"),'Raw Data'!$B628,'Raw Data'!$B627+'Raw Data'!$B628))</f>
        <v>18</v>
      </c>
      <c r="E58" s="6">
        <f>IF(OR($L$12="Northbound",$L$12="Eastbound"),'Raw Data'!$B834,IF(OR($L$12="Southbound",$L$12="Westbound"),'Raw Data'!$B835,'Raw Data'!$B834+'Raw Data'!$B835))</f>
        <v>7</v>
      </c>
      <c r="F58" s="6">
        <f>IF(OR($L$12="Northbound",$L$12="Eastbound"),'Raw Data'!$B1041,IF(OR($L$12="Southbound",$L$12="Westbound"),'Raw Data'!$B1042,'Raw Data'!$B1041+'Raw Data'!$B1042))</f>
        <v>12</v>
      </c>
      <c r="G58" s="6">
        <f>IF(OR($L$12="Northbound",$L$12="Eastbound"),'Raw Data'!$B1248,IF(OR($L$12="Southbound",$L$12="Westbound"),'Raw Data'!$B1249,'Raw Data'!$B1248+'Raw Data'!$B1249))</f>
        <v>13</v>
      </c>
      <c r="H58" s="6">
        <f>IF(OR($L$12="Northbound",$L$12="Eastbound"),'Raw Data'!$B1455,IF(OR($L$12="Southbound",$L$12="Westbound"),'Raw Data'!$B1456,'Raw Data'!$B1455+'Raw Data'!$B1456))</f>
        <v>15</v>
      </c>
      <c r="I58" s="7">
        <f t="shared" si="2"/>
        <v>13</v>
      </c>
      <c r="J58" s="8">
        <f t="shared" si="3"/>
        <v>13.857142857142858</v>
      </c>
    </row>
    <row r="59" spans="1:10" x14ac:dyDescent="0.3">
      <c r="A59" s="13">
        <v>0.47916666666666702</v>
      </c>
      <c r="B59" s="6">
        <f>IF(OR($L$12="Northbound",$L$12="Eastbound"),'Raw Data'!B215,IF(OR($L$12="Southbound",$L$12="Westbound"),'Raw Data'!B216,'Raw Data'!B215+'Raw Data'!B216))</f>
        <v>24</v>
      </c>
      <c r="C59" s="6">
        <f>IF(OR($L$12="Northbound",$L$12="Eastbound"),'Raw Data'!$B422,IF(OR($L$12="Southbound",$L$12="Westbound"),'Raw Data'!$B423,'Raw Data'!$B422+'Raw Data'!$B423))</f>
        <v>31</v>
      </c>
      <c r="D59" s="6">
        <f>IF(OR($L$12="Northbound",$L$12="Eastbound"),'Raw Data'!$B629,IF(OR($L$12="Southbound",$L$12="Westbound"),'Raw Data'!$B630,'Raw Data'!$B629+'Raw Data'!$B630))</f>
        <v>14</v>
      </c>
      <c r="E59" s="6">
        <f>IF(OR($L$12="Northbound",$L$12="Eastbound"),'Raw Data'!$B836,IF(OR($L$12="Southbound",$L$12="Westbound"),'Raw Data'!$B837,'Raw Data'!$B836+'Raw Data'!$B837))</f>
        <v>9</v>
      </c>
      <c r="F59" s="6">
        <f>IF(OR($L$12="Northbound",$L$12="Eastbound"),'Raw Data'!$B1043,IF(OR($L$12="Southbound",$L$12="Westbound"),'Raw Data'!$B1044,'Raw Data'!$B1043+'Raw Data'!$B1044))</f>
        <v>11</v>
      </c>
      <c r="G59" s="6">
        <f>IF(OR($L$12="Northbound",$L$12="Eastbound"),'Raw Data'!$B1250,IF(OR($L$12="Southbound",$L$12="Westbound"),'Raw Data'!$B1251,'Raw Data'!$B1250+'Raw Data'!$B1251))</f>
        <v>15</v>
      </c>
      <c r="H59" s="6">
        <f>IF(OR($L$12="Northbound",$L$12="Eastbound"),'Raw Data'!$B1457,IF(OR($L$12="Southbound",$L$12="Westbound"),'Raw Data'!$B1458,'Raw Data'!$B1457+'Raw Data'!$B1458))</f>
        <v>20</v>
      </c>
      <c r="I59" s="7">
        <f t="shared" si="2"/>
        <v>13.8</v>
      </c>
      <c r="J59" s="8">
        <f t="shared" si="3"/>
        <v>17.714285714285715</v>
      </c>
    </row>
    <row r="60" spans="1:10" x14ac:dyDescent="0.3">
      <c r="A60" s="13">
        <v>0.48958333333333298</v>
      </c>
      <c r="B60" s="6">
        <f>IF(OR($L$12="Northbound",$L$12="Eastbound"),'Raw Data'!B217,IF(OR($L$12="Southbound",$L$12="Westbound"),'Raw Data'!B218,'Raw Data'!B217+'Raw Data'!B218))</f>
        <v>20</v>
      </c>
      <c r="C60" s="6">
        <f>IF(OR($L$12="Northbound",$L$12="Eastbound"),'Raw Data'!$B424,IF(OR($L$12="Southbound",$L$12="Westbound"),'Raw Data'!$B425,'Raw Data'!$B424+'Raw Data'!$B425))</f>
        <v>11</v>
      </c>
      <c r="D60" s="6">
        <f>IF(OR($L$12="Northbound",$L$12="Eastbound"),'Raw Data'!$B631,IF(OR($L$12="Southbound",$L$12="Westbound"),'Raw Data'!$B632,'Raw Data'!$B631+'Raw Data'!$B632))</f>
        <v>17</v>
      </c>
      <c r="E60" s="6">
        <f>IF(OR($L$12="Northbound",$L$12="Eastbound"),'Raw Data'!$B838,IF(OR($L$12="Southbound",$L$12="Westbound"),'Raw Data'!$B839,'Raw Data'!$B838+'Raw Data'!$B839))</f>
        <v>19</v>
      </c>
      <c r="F60" s="6">
        <f>IF(OR($L$12="Northbound",$L$12="Eastbound"),'Raw Data'!$B1045,IF(OR($L$12="Southbound",$L$12="Westbound"),'Raw Data'!$B1046,'Raw Data'!$B1045+'Raw Data'!$B1046))</f>
        <v>16</v>
      </c>
      <c r="G60" s="6">
        <f>IF(OR($L$12="Northbound",$L$12="Eastbound"),'Raw Data'!$B1252,IF(OR($L$12="Southbound",$L$12="Westbound"),'Raw Data'!$B1253,'Raw Data'!$B1252+'Raw Data'!$B1253))</f>
        <v>22</v>
      </c>
      <c r="H60" s="6">
        <f>IF(OR($L$12="Northbound",$L$12="Eastbound"),'Raw Data'!$B1459,IF(OR($L$12="Southbound",$L$12="Westbound"),'Raw Data'!$B1460,'Raw Data'!$B1459+'Raw Data'!$B1460))</f>
        <v>14</v>
      </c>
      <c r="I60" s="7">
        <f t="shared" si="2"/>
        <v>17.600000000000001</v>
      </c>
      <c r="J60" s="8">
        <f t="shared" si="3"/>
        <v>17</v>
      </c>
    </row>
    <row r="61" spans="1:10" x14ac:dyDescent="0.3">
      <c r="A61" s="13">
        <v>0.5</v>
      </c>
      <c r="B61" s="6">
        <f>IF(OR($L$12="Northbound",$L$12="Eastbound"),'Raw Data'!B219,IF(OR($L$12="Southbound",$L$12="Westbound"),'Raw Data'!B220,'Raw Data'!B219+'Raw Data'!B220))</f>
        <v>17</v>
      </c>
      <c r="C61" s="6">
        <f>IF(OR($L$12="Northbound",$L$12="Eastbound"),'Raw Data'!$B426,IF(OR($L$12="Southbound",$L$12="Westbound"),'Raw Data'!$B427,'Raw Data'!$B426+'Raw Data'!$B427))</f>
        <v>16</v>
      </c>
      <c r="D61" s="6">
        <f>IF(OR($L$12="Northbound",$L$12="Eastbound"),'Raw Data'!$B633,IF(OR($L$12="Southbound",$L$12="Westbound"),'Raw Data'!$B634,'Raw Data'!$B633+'Raw Data'!$B634))</f>
        <v>9</v>
      </c>
      <c r="E61" s="6">
        <f>IF(OR($L$12="Northbound",$L$12="Eastbound"),'Raw Data'!$B840,IF(OR($L$12="Southbound",$L$12="Westbound"),'Raw Data'!$B841,'Raw Data'!$B840+'Raw Data'!$B841))</f>
        <v>12</v>
      </c>
      <c r="F61" s="6">
        <f>IF(OR($L$12="Northbound",$L$12="Eastbound"),'Raw Data'!$B1047,IF(OR($L$12="Southbound",$L$12="Westbound"),'Raw Data'!$B1048,'Raw Data'!$B1047+'Raw Data'!$B1048))</f>
        <v>12</v>
      </c>
      <c r="G61" s="6">
        <f>IF(OR($L$12="Northbound",$L$12="Eastbound"),'Raw Data'!$B1254,IF(OR($L$12="Southbound",$L$12="Westbound"),'Raw Data'!$B1255,'Raw Data'!$B1254+'Raw Data'!$B1255))</f>
        <v>10</v>
      </c>
      <c r="H61" s="6">
        <f>IF(OR($L$12="Northbound",$L$12="Eastbound"),'Raw Data'!$B1461,IF(OR($L$12="Southbound",$L$12="Westbound"),'Raw Data'!$B1462,'Raw Data'!$B1461+'Raw Data'!$B1462))</f>
        <v>8</v>
      </c>
      <c r="I61" s="7">
        <f t="shared" si="2"/>
        <v>10.199999999999999</v>
      </c>
      <c r="J61" s="8">
        <f t="shared" si="3"/>
        <v>12</v>
      </c>
    </row>
    <row r="62" spans="1:10" x14ac:dyDescent="0.3">
      <c r="A62" s="13">
        <v>0.51041666666666696</v>
      </c>
      <c r="B62" s="6">
        <f>IF(OR($L$12="Northbound",$L$12="Eastbound"),'Raw Data'!B221,IF(OR($L$12="Southbound",$L$12="Westbound"),'Raw Data'!B222,'Raw Data'!B221+'Raw Data'!B222))</f>
        <v>30</v>
      </c>
      <c r="C62" s="6">
        <f>IF(OR($L$12="Northbound",$L$12="Eastbound"),'Raw Data'!$B428,IF(OR($L$12="Southbound",$L$12="Westbound"),'Raw Data'!$B429,'Raw Data'!$B428+'Raw Data'!$B429))</f>
        <v>9</v>
      </c>
      <c r="D62" s="6">
        <f>IF(OR($L$12="Northbound",$L$12="Eastbound"),'Raw Data'!$B635,IF(OR($L$12="Southbound",$L$12="Westbound"),'Raw Data'!$B636,'Raw Data'!$B635+'Raw Data'!$B636))</f>
        <v>16</v>
      </c>
      <c r="E62" s="6">
        <f>IF(OR($L$12="Northbound",$L$12="Eastbound"),'Raw Data'!$B842,IF(OR($L$12="Southbound",$L$12="Westbound"),'Raw Data'!$B843,'Raw Data'!$B842+'Raw Data'!$B843))</f>
        <v>22</v>
      </c>
      <c r="F62" s="6">
        <f>IF(OR($L$12="Northbound",$L$12="Eastbound"),'Raw Data'!$B1049,IF(OR($L$12="Southbound",$L$12="Westbound"),'Raw Data'!$B1050,'Raw Data'!$B1049+'Raw Data'!$B1050))</f>
        <v>21</v>
      </c>
      <c r="G62" s="6">
        <f>IF(OR($L$12="Northbound",$L$12="Eastbound"),'Raw Data'!$B1256,IF(OR($L$12="Southbound",$L$12="Westbound"),'Raw Data'!$B1257,'Raw Data'!$B1256+'Raw Data'!$B1257))</f>
        <v>17</v>
      </c>
      <c r="H62" s="6">
        <f>IF(OR($L$12="Northbound",$L$12="Eastbound"),'Raw Data'!$B1463,IF(OR($L$12="Southbound",$L$12="Westbound"),'Raw Data'!$B1464,'Raw Data'!$B1463+'Raw Data'!$B1464))</f>
        <v>7</v>
      </c>
      <c r="I62" s="7">
        <f t="shared" si="2"/>
        <v>16.600000000000001</v>
      </c>
      <c r="J62" s="8">
        <f t="shared" si="3"/>
        <v>17.428571428571427</v>
      </c>
    </row>
    <row r="63" spans="1:10" x14ac:dyDescent="0.3">
      <c r="A63" s="13">
        <v>0.52083333333333304</v>
      </c>
      <c r="B63" s="6">
        <f>IF(OR($L$12="Northbound",$L$12="Eastbound"),'Raw Data'!B223,IF(OR($L$12="Southbound",$L$12="Westbound"),'Raw Data'!B224,'Raw Data'!B223+'Raw Data'!B224))</f>
        <v>20</v>
      </c>
      <c r="C63" s="6">
        <f>IF(OR($L$12="Northbound",$L$12="Eastbound"),'Raw Data'!$B430,IF(OR($L$12="Southbound",$L$12="Westbound"),'Raw Data'!$B431,'Raw Data'!$B430+'Raw Data'!$B431))</f>
        <v>16</v>
      </c>
      <c r="D63" s="6">
        <f>IF(OR($L$12="Northbound",$L$12="Eastbound"),'Raw Data'!$B637,IF(OR($L$12="Southbound",$L$12="Westbound"),'Raw Data'!$B638,'Raw Data'!$B637+'Raw Data'!$B638))</f>
        <v>7</v>
      </c>
      <c r="E63" s="6">
        <f>IF(OR($L$12="Northbound",$L$12="Eastbound"),'Raw Data'!$B844,IF(OR($L$12="Southbound",$L$12="Westbound"),'Raw Data'!$B845,'Raw Data'!$B844+'Raw Data'!$B845))</f>
        <v>18</v>
      </c>
      <c r="F63" s="6">
        <f>IF(OR($L$12="Northbound",$L$12="Eastbound"),'Raw Data'!$B1051,IF(OR($L$12="Southbound",$L$12="Westbound"),'Raw Data'!$B1052,'Raw Data'!$B1051+'Raw Data'!$B1052))</f>
        <v>13</v>
      </c>
      <c r="G63" s="6">
        <f>IF(OR($L$12="Northbound",$L$12="Eastbound"),'Raw Data'!$B1258,IF(OR($L$12="Southbound",$L$12="Westbound"),'Raw Data'!$B1259,'Raw Data'!$B1258+'Raw Data'!$B1259))</f>
        <v>16</v>
      </c>
      <c r="H63" s="6">
        <f>IF(OR($L$12="Northbound",$L$12="Eastbound"),'Raw Data'!$B1465,IF(OR($L$12="Southbound",$L$12="Westbound"),'Raw Data'!$B1466,'Raw Data'!$B1465+'Raw Data'!$B1466))</f>
        <v>13</v>
      </c>
      <c r="I63" s="7">
        <f t="shared" si="2"/>
        <v>13.4</v>
      </c>
      <c r="J63" s="8">
        <f t="shared" si="3"/>
        <v>14.714285714285714</v>
      </c>
    </row>
    <row r="64" spans="1:10" x14ac:dyDescent="0.3">
      <c r="A64" s="13">
        <v>0.53125</v>
      </c>
      <c r="B64" s="6">
        <f>IF(OR($L$12="Northbound",$L$12="Eastbound"),'Raw Data'!B225,IF(OR($L$12="Southbound",$L$12="Westbound"),'Raw Data'!B226,'Raw Data'!B225+'Raw Data'!B226))</f>
        <v>17</v>
      </c>
      <c r="C64" s="6">
        <f>IF(OR($L$12="Northbound",$L$12="Eastbound"),'Raw Data'!$B432,IF(OR($L$12="Southbound",$L$12="Westbound"),'Raw Data'!$B433,'Raw Data'!$B432+'Raw Data'!$B433))</f>
        <v>16</v>
      </c>
      <c r="D64" s="6">
        <f>IF(OR($L$12="Northbound",$L$12="Eastbound"),'Raw Data'!$B639,IF(OR($L$12="Southbound",$L$12="Westbound"),'Raw Data'!$B640,'Raw Data'!$B639+'Raw Data'!$B640))</f>
        <v>23</v>
      </c>
      <c r="E64" s="6">
        <f>IF(OR($L$12="Northbound",$L$12="Eastbound"),'Raw Data'!$B846,IF(OR($L$12="Southbound",$L$12="Westbound"),'Raw Data'!$B847,'Raw Data'!$B846+'Raw Data'!$B847))</f>
        <v>27</v>
      </c>
      <c r="F64" s="6">
        <f>IF(OR($L$12="Northbound",$L$12="Eastbound"),'Raw Data'!$B1053,IF(OR($L$12="Southbound",$L$12="Westbound"),'Raw Data'!$B1054,'Raw Data'!$B1053+'Raw Data'!$B1054))</f>
        <v>10</v>
      </c>
      <c r="G64" s="6">
        <f>IF(OR($L$12="Northbound",$L$12="Eastbound"),'Raw Data'!$B1260,IF(OR($L$12="Southbound",$L$12="Westbound"),'Raw Data'!$B1261,'Raw Data'!$B1260+'Raw Data'!$B1261))</f>
        <v>17</v>
      </c>
      <c r="H64" s="6">
        <f>IF(OR($L$12="Northbound",$L$12="Eastbound"),'Raw Data'!$B1467,IF(OR($L$12="Southbound",$L$12="Westbound"),'Raw Data'!$B1468,'Raw Data'!$B1467+'Raw Data'!$B1468))</f>
        <v>16</v>
      </c>
      <c r="I64" s="7">
        <f t="shared" si="2"/>
        <v>18.600000000000001</v>
      </c>
      <c r="J64" s="8">
        <f t="shared" si="3"/>
        <v>18</v>
      </c>
    </row>
    <row r="65" spans="1:10" x14ac:dyDescent="0.3">
      <c r="A65" s="13">
        <v>0.54166666666666696</v>
      </c>
      <c r="B65" s="6">
        <f>IF(OR($L$12="Northbound",$L$12="Eastbound"),'Raw Data'!B227,IF(OR($L$12="Southbound",$L$12="Westbound"),'Raw Data'!B228,'Raw Data'!B227+'Raw Data'!B228))</f>
        <v>17</v>
      </c>
      <c r="C65" s="6">
        <f>IF(OR($L$12="Northbound",$L$12="Eastbound"),'Raw Data'!$B434,IF(OR($L$12="Southbound",$L$12="Westbound"),'Raw Data'!$B435,'Raw Data'!$B434+'Raw Data'!$B435))</f>
        <v>25</v>
      </c>
      <c r="D65" s="6">
        <f>IF(OR($L$12="Northbound",$L$12="Eastbound"),'Raw Data'!$B641,IF(OR($L$12="Southbound",$L$12="Westbound"),'Raw Data'!$B642,'Raw Data'!$B641+'Raw Data'!$B642))</f>
        <v>13</v>
      </c>
      <c r="E65" s="6">
        <f>IF(OR($L$12="Northbound",$L$12="Eastbound"),'Raw Data'!$B848,IF(OR($L$12="Southbound",$L$12="Westbound"),'Raw Data'!$B849,'Raw Data'!$B848+'Raw Data'!$B849))</f>
        <v>23</v>
      </c>
      <c r="F65" s="6">
        <f>IF(OR($L$12="Northbound",$L$12="Eastbound"),'Raw Data'!$B1055,IF(OR($L$12="Southbound",$L$12="Westbound"),'Raw Data'!$B1056,'Raw Data'!$B1055+'Raw Data'!$B1056))</f>
        <v>12</v>
      </c>
      <c r="G65" s="6">
        <f>IF(OR($L$12="Northbound",$L$12="Eastbound"),'Raw Data'!$B1262,IF(OR($L$12="Southbound",$L$12="Westbound"),'Raw Data'!$B1263,'Raw Data'!$B1262+'Raw Data'!$B1263))</f>
        <v>20</v>
      </c>
      <c r="H65" s="6">
        <f>IF(OR($L$12="Northbound",$L$12="Eastbound"),'Raw Data'!$B1469,IF(OR($L$12="Southbound",$L$12="Westbound"),'Raw Data'!$B1470,'Raw Data'!$B1469+'Raw Data'!$B1470))</f>
        <v>20</v>
      </c>
      <c r="I65" s="7">
        <f t="shared" si="2"/>
        <v>17.600000000000001</v>
      </c>
      <c r="J65" s="8">
        <f t="shared" si="3"/>
        <v>18.571428571428573</v>
      </c>
    </row>
    <row r="66" spans="1:10" x14ac:dyDescent="0.3">
      <c r="A66" s="13">
        <v>0.55208333333333304</v>
      </c>
      <c r="B66" s="6">
        <f>IF(OR($L$12="Northbound",$L$12="Eastbound"),'Raw Data'!B229,IF(OR($L$12="Southbound",$L$12="Westbound"),'Raw Data'!B230,'Raw Data'!B229+'Raw Data'!B230))</f>
        <v>22</v>
      </c>
      <c r="C66" s="6">
        <f>IF(OR($L$12="Northbound",$L$12="Eastbound"),'Raw Data'!$B436,IF(OR($L$12="Southbound",$L$12="Westbound"),'Raw Data'!$B437,'Raw Data'!$B436+'Raw Data'!$B437))</f>
        <v>12</v>
      </c>
      <c r="D66" s="6">
        <f>IF(OR($L$12="Northbound",$L$12="Eastbound"),'Raw Data'!$B643,IF(OR($L$12="Southbound",$L$12="Westbound"),'Raw Data'!$B644,'Raw Data'!$B643+'Raw Data'!$B644))</f>
        <v>17</v>
      </c>
      <c r="E66" s="6">
        <f>IF(OR($L$12="Northbound",$L$12="Eastbound"),'Raw Data'!$B850,IF(OR($L$12="Southbound",$L$12="Westbound"),'Raw Data'!$B851,'Raw Data'!$B850+'Raw Data'!$B851))</f>
        <v>12</v>
      </c>
      <c r="F66" s="6">
        <f>IF(OR($L$12="Northbound",$L$12="Eastbound"),'Raw Data'!$B1057,IF(OR($L$12="Southbound",$L$12="Westbound"),'Raw Data'!$B1058,'Raw Data'!$B1057+'Raw Data'!$B1058))</f>
        <v>21</v>
      </c>
      <c r="G66" s="6">
        <f>IF(OR($L$12="Northbound",$L$12="Eastbound"),'Raw Data'!$B1264,IF(OR($L$12="Southbound",$L$12="Westbound"),'Raw Data'!$B1265,'Raw Data'!$B1264+'Raw Data'!$B1265))</f>
        <v>22</v>
      </c>
      <c r="H66" s="6">
        <f>IF(OR($L$12="Northbound",$L$12="Eastbound"),'Raw Data'!$B1471,IF(OR($L$12="Southbound",$L$12="Westbound"),'Raw Data'!$B1472,'Raw Data'!$B1471+'Raw Data'!$B1472))</f>
        <v>17</v>
      </c>
      <c r="I66" s="7">
        <f t="shared" si="2"/>
        <v>17.8</v>
      </c>
      <c r="J66" s="8">
        <f t="shared" si="3"/>
        <v>17.571428571428573</v>
      </c>
    </row>
    <row r="67" spans="1:10" x14ac:dyDescent="0.3">
      <c r="A67" s="13">
        <v>0.5625</v>
      </c>
      <c r="B67" s="6">
        <f>IF(OR($L$12="Northbound",$L$12="Eastbound"),'Raw Data'!B231,IF(OR($L$12="Southbound",$L$12="Westbound"),'Raw Data'!B232,'Raw Data'!B231+'Raw Data'!B232))</f>
        <v>27</v>
      </c>
      <c r="C67" s="6">
        <f>IF(OR($L$12="Northbound",$L$12="Eastbound"),'Raw Data'!$B438,IF(OR($L$12="Southbound",$L$12="Westbound"),'Raw Data'!$B439,'Raw Data'!$B438+'Raw Data'!$B439))</f>
        <v>24</v>
      </c>
      <c r="D67" s="6">
        <f>IF(OR($L$12="Northbound",$L$12="Eastbound"),'Raw Data'!$B645,IF(OR($L$12="Southbound",$L$12="Westbound"),'Raw Data'!$B646,'Raw Data'!$B645+'Raw Data'!$B646))</f>
        <v>17</v>
      </c>
      <c r="E67" s="6">
        <f>IF(OR($L$12="Northbound",$L$12="Eastbound"),'Raw Data'!$B852,IF(OR($L$12="Southbound",$L$12="Westbound"),'Raw Data'!$B853,'Raw Data'!$B852+'Raw Data'!$B853))</f>
        <v>7</v>
      </c>
      <c r="F67" s="6">
        <f>IF(OR($L$12="Northbound",$L$12="Eastbound"),'Raw Data'!$B1059,IF(OR($L$12="Southbound",$L$12="Westbound"),'Raw Data'!$B1060,'Raw Data'!$B1059+'Raw Data'!$B1060))</f>
        <v>12</v>
      </c>
      <c r="G67" s="6">
        <f>IF(OR($L$12="Northbound",$L$12="Eastbound"),'Raw Data'!$B1266,IF(OR($L$12="Southbound",$L$12="Westbound"),'Raw Data'!$B1267,'Raw Data'!$B1266+'Raw Data'!$B1267))</f>
        <v>23</v>
      </c>
      <c r="H67" s="6">
        <f>IF(OR($L$12="Northbound",$L$12="Eastbound"),'Raw Data'!$B1473,IF(OR($L$12="Southbound",$L$12="Westbound"),'Raw Data'!$B1474,'Raw Data'!$B1473+'Raw Data'!$B1474))</f>
        <v>13</v>
      </c>
      <c r="I67" s="7">
        <f t="shared" si="2"/>
        <v>14.4</v>
      </c>
      <c r="J67" s="8">
        <f t="shared" si="3"/>
        <v>17.571428571428573</v>
      </c>
    </row>
    <row r="68" spans="1:10" x14ac:dyDescent="0.3">
      <c r="A68" s="13">
        <v>0.57291666666666696</v>
      </c>
      <c r="B68" s="6">
        <f>IF(OR($L$12="Northbound",$L$12="Eastbound"),'Raw Data'!B233,IF(OR($L$12="Southbound",$L$12="Westbound"),'Raw Data'!B234,'Raw Data'!B233+'Raw Data'!B234))</f>
        <v>11</v>
      </c>
      <c r="C68" s="6">
        <f>IF(OR($L$12="Northbound",$L$12="Eastbound"),'Raw Data'!$B440,IF(OR($L$12="Southbound",$L$12="Westbound"),'Raw Data'!$B441,'Raw Data'!$B440+'Raw Data'!$B441))</f>
        <v>15</v>
      </c>
      <c r="D68" s="6">
        <f>IF(OR($L$12="Northbound",$L$12="Eastbound"),'Raw Data'!$B647,IF(OR($L$12="Southbound",$L$12="Westbound"),'Raw Data'!$B648,'Raw Data'!$B647+'Raw Data'!$B648))</f>
        <v>11</v>
      </c>
      <c r="E68" s="6">
        <f>IF(OR($L$12="Northbound",$L$12="Eastbound"),'Raw Data'!$B854,IF(OR($L$12="Southbound",$L$12="Westbound"),'Raw Data'!$B855,'Raw Data'!$B854+'Raw Data'!$B855))</f>
        <v>19</v>
      </c>
      <c r="F68" s="6">
        <f>IF(OR($L$12="Northbound",$L$12="Eastbound"),'Raw Data'!$B1061,IF(OR($L$12="Southbound",$L$12="Westbound"),'Raw Data'!$B1062,'Raw Data'!$B1061+'Raw Data'!$B1062))</f>
        <v>21</v>
      </c>
      <c r="G68" s="6">
        <f>IF(OR($L$12="Northbound",$L$12="Eastbound"),'Raw Data'!$B1268,IF(OR($L$12="Southbound",$L$12="Westbound"),'Raw Data'!$B1269,'Raw Data'!$B1268+'Raw Data'!$B1269))</f>
        <v>13</v>
      </c>
      <c r="H68" s="6">
        <f>IF(OR($L$12="Northbound",$L$12="Eastbound"),'Raw Data'!$B1475,IF(OR($L$12="Southbound",$L$12="Westbound"),'Raw Data'!$B1476,'Raw Data'!$B1475+'Raw Data'!$B1476))</f>
        <v>16</v>
      </c>
      <c r="I68" s="7">
        <f t="shared" si="2"/>
        <v>16</v>
      </c>
      <c r="J68" s="8">
        <f t="shared" si="3"/>
        <v>15.142857142857142</v>
      </c>
    </row>
    <row r="69" spans="1:10" x14ac:dyDescent="0.3">
      <c r="A69" s="13">
        <v>0.58333333333333304</v>
      </c>
      <c r="B69" s="6">
        <f>IF(OR($L$12="Northbound",$L$12="Eastbound"),'Raw Data'!B235,IF(OR($L$12="Southbound",$L$12="Westbound"),'Raw Data'!B236,'Raw Data'!B235+'Raw Data'!B236))</f>
        <v>27</v>
      </c>
      <c r="C69" s="6">
        <f>IF(OR($L$12="Northbound",$L$12="Eastbound"),'Raw Data'!$B442,IF(OR($L$12="Southbound",$L$12="Westbound"),'Raw Data'!$B443,'Raw Data'!$B442+'Raw Data'!$B443))</f>
        <v>11</v>
      </c>
      <c r="D69" s="6">
        <f>IF(OR($L$12="Northbound",$L$12="Eastbound"),'Raw Data'!$B649,IF(OR($L$12="Southbound",$L$12="Westbound"),'Raw Data'!$B650,'Raw Data'!$B649+'Raw Data'!$B650))</f>
        <v>12</v>
      </c>
      <c r="E69" s="6">
        <f>IF(OR($L$12="Northbound",$L$12="Eastbound"),'Raw Data'!$B856,IF(OR($L$12="Southbound",$L$12="Westbound"),'Raw Data'!$B857,'Raw Data'!$B856+'Raw Data'!$B857))</f>
        <v>16</v>
      </c>
      <c r="F69" s="6">
        <f>IF(OR($L$12="Northbound",$L$12="Eastbound"),'Raw Data'!$B1063,IF(OR($L$12="Southbound",$L$12="Westbound"),'Raw Data'!$B1064,'Raw Data'!$B1063+'Raw Data'!$B1064))</f>
        <v>20</v>
      </c>
      <c r="G69" s="6">
        <f>IF(OR($L$12="Northbound",$L$12="Eastbound"),'Raw Data'!$B1270,IF(OR($L$12="Southbound",$L$12="Westbound"),'Raw Data'!$B1271,'Raw Data'!$B1270+'Raw Data'!$B1271))</f>
        <v>24</v>
      </c>
      <c r="H69" s="6">
        <f>IF(OR($L$12="Northbound",$L$12="Eastbound"),'Raw Data'!$B1477,IF(OR($L$12="Southbound",$L$12="Westbound"),'Raw Data'!$B1478,'Raw Data'!$B1477+'Raw Data'!$B1478))</f>
        <v>23</v>
      </c>
      <c r="I69" s="7">
        <f t="shared" si="2"/>
        <v>19</v>
      </c>
      <c r="J69" s="8">
        <f t="shared" si="3"/>
        <v>19</v>
      </c>
    </row>
    <row r="70" spans="1:10" x14ac:dyDescent="0.3">
      <c r="A70" s="13">
        <v>0.59375</v>
      </c>
      <c r="B70" s="6">
        <f>IF(OR($L$12="Northbound",$L$12="Eastbound"),'Raw Data'!B237,IF(OR($L$12="Southbound",$L$12="Westbound"),'Raw Data'!B238,'Raw Data'!B237+'Raw Data'!B238))</f>
        <v>25</v>
      </c>
      <c r="C70" s="6">
        <f>IF(OR($L$12="Northbound",$L$12="Eastbound"),'Raw Data'!$B444,IF(OR($L$12="Southbound",$L$12="Westbound"),'Raw Data'!$B445,'Raw Data'!$B444+'Raw Data'!$B445))</f>
        <v>15</v>
      </c>
      <c r="D70" s="6">
        <f>IF(OR($L$12="Northbound",$L$12="Eastbound"),'Raw Data'!$B651,IF(OR($L$12="Southbound",$L$12="Westbound"),'Raw Data'!$B652,'Raw Data'!$B651+'Raw Data'!$B652))</f>
        <v>8</v>
      </c>
      <c r="E70" s="6">
        <f>IF(OR($L$12="Northbound",$L$12="Eastbound"),'Raw Data'!$B858,IF(OR($L$12="Southbound",$L$12="Westbound"),'Raw Data'!$B859,'Raw Data'!$B858+'Raw Data'!$B859))</f>
        <v>13</v>
      </c>
      <c r="F70" s="6">
        <f>IF(OR($L$12="Northbound",$L$12="Eastbound"),'Raw Data'!$B1065,IF(OR($L$12="Southbound",$L$12="Westbound"),'Raw Data'!$B1066,'Raw Data'!$B1065+'Raw Data'!$B1066))</f>
        <v>19</v>
      </c>
      <c r="G70" s="6">
        <f>IF(OR($L$12="Northbound",$L$12="Eastbound"),'Raw Data'!$B1272,IF(OR($L$12="Southbound",$L$12="Westbound"),'Raw Data'!$B1273,'Raw Data'!$B1272+'Raw Data'!$B1273))</f>
        <v>24</v>
      </c>
      <c r="H70" s="6">
        <f>IF(OR($L$12="Northbound",$L$12="Eastbound"),'Raw Data'!$B1479,IF(OR($L$12="Southbound",$L$12="Westbound"),'Raw Data'!$B1480,'Raw Data'!$B1479+'Raw Data'!$B1480))</f>
        <v>18</v>
      </c>
      <c r="I70" s="7">
        <f t="shared" si="2"/>
        <v>16.399999999999999</v>
      </c>
      <c r="J70" s="8">
        <f t="shared" si="3"/>
        <v>17.428571428571427</v>
      </c>
    </row>
    <row r="71" spans="1:10" x14ac:dyDescent="0.3">
      <c r="A71" s="13">
        <v>0.60416666666666696</v>
      </c>
      <c r="B71" s="6">
        <f>IF(OR($L$12="Northbound",$L$12="Eastbound"),'Raw Data'!B239,IF(OR($L$12="Southbound",$L$12="Westbound"),'Raw Data'!B240,'Raw Data'!B239+'Raw Data'!B240))</f>
        <v>21</v>
      </c>
      <c r="C71" s="6">
        <f>IF(OR($L$12="Northbound",$L$12="Eastbound"),'Raw Data'!$B446,IF(OR($L$12="Southbound",$L$12="Westbound"),'Raw Data'!$B447,'Raw Data'!$B446+'Raw Data'!$B447))</f>
        <v>21</v>
      </c>
      <c r="D71" s="6">
        <f>IF(OR($L$12="Northbound",$L$12="Eastbound"),'Raw Data'!$B653,IF(OR($L$12="Southbound",$L$12="Westbound"),'Raw Data'!$B654,'Raw Data'!$B653+'Raw Data'!$B654))</f>
        <v>20</v>
      </c>
      <c r="E71" s="6">
        <f>IF(OR($L$12="Northbound",$L$12="Eastbound"),'Raw Data'!$B860,IF(OR($L$12="Southbound",$L$12="Westbound"),'Raw Data'!$B861,'Raw Data'!$B860+'Raw Data'!$B861))</f>
        <v>7</v>
      </c>
      <c r="F71" s="6">
        <f>IF(OR($L$12="Northbound",$L$12="Eastbound"),'Raw Data'!$B1067,IF(OR($L$12="Southbound",$L$12="Westbound"),'Raw Data'!$B1068,'Raw Data'!$B1067+'Raw Data'!$B1068))</f>
        <v>21</v>
      </c>
      <c r="G71" s="6">
        <f>IF(OR($L$12="Northbound",$L$12="Eastbound"),'Raw Data'!$B1274,IF(OR($L$12="Southbound",$L$12="Westbound"),'Raw Data'!$B1275,'Raw Data'!$B1274+'Raw Data'!$B1275))</f>
        <v>15</v>
      </c>
      <c r="H71" s="6">
        <f>IF(OR($L$12="Northbound",$L$12="Eastbound"),'Raw Data'!$B1481,IF(OR($L$12="Southbound",$L$12="Westbound"),'Raw Data'!$B1482,'Raw Data'!$B1481+'Raw Data'!$B1482))</f>
        <v>22</v>
      </c>
      <c r="I71" s="7">
        <f t="shared" si="2"/>
        <v>17</v>
      </c>
      <c r="J71" s="8">
        <f t="shared" si="3"/>
        <v>18.142857142857142</v>
      </c>
    </row>
    <row r="72" spans="1:10" x14ac:dyDescent="0.3">
      <c r="A72" s="13">
        <v>0.61458333333333304</v>
      </c>
      <c r="B72" s="6">
        <f>IF(OR($L$12="Northbound",$L$12="Eastbound"),'Raw Data'!B241,IF(OR($L$12="Southbound",$L$12="Westbound"),'Raw Data'!B242,'Raw Data'!B241+'Raw Data'!B242))</f>
        <v>17</v>
      </c>
      <c r="C72" s="6">
        <f>IF(OR($L$12="Northbound",$L$12="Eastbound"),'Raw Data'!$B448,IF(OR($L$12="Southbound",$L$12="Westbound"),'Raw Data'!$B449,'Raw Data'!$B448+'Raw Data'!$B449))</f>
        <v>10</v>
      </c>
      <c r="D72" s="6">
        <f>IF(OR($L$12="Northbound",$L$12="Eastbound"),'Raw Data'!$B655,IF(OR($L$12="Southbound",$L$12="Westbound"),'Raw Data'!$B656,'Raw Data'!$B655+'Raw Data'!$B656))</f>
        <v>14</v>
      </c>
      <c r="E72" s="6">
        <f>IF(OR($L$12="Northbound",$L$12="Eastbound"),'Raw Data'!$B862,IF(OR($L$12="Southbound",$L$12="Westbound"),'Raw Data'!$B863,'Raw Data'!$B862+'Raw Data'!$B863))</f>
        <v>19</v>
      </c>
      <c r="F72" s="6">
        <f>IF(OR($L$12="Northbound",$L$12="Eastbound"),'Raw Data'!$B1069,IF(OR($L$12="Southbound",$L$12="Westbound"),'Raw Data'!$B1070,'Raw Data'!$B1069+'Raw Data'!$B1070))</f>
        <v>13</v>
      </c>
      <c r="G72" s="6">
        <f>IF(OR($L$12="Northbound",$L$12="Eastbound"),'Raw Data'!$B1276,IF(OR($L$12="Southbound",$L$12="Westbound"),'Raw Data'!$B1277,'Raw Data'!$B1276+'Raw Data'!$B1277))</f>
        <v>24</v>
      </c>
      <c r="H72" s="6">
        <f>IF(OR($L$12="Northbound",$L$12="Eastbound"),'Raw Data'!$B1483,IF(OR($L$12="Southbound",$L$12="Westbound"),'Raw Data'!$B1484,'Raw Data'!$B1483+'Raw Data'!$B1484))</f>
        <v>17</v>
      </c>
      <c r="I72" s="7">
        <f t="shared" si="2"/>
        <v>17.399999999999999</v>
      </c>
      <c r="J72" s="8">
        <f t="shared" si="3"/>
        <v>16.285714285714285</v>
      </c>
    </row>
    <row r="73" spans="1:10" x14ac:dyDescent="0.3">
      <c r="A73" s="13">
        <v>0.625</v>
      </c>
      <c r="B73" s="6">
        <f>IF(OR($L$12="Northbound",$L$12="Eastbound"),'Raw Data'!B243,IF(OR($L$12="Southbound",$L$12="Westbound"),'Raw Data'!B244,'Raw Data'!B243+'Raw Data'!B244))</f>
        <v>15</v>
      </c>
      <c r="C73" s="6">
        <f>IF(OR($L$12="Northbound",$L$12="Eastbound"),'Raw Data'!$B450,IF(OR($L$12="Southbound",$L$12="Westbound"),'Raw Data'!$B451,'Raw Data'!$B450+'Raw Data'!$B451))</f>
        <v>19</v>
      </c>
      <c r="D73" s="6">
        <f>IF(OR($L$12="Northbound",$L$12="Eastbound"),'Raw Data'!$B657,IF(OR($L$12="Southbound",$L$12="Westbound"),'Raw Data'!$B658,'Raw Data'!$B657+'Raw Data'!$B658))</f>
        <v>17</v>
      </c>
      <c r="E73" s="6">
        <f>IF(OR($L$12="Northbound",$L$12="Eastbound"),'Raw Data'!$B864,IF(OR($L$12="Southbound",$L$12="Westbound"),'Raw Data'!$B865,'Raw Data'!$B864+'Raw Data'!$B865))</f>
        <v>19</v>
      </c>
      <c r="F73" s="6">
        <f>IF(OR($L$12="Northbound",$L$12="Eastbound"),'Raw Data'!$B1071,IF(OR($L$12="Southbound",$L$12="Westbound"),'Raw Data'!$B1072,'Raw Data'!$B1071+'Raw Data'!$B1072))</f>
        <v>13</v>
      </c>
      <c r="G73" s="6">
        <f>IF(OR($L$12="Northbound",$L$12="Eastbound"),'Raw Data'!$B1278,IF(OR($L$12="Southbound",$L$12="Westbound"),'Raw Data'!$B1279,'Raw Data'!$B1278+'Raw Data'!$B1279))</f>
        <v>19</v>
      </c>
      <c r="H73" s="6">
        <f>IF(OR($L$12="Northbound",$L$12="Eastbound"),'Raw Data'!$B1485,IF(OR($L$12="Southbound",$L$12="Westbound"),'Raw Data'!$B1486,'Raw Data'!$B1485+'Raw Data'!$B1486))</f>
        <v>18</v>
      </c>
      <c r="I73" s="7">
        <f t="shared" si="2"/>
        <v>17.2</v>
      </c>
      <c r="J73" s="8">
        <f t="shared" si="3"/>
        <v>17.142857142857142</v>
      </c>
    </row>
    <row r="74" spans="1:10" x14ac:dyDescent="0.3">
      <c r="A74" s="13">
        <v>0.63541666666666696</v>
      </c>
      <c r="B74" s="6">
        <f>IF(OR($L$12="Northbound",$L$12="Eastbound"),'Raw Data'!B245,IF(OR($L$12="Southbound",$L$12="Westbound"),'Raw Data'!B246,'Raw Data'!B245+'Raw Data'!B246))</f>
        <v>10</v>
      </c>
      <c r="C74" s="6">
        <f>IF(OR($L$12="Northbound",$L$12="Eastbound"),'Raw Data'!$B452,IF(OR($L$12="Southbound",$L$12="Westbound"),'Raw Data'!$B453,'Raw Data'!$B452+'Raw Data'!$B453))</f>
        <v>15</v>
      </c>
      <c r="D74" s="6">
        <f>IF(OR($L$12="Northbound",$L$12="Eastbound"),'Raw Data'!$B659,IF(OR($L$12="Southbound",$L$12="Westbound"),'Raw Data'!$B660,'Raw Data'!$B659+'Raw Data'!$B660))</f>
        <v>19</v>
      </c>
      <c r="E74" s="6">
        <f>IF(OR($L$12="Northbound",$L$12="Eastbound"),'Raw Data'!$B866,IF(OR($L$12="Southbound",$L$12="Westbound"),'Raw Data'!$B867,'Raw Data'!$B866+'Raw Data'!$B867))</f>
        <v>19</v>
      </c>
      <c r="F74" s="6">
        <f>IF(OR($L$12="Northbound",$L$12="Eastbound"),'Raw Data'!$B1073,IF(OR($L$12="Southbound",$L$12="Westbound"),'Raw Data'!$B1074,'Raw Data'!$B1073+'Raw Data'!$B1074))</f>
        <v>16</v>
      </c>
      <c r="G74" s="6">
        <f>IF(OR($L$12="Northbound",$L$12="Eastbound"),'Raw Data'!$B1280,IF(OR($L$12="Southbound",$L$12="Westbound"),'Raw Data'!$B1281,'Raw Data'!$B1280+'Raw Data'!$B1281))</f>
        <v>9</v>
      </c>
      <c r="H74" s="6">
        <f>IF(OR($L$12="Northbound",$L$12="Eastbound"),'Raw Data'!$B1487,IF(OR($L$12="Southbound",$L$12="Westbound"),'Raw Data'!$B1488,'Raw Data'!$B1487+'Raw Data'!$B1488))</f>
        <v>18</v>
      </c>
      <c r="I74" s="7">
        <f t="shared" si="2"/>
        <v>16.2</v>
      </c>
      <c r="J74" s="8">
        <f t="shared" si="3"/>
        <v>15.142857142857142</v>
      </c>
    </row>
    <row r="75" spans="1:10" x14ac:dyDescent="0.3">
      <c r="A75" s="13">
        <v>0.64583333333333304</v>
      </c>
      <c r="B75" s="6">
        <f>IF(OR($L$12="Northbound",$L$12="Eastbound"),'Raw Data'!B247,IF(OR($L$12="Southbound",$L$12="Westbound"),'Raw Data'!B248,'Raw Data'!B247+'Raw Data'!B248))</f>
        <v>18</v>
      </c>
      <c r="C75" s="6">
        <f>IF(OR($L$12="Northbound",$L$12="Eastbound"),'Raw Data'!$B454,IF(OR($L$12="Southbound",$L$12="Westbound"),'Raw Data'!$B455,'Raw Data'!$B454+'Raw Data'!$B455))</f>
        <v>10</v>
      </c>
      <c r="D75" s="6">
        <f>IF(OR($L$12="Northbound",$L$12="Eastbound"),'Raw Data'!$B661,IF(OR($L$12="Southbound",$L$12="Westbound"),'Raw Data'!$B662,'Raw Data'!$B661+'Raw Data'!$B662))</f>
        <v>24</v>
      </c>
      <c r="E75" s="6">
        <f>IF(OR($L$12="Northbound",$L$12="Eastbound"),'Raw Data'!$B868,IF(OR($L$12="Southbound",$L$12="Westbound"),'Raw Data'!$B869,'Raw Data'!$B868+'Raw Data'!$B869))</f>
        <v>21</v>
      </c>
      <c r="F75" s="6">
        <f>IF(OR($L$12="Northbound",$L$12="Eastbound"),'Raw Data'!$B1075,IF(OR($L$12="Southbound",$L$12="Westbound"),'Raw Data'!$B1076,'Raw Data'!$B1075+'Raw Data'!$B1076))</f>
        <v>19</v>
      </c>
      <c r="G75" s="6">
        <f>IF(OR($L$12="Northbound",$L$12="Eastbound"),'Raw Data'!$B1282,IF(OR($L$12="Southbound",$L$12="Westbound"),'Raw Data'!$B1283,'Raw Data'!$B1282+'Raw Data'!$B1283))</f>
        <v>21</v>
      </c>
      <c r="H75" s="6">
        <f>IF(OR($L$12="Northbound",$L$12="Eastbound"),'Raw Data'!$B1489,IF(OR($L$12="Southbound",$L$12="Westbound"),'Raw Data'!$B1490,'Raw Data'!$B1489+'Raw Data'!$B1490))</f>
        <v>15</v>
      </c>
      <c r="I75" s="7">
        <f t="shared" si="2"/>
        <v>20</v>
      </c>
      <c r="J75" s="8">
        <f t="shared" si="3"/>
        <v>18.285714285714285</v>
      </c>
    </row>
    <row r="76" spans="1:10" x14ac:dyDescent="0.3">
      <c r="A76" s="13">
        <v>0.65625</v>
      </c>
      <c r="B76" s="6">
        <f>IF(OR($L$12="Northbound",$L$12="Eastbound"),'Raw Data'!B249,IF(OR($L$12="Southbound",$L$12="Westbound"),'Raw Data'!B250,'Raw Data'!B249+'Raw Data'!B250))</f>
        <v>16</v>
      </c>
      <c r="C76" s="6">
        <f>IF(OR($L$12="Northbound",$L$12="Eastbound"),'Raw Data'!$B456,IF(OR($L$12="Southbound",$L$12="Westbound"),'Raw Data'!$B457,'Raw Data'!$B456+'Raw Data'!$B457))</f>
        <v>12</v>
      </c>
      <c r="D76" s="6">
        <f>IF(OR($L$12="Northbound",$L$12="Eastbound"),'Raw Data'!$B663,IF(OR($L$12="Southbound",$L$12="Westbound"),'Raw Data'!$B664,'Raw Data'!$B663+'Raw Data'!$B664))</f>
        <v>13</v>
      </c>
      <c r="E76" s="6">
        <f>IF(OR($L$12="Northbound",$L$12="Eastbound"),'Raw Data'!$B870,IF(OR($L$12="Southbound",$L$12="Westbound"),'Raw Data'!$B871,'Raw Data'!$B870+'Raw Data'!$B871))</f>
        <v>16</v>
      </c>
      <c r="F76" s="6">
        <f>IF(OR($L$12="Northbound",$L$12="Eastbound"),'Raw Data'!$B1077,IF(OR($L$12="Southbound",$L$12="Westbound"),'Raw Data'!$B1078,'Raw Data'!$B1077+'Raw Data'!$B1078))</f>
        <v>21</v>
      </c>
      <c r="G76" s="6">
        <f>IF(OR($L$12="Northbound",$L$12="Eastbound"),'Raw Data'!$B1284,IF(OR($L$12="Southbound",$L$12="Westbound"),'Raw Data'!$B1285,'Raw Data'!$B1284+'Raw Data'!$B1285))</f>
        <v>17</v>
      </c>
      <c r="H76" s="6">
        <f>IF(OR($L$12="Northbound",$L$12="Eastbound"),'Raw Data'!$B1491,IF(OR($L$12="Southbound",$L$12="Westbound"),'Raw Data'!$B1492,'Raw Data'!$B1491+'Raw Data'!$B1492))</f>
        <v>12</v>
      </c>
      <c r="I76" s="7">
        <f t="shared" si="2"/>
        <v>15.8</v>
      </c>
      <c r="J76" s="8">
        <f t="shared" si="3"/>
        <v>15.285714285714286</v>
      </c>
    </row>
    <row r="77" spans="1:10" x14ac:dyDescent="0.3">
      <c r="A77" s="13">
        <v>0.66666666666666696</v>
      </c>
      <c r="B77" s="6">
        <f>IF(OR($L$12="Northbound",$L$12="Eastbound"),'Raw Data'!B251,IF(OR($L$12="Southbound",$L$12="Westbound"),'Raw Data'!B252,'Raw Data'!B251+'Raw Data'!B252))</f>
        <v>21</v>
      </c>
      <c r="C77" s="6">
        <f>IF(OR($L$12="Northbound",$L$12="Eastbound"),'Raw Data'!$B458,IF(OR($L$12="Southbound",$L$12="Westbound"),'Raw Data'!$B459,'Raw Data'!$B458+'Raw Data'!$B459))</f>
        <v>13</v>
      </c>
      <c r="D77" s="6">
        <f>IF(OR($L$12="Northbound",$L$12="Eastbound"),'Raw Data'!$B665,IF(OR($L$12="Southbound",$L$12="Westbound"),'Raw Data'!$B666,'Raw Data'!$B665+'Raw Data'!$B666))</f>
        <v>13</v>
      </c>
      <c r="E77" s="6">
        <f>IF(OR($L$12="Northbound",$L$12="Eastbound"),'Raw Data'!$B872,IF(OR($L$12="Southbound",$L$12="Westbound"),'Raw Data'!$B873,'Raw Data'!$B872+'Raw Data'!$B873))</f>
        <v>23</v>
      </c>
      <c r="F77" s="6">
        <f>IF(OR($L$12="Northbound",$L$12="Eastbound"),'Raw Data'!$B1079,IF(OR($L$12="Southbound",$L$12="Westbound"),'Raw Data'!$B1080,'Raw Data'!$B1079+'Raw Data'!$B1080))</f>
        <v>23</v>
      </c>
      <c r="G77" s="6">
        <f>IF(OR($L$12="Northbound",$L$12="Eastbound"),'Raw Data'!$B1286,IF(OR($L$12="Southbound",$L$12="Westbound"),'Raw Data'!$B1287,'Raw Data'!$B1286+'Raw Data'!$B1287))</f>
        <v>14</v>
      </c>
      <c r="H77" s="6">
        <f>IF(OR($L$12="Northbound",$L$12="Eastbound"),'Raw Data'!$B1493,IF(OR($L$12="Southbound",$L$12="Westbound"),'Raw Data'!$B1494,'Raw Data'!$B1493+'Raw Data'!$B1494))</f>
        <v>14</v>
      </c>
      <c r="I77" s="7">
        <f t="shared" ref="I77:I112" si="4">IF($B$115="Monday",AVERAGE($B77:$F77),IF($C$115="Monday",AVERAGE($C77:$G77),IF($D$115="Monday",AVERAGE($D77:$H77),IF($E$115="Monday",AVERAGE($E77:$H77,$B77),IF($F$115="Monday",AVERAGE($F77:$H77,$B77:$C77),IF($G$115="Monday",AVERAGE($G77:$H77,$B77:$D77),IF($H$115="Monday",AVERAGE($H77,$B77:$E77),"Error")))))))</f>
        <v>17.399999999999999</v>
      </c>
      <c r="J77" s="8">
        <f t="shared" ref="J77:J108" si="5">AVERAGE(B77:H77)</f>
        <v>17.285714285714285</v>
      </c>
    </row>
    <row r="78" spans="1:10" x14ac:dyDescent="0.3">
      <c r="A78" s="13">
        <v>0.67708333333333304</v>
      </c>
      <c r="B78" s="6">
        <f>IF(OR($L$12="Northbound",$L$12="Eastbound"),'Raw Data'!B253,IF(OR($L$12="Southbound",$L$12="Westbound"),'Raw Data'!B254,'Raw Data'!B253+'Raw Data'!B254))</f>
        <v>10</v>
      </c>
      <c r="C78" s="6">
        <f>IF(OR($L$12="Northbound",$L$12="Eastbound"),'Raw Data'!$B460,IF(OR($L$12="Southbound",$L$12="Westbound"),'Raw Data'!$B461,'Raw Data'!$B460+'Raw Data'!$B461))</f>
        <v>28</v>
      </c>
      <c r="D78" s="6">
        <f>IF(OR($L$12="Northbound",$L$12="Eastbound"),'Raw Data'!$B667,IF(OR($L$12="Southbound",$L$12="Westbound"),'Raw Data'!$B668,'Raw Data'!$B667+'Raw Data'!$B668))</f>
        <v>19</v>
      </c>
      <c r="E78" s="6">
        <f>IF(OR($L$12="Northbound",$L$12="Eastbound"),'Raw Data'!$B874,IF(OR($L$12="Southbound",$L$12="Westbound"),'Raw Data'!$B875,'Raw Data'!$B874+'Raw Data'!$B875))</f>
        <v>22</v>
      </c>
      <c r="F78" s="6">
        <f>IF(OR($L$12="Northbound",$L$12="Eastbound"),'Raw Data'!$B1081,IF(OR($L$12="Southbound",$L$12="Westbound"),'Raw Data'!$B1082,'Raw Data'!$B1081+'Raw Data'!$B1082))</f>
        <v>22</v>
      </c>
      <c r="G78" s="6">
        <f>IF(OR($L$12="Northbound",$L$12="Eastbound"),'Raw Data'!$B1288,IF(OR($L$12="Southbound",$L$12="Westbound"),'Raw Data'!$B1289,'Raw Data'!$B1288+'Raw Data'!$B1289))</f>
        <v>16</v>
      </c>
      <c r="H78" s="6">
        <f>IF(OR($L$12="Northbound",$L$12="Eastbound"),'Raw Data'!$B1495,IF(OR($L$12="Southbound",$L$12="Westbound"),'Raw Data'!$B1496,'Raw Data'!$B1495+'Raw Data'!$B1496))</f>
        <v>18</v>
      </c>
      <c r="I78" s="7">
        <f t="shared" si="4"/>
        <v>19.399999999999999</v>
      </c>
      <c r="J78" s="8">
        <f t="shared" si="5"/>
        <v>19.285714285714285</v>
      </c>
    </row>
    <row r="79" spans="1:10" x14ac:dyDescent="0.3">
      <c r="A79" s="13">
        <v>0.6875</v>
      </c>
      <c r="B79" s="6">
        <f>IF(OR($L$12="Northbound",$L$12="Eastbound"),'Raw Data'!B255,IF(OR($L$12="Southbound",$L$12="Westbound"),'Raw Data'!B256,'Raw Data'!B255+'Raw Data'!B256))</f>
        <v>19</v>
      </c>
      <c r="C79" s="6">
        <f>IF(OR($L$12="Northbound",$L$12="Eastbound"),'Raw Data'!$B462,IF(OR($L$12="Southbound",$L$12="Westbound"),'Raw Data'!$B463,'Raw Data'!$B462+'Raw Data'!$B463))</f>
        <v>20</v>
      </c>
      <c r="D79" s="6">
        <f>IF(OR($L$12="Northbound",$L$12="Eastbound"),'Raw Data'!$B669,IF(OR($L$12="Southbound",$L$12="Westbound"),'Raw Data'!$B670,'Raw Data'!$B669+'Raw Data'!$B670))</f>
        <v>16</v>
      </c>
      <c r="E79" s="6">
        <f>IF(OR($L$12="Northbound",$L$12="Eastbound"),'Raw Data'!$B876,IF(OR($L$12="Southbound",$L$12="Westbound"),'Raw Data'!$B877,'Raw Data'!$B876+'Raw Data'!$B877))</f>
        <v>16</v>
      </c>
      <c r="F79" s="6">
        <f>IF(OR($L$12="Northbound",$L$12="Eastbound"),'Raw Data'!$B1083,IF(OR($L$12="Southbound",$L$12="Westbound"),'Raw Data'!$B1084,'Raw Data'!$B1083+'Raw Data'!$B1084))</f>
        <v>19</v>
      </c>
      <c r="G79" s="6">
        <f>IF(OR($L$12="Northbound",$L$12="Eastbound"),'Raw Data'!$B1290,IF(OR($L$12="Southbound",$L$12="Westbound"),'Raw Data'!$B1291,'Raw Data'!$B1290+'Raw Data'!$B1291))</f>
        <v>17</v>
      </c>
      <c r="H79" s="6">
        <f>IF(OR($L$12="Northbound",$L$12="Eastbound"),'Raw Data'!$B1497,IF(OR($L$12="Southbound",$L$12="Westbound"),'Raw Data'!$B1498,'Raw Data'!$B1497+'Raw Data'!$B1498))</f>
        <v>20</v>
      </c>
      <c r="I79" s="7">
        <f t="shared" si="4"/>
        <v>17.600000000000001</v>
      </c>
      <c r="J79" s="8">
        <f t="shared" si="5"/>
        <v>18.142857142857142</v>
      </c>
    </row>
    <row r="80" spans="1:10" x14ac:dyDescent="0.3">
      <c r="A80" s="13">
        <v>0.69791666666666696</v>
      </c>
      <c r="B80" s="6">
        <f>IF(OR($L$12="Northbound",$L$12="Eastbound"),'Raw Data'!B257,IF(OR($L$12="Southbound",$L$12="Westbound"),'Raw Data'!B258,'Raw Data'!B257+'Raw Data'!B258))</f>
        <v>11</v>
      </c>
      <c r="C80" s="6">
        <f>IF(OR($L$12="Northbound",$L$12="Eastbound"),'Raw Data'!$B464,IF(OR($L$12="Southbound",$L$12="Westbound"),'Raw Data'!$B465,'Raw Data'!$B464+'Raw Data'!$B465))</f>
        <v>13</v>
      </c>
      <c r="D80" s="6">
        <f>IF(OR($L$12="Northbound",$L$12="Eastbound"),'Raw Data'!$B671,IF(OR($L$12="Southbound",$L$12="Westbound"),'Raw Data'!$B672,'Raw Data'!$B671+'Raw Data'!$B672))</f>
        <v>21</v>
      </c>
      <c r="E80" s="6">
        <f>IF(OR($L$12="Northbound",$L$12="Eastbound"),'Raw Data'!$B878,IF(OR($L$12="Southbound",$L$12="Westbound"),'Raw Data'!$B879,'Raw Data'!$B878+'Raw Data'!$B879))</f>
        <v>14</v>
      </c>
      <c r="F80" s="6">
        <f>IF(OR($L$12="Northbound",$L$12="Eastbound"),'Raw Data'!$B1085,IF(OR($L$12="Southbound",$L$12="Westbound"),'Raw Data'!$B1086,'Raw Data'!$B1085+'Raw Data'!$B1086))</f>
        <v>22</v>
      </c>
      <c r="G80" s="6">
        <f>IF(OR($L$12="Northbound",$L$12="Eastbound"),'Raw Data'!$B1292,IF(OR($L$12="Southbound",$L$12="Westbound"),'Raw Data'!$B1293,'Raw Data'!$B1292+'Raw Data'!$B1293))</f>
        <v>13</v>
      </c>
      <c r="H80" s="6">
        <f>IF(OR($L$12="Northbound",$L$12="Eastbound"),'Raw Data'!$B1499,IF(OR($L$12="Southbound",$L$12="Westbound"),'Raw Data'!$B1500,'Raw Data'!$B1499+'Raw Data'!$B1500))</f>
        <v>19</v>
      </c>
      <c r="I80" s="7">
        <f t="shared" si="4"/>
        <v>17.8</v>
      </c>
      <c r="J80" s="8">
        <f t="shared" si="5"/>
        <v>16.142857142857142</v>
      </c>
    </row>
    <row r="81" spans="1:10" x14ac:dyDescent="0.3">
      <c r="A81" s="13">
        <v>0.70833333333333304</v>
      </c>
      <c r="B81" s="6">
        <f>IF(OR($L$12="Northbound",$L$12="Eastbound"),'Raw Data'!B259,IF(OR($L$12="Southbound",$L$12="Westbound"),'Raw Data'!B260,'Raw Data'!B259+'Raw Data'!B260))</f>
        <v>11</v>
      </c>
      <c r="C81" s="6">
        <f>IF(OR($L$12="Northbound",$L$12="Eastbound"),'Raw Data'!$B466,IF(OR($L$12="Southbound",$L$12="Westbound"),'Raw Data'!$B467,'Raw Data'!$B466+'Raw Data'!$B467))</f>
        <v>11</v>
      </c>
      <c r="D81" s="6">
        <f>IF(OR($L$12="Northbound",$L$12="Eastbound"),'Raw Data'!$B673,IF(OR($L$12="Southbound",$L$12="Westbound"),'Raw Data'!$B674,'Raw Data'!$B673+'Raw Data'!$B674))</f>
        <v>12</v>
      </c>
      <c r="E81" s="6">
        <f>IF(OR($L$12="Northbound",$L$12="Eastbound"),'Raw Data'!$B880,IF(OR($L$12="Southbound",$L$12="Westbound"),'Raw Data'!$B881,'Raw Data'!$B880+'Raw Data'!$B881))</f>
        <v>10</v>
      </c>
      <c r="F81" s="6">
        <f>IF(OR($L$12="Northbound",$L$12="Eastbound"),'Raw Data'!$B1087,IF(OR($L$12="Southbound",$L$12="Westbound"),'Raw Data'!$B1088,'Raw Data'!$B1087+'Raw Data'!$B1088))</f>
        <v>22</v>
      </c>
      <c r="G81" s="6">
        <f>IF(OR($L$12="Northbound",$L$12="Eastbound"),'Raw Data'!$B1294,IF(OR($L$12="Southbound",$L$12="Westbound"),'Raw Data'!$B1295,'Raw Data'!$B1294+'Raw Data'!$B1295))</f>
        <v>17</v>
      </c>
      <c r="H81" s="6">
        <f>IF(OR($L$12="Northbound",$L$12="Eastbound"),'Raw Data'!$B1501,IF(OR($L$12="Southbound",$L$12="Westbound"),'Raw Data'!$B1502,'Raw Data'!$B1501+'Raw Data'!$B1502))</f>
        <v>24</v>
      </c>
      <c r="I81" s="7">
        <f t="shared" si="4"/>
        <v>17</v>
      </c>
      <c r="J81" s="8">
        <f t="shared" si="5"/>
        <v>15.285714285714286</v>
      </c>
    </row>
    <row r="82" spans="1:10" x14ac:dyDescent="0.3">
      <c r="A82" s="13">
        <v>0.71875</v>
      </c>
      <c r="B82" s="6">
        <f>IF(OR($L$12="Northbound",$L$12="Eastbound"),'Raw Data'!B261,IF(OR($L$12="Southbound",$L$12="Westbound"),'Raw Data'!B262,'Raw Data'!B261+'Raw Data'!B262))</f>
        <v>24</v>
      </c>
      <c r="C82" s="6">
        <f>IF(OR($L$12="Northbound",$L$12="Eastbound"),'Raw Data'!$B468,IF(OR($L$12="Southbound",$L$12="Westbound"),'Raw Data'!$B469,'Raw Data'!$B46846+'Raw Data'!$B469))</f>
        <v>9</v>
      </c>
      <c r="D82" s="6">
        <f>IF(OR($L$12="Northbound",$L$12="Eastbound"),'Raw Data'!$B675,IF(OR($L$12="Southbound",$L$12="Westbound"),'Raw Data'!$B676,'Raw Data'!$B675+'Raw Data'!$B676))</f>
        <v>19</v>
      </c>
      <c r="E82" s="6">
        <f>IF(OR($L$12="Northbound",$L$12="Eastbound"),'Raw Data'!$B882,IF(OR($L$12="Southbound",$L$12="Westbound"),'Raw Data'!$B883,'Raw Data'!$B882+'Raw Data'!$B883))</f>
        <v>24</v>
      </c>
      <c r="F82" s="6">
        <f>IF(OR($L$12="Northbound",$L$12="Eastbound"),'Raw Data'!$B1089,IF(OR($L$12="Southbound",$L$12="Westbound"),'Raw Data'!$B1090,'Raw Data'!$B1089+'Raw Data'!$B1090))</f>
        <v>13</v>
      </c>
      <c r="G82" s="6">
        <f>IF(OR($L$12="Northbound",$L$12="Eastbound"),'Raw Data'!$B1296,IF(OR($L$12="Southbound",$L$12="Westbound"),'Raw Data'!$B1297,'Raw Data'!$B1296+'Raw Data'!$B1297))</f>
        <v>14</v>
      </c>
      <c r="H82" s="6">
        <f>IF(OR($L$12="Northbound",$L$12="Eastbound"),'Raw Data'!$B1503,IF(OR($L$12="Southbound",$L$12="Westbound"),'Raw Data'!$B1504,'Raw Data'!$B1503+'Raw Data'!$B1504))</f>
        <v>21</v>
      </c>
      <c r="I82" s="7">
        <f t="shared" si="4"/>
        <v>18.2</v>
      </c>
      <c r="J82" s="8">
        <f t="shared" si="5"/>
        <v>17.714285714285715</v>
      </c>
    </row>
    <row r="83" spans="1:10" x14ac:dyDescent="0.3">
      <c r="A83" s="13">
        <v>0.72916666666666696</v>
      </c>
      <c r="B83" s="6">
        <f>IF(OR($L$12="Northbound",$L$12="Eastbound"),'Raw Data'!B263,IF(OR($L$12="Southbound",$L$12="Westbound"),'Raw Data'!B264,'Raw Data'!B263+'Raw Data'!B264))</f>
        <v>14</v>
      </c>
      <c r="C83" s="6">
        <f>IF(OR($L$12="Northbound",$L$12="Eastbound"),'Raw Data'!$B470,IF(OR($L$12="Southbound",$L$12="Westbound"),'Raw Data'!$B471,'Raw Data'!$B470+'Raw Data'!$B471))</f>
        <v>10</v>
      </c>
      <c r="D83" s="6">
        <f>IF(OR($L$12="Northbound",$L$12="Eastbound"),'Raw Data'!$B677,IF(OR($L$12="Southbound",$L$12="Westbound"),'Raw Data'!$B678,'Raw Data'!$B677+'Raw Data'!$B678))</f>
        <v>16</v>
      </c>
      <c r="E83" s="6">
        <f>IF(OR($L$12="Northbound",$L$12="Eastbound"),'Raw Data'!$B884,IF(OR($L$12="Southbound",$L$12="Westbound"),'Raw Data'!$B885,'Raw Data'!$B884+'Raw Data'!$B885))</f>
        <v>24</v>
      </c>
      <c r="F83" s="6">
        <f>IF(OR($L$12="Northbound",$L$12="Eastbound"),'Raw Data'!$B1091,IF(OR($L$12="Southbound",$L$12="Westbound"),'Raw Data'!$B1092,'Raw Data'!$B1091+'Raw Data'!$B1092))</f>
        <v>27</v>
      </c>
      <c r="G83" s="6">
        <f>IF(OR($L$12="Northbound",$L$12="Eastbound"),'Raw Data'!$B1298,IF(OR($L$12="Southbound",$L$12="Westbound"),'Raw Data'!$B1299,'Raw Data'!$B1298+'Raw Data'!$B1299))</f>
        <v>32</v>
      </c>
      <c r="H83" s="6">
        <f>IF(OR($L$12="Northbound",$L$12="Eastbound"),'Raw Data'!$B1505,IF(OR($L$12="Southbound",$L$12="Westbound"),'Raw Data'!$B1506,'Raw Data'!$B1505+'Raw Data'!$B1506))</f>
        <v>18</v>
      </c>
      <c r="I83" s="7">
        <f t="shared" si="4"/>
        <v>23.4</v>
      </c>
      <c r="J83" s="8">
        <f t="shared" si="5"/>
        <v>20.142857142857142</v>
      </c>
    </row>
    <row r="84" spans="1:10" x14ac:dyDescent="0.3">
      <c r="A84" s="13">
        <v>0.73958333333333304</v>
      </c>
      <c r="B84" s="6">
        <f>IF(OR($L$12="Northbound",$L$12="Eastbound"),'Raw Data'!B265,IF(OR($L$12="Southbound",$L$12="Westbound"),'Raw Data'!B266,'Raw Data'!B265+'Raw Data'!B266))</f>
        <v>13</v>
      </c>
      <c r="C84" s="6">
        <f>IF(OR($L$12="Northbound",$L$12="Eastbound"),'Raw Data'!$B472,IF(OR($L$12="Southbound",$L$12="Westbound"),'Raw Data'!$B473,'Raw Data'!$B472+'Raw Data'!$B473))</f>
        <v>14</v>
      </c>
      <c r="D84" s="6">
        <f>IF(OR($L$12="Northbound",$L$12="Eastbound"),'Raw Data'!$B679,IF(OR($L$12="Southbound",$L$12="Westbound"),'Raw Data'!$B680,'Raw Data'!$B679+'Raw Data'!$B680))</f>
        <v>25</v>
      </c>
      <c r="E84" s="6">
        <f>IF(OR($L$12="Northbound",$L$12="Eastbound"),'Raw Data'!$B886,IF(OR($L$12="Southbound",$L$12="Westbound"),'Raw Data'!$B887,'Raw Data'!$B886+'Raw Data'!$B887))</f>
        <v>25</v>
      </c>
      <c r="F84" s="6">
        <f>IF(OR($L$12="Northbound",$L$12="Eastbound"),'Raw Data'!$B1093,IF(OR($L$12="Southbound",$L$12="Westbound"),'Raw Data'!$B1094,'Raw Data'!$B1093+'Raw Data'!$B1094))</f>
        <v>31</v>
      </c>
      <c r="G84" s="6">
        <f>IF(OR($L$12="Northbound",$L$12="Eastbound"),'Raw Data'!$B1300,IF(OR($L$12="Southbound",$L$12="Westbound"),'Raw Data'!$B1301,'Raw Data'!$B1300+'Raw Data'!$B1301))</f>
        <v>21</v>
      </c>
      <c r="H84" s="6">
        <f>IF(OR($L$12="Northbound",$L$12="Eastbound"),'Raw Data'!$B1507,IF(OR($L$12="Southbound",$L$12="Westbound"),'Raw Data'!$B1508,'Raw Data'!$B1507+'Raw Data'!$B1508))</f>
        <v>21</v>
      </c>
      <c r="I84" s="7">
        <f t="shared" si="4"/>
        <v>24.6</v>
      </c>
      <c r="J84" s="8">
        <f t="shared" si="5"/>
        <v>21.428571428571427</v>
      </c>
    </row>
    <row r="85" spans="1:10" x14ac:dyDescent="0.3">
      <c r="A85" s="13">
        <v>0.75</v>
      </c>
      <c r="B85" s="6">
        <f>IF(OR($L$12="Northbound",$L$12="Eastbound"),'Raw Data'!B267,IF(OR($L$12="Southbound",$L$12="Westbound"),'Raw Data'!B268,'Raw Data'!B267+'Raw Data'!B268))</f>
        <v>18</v>
      </c>
      <c r="C85" s="6">
        <f>IF(OR($L$12="Northbound",$L$12="Eastbound"),'Raw Data'!$B474,IF(OR($L$12="Southbound",$L$12="Westbound"),'Raw Data'!$B475,'Raw Data'!$B474+'Raw Data'!$B475))</f>
        <v>17</v>
      </c>
      <c r="D85" s="6">
        <f>IF(OR($L$12="Northbound",$L$12="Eastbound"),'Raw Data'!$B681,IF(OR($L$12="Southbound",$L$12="Westbound"),'Raw Data'!$B682,'Raw Data'!$B681+'Raw Data'!$B682))</f>
        <v>24</v>
      </c>
      <c r="E85" s="6">
        <f>IF(OR($L$12="Northbound",$L$12="Eastbound"),'Raw Data'!$B888,IF(OR($L$12="Southbound",$L$12="Westbound"),'Raw Data'!$B889,'Raw Data'!$B888+'Raw Data'!$B889))</f>
        <v>24</v>
      </c>
      <c r="F85" s="6">
        <f>IF(OR($L$12="Northbound",$L$12="Eastbound"),'Raw Data'!$B1095,IF(OR($L$12="Southbound",$L$12="Westbound"),'Raw Data'!$B1096,'Raw Data'!$B1095+'Raw Data'!$B1096))</f>
        <v>23</v>
      </c>
      <c r="G85" s="6">
        <f>IF(OR($L$12="Northbound",$L$12="Eastbound"),'Raw Data'!$B1302,IF(OR($L$12="Southbound",$L$12="Westbound"),'Raw Data'!$B1303,'Raw Data'!$B1302+'Raw Data'!$B1303))</f>
        <v>22</v>
      </c>
      <c r="H85" s="6">
        <f>IF(OR($L$12="Northbound",$L$12="Eastbound"),'Raw Data'!$B1509,IF(OR($L$12="Southbound",$L$12="Westbound"),'Raw Data'!$B1510,'Raw Data'!$B1509+'Raw Data'!$B1510))</f>
        <v>16</v>
      </c>
      <c r="I85" s="7">
        <f t="shared" si="4"/>
        <v>21.8</v>
      </c>
      <c r="J85" s="8">
        <f t="shared" si="5"/>
        <v>20.571428571428573</v>
      </c>
    </row>
    <row r="86" spans="1:10" x14ac:dyDescent="0.3">
      <c r="A86" s="13">
        <v>0.76041666666666696</v>
      </c>
      <c r="B86" s="6">
        <f>IF(OR($L$12="Northbound",$L$12="Eastbound"),'Raw Data'!B269,IF(OR($L$12="Southbound",$L$12="Westbound"),'Raw Data'!B270,'Raw Data'!B269+'Raw Data'!B270))</f>
        <v>24</v>
      </c>
      <c r="C86" s="6">
        <f>IF(OR($L$12="Northbound",$L$12="Eastbound"),'Raw Data'!$B476,IF(OR($L$12="Southbound",$L$12="Westbound"),'Raw Data'!$B477,'Raw Data'!$B476+'Raw Data'!$B477))</f>
        <v>14</v>
      </c>
      <c r="D86" s="6">
        <f>IF(OR($L$12="Northbound",$L$12="Eastbound"),'Raw Data'!$B683,IF(OR($L$12="Southbound",$L$12="Westbound"),'Raw Data'!$B684,'Raw Data'!$B683+'Raw Data'!$B684))</f>
        <v>29</v>
      </c>
      <c r="E86" s="6">
        <f>IF(OR($L$12="Northbound",$L$12="Eastbound"),'Raw Data'!$B890,IF(OR($L$12="Southbound",$L$12="Westbound"),'Raw Data'!$B891,'Raw Data'!$B890+'Raw Data'!$B891))</f>
        <v>19</v>
      </c>
      <c r="F86" s="6">
        <f>IF(OR($L$12="Northbound",$L$12="Eastbound"),'Raw Data'!$B1097,IF(OR($L$12="Southbound",$L$12="Westbound"),'Raw Data'!$B1098,'Raw Data'!$B1097+'Raw Data'!$B1098))</f>
        <v>20</v>
      </c>
      <c r="G86" s="6">
        <f>IF(OR($L$12="Northbound",$L$12="Eastbound"),'Raw Data'!$B1304,IF(OR($L$12="Southbound",$L$12="Westbound"),'Raw Data'!$B1305,'Raw Data'!$B1304+'Raw Data'!$B1305))</f>
        <v>26</v>
      </c>
      <c r="H86" s="6">
        <f>IF(OR($L$12="Northbound",$L$12="Eastbound"),'Raw Data'!$B1511,IF(OR($L$12="Southbound",$L$12="Westbound"),'Raw Data'!$B1512,'Raw Data'!$B1511+'Raw Data'!$B1512))</f>
        <v>18</v>
      </c>
      <c r="I86" s="7">
        <f t="shared" si="4"/>
        <v>22.4</v>
      </c>
      <c r="J86" s="8">
        <f t="shared" si="5"/>
        <v>21.428571428571427</v>
      </c>
    </row>
    <row r="87" spans="1:10" x14ac:dyDescent="0.3">
      <c r="A87" s="13">
        <v>0.77083333333333304</v>
      </c>
      <c r="B87" s="6">
        <f>IF(OR($L$12="Northbound",$L$12="Eastbound"),'Raw Data'!B271,IF(OR($L$12="Southbound",$L$12="Westbound"),'Raw Data'!B272,'Raw Data'!B271+'Raw Data'!B272))</f>
        <v>8</v>
      </c>
      <c r="C87" s="6">
        <f>IF(OR($L$12="Northbound",$L$12="Eastbound"),'Raw Data'!$B478,IF(OR($L$12="Southbound",$L$12="Westbound"),'Raw Data'!$B479,'Raw Data'!$B478+'Raw Data'!$B479))</f>
        <v>19</v>
      </c>
      <c r="D87" s="6">
        <f>IF(OR($L$12="Northbound",$L$12="Eastbound"),'Raw Data'!$B685,IF(OR($L$12="Southbound",$L$12="Westbound"),'Raw Data'!$B686,'Raw Data'!$B685+'Raw Data'!$B686))</f>
        <v>15</v>
      </c>
      <c r="E87" s="6">
        <f>IF(OR($L$12="Northbound",$L$12="Eastbound"),'Raw Data'!$B892,IF(OR($L$12="Southbound",$L$12="Westbound"),'Raw Data'!$B893,'Raw Data'!$B892+'Raw Data'!$B893))</f>
        <v>17</v>
      </c>
      <c r="F87" s="6">
        <f>IF(OR($L$12="Northbound",$L$12="Eastbound"),'Raw Data'!$B1099,IF(OR($L$12="Southbound",$L$12="Westbound"),'Raw Data'!$B1100,'Raw Data'!$B1099+'Raw Data'!$B1100))</f>
        <v>19</v>
      </c>
      <c r="G87" s="6">
        <f>IF(OR($L$12="Northbound",$L$12="Eastbound"),'Raw Data'!$B1306,IF(OR($L$12="Southbound",$L$12="Westbound"),'Raw Data'!$B1307,'Raw Data'!$B1306+'Raw Data'!$B1307))</f>
        <v>15</v>
      </c>
      <c r="H87" s="6">
        <f>IF(OR($L$12="Northbound",$L$12="Eastbound"),'Raw Data'!$B1513,IF(OR($L$12="Southbound",$L$12="Westbound"),'Raw Data'!$B1514,'Raw Data'!$B1513+'Raw Data'!$B1514))</f>
        <v>10</v>
      </c>
      <c r="I87" s="7">
        <f t="shared" si="4"/>
        <v>15.2</v>
      </c>
      <c r="J87" s="8">
        <f t="shared" si="5"/>
        <v>14.714285714285714</v>
      </c>
    </row>
    <row r="88" spans="1:10" x14ac:dyDescent="0.3">
      <c r="A88" s="13">
        <v>0.78125</v>
      </c>
      <c r="B88" s="6">
        <f>IF(OR($L$12="Northbound",$L$12="Eastbound"),'Raw Data'!B273,IF(OR($L$12="Southbound",$L$12="Westbound"),'Raw Data'!B274,'Raw Data'!B273+'Raw Data'!B274))</f>
        <v>16</v>
      </c>
      <c r="C88" s="6">
        <f>IF(OR($L$12="Northbound",$L$12="Eastbound"),'Raw Data'!$B480,IF(OR($L$12="Southbound",$L$12="Westbound"),'Raw Data'!$B481,'Raw Data'!$B480+'Raw Data'!$B481))</f>
        <v>8</v>
      </c>
      <c r="D88" s="6">
        <f>IF(OR($L$12="Northbound",$L$12="Eastbound"),'Raw Data'!$B687,IF(OR($L$12="Southbound",$L$12="Westbound"),'Raw Data'!$B688,'Raw Data'!$B687+'Raw Data'!$B688))</f>
        <v>12</v>
      </c>
      <c r="E88" s="6">
        <f>IF(OR($L$12="Northbound",$L$12="Eastbound"),'Raw Data'!$B894,IF(OR($L$12="Southbound",$L$12="Westbound"),'Raw Data'!$B895,'Raw Data'!$B894+'Raw Data'!$B895))</f>
        <v>15</v>
      </c>
      <c r="F88" s="6">
        <f>IF(OR($L$12="Northbound",$L$12="Eastbound"),'Raw Data'!$B1101,IF(OR($L$12="Southbound",$L$12="Westbound"),'Raw Data'!$B1102,'Raw Data'!$B1101+'Raw Data'!$B1102))</f>
        <v>16</v>
      </c>
      <c r="G88" s="6">
        <f>IF(OR($L$12="Northbound",$L$12="Eastbound"),'Raw Data'!$B1308,IF(OR($L$12="Southbound",$L$12="Westbound"),'Raw Data'!$B1309,'Raw Data'!$B1308+'Raw Data'!$B1309))</f>
        <v>17</v>
      </c>
      <c r="H88" s="6">
        <f>IF(OR($L$12="Northbound",$L$12="Eastbound"),'Raw Data'!$B1515,IF(OR($L$12="Southbound",$L$12="Westbound"),'Raw Data'!$B1516,'Raw Data'!$B1515+'Raw Data'!$B1516))</f>
        <v>20</v>
      </c>
      <c r="I88" s="7">
        <f t="shared" si="4"/>
        <v>16</v>
      </c>
      <c r="J88" s="8">
        <f t="shared" si="5"/>
        <v>14.857142857142858</v>
      </c>
    </row>
    <row r="89" spans="1:10" x14ac:dyDescent="0.3">
      <c r="A89" s="13">
        <v>0.79166666666666696</v>
      </c>
      <c r="B89" s="6">
        <f>IF(OR($L$12="Northbound",$L$12="Eastbound"),'Raw Data'!B275,IF(OR($L$12="Southbound",$L$12="Westbound"),'Raw Data'!B276,'Raw Data'!B275+'Raw Data'!B276))</f>
        <v>22</v>
      </c>
      <c r="C89" s="6">
        <f>IF(OR($L$12="Northbound",$L$12="Eastbound"),'Raw Data'!$B482,IF(OR($L$12="Southbound",$L$12="Westbound"),'Raw Data'!$B483,'Raw Data'!$B482+'Raw Data'!$B483))</f>
        <v>15</v>
      </c>
      <c r="D89" s="6">
        <f>IF(OR($L$12="Northbound",$L$12="Eastbound"),'Raw Data'!$B689,IF(OR($L$12="Southbound",$L$12="Westbound"),'Raw Data'!$B690,'Raw Data'!$B689+'Raw Data'!$B690))</f>
        <v>6</v>
      </c>
      <c r="E89" s="6">
        <f>IF(OR($L$12="Northbound",$L$12="Eastbound"),'Raw Data'!$B896,IF(OR($L$12="Southbound",$L$12="Westbound"),'Raw Data'!$B897,'Raw Data'!$B896+'Raw Data'!$B897))</f>
        <v>17</v>
      </c>
      <c r="F89" s="6">
        <f>IF(OR($L$12="Northbound",$L$12="Eastbound"),'Raw Data'!$B1103,IF(OR($L$12="Southbound",$L$12="Westbound"),'Raw Data'!$B1104,'Raw Data'!$B1103+'Raw Data'!$B1104))</f>
        <v>13</v>
      </c>
      <c r="G89" s="6">
        <f>IF(OR($L$12="Northbound",$L$12="Eastbound"),'Raw Data'!$B1310,IF(OR($L$12="Southbound",$L$12="Westbound"),'Raw Data'!$B1311,'Raw Data'!$B1310+'Raw Data'!$B1311))</f>
        <v>7</v>
      </c>
      <c r="H89" s="6">
        <f>IF(OR($L$12="Northbound",$L$12="Eastbound"),'Raw Data'!$B1517,IF(OR($L$12="Southbound",$L$12="Westbound"),'Raw Data'!$B1518,'Raw Data'!$B1517+'Raw Data'!$B1518))</f>
        <v>17</v>
      </c>
      <c r="I89" s="7">
        <f t="shared" si="4"/>
        <v>12</v>
      </c>
      <c r="J89" s="8">
        <f t="shared" si="5"/>
        <v>13.857142857142858</v>
      </c>
    </row>
    <row r="90" spans="1:10" x14ac:dyDescent="0.3">
      <c r="A90" s="13">
        <v>0.80208333333333304</v>
      </c>
      <c r="B90" s="6">
        <f>IF(OR($L$12="Northbound",$L$12="Eastbound"),'Raw Data'!B277,IF(OR($L$12="Southbound",$L$12="Westbound"),'Raw Data'!B278,'Raw Data'!B277+'Raw Data'!B278))</f>
        <v>4</v>
      </c>
      <c r="C90" s="6">
        <f>IF(OR($L$12="Northbound",$L$12="Eastbound"),'Raw Data'!$B484,IF(OR($L$12="Southbound",$L$12="Westbound"),'Raw Data'!$B485,'Raw Data'!$B484+'Raw Data'!$B485))</f>
        <v>13</v>
      </c>
      <c r="D90" s="6">
        <f>IF(OR($L$12="Northbound",$L$12="Eastbound"),'Raw Data'!$B691,IF(OR($L$12="Southbound",$L$12="Westbound"),'Raw Data'!$B692,'Raw Data'!$B691+'Raw Data'!$B692))</f>
        <v>10</v>
      </c>
      <c r="E90" s="6">
        <f>IF(OR($L$12="Northbound",$L$12="Eastbound"),'Raw Data'!$B898,IF(OR($L$12="Southbound",$L$12="Westbound"),'Raw Data'!$B899,'Raw Data'!$B898+'Raw Data'!$B899))</f>
        <v>15</v>
      </c>
      <c r="F90" s="6">
        <f>IF(OR($L$12="Northbound",$L$12="Eastbound"),'Raw Data'!$B1105,IF(OR($L$12="Southbound",$L$12="Westbound"),'Raw Data'!$B1106,'Raw Data'!$B1105+'Raw Data'!$B1106))</f>
        <v>5</v>
      </c>
      <c r="G90" s="6">
        <f>IF(OR($L$12="Northbound",$L$12="Eastbound"),'Raw Data'!$B1312,IF(OR($L$12="Southbound",$L$12="Westbound"),'Raw Data'!$B1313,'Raw Data'!$B1312+'Raw Data'!$B1313))</f>
        <v>11</v>
      </c>
      <c r="H90" s="6">
        <f>IF(OR($L$12="Northbound",$L$12="Eastbound"),'Raw Data'!$B1519,IF(OR($L$12="Southbound",$L$12="Westbound"),'Raw Data'!$B1520,'Raw Data'!$B1519+'Raw Data'!$B1520))</f>
        <v>12</v>
      </c>
      <c r="I90" s="7">
        <f t="shared" si="4"/>
        <v>10.6</v>
      </c>
      <c r="J90" s="8">
        <f t="shared" si="5"/>
        <v>10</v>
      </c>
    </row>
    <row r="91" spans="1:10" x14ac:dyDescent="0.3">
      <c r="A91" s="13">
        <v>0.8125</v>
      </c>
      <c r="B91" s="6">
        <f>IF(OR($L$12="Northbound",$L$12="Eastbound"),'Raw Data'!B279,IF(OR($L$12="Southbound",$L$12="Westbound"),'Raw Data'!B280,'Raw Data'!B279+'Raw Data'!B280))</f>
        <v>10</v>
      </c>
      <c r="C91" s="6">
        <f>IF(OR($L$12="Northbound",$L$12="Eastbound"),'Raw Data'!$B486,IF(OR($L$12="Southbound",$L$12="Westbound"),'Raw Data'!$B487,'Raw Data'!$B486+'Raw Data'!$B487))</f>
        <v>4</v>
      </c>
      <c r="D91" s="6">
        <f>IF(OR($L$12="Northbound",$L$12="Eastbound"),'Raw Data'!$B693,IF(OR($L$12="Southbound",$L$12="Westbound"),'Raw Data'!$B694,'Raw Data'!$B693+'Raw Data'!$B694))</f>
        <v>3</v>
      </c>
      <c r="E91" s="6">
        <f>IF(OR($L$12="Northbound",$L$12="Eastbound"),'Raw Data'!$B900,IF(OR($L$12="Southbound",$L$12="Westbound"),'Raw Data'!$B901,'Raw Data'!$B900+'Raw Data'!$B901))</f>
        <v>13</v>
      </c>
      <c r="F91" s="6">
        <f>IF(OR($L$12="Northbound",$L$12="Eastbound"),'Raw Data'!$B1107,IF(OR($L$12="Southbound",$L$12="Westbound"),'Raw Data'!$B1108,'Raw Data'!$B1107+'Raw Data'!$B1108))</f>
        <v>6</v>
      </c>
      <c r="G91" s="6">
        <f>IF(OR($L$12="Northbound",$L$12="Eastbound"),'Raw Data'!$B1314,IF(OR($L$12="Southbound",$L$12="Westbound"),'Raw Data'!$B1315,'Raw Data'!$B1314+'Raw Data'!$B1315))</f>
        <v>10</v>
      </c>
      <c r="H91" s="6">
        <f>IF(OR($L$12="Northbound",$L$12="Eastbound"),'Raw Data'!$B1521,IF(OR($L$12="Southbound",$L$12="Westbound"),'Raw Data'!$B1522,'Raw Data'!$B1521+'Raw Data'!$B1522))</f>
        <v>14</v>
      </c>
      <c r="I91" s="7">
        <f t="shared" si="4"/>
        <v>9.1999999999999993</v>
      </c>
      <c r="J91" s="8">
        <f t="shared" si="5"/>
        <v>8.5714285714285712</v>
      </c>
    </row>
    <row r="92" spans="1:10" x14ac:dyDescent="0.3">
      <c r="A92" s="13">
        <v>0.82291666666666696</v>
      </c>
      <c r="B92" s="6">
        <f>IF(OR($L$12="Northbound",$L$12="Eastbound"),'Raw Data'!B281,IF(OR($L$12="Southbound",$L$12="Westbound"),'Raw Data'!B282,'Raw Data'!B281+'Raw Data'!B282))</f>
        <v>14</v>
      </c>
      <c r="C92" s="6">
        <f>IF(OR($L$12="Northbound",$L$12="Eastbound"),'Raw Data'!$B488,IF(OR($L$12="Southbound",$L$12="Westbound"),'Raw Data'!$B489,'Raw Data'!$B488+'Raw Data'!$B489))</f>
        <v>2</v>
      </c>
      <c r="D92" s="6">
        <f>IF(OR($L$12="Northbound",$L$12="Eastbound"),'Raw Data'!$B695,IF(OR($L$12="Southbound",$L$12="Westbound"),'Raw Data'!$B696,'Raw Data'!$B695+'Raw Data'!$B696))</f>
        <v>10</v>
      </c>
      <c r="E92" s="6">
        <f>IF(OR($L$12="Northbound",$L$12="Eastbound"),'Raw Data'!$B902,IF(OR($L$12="Southbound",$L$12="Westbound"),'Raw Data'!$B903,'Raw Data'!$B902+'Raw Data'!$B903))</f>
        <v>11</v>
      </c>
      <c r="F92" s="6">
        <f>IF(OR($L$12="Northbound",$L$12="Eastbound"),'Raw Data'!$B1109,IF(OR($L$12="Southbound",$L$12="Westbound"),'Raw Data'!$B1110,'Raw Data'!$B1109+'Raw Data'!$B1110))</f>
        <v>9</v>
      </c>
      <c r="G92" s="6">
        <f>IF(OR($L$12="Northbound",$L$12="Eastbound"),'Raw Data'!$B1316,IF(OR($L$12="Southbound",$L$12="Westbound"),'Raw Data'!$B1317,'Raw Data'!$B1316+'Raw Data'!$B1317))</f>
        <v>16</v>
      </c>
      <c r="H92" s="6">
        <f>IF(OR($L$12="Northbound",$L$12="Eastbound"),'Raw Data'!$B1523,IF(OR($L$12="Southbound",$L$12="Westbound"),'Raw Data'!$B1524,'Raw Data'!$B1523+'Raw Data'!$B1524))</f>
        <v>5</v>
      </c>
      <c r="I92" s="7">
        <f t="shared" si="4"/>
        <v>10.199999999999999</v>
      </c>
      <c r="J92" s="8">
        <f t="shared" si="5"/>
        <v>9.5714285714285712</v>
      </c>
    </row>
    <row r="93" spans="1:10" x14ac:dyDescent="0.3">
      <c r="A93" s="13">
        <v>0.83333333333333304</v>
      </c>
      <c r="B93" s="6">
        <f>IF(OR($L$12="Northbound",$L$12="Eastbound"),'Raw Data'!B283,IF(OR($L$12="Southbound",$L$12="Westbound"),'Raw Data'!B284,'Raw Data'!B283+'Raw Data'!B284))</f>
        <v>13</v>
      </c>
      <c r="C93" s="6">
        <f>IF(OR($L$12="Northbound",$L$12="Eastbound"),'Raw Data'!$B490,IF(OR($L$12="Southbound",$L$12="Westbound"),'Raw Data'!$B491,'Raw Data'!$B490+'Raw Data'!$B491))</f>
        <v>5</v>
      </c>
      <c r="D93" s="6">
        <f>IF(OR($L$12="Northbound",$L$12="Eastbound"),'Raw Data'!$B697,IF(OR($L$12="Southbound",$L$12="Westbound"),'Raw Data'!$B698,'Raw Data'!$B697+'Raw Data'!$B698))</f>
        <v>7</v>
      </c>
      <c r="E93" s="6">
        <f>IF(OR($L$12="Northbound",$L$12="Eastbound"),'Raw Data'!$B904,IF(OR($L$12="Southbound",$L$12="Westbound"),'Raw Data'!$B905,'Raw Data'!$B904+'Raw Data'!$B905))</f>
        <v>10</v>
      </c>
      <c r="F93" s="6">
        <f>IF(OR($L$12="Northbound",$L$12="Eastbound"),'Raw Data'!$B1111,IF(OR($L$12="Southbound",$L$12="Westbound"),'Raw Data'!$B1112,'Raw Data'!$B1111+'Raw Data'!$B1112))</f>
        <v>14</v>
      </c>
      <c r="G93" s="6">
        <f>IF(OR($L$12="Northbound",$L$12="Eastbound"),'Raw Data'!$B1318,IF(OR($L$12="Southbound",$L$12="Westbound"),'Raw Data'!$B1319,'Raw Data'!$B1318+'Raw Data'!$B1319))</f>
        <v>17</v>
      </c>
      <c r="H93" s="6">
        <f>IF(OR($L$12="Northbound",$L$12="Eastbound"),'Raw Data'!$B1525,IF(OR($L$12="Southbound",$L$12="Westbound"),'Raw Data'!$B1526,'Raw Data'!$B1525+'Raw Data'!$B1526))</f>
        <v>16</v>
      </c>
      <c r="I93" s="7">
        <f t="shared" si="4"/>
        <v>12.8</v>
      </c>
      <c r="J93" s="8">
        <f t="shared" si="5"/>
        <v>11.714285714285714</v>
      </c>
    </row>
    <row r="94" spans="1:10" x14ac:dyDescent="0.3">
      <c r="A94" s="13">
        <v>0.84375</v>
      </c>
      <c r="B94" s="6">
        <f>IF(OR($L$12="Northbound",$L$12="Eastbound"),'Raw Data'!B285,IF(OR($L$12="Southbound",$L$12="Westbound"),'Raw Data'!B286,'Raw Data'!B285+'Raw Data'!B286))</f>
        <v>12</v>
      </c>
      <c r="C94" s="6">
        <f>IF(OR($L$12="Northbound",$L$12="Eastbound"),'Raw Data'!$B492,IF(OR($L$12="Southbound",$L$12="Westbound"),'Raw Data'!$B493,'Raw Data'!$B492+'Raw Data'!$B493))</f>
        <v>7</v>
      </c>
      <c r="D94" s="6">
        <f>IF(OR($L$12="Northbound",$L$12="Eastbound"),'Raw Data'!$B699,IF(OR($L$12="Southbound",$L$12="Westbound"),'Raw Data'!$B700,'Raw Data'!$B699+'Raw Data'!$B700))</f>
        <v>7</v>
      </c>
      <c r="E94" s="6">
        <f>IF(OR($L$12="Northbound",$L$12="Eastbound"),'Raw Data'!$B906,IF(OR($L$12="Southbound",$L$12="Westbound"),'Raw Data'!$B907,'Raw Data'!$B906+'Raw Data'!$B907))</f>
        <v>9</v>
      </c>
      <c r="F94" s="6">
        <f>IF(OR($L$12="Northbound",$L$12="Eastbound"),'Raw Data'!$B1113,IF(OR($L$12="Southbound",$L$12="Westbound"),'Raw Data'!$B1114,'Raw Data'!$B1113+'Raw Data'!$B1114))</f>
        <v>9</v>
      </c>
      <c r="G94" s="6">
        <f>IF(OR($L$12="Northbound",$L$12="Eastbound"),'Raw Data'!$B1320,IF(OR($L$12="Southbound",$L$12="Westbound"),'Raw Data'!$B1321,'Raw Data'!$B1320+'Raw Data'!$B1321))</f>
        <v>8</v>
      </c>
      <c r="H94" s="6">
        <f>IF(OR($L$12="Northbound",$L$12="Eastbound"),'Raw Data'!$B1527,IF(OR($L$12="Southbound",$L$12="Westbound"),'Raw Data'!$B1528,'Raw Data'!$B1527+'Raw Data'!$B1528))</f>
        <v>18</v>
      </c>
      <c r="I94" s="7">
        <f t="shared" si="4"/>
        <v>10.199999999999999</v>
      </c>
      <c r="J94" s="8">
        <f t="shared" si="5"/>
        <v>10</v>
      </c>
    </row>
    <row r="95" spans="1:10" x14ac:dyDescent="0.3">
      <c r="A95" s="13">
        <v>0.85416666666666696</v>
      </c>
      <c r="B95" s="6">
        <f>IF(OR($L$12="Northbound",$L$12="Eastbound"),'Raw Data'!B287,IF(OR($L$12="Southbound",$L$12="Westbound"),'Raw Data'!B288,'Raw Data'!B287+'Raw Data'!B288))</f>
        <v>7</v>
      </c>
      <c r="C95" s="6">
        <f>IF(OR($L$12="Northbound",$L$12="Eastbound"),'Raw Data'!$B494,IF(OR($L$12="Southbound",$L$12="Westbound"),'Raw Data'!$B495,'Raw Data'!$B494+'Raw Data'!$B495))</f>
        <v>4</v>
      </c>
      <c r="D95" s="6">
        <f>IF(OR($L$12="Northbound",$L$12="Eastbound"),'Raw Data'!$B701,IF(OR($L$12="Southbound",$L$12="Westbound"),'Raw Data'!$B702,'Raw Data'!$B701+'Raw Data'!$B702))</f>
        <v>6</v>
      </c>
      <c r="E95" s="6">
        <f>IF(OR($L$12="Northbound",$L$12="Eastbound"),'Raw Data'!$B908,IF(OR($L$12="Southbound",$L$12="Westbound"),'Raw Data'!$B909,'Raw Data'!$B908+'Raw Data'!$B909))</f>
        <v>5</v>
      </c>
      <c r="F95" s="6">
        <f>IF(OR($L$12="Northbound",$L$12="Eastbound"),'Raw Data'!$B1115,IF(OR($L$12="Southbound",$L$12="Westbound"),'Raw Data'!$B1116,'Raw Data'!$B1115+'Raw Data'!$B1116))</f>
        <v>5</v>
      </c>
      <c r="G95" s="6">
        <f>IF(OR($L$12="Northbound",$L$12="Eastbound"),'Raw Data'!$B1322,IF(OR($L$12="Southbound",$L$12="Westbound"),'Raw Data'!$B1323,'Raw Data'!$B1322+'Raw Data'!$B1323))</f>
        <v>4</v>
      </c>
      <c r="H95" s="6">
        <f>IF(OR($L$12="Northbound",$L$12="Eastbound"),'Raw Data'!$B1529,IF(OR($L$12="Southbound",$L$12="Westbound"),'Raw Data'!$B1530,'Raw Data'!$B1529+'Raw Data'!$B1530))</f>
        <v>7</v>
      </c>
      <c r="I95" s="7">
        <f t="shared" si="4"/>
        <v>5.4</v>
      </c>
      <c r="J95" s="8">
        <f t="shared" si="5"/>
        <v>5.4285714285714288</v>
      </c>
    </row>
    <row r="96" spans="1:10" x14ac:dyDescent="0.3">
      <c r="A96" s="13">
        <v>0.86458333333333304</v>
      </c>
      <c r="B96" s="6">
        <f>IF(OR($L$12="Northbound",$L$12="Eastbound"),'Raw Data'!B289,IF(OR($L$12="Southbound",$L$12="Westbound"),'Raw Data'!B290,'Raw Data'!B289+'Raw Data'!B290))</f>
        <v>3</v>
      </c>
      <c r="C96" s="6">
        <f>IF(OR($L$12="Northbound",$L$12="Eastbound"),'Raw Data'!$B496,IF(OR($L$12="Southbound",$L$12="Westbound"),'Raw Data'!$B497,'Raw Data'!$B496+'Raw Data'!$B497))</f>
        <v>4</v>
      </c>
      <c r="D96" s="6">
        <f>IF(OR($L$12="Northbound",$L$12="Eastbound"),'Raw Data'!$B703,IF(OR($L$12="Southbound",$L$12="Westbound"),'Raw Data'!$B704,'Raw Data'!$B703+'Raw Data'!$B704))</f>
        <v>5</v>
      </c>
      <c r="E96" s="6">
        <f>IF(OR($L$12="Northbound",$L$12="Eastbound"),'Raw Data'!$B910,IF(OR($L$12="Southbound",$L$12="Westbound"),'Raw Data'!$B911,'Raw Data'!$B910+'Raw Data'!$B911))</f>
        <v>7</v>
      </c>
      <c r="F96" s="6">
        <f>IF(OR($L$12="Northbound",$L$12="Eastbound"),'Raw Data'!$B1117,IF(OR($L$12="Southbound",$L$12="Westbound"),'Raw Data'!$B1118,'Raw Data'!$B1117+'Raw Data'!$B1118))</f>
        <v>6</v>
      </c>
      <c r="G96" s="6">
        <f>IF(OR($L$12="Northbound",$L$12="Eastbound"),'Raw Data'!$B1324,IF(OR($L$12="Southbound",$L$12="Westbound"),'Raw Data'!$B1325,'Raw Data'!$B1324+'Raw Data'!$B1325))</f>
        <v>9</v>
      </c>
      <c r="H96" s="6">
        <f>IF(OR($L$12="Northbound",$L$12="Eastbound"),'Raw Data'!$B1531,IF(OR($L$12="Southbound",$L$12="Westbound"),'Raw Data'!$B1532,'Raw Data'!$B1531+'Raw Data'!$B1532))</f>
        <v>12</v>
      </c>
      <c r="I96" s="7">
        <f t="shared" si="4"/>
        <v>7.8</v>
      </c>
      <c r="J96" s="8">
        <f t="shared" si="5"/>
        <v>6.5714285714285712</v>
      </c>
    </row>
    <row r="97" spans="1:10" x14ac:dyDescent="0.3">
      <c r="A97" s="13">
        <v>0.875</v>
      </c>
      <c r="B97" s="6">
        <f>IF(OR($L$12="Northbound",$L$12="Eastbound"),'Raw Data'!B291,IF(OR($L$12="Southbound",$L$12="Westbound"),'Raw Data'!B292,'Raw Data'!B291+'Raw Data'!B292))</f>
        <v>2</v>
      </c>
      <c r="C97" s="6">
        <f>IF(OR($L$12="Northbound",$L$12="Eastbound"),'Raw Data'!$B498,IF(OR($L$12="Southbound",$L$12="Westbound"),'Raw Data'!$B499,'Raw Data'!$B498+'Raw Data'!$B499))</f>
        <v>7</v>
      </c>
      <c r="D97" s="6">
        <f>IF(OR($L$12="Northbound",$L$12="Eastbound"),'Raw Data'!$B705,IF(OR($L$12="Southbound",$L$12="Westbound"),'Raw Data'!$B706,'Raw Data'!$B705+'Raw Data'!$B706))</f>
        <v>7</v>
      </c>
      <c r="E97" s="6">
        <f>IF(OR($L$12="Northbound",$L$12="Eastbound"),'Raw Data'!$B912,IF(OR($L$12="Southbound",$L$12="Westbound"),'Raw Data'!$B913,'Raw Data'!$B912+'Raw Data'!$B913))</f>
        <v>3</v>
      </c>
      <c r="F97" s="6">
        <f>IF(OR($L$12="Northbound",$L$12="Eastbound"),'Raw Data'!$B1119,IF(OR($L$12="Southbound",$L$12="Westbound"),'Raw Data'!$B1120,'Raw Data'!$B1119+'Raw Data'!$B1120))</f>
        <v>4</v>
      </c>
      <c r="G97" s="6">
        <f>IF(OR($L$12="Northbound",$L$12="Eastbound"),'Raw Data'!$B1326,IF(OR($L$12="Southbound",$L$12="Westbound"),'Raw Data'!$B1327,'Raw Data'!$B1326+'Raw Data'!$B1327))</f>
        <v>7</v>
      </c>
      <c r="H97" s="6">
        <f>IF(OR($L$12="Northbound",$L$12="Eastbound"),'Raw Data'!$B1533,IF(OR($L$12="Southbound",$L$12="Westbound"),'Raw Data'!$B1534,'Raw Data'!$B1533+'Raw Data'!$B1534))</f>
        <v>2</v>
      </c>
      <c r="I97" s="7">
        <f t="shared" si="4"/>
        <v>4.5999999999999996</v>
      </c>
      <c r="J97" s="8">
        <f t="shared" si="5"/>
        <v>4.5714285714285712</v>
      </c>
    </row>
    <row r="98" spans="1:10" x14ac:dyDescent="0.3">
      <c r="A98" s="13">
        <v>0.88541666666666696</v>
      </c>
      <c r="B98" s="6">
        <f>IF(OR($L$12="Northbound",$L$12="Eastbound"),'Raw Data'!B293,IF(OR($L$12="Southbound",$L$12="Westbound"),'Raw Data'!B294,'Raw Data'!B293+'Raw Data'!B294))</f>
        <v>5</v>
      </c>
      <c r="C98" s="6">
        <f>IF(OR($L$12="Northbound",$L$12="Eastbound"),'Raw Data'!$B500,IF(OR($L$12="Southbound",$L$12="Westbound"),'Raw Data'!$B501,'Raw Data'!$B500+'Raw Data'!$B501))</f>
        <v>3</v>
      </c>
      <c r="D98" s="6">
        <f>IF(OR($L$12="Northbound",$L$12="Eastbound"),'Raw Data'!$B707,IF(OR($L$12="Southbound",$L$12="Westbound"),'Raw Data'!$B708,'Raw Data'!$B707+'Raw Data'!$B708))</f>
        <v>9</v>
      </c>
      <c r="E98" s="6">
        <f>IF(OR($L$12="Northbound",$L$12="Eastbound"),'Raw Data'!$B914,IF(OR($L$12="Southbound",$L$12="Westbound"),'Raw Data'!$B915,'Raw Data'!$B914+'Raw Data'!$B915))</f>
        <v>11</v>
      </c>
      <c r="F98" s="6">
        <f>IF(OR($L$12="Northbound",$L$12="Eastbound"),'Raw Data'!$B1121,IF(OR($L$12="Southbound",$L$12="Westbound"),'Raw Data'!$B1122,'Raw Data'!$B1121+'Raw Data'!$B1122))</f>
        <v>2</v>
      </c>
      <c r="G98" s="6">
        <f>IF(OR($L$12="Northbound",$L$12="Eastbound"),'Raw Data'!$B1328,IF(OR($L$12="Southbound",$L$12="Westbound"),'Raw Data'!$B1329,'Raw Data'!$B1328+'Raw Data'!$B1329))</f>
        <v>4</v>
      </c>
      <c r="H98" s="6">
        <f>IF(OR($L$12="Northbound",$L$12="Eastbound"),'Raw Data'!$B1535,IF(OR($L$12="Southbound",$L$12="Westbound"),'Raw Data'!$B1536,'Raw Data'!$B1535+'Raw Data'!$B1536))</f>
        <v>3</v>
      </c>
      <c r="I98" s="7">
        <f t="shared" si="4"/>
        <v>5.8</v>
      </c>
      <c r="J98" s="8">
        <f t="shared" si="5"/>
        <v>5.2857142857142856</v>
      </c>
    </row>
    <row r="99" spans="1:10" x14ac:dyDescent="0.3">
      <c r="A99" s="13">
        <v>0.89583333333333304</v>
      </c>
      <c r="B99" s="6">
        <f>IF(OR($L$12="Northbound",$L$12="Eastbound"),'Raw Data'!B295,IF(OR($L$12="Southbound",$L$12="Westbound"),'Raw Data'!B296,'Raw Data'!B295+'Raw Data'!B296))</f>
        <v>9</v>
      </c>
      <c r="C99" s="6">
        <f>IF(OR($L$12="Northbound",$L$12="Eastbound"),'Raw Data'!$B502,IF(OR($L$12="Southbound",$L$12="Westbound"),'Raw Data'!$B503,'Raw Data'!$B502+'Raw Data'!$B503))</f>
        <v>11</v>
      </c>
      <c r="D99" s="6">
        <f>IF(OR($L$12="Northbound",$L$12="Eastbound"),'Raw Data'!$B709,IF(OR($L$12="Southbound",$L$12="Westbound"),'Raw Data'!$B710,'Raw Data'!$B709+'Raw Data'!$B710))</f>
        <v>2</v>
      </c>
      <c r="E99" s="6">
        <f>IF(OR($L$12="Northbound",$L$12="Eastbound"),'Raw Data'!$B916,IF(OR($L$12="Southbound",$L$12="Westbound"),'Raw Data'!$B917,'Raw Data'!$B916+'Raw Data'!$B917))</f>
        <v>10</v>
      </c>
      <c r="F99" s="6">
        <f>IF(OR($L$12="Northbound",$L$12="Eastbound"),'Raw Data'!$B1123,IF(OR($L$12="Southbound",$L$12="Westbound"),'Raw Data'!$B1124,'Raw Data'!$B1123+'Raw Data'!$B1124))</f>
        <v>7</v>
      </c>
      <c r="G99" s="6">
        <f>IF(OR($L$12="Northbound",$L$12="Eastbound"),'Raw Data'!$B1330,IF(OR($L$12="Southbound",$L$12="Westbound"),'Raw Data'!$B1331,'Raw Data'!$B1330+'Raw Data'!$B1331))</f>
        <v>4</v>
      </c>
      <c r="H99" s="6">
        <f>IF(OR($L$12="Northbound",$L$12="Eastbound"),'Raw Data'!$B1537,IF(OR($L$12="Southbound",$L$12="Westbound"),'Raw Data'!$B1538,'Raw Data'!$B1537+'Raw Data'!$B1538))</f>
        <v>3</v>
      </c>
      <c r="I99" s="7">
        <f t="shared" si="4"/>
        <v>5.2</v>
      </c>
      <c r="J99" s="8">
        <f t="shared" si="5"/>
        <v>6.5714285714285712</v>
      </c>
    </row>
    <row r="100" spans="1:10" x14ac:dyDescent="0.3">
      <c r="A100" s="13">
        <v>0.90625</v>
      </c>
      <c r="B100" s="6">
        <f>IF(OR($L$12="Northbound",$L$12="Eastbound"),'Raw Data'!B297,IF(OR($L$12="Southbound",$L$12="Westbound"),'Raw Data'!B298,'Raw Data'!B297+'Raw Data'!B298))</f>
        <v>8</v>
      </c>
      <c r="C100" s="6">
        <f>IF(OR($L$12="Northbound",$L$12="Eastbound"),'Raw Data'!$B504,IF(OR($L$12="Southbound",$L$12="Westbound"),'Raw Data'!$B505,'Raw Data'!$B504+'Raw Data'!$B505))</f>
        <v>4</v>
      </c>
      <c r="D100" s="6">
        <f>IF(OR($L$12="Northbound",$L$12="Eastbound"),'Raw Data'!$B711,IF(OR($L$12="Southbound",$L$12="Westbound"),'Raw Data'!$B712,'Raw Data'!$B711+'Raw Data'!$B712))</f>
        <v>4</v>
      </c>
      <c r="E100" s="6">
        <f>IF(OR($L$12="Northbound",$L$12="Eastbound"),'Raw Data'!$B918,IF(OR($L$12="Southbound",$L$12="Westbound"),'Raw Data'!$B919,'Raw Data'!$B918+'Raw Data'!$B919))</f>
        <v>7</v>
      </c>
      <c r="F100" s="6">
        <f>IF(OR($L$12="Northbound",$L$12="Eastbound"),'Raw Data'!$B1125,IF(OR($L$12="Southbound",$L$12="Westbound"),'Raw Data'!$B1126,'Raw Data'!$B1125+'Raw Data'!$B1126))</f>
        <v>7</v>
      </c>
      <c r="G100" s="6">
        <f>IF(OR($L$12="Northbound",$L$12="Eastbound"),'Raw Data'!$B1332,IF(OR($L$12="Southbound",$L$12="Westbound"),'Raw Data'!$B1333,'Raw Data'!$B1332+'Raw Data'!$B1333))</f>
        <v>7</v>
      </c>
      <c r="H100" s="6">
        <f>IF(OR($L$12="Northbound",$L$12="Eastbound"),'Raw Data'!$B1539,IF(OR($L$12="Southbound",$L$12="Westbound"),'Raw Data'!$B1540,'Raw Data'!$B1539+'Raw Data'!$B1540))</f>
        <v>4</v>
      </c>
      <c r="I100" s="7">
        <f t="shared" si="4"/>
        <v>5.8</v>
      </c>
      <c r="J100" s="8">
        <f t="shared" si="5"/>
        <v>5.8571428571428568</v>
      </c>
    </row>
    <row r="101" spans="1:10" x14ac:dyDescent="0.3">
      <c r="A101" s="13">
        <v>0.91666666666666696</v>
      </c>
      <c r="B101" s="6">
        <f>IF(OR($L$12="Northbound",$L$12="Eastbound"),'Raw Data'!B299,IF(OR($L$12="Southbound",$L$12="Westbound"),'Raw Data'!B300,'Raw Data'!B299+'Raw Data'!B300))</f>
        <v>7</v>
      </c>
      <c r="C101" s="6">
        <f>IF(OR($L$12="Northbound",$L$12="Eastbound"),'Raw Data'!$B506,IF(OR($L$12="Southbound",$L$12="Westbound"),'Raw Data'!$B507,'Raw Data'!$B506+'Raw Data'!$B507))</f>
        <v>4</v>
      </c>
      <c r="D101" s="6">
        <f>IF(OR($L$12="Northbound",$L$12="Eastbound"),'Raw Data'!$B713,IF(OR($L$12="Southbound",$L$12="Westbound"),'Raw Data'!$B714,'Raw Data'!$B713+'Raw Data'!$B714))</f>
        <v>4</v>
      </c>
      <c r="E101" s="6">
        <f>IF(OR($L$12="Northbound",$L$12="Eastbound"),'Raw Data'!$B920,IF(OR($L$12="Southbound",$L$12="Westbound"),'Raw Data'!$B921,'Raw Data'!$B920+'Raw Data'!$B921))</f>
        <v>5</v>
      </c>
      <c r="F101" s="6">
        <f>IF(OR($L$12="Northbound",$L$12="Eastbound"),'Raw Data'!$B1127,IF(OR($L$12="Southbound",$L$12="Westbound"),'Raw Data'!$B1128,'Raw Data'!$B1127+'Raw Data'!$B1128))</f>
        <v>2</v>
      </c>
      <c r="G101" s="6">
        <f>IF(OR($L$12="Northbound",$L$12="Eastbound"),'Raw Data'!$B1334,IF(OR($L$12="Southbound",$L$12="Westbound"),'Raw Data'!$B1335,'Raw Data'!$B1334+'Raw Data'!$B1335))</f>
        <v>11</v>
      </c>
      <c r="H101" s="6">
        <f>IF(OR($L$12="Northbound",$L$12="Eastbound"),'Raw Data'!$B1541,IF(OR($L$12="Southbound",$L$12="Westbound"),'Raw Data'!$B1542,'Raw Data'!$B1541+'Raw Data'!$B1542))</f>
        <v>10</v>
      </c>
      <c r="I101" s="7">
        <f t="shared" si="4"/>
        <v>6.4</v>
      </c>
      <c r="J101" s="8">
        <f t="shared" si="5"/>
        <v>6.1428571428571432</v>
      </c>
    </row>
    <row r="102" spans="1:10" x14ac:dyDescent="0.3">
      <c r="A102" s="13">
        <v>0.92708333333333304</v>
      </c>
      <c r="B102" s="6">
        <f>IF(OR($L$12="Northbound",$L$12="Eastbound"),'Raw Data'!B301,IF(OR($L$12="Southbound",$L$12="Westbound"),'Raw Data'!B302,'Raw Data'!B301+'Raw Data'!B302))</f>
        <v>7</v>
      </c>
      <c r="C102" s="6">
        <f>IF(OR($L$12="Northbound",$L$12="Eastbound"),'Raw Data'!$B508,IF(OR($L$12="Southbound",$L$12="Westbound"),'Raw Data'!$B509,'Raw Data'!$B508+'Raw Data'!$B509))</f>
        <v>5</v>
      </c>
      <c r="D102" s="6">
        <f>IF(OR($L$12="Northbound",$L$12="Eastbound"),'Raw Data'!$B715,IF(OR($L$12="Southbound",$L$12="Westbound"),'Raw Data'!$B716,'Raw Data'!$B715+'Raw Data'!$B716))</f>
        <v>8</v>
      </c>
      <c r="E102" s="6">
        <f>IF(OR($L$12="Northbound",$L$12="Eastbound"),'Raw Data'!$B922,IF(OR($L$12="Southbound",$L$12="Westbound"),'Raw Data'!$B923,'Raw Data'!$B922+'Raw Data'!$B923))</f>
        <v>10</v>
      </c>
      <c r="F102" s="6">
        <f>IF(OR($L$12="Northbound",$L$12="Eastbound"),'Raw Data'!$B1129,IF(OR($L$12="Southbound",$L$12="Westbound"),'Raw Data'!$B1130,'Raw Data'!$B1129+'Raw Data'!$B1130))</f>
        <v>3</v>
      </c>
      <c r="G102" s="6">
        <f>IF(OR($L$12="Northbound",$L$12="Eastbound"),'Raw Data'!$B1336,IF(OR($L$12="Southbound",$L$12="Westbound"),'Raw Data'!$B1337,'Raw Data'!$B1336+'Raw Data'!$B1337))</f>
        <v>1</v>
      </c>
      <c r="H102" s="6">
        <f>IF(OR($L$12="Northbound",$L$12="Eastbound"),'Raw Data'!$B1543,IF(OR($L$12="Southbound",$L$12="Westbound"),'Raw Data'!$B1544,'Raw Data'!$B1543+'Raw Data'!$B1544))</f>
        <v>14</v>
      </c>
      <c r="I102" s="7">
        <f t="shared" si="4"/>
        <v>7.2</v>
      </c>
      <c r="J102" s="8">
        <f t="shared" si="5"/>
        <v>6.8571428571428568</v>
      </c>
    </row>
    <row r="103" spans="1:10" x14ac:dyDescent="0.3">
      <c r="A103" s="13">
        <v>0.9375</v>
      </c>
      <c r="B103" s="6">
        <f>IF(OR($L$12="Northbound",$L$12="Eastbound"),'Raw Data'!B303,IF(OR($L$12="Southbound",$L$12="Westbound"),'Raw Data'!B304,'Raw Data'!B303+'Raw Data'!B304))</f>
        <v>5</v>
      </c>
      <c r="C103" s="6">
        <f>IF(OR($L$12="Northbound",$L$12="Eastbound"),'Raw Data'!$B510,IF(OR($L$12="Southbound",$L$12="Westbound"),'Raw Data'!$B511,'Raw Data'!$B510+'Raw Data'!$B511))</f>
        <v>3</v>
      </c>
      <c r="D103" s="6">
        <f>IF(OR($L$12="Northbound",$L$12="Eastbound"),'Raw Data'!$B717,IF(OR($L$12="Southbound",$L$12="Westbound"),'Raw Data'!$B718,'Raw Data'!$B717+'Raw Data'!$B718))</f>
        <v>5</v>
      </c>
      <c r="E103" s="6">
        <f>IF(OR($L$12="Northbound",$L$12="Eastbound"),'Raw Data'!$B924,IF(OR($L$12="Southbound",$L$12="Westbound"),'Raw Data'!$B925,'Raw Data'!$B924+'Raw Data'!$B925))</f>
        <v>8</v>
      </c>
      <c r="F103" s="6">
        <f>IF(OR($L$12="Northbound",$L$12="Eastbound"),'Raw Data'!$B1131,IF(OR($L$12="Southbound",$L$12="Westbound"),'Raw Data'!$B1132,'Raw Data'!$B1131+'Raw Data'!$B1132))</f>
        <v>2</v>
      </c>
      <c r="G103" s="6">
        <f>IF(OR($L$12="Northbound",$L$12="Eastbound"),'Raw Data'!$B1338,IF(OR($L$12="Southbound",$L$12="Westbound"),'Raw Data'!$B1339,'Raw Data'!$B1338+'Raw Data'!$B1339))</f>
        <v>5</v>
      </c>
      <c r="H103" s="6">
        <f>IF(OR($L$12="Northbound",$L$12="Eastbound"),'Raw Data'!$B1545,IF(OR($L$12="Southbound",$L$12="Westbound"),'Raw Data'!$B1546,'Raw Data'!$B1545+'Raw Data'!$B1546))</f>
        <v>3</v>
      </c>
      <c r="I103" s="7">
        <f t="shared" si="4"/>
        <v>4.5999999999999996</v>
      </c>
      <c r="J103" s="8">
        <f t="shared" si="5"/>
        <v>4.4285714285714288</v>
      </c>
    </row>
    <row r="104" spans="1:10" x14ac:dyDescent="0.3">
      <c r="A104" s="13">
        <v>0.94791666666666696</v>
      </c>
      <c r="B104" s="6">
        <f>IF(OR($L$12="Northbound",$L$12="Eastbound"),'Raw Data'!B305,IF(OR($L$12="Southbound",$L$12="Westbound"),'Raw Data'!B306,'Raw Data'!B305+'Raw Data'!B306))</f>
        <v>3</v>
      </c>
      <c r="C104" s="6">
        <f>IF(OR($L$12="Northbound",$L$12="Eastbound"),'Raw Data'!$B512,IF(OR($L$12="Southbound",$L$12="Westbound"),'Raw Data'!$B513,'Raw Data'!$B512+'Raw Data'!$B513))</f>
        <v>6</v>
      </c>
      <c r="D104" s="6">
        <f>IF(OR($L$12="Northbound",$L$12="Eastbound"),'Raw Data'!$B719,IF(OR($L$12="Southbound",$L$12="Westbound"),'Raw Data'!$B720,'Raw Data'!$B719+'Raw Data'!$B720))</f>
        <v>3</v>
      </c>
      <c r="E104" s="6">
        <f>IF(OR($L$12="Northbound",$L$12="Eastbound"),'Raw Data'!$B926,IF(OR($L$12="Southbound",$L$12="Westbound"),'Raw Data'!$B927,'Raw Data'!$B926+'Raw Data'!$B927))</f>
        <v>1</v>
      </c>
      <c r="F104" s="6">
        <f>IF(OR($L$12="Northbound",$L$12="Eastbound"),'Raw Data'!$B1133,IF(OR($L$12="Southbound",$L$12="Westbound"),'Raw Data'!$B1134,'Raw Data'!$B1133+'Raw Data'!$B1134))</f>
        <v>8</v>
      </c>
      <c r="G104" s="6">
        <f>IF(OR($L$12="Northbound",$L$12="Eastbound"),'Raw Data'!$B1340,IF(OR($L$12="Southbound",$L$12="Westbound"),'Raw Data'!$B1341,'Raw Data'!$B1340+'Raw Data'!$B1341))</f>
        <v>3</v>
      </c>
      <c r="H104" s="6">
        <f>IF(OR($L$12="Northbound",$L$12="Eastbound"),'Raw Data'!$B1547,IF(OR($L$12="Southbound",$L$12="Westbound"),'Raw Data'!$B1548,'Raw Data'!$B1547+'Raw Data'!$B1548))</f>
        <v>2</v>
      </c>
      <c r="I104" s="7">
        <f t="shared" si="4"/>
        <v>3.4</v>
      </c>
      <c r="J104" s="8">
        <f t="shared" si="5"/>
        <v>3.7142857142857144</v>
      </c>
    </row>
    <row r="105" spans="1:10" x14ac:dyDescent="0.3">
      <c r="A105" s="13">
        <v>0.95833333333333304</v>
      </c>
      <c r="B105" s="6">
        <f>IF(OR($L$12="Northbound",$L$12="Eastbound"),'Raw Data'!B307,IF(OR($L$12="Southbound",$L$12="Westbound"),'Raw Data'!B308,'Raw Data'!B307+'Raw Data'!B308))</f>
        <v>5</v>
      </c>
      <c r="C105" s="6">
        <f>IF(OR($L$12="Northbound",$L$12="Eastbound"),'Raw Data'!$B514,IF(OR($L$12="Southbound",$L$12="Westbound"),'Raw Data'!$B515,'Raw Data'!$B514+'Raw Data'!$B515))</f>
        <v>2</v>
      </c>
      <c r="D105" s="6">
        <f>IF(OR($L$12="Northbound",$L$12="Eastbound"),'Raw Data'!$B721,IF(OR($L$12="Southbound",$L$12="Westbound"),'Raw Data'!$B722,'Raw Data'!$B721+'Raw Data'!$B722))</f>
        <v>4</v>
      </c>
      <c r="E105" s="6">
        <f>IF(OR($L$12="Northbound",$L$12="Eastbound"),'Raw Data'!$B928,IF(OR($L$12="Southbound",$L$12="Westbound"),'Raw Data'!$B929,'Raw Data'!$B928+'Raw Data'!$B929))</f>
        <v>2</v>
      </c>
      <c r="F105" s="6">
        <f>IF(OR($L$12="Northbound",$L$12="Eastbound"),'Raw Data'!$B1135,IF(OR($L$12="Southbound",$L$12="Westbound"),'Raw Data'!$B1136,'Raw Data'!$B1135+'Raw Data'!$B1136))</f>
        <v>4</v>
      </c>
      <c r="G105" s="6">
        <f>IF(OR($L$12="Northbound",$L$12="Eastbound"),'Raw Data'!$B1342,IF(OR($L$12="Southbound",$L$12="Westbound"),'Raw Data'!$B1343,'Raw Data'!$B1342+'Raw Data'!$B1343))</f>
        <v>3</v>
      </c>
      <c r="H105" s="6">
        <f>IF(OR($L$12="Northbound",$L$12="Eastbound"),'Raw Data'!$B1549,IF(OR($L$12="Southbound",$L$12="Westbound"),'Raw Data'!$B1550,'Raw Data'!$B1549+'Raw Data'!$B1550))</f>
        <v>4</v>
      </c>
      <c r="I105" s="7">
        <f t="shared" si="4"/>
        <v>3.4</v>
      </c>
      <c r="J105" s="8">
        <f t="shared" si="5"/>
        <v>3.4285714285714284</v>
      </c>
    </row>
    <row r="106" spans="1:10" x14ac:dyDescent="0.3">
      <c r="A106" s="13">
        <v>0.96875</v>
      </c>
      <c r="B106" s="6">
        <f>IF(OR($L$12="Northbound",$L$12="Eastbound"),'Raw Data'!B309,IF(OR($L$12="Southbound",$L$12="Westbound"),'Raw Data'!B310,'Raw Data'!B309+'Raw Data'!B310))</f>
        <v>0</v>
      </c>
      <c r="C106" s="6">
        <f>IF(OR($L$12="Northbound",$L$12="Eastbound"),'Raw Data'!$B516,IF(OR($L$12="Southbound",$L$12="Westbound"),'Raw Data'!$B517,'Raw Data'!$B516+'Raw Data'!$B517))</f>
        <v>2</v>
      </c>
      <c r="D106" s="6">
        <f>IF(OR($L$12="Northbound",$L$12="Eastbound"),'Raw Data'!$B723,IF(OR($L$12="Southbound",$L$12="Westbound"),'Raw Data'!$B724,'Raw Data'!$B723+'Raw Data'!$B724))</f>
        <v>4</v>
      </c>
      <c r="E106" s="6">
        <f>IF(OR($L$12="Northbound",$L$12="Eastbound"),'Raw Data'!$B930,IF(OR($L$12="Southbound",$L$12="Westbound"),'Raw Data'!$B931,'Raw Data'!$B930+'Raw Data'!$B931))</f>
        <v>1</v>
      </c>
      <c r="F106" s="6">
        <f>IF(OR($L$12="Northbound",$L$12="Eastbound"),'Raw Data'!$B1137,IF(OR($L$12="Southbound",$L$12="Westbound"),'Raw Data'!$B1138,'Raw Data'!$B1137+'Raw Data'!$B1138))</f>
        <v>1</v>
      </c>
      <c r="G106" s="6">
        <f>IF(OR($L$12="Northbound",$L$12="Eastbound"),'Raw Data'!$B1344,IF(OR($L$12="Southbound",$L$12="Westbound"),'Raw Data'!$B1345,'Raw Data'!$B1344+'Raw Data'!$B1345))</f>
        <v>2</v>
      </c>
      <c r="H106" s="6">
        <f>IF(OR($L$12="Northbound",$L$12="Eastbound"),'Raw Data'!$B1551,IF(OR($L$12="Southbound",$L$12="Westbound"),'Raw Data'!$B1552,'Raw Data'!$B1551+'Raw Data'!$B1552))</f>
        <v>1</v>
      </c>
      <c r="I106" s="7">
        <f t="shared" si="4"/>
        <v>1.8</v>
      </c>
      <c r="J106" s="8">
        <f t="shared" si="5"/>
        <v>1.5714285714285714</v>
      </c>
    </row>
    <row r="107" spans="1:10" x14ac:dyDescent="0.3">
      <c r="A107" s="13">
        <v>0.97916666666666696</v>
      </c>
      <c r="B107" s="6">
        <f>IF(OR($L$12="Northbound",$L$12="Eastbound"),'Raw Data'!B311,IF(OR($L$12="Southbound",$L$12="Westbound"),'Raw Data'!B312,'Raw Data'!B311+'Raw Data'!B312))</f>
        <v>0</v>
      </c>
      <c r="C107" s="6">
        <f>IF(OR($L$12="Northbound",$L$12="Eastbound"),'Raw Data'!$B518,IF(OR($L$12="Southbound",$L$12="Westbound"),'Raw Data'!$B519,'Raw Data'!$B518+'Raw Data'!$B519))</f>
        <v>3</v>
      </c>
      <c r="D107" s="6">
        <f>IF(OR($L$12="Northbound",$L$12="Eastbound"),'Raw Data'!$B725,IF(OR($L$12="Southbound",$L$12="Westbound"),'Raw Data'!$B726,'Raw Data'!$B725+'Raw Data'!$B726))</f>
        <v>0</v>
      </c>
      <c r="E107" s="6">
        <f>IF(OR($L$12="Northbound",$L$12="Eastbound"),'Raw Data'!$B932,IF(OR($L$12="Southbound",$L$12="Westbound"),'Raw Data'!$B933,'Raw Data'!$B932+'Raw Data'!$B933))</f>
        <v>0</v>
      </c>
      <c r="F107" s="6">
        <f>IF(OR($L$12="Northbound",$L$12="Eastbound"),'Raw Data'!$B1139,IF(OR($L$12="Southbound",$L$12="Westbound"),'Raw Data'!$B1140,'Raw Data'!$B1139+'Raw Data'!$B1140))</f>
        <v>2</v>
      </c>
      <c r="G107" s="6">
        <f>IF(OR($L$12="Northbound",$L$12="Eastbound"),'Raw Data'!$B1346,IF(OR($L$12="Southbound",$L$12="Westbound"),'Raw Data'!$B1347,'Raw Data'!$B1346+'Raw Data'!$B1347))</f>
        <v>3</v>
      </c>
      <c r="H107" s="6">
        <f>IF(OR($L$12="Northbound",$L$12="Eastbound"),'Raw Data'!$B1553,IF(OR($L$12="Southbound",$L$12="Westbound"),'Raw Data'!$B1554,'Raw Data'!$B1553+'Raw Data'!$B1554))</f>
        <v>3</v>
      </c>
      <c r="I107" s="7">
        <f t="shared" si="4"/>
        <v>1.6</v>
      </c>
      <c r="J107" s="8">
        <f t="shared" si="5"/>
        <v>1.5714285714285714</v>
      </c>
    </row>
    <row r="108" spans="1:10" x14ac:dyDescent="0.3">
      <c r="A108" s="14">
        <v>0.98958333333333304</v>
      </c>
      <c r="B108" s="10">
        <f>IF(OR($L$12="Northbound",$L$12="Eastbound"),'Raw Data'!B313,IF(OR($L$12="Southbound",$L$12="Westbound"),'Raw Data'!B314,'Raw Data'!B313+'Raw Data'!B314))</f>
        <v>2</v>
      </c>
      <c r="C108" s="10">
        <f>IF(OR($L$12="Northbound",$L$12="Eastbound"),'Raw Data'!$B520,IF(OR($L$12="Southbound",$L$12="Westbound"),'Raw Data'!$B521,'Raw Data'!$B520+'Raw Data'!$B521))</f>
        <v>1</v>
      </c>
      <c r="D108" s="10">
        <f>IF(OR($L$12="Northbound",$L$12="Eastbound"),'Raw Data'!$B727,IF(OR($L$12="Southbound",$L$12="Westbound"),'Raw Data'!$B728,'Raw Data'!$B727+'Raw Data'!$B728))</f>
        <v>1</v>
      </c>
      <c r="E108" s="10">
        <f>IF(OR($L$12="Northbound",$L$12="Eastbound"),'Raw Data'!$B934,IF(OR($L$12="Southbound",$L$12="Westbound"),'Raw Data'!$B935,'Raw Data'!$B934+'Raw Data'!$B935))</f>
        <v>2</v>
      </c>
      <c r="F108" s="10">
        <f>IF(OR($L$12="Northbound",$L$12="Eastbound"),'Raw Data'!$B1141,IF(OR($L$12="Southbound",$L$12="Westbound"),'Raw Data'!$B1142,'Raw Data'!$B1141+'Raw Data'!$B1142))</f>
        <v>2</v>
      </c>
      <c r="G108" s="10">
        <f>IF(OR($L$12="Northbound",$L$12="Eastbound"),'Raw Data'!$B1348,IF(OR($L$12="Southbound",$L$12="Westbound"),'Raw Data'!$B1349,'Raw Data'!$B1348+'Raw Data'!$B1349))</f>
        <v>1</v>
      </c>
      <c r="H108" s="10">
        <f>IF(OR($L$12="Northbound",$L$12="Eastbound"),'Raw Data'!$B1555,IF(OR($L$12="Southbound",$L$12="Westbound"),'Raw Data'!$B1556,'Raw Data'!$B1555+'Raw Data'!$B1556))</f>
        <v>5</v>
      </c>
      <c r="I108" s="11">
        <f t="shared" si="4"/>
        <v>2.2000000000000002</v>
      </c>
      <c r="J108" s="12">
        <f t="shared" si="5"/>
        <v>2</v>
      </c>
    </row>
    <row r="109" spans="1:10" x14ac:dyDescent="0.3">
      <c r="A109" s="25" t="s">
        <v>212</v>
      </c>
      <c r="B109" s="26">
        <f t="shared" ref="B109:H109" si="6">SUM(B41:B88)</f>
        <v>720</v>
      </c>
      <c r="C109" s="26">
        <f t="shared" si="6"/>
        <v>608</v>
      </c>
      <c r="D109" s="26">
        <f t="shared" si="6"/>
        <v>728</v>
      </c>
      <c r="E109" s="26">
        <f t="shared" si="6"/>
        <v>798</v>
      </c>
      <c r="F109" s="26">
        <f t="shared" si="6"/>
        <v>800</v>
      </c>
      <c r="G109" s="26">
        <f t="shared" si="6"/>
        <v>786</v>
      </c>
      <c r="H109" s="26">
        <f t="shared" si="6"/>
        <v>743</v>
      </c>
      <c r="I109" s="27">
        <f t="shared" si="4"/>
        <v>771</v>
      </c>
      <c r="J109" s="28">
        <f t="shared" ref="J109:J112" si="7">AVERAGE(B109:H109)</f>
        <v>740.42857142857144</v>
      </c>
    </row>
    <row r="110" spans="1:10" x14ac:dyDescent="0.3">
      <c r="A110" s="29" t="s">
        <v>213</v>
      </c>
      <c r="B110" s="30">
        <f t="shared" ref="B110:H110" si="8">SUM(B37:B100)</f>
        <v>832</v>
      </c>
      <c r="C110" s="30">
        <f t="shared" si="8"/>
        <v>690</v>
      </c>
      <c r="D110" s="30">
        <f t="shared" si="8"/>
        <v>813</v>
      </c>
      <c r="E110" s="30">
        <f t="shared" si="8"/>
        <v>929</v>
      </c>
      <c r="F110" s="30">
        <f t="shared" si="8"/>
        <v>897</v>
      </c>
      <c r="G110" s="30">
        <f t="shared" si="8"/>
        <v>895</v>
      </c>
      <c r="H110" s="30">
        <f t="shared" si="8"/>
        <v>867</v>
      </c>
      <c r="I110" s="31">
        <f t="shared" si="4"/>
        <v>880.2</v>
      </c>
      <c r="J110" s="32">
        <f t="shared" si="7"/>
        <v>846.14285714285711</v>
      </c>
    </row>
    <row r="111" spans="1:10" x14ac:dyDescent="0.3">
      <c r="A111" s="33" t="s">
        <v>214</v>
      </c>
      <c r="B111" s="30">
        <f t="shared" ref="B111:H111" si="9">SUM(B37:B108)</f>
        <v>861</v>
      </c>
      <c r="C111" s="30">
        <f t="shared" si="9"/>
        <v>716</v>
      </c>
      <c r="D111" s="30">
        <f t="shared" si="9"/>
        <v>842</v>
      </c>
      <c r="E111" s="30">
        <f t="shared" si="9"/>
        <v>958</v>
      </c>
      <c r="F111" s="30">
        <f t="shared" si="9"/>
        <v>921</v>
      </c>
      <c r="G111" s="30">
        <f t="shared" si="9"/>
        <v>924</v>
      </c>
      <c r="H111" s="30">
        <f t="shared" si="9"/>
        <v>909</v>
      </c>
      <c r="I111" s="31">
        <f t="shared" si="4"/>
        <v>910.8</v>
      </c>
      <c r="J111" s="32">
        <f t="shared" si="7"/>
        <v>875.85714285714289</v>
      </c>
    </row>
    <row r="112" spans="1:10" x14ac:dyDescent="0.3">
      <c r="A112" s="34" t="s">
        <v>215</v>
      </c>
      <c r="B112" s="35">
        <f t="shared" ref="B112:H112" si="10">SUM(B13:B108)</f>
        <v>890</v>
      </c>
      <c r="C112" s="35">
        <f t="shared" si="10"/>
        <v>741</v>
      </c>
      <c r="D112" s="35">
        <f t="shared" si="10"/>
        <v>854</v>
      </c>
      <c r="E112" s="35">
        <f t="shared" si="10"/>
        <v>969</v>
      </c>
      <c r="F112" s="35">
        <f t="shared" si="10"/>
        <v>933</v>
      </c>
      <c r="G112" s="35">
        <f t="shared" si="10"/>
        <v>944</v>
      </c>
      <c r="H112" s="35">
        <f t="shared" si="10"/>
        <v>915</v>
      </c>
      <c r="I112" s="36">
        <f t="shared" si="4"/>
        <v>923</v>
      </c>
      <c r="J112" s="37">
        <f t="shared" si="7"/>
        <v>892.28571428571433</v>
      </c>
    </row>
    <row r="113" spans="2:10" x14ac:dyDescent="0.3">
      <c r="J113" s="4"/>
    </row>
    <row r="114" spans="2:10" x14ac:dyDescent="0.3">
      <c r="J114" s="4"/>
    </row>
    <row r="115" spans="2:10" x14ac:dyDescent="0.3">
      <c r="B115" s="2" t="str">
        <f>TEXT('Raw Data'!A118, "dddd")</f>
        <v>Saturday</v>
      </c>
      <c r="C115" s="3" t="str">
        <f>TEXT('Raw Data'!A325,"dddd")</f>
        <v>Sunday</v>
      </c>
      <c r="D115" s="3" t="str">
        <f>TEXT('Raw Data'!A532,"dddd")</f>
        <v>Monday</v>
      </c>
      <c r="E115" s="3" t="str">
        <f>TEXT('Raw Data'!A739,"dddd")</f>
        <v>Tuesday</v>
      </c>
      <c r="F115" s="3" t="str">
        <f>TEXT('Raw Data'!A946,"dddd")</f>
        <v>Wednesday</v>
      </c>
      <c r="G115" s="3" t="str">
        <f>TEXT('Raw Data'!A1153,"dddd")</f>
        <v>Thursday</v>
      </c>
      <c r="H115" s="3" t="str">
        <f>TEXT('Raw Data'!A1360,"dddd")</f>
        <v>Friday</v>
      </c>
    </row>
  </sheetData>
  <mergeCells count="2">
    <mergeCell ref="B11:J11"/>
    <mergeCell ref="L12:M12"/>
  </mergeCell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Lists!$A$1:$A$3</xm:f>
          </x14:formula1>
          <xm:sqref>M11 L12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V43"/>
  <sheetViews>
    <sheetView workbookViewId="0">
      <pane ySplit="12" topLeftCell="A13" activePane="bottomLeft" state="frozenSplit"/>
      <selection pane="bottomLeft" activeCell="G8" sqref="G8"/>
    </sheetView>
  </sheetViews>
  <sheetFormatPr defaultColWidth="8.88671875" defaultRowHeight="13.2" x14ac:dyDescent="0.25"/>
  <cols>
    <col min="1" max="10" width="8.88671875" style="23"/>
    <col min="11" max="11" width="1.77734375" style="23" customWidth="1"/>
    <col min="12" max="16384" width="8.88671875" style="23"/>
  </cols>
  <sheetData>
    <row r="1" spans="1:48" s="1" customFormat="1" ht="13.8" x14ac:dyDescent="0.3">
      <c r="E1" s="22" t="s">
        <v>206</v>
      </c>
      <c r="G1" s="1" t="str">
        <f>Summary!G1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E2" s="22" t="s">
        <v>207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E3" s="22" t="s">
        <v>208</v>
      </c>
      <c r="G3" s="1" t="str">
        <f>RIGHT('Raw Data'!B20,3)</f>
        <v>039</v>
      </c>
      <c r="AL3" s="50" t="str">
        <f>TEXT('Raw Data'!A532,"ddd d mmm yyyy")</f>
        <v>Mon 11 Oct 2021</v>
      </c>
      <c r="AM3" s="50"/>
    </row>
    <row r="4" spans="1:48" s="1" customFormat="1" ht="13.8" x14ac:dyDescent="0.3">
      <c r="E4" s="22" t="s">
        <v>210</v>
      </c>
      <c r="G4" s="1" t="str">
        <f>'Raw Data'!B21</f>
        <v>Holloway</v>
      </c>
      <c r="AL4" s="50" t="str">
        <f>TEXT('Raw Data'!A739,"ddd d mmm yyyy")</f>
        <v>Tue 12 Oct 2021</v>
      </c>
      <c r="AM4" s="50"/>
    </row>
    <row r="5" spans="1:48" s="1" customFormat="1" ht="13.8" x14ac:dyDescent="0.3">
      <c r="E5" s="22" t="s">
        <v>211</v>
      </c>
      <c r="G5" s="112" t="str">
        <f>Summary!G5</f>
        <v>51.37584,-2.36472</v>
      </c>
      <c r="AL5" s="50" t="str">
        <f>TEXT('Raw Data'!A946,"ddd d mmm yyyy")</f>
        <v>Wed 13 Oct 2021</v>
      </c>
      <c r="AM5" s="50"/>
    </row>
    <row r="6" spans="1:48" s="1" customFormat="1" ht="13.8" x14ac:dyDescent="0.3">
      <c r="E6" s="22" t="s">
        <v>216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E7" s="22" t="s">
        <v>217</v>
      </c>
      <c r="G7" s="1" t="s">
        <v>218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E8" s="60" t="s">
        <v>209</v>
      </c>
      <c r="G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0" spans="1:48" ht="13.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48" s="1" customFormat="1" ht="13.8" x14ac:dyDescent="0.3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7.6" x14ac:dyDescent="0.3">
      <c r="A12" s="19" t="s">
        <v>31</v>
      </c>
      <c r="B12" s="15" t="str">
        <f>TEXT('Raw Data'!A118,"ddd d mmm yyyy")</f>
        <v>Sat 9 Oct 2021</v>
      </c>
      <c r="C12" s="15" t="str">
        <f>TEXT('Raw Data'!A325,"ddd d mmm yyyy")</f>
        <v>Sun 10 Oct 2021</v>
      </c>
      <c r="D12" s="15" t="str">
        <f>TEXT('Raw Data'!A532,"ddd d mmm yyyy")</f>
        <v>Mon 11 Oct 2021</v>
      </c>
      <c r="E12" s="15" t="str">
        <f>TEXT('Raw Data'!A739,"ddd d mmm yyyy")</f>
        <v>Tue 12 Oct 2021</v>
      </c>
      <c r="F12" s="15" t="str">
        <f>TEXT('Raw Data'!A946,"ddd d mmm yyyy")</f>
        <v>Wed 13 Oct 2021</v>
      </c>
      <c r="G12" s="15" t="str">
        <f>TEXT('Raw Data'!A1153,"ddd d mmm yyyy")</f>
        <v>Thu 14 Oct 2021</v>
      </c>
      <c r="H12" s="15" t="str">
        <f>TEXT('Raw Data'!A1360,"ddd d mmm yyyy")</f>
        <v>Fri 15 Oct 2021</v>
      </c>
      <c r="I12" s="15" t="s">
        <v>203</v>
      </c>
      <c r="J12" s="39" t="s">
        <v>204</v>
      </c>
      <c r="K12" s="1"/>
      <c r="L12" s="144" t="s">
        <v>205</v>
      </c>
      <c r="M12" s="144"/>
      <c r="O12" s="40" t="str">
        <f>_xlfn.CONCAT("1 Hour Volumes - ",L12)</f>
        <v>1 Hour Volumes - Combined</v>
      </c>
    </row>
    <row r="13" spans="1:48" ht="13.8" x14ac:dyDescent="0.3">
      <c r="A13" s="13">
        <v>0</v>
      </c>
      <c r="B13" s="6">
        <f>IF(OR($L$12="Northbound",$L$12="Eastbound"),SUM('Raw Data'!$B123,'Raw Data'!$B125,'Raw Data'!$B127,'Raw Data'!$B129),IF(OR($L$12="Southbound",$L$12="Westbound"),SUM('Raw Data'!$B124,'Raw Data'!$B126,'Raw Data'!$B128,'Raw Data'!$B130),SUM('Raw Data'!$B123:'Raw Data'!$B130)))</f>
        <v>10</v>
      </c>
      <c r="C13" s="6">
        <f>IF(OR($L$12="Northbound",$L$12="Eastbound"),SUM('Raw Data'!$B330,'Raw Data'!$B332,'Raw Data'!$B334,'Raw Data'!$B336),IF(OR($L$12="Southbound",$L$12="Westbound"),SUM('Raw Data'!$B331,'Raw Data'!$B333,'Raw Data'!$B335,'Raw Data'!$B337),SUM('Raw Data'!$B330:'Raw Data'!$B337)))</f>
        <v>7</v>
      </c>
      <c r="D13" s="6">
        <f>IF(OR($L$12="Northbound",$L$12="Eastbound"),SUM('Raw Data'!$B537,'Raw Data'!$B539,'Raw Data'!$B541,'Raw Data'!$B543),IF(OR($L$12="Southbound",$L$12="Westbound"),SUM('Raw Data'!$B538,'Raw Data'!$B540,'Raw Data'!$B542,'Raw Data'!$B544),SUM('Raw Data'!$B537:'Raw Data'!$B544)))</f>
        <v>5</v>
      </c>
      <c r="E13" s="6">
        <f>IF(OR($L$12="Northbound",$L$12="Eastbound"),SUM('Raw Data'!$B744,'Raw Data'!$B746,'Raw Data'!$B748,'Raw Data'!$B750),IF(OR($L$12="Southbound",$L$12="Westbound"),SUM('Raw Data'!$B745,'Raw Data'!$B747,'Raw Data'!$B749,'Raw Data'!$B751),SUM('Raw Data'!$B744:'Raw Data'!$B751)))</f>
        <v>1</v>
      </c>
      <c r="F13" s="6">
        <f>IF(OR($L$12="Northbound",$L$12="Eastbound"),SUM('Raw Data'!$B951,'Raw Data'!$B953,'Raw Data'!$B955,'Raw Data'!$B957),IF(OR($L$12="Southbound",$L$12="Westbound"),SUM('Raw Data'!$B952,'Raw Data'!$B954,'Raw Data'!$B956,'Raw Data'!$B958),SUM('Raw Data'!$B951:'Raw Data'!$B958)))</f>
        <v>1</v>
      </c>
      <c r="G13" s="6">
        <f>IF(OR($L$12="Northbound",$L$12="Eastbound"),SUM('Raw Data'!$B1158,'Raw Data'!$B1160,'Raw Data'!$B1162,'Raw Data'!$B1164),IF(OR($L$12="Southbound",$L$12="Westbound"),SUM('Raw Data'!$B1159,'Raw Data'!$B1161,'Raw Data'!$B1163,'Raw Data'!$B1165),SUM('Raw Data'!$B1158:'Raw Data'!$B1165)))</f>
        <v>4</v>
      </c>
      <c r="H13" s="6">
        <f>IF(OR($L$12="Northbound",$L$12="Eastbound"),SUM('Raw Data'!$B1365,'Raw Data'!$B1367,'Raw Data'!$B1369,'Raw Data'!$B1371),IF(OR($L$12="Southbound",$L$12="Westbound"),SUM('Raw Data'!$B1366,'Raw Data'!$B1368,'Raw Data'!$B1370,'Raw Data'!$B1372),SUM('Raw Data'!$B1365:'Raw Data'!$B1372)))</f>
        <v>3</v>
      </c>
      <c r="I13" s="7">
        <f>IF($B$43="Monday",AVERAGE($B13:$F13),IF($C$43="Monday",AVERAGE($C13:$G13),IF($D$43="Monday",AVERAGE($D13:$H13),IF($E$43="Monday",AVERAGE($E13:$H13,$B13),IF($F$43="Monday",AVERAGE($F13:$H13,$B13:$C13),IF($G$43="Monday",AVERAGE($G13:$H13,$B13:$D13),IF($H$43="Monday",AVERAGE($H13,$B13:$E13),"Error")))))))</f>
        <v>2.8</v>
      </c>
      <c r="J13" s="8">
        <f>AVERAGE(B13:H13)</f>
        <v>4.4285714285714288</v>
      </c>
      <c r="K13" s="1"/>
      <c r="L13" s="38"/>
      <c r="M13" s="38"/>
    </row>
    <row r="14" spans="1:48" ht="13.8" x14ac:dyDescent="0.3">
      <c r="A14" s="13">
        <v>4.1666666666666699E-2</v>
      </c>
      <c r="B14" s="6">
        <f>IF(OR($L$12="Northbound",$L$12="Eastbound"),SUM('Raw Data'!B131,'Raw Data'!B133,'Raw Data'!B135,'Raw Data'!B137),IF(OR($L$12="Southbound",$L$12="Westbound"),SUM('Raw Data'!B132,'Raw Data'!B134,'Raw Data'!B136,'Raw Data'!B138),SUM('Raw Data'!B131:'Raw Data'!B138)))</f>
        <v>8</v>
      </c>
      <c r="C14" s="6">
        <f>IF(OR($L$12="Northbound",$L$12="Eastbound"),SUM('Raw Data'!$B338,'Raw Data'!$B340,'Raw Data'!$B342,'Raw Data'!$B344),IF(OR($L$12="Southbound",$L$12="Westbound"),SUM('Raw Data'!$B339,'Raw Data'!$B341,'Raw Data'!$B343,'Raw Data'!$B345),SUM('Raw Data'!$B338:'Raw Data'!$B345)))</f>
        <v>5</v>
      </c>
      <c r="D14" s="6">
        <f>IF(OR($L$12="Northbound",$L$12="Eastbound"),SUM('Raw Data'!$B545,'Raw Data'!$B547,'Raw Data'!$B549,'Raw Data'!$B551),IF(OR($L$12="Southbound",$L$12="Westbound"),SUM('Raw Data'!$B546,'Raw Data'!$B548,'Raw Data'!$B550,'Raw Data'!$B552),SUM('Raw Data'!$B545:'Raw Data'!$B552)))</f>
        <v>1</v>
      </c>
      <c r="E14" s="6">
        <f>IF(OR($L$12="Northbound",$L$12="Eastbound"),SUM('Raw Data'!$B752,'Raw Data'!$B754,'Raw Data'!$B756,'Raw Data'!$B758),IF(OR($L$12="Southbound",$L$12="Westbound"),SUM('Raw Data'!$B753,'Raw Data'!$B755,'Raw Data'!$B757,'Raw Data'!$B759),SUM('Raw Data'!$B752:'Raw Data'!$B759)))</f>
        <v>0</v>
      </c>
      <c r="F14" s="6">
        <f>IF(OR($L$12="Northbound",$L$12="Eastbound"),SUM('Raw Data'!$B959,'Raw Data'!$B961,'Raw Data'!$B963,'Raw Data'!$B965),IF(OR($L$12="Southbound",$L$12="Westbound"),SUM('Raw Data'!$B960,'Raw Data'!$B962,'Raw Data'!$B964,'Raw Data'!$B966),SUM('Raw Data'!$B959:'Raw Data'!$B966)))</f>
        <v>2</v>
      </c>
      <c r="G14" s="6">
        <f>IF(OR($L$12="Northbound",$L$12="Eastbound"),SUM('Raw Data'!$B1166,'Raw Data'!$B1168,'Raw Data'!$B1170,'Raw Data'!$B1172),IF(OR($L$12="Southbound",$L$12="Westbound"),SUM('Raw Data'!$B1167,'Raw Data'!$B1169,'Raw Data'!$B1171,'Raw Data'!$B1173),SUM('Raw Data'!$B1166:'Raw Data'!$B1173)))</f>
        <v>7</v>
      </c>
      <c r="H14" s="6">
        <f>IF(OR($L$12="Northbound",$L$12="Eastbound"),SUM('Raw Data'!$B1373,'Raw Data'!$B1375,'Raw Data'!$B1377,'Raw Data'!$B1379),IF(OR($L$12="Southbound",$L$12="Westbound"),SUM('Raw Data'!$B1374,'Raw Data'!$B1376,'Raw Data'!$B1378,'Raw Data'!$B1380),SUM('Raw Data'!$B1373:'Raw Data'!$B1380)))</f>
        <v>0</v>
      </c>
      <c r="I14" s="7">
        <f t="shared" ref="I14:I36" si="0">IF($B$43="Monday",AVERAGE($B14:$F14),IF($C$43="Monday",AVERAGE($C14:$G14),IF($D$43="Monday",AVERAGE($D14:$H14),IF($E$43="Monday",AVERAGE($E14:$H14,$B14),IF($F$43="Monday",AVERAGE($F14:$H14,$B14:$C14),IF($G$43="Monday",AVERAGE($G14:$H14,$B14:$D14),IF($H$43="Monday",AVERAGE($H14,$B14:$E14),"Error")))))))</f>
        <v>2</v>
      </c>
      <c r="J14" s="8">
        <f t="shared" ref="J14:J36" si="1">AVERAGE(B14:H14)</f>
        <v>3.2857142857142856</v>
      </c>
      <c r="K14" s="1"/>
    </row>
    <row r="15" spans="1:48" ht="13.8" x14ac:dyDescent="0.3">
      <c r="A15" s="13">
        <v>8.3333333333333301E-2</v>
      </c>
      <c r="B15" s="6">
        <f>IF(OR($L$12="Northbound",$L$12="Eastbound"),SUM('Raw Data'!B139,'Raw Data'!B141,'Raw Data'!B143,'Raw Data'!B145),IF(OR($L$12="Southbound",$L$12="Westbound"),SUM('Raw Data'!B140,'Raw Data'!B142,'Raw Data'!B144,'Raw Data'!B146),SUM('Raw Data'!B139:'Raw Data'!B146)))</f>
        <v>5</v>
      </c>
      <c r="C15" s="6">
        <f>IF(OR($L$12="Northbound",$L$12="Eastbound"),SUM('Raw Data'!$B346,'Raw Data'!$B348,'Raw Data'!$B350,'Raw Data'!$B352),IF(OR($L$12="Southbound",$L$12="Westbound"),SUM('Raw Data'!$B347,'Raw Data'!$B349,'Raw Data'!$B351,'Raw Data'!$B353),SUM('Raw Data'!$B346:'Raw Data'!$B353)))</f>
        <v>5</v>
      </c>
      <c r="D15" s="6">
        <f>IF(OR($L$12="Northbound",$L$12="Eastbound"),SUM('Raw Data'!$B553,'Raw Data'!$B555,'Raw Data'!$B557,'Raw Data'!$B559),IF(OR($L$12="Southbound",$L$12="Westbound"),SUM('Raw Data'!$B554,'Raw Data'!$B556,'Raw Data'!$B558,'Raw Data'!$B560),SUM('Raw Data'!$B553:'Raw Data'!$B560)))</f>
        <v>2</v>
      </c>
      <c r="E15" s="6">
        <f>IF(OR($L$12="Northbound",$L$12="Eastbound"),SUM('Raw Data'!$B760,'Raw Data'!$B762,'Raw Data'!$B764,'Raw Data'!$B766),IF(OR($L$12="Southbound",$L$12="Westbound"),SUM('Raw Data'!$B761,'Raw Data'!$B763,'Raw Data'!$B765,'Raw Data'!$B767),SUM('Raw Data'!$B760:'Raw Data'!$B767)))</f>
        <v>1</v>
      </c>
      <c r="F15" s="6">
        <f>IF(OR($L$12="Northbound",$L$12="Eastbound"),SUM('Raw Data'!$B967,'Raw Data'!$B969,'Raw Data'!$B971,'Raw Data'!$B973),IF(OR($L$12="Southbound",$L$12="Westbound"),SUM('Raw Data'!$B968,'Raw Data'!$B970,'Raw Data'!$B972,'Raw Data'!$B974),SUM('Raw Data'!$B967:'Raw Data'!$B974)))</f>
        <v>0</v>
      </c>
      <c r="G15" s="6">
        <f>IF(OR($L$12="Northbound",$L$12="Eastbound"),SUM('Raw Data'!$B1174,'Raw Data'!$B1176,'Raw Data'!$B1178,'Raw Data'!$B1180),IF(OR($L$12="Southbound",$L$12="Westbound"),SUM('Raw Data'!$B1175,'Raw Data'!$B1177,'Raw Data'!$B1179,'Raw Data'!$B1181),SUM('Raw Data'!$B1174:'Raw Data'!$B1181)))</f>
        <v>3</v>
      </c>
      <c r="H15" s="6">
        <f>IF(OR($L$12="Northbound",$L$12="Eastbound"),SUM('Raw Data'!$B1381,'Raw Data'!$B1383,'Raw Data'!$B1385,'Raw Data'!$B1387),IF(OR($L$12="Southbound",$L$12="Westbound"),SUM('Raw Data'!$B1382,'Raw Data'!$B1384,'Raw Data'!$B1386,'Raw Data'!$B1388),SUM('Raw Data'!$B1381:'Raw Data'!$B1388)))</f>
        <v>0</v>
      </c>
      <c r="I15" s="7">
        <f t="shared" si="0"/>
        <v>1.2</v>
      </c>
      <c r="J15" s="8">
        <f t="shared" si="1"/>
        <v>2.2857142857142856</v>
      </c>
      <c r="K15" s="1"/>
    </row>
    <row r="16" spans="1:48" ht="13.8" x14ac:dyDescent="0.3">
      <c r="A16" s="13">
        <v>0.125</v>
      </c>
      <c r="B16" s="6">
        <f>IF(OR($L$12="Northbound",$L$12="Eastbound"),SUM('Raw Data'!B147,'Raw Data'!B149,'Raw Data'!B151,'Raw Data'!B153),IF(OR($L$12="Southbound",$L$12="Westbound"),SUM('Raw Data'!B148,'Raw Data'!B150,'Raw Data'!B152,'Raw Data'!B154),SUM('Raw Data'!B147:'Raw Data'!B154)))</f>
        <v>2</v>
      </c>
      <c r="C16" s="6">
        <f>IF(OR($L$12="Northbound",$L$12="Eastbound"),SUM('Raw Data'!$B354,'Raw Data'!$B356,'Raw Data'!$B358,'Raw Data'!$B360),IF(OR($L$12="Southbound",$L$12="Westbound"),SUM('Raw Data'!$B355,'Raw Data'!$B357,'Raw Data'!$B359,'Raw Data'!$B361),SUM('Raw Data'!$B354:'Raw Data'!$B361)))</f>
        <v>4</v>
      </c>
      <c r="D16" s="6">
        <f>IF(OR($L$12="Northbound",$L$12="Eastbound"),SUM('Raw Data'!$B561,'Raw Data'!$B563,'Raw Data'!$B565,'Raw Data'!$B567),IF(OR($L$12="Southbound",$L$12="Westbound"),SUM('Raw Data'!$B562,'Raw Data'!$B564,'Raw Data'!$B566,'Raw Data'!$B568),SUM('Raw Data'!$B561:'Raw Data'!$B568)))</f>
        <v>0</v>
      </c>
      <c r="E16" s="6">
        <f>IF(OR($L$12="Northbound",$L$12="Eastbound"),SUM('Raw Data'!$B768,'Raw Data'!$B770,'Raw Data'!$B772,'Raw Data'!$B774),IF(OR($L$12="Southbound",$L$12="Westbound"),SUM('Raw Data'!$B769,'Raw Data'!$B771,'Raw Data'!$B773,'Raw Data'!$B775),SUM('Raw Data'!$B768:'Raw Data'!$B775)))</f>
        <v>3</v>
      </c>
      <c r="F16" s="6">
        <f>IF(OR($L$12="Northbound",$L$12="Eastbound"),SUM('Raw Data'!$B975,'Raw Data'!$B977,'Raw Data'!$B979,'Raw Data'!$B981),IF(OR($L$12="Southbound",$L$12="Westbound"),SUM('Raw Data'!$B976,'Raw Data'!$B978,'Raw Data'!$B980,'Raw Data'!$B982),SUM('Raw Data'!$B975:'Raw Data'!$B982)))</f>
        <v>0</v>
      </c>
      <c r="G16" s="6">
        <f>IF(OR($L$12="Northbound",$L$12="Eastbound"),SUM('Raw Data'!$B1182,'Raw Data'!$B1184,'Raw Data'!$B1186,'Raw Data'!$B1188),IF(OR($L$12="Southbound",$L$12="Westbound"),SUM('Raw Data'!$B1183,'Raw Data'!$B1185,'Raw Data'!$B1187,'Raw Data'!$B1189),SUM('Raw Data'!$B1182:'Raw Data'!$B1189)))</f>
        <v>0</v>
      </c>
      <c r="H16" s="6">
        <f>IF(OR($L$12="Northbound",$L$12="Eastbound"),SUM('Raw Data'!$B1389,'Raw Data'!$B1391,'Raw Data'!$B1393,'Raw Data'!$B1395),IF(OR($L$12="Southbound",$L$12="Westbound"),SUM('Raw Data'!$B1390,'Raw Data'!$B1392,'Raw Data'!$B1394,'Raw Data'!$B1396),SUM('Raw Data'!$B1389:'Raw Data'!$B1396)))</f>
        <v>0</v>
      </c>
      <c r="I16" s="7">
        <f t="shared" si="0"/>
        <v>0.6</v>
      </c>
      <c r="J16" s="8">
        <f t="shared" si="1"/>
        <v>1.2857142857142858</v>
      </c>
      <c r="K16" s="1"/>
    </row>
    <row r="17" spans="1:11" ht="13.8" x14ac:dyDescent="0.3">
      <c r="A17" s="13">
        <v>0.16666666666666699</v>
      </c>
      <c r="B17" s="6">
        <f>IF(OR($L$12="Northbound",$L$12="Eastbound"),SUM('Raw Data'!B155,'Raw Data'!B157,'Raw Data'!B159,'Raw Data'!B161),IF(OR($L$12="Southbound",$L$12="Westbound"),SUM('Raw Data'!B156,'Raw Data'!B158,'Raw Data'!B160,'Raw Data'!B162),SUM('Raw Data'!B155:'Raw Data'!B162)))</f>
        <v>2</v>
      </c>
      <c r="C17" s="6">
        <f>IF(OR($L$12="Northbound",$L$12="Eastbound"),SUM('Raw Data'!$B362,'Raw Data'!$B364,'Raw Data'!$B366,'Raw Data'!$B368),IF(OR($L$12="Southbound",$L$12="Westbound"),SUM('Raw Data'!$B363,'Raw Data'!$B365,'Raw Data'!$B367,'Raw Data'!$B369),SUM('Raw Data'!$B362:'Raw Data'!$B369)))</f>
        <v>3</v>
      </c>
      <c r="D17" s="6">
        <f>IF(OR($L$12="Northbound",$L$12="Eastbound"),SUM('Raw Data'!$B569,'Raw Data'!$B571,'Raw Data'!$B573,'Raw Data'!$B575),IF(OR($L$12="Southbound",$L$12="Westbound"),SUM('Raw Data'!$B570,'Raw Data'!$B572,'Raw Data'!$B574,'Raw Data'!$B576),SUM('Raw Data'!$B569:'Raw Data'!$B576)))</f>
        <v>0</v>
      </c>
      <c r="E17" s="6">
        <f>IF(OR($L$12="Northbound",$L$12="Eastbound"),SUM('Raw Data'!$B776,'Raw Data'!$B778,'Raw Data'!$B780,'Raw Data'!$B782),IF(OR($L$12="Southbound",$L$12="Westbound"),SUM('Raw Data'!$B777,'Raw Data'!$B779,'Raw Data'!$B781,'Raw Data'!$B783),SUM('Raw Data'!$B776:'Raw Data'!$B783)))</f>
        <v>3</v>
      </c>
      <c r="F17" s="6">
        <f>IF(OR($L$12="Northbound",$L$12="Eastbound"),SUM('Raw Data'!$B983,'Raw Data'!$B985,'Raw Data'!$B987,'Raw Data'!$B989),IF(OR($L$12="Southbound",$L$12="Westbound"),SUM('Raw Data'!$B984,'Raw Data'!$B986,'Raw Data'!$B988,'Raw Data'!$B990),SUM('Raw Data'!$B983:'Raw Data'!$B990)))</f>
        <v>2</v>
      </c>
      <c r="G17" s="6">
        <f>IF(OR($L$12="Northbound",$L$12="Eastbound"),SUM('Raw Data'!$B1190,'Raw Data'!$B1192,'Raw Data'!$B1194,'Raw Data'!$B1196),IF(OR($L$12="Southbound",$L$12="Westbound"),SUM('Raw Data'!$B1191,'Raw Data'!$B1193,'Raw Data'!$B1195,'Raw Data'!$B1197),SUM('Raw Data'!$B1190:'Raw Data'!$B1197)))</f>
        <v>2</v>
      </c>
      <c r="H17" s="6">
        <f>IF(OR($L$12="Northbound",$L$12="Eastbound"),SUM('Raw Data'!$B1397,'Raw Data'!$B1399,'Raw Data'!$B1401,'Raw Data'!$B1403),IF(OR($L$12="Southbound",$L$12="Westbound"),SUM('Raw Data'!$B1398,'Raw Data'!$B1400,'Raw Data'!$B1402,'Raw Data'!$B1404),SUM('Raw Data'!$B1397:'Raw Data'!$B1404)))</f>
        <v>0</v>
      </c>
      <c r="I17" s="7">
        <f t="shared" si="0"/>
        <v>1.4</v>
      </c>
      <c r="J17" s="8">
        <f t="shared" si="1"/>
        <v>1.7142857142857142</v>
      </c>
      <c r="K17" s="1"/>
    </row>
    <row r="18" spans="1:11" ht="13.8" x14ac:dyDescent="0.3">
      <c r="A18" s="13">
        <v>0.20833333333333301</v>
      </c>
      <c r="B18" s="6">
        <f>IF(OR($L$12="Northbound",$L$12="Eastbound"),SUM('Raw Data'!B163,'Raw Data'!B165,'Raw Data'!B167,'Raw Data'!B169),IF(OR($L$12="Southbound",$L$12="Westbound"),SUM('Raw Data'!B164,'Raw Data'!B166,'Raw Data'!B168,'Raw Data'!B170),SUM('Raw Data'!B163:'Raw Data'!B170)))</f>
        <v>2</v>
      </c>
      <c r="C18" s="6">
        <f>IF(OR($L$12="Northbound",$L$12="Eastbound"),SUM('Raw Data'!$B370,'Raw Data'!$B372,'Raw Data'!$B374,'Raw Data'!$B376),IF(OR($L$12="Southbound",$L$12="Westbound"),SUM('Raw Data'!$B371,'Raw Data'!$B373,'Raw Data'!$B375,'Raw Data'!$B377),SUM('Raw Data'!$B370:'Raw Data'!$B377)))</f>
        <v>1</v>
      </c>
      <c r="D18" s="6">
        <f>IF(OR($L$12="Northbound",$L$12="Eastbound"),SUM('Raw Data'!$B577,'Raw Data'!$B579,'Raw Data'!$B581,'Raw Data'!$B583),IF(OR($L$12="Southbound",$L$12="Westbound"),SUM('Raw Data'!$B578,'Raw Data'!$B580,'Raw Data'!$B582,'Raw Data'!$B584),SUM('Raw Data'!$B577:'Raw Data'!$B584)))</f>
        <v>4</v>
      </c>
      <c r="E18" s="6">
        <f>IF(OR($L$12="Northbound",$L$12="Eastbound"),SUM('Raw Data'!$B784,'Raw Data'!$B786,'Raw Data'!$B788,'Raw Data'!$B790),IF(OR($L$12="Southbound",$L$12="Westbound"),SUM('Raw Data'!$B785,'Raw Data'!$B787,'Raw Data'!$B789,'Raw Data'!$B791),SUM('Raw Data'!$B784:'Raw Data'!$B791)))</f>
        <v>3</v>
      </c>
      <c r="F18" s="6">
        <f>IF(OR($L$12="Northbound",$L$12="Eastbound"),SUM('Raw Data'!$B991,'Raw Data'!$B993,'Raw Data'!$B995,'Raw Data'!$B997),IF(OR($L$12="Southbound",$L$12="Westbound"),SUM('Raw Data'!$B992,'Raw Data'!$B994,'Raw Data'!$B996,'Raw Data'!$B998),SUM('Raw Data'!$B991:'Raw Data'!$B998)))</f>
        <v>7</v>
      </c>
      <c r="G18" s="6">
        <f>IF(OR($L$12="Northbound",$L$12="Eastbound"),SUM('Raw Data'!$B1198,'Raw Data'!$B1200,'Raw Data'!$B1202,'Raw Data'!$B1204),IF(OR($L$12="Southbound",$L$12="Westbound"),SUM('Raw Data'!$B1199,'Raw Data'!$B1201,'Raw Data'!$B1203,'Raw Data'!$B1205),SUM('Raw Data'!$B1198:'Raw Data'!$B1205)))</f>
        <v>4</v>
      </c>
      <c r="H18" s="6">
        <f>IF(OR($L$12="Northbound",$L$12="Eastbound"),SUM('Raw Data'!$B1405,'Raw Data'!$B1407,'Raw Data'!$B1409,'Raw Data'!$B1411),IF(OR($L$12="Southbound",$L$12="Westbound"),SUM('Raw Data'!$B1406,'Raw Data'!$B1408,'Raw Data'!$B1410,'Raw Data'!$B1412),SUM('Raw Data'!$B1405:'Raw Data'!$B1412)))</f>
        <v>3</v>
      </c>
      <c r="I18" s="7">
        <f t="shared" si="0"/>
        <v>4.2</v>
      </c>
      <c r="J18" s="8">
        <f t="shared" si="1"/>
        <v>3.4285714285714284</v>
      </c>
      <c r="K18" s="1"/>
    </row>
    <row r="19" spans="1:11" ht="13.8" x14ac:dyDescent="0.3">
      <c r="A19" s="13">
        <v>0.25</v>
      </c>
      <c r="B19" s="6">
        <f>IF(OR($L$12="Northbound",$L$12="Eastbound"),SUM('Raw Data'!B171,'Raw Data'!B173,'Raw Data'!B175,'Raw Data'!B177),IF(OR($L$12="Southbound",$L$12="Westbound"),SUM('Raw Data'!B172,'Raw Data'!B174,'Raw Data'!B176,'Raw Data'!B178),SUM('Raw Data'!B171:'Raw Data'!B178)))</f>
        <v>3</v>
      </c>
      <c r="C19" s="6">
        <f>IF(OR($L$12="Northbound",$L$12="Eastbound"),SUM('Raw Data'!$B378,'Raw Data'!$B380,'Raw Data'!$B382,'Raw Data'!$B384),IF(OR($L$12="Southbound",$L$12="Westbound"),SUM('Raw Data'!$B379,'Raw Data'!$B381,'Raw Data'!$B383,'Raw Data'!$B385),SUM('Raw Data'!$B378:'Raw Data'!$B385)))</f>
        <v>3</v>
      </c>
      <c r="D19" s="6">
        <f>IF(OR($L$12="Northbound",$L$12="Eastbound"),SUM('Raw Data'!$B585,'Raw Data'!$B587,'Raw Data'!$B589,'Raw Data'!$B591),IF(OR($L$12="Southbound",$L$12="Westbound"),SUM('Raw Data'!$B586,'Raw Data'!$B588,'Raw Data'!$B590,'Raw Data'!$B592),SUM('Raw Data'!$B585:'Raw Data'!$B592)))</f>
        <v>9</v>
      </c>
      <c r="E19" s="6">
        <f>IF(OR($L$12="Northbound",$L$12="Eastbound"),SUM('Raw Data'!$B792,'Raw Data'!$B794,'Raw Data'!$B796,'Raw Data'!$B798),IF(OR($L$12="Southbound",$L$12="Westbound"),SUM('Raw Data'!$B793,'Raw Data'!$B795,'Raw Data'!$B797,'Raw Data'!$B799),SUM('Raw Data'!$B792:'Raw Data'!$B799)))</f>
        <v>13</v>
      </c>
      <c r="F19" s="6">
        <f>IF(OR($L$12="Northbound",$L$12="Eastbound"),SUM('Raw Data'!$B999,'Raw Data'!$B1001,'Raw Data'!$B1003,'Raw Data'!$B1005),IF(OR($L$12="Southbound",$L$12="Westbound"),SUM('Raw Data'!$B1000,'Raw Data'!$B1002,'Raw Data'!$B1004,'Raw Data'!$B1006),SUM('Raw Data'!$B999:'Raw Data'!$B1006)))</f>
        <v>10</v>
      </c>
      <c r="G19" s="6">
        <f>IF(OR($L$12="Northbound",$L$12="Eastbound"),SUM('Raw Data'!$B1206,'Raw Data'!$B1208,'Raw Data'!$B1210,'Raw Data'!$B1212),IF(OR($L$12="Southbound",$L$12="Westbound"),SUM('Raw Data'!$B1207,'Raw Data'!$B1209,'Raw Data'!$B1211,'Raw Data'!$B1213),SUM('Raw Data'!$B1206:'Raw Data'!$B1213)))</f>
        <v>5</v>
      </c>
      <c r="H19" s="6">
        <f>IF(OR($L$12="Northbound",$L$12="Eastbound"),SUM('Raw Data'!$B1413,'Raw Data'!$B1415,'Raw Data'!$B1417,'Raw Data'!$B1419),IF(OR($L$12="Southbound",$L$12="Westbound"),SUM('Raw Data'!$B1414,'Raw Data'!$B1416,'Raw Data'!$B1418,'Raw Data'!$B1420),SUM('Raw Data'!$B1413:'Raw Data'!$B1420)))</f>
        <v>11</v>
      </c>
      <c r="I19" s="7">
        <f t="shared" si="0"/>
        <v>9.6</v>
      </c>
      <c r="J19" s="8">
        <f t="shared" si="1"/>
        <v>7.7142857142857144</v>
      </c>
      <c r="K19" s="1"/>
    </row>
    <row r="20" spans="1:11" ht="13.8" x14ac:dyDescent="0.3">
      <c r="A20" s="13">
        <v>0.29166666666666702</v>
      </c>
      <c r="B20" s="6">
        <f>IF(OR($L$12="Northbound",$L$12="Eastbound"),SUM('Raw Data'!B179,'Raw Data'!B181,'Raw Data'!B183,'Raw Data'!B185),IF(OR($L$12="Southbound",$L$12="Westbound"),SUM('Raw Data'!B180,'Raw Data'!B182,'Raw Data'!B184,'Raw Data'!B186),SUM('Raw Data'!B179:'Raw Data'!B186)))</f>
        <v>18</v>
      </c>
      <c r="C20" s="6">
        <f>IF(OR($L$12="Northbound",$L$12="Eastbound"),SUM('Raw Data'!$B386,'Raw Data'!$B388,'Raw Data'!$B390,'Raw Data'!$B392),IF(OR($L$12="Southbound",$L$12="Westbound"),SUM('Raw Data'!$B387,'Raw Data'!$B389,'Raw Data'!$B391,'Raw Data'!$B393),SUM('Raw Data'!$B386:'Raw Data'!$B393)))</f>
        <v>4</v>
      </c>
      <c r="D20" s="6">
        <f>IF(OR($L$12="Northbound",$L$12="Eastbound"),SUM('Raw Data'!$B593,'Raw Data'!$B595,'Raw Data'!$B597,'Raw Data'!$B599),IF(OR($L$12="Southbound",$L$12="Westbound"),SUM('Raw Data'!$B594,'Raw Data'!$B596,'Raw Data'!$B598,'Raw Data'!$B600),SUM('Raw Data'!$B593:'Raw Data'!$B600)))</f>
        <v>28</v>
      </c>
      <c r="E20" s="6">
        <f>IF(OR($L$12="Northbound",$L$12="Eastbound"),SUM('Raw Data'!$B800,'Raw Data'!$B802,'Raw Data'!$B804,'Raw Data'!$B806),IF(OR($L$12="Southbound",$L$12="Westbound"),SUM('Raw Data'!$B801,'Raw Data'!$B803,'Raw Data'!$B805,'Raw Data'!$B807),SUM('Raw Data'!$B800:'Raw Data'!$B807)))</f>
        <v>38</v>
      </c>
      <c r="F20" s="6">
        <f>IF(OR($L$12="Northbound",$L$12="Eastbound"),SUM('Raw Data'!$B1007,'Raw Data'!$B1009,'Raw Data'!$B1011,'Raw Data'!$B1013),IF(OR($L$12="Southbound",$L$12="Westbound"),SUM('Raw Data'!$B1008,'Raw Data'!$B1010,'Raw Data'!$B1012,'Raw Data'!$B1014),SUM('Raw Data'!$B1007:'Raw Data'!$B1014)))</f>
        <v>42</v>
      </c>
      <c r="G20" s="6">
        <f>IF(OR($L$12="Northbound",$L$12="Eastbound"),SUM('Raw Data'!$B1214,'Raw Data'!$B1216,'Raw Data'!$B1218,'Raw Data'!$B1220),IF(OR($L$12="Southbound",$L$12="Westbound"),SUM('Raw Data'!$B1215,'Raw Data'!$B1217,'Raw Data'!$B1219,'Raw Data'!$B1221),SUM('Raw Data'!$B1214:'Raw Data'!$B1221)))</f>
        <v>39</v>
      </c>
      <c r="H20" s="6">
        <f>IF(OR($L$12="Northbound",$L$12="Eastbound"),SUM('Raw Data'!$B1421,'Raw Data'!$B1423,'Raw Data'!$B1425,'Raw Data'!$B1427),IF(OR($L$12="Southbound",$L$12="Westbound"),SUM('Raw Data'!$B1422,'Raw Data'!$B1424,'Raw Data'!$B1426,'Raw Data'!$B1428),SUM('Raw Data'!$B1421:'Raw Data'!$B1428)))</f>
        <v>29</v>
      </c>
      <c r="I20" s="7">
        <f t="shared" si="0"/>
        <v>35.200000000000003</v>
      </c>
      <c r="J20" s="8">
        <f t="shared" si="1"/>
        <v>28.285714285714285</v>
      </c>
      <c r="K20" s="1"/>
    </row>
    <row r="21" spans="1:11" ht="13.8" x14ac:dyDescent="0.3">
      <c r="A21" s="13">
        <v>0.33333333333333298</v>
      </c>
      <c r="B21" s="6">
        <f>IF(OR($L$12="Northbound",$L$12="Eastbound"),SUM('Raw Data'!B187,'Raw Data'!B189,'Raw Data'!B191,'Raw Data'!B193),IF(OR($L$12="Southbound",$L$12="Westbound"),SUM('Raw Data'!B188,'Raw Data'!B190,'Raw Data'!B192,'Raw Data'!B194),SUM('Raw Data'!B187:'Raw Data'!B194)))</f>
        <v>24</v>
      </c>
      <c r="C21" s="6">
        <f>IF(OR($L$12="Northbound",$L$12="Eastbound"),SUM('Raw Data'!$B394,'Raw Data'!$B396,'Raw Data'!$B398,'Raw Data'!$B400),IF(OR($L$12="Southbound",$L$12="Westbound"),SUM('Raw Data'!$B395,'Raw Data'!$B397,'Raw Data'!$B399,'Raw Data'!$B401),SUM('Raw Data'!$B394:'Raw Data'!$B401)))</f>
        <v>29</v>
      </c>
      <c r="D21" s="6">
        <f>IF(OR($L$12="Northbound",$L$12="Eastbound"),SUM('Raw Data'!$B601,'Raw Data'!$B603,'Raw Data'!$B605,'Raw Data'!$B607),IF(OR($L$12="Southbound",$L$12="Westbound"),SUM('Raw Data'!$B602,'Raw Data'!$B604,'Raw Data'!$B606,'Raw Data'!$B608),SUM('Raw Data'!$B601:'Raw Data'!$B608)))</f>
        <v>70</v>
      </c>
      <c r="E21" s="6">
        <f>IF(OR($L$12="Northbound",$L$12="Eastbound"),SUM('Raw Data'!$B808,'Raw Data'!$B810,'Raw Data'!$B812,'Raw Data'!$B814),IF(OR($L$12="Southbound",$L$12="Westbound"),SUM('Raw Data'!$B809,'Raw Data'!$B811,'Raw Data'!$B813,'Raw Data'!$B815),SUM('Raw Data'!$B808:'Raw Data'!$B815)))</f>
        <v>84</v>
      </c>
      <c r="F21" s="6">
        <f>IF(OR($L$12="Northbound",$L$12="Eastbound"),SUM('Raw Data'!$B1015,'Raw Data'!$B1017,'Raw Data'!$B1019,'Raw Data'!$B1021),IF(OR($L$12="Southbound",$L$12="Westbound"),SUM('Raw Data'!$B1016,'Raw Data'!$B1018,'Raw Data'!$B1020,'Raw Data'!$B1022),SUM('Raw Data'!$B1015:'Raw Data'!$B1022)))</f>
        <v>77</v>
      </c>
      <c r="G21" s="6">
        <f>IF(OR($L$12="Northbound",$L$12="Eastbound"),SUM('Raw Data'!$B1222,'Raw Data'!$B1224,'Raw Data'!$B1226,'Raw Data'!$B1228),IF(OR($L$12="Southbound",$L$12="Westbound"),SUM('Raw Data'!$B1223,'Raw Data'!$B1225,'Raw Data'!$B1227,'Raw Data'!$B1229),SUM('Raw Data'!$B1222:'Raw Data'!$B1229)))</f>
        <v>79</v>
      </c>
      <c r="H21" s="6">
        <f>IF(OR($L$12="Northbound",$L$12="Eastbound"),SUM('Raw Data'!$B1429,'Raw Data'!$B1431,'Raw Data'!$B1433,'Raw Data'!$B1435),IF(OR($L$12="Southbound",$L$12="Westbound"),SUM('Raw Data'!$B1430,'Raw Data'!$B1432,'Raw Data'!$B1434,'Raw Data'!$B1436),SUM('Raw Data'!$B1429:'Raw Data'!$B1436)))</f>
        <v>57</v>
      </c>
      <c r="I21" s="7">
        <f t="shared" si="0"/>
        <v>73.400000000000006</v>
      </c>
      <c r="J21" s="8">
        <f t="shared" si="1"/>
        <v>60</v>
      </c>
      <c r="K21" s="1"/>
    </row>
    <row r="22" spans="1:11" ht="13.8" x14ac:dyDescent="0.3">
      <c r="A22" s="13">
        <v>0.375</v>
      </c>
      <c r="B22" s="6">
        <f>IF(OR($L$12="Northbound",$L$12="Eastbound"),SUM('Raw Data'!B195,'Raw Data'!B197,'Raw Data'!B199,'Raw Data'!B201),IF(OR($L$12="Southbound",$L$12="Westbound"),SUM('Raw Data'!B196,'Raw Data'!B198,'Raw Data'!B200,'Raw Data'!B202),SUM('Raw Data'!B195:'Raw Data'!B202)))</f>
        <v>39</v>
      </c>
      <c r="C22" s="6">
        <f>IF(OR($L$12="Northbound",$L$12="Eastbound"),SUM('Raw Data'!$B402,'Raw Data'!$B404,'Raw Data'!$B406,'Raw Data'!$B408),IF(OR($L$12="Southbound",$L$12="Westbound"),SUM('Raw Data'!$B403,'Raw Data'!$B405,'Raw Data'!$B407,'Raw Data'!$B409),SUM('Raw Data'!$B402:'Raw Data'!$B409)))</f>
        <v>36</v>
      </c>
      <c r="D22" s="6">
        <f>IF(OR($L$12="Northbound",$L$12="Eastbound"),SUM('Raw Data'!$B609,'Raw Data'!$B611,'Raw Data'!$B613,'Raw Data'!$B615),IF(OR($L$12="Southbound",$L$12="Westbound"),SUM('Raw Data'!$B610,'Raw Data'!$B612,'Raw Data'!$B614,'Raw Data'!$B616),SUM('Raw Data'!$B609:'Raw Data'!$B616)))</f>
        <v>56</v>
      </c>
      <c r="E22" s="6">
        <f>IF(OR($L$12="Northbound",$L$12="Eastbound"),SUM('Raw Data'!$B816,'Raw Data'!$B818,'Raw Data'!$B820,'Raw Data'!$B822),IF(OR($L$12="Southbound",$L$12="Westbound"),SUM('Raw Data'!$B817,'Raw Data'!$B819,'Raw Data'!$B821,'Raw Data'!$B823),SUM('Raw Data'!$B816:'Raw Data'!$B823)))</f>
        <v>71</v>
      </c>
      <c r="F22" s="6">
        <f>IF(OR($L$12="Northbound",$L$12="Eastbound"),SUM('Raw Data'!$B1023,'Raw Data'!$B1025,'Raw Data'!$B1027,'Raw Data'!$B1029),IF(OR($L$12="Southbound",$L$12="Westbound"),SUM('Raw Data'!$B1024,'Raw Data'!$B1026,'Raw Data'!$B1028,'Raw Data'!$B1030),SUM('Raw Data'!$B1023:'Raw Data'!$B1030)))</f>
        <v>57</v>
      </c>
      <c r="G22" s="6">
        <f>IF(OR($L$12="Northbound",$L$12="Eastbound"),SUM('Raw Data'!$B1230,'Raw Data'!$B1232,'Raw Data'!$B1234,'Raw Data'!$B1236),IF(OR($L$12="Southbound",$L$12="Westbound"),SUM('Raw Data'!$B1231,'Raw Data'!$B1233,'Raw Data'!$B1235,'Raw Data'!$B1237),SUM('Raw Data'!$B1230:'Raw Data'!$B1237)))</f>
        <v>51</v>
      </c>
      <c r="H22" s="6">
        <f>IF(OR($L$12="Northbound",$L$12="Eastbound"),SUM('Raw Data'!$B1437,'Raw Data'!$B1439,'Raw Data'!$B1441,'Raw Data'!$B1443),IF(OR($L$12="Southbound",$L$12="Westbound"),SUM('Raw Data'!$B1438,'Raw Data'!$B1440,'Raw Data'!$B1442,'Raw Data'!$B1444),SUM('Raw Data'!$B1437:'Raw Data'!$B1444)))</f>
        <v>53</v>
      </c>
      <c r="I22" s="7">
        <f t="shared" si="0"/>
        <v>57.6</v>
      </c>
      <c r="J22" s="8">
        <f t="shared" si="1"/>
        <v>51.857142857142854</v>
      </c>
      <c r="K22" s="1"/>
    </row>
    <row r="23" spans="1:11" ht="13.8" x14ac:dyDescent="0.3">
      <c r="A23" s="13">
        <v>0.41666666666666702</v>
      </c>
      <c r="B23" s="6">
        <f>IF(OR($L$12="Northbound",$L$12="Eastbound"),SUM('Raw Data'!B203,'Raw Data'!B205,'Raw Data'!B207,'Raw Data'!B209),IF(OR($L$12="Southbound",$L$12="Westbound"),SUM('Raw Data'!B204,'Raw Data'!B206,'Raw Data'!B208,'Raw Data'!B210),SUM('Raw Data'!B203:'Raw Data'!B210)))</f>
        <v>69</v>
      </c>
      <c r="C23" s="6">
        <f>IF(OR($L$12="Northbound",$L$12="Eastbound"),SUM('Raw Data'!$B410,'Raw Data'!$B412,'Raw Data'!$B414,'Raw Data'!$B416),IF(OR($L$12="Southbound",$L$12="Westbound"),SUM('Raw Data'!$B411,'Raw Data'!$B413,'Raw Data'!$B415,'Raw Data'!$B417),SUM('Raw Data'!$B410:'Raw Data'!$B417)))</f>
        <v>51</v>
      </c>
      <c r="D23" s="6">
        <f>IF(OR($L$12="Northbound",$L$12="Eastbound"),SUM('Raw Data'!$B617,'Raw Data'!$B619,'Raw Data'!$B621,'Raw Data'!$B623),IF(OR($L$12="Southbound",$L$12="Westbound"),SUM('Raw Data'!$B618,'Raw Data'!$B620,'Raw Data'!$B622,'Raw Data'!$B624),SUM('Raw Data'!$B617:'Raw Data'!$B624)))</f>
        <v>54</v>
      </c>
      <c r="E23" s="6">
        <f>IF(OR($L$12="Northbound",$L$12="Eastbound"),SUM('Raw Data'!$B824,'Raw Data'!$B826,'Raw Data'!$B828,'Raw Data'!$B830),IF(OR($L$12="Southbound",$L$12="Westbound"),SUM('Raw Data'!$B825,'Raw Data'!$B827,'Raw Data'!$B829,'Raw Data'!$B831),SUM('Raw Data'!$B824:'Raw Data'!$B831)))</f>
        <v>57</v>
      </c>
      <c r="F23" s="6">
        <f>IF(OR($L$12="Northbound",$L$12="Eastbound"),SUM('Raw Data'!$B1031,'Raw Data'!$B1033,'Raw Data'!$B1035,'Raw Data'!$B1037),IF(OR($L$12="Southbound",$L$12="Westbound"),SUM('Raw Data'!$B1032,'Raw Data'!$B1034,'Raw Data'!$B1036,'Raw Data'!$B1038),SUM('Raw Data'!$B1031:'Raw Data'!$B1038)))</f>
        <v>50</v>
      </c>
      <c r="G23" s="6">
        <f>IF(OR($L$12="Northbound",$L$12="Eastbound"),SUM('Raw Data'!$B1238,'Raw Data'!$B1240,'Raw Data'!$B1242,'Raw Data'!$B1244),IF(OR($L$12="Southbound",$L$12="Westbound"),SUM('Raw Data'!$B1239,'Raw Data'!$B1241,'Raw Data'!$B1243,'Raw Data'!$B1245),SUM('Raw Data'!$B1238:'Raw Data'!$B1245)))</f>
        <v>40</v>
      </c>
      <c r="H23" s="6">
        <f>IF(OR($L$12="Northbound",$L$12="Eastbound"),SUM('Raw Data'!$B1445,'Raw Data'!$B1447,'Raw Data'!$B1449,'Raw Data'!$B1451),IF(OR($L$12="Southbound",$L$12="Westbound"),SUM('Raw Data'!$B1446,'Raw Data'!$B1448,'Raw Data'!$B1450,'Raw Data'!$B1452),SUM('Raw Data'!$B1445:'Raw Data'!$B1452)))</f>
        <v>69</v>
      </c>
      <c r="I23" s="7">
        <f t="shared" si="0"/>
        <v>54</v>
      </c>
      <c r="J23" s="8">
        <f t="shared" si="1"/>
        <v>55.714285714285715</v>
      </c>
      <c r="K23" s="1"/>
    </row>
    <row r="24" spans="1:11" ht="13.8" x14ac:dyDescent="0.3">
      <c r="A24" s="13">
        <v>0.45833333333333298</v>
      </c>
      <c r="B24" s="6">
        <f>IF(OR($L$12="Northbound",$L$12="Eastbound"),SUM('Raw Data'!B211,'Raw Data'!B213,'Raw Data'!B215,'Raw Data'!B217),IF(OR($L$12="Southbound",$L$12="Westbound"),SUM('Raw Data'!B212,'Raw Data'!B214,'Raw Data'!B216,'Raw Data'!B218),SUM('Raw Data'!B211:'Raw Data'!B218)))</f>
        <v>71</v>
      </c>
      <c r="C24" s="6">
        <f>IF(OR($L$12="Northbound",$L$12="Eastbound"),SUM('Raw Data'!$B418,'Raw Data'!$B420,'Raw Data'!$B422,'Raw Data'!$B424),IF(OR($L$12="Southbound",$L$12="Westbound"),SUM('Raw Data'!$B419,'Raw Data'!$B421,'Raw Data'!$B423,'Raw Data'!$B425),SUM('Raw Data'!$B418:'Raw Data'!$B425)))</f>
        <v>66</v>
      </c>
      <c r="D24" s="6">
        <f>IF(OR($L$12="Northbound",$L$12="Eastbound"),SUM('Raw Data'!$B625,'Raw Data'!$B627,'Raw Data'!$B629,'Raw Data'!$B631),IF(OR($L$12="Southbound",$L$12="Westbound"),SUM('Raw Data'!$B626,'Raw Data'!$B628,'Raw Data'!$B630,'Raw Data'!$B632),SUM('Raw Data'!$B625:'Raw Data'!$B632)))</f>
        <v>59</v>
      </c>
      <c r="E24" s="6">
        <f>IF(OR($L$12="Northbound",$L$12="Eastbound"),SUM('Raw Data'!$B832,'Raw Data'!$B834,'Raw Data'!$B836,'Raw Data'!$B838),IF(OR($L$12="Southbound",$L$12="Westbound"),SUM('Raw Data'!$B833,'Raw Data'!$B835,'Raw Data'!$B837,'Raw Data'!$B839),SUM('Raw Data'!$B832:'Raw Data'!$B839)))</f>
        <v>45</v>
      </c>
      <c r="F24" s="6">
        <f>IF(OR($L$12="Northbound",$L$12="Eastbound"),SUM('Raw Data'!$B1039,'Raw Data'!$B1041,'Raw Data'!$B1043,'Raw Data'!$B1045),IF(OR($L$12="Southbound",$L$12="Westbound"),SUM('Raw Data'!$B1040,'Raw Data'!$B1042,'Raw Data'!$B1044,'Raw Data'!$B1046),SUM('Raw Data'!$B1039:'Raw Data'!$B1046)))</f>
        <v>53</v>
      </c>
      <c r="G24" s="6">
        <f>IF(OR($L$12="Northbound",$L$12="Eastbound"),SUM('Raw Data'!$B1246,'Raw Data'!$B1248,'Raw Data'!$B1250,'Raw Data'!$B1252),IF(OR($L$12="Southbound",$L$12="Westbound"),SUM('Raw Data'!$B1247,'Raw Data'!$B1249,'Raw Data'!$B1251,'Raw Data'!$B1253),SUM('Raw Data'!$B1246:'Raw Data'!$B1253)))</f>
        <v>62</v>
      </c>
      <c r="H24" s="6">
        <f>IF(OR($L$12="Northbound",$L$12="Eastbound"),SUM('Raw Data'!$B1453,'Raw Data'!$B1455,'Raw Data'!$B1457,'Raw Data'!$B1459),IF(OR($L$12="Southbound",$L$12="Westbound"),SUM('Raw Data'!$B1454,'Raw Data'!$B1456,'Raw Data'!$B1458,'Raw Data'!$B1460),SUM('Raw Data'!$B1453:'Raw Data'!$B1460)))</f>
        <v>63</v>
      </c>
      <c r="I24" s="7">
        <f t="shared" si="0"/>
        <v>56.4</v>
      </c>
      <c r="J24" s="8">
        <f t="shared" si="1"/>
        <v>59.857142857142854</v>
      </c>
      <c r="K24" s="1"/>
    </row>
    <row r="25" spans="1:11" ht="13.8" x14ac:dyDescent="0.3">
      <c r="A25" s="13">
        <v>0.5</v>
      </c>
      <c r="B25" s="6">
        <f>IF(OR($L$12="Northbound",$L$12="Eastbound"),SUM('Raw Data'!B219,'Raw Data'!B221,'Raw Data'!B223,'Raw Data'!B225),IF(OR($L$12="Southbound",$L$12="Westbound"),SUM('Raw Data'!B220,'Raw Data'!B222,'Raw Data'!B224,'Raw Data'!B226),SUM('Raw Data'!B219:'Raw Data'!B226)))</f>
        <v>84</v>
      </c>
      <c r="C25" s="6">
        <f>IF(OR($L$12="Northbound",$L$12="Eastbound"),SUM('Raw Data'!$B426,'Raw Data'!$B428,'Raw Data'!$B430,'Raw Data'!$B432),IF(OR($L$12="Southbound",$L$12="Westbound"),SUM('Raw Data'!$B427,'Raw Data'!$B429,'Raw Data'!$B431,'Raw Data'!$B433),SUM('Raw Data'!$B426:'Raw Data'!$B433)))</f>
        <v>57</v>
      </c>
      <c r="D25" s="6">
        <f>IF(OR($L$12="Northbound",$L$12="Eastbound"),SUM('Raw Data'!$B633,'Raw Data'!$B635,'Raw Data'!$B637,'Raw Data'!$B639),IF(OR($L$12="Southbound",$L$12="Westbound"),SUM('Raw Data'!$B634,'Raw Data'!$B636,'Raw Data'!$B638,'Raw Data'!$B640),SUM('Raw Data'!$B633:'Raw Data'!$B640)))</f>
        <v>55</v>
      </c>
      <c r="E25" s="6">
        <f>IF(OR($L$12="Northbound",$L$12="Eastbound"),SUM('Raw Data'!$B840,'Raw Data'!$B842,'Raw Data'!$B844,'Raw Data'!$B846),IF(OR($L$12="Southbound",$L$12="Westbound"),SUM('Raw Data'!$B841,'Raw Data'!$B843,'Raw Data'!$B845,'Raw Data'!$B847),SUM('Raw Data'!$B840:'Raw Data'!$B847)))</f>
        <v>79</v>
      </c>
      <c r="F25" s="6">
        <f>IF(OR($L$12="Northbound",$L$12="Eastbound"),SUM('Raw Data'!$B1047,'Raw Data'!$B1049,'Raw Data'!$B1051,'Raw Data'!$B1053),IF(OR($L$12="Southbound",$L$12="Westbound"),SUM('Raw Data'!$B1048,'Raw Data'!$B1050,'Raw Data'!$B1052,'Raw Data'!$B1054),SUM('Raw Data'!$B1047:'Raw Data'!$B1054)))</f>
        <v>56</v>
      </c>
      <c r="G25" s="6">
        <f>IF(OR($L$12="Northbound",$L$12="Eastbound"),SUM('Raw Data'!$B1254,'Raw Data'!$B1256,'Raw Data'!$B1258,'Raw Data'!$B1260),IF(OR($L$12="Southbound",$L$12="Westbound"),SUM('Raw Data'!$B1255,'Raw Data'!$B1257,'Raw Data'!$B1259,'Raw Data'!$B1261),SUM('Raw Data'!$B1254:'Raw Data'!$B1261)))</f>
        <v>60</v>
      </c>
      <c r="H25" s="6">
        <f>IF(OR($L$12="Northbound",$L$12="Eastbound"),SUM('Raw Data'!$B1461,'Raw Data'!$B1463,'Raw Data'!$B1465,'Raw Data'!$B1467),IF(OR($L$12="Southbound",$L$12="Westbound"),SUM('Raw Data'!$B1462,'Raw Data'!$B1464,'Raw Data'!$B1466,'Raw Data'!$B1468),SUM('Raw Data'!$B1461:'Raw Data'!$B1468)))</f>
        <v>44</v>
      </c>
      <c r="I25" s="7">
        <f t="shared" si="0"/>
        <v>58.8</v>
      </c>
      <c r="J25" s="8">
        <f t="shared" si="1"/>
        <v>62.142857142857146</v>
      </c>
      <c r="K25" s="1"/>
    </row>
    <row r="26" spans="1:11" ht="13.8" x14ac:dyDescent="0.3">
      <c r="A26" s="13">
        <v>0.54166666666666696</v>
      </c>
      <c r="B26" s="6">
        <f>IF(OR($L$12="Northbound",$L$12="Eastbound"),SUM('Raw Data'!B227,'Raw Data'!B229,'Raw Data'!B231,'Raw Data'!B233),IF(OR($L$12="Southbound",$L$12="Westbound"),SUM('Raw Data'!B228,'Raw Data'!B230,'Raw Data'!B232,'Raw Data'!B234),SUM('Raw Data'!B227:'Raw Data'!B234)))</f>
        <v>77</v>
      </c>
      <c r="C26" s="6">
        <f>IF(OR($L$12="Northbound",$L$12="Eastbound"),SUM('Raw Data'!$B434,'Raw Data'!$B436,'Raw Data'!$B438,'Raw Data'!$B440),IF(OR($L$12="Southbound",$L$12="Westbound"),SUM('Raw Data'!$B435,'Raw Data'!$B437,'Raw Data'!$B439,'Raw Data'!$B441),SUM('Raw Data'!$B434:'Raw Data'!$B441)))</f>
        <v>76</v>
      </c>
      <c r="D26" s="6">
        <f>IF(OR($L$12="Northbound",$L$12="Eastbound"),SUM('Raw Data'!$B641,'Raw Data'!$B643,'Raw Data'!$B645,'Raw Data'!$B647),IF(OR($L$12="Southbound",$L$12="Westbound"),SUM('Raw Data'!$B642,'Raw Data'!$B644,'Raw Data'!$B646,'Raw Data'!$B648),SUM('Raw Data'!$B641:'Raw Data'!$B648)))</f>
        <v>58</v>
      </c>
      <c r="E26" s="6">
        <f>IF(OR($L$12="Northbound",$L$12="Eastbound"),SUM('Raw Data'!$B848,'Raw Data'!$B850,'Raw Data'!$B852,'Raw Data'!$B854),IF(OR($L$12="Southbound",$L$12="Westbound"),SUM('Raw Data'!$B849,'Raw Data'!$B851,'Raw Data'!$B853,'Raw Data'!$B855),SUM('Raw Data'!$B848:'Raw Data'!$B855)))</f>
        <v>61</v>
      </c>
      <c r="F26" s="6">
        <f>IF(OR($L$12="Northbound",$L$12="Eastbound"),SUM('Raw Data'!$B1055,'Raw Data'!$B1057,'Raw Data'!$B1059,'Raw Data'!$B1061),IF(OR($L$12="Southbound",$L$12="Westbound"),SUM('Raw Data'!$B1056,'Raw Data'!$B1058,'Raw Data'!$B1060,'Raw Data'!$B1062),SUM('Raw Data'!$B1055:'Raw Data'!$B1062)))</f>
        <v>66</v>
      </c>
      <c r="G26" s="6">
        <f>IF(OR($L$12="Northbound",$L$12="Eastbound"),SUM('Raw Data'!$B1262,'Raw Data'!$B1264,'Raw Data'!$B1266,'Raw Data'!$B1268),IF(OR($L$12="Southbound",$L$12="Westbound"),SUM('Raw Data'!$B1263,'Raw Data'!$B1265,'Raw Data'!$B1267,'Raw Data'!$B1269),SUM('Raw Data'!$B1262:'Raw Data'!$B1269)))</f>
        <v>78</v>
      </c>
      <c r="H26" s="6">
        <f>IF(OR($L$12="Northbound",$L$12="Eastbound"),SUM('Raw Data'!$B1469,'Raw Data'!$B1471,'Raw Data'!$B1473,'Raw Data'!$B1475),IF(OR($L$12="Southbound",$L$12="Westbound"),SUM('Raw Data'!$B1470,'Raw Data'!$B1472,'Raw Data'!$B1474,'Raw Data'!$B1476),SUM('Raw Data'!$B1469:'Raw Data'!$B1476)))</f>
        <v>66</v>
      </c>
      <c r="I26" s="7">
        <f t="shared" si="0"/>
        <v>65.8</v>
      </c>
      <c r="J26" s="8">
        <f t="shared" si="1"/>
        <v>68.857142857142861</v>
      </c>
      <c r="K26" s="1"/>
    </row>
    <row r="27" spans="1:11" ht="13.8" x14ac:dyDescent="0.3">
      <c r="A27" s="13">
        <v>0.58333333333333304</v>
      </c>
      <c r="B27" s="6">
        <f>IF(OR($L$12="Northbound",$L$12="Eastbound"),SUM('Raw Data'!B235,'Raw Data'!B237,'Raw Data'!B239,'Raw Data'!B241),IF(OR($L$12="Southbound",$L$12="Westbound"),SUM('Raw Data'!B236,'Raw Data'!B238,'Raw Data'!B240,'Raw Data'!B242),SUM('Raw Data'!B235:'Raw Data'!B242)))</f>
        <v>90</v>
      </c>
      <c r="C27" s="6">
        <f>IF(OR($L$12="Northbound",$L$12="Eastbound"),SUM('Raw Data'!$B442,'Raw Data'!$B444,'Raw Data'!$B446,'Raw Data'!$B448),IF(OR($L$12="Southbound",$L$12="Westbound"),SUM('Raw Data'!$B443,'Raw Data'!$B445,'Raw Data'!$B447,'Raw Data'!$B449),SUM('Raw Data'!$B442:'Raw Data'!$B449)))</f>
        <v>57</v>
      </c>
      <c r="D27" s="6">
        <f>IF(OR($L$12="Northbound",$L$12="Eastbound"),SUM('Raw Data'!$B649,'Raw Data'!$B651,'Raw Data'!$B653,'Raw Data'!$B655),IF(OR($L$12="Southbound",$L$12="Westbound"),SUM('Raw Data'!$B650,'Raw Data'!$B652,'Raw Data'!$B654,'Raw Data'!$B656),SUM('Raw Data'!$B649:'Raw Data'!$B656)))</f>
        <v>54</v>
      </c>
      <c r="E27" s="6">
        <f>IF(OR($L$12="Northbound",$L$12="Eastbound"),SUM('Raw Data'!$B856,'Raw Data'!$B858,'Raw Data'!$B860,'Raw Data'!$B862),IF(OR($L$12="Southbound",$L$12="Westbound"),SUM('Raw Data'!$B857,'Raw Data'!$B859,'Raw Data'!$B861,'Raw Data'!$B863),SUM('Raw Data'!$B856:'Raw Data'!$B863)))</f>
        <v>55</v>
      </c>
      <c r="F27" s="6">
        <f>IF(OR($L$12="Northbound",$L$12="Eastbound"),SUM('Raw Data'!$B1063,'Raw Data'!$B1065,'Raw Data'!$B1067,'Raw Data'!$B1069),IF(OR($L$12="Southbound",$L$12="Westbound"),SUM('Raw Data'!$B1064,'Raw Data'!$B1066,'Raw Data'!$B1068,'Raw Data'!$B1070),SUM('Raw Data'!$B1063:'Raw Data'!$B1070)))</f>
        <v>73</v>
      </c>
      <c r="G27" s="6">
        <f>IF(OR($L$12="Northbound",$L$12="Eastbound"),SUM('Raw Data'!$B1270,'Raw Data'!$B1272,'Raw Data'!$B1274,'Raw Data'!$B1276),IF(OR($L$12="Southbound",$L$12="Westbound"),SUM('Raw Data'!$B1271,'Raw Data'!$B1273,'Raw Data'!$B1275,'Raw Data'!$B1277),SUM('Raw Data'!$B1270:'Raw Data'!$B1277)))</f>
        <v>87</v>
      </c>
      <c r="H27" s="6">
        <f>IF(OR($L$12="Northbound",$L$12="Eastbound"),SUM('Raw Data'!$B1477,'Raw Data'!$B1479,'Raw Data'!$B1481,'Raw Data'!$B1483),IF(OR($L$12="Southbound",$L$12="Westbound"),SUM('Raw Data'!$B1478,'Raw Data'!$B1480,'Raw Data'!$B1482,'Raw Data'!$B1484),SUM('Raw Data'!$B1477:'Raw Data'!$B1484)))</f>
        <v>80</v>
      </c>
      <c r="I27" s="7">
        <f t="shared" si="0"/>
        <v>69.8</v>
      </c>
      <c r="J27" s="8">
        <f t="shared" si="1"/>
        <v>70.857142857142861</v>
      </c>
      <c r="K27" s="1"/>
    </row>
    <row r="28" spans="1:11" ht="13.8" x14ac:dyDescent="0.3">
      <c r="A28" s="13">
        <v>0.625</v>
      </c>
      <c r="B28" s="6">
        <f>IF(OR($L$12="Northbound",$L$12="Eastbound"),SUM('Raw Data'!B243,'Raw Data'!B245,'Raw Data'!B247,'Raw Data'!B249),IF(OR($L$12="Southbound",$L$12="Westbound"),SUM('Raw Data'!B244,'Raw Data'!B246,'Raw Data'!B248,'Raw Data'!B250),SUM('Raw Data'!B243:'Raw Data'!B250)))</f>
        <v>59</v>
      </c>
      <c r="C28" s="6">
        <f>IF(OR($L$12="Northbound",$L$12="Eastbound"),SUM('Raw Data'!$B450,'Raw Data'!$B452,'Raw Data'!$B454,'Raw Data'!$B456),IF(OR($L$12="Southbound",$L$12="Westbound"),SUM('Raw Data'!$B451,'Raw Data'!$B453,'Raw Data'!$B455,'Raw Data'!$B457),SUM('Raw Data'!$B450:'Raw Data'!$B457)))</f>
        <v>56</v>
      </c>
      <c r="D28" s="6">
        <f>IF(OR($L$12="Northbound",$L$12="Eastbound"),SUM('Raw Data'!$B657,'Raw Data'!$B659,'Raw Data'!$B661,'Raw Data'!$B663),IF(OR($L$12="Southbound",$L$12="Westbound"),SUM('Raw Data'!$B658,'Raw Data'!$B660,'Raw Data'!$B662,'Raw Data'!$B664),SUM('Raw Data'!$B657:'Raw Data'!$B664)))</f>
        <v>73</v>
      </c>
      <c r="E28" s="6">
        <f>IF(OR($L$12="Northbound",$L$12="Eastbound"),SUM('Raw Data'!$B864,'Raw Data'!$B866,'Raw Data'!$B868,'Raw Data'!$B870),IF(OR($L$12="Southbound",$L$12="Westbound"),SUM('Raw Data'!$B865,'Raw Data'!$B867,'Raw Data'!$B869,'Raw Data'!$B871),SUM('Raw Data'!$B864:'Raw Data'!$B871)))</f>
        <v>75</v>
      </c>
      <c r="F28" s="6">
        <f>IF(OR($L$12="Northbound",$L$12="Eastbound"),SUM('Raw Data'!$B1071,'Raw Data'!$B1073,'Raw Data'!$B1075,'Raw Data'!$B1077),IF(OR($L$12="Southbound",$L$12="Westbound"),SUM('Raw Data'!$B1072,'Raw Data'!$B1074,'Raw Data'!$B1076,'Raw Data'!$B1078),SUM('Raw Data'!$B1071:'Raw Data'!$B1078)))</f>
        <v>69</v>
      </c>
      <c r="G28" s="6">
        <f>IF(OR($L$12="Northbound",$L$12="Eastbound"),SUM('Raw Data'!$B1278,'Raw Data'!$B1280,'Raw Data'!$B1282,'Raw Data'!$B1284),IF(OR($L$12="Southbound",$L$12="Westbound"),SUM('Raw Data'!$B1279,'Raw Data'!$B1281,'Raw Data'!$B1283,'Raw Data'!$B1285),SUM('Raw Data'!$B1278:'Raw Data'!$B1285)))</f>
        <v>66</v>
      </c>
      <c r="H28" s="6">
        <f>IF(OR($L$12="Northbound",$L$12="Eastbound"),SUM('Raw Data'!$B1485,'Raw Data'!$B1487,'Raw Data'!$B1489,'Raw Data'!$B1491),IF(OR($L$12="Southbound",$L$12="Westbound"),SUM('Raw Data'!$B1486,'Raw Data'!$B1488,'Raw Data'!$B1490,'Raw Data'!$B1492),SUM('Raw Data'!$B1485:'Raw Data'!$B1492)))</f>
        <v>63</v>
      </c>
      <c r="I28" s="7">
        <f t="shared" si="0"/>
        <v>69.2</v>
      </c>
      <c r="J28" s="8">
        <f t="shared" si="1"/>
        <v>65.857142857142861</v>
      </c>
      <c r="K28" s="1"/>
    </row>
    <row r="29" spans="1:11" ht="13.8" x14ac:dyDescent="0.3">
      <c r="A29" s="13">
        <v>0.66666666666666696</v>
      </c>
      <c r="B29" s="6">
        <f>IF(OR($L$12="Northbound",$L$12="Eastbound"),SUM('Raw Data'!B251,'Raw Data'!B253,'Raw Data'!B255,'Raw Data'!B257),IF(OR($L$12="Southbound",$L$12="Westbound"),SUM('Raw Data'!B252,'Raw Data'!B254,'Raw Data'!B256,'Raw Data'!B258),SUM('Raw Data'!B251:'Raw Data'!B258)))</f>
        <v>61</v>
      </c>
      <c r="C29" s="6">
        <f>IF(OR($L$12="Northbound",$L$12="Eastbound"),SUM('Raw Data'!$B458,'Raw Data'!$B460,'Raw Data'!$B462,'Raw Data'!$B464),IF(OR($L$12="Southbound",$L$12="Westbound"),SUM('Raw Data'!$B459,'Raw Data'!$B461,'Raw Data'!$B463,'Raw Data'!$B465),SUM('Raw Data'!$B458:'Raw Data'!$B465)))</f>
        <v>74</v>
      </c>
      <c r="D29" s="6">
        <f>IF(OR($L$12="Northbound",$L$12="Eastbound"),SUM('Raw Data'!$B665,'Raw Data'!$B667,'Raw Data'!$B669,'Raw Data'!$B671),IF(OR($L$12="Southbound",$L$12="Westbound"),SUM('Raw Data'!$B666,'Raw Data'!$B668,'Raw Data'!$B670,'Raw Data'!$B672),SUM('Raw Data'!$B665:'Raw Data'!$B672)))</f>
        <v>69</v>
      </c>
      <c r="E29" s="6">
        <f>IF(OR($L$12="Northbound",$L$12="Eastbound"),SUM('Raw Data'!$B872,'Raw Data'!$B874,'Raw Data'!$B876,'Raw Data'!$B878),IF(OR($L$12="Southbound",$L$12="Westbound"),SUM('Raw Data'!$B873,'Raw Data'!$B875,'Raw Data'!$B877,'Raw Data'!$B879),SUM('Raw Data'!$B872:'Raw Data'!$B879)))</f>
        <v>75</v>
      </c>
      <c r="F29" s="6">
        <f>IF(OR($L$12="Northbound",$L$12="Eastbound"),SUM('Raw Data'!$B1079,'Raw Data'!$B1081,'Raw Data'!$B1083,'Raw Data'!$B1085),IF(OR($L$12="Southbound",$L$12="Westbound"),SUM('Raw Data'!$B1080,'Raw Data'!$B1082,'Raw Data'!$B1084,'Raw Data'!$B1086),SUM('Raw Data'!$B1079:'Raw Data'!$B1086)))</f>
        <v>86</v>
      </c>
      <c r="G29" s="6">
        <f>IF(OR($L$12="Northbound",$L$12="Eastbound"),SUM('Raw Data'!$B1286,'Raw Data'!$B1288,'Raw Data'!$B1290,'Raw Data'!$B1292),IF(OR($L$12="Southbound",$L$12="Westbound"),SUM('Raw Data'!$B1287,'Raw Data'!$B1289,'Raw Data'!$B1291,'Raw Data'!$B1293),SUM('Raw Data'!$B1286:'Raw Data'!$B1293)))</f>
        <v>60</v>
      </c>
      <c r="H29" s="6">
        <f>IF(OR($L$12="Northbound",$L$12="Eastbound"),SUM('Raw Data'!$B1493,'Raw Data'!$B1495,'Raw Data'!$B1497,'Raw Data'!$B1499),IF(OR($L$12="Southbound",$L$12="Westbound"),SUM('Raw Data'!$B1494,'Raw Data'!$B1496,'Raw Data'!$B1498,'Raw Data'!$B1500),SUM('Raw Data'!$B1493:'Raw Data'!$B1500)))</f>
        <v>71</v>
      </c>
      <c r="I29" s="7">
        <f t="shared" si="0"/>
        <v>72.2</v>
      </c>
      <c r="J29" s="8">
        <f t="shared" si="1"/>
        <v>70.857142857142861</v>
      </c>
      <c r="K29" s="1"/>
    </row>
    <row r="30" spans="1:11" ht="13.8" x14ac:dyDescent="0.3">
      <c r="A30" s="13">
        <v>0.70833333333333304</v>
      </c>
      <c r="B30" s="6">
        <f>IF(OR($L$12="Northbound",$L$12="Eastbound"),SUM('Raw Data'!B259,'Raw Data'!B261,'Raw Data'!B263,'Raw Data'!B265),IF(OR($L$12="Southbound",$L$12="Westbound"),SUM('Raw Data'!B260,'Raw Data'!B262,'Raw Data'!B264,'Raw Data'!B266),SUM('Raw Data'!B259:'Raw Data'!B266)))</f>
        <v>62</v>
      </c>
      <c r="C30" s="6">
        <f>IF(OR($L$12="Northbound",$L$12="Eastbound"),SUM('Raw Data'!$B466,'Raw Data'!$B468,'Raw Data'!$B470,'Raw Data'!$B472),IF(OR($L$12="Southbound",$L$12="Westbound"),SUM('Raw Data'!$B467,'Raw Data'!$B469,'Raw Data'!$B471,'Raw Data'!$B473),SUM('Raw Data'!$B466:'Raw Data'!$B473)))</f>
        <v>48</v>
      </c>
      <c r="D30" s="6">
        <f>IF(OR($L$12="Northbound",$L$12="Eastbound"),SUM('Raw Data'!$B673,'Raw Data'!$B675,'Raw Data'!$B677,'Raw Data'!$B679),IF(OR($L$12="Southbound",$L$12="Westbound"),SUM('Raw Data'!$B674,'Raw Data'!$B676,'Raw Data'!$B678,'Raw Data'!$B680),SUM('Raw Data'!$B673:'Raw Data'!$B680)))</f>
        <v>72</v>
      </c>
      <c r="E30" s="6">
        <f>IF(OR($L$12="Northbound",$L$12="Eastbound"),SUM('Raw Data'!$B880,'Raw Data'!$B882,'Raw Data'!$B884,'Raw Data'!$B886),IF(OR($L$12="Southbound",$L$12="Westbound"),SUM('Raw Data'!$B881,'Raw Data'!$B883,'Raw Data'!$B885,'Raw Data'!$B887),SUM('Raw Data'!$B880:'Raw Data'!$B887)))</f>
        <v>83</v>
      </c>
      <c r="F30" s="6">
        <f>IF(OR($L$12="Northbound",$L$12="Eastbound"),SUM('Raw Data'!$B1087,'Raw Data'!$B1089,'Raw Data'!$B1091,'Raw Data'!$B1093),IF(OR($L$12="Southbound",$L$12="Westbound"),SUM('Raw Data'!$B1088,'Raw Data'!$B1090,'Raw Data'!$B1092,'Raw Data'!$B1094),SUM('Raw Data'!$B1087:'Raw Data'!$B1094)))</f>
        <v>93</v>
      </c>
      <c r="G30" s="6">
        <f>IF(OR($L$12="Northbound",$L$12="Eastbound"),SUM('Raw Data'!$B1294,'Raw Data'!$B1296,'Raw Data'!$B1298,'Raw Data'!$B1300),IF(OR($L$12="Southbound",$L$12="Westbound"),SUM('Raw Data'!$B1295,'Raw Data'!$B1297,'Raw Data'!$B1299,'Raw Data'!$B1301),SUM('Raw Data'!$B1294:'Raw Data'!$B1301)))</f>
        <v>84</v>
      </c>
      <c r="H30" s="6">
        <f>IF(OR($L$12="Northbound",$L$12="Eastbound"),SUM('Raw Data'!$B1501,'Raw Data'!$B1503,'Raw Data'!$B1505,'Raw Data'!$B1507),IF(OR($L$12="Southbound",$L$12="Westbound"),SUM('Raw Data'!$B1502,'Raw Data'!$B1504,'Raw Data'!$B1506,'Raw Data'!$B1508),SUM('Raw Data'!$B1501:'Raw Data'!$B1508)))</f>
        <v>84</v>
      </c>
      <c r="I30" s="7">
        <f t="shared" si="0"/>
        <v>83.2</v>
      </c>
      <c r="J30" s="8">
        <f t="shared" si="1"/>
        <v>75.142857142857139</v>
      </c>
      <c r="K30" s="1"/>
    </row>
    <row r="31" spans="1:11" ht="13.8" x14ac:dyDescent="0.3">
      <c r="A31" s="13">
        <v>0.75</v>
      </c>
      <c r="B31" s="6">
        <f>IF(OR($L$12="Northbound",$L$12="Eastbound"),SUM('Raw Data'!B267,'Raw Data'!B269,'Raw Data'!B271,'Raw Data'!B273),IF(OR($L$12="Southbound",$L$12="Westbound"),SUM('Raw Data'!B268,'Raw Data'!B270,'Raw Data'!B272,'Raw Data'!B274),SUM('Raw Data'!B267:'Raw Data'!B274)))</f>
        <v>66</v>
      </c>
      <c r="C31" s="6">
        <f>IF(OR($L$12="Northbound",$L$12="Eastbound"),SUM('Raw Data'!$B474,'Raw Data'!$B476,'Raw Data'!$B478,'Raw Data'!$B480),IF(OR($L$12="Southbound",$L$12="Westbound"),SUM('Raw Data'!$B475,'Raw Data'!$B477,'Raw Data'!$B479,'Raw Data'!$B481),SUM('Raw Data'!$B474:'Raw Data'!$B481)))</f>
        <v>58</v>
      </c>
      <c r="D31" s="6">
        <f>IF(OR($L$12="Northbound",$L$12="Eastbound"),SUM('Raw Data'!$B681,'Raw Data'!$B683,'Raw Data'!$B685,'Raw Data'!$B687),IF(OR($L$12="Southbound",$L$12="Westbound"),SUM('Raw Data'!$B682,'Raw Data'!$B684,'Raw Data'!$B686,'Raw Data'!$B688),SUM('Raw Data'!$B681:'Raw Data'!$B688)))</f>
        <v>80</v>
      </c>
      <c r="E31" s="6">
        <f>IF(OR($L$12="Northbound",$L$12="Eastbound"),SUM('Raw Data'!$B888,'Raw Data'!$B890,'Raw Data'!$B892,'Raw Data'!$B894),IF(OR($L$12="Southbound",$L$12="Westbound"),SUM('Raw Data'!$B889,'Raw Data'!$B891,'Raw Data'!$B893,'Raw Data'!$B895),SUM('Raw Data'!$B888:'Raw Data'!$B895)))</f>
        <v>75</v>
      </c>
      <c r="F31" s="6">
        <f>IF(OR($L$12="Northbound",$L$12="Eastbound"),SUM('Raw Data'!$B1095,'Raw Data'!$B1097,'Raw Data'!$B1099,'Raw Data'!$B1101),IF(OR($L$12="Southbound",$L$12="Westbound"),SUM('Raw Data'!$B1096,'Raw Data'!$B1098,'Raw Data'!$B1100,'Raw Data'!$B1102),SUM('Raw Data'!$B1095:'Raw Data'!$B1102)))</f>
        <v>78</v>
      </c>
      <c r="G31" s="6">
        <f>IF(OR($L$12="Northbound",$L$12="Eastbound"),SUM('Raw Data'!$B1302,'Raw Data'!$B1304,'Raw Data'!$B1306,'Raw Data'!$B1308),IF(OR($L$12="Southbound",$L$12="Westbound"),SUM('Raw Data'!$B1303,'Raw Data'!$B1305,'Raw Data'!$B1307,'Raw Data'!$B1309),SUM('Raw Data'!$B1302:'Raw Data'!$B1309)))</f>
        <v>80</v>
      </c>
      <c r="H31" s="6">
        <f>IF(OR($L$12="Northbound",$L$12="Eastbound"),SUM('Raw Data'!$B1509,'Raw Data'!$B1511,'Raw Data'!$B1513,'Raw Data'!$B1515),IF(OR($L$12="Southbound",$L$12="Westbound"),SUM('Raw Data'!$B1510,'Raw Data'!$B1512,'Raw Data'!$B1514,'Raw Data'!$B1516),SUM('Raw Data'!$B1509:'Raw Data'!$B1516)))</f>
        <v>64</v>
      </c>
      <c r="I31" s="7">
        <f t="shared" si="0"/>
        <v>75.400000000000006</v>
      </c>
      <c r="J31" s="8">
        <f t="shared" si="1"/>
        <v>71.571428571428569</v>
      </c>
      <c r="K31" s="1"/>
    </row>
    <row r="32" spans="1:11" ht="13.8" x14ac:dyDescent="0.3">
      <c r="A32" s="13">
        <v>0.79166666666666696</v>
      </c>
      <c r="B32" s="6">
        <f>IF(OR($L$12="Northbound",$L$12="Eastbound"),SUM('Raw Data'!B275,'Raw Data'!B277,'Raw Data'!B279,'Raw Data'!B281),IF(OR($L$12="Southbound",$L$12="Westbound"),SUM('Raw Data'!B276,'Raw Data'!B278,'Raw Data'!B280,'Raw Data'!B282),SUM('Raw Data'!B275:'Raw Data'!B282)))</f>
        <v>50</v>
      </c>
      <c r="C32" s="6">
        <f>IF(OR($L$12="Northbound",$L$12="Eastbound"),SUM('Raw Data'!$B482,'Raw Data'!$B484,'Raw Data'!$B486,'Raw Data'!$B488),IF(OR($L$12="Southbound",$L$12="Westbound"),SUM('Raw Data'!$B483,'Raw Data'!$B485,'Raw Data'!$B487,'Raw Data'!$B489),SUM('Raw Data'!$B482:'Raw Data'!$B489)))</f>
        <v>34</v>
      </c>
      <c r="D32" s="6">
        <f>IF(OR($L$12="Northbound",$L$12="Eastbound"),SUM('Raw Data'!$B689,'Raw Data'!$B691,'Raw Data'!$B693,'Raw Data'!$B695),IF(OR($L$12="Southbound",$L$12="Westbound"),SUM('Raw Data'!$B690,'Raw Data'!$B692,'Raw Data'!$B694,'Raw Data'!$B696),SUM('Raw Data'!$B689:'Raw Data'!$B696)))</f>
        <v>29</v>
      </c>
      <c r="E32" s="6">
        <f>IF(OR($L$12="Northbound",$L$12="Eastbound"),SUM('Raw Data'!$B896,'Raw Data'!$B898,'Raw Data'!$B900,'Raw Data'!$B902),IF(OR($L$12="Southbound",$L$12="Westbound"),SUM('Raw Data'!$B897,'Raw Data'!$B899,'Raw Data'!$B901,'Raw Data'!$B903),SUM('Raw Data'!$B896:'Raw Data'!$B903)))</f>
        <v>56</v>
      </c>
      <c r="F32" s="6">
        <f>IF(OR($L$12="Northbound",$L$12="Eastbound"),SUM('Raw Data'!$B1103,'Raw Data'!$B1105,'Raw Data'!$B1107,'Raw Data'!$B1109),IF(OR($L$12="Southbound",$L$12="Westbound"),SUM('Raw Data'!$B1104,'Raw Data'!$B1106,'Raw Data'!$B1108,'Raw Data'!$B1110),SUM('Raw Data'!$B1103:'Raw Data'!$B1110)))</f>
        <v>33</v>
      </c>
      <c r="G32" s="6">
        <f>IF(OR($L$12="Northbound",$L$12="Eastbound"),SUM('Raw Data'!$B1310,'Raw Data'!$B1312,'Raw Data'!$B1314,'Raw Data'!$B1316),IF(OR($L$12="Southbound",$L$12="Westbound"),SUM('Raw Data'!$B1311,'Raw Data'!$B1313,'Raw Data'!$B1315,'Raw Data'!$B1317),SUM('Raw Data'!$B1310:'Raw Data'!$B1317)))</f>
        <v>44</v>
      </c>
      <c r="H32" s="6">
        <f>IF(OR($L$12="Northbound",$L$12="Eastbound"),SUM('Raw Data'!$B1517,'Raw Data'!$B1519,'Raw Data'!$B1521,'Raw Data'!$B1523),IF(OR($L$12="Southbound",$L$12="Westbound"),SUM('Raw Data'!$B1518,'Raw Data'!$B1520,'Raw Data'!$B1522,'Raw Data'!$B1524),SUM('Raw Data'!$B1517:'Raw Data'!$B1524)))</f>
        <v>48</v>
      </c>
      <c r="I32" s="7">
        <f t="shared" si="0"/>
        <v>42</v>
      </c>
      <c r="J32" s="8">
        <f t="shared" si="1"/>
        <v>42</v>
      </c>
      <c r="K32" s="1"/>
    </row>
    <row r="33" spans="1:11" ht="13.8" x14ac:dyDescent="0.3">
      <c r="A33" s="13">
        <v>0.83333333333333304</v>
      </c>
      <c r="B33" s="6">
        <f>IF(OR($L$12="Northbound",$L$12="Eastbound"),SUM('Raw Data'!B283,'Raw Data'!B285,'Raw Data'!B287,'Raw Data'!B289),IF(OR($L$12="Southbound",$L$12="Westbound"),SUM('Raw Data'!B284,'Raw Data'!B286,'Raw Data'!B288,'Raw Data'!B290),SUM('Raw Data'!B283:'Raw Data'!B290)))</f>
        <v>35</v>
      </c>
      <c r="C33" s="6">
        <f>IF(OR($L$12="Northbound",$L$12="Eastbound"),SUM('Raw Data'!$B490,'Raw Data'!$B492,'Raw Data'!$B494,'Raw Data'!$B496),IF(OR($L$12="Southbound",$L$12="Westbound"),SUM('Raw Data'!$B491,'Raw Data'!$B493,'Raw Data'!$B495,'Raw Data'!$B497),SUM('Raw Data'!$B490:'Raw Data'!$B497)))</f>
        <v>20</v>
      </c>
      <c r="D33" s="6">
        <f>IF(OR($L$12="Northbound",$L$12="Eastbound"),SUM('Raw Data'!$B697,'Raw Data'!$B699,'Raw Data'!$B701,'Raw Data'!$B703),IF(OR($L$12="Southbound",$L$12="Westbound"),SUM('Raw Data'!$B698,'Raw Data'!$B700,'Raw Data'!$B702,'Raw Data'!$B704),SUM('Raw Data'!$B697:'Raw Data'!$B704)))</f>
        <v>25</v>
      </c>
      <c r="E33" s="6">
        <f>IF(OR($L$12="Northbound",$L$12="Eastbound"),SUM('Raw Data'!$B904,'Raw Data'!$B906,'Raw Data'!$B908,'Raw Data'!$B910),IF(OR($L$12="Southbound",$L$12="Westbound"),SUM('Raw Data'!$B905,'Raw Data'!$B907,'Raw Data'!$B909,'Raw Data'!$B911),SUM('Raw Data'!$B904:'Raw Data'!$B911)))</f>
        <v>31</v>
      </c>
      <c r="F33" s="6">
        <f>IF(OR($L$12="Northbound",$L$12="Eastbound"),SUM('Raw Data'!$B1111,'Raw Data'!$B1113,'Raw Data'!$B1115,'Raw Data'!$B1117),IF(OR($L$12="Southbound",$L$12="Westbound"),SUM('Raw Data'!$B1112,'Raw Data'!$B1114,'Raw Data'!$B1116,'Raw Data'!$B1118),SUM('Raw Data'!$B1111:'Raw Data'!$B1118)))</f>
        <v>34</v>
      </c>
      <c r="G33" s="6">
        <f>IF(OR($L$12="Northbound",$L$12="Eastbound"),SUM('Raw Data'!$B1318,'Raw Data'!$B1320,'Raw Data'!$B1322,'Raw Data'!$B1324),IF(OR($L$12="Southbound",$L$12="Westbound"),SUM('Raw Data'!$B1319,'Raw Data'!$B1321,'Raw Data'!$B1323,'Raw Data'!$B1325),SUM('Raw Data'!$B1318:'Raw Data'!$B1325)))</f>
        <v>38</v>
      </c>
      <c r="H33" s="6">
        <f>IF(OR($L$12="Northbound",$L$12="Eastbound"),SUM('Raw Data'!$B1525,'Raw Data'!$B1527,'Raw Data'!$B1529,'Raw Data'!$B1531),IF(OR($L$12="Southbound",$L$12="Westbound"),SUM('Raw Data'!$B1526,'Raw Data'!$B1528,'Raw Data'!$B1530,'Raw Data'!$B1532),SUM('Raw Data'!$B1525:'Raw Data'!$B1532)))</f>
        <v>53</v>
      </c>
      <c r="I33" s="7">
        <f t="shared" si="0"/>
        <v>36.200000000000003</v>
      </c>
      <c r="J33" s="8">
        <f t="shared" si="1"/>
        <v>33.714285714285715</v>
      </c>
      <c r="K33" s="1"/>
    </row>
    <row r="34" spans="1:11" ht="13.8" x14ac:dyDescent="0.3">
      <c r="A34" s="13">
        <v>0.875</v>
      </c>
      <c r="B34" s="6">
        <f>IF(OR($L$12="Northbound",$L$12="Eastbound"),SUM('Raw Data'!B291,'Raw Data'!B293,'Raw Data'!B295,'Raw Data'!B297),IF(OR($L$12="Southbound",$L$12="Westbound"),SUM('Raw Data'!B292,'Raw Data'!B294,'Raw Data'!B296,'Raw Data'!B298),SUM('Raw Data'!B291:'Raw Data'!B298)))</f>
        <v>24</v>
      </c>
      <c r="C34" s="6">
        <f>IF(OR($L$12="Northbound",$L$12="Eastbound"),SUM('Raw Data'!$B498,'Raw Data'!$B500,'Raw Data'!$B502,'Raw Data'!$B504),IF(OR($L$12="Southbound",$L$12="Westbound"),SUM('Raw Data'!$B499,'Raw Data'!$B501,'Raw Data'!$B503,'Raw Data'!$B505),SUM('Raw Data'!$B498:'Raw Data'!$B505)))</f>
        <v>25</v>
      </c>
      <c r="D34" s="6">
        <f>IF(OR($L$12="Northbound",$L$12="Eastbound"),SUM('Raw Data'!$B705,'Raw Data'!$B707,'Raw Data'!$B709,'Raw Data'!$B711),IF(OR($L$12="Southbound",$L$12="Westbound"),SUM('Raw Data'!$B706,'Raw Data'!$B708,'Raw Data'!$B710,'Raw Data'!$B712),SUM('Raw Data'!$B705:'Raw Data'!$B712)))</f>
        <v>22</v>
      </c>
      <c r="E34" s="6">
        <f>IF(OR($L$12="Northbound",$L$12="Eastbound"),SUM('Raw Data'!$B912,'Raw Data'!$B914,'Raw Data'!$B916,'Raw Data'!$B918),IF(OR($L$12="Southbound",$L$12="Westbound"),SUM('Raw Data'!$B913,'Raw Data'!$B915,'Raw Data'!$B917,'Raw Data'!$B919),SUM('Raw Data'!$B912:'Raw Data'!$B919)))</f>
        <v>31</v>
      </c>
      <c r="F34" s="6">
        <f>IF(OR($L$12="Northbound",$L$12="Eastbound"),SUM('Raw Data'!$B1119,'Raw Data'!$B1121,'Raw Data'!$B1123,'Raw Data'!$B1125),IF(OR($L$12="Southbound",$L$12="Westbound"),SUM('Raw Data'!$B1120,'Raw Data'!$B1122,'Raw Data'!$B1124,'Raw Data'!$B1126),SUM('Raw Data'!$B1119:'Raw Data'!$B1126)))</f>
        <v>20</v>
      </c>
      <c r="G34" s="6">
        <f>IF(OR($L$12="Northbound",$L$12="Eastbound"),SUM('Raw Data'!$B1326,'Raw Data'!$B1328,'Raw Data'!$B1330,'Raw Data'!$B1332),IF(OR($L$12="Southbound",$L$12="Westbound"),SUM('Raw Data'!$B1327,'Raw Data'!$B1329,'Raw Data'!$B1331,'Raw Data'!$B1333),SUM('Raw Data'!$B1326:'Raw Data'!$B1333)))</f>
        <v>22</v>
      </c>
      <c r="H34" s="6">
        <f>IF(OR($L$12="Northbound",$L$12="Eastbound"),SUM('Raw Data'!$B1533,'Raw Data'!$B1535,'Raw Data'!$B1537,'Raw Data'!$B1539),IF(OR($L$12="Southbound",$L$12="Westbound"),SUM('Raw Data'!$B1534,'Raw Data'!$B1536,'Raw Data'!$B1538,'Raw Data'!$B1540),SUM('Raw Data'!$B1533:'Raw Data'!$B1540)))</f>
        <v>12</v>
      </c>
      <c r="I34" s="7">
        <f t="shared" si="0"/>
        <v>21.4</v>
      </c>
      <c r="J34" s="8">
        <f t="shared" si="1"/>
        <v>22.285714285714285</v>
      </c>
      <c r="K34" s="1"/>
    </row>
    <row r="35" spans="1:11" ht="13.8" x14ac:dyDescent="0.3">
      <c r="A35" s="13">
        <v>0.91666666666666696</v>
      </c>
      <c r="B35" s="6">
        <f>IF(OR($L$12="Northbound",$L$12="Eastbound"),SUM('Raw Data'!B299,'Raw Data'!B301,'Raw Data'!B303,'Raw Data'!B305),IF(OR($L$12="Southbound",$L$12="Westbound"),SUM('Raw Data'!B300,'Raw Data'!B302,'Raw Data'!B304,'Raw Data'!B306),SUM('Raw Data'!B299:'Raw Data'!B306)))</f>
        <v>22</v>
      </c>
      <c r="C35" s="6">
        <f>IF(OR($L$12="Northbound",$L$12="Eastbound"),SUM('Raw Data'!$B506,'Raw Data'!$B508,'Raw Data'!$B510,'Raw Data'!$B512),IF(OR($L$12="Southbound",$L$12="Westbound"),SUM('Raw Data'!$B507,'Raw Data'!$B509,'Raw Data'!$B511,'Raw Data'!$B513),SUM('Raw Data'!$B506:'Raw Data'!$B513)))</f>
        <v>18</v>
      </c>
      <c r="D35" s="6">
        <f>IF(OR($L$12="Northbound",$L$12="Eastbound"),SUM('Raw Data'!$B713,'Raw Data'!$B715,'Raw Data'!$B717,'Raw Data'!$B719),IF(OR($L$12="Southbound",$L$12="Westbound"),SUM('Raw Data'!$B714,'Raw Data'!$B716,'Raw Data'!$B718,'Raw Data'!$B720),SUM('Raw Data'!$B713:'Raw Data'!$B720)))</f>
        <v>20</v>
      </c>
      <c r="E35" s="6">
        <f>IF(OR($L$12="Northbound",$L$12="Eastbound"),SUM('Raw Data'!$B920,'Raw Data'!$B922,'Raw Data'!$B924,'Raw Data'!$B926),IF(OR($L$12="Southbound",$L$12="Westbound"),SUM('Raw Data'!$B921,'Raw Data'!$B923,'Raw Data'!$B925,'Raw Data'!$B927),SUM('Raw Data'!$B920:'Raw Data'!$B927)))</f>
        <v>24</v>
      </c>
      <c r="F35" s="6">
        <f>IF(OR($L$12="Northbound",$L$12="Eastbound"),SUM('Raw Data'!$B1127,'Raw Data'!$B1129,'Raw Data'!$B1131,'Raw Data'!$B1133),IF(OR($L$12="Southbound",$L$12="Westbound"),SUM('Raw Data'!$B1128,'Raw Data'!$B1130,'Raw Data'!$B1132,'Raw Data'!$B1134),SUM('Raw Data'!$B1127:'Raw Data'!$B1134)))</f>
        <v>15</v>
      </c>
      <c r="G35" s="6">
        <f>IF(OR($L$12="Northbound",$L$12="Eastbound"),SUM('Raw Data'!$B1334,'Raw Data'!$B1336,'Raw Data'!$B1338,'Raw Data'!$B1340),IF(OR($L$12="Southbound",$L$12="Westbound"),SUM('Raw Data'!$B1335,'Raw Data'!$B1337,'Raw Data'!$B1339,'Raw Data'!$B1341),SUM('Raw Data'!$B1334:'Raw Data'!$B1341)))</f>
        <v>20</v>
      </c>
      <c r="H35" s="6">
        <f>IF(OR($L$12="Northbound",$L$12="Eastbound"),SUM('Raw Data'!$B1541,'Raw Data'!$B1543,'Raw Data'!$B1545,'Raw Data'!$B1547),IF(OR($L$12="Southbound",$L$12="Westbound"),SUM('Raw Data'!$B1542,'Raw Data'!$B1544,'Raw Data'!$B1546,'Raw Data'!$B1548),SUM('Raw Data'!$B1541:'Raw Data'!$B1548)))</f>
        <v>29</v>
      </c>
      <c r="I35" s="7">
        <f t="shared" si="0"/>
        <v>21.6</v>
      </c>
      <c r="J35" s="8">
        <f t="shared" si="1"/>
        <v>21.142857142857142</v>
      </c>
      <c r="K35" s="1"/>
    </row>
    <row r="36" spans="1:11" ht="13.8" x14ac:dyDescent="0.3">
      <c r="A36" s="14">
        <v>0.95833333333333304</v>
      </c>
      <c r="B36" s="10">
        <f>IF(OR($L$12="Northbound",$L$12="Eastbound"),SUM('Raw Data'!B307,'Raw Data'!B309,'Raw Data'!B311,'Raw Data'!B313),IF(OR($L$12="Southbound",$L$12="Westbound"),SUM('Raw Data'!B308,'Raw Data'!B310,'Raw Data'!B312,'Raw Data'!B314),SUM('Raw Data'!B307:'Raw Data'!B314)))</f>
        <v>7</v>
      </c>
      <c r="C36" s="10">
        <f>IF(OR($L$12="Northbound",$L$12="Eastbound"),SUM('Raw Data'!$B514,'Raw Data'!$B516,'Raw Data'!$B518,'Raw Data'!$B520),IF(OR($L$12="Southbound",$L$12="Westbound"),SUM('Raw Data'!$B515,'Raw Data'!$B517,'Raw Data'!$B519,'Raw Data'!$B521),SUM('Raw Data'!$B514:'Raw Data'!$B521)))</f>
        <v>8</v>
      </c>
      <c r="D36" s="10">
        <f>IF(OR($L$12="Northbound",$L$12="Eastbound"),SUM('Raw Data'!$B721,'Raw Data'!$B723,'Raw Data'!$B725,'Raw Data'!$B727),IF(OR($L$12="Southbound",$L$12="Westbound"),SUM('Raw Data'!$B722,'Raw Data'!$B724,'Raw Data'!$B726,'Raw Data'!$B728),SUM('Raw Data'!$B721:'Raw Data'!$B728)))</f>
        <v>9</v>
      </c>
      <c r="E36" s="10">
        <f>IF(OR($L$12="Northbound",$L$12="Eastbound"),SUM('Raw Data'!$B928,'Raw Data'!$B930,'Raw Data'!$B932,'Raw Data'!$B934),IF(OR($L$12="Southbound",$L$12="Westbound"),SUM('Raw Data'!$B929,'Raw Data'!$B931,'Raw Data'!$B933,'Raw Data'!$B935),SUM('Raw Data'!$B928:'Raw Data'!$B935)))</f>
        <v>5</v>
      </c>
      <c r="F36" s="10">
        <f>IF(OR($L$12="Northbound",$L$12="Eastbound"),SUM('Raw Data'!$B1135,'Raw Data'!$B1137,'Raw Data'!$B1139,'Raw Data'!$B1141),IF(OR($L$12="Southbound",$L$12="Westbound"),SUM('Raw Data'!$B1136,'Raw Data'!$B1138,'Raw Data'!$B1140,'Raw Data'!$B1142),SUM('Raw Data'!$B1135:'Raw Data'!$B1142)))</f>
        <v>9</v>
      </c>
      <c r="G36" s="10">
        <f>IF(OR($L$12="Northbound",$L$12="Eastbound"),SUM('Raw Data'!$B1342,'Raw Data'!$B1344,'Raw Data'!$B1346,'Raw Data'!$B1348),IF(OR($L$12="Southbound",$L$12="Westbound"),SUM('Raw Data'!$B1343,'Raw Data'!$B1345,'Raw Data'!$B1347,'Raw Data'!$B1349),SUM('Raw Data'!$B1342:'Raw Data'!$B1349)))</f>
        <v>9</v>
      </c>
      <c r="H36" s="10">
        <f>IF(OR($L$12="Northbound",$L$12="Eastbound"),SUM('Raw Data'!$B1549,'Raw Data'!$B1551,'Raw Data'!$B1553,'Raw Data'!$B1555),IF(OR($L$12="Southbound",$L$12="Westbound"),SUM('Raw Data'!$B1550,'Raw Data'!$B1552,'Raw Data'!$B1554,'Raw Data'!$B1556),SUM('Raw Data'!$B1549:'Raw Data'!$B1556)))</f>
        <v>13</v>
      </c>
      <c r="I36" s="11">
        <f t="shared" si="0"/>
        <v>9</v>
      </c>
      <c r="J36" s="12">
        <f t="shared" si="1"/>
        <v>8.5714285714285712</v>
      </c>
      <c r="K36" s="1"/>
    </row>
    <row r="37" spans="1:11" s="1" customFormat="1" ht="13.8" x14ac:dyDescent="0.3">
      <c r="A37" s="25" t="s">
        <v>212</v>
      </c>
      <c r="B37" s="26">
        <f>SUM(B20:B31)</f>
        <v>720</v>
      </c>
      <c r="C37" s="26">
        <f t="shared" ref="C37:J37" si="2">SUM(C20:C31)</f>
        <v>612</v>
      </c>
      <c r="D37" s="26">
        <f t="shared" si="2"/>
        <v>728</v>
      </c>
      <c r="E37" s="26">
        <f t="shared" si="2"/>
        <v>798</v>
      </c>
      <c r="F37" s="26">
        <f t="shared" si="2"/>
        <v>800</v>
      </c>
      <c r="G37" s="26">
        <f t="shared" si="2"/>
        <v>786</v>
      </c>
      <c r="H37" s="26">
        <f t="shared" si="2"/>
        <v>743</v>
      </c>
      <c r="I37" s="27">
        <f t="shared" si="2"/>
        <v>771.00000000000011</v>
      </c>
      <c r="J37" s="28">
        <f t="shared" si="2"/>
        <v>741.00000000000011</v>
      </c>
    </row>
    <row r="38" spans="1:11" s="1" customFormat="1" ht="13.8" x14ac:dyDescent="0.3">
      <c r="A38" s="29" t="s">
        <v>213</v>
      </c>
      <c r="B38" s="30">
        <f>SUM(B19:B34)</f>
        <v>832</v>
      </c>
      <c r="C38" s="30">
        <f t="shared" ref="C38:J38" si="3">SUM(C19:C34)</f>
        <v>694</v>
      </c>
      <c r="D38" s="30">
        <f t="shared" si="3"/>
        <v>813</v>
      </c>
      <c r="E38" s="30">
        <f t="shared" si="3"/>
        <v>929</v>
      </c>
      <c r="F38" s="30">
        <f t="shared" si="3"/>
        <v>897</v>
      </c>
      <c r="G38" s="30">
        <f t="shared" si="3"/>
        <v>895</v>
      </c>
      <c r="H38" s="30">
        <f t="shared" si="3"/>
        <v>867</v>
      </c>
      <c r="I38" s="31">
        <f t="shared" si="3"/>
        <v>880.20000000000016</v>
      </c>
      <c r="J38" s="32">
        <f t="shared" si="3"/>
        <v>846.71428571428578</v>
      </c>
    </row>
    <row r="39" spans="1:11" s="1" customFormat="1" ht="13.8" x14ac:dyDescent="0.3">
      <c r="A39" s="33" t="s">
        <v>214</v>
      </c>
      <c r="B39" s="30">
        <f>SUM(B19:B36)</f>
        <v>861</v>
      </c>
      <c r="C39" s="30">
        <f t="shared" ref="C39:J39" si="4">SUM(C19:C36)</f>
        <v>720</v>
      </c>
      <c r="D39" s="30">
        <f t="shared" si="4"/>
        <v>842</v>
      </c>
      <c r="E39" s="30">
        <f t="shared" si="4"/>
        <v>958</v>
      </c>
      <c r="F39" s="30">
        <f t="shared" si="4"/>
        <v>921</v>
      </c>
      <c r="G39" s="30">
        <f t="shared" si="4"/>
        <v>924</v>
      </c>
      <c r="H39" s="30">
        <f t="shared" si="4"/>
        <v>909</v>
      </c>
      <c r="I39" s="31">
        <f t="shared" si="4"/>
        <v>910.80000000000018</v>
      </c>
      <c r="J39" s="32">
        <f t="shared" si="4"/>
        <v>876.42857142857144</v>
      </c>
    </row>
    <row r="40" spans="1:11" s="1" customFormat="1" ht="13.8" x14ac:dyDescent="0.3">
      <c r="A40" s="34" t="s">
        <v>215</v>
      </c>
      <c r="B40" s="35">
        <f>SUM(B13:B36)</f>
        <v>890</v>
      </c>
      <c r="C40" s="35">
        <f t="shared" ref="C40:J40" si="5">SUM(C13:C36)</f>
        <v>745</v>
      </c>
      <c r="D40" s="35">
        <f t="shared" si="5"/>
        <v>854</v>
      </c>
      <c r="E40" s="35">
        <f t="shared" si="5"/>
        <v>969</v>
      </c>
      <c r="F40" s="35">
        <f t="shared" si="5"/>
        <v>933</v>
      </c>
      <c r="G40" s="35">
        <f t="shared" si="5"/>
        <v>944</v>
      </c>
      <c r="H40" s="35">
        <f t="shared" si="5"/>
        <v>915</v>
      </c>
      <c r="I40" s="36">
        <f t="shared" si="5"/>
        <v>923.00000000000011</v>
      </c>
      <c r="J40" s="37">
        <f t="shared" si="5"/>
        <v>892.85714285714289</v>
      </c>
    </row>
    <row r="41" spans="1:11" ht="13.8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.8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3.8" x14ac:dyDescent="0.3">
      <c r="A43" s="1"/>
      <c r="B43" s="2" t="str">
        <f>TEXT('Raw Data'!A118, "dddd")</f>
        <v>Saturday</v>
      </c>
      <c r="C43" s="3" t="str">
        <f>TEXT('Raw Data'!A325,"dddd")</f>
        <v>Sunday</v>
      </c>
      <c r="D43" s="3" t="str">
        <f>TEXT('Raw Data'!A532,"dddd")</f>
        <v>Monday</v>
      </c>
      <c r="E43" s="3" t="str">
        <f>TEXT('Raw Data'!A739,"dddd")</f>
        <v>Tuesday</v>
      </c>
      <c r="F43" s="3" t="str">
        <f>TEXT('Raw Data'!A946,"dddd")</f>
        <v>Wednesday</v>
      </c>
      <c r="G43" s="3" t="str">
        <f>TEXT('Raw Data'!A1153,"dddd")</f>
        <v>Thursday</v>
      </c>
      <c r="H43" s="3" t="str">
        <f>TEXT('Raw Data'!A1360,"dddd")</f>
        <v>Friday</v>
      </c>
      <c r="I43" s="21"/>
      <c r="J43" s="21"/>
      <c r="K43" s="1"/>
    </row>
  </sheetData>
  <mergeCells count="2">
    <mergeCell ref="B11:J11"/>
    <mergeCell ref="L12:M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Lists!$A$1:$A$3</xm:f>
          </x14:formula1>
          <xm:sqref>M11 L12:L13 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V46"/>
  <sheetViews>
    <sheetView workbookViewId="0">
      <pane ySplit="13" topLeftCell="A14" activePane="bottomLeft" state="frozenSplit"/>
      <selection pane="bottomLeft" activeCell="G4" sqref="G4"/>
    </sheetView>
  </sheetViews>
  <sheetFormatPr defaultColWidth="8.88671875" defaultRowHeight="13.2" x14ac:dyDescent="0.25"/>
  <cols>
    <col min="1" max="14" width="8.88671875" style="41"/>
    <col min="15" max="15" width="1.77734375" style="41" customWidth="1"/>
    <col min="16" max="17" width="8.88671875" style="41"/>
    <col min="18" max="18" width="1.77734375" style="41" customWidth="1"/>
    <col min="19" max="16384" width="8.88671875" style="41"/>
  </cols>
  <sheetData>
    <row r="1" spans="1:48" s="1" customFormat="1" ht="13.8" x14ac:dyDescent="0.3">
      <c r="E1" s="22" t="s">
        <v>206</v>
      </c>
      <c r="G1" s="1" t="str">
        <f>'1h Volumes'!G1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E2" s="22" t="s">
        <v>207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E3" s="22" t="s">
        <v>208</v>
      </c>
      <c r="G3" s="1" t="str">
        <f>RIGHT('Raw Data'!B20,3)</f>
        <v>039</v>
      </c>
      <c r="AL3" s="50" t="str">
        <f>TEXT('Raw Data'!A532,"ddd d mmm yyyy")</f>
        <v>Mon 11 Oct 2021</v>
      </c>
      <c r="AM3" s="50"/>
    </row>
    <row r="4" spans="1:48" s="1" customFormat="1" ht="13.8" x14ac:dyDescent="0.3">
      <c r="E4" s="22" t="s">
        <v>210</v>
      </c>
      <c r="G4" s="1" t="str">
        <f>'Raw Data'!B21</f>
        <v>Holloway</v>
      </c>
      <c r="AL4" s="50" t="str">
        <f>TEXT('Raw Data'!A739,"ddd d mmm yyyy")</f>
        <v>Tue 12 Oct 2021</v>
      </c>
      <c r="AM4" s="50"/>
    </row>
    <row r="5" spans="1:48" s="1" customFormat="1" ht="13.8" x14ac:dyDescent="0.3">
      <c r="E5" s="22" t="s">
        <v>211</v>
      </c>
      <c r="G5" s="1" t="str">
        <f>Summary!G5</f>
        <v>51.37584,-2.36472</v>
      </c>
      <c r="AL5" s="50" t="str">
        <f>TEXT('Raw Data'!A946,"ddd d mmm yyyy")</f>
        <v>Wed 13 Oct 2021</v>
      </c>
      <c r="AM5" s="50"/>
    </row>
    <row r="6" spans="1:48" s="1" customFormat="1" ht="13.8" x14ac:dyDescent="0.3">
      <c r="E6" s="22" t="s">
        <v>216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E7" s="22" t="s">
        <v>217</v>
      </c>
      <c r="G7" s="1" t="s">
        <v>218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E8" s="60" t="s">
        <v>209</v>
      </c>
      <c r="G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1" spans="1:48" ht="13.8" x14ac:dyDescent="0.3">
      <c r="A11" s="147" t="str">
        <f>P12</f>
        <v>Sat 9 Oct 2021</v>
      </c>
      <c r="B11" s="142" t="str">
        <f>S12</f>
        <v>Combined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</row>
    <row r="12" spans="1:48" ht="13.8" x14ac:dyDescent="0.3">
      <c r="A12" s="148"/>
      <c r="B12" s="145" t="s">
        <v>220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P12" s="144" t="s">
        <v>641</v>
      </c>
      <c r="Q12" s="144"/>
      <c r="S12" s="144" t="s">
        <v>205</v>
      </c>
      <c r="T12" s="144"/>
      <c r="AC12" s="51"/>
      <c r="AD12" s="51"/>
      <c r="AE12" s="51"/>
      <c r="AF12" s="51"/>
      <c r="AG12" s="51"/>
    </row>
    <row r="13" spans="1:48" ht="13.8" x14ac:dyDescent="0.25">
      <c r="A13" s="52" t="s">
        <v>31</v>
      </c>
      <c r="B13" s="77" t="s">
        <v>221</v>
      </c>
      <c r="C13" s="77" t="s">
        <v>222</v>
      </c>
      <c r="D13" s="77" t="s">
        <v>223</v>
      </c>
      <c r="E13" s="77" t="s">
        <v>224</v>
      </c>
      <c r="F13" s="77" t="s">
        <v>225</v>
      </c>
      <c r="G13" s="77" t="s">
        <v>226</v>
      </c>
      <c r="H13" s="77" t="s">
        <v>227</v>
      </c>
      <c r="I13" s="77" t="s">
        <v>228</v>
      </c>
      <c r="J13" s="77" t="s">
        <v>229</v>
      </c>
      <c r="K13" s="77" t="s">
        <v>230</v>
      </c>
      <c r="L13" s="77" t="s">
        <v>231</v>
      </c>
      <c r="M13" s="77" t="s">
        <v>232</v>
      </c>
      <c r="N13" s="78" t="s">
        <v>32</v>
      </c>
      <c r="P13" s="144"/>
      <c r="Q13" s="144"/>
      <c r="S13" s="144"/>
      <c r="T13" s="144"/>
      <c r="V13" s="50" t="str">
        <f>_xlfn.CONCAT("Volume by Classification - ",P12," - ",S12)</f>
        <v>Volume by Classification - Sat 9 Oct 2021 - Combined</v>
      </c>
      <c r="AC13" s="51"/>
      <c r="AD13" s="51"/>
      <c r="AE13" s="51"/>
      <c r="AF13" s="51"/>
      <c r="AG13" s="51"/>
    </row>
    <row r="14" spans="1:48" ht="13.8" x14ac:dyDescent="0.25">
      <c r="A14" s="19" t="s">
        <v>219</v>
      </c>
      <c r="B14" s="53">
        <f>IF(AND($P$12=$AD$14,OR($S$12="Northbound",$S$12="Eastbound")),SUM('Raw Data'!C123,'Raw Data'!C125,'Raw Data'!C127,'Raw Data'!C129),IF(AND($P$12=$AD$15,OR($S$12="Northbound",$S$12="Eastbound")),SUM('Raw Data'!C330,'Raw Data'!C332,'Raw Data'!C334,'Raw Data'!C336),IF(AND($P$12=$AD$16,OR($S$12="Northbound",$S$12="Eastbound")),SUM('Raw Data'!C537,'Raw Data'!C539,'Raw Data'!C541,'Raw Data'!C543),IF(AND($P$12=$AD$17,OR($S$12="Northbound",$S$12="Eastbound")),SUM('Raw Data'!C744,'Raw Data'!C746,'Raw Data'!C748,'Raw Data'!C750),IF(AND($P$12=$AD$18,OR($S$12="Northbound",$S$12="Eastbound")),SUM('Raw Data'!C951,'Raw Data'!C953,'Raw Data'!C955,'Raw Data'!C957),IF(AND($P$12=$AD$19,OR($S$12="Northbound",$S$12="Eastbound")),SUM('Raw Data'!C1158,'Raw Data'!C1160,'Raw Data'!C1162,'Raw Data'!C1164),IF(AND($P$12=$AD$20,OR($S$12="Northbound",$S$12="Eastbound")),SUM('Raw Data'!C1365,'Raw Data'!C1367,'Raw Data'!C1369,'Raw Data'!C1371),IF(AND($P$12=$AD$14,OR($S$12="Southbound",$S$12="Westbound")),SUM('Raw Data'!C124,'Raw Data'!C126,'Raw Data'!C128,'Raw Data'!C130),IF(AND($P$12=$AD$15,OR($S$12="Southbound",$S$12="Westbound")),SUM('Raw Data'!C331,'Raw Data'!C333,'Raw Data'!C335,'Raw Data'!C337),IF(AND($P$12=$AD$16,OR($S$12="Southbound",$S$12="Westbound")),SUM('Raw Data'!C538,'Raw Data'!C540,'Raw Data'!C542,'Raw Data'!C544),IF(AND($P$12=$AD$17,OR($S$12="Southbound",$S$12="Westbound")),SUM('Raw Data'!C745,'Raw Data'!C747,'Raw Data'!C749,'Raw Data'!C751),IF(AND($P$12=$AD$18,OR($S$12="Southbound",$S$12="Westbound")),SUM('Raw Data'!C952,'Raw Data'!C954,'Raw Data'!C956,'Raw Data'!C958),IF(AND($P$12=$AD$19,OR($S$12="Southbound","Westbound")),SUM('Raw Data'!C1159,'Raw Data'!C1161,'Raw Data'!C1163,'Raw Data'!C1165),IF(AND($P$12=$AD$20,OR($S$12="Southbound","Westbound")),SUM('Raw Data'!C1366,'Raw Data'!C1368,'Raw Data'!C1370,'Raw Data'!C1372),IF(AND($P$12=$AD$14,$S$12="Combined"),SUM('Raw Data'!C123:C130),IF(AND($P$12=$AD$15,$S$12="Combined"),SUM('Raw Data'!C330:C337),IF(AND($P$12=$AD$16,$S$12="Combined"),SUM('Raw Data'!C537:C544),IF(AND($P$12=$AD$17,$S$12="Combined"),SUM('Raw Data'!C744:C751),IF(AND($P$12=$AD$18,$S$12="Combined"),SUM('Raw Data'!C951:C958),IF(AND($P$12=$AD$19,$S$12="Combined"),SUM('Raw Data'!C1158:C1165),IF(AND($P$12=$AD$20,$S$12="Combined"),SUM('Raw Data'!C1365:C1372),"Error")))))))))))))))))))))</f>
        <v>4</v>
      </c>
      <c r="C14" s="53">
        <f>IF(AND($P$12=$AD$14,OR($S$12="Northbound",$S$12="Eastbound")),SUM('Raw Data'!D123,'Raw Data'!D125,'Raw Data'!D127,'Raw Data'!D129),IF(AND($P$12=$AD$15,OR($S$12="Northbound",$S$12="Eastbound")),SUM('Raw Data'!D330,'Raw Data'!D332,'Raw Data'!D334,'Raw Data'!D336),IF(AND($P$12=$AD$16,OR($S$12="Northbound",$S$12="Eastbound")),SUM('Raw Data'!D537,'Raw Data'!D539,'Raw Data'!D541,'Raw Data'!D543),IF(AND($P$12=$AD$17,OR($S$12="Northbound",$S$12="Eastbound")),SUM('Raw Data'!D744,'Raw Data'!D746,'Raw Data'!D748,'Raw Data'!D750),IF(AND($P$12=$AD$18,OR($S$12="Northbound",$S$12="Eastbound")),SUM('Raw Data'!D951,'Raw Data'!D953,'Raw Data'!D955,'Raw Data'!D957),IF(AND($P$12=$AD$19,OR($S$12="Northbound",$S$12="Eastbound")),SUM('Raw Data'!D1158,'Raw Data'!D1160,'Raw Data'!D1162,'Raw Data'!D1164),IF(AND($P$12=$AD$20,OR($S$12="Northbound",$S$12="Eastbound")),SUM('Raw Data'!D1365,'Raw Data'!D1367,'Raw Data'!D1369,'Raw Data'!D1371),IF(AND($P$12=$AD$14,OR($S$12="Southbound",$S$12="Westbound")),SUM('Raw Data'!D124,'Raw Data'!D126,'Raw Data'!D128,'Raw Data'!D130),IF(AND($P$12=$AD$15,OR($S$12="Southbound",$S$12="Westbound")),SUM('Raw Data'!D331,'Raw Data'!D333,'Raw Data'!D335,'Raw Data'!D337),IF(AND($P$12=$AD$16,OR($S$12="Southbound",$S$12="Westbound")),SUM('Raw Data'!D538,'Raw Data'!D540,'Raw Data'!D542,'Raw Data'!D544),IF(AND($P$12=$AD$17,OR($S$12="Southbound",$S$12="Westbound")),SUM('Raw Data'!D745,'Raw Data'!D747,'Raw Data'!D749,'Raw Data'!D751),IF(AND($P$12=$AD$18,OR($S$12="Southbound",$S$12="Westbound")),SUM('Raw Data'!D952,'Raw Data'!D954,'Raw Data'!D956,'Raw Data'!D958),IF(AND($P$12=$AD$19,OR($S$12="Southbound","Westbound")),SUM('Raw Data'!D1159,'Raw Data'!D1161,'Raw Data'!D1163,'Raw Data'!D1165),IF(AND($P$12=$AD$20,OR($S$12="Southbound","Westbound")),SUM('Raw Data'!D1366,'Raw Data'!D1368,'Raw Data'!D1370,'Raw Data'!D1372),IF(AND($P$12=$AD$14,$S$12="Combined"),SUM('Raw Data'!D123:D130),IF(AND($P$12=$AD$15,$S$12="Combined"),SUM('Raw Data'!D330:D337),IF(AND($P$12=$AD$16,$S$12="Combined"),SUM('Raw Data'!D537:D544),IF(AND($P$12=$AD$17,$S$12="Combined"),SUM('Raw Data'!D744:D751),IF(AND($P$12=$AD$18,$S$12="Combined"),SUM('Raw Data'!D951:D958),IF(AND($P$12=$AD$19,$S$12="Combined"),SUM('Raw Data'!D1158:D1165),IF(AND($P$12=$AD$20,$S$12="Combined"),SUM('Raw Data'!D1365:D1372),"Error")))))))))))))))))))))</f>
        <v>6</v>
      </c>
      <c r="D14" s="53">
        <f>IF(AND($P$12=$AD$14,OR($S$12="Northbound",$S$12="Eastbound")),SUM('Raw Data'!E123,'Raw Data'!E125,'Raw Data'!E127,'Raw Data'!E129),IF(AND($P$12=$AD$15,OR($S$12="Northbound",$S$12="Eastbound")),SUM('Raw Data'!E330,'Raw Data'!E332,'Raw Data'!E334,'Raw Data'!E336),IF(AND($P$12=$AD$16,OR($S$12="Northbound",$S$12="Eastbound")),SUM('Raw Data'!E537,'Raw Data'!E539,'Raw Data'!E541,'Raw Data'!E543),IF(AND($P$12=$AD$17,OR($S$12="Northbound",$S$12="Eastbound")),SUM('Raw Data'!E744,'Raw Data'!E746,'Raw Data'!E748,'Raw Data'!E750),IF(AND($P$12=$AD$18,OR($S$12="Northbound",$S$12="Eastbound")),SUM('Raw Data'!E951,'Raw Data'!E953,'Raw Data'!E955,'Raw Data'!E957),IF(AND($P$12=$AD$19,OR($S$12="Northbound",$S$12="Eastbound")),SUM('Raw Data'!E1158,'Raw Data'!E1160,'Raw Data'!E1162,'Raw Data'!E1164),IF(AND($P$12=$AD$20,OR($S$12="Northbound",$S$12="Eastbound")),SUM('Raw Data'!E1365,'Raw Data'!E1367,'Raw Data'!E1369,'Raw Data'!E1371),IF(AND($P$12=$AD$14,OR($S$12="Southbound",$S$12="Westbound")),SUM('Raw Data'!E124,'Raw Data'!E126,'Raw Data'!E128,'Raw Data'!E130),IF(AND($P$12=$AD$15,OR($S$12="Southbound",$S$12="Westbound")),SUM('Raw Data'!E331,'Raw Data'!E333,'Raw Data'!E335,'Raw Data'!E337),IF(AND($P$12=$AD$16,OR($S$12="Southbound",$S$12="Westbound")),SUM('Raw Data'!E538,'Raw Data'!E540,'Raw Data'!E542,'Raw Data'!E544),IF(AND($P$12=$AD$17,OR($S$12="Southbound",$S$12="Westbound")),SUM('Raw Data'!E745,'Raw Data'!E747,'Raw Data'!E749,'Raw Data'!E751),IF(AND($P$12=$AD$18,OR($S$12="Southbound",$S$12="Westbound")),SUM('Raw Data'!E952,'Raw Data'!E954,'Raw Data'!E956,'Raw Data'!E958),IF(AND($P$12=$AD$19,OR($S$12="Southbound","Westbound")),SUM('Raw Data'!E1159,'Raw Data'!E1161,'Raw Data'!E1163,'Raw Data'!E1165),IF(AND($P$12=$AD$20,OR($S$12="Southbound","Westbound")),SUM('Raw Data'!E1366,'Raw Data'!E1368,'Raw Data'!E1370,'Raw Data'!E1372),IF(AND($P$12=$AD$14,$S$12="Combined"),SUM('Raw Data'!E123:E130),IF(AND($P$12=$AD$15,$S$12="Combined"),SUM('Raw Data'!E330:E337),IF(AND($P$12=$AD$16,$S$12="Combined"),SUM('Raw Data'!E537:E544),IF(AND($P$12=$AD$17,$S$12="Combined"),SUM('Raw Data'!E744:E751),IF(AND($P$12=$AD$18,$S$12="Combined"),SUM('Raw Data'!E951:E958),IF(AND($P$12=$AD$19,$S$12="Combined"),SUM('Raw Data'!E1158:E1165),IF(AND($P$12=$AD$20,$S$12="Combined"),SUM('Raw Data'!E1365:E1372),"Error")))))))))))))))))))))</f>
        <v>0</v>
      </c>
      <c r="E14" s="53">
        <f>IF(AND($P$12=$AD$14,OR($S$12="Northbound",$S$12="Eastbound")),SUM('Raw Data'!F123,'Raw Data'!F125,'Raw Data'!F127,'Raw Data'!F129),IF(AND($P$12=$AD$15,OR($S$12="Northbound",$S$12="Eastbound")),SUM('Raw Data'!F330,'Raw Data'!F332,'Raw Data'!F334,'Raw Data'!F336),IF(AND($P$12=$AD$16,OR($S$12="Northbound",$S$12="Eastbound")),SUM('Raw Data'!F537,'Raw Data'!F539,'Raw Data'!F541,'Raw Data'!F543),IF(AND($P$12=$AD$17,OR($S$12="Northbound",$S$12="Eastbound")),SUM('Raw Data'!F744,'Raw Data'!F746,'Raw Data'!F748,'Raw Data'!F750),IF(AND($P$12=$AD$18,OR($S$12="Northbound",$S$12="Eastbound")),SUM('Raw Data'!F951,'Raw Data'!F953,'Raw Data'!F955,'Raw Data'!F957),IF(AND($P$12=$AD$19,OR($S$12="Northbound",$S$12="Eastbound")),SUM('Raw Data'!F1158,'Raw Data'!F1160,'Raw Data'!F1162,'Raw Data'!F1164),IF(AND($P$12=$AD$20,OR($S$12="Northbound",$S$12="Eastbound")),SUM('Raw Data'!F1365,'Raw Data'!F1367,'Raw Data'!F1369,'Raw Data'!F1371),IF(AND($P$12=$AD$14,OR($S$12="Southbound",$S$12="Westbound")),SUM('Raw Data'!F124,'Raw Data'!F126,'Raw Data'!F128,'Raw Data'!F130),IF(AND($P$12=$AD$15,OR($S$12="Southbound",$S$12="Westbound")),SUM('Raw Data'!F331,'Raw Data'!F333,'Raw Data'!F335,'Raw Data'!F337),IF(AND($P$12=$AD$16,OR($S$12="Southbound",$S$12="Westbound")),SUM('Raw Data'!F538,'Raw Data'!F540,'Raw Data'!F542,'Raw Data'!F544),IF(AND($P$12=$AD$17,OR($S$12="Southbound",$S$12="Westbound")),SUM('Raw Data'!F745,'Raw Data'!F747,'Raw Data'!F749,'Raw Data'!F751),IF(AND($P$12=$AD$18,OR($S$12="Southbound",$S$12="Westbound")),SUM('Raw Data'!F952,'Raw Data'!F954,'Raw Data'!F956,'Raw Data'!F958),IF(AND($P$12=$AD$19,OR($S$12="Southbound","Westbound")),SUM('Raw Data'!F1159,'Raw Data'!F1161,'Raw Data'!F1163,'Raw Data'!F1165),IF(AND($P$12=$AD$20,OR($S$12="Southbound","Westbound")),SUM('Raw Data'!F1366,'Raw Data'!F1368,'Raw Data'!F1370,'Raw Data'!F1372),IF(AND($P$12=$AD$14,$S$12="Combined"),SUM('Raw Data'!F123:F130),IF(AND($P$12=$AD$15,$S$12="Combined"),SUM('Raw Data'!F330:F337),IF(AND($P$12=$AD$16,$S$12="Combined"),SUM('Raw Data'!F537:F544),IF(AND($P$12=$AD$17,$S$12="Combined"),SUM('Raw Data'!F744:F751),IF(AND($P$12=$AD$18,$S$12="Combined"),SUM('Raw Data'!F951:F958),IF(AND($P$12=$AD$19,$S$12="Combined"),SUM('Raw Data'!F1158:F1165),IF(AND($P$12=$AD$20,$S$12="Combined"),SUM('Raw Data'!F1365:F1372),"Error")))))))))))))))))))))</f>
        <v>0</v>
      </c>
      <c r="F14" s="53">
        <f>IF(AND($P$12=$AD$14,OR($S$12="Northbound",$S$12="Eastbound")),SUM('Raw Data'!G123,'Raw Data'!G125,'Raw Data'!G127,'Raw Data'!G129),IF(AND($P$12=$AD$15,OR($S$12="Northbound",$S$12="Eastbound")),SUM('Raw Data'!G330,'Raw Data'!G332,'Raw Data'!G334,'Raw Data'!G336),IF(AND($P$12=$AD$16,OR($S$12="Northbound",$S$12="Eastbound")),SUM('Raw Data'!G537,'Raw Data'!G539,'Raw Data'!G541,'Raw Data'!G543),IF(AND($P$12=$AD$17,OR($S$12="Northbound",$S$12="Eastbound")),SUM('Raw Data'!G744,'Raw Data'!G746,'Raw Data'!G748,'Raw Data'!G750),IF(AND($P$12=$AD$18,OR($S$12="Northbound",$S$12="Eastbound")),SUM('Raw Data'!G951,'Raw Data'!G953,'Raw Data'!G955,'Raw Data'!G957),IF(AND($P$12=$AD$19,OR($S$12="Northbound",$S$12="Eastbound")),SUM('Raw Data'!G1158,'Raw Data'!G1160,'Raw Data'!G1162,'Raw Data'!G1164),IF(AND($P$12=$AD$20,OR($S$12="Northbound",$S$12="Eastbound")),SUM('Raw Data'!G1365,'Raw Data'!G1367,'Raw Data'!G1369,'Raw Data'!G1371),IF(AND($P$12=$AD$14,OR($S$12="Southbound",$S$12="Westbound")),SUM('Raw Data'!G124,'Raw Data'!G126,'Raw Data'!G128,'Raw Data'!G130),IF(AND($P$12=$AD$15,OR($S$12="Southbound",$S$12="Westbound")),SUM('Raw Data'!G331,'Raw Data'!G333,'Raw Data'!G335,'Raw Data'!G337),IF(AND($P$12=$AD$16,OR($S$12="Southbound",$S$12="Westbound")),SUM('Raw Data'!G538,'Raw Data'!G540,'Raw Data'!G542,'Raw Data'!G544),IF(AND($P$12=$AD$17,OR($S$12="Southbound",$S$12="Westbound")),SUM('Raw Data'!G745,'Raw Data'!G747,'Raw Data'!G749,'Raw Data'!G751),IF(AND($P$12=$AD$18,OR($S$12="Southbound",$S$12="Westbound")),SUM('Raw Data'!G952,'Raw Data'!G954,'Raw Data'!G956,'Raw Data'!G958),IF(AND($P$12=$AD$19,OR($S$12="Southbound","Westbound")),SUM('Raw Data'!G1159,'Raw Data'!G1161,'Raw Data'!G1163,'Raw Data'!G1165),IF(AND($P$12=$AD$20,OR($S$12="Southbound","Westbound")),SUM('Raw Data'!G1366,'Raw Data'!G1368,'Raw Data'!G1370,'Raw Data'!G1372),IF(AND($P$12=$AD$14,$S$12="Combined"),SUM('Raw Data'!G123:G130),IF(AND($P$12=$AD$15,$S$12="Combined"),SUM('Raw Data'!G330:G337),IF(AND($P$12=$AD$16,$S$12="Combined"),SUM('Raw Data'!G537:G544),IF(AND($P$12=$AD$17,$S$12="Combined"),SUM('Raw Data'!G744:G751),IF(AND($P$12=$AD$18,$S$12="Combined"),SUM('Raw Data'!G951:G958),IF(AND($P$12=$AD$19,$S$12="Combined"),SUM('Raw Data'!G1158:G1165),IF(AND($P$12=$AD$20,$S$12="Combined"),SUM('Raw Data'!G1365:G1372),"Error")))))))))))))))))))))</f>
        <v>0</v>
      </c>
      <c r="G14" s="53">
        <f>IF(AND($P$12=$AD$14,OR($S$12="Northbound",$S$12="Eastbound")),SUM('Raw Data'!H123,'Raw Data'!H125,'Raw Data'!H127,'Raw Data'!H129),IF(AND($P$12=$AD$15,OR($S$12="Northbound",$S$12="Eastbound")),SUM('Raw Data'!H330,'Raw Data'!H332,'Raw Data'!H334,'Raw Data'!H336),IF(AND($P$12=$AD$16,OR($S$12="Northbound",$S$12="Eastbound")),SUM('Raw Data'!H537,'Raw Data'!H539,'Raw Data'!H541,'Raw Data'!H543),IF(AND($P$12=$AD$17,OR($S$12="Northbound",$S$12="Eastbound")),SUM('Raw Data'!H744,'Raw Data'!H746,'Raw Data'!H748,'Raw Data'!H750),IF(AND($P$12=$AD$18,OR($S$12="Northbound",$S$12="Eastbound")),SUM('Raw Data'!H951,'Raw Data'!H953,'Raw Data'!H955,'Raw Data'!H957),IF(AND($P$12=$AD$19,OR($S$12="Northbound",$S$12="Eastbound")),SUM('Raw Data'!H1158,'Raw Data'!H1160,'Raw Data'!H1162,'Raw Data'!H1164),IF(AND($P$12=$AD$20,OR($S$12="Northbound",$S$12="Eastbound")),SUM('Raw Data'!H1365,'Raw Data'!H1367,'Raw Data'!H1369,'Raw Data'!H1371),IF(AND($P$12=$AD$14,OR($S$12="Southbound",$S$12="Westbound")),SUM('Raw Data'!H124,'Raw Data'!H126,'Raw Data'!H128,'Raw Data'!H130),IF(AND($P$12=$AD$15,OR($S$12="Southbound",$S$12="Westbound")),SUM('Raw Data'!H331,'Raw Data'!H333,'Raw Data'!H335,'Raw Data'!H337),IF(AND($P$12=$AD$16,OR($S$12="Southbound",$S$12="Westbound")),SUM('Raw Data'!H538,'Raw Data'!H540,'Raw Data'!H542,'Raw Data'!H544),IF(AND($P$12=$AD$17,OR($S$12="Southbound",$S$12="Westbound")),SUM('Raw Data'!H745,'Raw Data'!H747,'Raw Data'!H749,'Raw Data'!H751),IF(AND($P$12=$AD$18,OR($S$12="Southbound",$S$12="Westbound")),SUM('Raw Data'!H952,'Raw Data'!H954,'Raw Data'!H956,'Raw Data'!H958),IF(AND($P$12=$AD$19,OR($S$12="Southbound","Westbound")),SUM('Raw Data'!H1159,'Raw Data'!H1161,'Raw Data'!H1163,'Raw Data'!H1165),IF(AND($P$12=$AD$20,OR($S$12="Southbound","Westbound")),SUM('Raw Data'!H1366,'Raw Data'!H1368,'Raw Data'!H1370,'Raw Data'!H1372),IF(AND($P$12=$AD$14,$S$12="Combined"),SUM('Raw Data'!H123:H130),IF(AND($P$12=$AD$15,$S$12="Combined"),SUM('Raw Data'!H330:H337),IF(AND($P$12=$AD$16,$S$12="Combined"),SUM('Raw Data'!H537:H544),IF(AND($P$12=$AD$17,$S$12="Combined"),SUM('Raw Data'!H744:H751),IF(AND($P$12=$AD$18,$S$12="Combined"),SUM('Raw Data'!H951:H958),IF(AND($P$12=$AD$19,$S$12="Combined"),SUM('Raw Data'!H1158:H1165),IF(AND($P$12=$AD$20,$S$12="Combined"),SUM('Raw Data'!H1365:H1372),"Error")))))))))))))))))))))</f>
        <v>0</v>
      </c>
      <c r="H14" s="53">
        <f>IF(AND($P$12=$AD$14,OR($S$12="Northbound",$S$12="Eastbound")),SUM('Raw Data'!I123,'Raw Data'!I125,'Raw Data'!I127,'Raw Data'!I129),IF(AND($P$12=$AD$15,OR($S$12="Northbound",$S$12="Eastbound")),SUM('Raw Data'!I330,'Raw Data'!I332,'Raw Data'!I334,'Raw Data'!I336),IF(AND($P$12=$AD$16,OR($S$12="Northbound",$S$12="Eastbound")),SUM('Raw Data'!I537,'Raw Data'!I539,'Raw Data'!I541,'Raw Data'!I543),IF(AND($P$12=$AD$17,OR($S$12="Northbound",$S$12="Eastbound")),SUM('Raw Data'!I744,'Raw Data'!I746,'Raw Data'!I748,'Raw Data'!I750),IF(AND($P$12=$AD$18,OR($S$12="Northbound",$S$12="Eastbound")),SUM('Raw Data'!I951,'Raw Data'!I953,'Raw Data'!I955,'Raw Data'!I957),IF(AND($P$12=$AD$19,OR($S$12="Northbound",$S$12="Eastbound")),SUM('Raw Data'!I1158,'Raw Data'!I1160,'Raw Data'!I1162,'Raw Data'!I1164),IF(AND($P$12=$AD$20,OR($S$12="Northbound",$S$12="Eastbound")),SUM('Raw Data'!I1365,'Raw Data'!I1367,'Raw Data'!I1369,'Raw Data'!I1371),IF(AND($P$12=$AD$14,OR($S$12="Southbound",$S$12="Westbound")),SUM('Raw Data'!I124,'Raw Data'!I126,'Raw Data'!I128,'Raw Data'!I130),IF(AND($P$12=$AD$15,OR($S$12="Southbound",$S$12="Westbound")),SUM('Raw Data'!I331,'Raw Data'!I333,'Raw Data'!I335,'Raw Data'!I337),IF(AND($P$12=$AD$16,OR($S$12="Southbound",$S$12="Westbound")),SUM('Raw Data'!I538,'Raw Data'!I540,'Raw Data'!I542,'Raw Data'!I544),IF(AND($P$12=$AD$17,OR($S$12="Southbound",$S$12="Westbound")),SUM('Raw Data'!I745,'Raw Data'!I747,'Raw Data'!I749,'Raw Data'!I751),IF(AND($P$12=$AD$18,OR($S$12="Southbound",$S$12="Westbound")),SUM('Raw Data'!I952,'Raw Data'!I954,'Raw Data'!I956,'Raw Data'!I958),IF(AND($P$12=$AD$19,OR($S$12="Southbound","Westbound")),SUM('Raw Data'!I1159,'Raw Data'!I1161,'Raw Data'!I1163,'Raw Data'!I1165),IF(AND($P$12=$AD$20,OR($S$12="Southbound","Westbound")),SUM('Raw Data'!I1366,'Raw Data'!I1368,'Raw Data'!I1370,'Raw Data'!I1372),IF(AND($P$12=$AD$14,$S$12="Combined"),SUM('Raw Data'!I123:I130),IF(AND($P$12=$AD$15,$S$12="Combined"),SUM('Raw Data'!I330:I337),IF(AND($P$12=$AD$16,$S$12="Combined"),SUM('Raw Data'!I537:I544),IF(AND($P$12=$AD$17,$S$12="Combined"),SUM('Raw Data'!I744:I751),IF(AND($P$12=$AD$18,$S$12="Combined"),SUM('Raw Data'!I951:I958),IF(AND($P$12=$AD$19,$S$12="Combined"),SUM('Raw Data'!I1158:I1165),IF(AND($P$12=$AD$20,$S$12="Combined"),SUM('Raw Data'!I1365:I1372),"Error")))))))))))))))))))))</f>
        <v>0</v>
      </c>
      <c r="I14" s="53">
        <f>IF(AND($P$12=$AD$14,OR($S$12="Northbound",$S$12="Eastbound")),SUM('Raw Data'!J123,'Raw Data'!J125,'Raw Data'!J127,'Raw Data'!J129),IF(AND($P$12=$AD$15,OR($S$12="Northbound",$S$12="Eastbound")),SUM('Raw Data'!J330,'Raw Data'!J332,'Raw Data'!J334,'Raw Data'!J336),IF(AND($P$12=$AD$16,OR($S$12="Northbound",$S$12="Eastbound")),SUM('Raw Data'!J537,'Raw Data'!J539,'Raw Data'!J541,'Raw Data'!J543),IF(AND($P$12=$AD$17,OR($S$12="Northbound",$S$12="Eastbound")),SUM('Raw Data'!J744,'Raw Data'!J746,'Raw Data'!J748,'Raw Data'!J750),IF(AND($P$12=$AD$18,OR($S$12="Northbound",$S$12="Eastbound")),SUM('Raw Data'!J951,'Raw Data'!J953,'Raw Data'!J955,'Raw Data'!J957),IF(AND($P$12=$AD$19,OR($S$12="Northbound",$S$12="Eastbound")),SUM('Raw Data'!J1158,'Raw Data'!J1160,'Raw Data'!J1162,'Raw Data'!J1164),IF(AND($P$12=$AD$20,OR($S$12="Northbound",$S$12="Eastbound")),SUM('Raw Data'!J1365,'Raw Data'!J1367,'Raw Data'!J1369,'Raw Data'!J1371),IF(AND($P$12=$AD$14,OR($S$12="Southbound",$S$12="Westbound")),SUM('Raw Data'!J124,'Raw Data'!J126,'Raw Data'!J128,'Raw Data'!J130),IF(AND($P$12=$AD$15,OR($S$12="Southbound",$S$12="Westbound")),SUM('Raw Data'!J331,'Raw Data'!J333,'Raw Data'!J335,'Raw Data'!J337),IF(AND($P$12=$AD$16,OR($S$12="Southbound",$S$12="Westbound")),SUM('Raw Data'!J538,'Raw Data'!J540,'Raw Data'!J542,'Raw Data'!J544),IF(AND($P$12=$AD$17,OR($S$12="Southbound",$S$12="Westbound")),SUM('Raw Data'!J745,'Raw Data'!J747,'Raw Data'!J749,'Raw Data'!J751),IF(AND($P$12=$AD$18,OR($S$12="Southbound",$S$12="Westbound")),SUM('Raw Data'!J952,'Raw Data'!J954,'Raw Data'!J956,'Raw Data'!J958),IF(AND($P$12=$AD$19,OR($S$12="Southbound","Westbound")),SUM('Raw Data'!J1159,'Raw Data'!J1161,'Raw Data'!J1163,'Raw Data'!J1165),IF(AND($P$12=$AD$20,OR($S$12="Southbound","Westbound")),SUM('Raw Data'!J1366,'Raw Data'!J1368,'Raw Data'!J1370,'Raw Data'!J1372),IF(AND($P$12=$AD$14,$S$12="Combined"),SUM('Raw Data'!J123:J130),IF(AND($P$12=$AD$15,$S$12="Combined"),SUM('Raw Data'!J330:J337),IF(AND($P$12=$AD$16,$S$12="Combined"),SUM('Raw Data'!J537:J544),IF(AND($P$12=$AD$17,$S$12="Combined"),SUM('Raw Data'!J744:J751),IF(AND($P$12=$AD$18,$S$12="Combined"),SUM('Raw Data'!J951:J958),IF(AND($P$12=$AD$19,$S$12="Combined"),SUM('Raw Data'!J1158:J1165),IF(AND($P$12=$AD$20,$S$12="Combined"),SUM('Raw Data'!J1365:J1372),"Error")))))))))))))))))))))</f>
        <v>0</v>
      </c>
      <c r="J14" s="53">
        <f>IF(AND($P$12=$AD$14,OR($S$12="Northbound",$S$12="Eastbound")),SUM('Raw Data'!K123,'Raw Data'!K125,'Raw Data'!K127,'Raw Data'!K129),IF(AND($P$12=$AD$15,OR($S$12="Northbound",$S$12="Eastbound")),SUM('Raw Data'!K330,'Raw Data'!K332,'Raw Data'!K334,'Raw Data'!K336),IF(AND($P$12=$AD$16,OR($S$12="Northbound",$S$12="Eastbound")),SUM('Raw Data'!K537,'Raw Data'!K539,'Raw Data'!K541,'Raw Data'!K543),IF(AND($P$12=$AD$17,OR($S$12="Northbound",$S$12="Eastbound")),SUM('Raw Data'!K744,'Raw Data'!K746,'Raw Data'!K748,'Raw Data'!K750),IF(AND($P$12=$AD$18,OR($S$12="Northbound",$S$12="Eastbound")),SUM('Raw Data'!K951,'Raw Data'!K953,'Raw Data'!K955,'Raw Data'!K957),IF(AND($P$12=$AD$19,OR($S$12="Northbound",$S$12="Eastbound")),SUM('Raw Data'!K1158,'Raw Data'!K1160,'Raw Data'!K1162,'Raw Data'!K1164),IF(AND($P$12=$AD$20,OR($S$12="Northbound",$S$12="Eastbound")),SUM('Raw Data'!K1365,'Raw Data'!K1367,'Raw Data'!K1369,'Raw Data'!K1371),IF(AND($P$12=$AD$14,OR($S$12="Southbound",$S$12="Westbound")),SUM('Raw Data'!K124,'Raw Data'!K126,'Raw Data'!K128,'Raw Data'!K130),IF(AND($P$12=$AD$15,OR($S$12="Southbound",$S$12="Westbound")),SUM('Raw Data'!K331,'Raw Data'!K333,'Raw Data'!K335,'Raw Data'!K337),IF(AND($P$12=$AD$16,OR($S$12="Southbound",$S$12="Westbound")),SUM('Raw Data'!K538,'Raw Data'!K540,'Raw Data'!K542,'Raw Data'!K544),IF(AND($P$12=$AD$17,OR($S$12="Southbound",$S$12="Westbound")),SUM('Raw Data'!K745,'Raw Data'!K747,'Raw Data'!K749,'Raw Data'!K751),IF(AND($P$12=$AD$18,OR($S$12="Southbound",$S$12="Westbound")),SUM('Raw Data'!K952,'Raw Data'!K954,'Raw Data'!K956,'Raw Data'!K958),IF(AND($P$12=$AD$19,OR($S$12="Southbound","Westbound")),SUM('Raw Data'!K1159,'Raw Data'!K1161,'Raw Data'!K1163,'Raw Data'!K1165),IF(AND($P$12=$AD$20,OR($S$12="Southbound","Westbound")),SUM('Raw Data'!K1366,'Raw Data'!K1368,'Raw Data'!K1370,'Raw Data'!K1372),IF(AND($P$12=$AD$14,$S$12="Combined"),SUM('Raw Data'!K123:K130),IF(AND($P$12=$AD$15,$S$12="Combined"),SUM('Raw Data'!K330:K337),IF(AND($P$12=$AD$16,$S$12="Combined"),SUM('Raw Data'!K537:K544),IF(AND($P$12=$AD$17,$S$12="Combined"),SUM('Raw Data'!K744:K751),IF(AND($P$12=$AD$18,$S$12="Combined"),SUM('Raw Data'!K951:K958),IF(AND($P$12=$AD$19,$S$12="Combined"),SUM('Raw Data'!K1158:K1165),IF(AND($P$12=$AD$20,$S$12="Combined"),SUM('Raw Data'!K1365:K1372),"Error")))))))))))))))))))))</f>
        <v>0</v>
      </c>
      <c r="K14" s="53">
        <f>IF(AND($P$12=$AD$14,OR($S$12="Northbound",$S$12="Eastbound")),SUM('Raw Data'!L123,'Raw Data'!L125,'Raw Data'!L127,'Raw Data'!L129),IF(AND($P$12=$AD$15,OR($S$12="Northbound",$S$12="Eastbound")),SUM('Raw Data'!L330,'Raw Data'!L332,'Raw Data'!L334,'Raw Data'!L336),IF(AND($P$12=$AD$16,OR($S$12="Northbound",$S$12="Eastbound")),SUM('Raw Data'!L537,'Raw Data'!L539,'Raw Data'!L541,'Raw Data'!L543),IF(AND($P$12=$AD$17,OR($S$12="Northbound",$S$12="Eastbound")),SUM('Raw Data'!L744,'Raw Data'!L746,'Raw Data'!L748,'Raw Data'!L750),IF(AND($P$12=$AD$18,OR($S$12="Northbound",$S$12="Eastbound")),SUM('Raw Data'!L951,'Raw Data'!L953,'Raw Data'!L955,'Raw Data'!L957),IF(AND($P$12=$AD$19,OR($S$12="Northbound",$S$12="Eastbound")),SUM('Raw Data'!L1158,'Raw Data'!L1160,'Raw Data'!L1162,'Raw Data'!L1164),IF(AND($P$12=$AD$20,OR($S$12="Northbound",$S$12="Eastbound")),SUM('Raw Data'!L1365,'Raw Data'!L1367,'Raw Data'!L1369,'Raw Data'!L1371),IF(AND($P$12=$AD$14,OR($S$12="Southbound",$S$12="Westbound")),SUM('Raw Data'!L124,'Raw Data'!L126,'Raw Data'!L128,'Raw Data'!L130),IF(AND($P$12=$AD$15,OR($S$12="Southbound",$S$12="Westbound")),SUM('Raw Data'!L331,'Raw Data'!L333,'Raw Data'!L335,'Raw Data'!L337),IF(AND($P$12=$AD$16,OR($S$12="Southbound",$S$12="Westbound")),SUM('Raw Data'!L538,'Raw Data'!L540,'Raw Data'!L542,'Raw Data'!L544),IF(AND($P$12=$AD$17,OR($S$12="Southbound",$S$12="Westbound")),SUM('Raw Data'!L745,'Raw Data'!L747,'Raw Data'!L749,'Raw Data'!L751),IF(AND($P$12=$AD$18,OR($S$12="Southbound",$S$12="Westbound")),SUM('Raw Data'!L952,'Raw Data'!L954,'Raw Data'!L956,'Raw Data'!L958),IF(AND($P$12=$AD$19,OR($S$12="Southbound","Westbound")),SUM('Raw Data'!L1159,'Raw Data'!L1161,'Raw Data'!L1163,'Raw Data'!L1165),IF(AND($P$12=$AD$20,OR($S$12="Southbound","Westbound")),SUM('Raw Data'!L1366,'Raw Data'!L1368,'Raw Data'!L1370,'Raw Data'!L1372),IF(AND($P$12=$AD$14,$S$12="Combined"),SUM('Raw Data'!L123:L130),IF(AND($P$12=$AD$15,$S$12="Combined"),SUM('Raw Data'!L330:L337),IF(AND($P$12=$AD$16,$S$12="Combined"),SUM('Raw Data'!L537:L544),IF(AND($P$12=$AD$17,$S$12="Combined"),SUM('Raw Data'!L744:L751),IF(AND($P$12=$AD$18,$S$12="Combined"),SUM('Raw Data'!L951:L958),IF(AND($P$12=$AD$19,$S$12="Combined"),SUM('Raw Data'!L1158:L1165),IF(AND($P$12=$AD$20,$S$12="Combined"),SUM('Raw Data'!L1365:L1372),"Error")))))))))))))))))))))</f>
        <v>0</v>
      </c>
      <c r="L14" s="53">
        <f>IF(AND($P$12=$AD$14,OR($S$12="Northbound",$S$12="Eastbound")),SUM('Raw Data'!M123,'Raw Data'!M125,'Raw Data'!M127,'Raw Data'!M129),IF(AND($P$12=$AD$15,OR($S$12="Northbound",$S$12="Eastbound")),SUM('Raw Data'!M330,'Raw Data'!M332,'Raw Data'!M334,'Raw Data'!M336),IF(AND($P$12=$AD$16,OR($S$12="Northbound",$S$12="Eastbound")),SUM('Raw Data'!M537,'Raw Data'!M539,'Raw Data'!M541,'Raw Data'!M543),IF(AND($P$12=$AD$17,OR($S$12="Northbound",$S$12="Eastbound")),SUM('Raw Data'!M744,'Raw Data'!M746,'Raw Data'!M748,'Raw Data'!M750),IF(AND($P$12=$AD$18,OR($S$12="Northbound",$S$12="Eastbound")),SUM('Raw Data'!M951,'Raw Data'!M953,'Raw Data'!M955,'Raw Data'!M957),IF(AND($P$12=$AD$19,OR($S$12="Northbound",$S$12="Eastbound")),SUM('Raw Data'!M1158,'Raw Data'!M1160,'Raw Data'!M1162,'Raw Data'!M1164),IF(AND($P$12=$AD$20,OR($S$12="Northbound",$S$12="Eastbound")),SUM('Raw Data'!M1365,'Raw Data'!M1367,'Raw Data'!M1369,'Raw Data'!M1371),IF(AND($P$12=$AD$14,OR($S$12="Southbound",$S$12="Westbound")),SUM('Raw Data'!M124,'Raw Data'!M126,'Raw Data'!M128,'Raw Data'!M130),IF(AND($P$12=$AD$15,OR($S$12="Southbound",$S$12="Westbound")),SUM('Raw Data'!M331,'Raw Data'!M333,'Raw Data'!M335,'Raw Data'!M337),IF(AND($P$12=$AD$16,OR($S$12="Southbound",$S$12="Westbound")),SUM('Raw Data'!M538,'Raw Data'!M540,'Raw Data'!M542,'Raw Data'!M544),IF(AND($P$12=$AD$17,OR($S$12="Southbound",$S$12="Westbound")),SUM('Raw Data'!M745,'Raw Data'!M747,'Raw Data'!M749,'Raw Data'!M751),IF(AND($P$12=$AD$18,OR($S$12="Southbound",$S$12="Westbound")),SUM('Raw Data'!M952,'Raw Data'!M954,'Raw Data'!M956,'Raw Data'!M958),IF(AND($P$12=$AD$19,OR($S$12="Southbound","Westbound")),SUM('Raw Data'!M1159,'Raw Data'!M1161,'Raw Data'!M1163,'Raw Data'!M1165),IF(AND($P$12=$AD$20,OR($S$12="Southbound","Westbound")),SUM('Raw Data'!M1366,'Raw Data'!M1368,'Raw Data'!M1370,'Raw Data'!M1372),IF(AND($P$12=$AD$14,$S$12="Combined"),SUM('Raw Data'!M123:M130),IF(AND($P$12=$AD$15,$S$12="Combined"),SUM('Raw Data'!M330:M337),IF(AND($P$12=$AD$16,$S$12="Combined"),SUM('Raw Data'!M537:M544),IF(AND($P$12=$AD$17,$S$12="Combined"),SUM('Raw Data'!M744:M751),IF(AND($P$12=$AD$18,$S$12="Combined"),SUM('Raw Data'!M951:M958),IF(AND($P$12=$AD$19,$S$12="Combined"),SUM('Raw Data'!M1158:M1165),IF(AND($P$12=$AD$20,$S$12="Combined"),SUM('Raw Data'!M1365:M1372),"Error")))))))))))))))))))))</f>
        <v>0</v>
      </c>
      <c r="M14" s="53">
        <f>IF(AND($P$12=$AD$14,OR($S$12="Northbound",$S$12="Eastbound")),SUM('Raw Data'!N123,'Raw Data'!N125,'Raw Data'!N127,'Raw Data'!N129),IF(AND($P$12=$AD$15,OR($S$12="Northbound",$S$12="Eastbound")),SUM('Raw Data'!N330,'Raw Data'!N332,'Raw Data'!N334,'Raw Data'!N336),IF(AND($P$12=$AD$16,OR($S$12="Northbound",$S$12="Eastbound")),SUM('Raw Data'!N537,'Raw Data'!N539,'Raw Data'!N541,'Raw Data'!N543),IF(AND($P$12=$AD$17,OR($S$12="Northbound",$S$12="Eastbound")),SUM('Raw Data'!N744,'Raw Data'!N746,'Raw Data'!N748,'Raw Data'!N750),IF(AND($P$12=$AD$18,OR($S$12="Northbound",$S$12="Eastbound")),SUM('Raw Data'!N951,'Raw Data'!N953,'Raw Data'!N955,'Raw Data'!N957),IF(AND($P$12=$AD$19,OR($S$12="Northbound",$S$12="Eastbound")),SUM('Raw Data'!N1158,'Raw Data'!N1160,'Raw Data'!N1162,'Raw Data'!N1164),IF(AND($P$12=$AD$20,OR($S$12="Northbound",$S$12="Eastbound")),SUM('Raw Data'!N1365,'Raw Data'!N1367,'Raw Data'!N1369,'Raw Data'!N1371),IF(AND($P$12=$AD$14,OR($S$12="Southbound",$S$12="Westbound")),SUM('Raw Data'!N124,'Raw Data'!N126,'Raw Data'!N128,'Raw Data'!N130),IF(AND($P$12=$AD$15,OR($S$12="Southbound",$S$12="Westbound")),SUM('Raw Data'!N331,'Raw Data'!N333,'Raw Data'!N335,'Raw Data'!N337),IF(AND($P$12=$AD$16,OR($S$12="Southbound",$S$12="Westbound")),SUM('Raw Data'!N538,'Raw Data'!N540,'Raw Data'!N542,'Raw Data'!N544),IF(AND($P$12=$AD$17,OR($S$12="Southbound",$S$12="Westbound")),SUM('Raw Data'!N745,'Raw Data'!N747,'Raw Data'!N749,'Raw Data'!N751),IF(AND($P$12=$AD$18,OR($S$12="Southbound",$S$12="Westbound")),SUM('Raw Data'!N952,'Raw Data'!N954,'Raw Data'!N956,'Raw Data'!N958),IF(AND($P$12=$AD$19,OR($S$12="Southbound","Westbound")),SUM('Raw Data'!N1159,'Raw Data'!N1161,'Raw Data'!N1163,'Raw Data'!N1165),IF(AND($P$12=$AD$20,OR($S$12="Southbound","Westbound")),SUM('Raw Data'!N1366,'Raw Data'!N1368,'Raw Data'!N1370,'Raw Data'!N1372),IF(AND($P$12=$AD$14,$S$12="Combined"),SUM('Raw Data'!N123:N130),IF(AND($P$12=$AD$15,$S$12="Combined"),SUM('Raw Data'!N330:N337),IF(AND($P$12=$AD$16,$S$12="Combined"),SUM('Raw Data'!N537:N544),IF(AND($P$12=$AD$17,$S$12="Combined"),SUM('Raw Data'!N744:N751),IF(AND($P$12=$AD$18,$S$12="Combined"),SUM('Raw Data'!N951:N958),IF(AND($P$12=$AD$19,$S$12="Combined"),SUM('Raw Data'!N1158:N1165),IF(AND($P$12=$AD$20,$S$12="Combined"),SUM('Raw Data'!N1365:N1372),"Error")))))))))))))))))))))</f>
        <v>0</v>
      </c>
      <c r="N14" s="46">
        <f>SUM(B14:M14)</f>
        <v>10</v>
      </c>
      <c r="AC14" s="51"/>
      <c r="AD14" s="50" t="str">
        <f>TEXT('Raw Data'!A118,"ddd d mmm yyyy")</f>
        <v>Sat 9 Oct 2021</v>
      </c>
      <c r="AE14" s="50"/>
      <c r="AF14" s="51"/>
      <c r="AG14" s="51"/>
    </row>
    <row r="15" spans="1:48" ht="13.8" x14ac:dyDescent="0.25">
      <c r="A15" s="43">
        <v>4.1666666666666664E-2</v>
      </c>
      <c r="B15" s="6">
        <f>IF(AND($P$12=$AD$14,OR($S$12="Northbound",$S$12="Eastbound")),SUM('Raw Data'!C131,'Raw Data'!C133,'Raw Data'!C135,'Raw Data'!C137),IF(AND($P$12=$AD$15,OR($S$12="Northbound",$S$12="Eastbound")),SUM('Raw Data'!C338,'Raw Data'!C340,'Raw Data'!C342,'Raw Data'!C344),IF(AND($P$12=$AD$16,OR($S$12="Northbound",$S$12="Eastbound")),SUM('Raw Data'!C545,'Raw Data'!C547,'Raw Data'!C549,'Raw Data'!C551),IF(AND($P$12=$AD$17,OR($S$12="Northbound",$S$12="Eastbound")),SUM('Raw Data'!C752,'Raw Data'!C754,'Raw Data'!C756,'Raw Data'!C758),IF(AND($P$12=$AD$18,OR($S$12="Northbound",$S$12="Eastbound")),SUM('Raw Data'!C959,'Raw Data'!C961,'Raw Data'!C963,'Raw Data'!C965),IF(AND($P$12=$AD$19,OR($S$12="Northbound",$S$12="Eastbound")),SUM('Raw Data'!C1166,'Raw Data'!C1168,'Raw Data'!C1170,'Raw Data'!C1172),IF(AND($P$12=$AD$20,OR($S$12="Northbound",$S$12="Eastbound")),SUM('Raw Data'!C1373,'Raw Data'!C1375,'Raw Data'!C1377,'Raw Data'!C1379),IF(AND($P$12=$AD$14,OR($S$12="Southbound",$S$12="Westbound")),SUM('Raw Data'!C132,'Raw Data'!C134,'Raw Data'!C136,'Raw Data'!C138),IF(AND($P$12=$AD$15,OR($S$12="Southbound",$S$12="Westbound")),SUM('Raw Data'!C339,'Raw Data'!C341,'Raw Data'!C343,'Raw Data'!C345),IF(AND($P$12=$AD$16,OR($S$12="Southbound",$S$12="Westbound")),SUM('Raw Data'!C546,'Raw Data'!C548,'Raw Data'!C550,'Raw Data'!C552),IF(AND($P$12=$AD$17,OR($S$12="Southbound",$S$12="Westbound")),SUM('Raw Data'!C753,'Raw Data'!C755,'Raw Data'!C757,'Raw Data'!C759),IF(AND($P$12=$AD$18,OR($S$12="Southbound",$S$12="Westbound")),SUM('Raw Data'!C960,'Raw Data'!C962,'Raw Data'!C964,'Raw Data'!C966),IF(AND($P$12=$AD$19,OR($S$12="Southbound","Westbound")),SUM('Raw Data'!C1167,'Raw Data'!C1169,'Raw Data'!C1171,'Raw Data'!C1173),IF(AND($P$12=$AD$20,OR($S$12="Southbound","Westbound")),SUM('Raw Data'!C1374,'Raw Data'!C1376,'Raw Data'!C1378,'Raw Data'!C1380),IF(AND($P$12=$AD$14,$S$12="Combined"),SUM('Raw Data'!C131:C138),IF(AND($P$12=$AD$15,$S$12="Combined"),SUM('Raw Data'!C338:C345),IF(AND($P$12=$AD$16,$S$12="Combined"),SUM('Raw Data'!C545:C552),IF(AND($P$12=$AD$17,$S$12="Combined"),SUM('Raw Data'!C752:C759),IF(AND($P$12=$AD$18,$S$12="Combined"),SUM('Raw Data'!C959:C966),IF(AND($P$12=$AD$19,$S$12="Combined"),SUM('Raw Data'!C1166:C1173),IF(AND($P$12=$AD$20,$S$12="Combined"),SUM('Raw Data'!C1373:C1380),"Error")))))))))))))))))))))</f>
        <v>0</v>
      </c>
      <c r="C15" s="6">
        <f>IF(AND($P$12=$AD$14,OR($S$12="Northbound",$S$12="Eastbound")),SUM('Raw Data'!D131,'Raw Data'!D133,'Raw Data'!D135,'Raw Data'!D137),IF(AND($P$12=$AD$15,OR($S$12="Northbound",$S$12="Eastbound")),SUM('Raw Data'!D338,'Raw Data'!D340,'Raw Data'!D342,'Raw Data'!D344),IF(AND($P$12=$AD$16,OR($S$12="Northbound",$S$12="Eastbound")),SUM('Raw Data'!D545,'Raw Data'!D547,'Raw Data'!D549,'Raw Data'!D551),IF(AND($P$12=$AD$17,OR($S$12="Northbound",$S$12="Eastbound")),SUM('Raw Data'!D752,'Raw Data'!D754,'Raw Data'!D756,'Raw Data'!D758),IF(AND($P$12=$AD$18,OR($S$12="Northbound",$S$12="Eastbound")),SUM('Raw Data'!D959,'Raw Data'!D961,'Raw Data'!D963,'Raw Data'!D965),IF(AND($P$12=$AD$19,OR($S$12="Northbound",$S$12="Eastbound")),SUM('Raw Data'!D1166,'Raw Data'!D1168,'Raw Data'!D1170,'Raw Data'!D1172),IF(AND($P$12=$AD$20,OR($S$12="Northbound",$S$12="Eastbound")),SUM('Raw Data'!D1373,'Raw Data'!D1375,'Raw Data'!D1377,'Raw Data'!D1379),IF(AND($P$12=$AD$14,OR($S$12="Southbound",$S$12="Westbound")),SUM('Raw Data'!D132,'Raw Data'!D134,'Raw Data'!D136,'Raw Data'!D138),IF(AND($P$12=$AD$15,OR($S$12="Southbound",$S$12="Westbound")),SUM('Raw Data'!D339,'Raw Data'!D341,'Raw Data'!D343,'Raw Data'!D345),IF(AND($P$12=$AD$16,OR($S$12="Southbound",$S$12="Westbound")),SUM('Raw Data'!D546,'Raw Data'!D548,'Raw Data'!D550,'Raw Data'!D552),IF(AND($P$12=$AD$17,OR($S$12="Southbound",$S$12="Westbound")),SUM('Raw Data'!D753,'Raw Data'!D755,'Raw Data'!D757,'Raw Data'!D759),IF(AND($P$12=$AD$18,OR($S$12="Southbound",$S$12="Westbound")),SUM('Raw Data'!D960,'Raw Data'!D962,'Raw Data'!D964,'Raw Data'!D966),IF(AND($P$12=$AD$19,OR($S$12="Southbound","Westbound")),SUM('Raw Data'!D1167,'Raw Data'!D1169,'Raw Data'!D1171,'Raw Data'!D1173),IF(AND($P$12=$AD$20,OR($S$12="Southbound","Westbound")),SUM('Raw Data'!D1374,'Raw Data'!D1376,'Raw Data'!D1378,'Raw Data'!D1380),IF(AND($P$12=$AD$14,$S$12="Combined"),SUM('Raw Data'!D131:D138),IF(AND($P$12=$AD$15,$S$12="Combined"),SUM('Raw Data'!D338:D345),IF(AND($P$12=$AD$16,$S$12="Combined"),SUM('Raw Data'!D545:D552),IF(AND($P$12=$AD$17,$S$12="Combined"),SUM('Raw Data'!D752:D759),IF(AND($P$12=$AD$18,$S$12="Combined"),SUM('Raw Data'!D959:D966),IF(AND($P$12=$AD$19,$S$12="Combined"),SUM('Raw Data'!D1166:D1173),IF(AND($P$12=$AD$20,$S$12="Combined"),SUM('Raw Data'!D1373:D1380),"Error")))))))))))))))))))))</f>
        <v>8</v>
      </c>
      <c r="D15" s="6">
        <f>IF(AND($P$12=$AD$14,OR($S$12="Northbound",$S$12="Eastbound")),SUM('Raw Data'!E131,'Raw Data'!E133,'Raw Data'!E135,'Raw Data'!E137),IF(AND($P$12=$AD$15,OR($S$12="Northbound",$S$12="Eastbound")),SUM('Raw Data'!E338,'Raw Data'!E340,'Raw Data'!E342,'Raw Data'!E344),IF(AND($P$12=$AD$16,OR($S$12="Northbound",$S$12="Eastbound")),SUM('Raw Data'!E545,'Raw Data'!E547,'Raw Data'!E549,'Raw Data'!E551),IF(AND($P$12=$AD$17,OR($S$12="Northbound",$S$12="Eastbound")),SUM('Raw Data'!E752,'Raw Data'!E754,'Raw Data'!E756,'Raw Data'!E758),IF(AND($P$12=$AD$18,OR($S$12="Northbound",$S$12="Eastbound")),SUM('Raw Data'!E959,'Raw Data'!E961,'Raw Data'!E963,'Raw Data'!E965),IF(AND($P$12=$AD$19,OR($S$12="Northbound",$S$12="Eastbound")),SUM('Raw Data'!E1166,'Raw Data'!E1168,'Raw Data'!E1170,'Raw Data'!E1172),IF(AND($P$12=$AD$20,OR($S$12="Northbound",$S$12="Eastbound")),SUM('Raw Data'!E1373,'Raw Data'!E1375,'Raw Data'!E1377,'Raw Data'!E1379),IF(AND($P$12=$AD$14,OR($S$12="Southbound",$S$12="Westbound")),SUM('Raw Data'!E132,'Raw Data'!E134,'Raw Data'!E136,'Raw Data'!E138),IF(AND($P$12=$AD$15,OR($S$12="Southbound",$S$12="Westbound")),SUM('Raw Data'!E339,'Raw Data'!E341,'Raw Data'!E343,'Raw Data'!E345),IF(AND($P$12=$AD$16,OR($S$12="Southbound",$S$12="Westbound")),SUM('Raw Data'!E546,'Raw Data'!E548,'Raw Data'!E550,'Raw Data'!E552),IF(AND($P$12=$AD$17,OR($S$12="Southbound",$S$12="Westbound")),SUM('Raw Data'!E753,'Raw Data'!E755,'Raw Data'!E757,'Raw Data'!E759),IF(AND($P$12=$AD$18,OR($S$12="Southbound",$S$12="Westbound")),SUM('Raw Data'!E960,'Raw Data'!E962,'Raw Data'!E964,'Raw Data'!E966),IF(AND($P$12=$AD$19,OR($S$12="Southbound","Westbound")),SUM('Raw Data'!E1167,'Raw Data'!E1169,'Raw Data'!E1171,'Raw Data'!E1173),IF(AND($P$12=$AD$20,OR($S$12="Southbound","Westbound")),SUM('Raw Data'!E1374,'Raw Data'!E1376,'Raw Data'!E1378,'Raw Data'!E1380),IF(AND($P$12=$AD$14,$S$12="Combined"),SUM('Raw Data'!E131:E138),IF(AND($P$12=$AD$15,$S$12="Combined"),SUM('Raw Data'!E338:E345),IF(AND($P$12=$AD$16,$S$12="Combined"),SUM('Raw Data'!E545:E552),IF(AND($P$12=$AD$17,$S$12="Combined"),SUM('Raw Data'!E752:E759),IF(AND($P$12=$AD$18,$S$12="Combined"),SUM('Raw Data'!E959:E966),IF(AND($P$12=$AD$19,$S$12="Combined"),SUM('Raw Data'!E1166:E1173),IF(AND($P$12=$AD$20,$S$12="Combined"),SUM('Raw Data'!E1373:E1380),"Error")))))))))))))))))))))</f>
        <v>0</v>
      </c>
      <c r="E15" s="6">
        <f>IF(AND($P$12=$AD$14,OR($S$12="Northbound",$S$12="Eastbound")),SUM('Raw Data'!F131,'Raw Data'!F133,'Raw Data'!F135,'Raw Data'!F137),IF(AND($P$12=$AD$15,OR($S$12="Northbound",$S$12="Eastbound")),SUM('Raw Data'!F338,'Raw Data'!F340,'Raw Data'!F342,'Raw Data'!F344),IF(AND($P$12=$AD$16,OR($S$12="Northbound",$S$12="Eastbound")),SUM('Raw Data'!F545,'Raw Data'!F547,'Raw Data'!F549,'Raw Data'!F551),IF(AND($P$12=$AD$17,OR($S$12="Northbound",$S$12="Eastbound")),SUM('Raw Data'!F752,'Raw Data'!F754,'Raw Data'!F756,'Raw Data'!F758),IF(AND($P$12=$AD$18,OR($S$12="Northbound",$S$12="Eastbound")),SUM('Raw Data'!F959,'Raw Data'!F961,'Raw Data'!F963,'Raw Data'!F965),IF(AND($P$12=$AD$19,OR($S$12="Northbound",$S$12="Eastbound")),SUM('Raw Data'!F1166,'Raw Data'!F1168,'Raw Data'!F1170,'Raw Data'!F1172),IF(AND($P$12=$AD$20,OR($S$12="Northbound",$S$12="Eastbound")),SUM('Raw Data'!F1373,'Raw Data'!F1375,'Raw Data'!F1377,'Raw Data'!F1379),IF(AND($P$12=$AD$14,OR($S$12="Southbound",$S$12="Westbound")),SUM('Raw Data'!F132,'Raw Data'!F134,'Raw Data'!F136,'Raw Data'!F138),IF(AND($P$12=$AD$15,OR($S$12="Southbound",$S$12="Westbound")),SUM('Raw Data'!F339,'Raw Data'!F341,'Raw Data'!F343,'Raw Data'!F345),IF(AND($P$12=$AD$16,OR($S$12="Southbound",$S$12="Westbound")),SUM('Raw Data'!F546,'Raw Data'!F548,'Raw Data'!F550,'Raw Data'!F552),IF(AND($P$12=$AD$17,OR($S$12="Southbound",$S$12="Westbound")),SUM('Raw Data'!F753,'Raw Data'!F755,'Raw Data'!F757,'Raw Data'!F759),IF(AND($P$12=$AD$18,OR($S$12="Southbound",$S$12="Westbound")),SUM('Raw Data'!F960,'Raw Data'!F962,'Raw Data'!F964,'Raw Data'!F966),IF(AND($P$12=$AD$19,OR($S$12="Southbound","Westbound")),SUM('Raw Data'!F1167,'Raw Data'!F1169,'Raw Data'!F1171,'Raw Data'!F1173),IF(AND($P$12=$AD$20,OR($S$12="Southbound","Westbound")),SUM('Raw Data'!F1374,'Raw Data'!F1376,'Raw Data'!F1378,'Raw Data'!F1380),IF(AND($P$12=$AD$14,$S$12="Combined"),SUM('Raw Data'!F131:F138),IF(AND($P$12=$AD$15,$S$12="Combined"),SUM('Raw Data'!F338:F345),IF(AND($P$12=$AD$16,$S$12="Combined"),SUM('Raw Data'!F545:F552),IF(AND($P$12=$AD$17,$S$12="Combined"),SUM('Raw Data'!F752:F759),IF(AND($P$12=$AD$18,$S$12="Combined"),SUM('Raw Data'!F959:F966),IF(AND($P$12=$AD$19,$S$12="Combined"),SUM('Raw Data'!F1166:F1173),IF(AND($P$12=$AD$20,$S$12="Combined"),SUM('Raw Data'!F1373:F1380),"Error")))))))))))))))))))))</f>
        <v>0</v>
      </c>
      <c r="F15" s="6">
        <f>IF(AND($P$12=$AD$14,OR($S$12="Northbound",$S$12="Eastbound")),SUM('Raw Data'!G131,'Raw Data'!G133,'Raw Data'!G135,'Raw Data'!G137),IF(AND($P$12=$AD$15,OR($S$12="Northbound",$S$12="Eastbound")),SUM('Raw Data'!G338,'Raw Data'!G340,'Raw Data'!G342,'Raw Data'!G344),IF(AND($P$12=$AD$16,OR($S$12="Northbound",$S$12="Eastbound")),SUM('Raw Data'!G545,'Raw Data'!G547,'Raw Data'!G549,'Raw Data'!G551),IF(AND($P$12=$AD$17,OR($S$12="Northbound",$S$12="Eastbound")),SUM('Raw Data'!G752,'Raw Data'!G754,'Raw Data'!G756,'Raw Data'!G758),IF(AND($P$12=$AD$18,OR($S$12="Northbound",$S$12="Eastbound")),SUM('Raw Data'!G959,'Raw Data'!G961,'Raw Data'!G963,'Raw Data'!G965),IF(AND($P$12=$AD$19,OR($S$12="Northbound",$S$12="Eastbound")),SUM('Raw Data'!G1166,'Raw Data'!G1168,'Raw Data'!G1170,'Raw Data'!G1172),IF(AND($P$12=$AD$20,OR($S$12="Northbound",$S$12="Eastbound")),SUM('Raw Data'!G1373,'Raw Data'!G1375,'Raw Data'!G1377,'Raw Data'!G1379),IF(AND($P$12=$AD$14,OR($S$12="Southbound",$S$12="Westbound")),SUM('Raw Data'!G132,'Raw Data'!G134,'Raw Data'!G136,'Raw Data'!G138),IF(AND($P$12=$AD$15,OR($S$12="Southbound",$S$12="Westbound")),SUM('Raw Data'!G339,'Raw Data'!G341,'Raw Data'!G343,'Raw Data'!G345),IF(AND($P$12=$AD$16,OR($S$12="Southbound",$S$12="Westbound")),SUM('Raw Data'!G546,'Raw Data'!G548,'Raw Data'!G550,'Raw Data'!G552),IF(AND($P$12=$AD$17,OR($S$12="Southbound",$S$12="Westbound")),SUM('Raw Data'!G753,'Raw Data'!G755,'Raw Data'!G757,'Raw Data'!G759),IF(AND($P$12=$AD$18,OR($S$12="Southbound",$S$12="Westbound")),SUM('Raw Data'!G960,'Raw Data'!G962,'Raw Data'!G964,'Raw Data'!G966),IF(AND($P$12=$AD$19,OR($S$12="Southbound","Westbound")),SUM('Raw Data'!G1167,'Raw Data'!G1169,'Raw Data'!G1171,'Raw Data'!G1173),IF(AND($P$12=$AD$20,OR($S$12="Southbound","Westbound")),SUM('Raw Data'!G1374,'Raw Data'!G1376,'Raw Data'!G1378,'Raw Data'!G1380),IF(AND($P$12=$AD$14,$S$12="Combined"),SUM('Raw Data'!G131:G138),IF(AND($P$12=$AD$15,$S$12="Combined"),SUM('Raw Data'!G338:G345),IF(AND($P$12=$AD$16,$S$12="Combined"),SUM('Raw Data'!G545:G552),IF(AND($P$12=$AD$17,$S$12="Combined"),SUM('Raw Data'!G752:G759),IF(AND($P$12=$AD$18,$S$12="Combined"),SUM('Raw Data'!G959:G966),IF(AND($P$12=$AD$19,$S$12="Combined"),SUM('Raw Data'!G1166:G1173),IF(AND($P$12=$AD$20,$S$12="Combined"),SUM('Raw Data'!G1373:G1380),"Error")))))))))))))))))))))</f>
        <v>0</v>
      </c>
      <c r="G15" s="6">
        <f>IF(AND($P$12=$AD$14,OR($S$12="Northbound",$S$12="Eastbound")),SUM('Raw Data'!H131,'Raw Data'!H133,'Raw Data'!H135,'Raw Data'!H137),IF(AND($P$12=$AD$15,OR($S$12="Northbound",$S$12="Eastbound")),SUM('Raw Data'!H338,'Raw Data'!H340,'Raw Data'!H342,'Raw Data'!H344),IF(AND($P$12=$AD$16,OR($S$12="Northbound",$S$12="Eastbound")),SUM('Raw Data'!H545,'Raw Data'!H547,'Raw Data'!H549,'Raw Data'!H551),IF(AND($P$12=$AD$17,OR($S$12="Northbound",$S$12="Eastbound")),SUM('Raw Data'!H752,'Raw Data'!H754,'Raw Data'!H756,'Raw Data'!H758),IF(AND($P$12=$AD$18,OR($S$12="Northbound",$S$12="Eastbound")),SUM('Raw Data'!H959,'Raw Data'!H961,'Raw Data'!H963,'Raw Data'!H965),IF(AND($P$12=$AD$19,OR($S$12="Northbound",$S$12="Eastbound")),SUM('Raw Data'!H1166,'Raw Data'!H1168,'Raw Data'!H1170,'Raw Data'!H1172),IF(AND($P$12=$AD$20,OR($S$12="Northbound",$S$12="Eastbound")),SUM('Raw Data'!H1373,'Raw Data'!H1375,'Raw Data'!H1377,'Raw Data'!H1379),IF(AND($P$12=$AD$14,OR($S$12="Southbound",$S$12="Westbound")),SUM('Raw Data'!H132,'Raw Data'!H134,'Raw Data'!H136,'Raw Data'!H138),IF(AND($P$12=$AD$15,OR($S$12="Southbound",$S$12="Westbound")),SUM('Raw Data'!H339,'Raw Data'!H341,'Raw Data'!H343,'Raw Data'!H345),IF(AND($P$12=$AD$16,OR($S$12="Southbound",$S$12="Westbound")),SUM('Raw Data'!H546,'Raw Data'!H548,'Raw Data'!H550,'Raw Data'!H552),IF(AND($P$12=$AD$17,OR($S$12="Southbound",$S$12="Westbound")),SUM('Raw Data'!H753,'Raw Data'!H755,'Raw Data'!H757,'Raw Data'!H759),IF(AND($P$12=$AD$18,OR($S$12="Southbound",$S$12="Westbound")),SUM('Raw Data'!H960,'Raw Data'!H962,'Raw Data'!H964,'Raw Data'!H966),IF(AND($P$12=$AD$19,OR($S$12="Southbound","Westbound")),SUM('Raw Data'!H1167,'Raw Data'!H1169,'Raw Data'!H1171,'Raw Data'!H1173),IF(AND($P$12=$AD$20,OR($S$12="Southbound","Westbound")),SUM('Raw Data'!H1374,'Raw Data'!H1376,'Raw Data'!H1378,'Raw Data'!H1380),IF(AND($P$12=$AD$14,$S$12="Combined"),SUM('Raw Data'!H131:H138),IF(AND($P$12=$AD$15,$S$12="Combined"),SUM('Raw Data'!H338:H345),IF(AND($P$12=$AD$16,$S$12="Combined"),SUM('Raw Data'!H545:H552),IF(AND($P$12=$AD$17,$S$12="Combined"),SUM('Raw Data'!H752:H759),IF(AND($P$12=$AD$18,$S$12="Combined"),SUM('Raw Data'!H959:H966),IF(AND($P$12=$AD$19,$S$12="Combined"),SUM('Raw Data'!H1166:H1173),IF(AND($P$12=$AD$20,$S$12="Combined"),SUM('Raw Data'!H1373:H1380),"Error")))))))))))))))))))))</f>
        <v>0</v>
      </c>
      <c r="H15" s="6">
        <f>IF(AND($P$12=$AD$14,OR($S$12="Northbound",$S$12="Eastbound")),SUM('Raw Data'!I131,'Raw Data'!I133,'Raw Data'!I135,'Raw Data'!I137),IF(AND($P$12=$AD$15,OR($S$12="Northbound",$S$12="Eastbound")),SUM('Raw Data'!I338,'Raw Data'!I340,'Raw Data'!I342,'Raw Data'!I344),IF(AND($P$12=$AD$16,OR($S$12="Northbound",$S$12="Eastbound")),SUM('Raw Data'!I545,'Raw Data'!I547,'Raw Data'!I549,'Raw Data'!I551),IF(AND($P$12=$AD$17,OR($S$12="Northbound",$S$12="Eastbound")),SUM('Raw Data'!I752,'Raw Data'!I754,'Raw Data'!I756,'Raw Data'!I758),IF(AND($P$12=$AD$18,OR($S$12="Northbound",$S$12="Eastbound")),SUM('Raw Data'!I959,'Raw Data'!I961,'Raw Data'!I963,'Raw Data'!I965),IF(AND($P$12=$AD$19,OR($S$12="Northbound",$S$12="Eastbound")),SUM('Raw Data'!I1166,'Raw Data'!I1168,'Raw Data'!I1170,'Raw Data'!I1172),IF(AND($P$12=$AD$20,OR($S$12="Northbound",$S$12="Eastbound")),SUM('Raw Data'!I1373,'Raw Data'!I1375,'Raw Data'!I1377,'Raw Data'!I1379),IF(AND($P$12=$AD$14,OR($S$12="Southbound",$S$12="Westbound")),SUM('Raw Data'!I132,'Raw Data'!I134,'Raw Data'!I136,'Raw Data'!I138),IF(AND($P$12=$AD$15,OR($S$12="Southbound",$S$12="Westbound")),SUM('Raw Data'!I339,'Raw Data'!I341,'Raw Data'!I343,'Raw Data'!I345),IF(AND($P$12=$AD$16,OR($S$12="Southbound",$S$12="Westbound")),SUM('Raw Data'!I546,'Raw Data'!I548,'Raw Data'!I550,'Raw Data'!I552),IF(AND($P$12=$AD$17,OR($S$12="Southbound",$S$12="Westbound")),SUM('Raw Data'!I753,'Raw Data'!I755,'Raw Data'!I757,'Raw Data'!I759),IF(AND($P$12=$AD$18,OR($S$12="Southbound",$S$12="Westbound")),SUM('Raw Data'!I960,'Raw Data'!I962,'Raw Data'!I964,'Raw Data'!I966),IF(AND($P$12=$AD$19,OR($S$12="Southbound","Westbound")),SUM('Raw Data'!I1167,'Raw Data'!I1169,'Raw Data'!I1171,'Raw Data'!I1173),IF(AND($P$12=$AD$20,OR($S$12="Southbound","Westbound")),SUM('Raw Data'!I1374,'Raw Data'!I1376,'Raw Data'!I1378,'Raw Data'!I1380),IF(AND($P$12=$AD$14,$S$12="Combined"),SUM('Raw Data'!I131:I138),IF(AND($P$12=$AD$15,$S$12="Combined"),SUM('Raw Data'!I338:I345),IF(AND($P$12=$AD$16,$S$12="Combined"),SUM('Raw Data'!I545:I552),IF(AND($P$12=$AD$17,$S$12="Combined"),SUM('Raw Data'!I752:I759),IF(AND($P$12=$AD$18,$S$12="Combined"),SUM('Raw Data'!I959:I966),IF(AND($P$12=$AD$19,$S$12="Combined"),SUM('Raw Data'!I1166:I1173),IF(AND($P$12=$AD$20,$S$12="Combined"),SUM('Raw Data'!I1373:I1380),"Error")))))))))))))))))))))</f>
        <v>0</v>
      </c>
      <c r="I15" s="6">
        <f>IF(AND($P$12=$AD$14,OR($S$12="Northbound",$S$12="Eastbound")),SUM('Raw Data'!J131,'Raw Data'!J133,'Raw Data'!J135,'Raw Data'!J137),IF(AND($P$12=$AD$15,OR($S$12="Northbound",$S$12="Eastbound")),SUM('Raw Data'!J338,'Raw Data'!J340,'Raw Data'!J342,'Raw Data'!J344),IF(AND($P$12=$AD$16,OR($S$12="Northbound",$S$12="Eastbound")),SUM('Raw Data'!J545,'Raw Data'!J547,'Raw Data'!J549,'Raw Data'!J551),IF(AND($P$12=$AD$17,OR($S$12="Northbound",$S$12="Eastbound")),SUM('Raw Data'!J752,'Raw Data'!J754,'Raw Data'!J756,'Raw Data'!J758),IF(AND($P$12=$AD$18,OR($S$12="Northbound",$S$12="Eastbound")),SUM('Raw Data'!J959,'Raw Data'!J961,'Raw Data'!J963,'Raw Data'!J965),IF(AND($P$12=$AD$19,OR($S$12="Northbound",$S$12="Eastbound")),SUM('Raw Data'!J1166,'Raw Data'!J1168,'Raw Data'!J1170,'Raw Data'!J1172),IF(AND($P$12=$AD$20,OR($S$12="Northbound",$S$12="Eastbound")),SUM('Raw Data'!J1373,'Raw Data'!J1375,'Raw Data'!J1377,'Raw Data'!J1379),IF(AND($P$12=$AD$14,OR($S$12="Southbound",$S$12="Westbound")),SUM('Raw Data'!J132,'Raw Data'!J134,'Raw Data'!J136,'Raw Data'!J138),IF(AND($P$12=$AD$15,OR($S$12="Southbound",$S$12="Westbound")),SUM('Raw Data'!J339,'Raw Data'!J341,'Raw Data'!J343,'Raw Data'!J345),IF(AND($P$12=$AD$16,OR($S$12="Southbound",$S$12="Westbound")),SUM('Raw Data'!J546,'Raw Data'!J548,'Raw Data'!J550,'Raw Data'!J552),IF(AND($P$12=$AD$17,OR($S$12="Southbound",$S$12="Westbound")),SUM('Raw Data'!J753,'Raw Data'!J755,'Raw Data'!J757,'Raw Data'!J759),IF(AND($P$12=$AD$18,OR($S$12="Southbound",$S$12="Westbound")),SUM('Raw Data'!J960,'Raw Data'!J962,'Raw Data'!J964,'Raw Data'!J966),IF(AND($P$12=$AD$19,OR($S$12="Southbound","Westbound")),SUM('Raw Data'!J1167,'Raw Data'!J1169,'Raw Data'!J1171,'Raw Data'!J1173),IF(AND($P$12=$AD$20,OR($S$12="Southbound","Westbound")),SUM('Raw Data'!J1374,'Raw Data'!J1376,'Raw Data'!J1378,'Raw Data'!J1380),IF(AND($P$12=$AD$14,$S$12="Combined"),SUM('Raw Data'!J131:J138),IF(AND($P$12=$AD$15,$S$12="Combined"),SUM('Raw Data'!J338:J345),IF(AND($P$12=$AD$16,$S$12="Combined"),SUM('Raw Data'!J545:J552),IF(AND($P$12=$AD$17,$S$12="Combined"),SUM('Raw Data'!J752:J759),IF(AND($P$12=$AD$18,$S$12="Combined"),SUM('Raw Data'!J959:J966),IF(AND($P$12=$AD$19,$S$12="Combined"),SUM('Raw Data'!J1166:J1173),IF(AND($P$12=$AD$20,$S$12="Combined"),SUM('Raw Data'!J1373:J1380),"Error")))))))))))))))))))))</f>
        <v>0</v>
      </c>
      <c r="J15" s="6">
        <f>IF(AND($P$12=$AD$14,OR($S$12="Northbound",$S$12="Eastbound")),SUM('Raw Data'!K131,'Raw Data'!K133,'Raw Data'!K135,'Raw Data'!K137),IF(AND($P$12=$AD$15,OR($S$12="Northbound",$S$12="Eastbound")),SUM('Raw Data'!K338,'Raw Data'!K340,'Raw Data'!K342,'Raw Data'!K344),IF(AND($P$12=$AD$16,OR($S$12="Northbound",$S$12="Eastbound")),SUM('Raw Data'!K545,'Raw Data'!K547,'Raw Data'!K549,'Raw Data'!K551),IF(AND($P$12=$AD$17,OR($S$12="Northbound",$S$12="Eastbound")),SUM('Raw Data'!K752,'Raw Data'!K754,'Raw Data'!K756,'Raw Data'!K758),IF(AND($P$12=$AD$18,OR($S$12="Northbound",$S$12="Eastbound")),SUM('Raw Data'!K959,'Raw Data'!K961,'Raw Data'!K963,'Raw Data'!K965),IF(AND($P$12=$AD$19,OR($S$12="Northbound",$S$12="Eastbound")),SUM('Raw Data'!K1166,'Raw Data'!K1168,'Raw Data'!K1170,'Raw Data'!K1172),IF(AND($P$12=$AD$20,OR($S$12="Northbound",$S$12="Eastbound")),SUM('Raw Data'!K1373,'Raw Data'!K1375,'Raw Data'!K1377,'Raw Data'!K1379),IF(AND($P$12=$AD$14,OR($S$12="Southbound",$S$12="Westbound")),SUM('Raw Data'!K132,'Raw Data'!K134,'Raw Data'!K136,'Raw Data'!K138),IF(AND($P$12=$AD$15,OR($S$12="Southbound",$S$12="Westbound")),SUM('Raw Data'!K339,'Raw Data'!K341,'Raw Data'!K343,'Raw Data'!K345),IF(AND($P$12=$AD$16,OR($S$12="Southbound",$S$12="Westbound")),SUM('Raw Data'!K546,'Raw Data'!K548,'Raw Data'!K550,'Raw Data'!K552),IF(AND($P$12=$AD$17,OR($S$12="Southbound",$S$12="Westbound")),SUM('Raw Data'!K753,'Raw Data'!K755,'Raw Data'!K757,'Raw Data'!K759),IF(AND($P$12=$AD$18,OR($S$12="Southbound",$S$12="Westbound")),SUM('Raw Data'!K960,'Raw Data'!K962,'Raw Data'!K964,'Raw Data'!K966),IF(AND($P$12=$AD$19,OR($S$12="Southbound","Westbound")),SUM('Raw Data'!K1167,'Raw Data'!K1169,'Raw Data'!K1171,'Raw Data'!K1173),IF(AND($P$12=$AD$20,OR($S$12="Southbound","Westbound")),SUM('Raw Data'!K1374,'Raw Data'!K1376,'Raw Data'!K1378,'Raw Data'!K1380),IF(AND($P$12=$AD$14,$S$12="Combined"),SUM('Raw Data'!K131:K138),IF(AND($P$12=$AD$15,$S$12="Combined"),SUM('Raw Data'!K338:K345),IF(AND($P$12=$AD$16,$S$12="Combined"),SUM('Raw Data'!K545:K552),IF(AND($P$12=$AD$17,$S$12="Combined"),SUM('Raw Data'!K752:K759),IF(AND($P$12=$AD$18,$S$12="Combined"),SUM('Raw Data'!K959:K966),IF(AND($P$12=$AD$19,$S$12="Combined"),SUM('Raw Data'!K1166:K1173),IF(AND($P$12=$AD$20,$S$12="Combined"),SUM('Raw Data'!K1373:K1380),"Error")))))))))))))))))))))</f>
        <v>0</v>
      </c>
      <c r="K15" s="6">
        <f>IF(AND($P$12=$AD$14,OR($S$12="Northbound",$S$12="Eastbound")),SUM('Raw Data'!L131,'Raw Data'!L133,'Raw Data'!L135,'Raw Data'!L137),IF(AND($P$12=$AD$15,OR($S$12="Northbound",$S$12="Eastbound")),SUM('Raw Data'!L338,'Raw Data'!L340,'Raw Data'!L342,'Raw Data'!L344),IF(AND($P$12=$AD$16,OR($S$12="Northbound",$S$12="Eastbound")),SUM('Raw Data'!L545,'Raw Data'!L547,'Raw Data'!L549,'Raw Data'!L551),IF(AND($P$12=$AD$17,OR($S$12="Northbound",$S$12="Eastbound")),SUM('Raw Data'!L752,'Raw Data'!L754,'Raw Data'!L756,'Raw Data'!L758),IF(AND($P$12=$AD$18,OR($S$12="Northbound",$S$12="Eastbound")),SUM('Raw Data'!L959,'Raw Data'!L961,'Raw Data'!L963,'Raw Data'!L965),IF(AND($P$12=$AD$19,OR($S$12="Northbound",$S$12="Eastbound")),SUM('Raw Data'!L1166,'Raw Data'!L1168,'Raw Data'!L1170,'Raw Data'!L1172),IF(AND($P$12=$AD$20,OR($S$12="Northbound",$S$12="Eastbound")),SUM('Raw Data'!L1373,'Raw Data'!L1375,'Raw Data'!L1377,'Raw Data'!L1379),IF(AND($P$12=$AD$14,OR($S$12="Southbound",$S$12="Westbound")),SUM('Raw Data'!L132,'Raw Data'!L134,'Raw Data'!L136,'Raw Data'!L138),IF(AND($P$12=$AD$15,OR($S$12="Southbound",$S$12="Westbound")),SUM('Raw Data'!L339,'Raw Data'!L341,'Raw Data'!L343,'Raw Data'!L345),IF(AND($P$12=$AD$16,OR($S$12="Southbound",$S$12="Westbound")),SUM('Raw Data'!L546,'Raw Data'!L548,'Raw Data'!L550,'Raw Data'!L552),IF(AND($P$12=$AD$17,OR($S$12="Southbound",$S$12="Westbound")),SUM('Raw Data'!L753,'Raw Data'!L755,'Raw Data'!L757,'Raw Data'!L759),IF(AND($P$12=$AD$18,OR($S$12="Southbound",$S$12="Westbound")),SUM('Raw Data'!L960,'Raw Data'!L962,'Raw Data'!L964,'Raw Data'!L966),IF(AND($P$12=$AD$19,OR($S$12="Southbound","Westbound")),SUM('Raw Data'!L1167,'Raw Data'!L1169,'Raw Data'!L1171,'Raw Data'!L1173),IF(AND($P$12=$AD$20,OR($S$12="Southbound","Westbound")),SUM('Raw Data'!L1374,'Raw Data'!L1376,'Raw Data'!L1378,'Raw Data'!L1380),IF(AND($P$12=$AD$14,$S$12="Combined"),SUM('Raw Data'!L131:L138),IF(AND($P$12=$AD$15,$S$12="Combined"),SUM('Raw Data'!L338:L345),IF(AND($P$12=$AD$16,$S$12="Combined"),SUM('Raw Data'!L545:L552),IF(AND($P$12=$AD$17,$S$12="Combined"),SUM('Raw Data'!L752:L759),IF(AND($P$12=$AD$18,$S$12="Combined"),SUM('Raw Data'!L959:L966),IF(AND($P$12=$AD$19,$S$12="Combined"),SUM('Raw Data'!L1166:L1173),IF(AND($P$12=$AD$20,$S$12="Combined"),SUM('Raw Data'!L1373:L1380),"Error")))))))))))))))))))))</f>
        <v>0</v>
      </c>
      <c r="L15" s="6">
        <f>IF(AND($P$12=$AD$14,OR($S$12="Northbound",$S$12="Eastbound")),SUM('Raw Data'!M131,'Raw Data'!M133,'Raw Data'!M135,'Raw Data'!M137),IF(AND($P$12=$AD$15,OR($S$12="Northbound",$S$12="Eastbound")),SUM('Raw Data'!M338,'Raw Data'!M340,'Raw Data'!M342,'Raw Data'!M344),IF(AND($P$12=$AD$16,OR($S$12="Northbound",$S$12="Eastbound")),SUM('Raw Data'!M545,'Raw Data'!M547,'Raw Data'!M549,'Raw Data'!M551),IF(AND($P$12=$AD$17,OR($S$12="Northbound",$S$12="Eastbound")),SUM('Raw Data'!M752,'Raw Data'!M754,'Raw Data'!M756,'Raw Data'!M758),IF(AND($P$12=$AD$18,OR($S$12="Northbound",$S$12="Eastbound")),SUM('Raw Data'!M959,'Raw Data'!M961,'Raw Data'!M963,'Raw Data'!M965),IF(AND($P$12=$AD$19,OR($S$12="Northbound",$S$12="Eastbound")),SUM('Raw Data'!M1166,'Raw Data'!M1168,'Raw Data'!M1170,'Raw Data'!M1172),IF(AND($P$12=$AD$20,OR($S$12="Northbound",$S$12="Eastbound")),SUM('Raw Data'!M1373,'Raw Data'!M1375,'Raw Data'!M1377,'Raw Data'!M1379),IF(AND($P$12=$AD$14,OR($S$12="Southbound",$S$12="Westbound")),SUM('Raw Data'!M132,'Raw Data'!M134,'Raw Data'!M136,'Raw Data'!M138),IF(AND($P$12=$AD$15,OR($S$12="Southbound",$S$12="Westbound")),SUM('Raw Data'!M339,'Raw Data'!M341,'Raw Data'!M343,'Raw Data'!M345),IF(AND($P$12=$AD$16,OR($S$12="Southbound",$S$12="Westbound")),SUM('Raw Data'!M546,'Raw Data'!M548,'Raw Data'!M550,'Raw Data'!M552),IF(AND($P$12=$AD$17,OR($S$12="Southbound",$S$12="Westbound")),SUM('Raw Data'!M753,'Raw Data'!M755,'Raw Data'!M757,'Raw Data'!M759),IF(AND($P$12=$AD$18,OR($S$12="Southbound",$S$12="Westbound")),SUM('Raw Data'!M960,'Raw Data'!M962,'Raw Data'!M964,'Raw Data'!M966),IF(AND($P$12=$AD$19,OR($S$12="Southbound","Westbound")),SUM('Raw Data'!M1167,'Raw Data'!M1169,'Raw Data'!M1171,'Raw Data'!M1173),IF(AND($P$12=$AD$20,OR($S$12="Southbound","Westbound")),SUM('Raw Data'!M1374,'Raw Data'!M1376,'Raw Data'!M1378,'Raw Data'!M1380),IF(AND($P$12=$AD$14,$S$12="Combined"),SUM('Raw Data'!M131:M138),IF(AND($P$12=$AD$15,$S$12="Combined"),SUM('Raw Data'!M338:M345),IF(AND($P$12=$AD$16,$S$12="Combined"),SUM('Raw Data'!M545:M552),IF(AND($P$12=$AD$17,$S$12="Combined"),SUM('Raw Data'!M752:M759),IF(AND($P$12=$AD$18,$S$12="Combined"),SUM('Raw Data'!M959:M966),IF(AND($P$12=$AD$19,$S$12="Combined"),SUM('Raw Data'!M1166:M1173),IF(AND($P$12=$AD$20,$S$12="Combined"),SUM('Raw Data'!M1373:M1380),"Error")))))))))))))))))))))</f>
        <v>0</v>
      </c>
      <c r="M15" s="6">
        <f>IF(AND($P$12=$AD$14,OR($S$12="Northbound",$S$12="Eastbound")),SUM('Raw Data'!N131,'Raw Data'!N133,'Raw Data'!N135,'Raw Data'!N137),IF(AND($P$12=$AD$15,OR($S$12="Northbound",$S$12="Eastbound")),SUM('Raw Data'!N338,'Raw Data'!N340,'Raw Data'!N342,'Raw Data'!N344),IF(AND($P$12=$AD$16,OR($S$12="Northbound",$S$12="Eastbound")),SUM('Raw Data'!N545,'Raw Data'!N547,'Raw Data'!N549,'Raw Data'!N551),IF(AND($P$12=$AD$17,OR($S$12="Northbound",$S$12="Eastbound")),SUM('Raw Data'!N752,'Raw Data'!N754,'Raw Data'!N756,'Raw Data'!N758),IF(AND($P$12=$AD$18,OR($S$12="Northbound",$S$12="Eastbound")),SUM('Raw Data'!N959,'Raw Data'!N961,'Raw Data'!N963,'Raw Data'!N965),IF(AND($P$12=$AD$19,OR($S$12="Northbound",$S$12="Eastbound")),SUM('Raw Data'!N1166,'Raw Data'!N1168,'Raw Data'!N1170,'Raw Data'!N1172),IF(AND($P$12=$AD$20,OR($S$12="Northbound",$S$12="Eastbound")),SUM('Raw Data'!N1373,'Raw Data'!N1375,'Raw Data'!N1377,'Raw Data'!N1379),IF(AND($P$12=$AD$14,OR($S$12="Southbound",$S$12="Westbound")),SUM('Raw Data'!N132,'Raw Data'!N134,'Raw Data'!N136,'Raw Data'!N138),IF(AND($P$12=$AD$15,OR($S$12="Southbound",$S$12="Westbound")),SUM('Raw Data'!N339,'Raw Data'!N341,'Raw Data'!N343,'Raw Data'!N345),IF(AND($P$12=$AD$16,OR($S$12="Southbound",$S$12="Westbound")),SUM('Raw Data'!N546,'Raw Data'!N548,'Raw Data'!N550,'Raw Data'!N552),IF(AND($P$12=$AD$17,OR($S$12="Southbound",$S$12="Westbound")),SUM('Raw Data'!N753,'Raw Data'!N755,'Raw Data'!N757,'Raw Data'!N759),IF(AND($P$12=$AD$18,OR($S$12="Southbound",$S$12="Westbound")),SUM('Raw Data'!N960,'Raw Data'!N962,'Raw Data'!N964,'Raw Data'!N966),IF(AND($P$12=$AD$19,OR($S$12="Southbound","Westbound")),SUM('Raw Data'!N1167,'Raw Data'!N1169,'Raw Data'!N1171,'Raw Data'!N1173),IF(AND($P$12=$AD$20,OR($S$12="Southbound","Westbound")),SUM('Raw Data'!N1374,'Raw Data'!N1376,'Raw Data'!N1378,'Raw Data'!N1380),IF(AND($P$12=$AD$14,$S$12="Combined"),SUM('Raw Data'!N131:N138),IF(AND($P$12=$AD$15,$S$12="Combined"),SUM('Raw Data'!N338:N345),IF(AND($P$12=$AD$16,$S$12="Combined"),SUM('Raw Data'!N545:N552),IF(AND($P$12=$AD$17,$S$12="Combined"),SUM('Raw Data'!N752:N759),IF(AND($P$12=$AD$18,$S$12="Combined"),SUM('Raw Data'!N959:N966),IF(AND($P$12=$AD$19,$S$12="Combined"),SUM('Raw Data'!N1166:N1173),IF(AND($P$12=$AD$20,$S$12="Combined"),SUM('Raw Data'!N1373:N1380),"Error")))))))))))))))))))))</f>
        <v>0</v>
      </c>
      <c r="N15" s="46">
        <f t="shared" ref="N15:N41" si="0">SUM(B15:M15)</f>
        <v>8</v>
      </c>
      <c r="AC15" s="51"/>
      <c r="AD15" s="50" t="str">
        <f>TEXT('Raw Data'!A325,"ddd d mmm yyyy")</f>
        <v>Sun 10 Oct 2021</v>
      </c>
      <c r="AE15" s="50"/>
      <c r="AF15" s="51"/>
      <c r="AG15" s="51"/>
    </row>
    <row r="16" spans="1:48" ht="13.8" x14ac:dyDescent="0.25">
      <c r="A16" s="43">
        <v>8.3333333333333301E-2</v>
      </c>
      <c r="B16" s="6">
        <f>IF(AND($P$12=$AD$14,OR($S$12="Northbound",$S$12="Eastbound")),SUM('Raw Data'!C139,'Raw Data'!C141,'Raw Data'!C143,'Raw Data'!C145),IF(AND($P$12=$AD$15,OR($S$12="Northbound",$S$12="Eastbound")),SUM('Raw Data'!C346,'Raw Data'!C348,'Raw Data'!C350,'Raw Data'!C352),IF(AND($P$12=$AD$16,OR($S$12="Northbound",$S$12="Eastbound")),SUM('Raw Data'!C553,'Raw Data'!C555,'Raw Data'!C557,'Raw Data'!C559),IF(AND($P$12=$AD$17,OR($S$12="Northbound",$S$12="Eastbound")),SUM('Raw Data'!C760,'Raw Data'!C762,'Raw Data'!C764,'Raw Data'!C766),IF(AND($P$12=$AD$18,OR($S$12="Northbound",$S$12="Eastbound")),SUM('Raw Data'!C967,'Raw Data'!C969,'Raw Data'!C971,'Raw Data'!C973),IF(AND($P$12=$AD$19,OR($S$12="Northbound",$S$12="Eastbound")),SUM('Raw Data'!C1174,'Raw Data'!C1176,'Raw Data'!C1178,'Raw Data'!C1180),IF(AND($P$12=$AD$20,OR($S$12="Northbound",$S$12="Eastbound")),SUM('Raw Data'!C1381,'Raw Data'!C1383,'Raw Data'!C1385,'Raw Data'!C1387),IF(AND($P$12=$AD$14,OR($S$12="Southbound",$S$12="Westbound")),SUM('Raw Data'!C140,'Raw Data'!C142,'Raw Data'!C144,'Raw Data'!C146),IF(AND($P$12=$AD$15,OR($S$12="Southbound",$S$12="Westbound")),SUM('Raw Data'!C347,'Raw Data'!C349,'Raw Data'!C351,'Raw Data'!C353),IF(AND($P$12=$AD$16,OR($S$12="Southbound",$S$12="Westbound")),SUM('Raw Data'!C554,'Raw Data'!C556,'Raw Data'!C558,'Raw Data'!C560),IF(AND($P$12=$AD$17,OR($S$12="Southbound",$S$12="Westbound")),SUM('Raw Data'!C761,'Raw Data'!C763,'Raw Data'!C765,'Raw Data'!C767),IF(AND($P$12=$AD$18,OR($S$12="Southbound",$S$12="Westbound")),SUM('Raw Data'!C968,'Raw Data'!C970,'Raw Data'!C972,'Raw Data'!C974),IF(AND($P$12=$AD$19,OR($S$12="Southbound","Westbound")),SUM('Raw Data'!C1175,'Raw Data'!C1177,'Raw Data'!C1179,'Raw Data'!C1181),IF(AND($P$12=$AD$20,OR($S$12="Southbound","Westbound")),SUM('Raw Data'!C1382,'Raw Data'!C1384,'Raw Data'!C1386,'Raw Data'!C1388),IF(AND($P$12=$AD$14,$S$12="Combined"),SUM('Raw Data'!C139:C146),IF(AND($P$12=$AD$15,$S$12="Combined"),SUM('Raw Data'!C346:C353),IF(AND($P$12=$AD$16,$S$12="Combined"),SUM('Raw Data'!C553:C560),IF(AND($P$12=$AD$17,$S$12="Combined"),SUM('Raw Data'!C760:C767),IF(AND($P$12=$AD$18,$S$12="Combined"),SUM('Raw Data'!C967:C974),IF(AND($P$12=$AD$19,$S$12="Combined"),SUM('Raw Data'!C1174:C1181),IF(AND($P$12=$AD$20,$S$12="Combined"),SUM('Raw Data'!C1381:C1388),"Error")))))))))))))))))))))</f>
        <v>0</v>
      </c>
      <c r="C16" s="6">
        <f>IF(AND($P$12=$AD$14,OR($S$12="Northbound",$S$12="Eastbound")),SUM('Raw Data'!D139,'Raw Data'!D141,'Raw Data'!D143,'Raw Data'!D145),IF(AND($P$12=$AD$15,OR($S$12="Northbound",$S$12="Eastbound")),SUM('Raw Data'!D346,'Raw Data'!D348,'Raw Data'!D350,'Raw Data'!D352),IF(AND($P$12=$AD$16,OR($S$12="Northbound",$S$12="Eastbound")),SUM('Raw Data'!D553,'Raw Data'!D555,'Raw Data'!D557,'Raw Data'!D559),IF(AND($P$12=$AD$17,OR($S$12="Northbound",$S$12="Eastbound")),SUM('Raw Data'!D760,'Raw Data'!D762,'Raw Data'!D764,'Raw Data'!D766),IF(AND($P$12=$AD$18,OR($S$12="Northbound",$S$12="Eastbound")),SUM('Raw Data'!D967,'Raw Data'!D969,'Raw Data'!D971,'Raw Data'!D973),IF(AND($P$12=$AD$19,OR($S$12="Northbound",$S$12="Eastbound")),SUM('Raw Data'!D1174,'Raw Data'!D1176,'Raw Data'!D1178,'Raw Data'!D1180),IF(AND($P$12=$AD$20,OR($S$12="Northbound",$S$12="Eastbound")),SUM('Raw Data'!D1381,'Raw Data'!D1383,'Raw Data'!D1385,'Raw Data'!D1387),IF(AND($P$12=$AD$14,OR($S$12="Southbound",$S$12="Westbound")),SUM('Raw Data'!D140,'Raw Data'!D142,'Raw Data'!D144,'Raw Data'!D146),IF(AND($P$12=$AD$15,OR($S$12="Southbound",$S$12="Westbound")),SUM('Raw Data'!D347,'Raw Data'!D349,'Raw Data'!D351,'Raw Data'!D353),IF(AND($P$12=$AD$16,OR($S$12="Southbound",$S$12="Westbound")),SUM('Raw Data'!D554,'Raw Data'!D556,'Raw Data'!D558,'Raw Data'!D560),IF(AND($P$12=$AD$17,OR($S$12="Southbound",$S$12="Westbound")),SUM('Raw Data'!D761,'Raw Data'!D763,'Raw Data'!D765,'Raw Data'!D767),IF(AND($P$12=$AD$18,OR($S$12="Southbound",$S$12="Westbound")),SUM('Raw Data'!D968,'Raw Data'!D970,'Raw Data'!D972,'Raw Data'!D974),IF(AND($P$12=$AD$19,OR($S$12="Southbound","Westbound")),SUM('Raw Data'!D1175,'Raw Data'!D1177,'Raw Data'!D1179,'Raw Data'!D1181),IF(AND($P$12=$AD$20,OR($S$12="Southbound","Westbound")),SUM('Raw Data'!D1382,'Raw Data'!D1384,'Raw Data'!D1386,'Raw Data'!D1388),IF(AND($P$12=$AD$14,$S$12="Combined"),SUM('Raw Data'!D139:D146),IF(AND($P$12=$AD$15,$S$12="Combined"),SUM('Raw Data'!D346:D353),IF(AND($P$12=$AD$16,$S$12="Combined"),SUM('Raw Data'!D553:D560),IF(AND($P$12=$AD$17,$S$12="Combined"),SUM('Raw Data'!D760:D767),IF(AND($P$12=$AD$18,$S$12="Combined"),SUM('Raw Data'!D967:D974),IF(AND($P$12=$AD$19,$S$12="Combined"),SUM('Raw Data'!D1174:D1181),IF(AND($P$12=$AD$20,$S$12="Combined"),SUM('Raw Data'!D1381:D1388),"Error")))))))))))))))))))))</f>
        <v>5</v>
      </c>
      <c r="D16" s="6">
        <f>IF(AND($P$12=$AD$14,OR($S$12="Northbound",$S$12="Eastbound")),SUM('Raw Data'!E139,'Raw Data'!E141,'Raw Data'!E143,'Raw Data'!E145),IF(AND($P$12=$AD$15,OR($S$12="Northbound",$S$12="Eastbound")),SUM('Raw Data'!E346,'Raw Data'!E348,'Raw Data'!E350,'Raw Data'!E352),IF(AND($P$12=$AD$16,OR($S$12="Northbound",$S$12="Eastbound")),SUM('Raw Data'!E553,'Raw Data'!E555,'Raw Data'!E557,'Raw Data'!E559),IF(AND($P$12=$AD$17,OR($S$12="Northbound",$S$12="Eastbound")),SUM('Raw Data'!E760,'Raw Data'!E762,'Raw Data'!E764,'Raw Data'!E766),IF(AND($P$12=$AD$18,OR($S$12="Northbound",$S$12="Eastbound")),SUM('Raw Data'!E967,'Raw Data'!E969,'Raw Data'!E971,'Raw Data'!E973),IF(AND($P$12=$AD$19,OR($S$12="Northbound",$S$12="Eastbound")),SUM('Raw Data'!E1174,'Raw Data'!E1176,'Raw Data'!E1178,'Raw Data'!E1180),IF(AND($P$12=$AD$20,OR($S$12="Northbound",$S$12="Eastbound")),SUM('Raw Data'!E1381,'Raw Data'!E1383,'Raw Data'!E1385,'Raw Data'!E1387),IF(AND($P$12=$AD$14,OR($S$12="Southbound",$S$12="Westbound")),SUM('Raw Data'!E140,'Raw Data'!E142,'Raw Data'!E144,'Raw Data'!E146),IF(AND($P$12=$AD$15,OR($S$12="Southbound",$S$12="Westbound")),SUM('Raw Data'!E347,'Raw Data'!E349,'Raw Data'!E351,'Raw Data'!E353),IF(AND($P$12=$AD$16,OR($S$12="Southbound",$S$12="Westbound")),SUM('Raw Data'!E554,'Raw Data'!E556,'Raw Data'!E558,'Raw Data'!E560),IF(AND($P$12=$AD$17,OR($S$12="Southbound",$S$12="Westbound")),SUM('Raw Data'!E761,'Raw Data'!E763,'Raw Data'!E765,'Raw Data'!E767),IF(AND($P$12=$AD$18,OR($S$12="Southbound",$S$12="Westbound")),SUM('Raw Data'!E968,'Raw Data'!E970,'Raw Data'!E972,'Raw Data'!E974),IF(AND($P$12=$AD$19,OR($S$12="Southbound","Westbound")),SUM('Raw Data'!E1175,'Raw Data'!E1177,'Raw Data'!E1179,'Raw Data'!E1181),IF(AND($P$12=$AD$20,OR($S$12="Southbound","Westbound")),SUM('Raw Data'!E1382,'Raw Data'!E1384,'Raw Data'!E1386,'Raw Data'!E1388),IF(AND($P$12=$AD$14,$S$12="Combined"),SUM('Raw Data'!E139:E146),IF(AND($P$12=$AD$15,$S$12="Combined"),SUM('Raw Data'!E346:E353),IF(AND($P$12=$AD$16,$S$12="Combined"),SUM('Raw Data'!E553:E560),IF(AND($P$12=$AD$17,$S$12="Combined"),SUM('Raw Data'!E760:E767),IF(AND($P$12=$AD$18,$S$12="Combined"),SUM('Raw Data'!E967:E974),IF(AND($P$12=$AD$19,$S$12="Combined"),SUM('Raw Data'!E1174:E1181),IF(AND($P$12=$AD$20,$S$12="Combined"),SUM('Raw Data'!E1381:E1388),"Error")))))))))))))))))))))</f>
        <v>0</v>
      </c>
      <c r="E16" s="6">
        <f>IF(AND($P$12=$AD$14,OR($S$12="Northbound",$S$12="Eastbound")),SUM('Raw Data'!F139,'Raw Data'!F141,'Raw Data'!F143,'Raw Data'!F145),IF(AND($P$12=$AD$15,OR($S$12="Northbound",$S$12="Eastbound")),SUM('Raw Data'!F346,'Raw Data'!F348,'Raw Data'!F350,'Raw Data'!F352),IF(AND($P$12=$AD$16,OR($S$12="Northbound",$S$12="Eastbound")),SUM('Raw Data'!F553,'Raw Data'!F555,'Raw Data'!F557,'Raw Data'!F559),IF(AND($P$12=$AD$17,OR($S$12="Northbound",$S$12="Eastbound")),SUM('Raw Data'!F760,'Raw Data'!F762,'Raw Data'!F764,'Raw Data'!F766),IF(AND($P$12=$AD$18,OR($S$12="Northbound",$S$12="Eastbound")),SUM('Raw Data'!F967,'Raw Data'!F969,'Raw Data'!F971,'Raw Data'!F973),IF(AND($P$12=$AD$19,OR($S$12="Northbound",$S$12="Eastbound")),SUM('Raw Data'!F1174,'Raw Data'!F1176,'Raw Data'!F1178,'Raw Data'!F1180),IF(AND($P$12=$AD$20,OR($S$12="Northbound",$S$12="Eastbound")),SUM('Raw Data'!F1381,'Raw Data'!F1383,'Raw Data'!F1385,'Raw Data'!F1387),IF(AND($P$12=$AD$14,OR($S$12="Southbound",$S$12="Westbound")),SUM('Raw Data'!F140,'Raw Data'!F142,'Raw Data'!F144,'Raw Data'!F146),IF(AND($P$12=$AD$15,OR($S$12="Southbound",$S$12="Westbound")),SUM('Raw Data'!F347,'Raw Data'!F349,'Raw Data'!F351,'Raw Data'!F353),IF(AND($P$12=$AD$16,OR($S$12="Southbound",$S$12="Westbound")),SUM('Raw Data'!F554,'Raw Data'!F556,'Raw Data'!F558,'Raw Data'!F560),IF(AND($P$12=$AD$17,OR($S$12="Southbound",$S$12="Westbound")),SUM('Raw Data'!F761,'Raw Data'!F763,'Raw Data'!F765,'Raw Data'!F767),IF(AND($P$12=$AD$18,OR($S$12="Southbound",$S$12="Westbound")),SUM('Raw Data'!F968,'Raw Data'!F970,'Raw Data'!F972,'Raw Data'!F974),IF(AND($P$12=$AD$19,OR($S$12="Southbound","Westbound")),SUM('Raw Data'!F1175,'Raw Data'!F1177,'Raw Data'!F1179,'Raw Data'!F1181),IF(AND($P$12=$AD$20,OR($S$12="Southbound","Westbound")),SUM('Raw Data'!F1382,'Raw Data'!F1384,'Raw Data'!F1386,'Raw Data'!F1388),IF(AND($P$12=$AD$14,$S$12="Combined"),SUM('Raw Data'!F139:F146),IF(AND($P$12=$AD$15,$S$12="Combined"),SUM('Raw Data'!F346:F353),IF(AND($P$12=$AD$16,$S$12="Combined"),SUM('Raw Data'!F553:F560),IF(AND($P$12=$AD$17,$S$12="Combined"),SUM('Raw Data'!F760:F767),IF(AND($P$12=$AD$18,$S$12="Combined"),SUM('Raw Data'!F967:F974),IF(AND($P$12=$AD$19,$S$12="Combined"),SUM('Raw Data'!F1174:F1181),IF(AND($P$12=$AD$20,$S$12="Combined"),SUM('Raw Data'!F1381:F1388),"Error")))))))))))))))))))))</f>
        <v>0</v>
      </c>
      <c r="F16" s="6">
        <f>IF(AND($P$12=$AD$14,OR($S$12="Northbound",$S$12="Eastbound")),SUM('Raw Data'!G139,'Raw Data'!G141,'Raw Data'!G143,'Raw Data'!G145),IF(AND($P$12=$AD$15,OR($S$12="Northbound",$S$12="Eastbound")),SUM('Raw Data'!G346,'Raw Data'!G348,'Raw Data'!G350,'Raw Data'!G352),IF(AND($P$12=$AD$16,OR($S$12="Northbound",$S$12="Eastbound")),SUM('Raw Data'!G553,'Raw Data'!G555,'Raw Data'!G557,'Raw Data'!G559),IF(AND($P$12=$AD$17,OR($S$12="Northbound",$S$12="Eastbound")),SUM('Raw Data'!G760,'Raw Data'!G762,'Raw Data'!G764,'Raw Data'!G766),IF(AND($P$12=$AD$18,OR($S$12="Northbound",$S$12="Eastbound")),SUM('Raw Data'!G967,'Raw Data'!G969,'Raw Data'!G971,'Raw Data'!G973),IF(AND($P$12=$AD$19,OR($S$12="Northbound",$S$12="Eastbound")),SUM('Raw Data'!G1174,'Raw Data'!G1176,'Raw Data'!G1178,'Raw Data'!G1180),IF(AND($P$12=$AD$20,OR($S$12="Northbound",$S$12="Eastbound")),SUM('Raw Data'!G1381,'Raw Data'!G1383,'Raw Data'!G1385,'Raw Data'!G1387),IF(AND($P$12=$AD$14,OR($S$12="Southbound",$S$12="Westbound")),SUM('Raw Data'!G140,'Raw Data'!G142,'Raw Data'!G144,'Raw Data'!G146),IF(AND($P$12=$AD$15,OR($S$12="Southbound",$S$12="Westbound")),SUM('Raw Data'!G347,'Raw Data'!G349,'Raw Data'!G351,'Raw Data'!G353),IF(AND($P$12=$AD$16,OR($S$12="Southbound",$S$12="Westbound")),SUM('Raw Data'!G554,'Raw Data'!G556,'Raw Data'!G558,'Raw Data'!G560),IF(AND($P$12=$AD$17,OR($S$12="Southbound",$S$12="Westbound")),SUM('Raw Data'!G761,'Raw Data'!G763,'Raw Data'!G765,'Raw Data'!G767),IF(AND($P$12=$AD$18,OR($S$12="Southbound",$S$12="Westbound")),SUM('Raw Data'!G968,'Raw Data'!G970,'Raw Data'!G972,'Raw Data'!G974),IF(AND($P$12=$AD$19,OR($S$12="Southbound","Westbound")),SUM('Raw Data'!G1175,'Raw Data'!G1177,'Raw Data'!G1179,'Raw Data'!G1181),IF(AND($P$12=$AD$20,OR($S$12="Southbound","Westbound")),SUM('Raw Data'!G1382,'Raw Data'!G1384,'Raw Data'!G1386,'Raw Data'!G1388),IF(AND($P$12=$AD$14,$S$12="Combined"),SUM('Raw Data'!G139:G146),IF(AND($P$12=$AD$15,$S$12="Combined"),SUM('Raw Data'!G346:G353),IF(AND($P$12=$AD$16,$S$12="Combined"),SUM('Raw Data'!G553:G560),IF(AND($P$12=$AD$17,$S$12="Combined"),SUM('Raw Data'!G760:G767),IF(AND($P$12=$AD$18,$S$12="Combined"),SUM('Raw Data'!G967:G974),IF(AND($P$12=$AD$19,$S$12="Combined"),SUM('Raw Data'!G1174:G1181),IF(AND($P$12=$AD$20,$S$12="Combined"),SUM('Raw Data'!G1381:G1388),"Error")))))))))))))))))))))</f>
        <v>0</v>
      </c>
      <c r="G16" s="6">
        <f>IF(AND($P$12=$AD$14,OR($S$12="Northbound",$S$12="Eastbound")),SUM('Raw Data'!H139,'Raw Data'!H141,'Raw Data'!H143,'Raw Data'!H145),IF(AND($P$12=$AD$15,OR($S$12="Northbound",$S$12="Eastbound")),SUM('Raw Data'!H346,'Raw Data'!H348,'Raw Data'!H350,'Raw Data'!H352),IF(AND($P$12=$AD$16,OR($S$12="Northbound",$S$12="Eastbound")),SUM('Raw Data'!H553,'Raw Data'!H555,'Raw Data'!H557,'Raw Data'!H559),IF(AND($P$12=$AD$17,OR($S$12="Northbound",$S$12="Eastbound")),SUM('Raw Data'!H760,'Raw Data'!H762,'Raw Data'!H764,'Raw Data'!H766),IF(AND($P$12=$AD$18,OR($S$12="Northbound",$S$12="Eastbound")),SUM('Raw Data'!H967,'Raw Data'!H969,'Raw Data'!H971,'Raw Data'!H973),IF(AND($P$12=$AD$19,OR($S$12="Northbound",$S$12="Eastbound")),SUM('Raw Data'!H1174,'Raw Data'!H1176,'Raw Data'!H1178,'Raw Data'!H1180),IF(AND($P$12=$AD$20,OR($S$12="Northbound",$S$12="Eastbound")),SUM('Raw Data'!H1381,'Raw Data'!H1383,'Raw Data'!H1385,'Raw Data'!H1387),IF(AND($P$12=$AD$14,OR($S$12="Southbound",$S$12="Westbound")),SUM('Raw Data'!H140,'Raw Data'!H142,'Raw Data'!H144,'Raw Data'!H146),IF(AND($P$12=$AD$15,OR($S$12="Southbound",$S$12="Westbound")),SUM('Raw Data'!H347,'Raw Data'!H349,'Raw Data'!H351,'Raw Data'!H353),IF(AND($P$12=$AD$16,OR($S$12="Southbound",$S$12="Westbound")),SUM('Raw Data'!H554,'Raw Data'!H556,'Raw Data'!H558,'Raw Data'!H560),IF(AND($P$12=$AD$17,OR($S$12="Southbound",$S$12="Westbound")),SUM('Raw Data'!H761,'Raw Data'!H763,'Raw Data'!H765,'Raw Data'!H767),IF(AND($P$12=$AD$18,OR($S$12="Southbound",$S$12="Westbound")),SUM('Raw Data'!H968,'Raw Data'!H970,'Raw Data'!H972,'Raw Data'!H974),IF(AND($P$12=$AD$19,OR($S$12="Southbound","Westbound")),SUM('Raw Data'!H1175,'Raw Data'!H1177,'Raw Data'!H1179,'Raw Data'!H1181),IF(AND($P$12=$AD$20,OR($S$12="Southbound","Westbound")),SUM('Raw Data'!H1382,'Raw Data'!H1384,'Raw Data'!H1386,'Raw Data'!H1388),IF(AND($P$12=$AD$14,$S$12="Combined"),SUM('Raw Data'!H139:H146),IF(AND($P$12=$AD$15,$S$12="Combined"),SUM('Raw Data'!H346:H353),IF(AND($P$12=$AD$16,$S$12="Combined"),SUM('Raw Data'!H553:H560),IF(AND($P$12=$AD$17,$S$12="Combined"),SUM('Raw Data'!H760:H767),IF(AND($P$12=$AD$18,$S$12="Combined"),SUM('Raw Data'!H967:H974),IF(AND($P$12=$AD$19,$S$12="Combined"),SUM('Raw Data'!H1174:H1181),IF(AND($P$12=$AD$20,$S$12="Combined"),SUM('Raw Data'!H1381:H1388),"Error")))))))))))))))))))))</f>
        <v>0</v>
      </c>
      <c r="H16" s="6">
        <f>IF(AND($P$12=$AD$14,OR($S$12="Northbound",$S$12="Eastbound")),SUM('Raw Data'!I139,'Raw Data'!I141,'Raw Data'!I143,'Raw Data'!I145),IF(AND($P$12=$AD$15,OR($S$12="Northbound",$S$12="Eastbound")),SUM('Raw Data'!I346,'Raw Data'!I348,'Raw Data'!I350,'Raw Data'!I352),IF(AND($P$12=$AD$16,OR($S$12="Northbound",$S$12="Eastbound")),SUM('Raw Data'!I553,'Raw Data'!I555,'Raw Data'!I557,'Raw Data'!I559),IF(AND($P$12=$AD$17,OR($S$12="Northbound",$S$12="Eastbound")),SUM('Raw Data'!I760,'Raw Data'!I762,'Raw Data'!I764,'Raw Data'!I766),IF(AND($P$12=$AD$18,OR($S$12="Northbound",$S$12="Eastbound")),SUM('Raw Data'!I967,'Raw Data'!I969,'Raw Data'!I971,'Raw Data'!I973),IF(AND($P$12=$AD$19,OR($S$12="Northbound",$S$12="Eastbound")),SUM('Raw Data'!I1174,'Raw Data'!I1176,'Raw Data'!I1178,'Raw Data'!I1180),IF(AND($P$12=$AD$20,OR($S$12="Northbound",$S$12="Eastbound")),SUM('Raw Data'!I1381,'Raw Data'!I1383,'Raw Data'!I1385,'Raw Data'!I1387),IF(AND($P$12=$AD$14,OR($S$12="Southbound",$S$12="Westbound")),SUM('Raw Data'!I140,'Raw Data'!I142,'Raw Data'!I144,'Raw Data'!I146),IF(AND($P$12=$AD$15,OR($S$12="Southbound",$S$12="Westbound")),SUM('Raw Data'!I347,'Raw Data'!I349,'Raw Data'!I351,'Raw Data'!I353),IF(AND($P$12=$AD$16,OR($S$12="Southbound",$S$12="Westbound")),SUM('Raw Data'!I554,'Raw Data'!I556,'Raw Data'!I558,'Raw Data'!I560),IF(AND($P$12=$AD$17,OR($S$12="Southbound",$S$12="Westbound")),SUM('Raw Data'!I761,'Raw Data'!I763,'Raw Data'!I765,'Raw Data'!I767),IF(AND($P$12=$AD$18,OR($S$12="Southbound",$S$12="Westbound")),SUM('Raw Data'!I968,'Raw Data'!I970,'Raw Data'!I972,'Raw Data'!I974),IF(AND($P$12=$AD$19,OR($S$12="Southbound","Westbound")),SUM('Raw Data'!I1175,'Raw Data'!I1177,'Raw Data'!I1179,'Raw Data'!I1181),IF(AND($P$12=$AD$20,OR($S$12="Southbound","Westbound")),SUM('Raw Data'!I1382,'Raw Data'!I1384,'Raw Data'!I1386,'Raw Data'!I1388),IF(AND($P$12=$AD$14,$S$12="Combined"),SUM('Raw Data'!I139:I146),IF(AND($P$12=$AD$15,$S$12="Combined"),SUM('Raw Data'!I346:I353),IF(AND($P$12=$AD$16,$S$12="Combined"),SUM('Raw Data'!I553:I560),IF(AND($P$12=$AD$17,$S$12="Combined"),SUM('Raw Data'!I760:I767),IF(AND($P$12=$AD$18,$S$12="Combined"),SUM('Raw Data'!I967:I974),IF(AND($P$12=$AD$19,$S$12="Combined"),SUM('Raw Data'!I1174:I1181),IF(AND($P$12=$AD$20,$S$12="Combined"),SUM('Raw Data'!I1381:I1388),"Error")))))))))))))))))))))</f>
        <v>0</v>
      </c>
      <c r="I16" s="6">
        <f>IF(AND($P$12=$AD$14,OR($S$12="Northbound",$S$12="Eastbound")),SUM('Raw Data'!J139,'Raw Data'!J141,'Raw Data'!J143,'Raw Data'!J145),IF(AND($P$12=$AD$15,OR($S$12="Northbound",$S$12="Eastbound")),SUM('Raw Data'!J346,'Raw Data'!J348,'Raw Data'!J350,'Raw Data'!J352),IF(AND($P$12=$AD$16,OR($S$12="Northbound",$S$12="Eastbound")),SUM('Raw Data'!J553,'Raw Data'!J555,'Raw Data'!J557,'Raw Data'!J559),IF(AND($P$12=$AD$17,OR($S$12="Northbound",$S$12="Eastbound")),SUM('Raw Data'!J760,'Raw Data'!J762,'Raw Data'!J764,'Raw Data'!J766),IF(AND($P$12=$AD$18,OR($S$12="Northbound",$S$12="Eastbound")),SUM('Raw Data'!J967,'Raw Data'!J969,'Raw Data'!J971,'Raw Data'!J973),IF(AND($P$12=$AD$19,OR($S$12="Northbound",$S$12="Eastbound")),SUM('Raw Data'!J1174,'Raw Data'!J1176,'Raw Data'!J1178,'Raw Data'!J1180),IF(AND($P$12=$AD$20,OR($S$12="Northbound",$S$12="Eastbound")),SUM('Raw Data'!J1381,'Raw Data'!J1383,'Raw Data'!J1385,'Raw Data'!J1387),IF(AND($P$12=$AD$14,OR($S$12="Southbound",$S$12="Westbound")),SUM('Raw Data'!J140,'Raw Data'!J142,'Raw Data'!J144,'Raw Data'!J146),IF(AND($P$12=$AD$15,OR($S$12="Southbound",$S$12="Westbound")),SUM('Raw Data'!J347,'Raw Data'!J349,'Raw Data'!J351,'Raw Data'!J353),IF(AND($P$12=$AD$16,OR($S$12="Southbound",$S$12="Westbound")),SUM('Raw Data'!J554,'Raw Data'!J556,'Raw Data'!J558,'Raw Data'!J560),IF(AND($P$12=$AD$17,OR($S$12="Southbound",$S$12="Westbound")),SUM('Raw Data'!J761,'Raw Data'!J763,'Raw Data'!J765,'Raw Data'!J767),IF(AND($P$12=$AD$18,OR($S$12="Southbound",$S$12="Westbound")),SUM('Raw Data'!J968,'Raw Data'!J970,'Raw Data'!J972,'Raw Data'!J974),IF(AND($P$12=$AD$19,OR($S$12="Southbound","Westbound")),SUM('Raw Data'!J1175,'Raw Data'!J1177,'Raw Data'!J1179,'Raw Data'!J1181),IF(AND($P$12=$AD$20,OR($S$12="Southbound","Westbound")),SUM('Raw Data'!J1382,'Raw Data'!J1384,'Raw Data'!J1386,'Raw Data'!J1388),IF(AND($P$12=$AD$14,$S$12="Combined"),SUM('Raw Data'!J139:J146),IF(AND($P$12=$AD$15,$S$12="Combined"),SUM('Raw Data'!J346:J353),IF(AND($P$12=$AD$16,$S$12="Combined"),SUM('Raw Data'!J553:J560),IF(AND($P$12=$AD$17,$S$12="Combined"),SUM('Raw Data'!J760:J767),IF(AND($P$12=$AD$18,$S$12="Combined"),SUM('Raw Data'!J967:J974),IF(AND($P$12=$AD$19,$S$12="Combined"),SUM('Raw Data'!J1174:J1181),IF(AND($P$12=$AD$20,$S$12="Combined"),SUM('Raw Data'!J1381:J1388),"Error")))))))))))))))))))))</f>
        <v>0</v>
      </c>
      <c r="J16" s="6">
        <f>IF(AND($P$12=$AD$14,OR($S$12="Northbound",$S$12="Eastbound")),SUM('Raw Data'!K139,'Raw Data'!K141,'Raw Data'!K143,'Raw Data'!K145),IF(AND($P$12=$AD$15,OR($S$12="Northbound",$S$12="Eastbound")),SUM('Raw Data'!K346,'Raw Data'!K348,'Raw Data'!K350,'Raw Data'!K352),IF(AND($P$12=$AD$16,OR($S$12="Northbound",$S$12="Eastbound")),SUM('Raw Data'!K553,'Raw Data'!K555,'Raw Data'!K557,'Raw Data'!K559),IF(AND($P$12=$AD$17,OR($S$12="Northbound",$S$12="Eastbound")),SUM('Raw Data'!K760,'Raw Data'!K762,'Raw Data'!K764,'Raw Data'!K766),IF(AND($P$12=$AD$18,OR($S$12="Northbound",$S$12="Eastbound")),SUM('Raw Data'!K967,'Raw Data'!K969,'Raw Data'!K971,'Raw Data'!K973),IF(AND($P$12=$AD$19,OR($S$12="Northbound",$S$12="Eastbound")),SUM('Raw Data'!K1174,'Raw Data'!K1176,'Raw Data'!K1178,'Raw Data'!K1180),IF(AND($P$12=$AD$20,OR($S$12="Northbound",$S$12="Eastbound")),SUM('Raw Data'!K1381,'Raw Data'!K1383,'Raw Data'!K1385,'Raw Data'!K1387),IF(AND($P$12=$AD$14,OR($S$12="Southbound",$S$12="Westbound")),SUM('Raw Data'!K140,'Raw Data'!K142,'Raw Data'!K144,'Raw Data'!K146),IF(AND($P$12=$AD$15,OR($S$12="Southbound",$S$12="Westbound")),SUM('Raw Data'!K347,'Raw Data'!K349,'Raw Data'!K351,'Raw Data'!K353),IF(AND($P$12=$AD$16,OR($S$12="Southbound",$S$12="Westbound")),SUM('Raw Data'!K554,'Raw Data'!K556,'Raw Data'!K558,'Raw Data'!K560),IF(AND($P$12=$AD$17,OR($S$12="Southbound",$S$12="Westbound")),SUM('Raw Data'!K761,'Raw Data'!K763,'Raw Data'!K765,'Raw Data'!K767),IF(AND($P$12=$AD$18,OR($S$12="Southbound",$S$12="Westbound")),SUM('Raw Data'!K968,'Raw Data'!K970,'Raw Data'!K972,'Raw Data'!K974),IF(AND($P$12=$AD$19,OR($S$12="Southbound","Westbound")),SUM('Raw Data'!K1175,'Raw Data'!K1177,'Raw Data'!K1179,'Raw Data'!K1181),IF(AND($P$12=$AD$20,OR($S$12="Southbound","Westbound")),SUM('Raw Data'!K1382,'Raw Data'!K1384,'Raw Data'!K1386,'Raw Data'!K1388),IF(AND($P$12=$AD$14,$S$12="Combined"),SUM('Raw Data'!K139:K146),IF(AND($P$12=$AD$15,$S$12="Combined"),SUM('Raw Data'!K346:K353),IF(AND($P$12=$AD$16,$S$12="Combined"),SUM('Raw Data'!K553:K560),IF(AND($P$12=$AD$17,$S$12="Combined"),SUM('Raw Data'!K760:K767),IF(AND($P$12=$AD$18,$S$12="Combined"),SUM('Raw Data'!K967:K974),IF(AND($P$12=$AD$19,$S$12="Combined"),SUM('Raw Data'!K1174:K1181),IF(AND($P$12=$AD$20,$S$12="Combined"),SUM('Raw Data'!K1381:K1388),"Error")))))))))))))))))))))</f>
        <v>0</v>
      </c>
      <c r="K16" s="6">
        <f>IF(AND($P$12=$AD$14,OR($S$12="Northbound",$S$12="Eastbound")),SUM('Raw Data'!L139,'Raw Data'!L141,'Raw Data'!L143,'Raw Data'!L145),IF(AND($P$12=$AD$15,OR($S$12="Northbound",$S$12="Eastbound")),SUM('Raw Data'!L346,'Raw Data'!L348,'Raw Data'!L350,'Raw Data'!L352),IF(AND($P$12=$AD$16,OR($S$12="Northbound",$S$12="Eastbound")),SUM('Raw Data'!L553,'Raw Data'!L555,'Raw Data'!L557,'Raw Data'!L559),IF(AND($P$12=$AD$17,OR($S$12="Northbound",$S$12="Eastbound")),SUM('Raw Data'!L760,'Raw Data'!L762,'Raw Data'!L764,'Raw Data'!L766),IF(AND($P$12=$AD$18,OR($S$12="Northbound",$S$12="Eastbound")),SUM('Raw Data'!L967,'Raw Data'!L969,'Raw Data'!L971,'Raw Data'!L973),IF(AND($P$12=$AD$19,OR($S$12="Northbound",$S$12="Eastbound")),SUM('Raw Data'!L1174,'Raw Data'!L1176,'Raw Data'!L1178,'Raw Data'!L1180),IF(AND($P$12=$AD$20,OR($S$12="Northbound",$S$12="Eastbound")),SUM('Raw Data'!L1381,'Raw Data'!L1383,'Raw Data'!L1385,'Raw Data'!L1387),IF(AND($P$12=$AD$14,OR($S$12="Southbound",$S$12="Westbound")),SUM('Raw Data'!L140,'Raw Data'!L142,'Raw Data'!L144,'Raw Data'!L146),IF(AND($P$12=$AD$15,OR($S$12="Southbound",$S$12="Westbound")),SUM('Raw Data'!L347,'Raw Data'!L349,'Raw Data'!L351,'Raw Data'!L353),IF(AND($P$12=$AD$16,OR($S$12="Southbound",$S$12="Westbound")),SUM('Raw Data'!L554,'Raw Data'!L556,'Raw Data'!L558,'Raw Data'!L560),IF(AND($P$12=$AD$17,OR($S$12="Southbound",$S$12="Westbound")),SUM('Raw Data'!L761,'Raw Data'!L763,'Raw Data'!L765,'Raw Data'!L767),IF(AND($P$12=$AD$18,OR($S$12="Southbound",$S$12="Westbound")),SUM('Raw Data'!L968,'Raw Data'!L970,'Raw Data'!L972,'Raw Data'!L974),IF(AND($P$12=$AD$19,OR($S$12="Southbound","Westbound")),SUM('Raw Data'!L1175,'Raw Data'!L1177,'Raw Data'!L1179,'Raw Data'!L1181),IF(AND($P$12=$AD$20,OR($S$12="Southbound","Westbound")),SUM('Raw Data'!L1382,'Raw Data'!L1384,'Raw Data'!L1386,'Raw Data'!L1388),IF(AND($P$12=$AD$14,$S$12="Combined"),SUM('Raw Data'!L139:L146),IF(AND($P$12=$AD$15,$S$12="Combined"),SUM('Raw Data'!L346:L353),IF(AND($P$12=$AD$16,$S$12="Combined"),SUM('Raw Data'!L553:L560),IF(AND($P$12=$AD$17,$S$12="Combined"),SUM('Raw Data'!L760:L767),IF(AND($P$12=$AD$18,$S$12="Combined"),SUM('Raw Data'!L967:L974),IF(AND($P$12=$AD$19,$S$12="Combined"),SUM('Raw Data'!L1174:L1181),IF(AND($P$12=$AD$20,$S$12="Combined"),SUM('Raw Data'!L1381:L1388),"Error")))))))))))))))))))))</f>
        <v>0</v>
      </c>
      <c r="L16" s="6">
        <f>IF(AND($P$12=$AD$14,OR($S$12="Northbound",$S$12="Eastbound")),SUM('Raw Data'!M139,'Raw Data'!M141,'Raw Data'!M143,'Raw Data'!M145),IF(AND($P$12=$AD$15,OR($S$12="Northbound",$S$12="Eastbound")),SUM('Raw Data'!M346,'Raw Data'!M348,'Raw Data'!M350,'Raw Data'!M352),IF(AND($P$12=$AD$16,OR($S$12="Northbound",$S$12="Eastbound")),SUM('Raw Data'!M553,'Raw Data'!M555,'Raw Data'!M557,'Raw Data'!M559),IF(AND($P$12=$AD$17,OR($S$12="Northbound",$S$12="Eastbound")),SUM('Raw Data'!M760,'Raw Data'!M762,'Raw Data'!M764,'Raw Data'!M766),IF(AND($P$12=$AD$18,OR($S$12="Northbound",$S$12="Eastbound")),SUM('Raw Data'!M967,'Raw Data'!M969,'Raw Data'!M971,'Raw Data'!M973),IF(AND($P$12=$AD$19,OR($S$12="Northbound",$S$12="Eastbound")),SUM('Raw Data'!M1174,'Raw Data'!M1176,'Raw Data'!M1178,'Raw Data'!M1180),IF(AND($P$12=$AD$20,OR($S$12="Northbound",$S$12="Eastbound")),SUM('Raw Data'!M1381,'Raw Data'!M1383,'Raw Data'!M1385,'Raw Data'!M1387),IF(AND($P$12=$AD$14,OR($S$12="Southbound",$S$12="Westbound")),SUM('Raw Data'!M140,'Raw Data'!M142,'Raw Data'!M144,'Raw Data'!M146),IF(AND($P$12=$AD$15,OR($S$12="Southbound",$S$12="Westbound")),SUM('Raw Data'!M347,'Raw Data'!M349,'Raw Data'!M351,'Raw Data'!M353),IF(AND($P$12=$AD$16,OR($S$12="Southbound",$S$12="Westbound")),SUM('Raw Data'!M554,'Raw Data'!M556,'Raw Data'!M558,'Raw Data'!M560),IF(AND($P$12=$AD$17,OR($S$12="Southbound",$S$12="Westbound")),SUM('Raw Data'!M761,'Raw Data'!M763,'Raw Data'!M765,'Raw Data'!M767),IF(AND($P$12=$AD$18,OR($S$12="Southbound",$S$12="Westbound")),SUM('Raw Data'!M968,'Raw Data'!M970,'Raw Data'!M972,'Raw Data'!M974),IF(AND($P$12=$AD$19,OR($S$12="Southbound","Westbound")),SUM('Raw Data'!M1175,'Raw Data'!M1177,'Raw Data'!M1179,'Raw Data'!M1181),IF(AND($P$12=$AD$20,OR($S$12="Southbound","Westbound")),SUM('Raw Data'!M1382,'Raw Data'!M1384,'Raw Data'!M1386,'Raw Data'!M1388),IF(AND($P$12=$AD$14,$S$12="Combined"),SUM('Raw Data'!M139:M146),IF(AND($P$12=$AD$15,$S$12="Combined"),SUM('Raw Data'!M346:M353),IF(AND($P$12=$AD$16,$S$12="Combined"),SUM('Raw Data'!M553:M560),IF(AND($P$12=$AD$17,$S$12="Combined"),SUM('Raw Data'!M760:M767),IF(AND($P$12=$AD$18,$S$12="Combined"),SUM('Raw Data'!M967:M974),IF(AND($P$12=$AD$19,$S$12="Combined"),SUM('Raw Data'!M1174:M1181),IF(AND($P$12=$AD$20,$S$12="Combined"),SUM('Raw Data'!M1381:M1388),"Error")))))))))))))))))))))</f>
        <v>0</v>
      </c>
      <c r="M16" s="6">
        <f>IF(AND($P$12=$AD$14,OR($S$12="Northbound",$S$12="Eastbound")),SUM('Raw Data'!N139,'Raw Data'!N141,'Raw Data'!N143,'Raw Data'!N145),IF(AND($P$12=$AD$15,OR($S$12="Northbound",$S$12="Eastbound")),SUM('Raw Data'!N346,'Raw Data'!N348,'Raw Data'!N350,'Raw Data'!N352),IF(AND($P$12=$AD$16,OR($S$12="Northbound",$S$12="Eastbound")),SUM('Raw Data'!N553,'Raw Data'!N555,'Raw Data'!N557,'Raw Data'!N559),IF(AND($P$12=$AD$17,OR($S$12="Northbound",$S$12="Eastbound")),SUM('Raw Data'!N760,'Raw Data'!N762,'Raw Data'!N764,'Raw Data'!N766),IF(AND($P$12=$AD$18,OR($S$12="Northbound",$S$12="Eastbound")),SUM('Raw Data'!N967,'Raw Data'!N969,'Raw Data'!N971,'Raw Data'!N973),IF(AND($P$12=$AD$19,OR($S$12="Northbound",$S$12="Eastbound")),SUM('Raw Data'!N1174,'Raw Data'!N1176,'Raw Data'!N1178,'Raw Data'!N1180),IF(AND($P$12=$AD$20,OR($S$12="Northbound",$S$12="Eastbound")),SUM('Raw Data'!N1381,'Raw Data'!N1383,'Raw Data'!N1385,'Raw Data'!N1387),IF(AND($P$12=$AD$14,OR($S$12="Southbound",$S$12="Westbound")),SUM('Raw Data'!N140,'Raw Data'!N142,'Raw Data'!N144,'Raw Data'!N146),IF(AND($P$12=$AD$15,OR($S$12="Southbound",$S$12="Westbound")),SUM('Raw Data'!N347,'Raw Data'!N349,'Raw Data'!N351,'Raw Data'!N353),IF(AND($P$12=$AD$16,OR($S$12="Southbound",$S$12="Westbound")),SUM('Raw Data'!N554,'Raw Data'!N556,'Raw Data'!N558,'Raw Data'!N560),IF(AND($P$12=$AD$17,OR($S$12="Southbound",$S$12="Westbound")),SUM('Raw Data'!N761,'Raw Data'!N763,'Raw Data'!N765,'Raw Data'!N767),IF(AND($P$12=$AD$18,OR($S$12="Southbound",$S$12="Westbound")),SUM('Raw Data'!N968,'Raw Data'!N970,'Raw Data'!N972,'Raw Data'!N974),IF(AND($P$12=$AD$19,OR($S$12="Southbound","Westbound")),SUM('Raw Data'!N1175,'Raw Data'!N1177,'Raw Data'!N1179,'Raw Data'!N1181),IF(AND($P$12=$AD$20,OR($S$12="Southbound","Westbound")),SUM('Raw Data'!N1382,'Raw Data'!N1384,'Raw Data'!N1386,'Raw Data'!N1388),IF(AND($P$12=$AD$14,$S$12="Combined"),SUM('Raw Data'!N139:N146),IF(AND($P$12=$AD$15,$S$12="Combined"),SUM('Raw Data'!N346:N353),IF(AND($P$12=$AD$16,$S$12="Combined"),SUM('Raw Data'!N553:N560),IF(AND($P$12=$AD$17,$S$12="Combined"),SUM('Raw Data'!N760:N767),IF(AND($P$12=$AD$18,$S$12="Combined"),SUM('Raw Data'!N967:N974),IF(AND($P$12=$AD$19,$S$12="Combined"),SUM('Raw Data'!N1174:N1181),IF(AND($P$12=$AD$20,$S$12="Combined"),SUM('Raw Data'!N1381:N1388),"Error")))))))))))))))))))))</f>
        <v>0</v>
      </c>
      <c r="N16" s="46">
        <f t="shared" si="0"/>
        <v>5</v>
      </c>
      <c r="AC16" s="51"/>
      <c r="AD16" s="50" t="str">
        <f>TEXT('Raw Data'!A532,"ddd d mmm yyyy")</f>
        <v>Mon 11 Oct 2021</v>
      </c>
      <c r="AE16" s="50"/>
      <c r="AF16" s="51"/>
      <c r="AG16" s="51"/>
    </row>
    <row r="17" spans="1:33" ht="13.8" x14ac:dyDescent="0.25">
      <c r="A17" s="43">
        <v>0.125</v>
      </c>
      <c r="B17" s="6">
        <f>IF(AND($P$12=$AD$14,OR($S$12="Northbound",$S$12="Eastbound")),SUM('Raw Data'!C147,'Raw Data'!C149,'Raw Data'!C151,'Raw Data'!C153),IF(AND($P$12=$AD$15,OR($S$12="Northbound",$S$12="Eastbound")),SUM('Raw Data'!C354,'Raw Data'!C356,'Raw Data'!C358,'Raw Data'!C360),IF(AND($P$12=$AD$16,OR($S$12="Northbound",$S$12="Eastbound")),SUM('Raw Data'!C561,'Raw Data'!C563,'Raw Data'!C565,'Raw Data'!C567),IF(AND($P$12=$AD$17,OR($S$12="Northbound",$S$12="Eastbound")),SUM('Raw Data'!C768,'Raw Data'!C770,'Raw Data'!C772,'Raw Data'!C774),IF(AND($P$12=$AD$18,OR($S$12="Northbound",$S$12="Eastbound")),SUM('Raw Data'!C975,'Raw Data'!C977,'Raw Data'!C979,'Raw Data'!C981),IF(AND($P$12=$AD$19,OR($S$12="Northbound",$S$12="Eastbound")),SUM('Raw Data'!C1182,'Raw Data'!C1184,'Raw Data'!C1186,'Raw Data'!C1188),IF(AND($P$12=$AD$20,OR($S$12="Northbound",$S$12="Eastbound")),SUM('Raw Data'!C1389,'Raw Data'!C1391,'Raw Data'!C1393,'Raw Data'!C1395),IF(AND($P$12=$AD$14,OR($S$12="Southbound",$S$12="Westbound")),SUM('Raw Data'!C148,'Raw Data'!C150,'Raw Data'!C152,'Raw Data'!C154),IF(AND($P$12=$AD$15,OR($S$12="Southbound",$S$12="Westbound")),SUM('Raw Data'!C355,'Raw Data'!C357,'Raw Data'!C359,'Raw Data'!C361),IF(AND($P$12=$AD$16,OR($S$12="Southbound",$S$12="Westbound")),SUM('Raw Data'!C562,'Raw Data'!C564,'Raw Data'!C566,'Raw Data'!C568),IF(AND($P$12=$AD$17,OR($S$12="Southbound",$S$12="Westbound")),SUM('Raw Data'!C769,'Raw Data'!C771,'Raw Data'!C773,'Raw Data'!C775),IF(AND($P$12=$AD$18,OR($S$12="Southbound",$S$12="Westbound")),SUM('Raw Data'!C976,'Raw Data'!C978,'Raw Data'!C980,'Raw Data'!C982),IF(AND($P$12=$AD$19,OR($S$12="Southbound","Westbound")),SUM('Raw Data'!C1183,'Raw Data'!C1185,'Raw Data'!C1187,'Raw Data'!C1189),IF(AND($P$12=$AD$20,OR($S$12="Southbound","Westbound")),SUM('Raw Data'!C1390,'Raw Data'!C1392,'Raw Data'!C1394,'Raw Data'!C1396),IF(AND($P$12=$AD$14,$S$12="Combined"),SUM('Raw Data'!C147:C154),IF(AND($P$12=$AD$15,$S$12="Combined"),SUM('Raw Data'!C354:C361),IF(AND($P$12=$AD$16,$S$12="Combined"),SUM('Raw Data'!C561:C568),IF(AND($P$12=$AD$17,$S$12="Combined"),SUM('Raw Data'!C768:C775),IF(AND($P$12=$AD$18,$S$12="Combined"),SUM('Raw Data'!C975:C982),IF(AND($P$12=$AD$19,$S$12="Combined"),SUM('Raw Data'!C1182:C1189),IF(AND($P$12=$AD$20,$S$12="Combined"),SUM('Raw Data'!C1389:C1396),"Error")))))))))))))))))))))</f>
        <v>0</v>
      </c>
      <c r="C17" s="6">
        <f>IF(AND($P$12=$AD$14,OR($S$12="Northbound",$S$12="Eastbound")),SUM('Raw Data'!D147,'Raw Data'!D149,'Raw Data'!D151,'Raw Data'!D153),IF(AND($P$12=$AD$15,OR($S$12="Northbound",$S$12="Eastbound")),SUM('Raw Data'!D354,'Raw Data'!D356,'Raw Data'!D358,'Raw Data'!D360),IF(AND($P$12=$AD$16,OR($S$12="Northbound",$S$12="Eastbound")),SUM('Raw Data'!D561,'Raw Data'!D563,'Raw Data'!D565,'Raw Data'!D567),IF(AND($P$12=$AD$17,OR($S$12="Northbound",$S$12="Eastbound")),SUM('Raw Data'!D768,'Raw Data'!D770,'Raw Data'!D772,'Raw Data'!D774),IF(AND($P$12=$AD$18,OR($S$12="Northbound",$S$12="Eastbound")),SUM('Raw Data'!D975,'Raw Data'!D977,'Raw Data'!D979,'Raw Data'!D981),IF(AND($P$12=$AD$19,OR($S$12="Northbound",$S$12="Eastbound")),SUM('Raw Data'!D1182,'Raw Data'!D1184,'Raw Data'!D1186,'Raw Data'!D1188),IF(AND($P$12=$AD$20,OR($S$12="Northbound",$S$12="Eastbound")),SUM('Raw Data'!D1389,'Raw Data'!D1391,'Raw Data'!D1393,'Raw Data'!D1395),IF(AND($P$12=$AD$14,OR($S$12="Southbound",$S$12="Westbound")),SUM('Raw Data'!D148,'Raw Data'!D150,'Raw Data'!D152,'Raw Data'!D154),IF(AND($P$12=$AD$15,OR($S$12="Southbound",$S$12="Westbound")),SUM('Raw Data'!D355,'Raw Data'!D357,'Raw Data'!D359,'Raw Data'!D361),IF(AND($P$12=$AD$16,OR($S$12="Southbound",$S$12="Westbound")),SUM('Raw Data'!D562,'Raw Data'!D564,'Raw Data'!D566,'Raw Data'!D568),IF(AND($P$12=$AD$17,OR($S$12="Southbound",$S$12="Westbound")),SUM('Raw Data'!D769,'Raw Data'!D771,'Raw Data'!D773,'Raw Data'!D775),IF(AND($P$12=$AD$18,OR($S$12="Southbound",$S$12="Westbound")),SUM('Raw Data'!D976,'Raw Data'!D978,'Raw Data'!D980,'Raw Data'!D982),IF(AND($P$12=$AD$19,OR($S$12="Southbound","Westbound")),SUM('Raw Data'!D1183,'Raw Data'!D1185,'Raw Data'!D1187,'Raw Data'!D1189),IF(AND($P$12=$AD$20,OR($S$12="Southbound","Westbound")),SUM('Raw Data'!D1390,'Raw Data'!D1392,'Raw Data'!D1394,'Raw Data'!D1396),IF(AND($P$12=$AD$14,$S$12="Combined"),SUM('Raw Data'!D147:D154),IF(AND($P$12=$AD$15,$S$12="Combined"),SUM('Raw Data'!D354:D361),IF(AND($P$12=$AD$16,$S$12="Combined"),SUM('Raw Data'!D561:D568),IF(AND($P$12=$AD$17,$S$12="Combined"),SUM('Raw Data'!D768:D775),IF(AND($P$12=$AD$18,$S$12="Combined"),SUM('Raw Data'!D975:D982),IF(AND($P$12=$AD$19,$S$12="Combined"),SUM('Raw Data'!D1182:D1189),IF(AND($P$12=$AD$20,$S$12="Combined"),SUM('Raw Data'!D1389:D1396),"Error")))))))))))))))))))))</f>
        <v>2</v>
      </c>
      <c r="D17" s="6">
        <f>IF(AND($P$12=$AD$14,OR($S$12="Northbound",$S$12="Eastbound")),SUM('Raw Data'!E147,'Raw Data'!E149,'Raw Data'!E151,'Raw Data'!E153),IF(AND($P$12=$AD$15,OR($S$12="Northbound",$S$12="Eastbound")),SUM('Raw Data'!E354,'Raw Data'!E356,'Raw Data'!E358,'Raw Data'!E360),IF(AND($P$12=$AD$16,OR($S$12="Northbound",$S$12="Eastbound")),SUM('Raw Data'!E561,'Raw Data'!E563,'Raw Data'!E565,'Raw Data'!E567),IF(AND($P$12=$AD$17,OR($S$12="Northbound",$S$12="Eastbound")),SUM('Raw Data'!E768,'Raw Data'!E770,'Raw Data'!E772,'Raw Data'!E774),IF(AND($P$12=$AD$18,OR($S$12="Northbound",$S$12="Eastbound")),SUM('Raw Data'!E975,'Raw Data'!E977,'Raw Data'!E979,'Raw Data'!E981),IF(AND($P$12=$AD$19,OR($S$12="Northbound",$S$12="Eastbound")),SUM('Raw Data'!E1182,'Raw Data'!E1184,'Raw Data'!E1186,'Raw Data'!E1188),IF(AND($P$12=$AD$20,OR($S$12="Northbound",$S$12="Eastbound")),SUM('Raw Data'!E1389,'Raw Data'!E1391,'Raw Data'!E1393,'Raw Data'!E1395),IF(AND($P$12=$AD$14,OR($S$12="Southbound",$S$12="Westbound")),SUM('Raw Data'!E148,'Raw Data'!E150,'Raw Data'!E152,'Raw Data'!E154),IF(AND($P$12=$AD$15,OR($S$12="Southbound",$S$12="Westbound")),SUM('Raw Data'!E355,'Raw Data'!E357,'Raw Data'!E359,'Raw Data'!E361),IF(AND($P$12=$AD$16,OR($S$12="Southbound",$S$12="Westbound")),SUM('Raw Data'!E562,'Raw Data'!E564,'Raw Data'!E566,'Raw Data'!E568),IF(AND($P$12=$AD$17,OR($S$12="Southbound",$S$12="Westbound")),SUM('Raw Data'!E769,'Raw Data'!E771,'Raw Data'!E773,'Raw Data'!E775),IF(AND($P$12=$AD$18,OR($S$12="Southbound",$S$12="Westbound")),SUM('Raw Data'!E976,'Raw Data'!E978,'Raw Data'!E980,'Raw Data'!E982),IF(AND($P$12=$AD$19,OR($S$12="Southbound","Westbound")),SUM('Raw Data'!E1183,'Raw Data'!E1185,'Raw Data'!E1187,'Raw Data'!E1189),IF(AND($P$12=$AD$20,OR($S$12="Southbound","Westbound")),SUM('Raw Data'!E1390,'Raw Data'!E1392,'Raw Data'!E1394,'Raw Data'!E1396),IF(AND($P$12=$AD$14,$S$12="Combined"),SUM('Raw Data'!E147:E154),IF(AND($P$12=$AD$15,$S$12="Combined"),SUM('Raw Data'!E354:E361),IF(AND($P$12=$AD$16,$S$12="Combined"),SUM('Raw Data'!E561:E568),IF(AND($P$12=$AD$17,$S$12="Combined"),SUM('Raw Data'!E768:E775),IF(AND($P$12=$AD$18,$S$12="Combined"),SUM('Raw Data'!E975:E982),IF(AND($P$12=$AD$19,$S$12="Combined"),SUM('Raw Data'!E1182:E1189),IF(AND($P$12=$AD$20,$S$12="Combined"),SUM('Raw Data'!E1389:E1396),"Error")))))))))))))))))))))</f>
        <v>0</v>
      </c>
      <c r="E17" s="6">
        <f>IF(AND($P$12=$AD$14,OR($S$12="Northbound",$S$12="Eastbound")),SUM('Raw Data'!F147,'Raw Data'!F149,'Raw Data'!F151,'Raw Data'!F153),IF(AND($P$12=$AD$15,OR($S$12="Northbound",$S$12="Eastbound")),SUM('Raw Data'!F354,'Raw Data'!F356,'Raw Data'!F358,'Raw Data'!F360),IF(AND($P$12=$AD$16,OR($S$12="Northbound",$S$12="Eastbound")),SUM('Raw Data'!F561,'Raw Data'!F563,'Raw Data'!F565,'Raw Data'!F567),IF(AND($P$12=$AD$17,OR($S$12="Northbound",$S$12="Eastbound")),SUM('Raw Data'!F768,'Raw Data'!F770,'Raw Data'!F772,'Raw Data'!F774),IF(AND($P$12=$AD$18,OR($S$12="Northbound",$S$12="Eastbound")),SUM('Raw Data'!F975,'Raw Data'!F977,'Raw Data'!F979,'Raw Data'!F981),IF(AND($P$12=$AD$19,OR($S$12="Northbound",$S$12="Eastbound")),SUM('Raw Data'!F1182,'Raw Data'!F1184,'Raw Data'!F1186,'Raw Data'!F1188),IF(AND($P$12=$AD$20,OR($S$12="Northbound",$S$12="Eastbound")),SUM('Raw Data'!F1389,'Raw Data'!F1391,'Raw Data'!F1393,'Raw Data'!F1395),IF(AND($P$12=$AD$14,OR($S$12="Southbound",$S$12="Westbound")),SUM('Raw Data'!F148,'Raw Data'!F150,'Raw Data'!F152,'Raw Data'!F154),IF(AND($P$12=$AD$15,OR($S$12="Southbound",$S$12="Westbound")),SUM('Raw Data'!F355,'Raw Data'!F357,'Raw Data'!F359,'Raw Data'!F361),IF(AND($P$12=$AD$16,OR($S$12="Southbound",$S$12="Westbound")),SUM('Raw Data'!F562,'Raw Data'!F564,'Raw Data'!F566,'Raw Data'!F568),IF(AND($P$12=$AD$17,OR($S$12="Southbound",$S$12="Westbound")),SUM('Raw Data'!F769,'Raw Data'!F771,'Raw Data'!F773,'Raw Data'!F775),IF(AND($P$12=$AD$18,OR($S$12="Southbound",$S$12="Westbound")),SUM('Raw Data'!F976,'Raw Data'!F978,'Raw Data'!F980,'Raw Data'!F982),IF(AND($P$12=$AD$19,OR($S$12="Southbound","Westbound")),SUM('Raw Data'!F1183,'Raw Data'!F1185,'Raw Data'!F1187,'Raw Data'!F1189),IF(AND($P$12=$AD$20,OR($S$12="Southbound","Westbound")),SUM('Raw Data'!F1390,'Raw Data'!F1392,'Raw Data'!F1394,'Raw Data'!F1396),IF(AND($P$12=$AD$14,$S$12="Combined"),SUM('Raw Data'!F147:F154),IF(AND($P$12=$AD$15,$S$12="Combined"),SUM('Raw Data'!F354:F361),IF(AND($P$12=$AD$16,$S$12="Combined"),SUM('Raw Data'!F561:F568),IF(AND($P$12=$AD$17,$S$12="Combined"),SUM('Raw Data'!F768:F775),IF(AND($P$12=$AD$18,$S$12="Combined"),SUM('Raw Data'!F975:F982),IF(AND($P$12=$AD$19,$S$12="Combined"),SUM('Raw Data'!F1182:F1189),IF(AND($P$12=$AD$20,$S$12="Combined"),SUM('Raw Data'!F1389:F1396),"Error")))))))))))))))))))))</f>
        <v>0</v>
      </c>
      <c r="F17" s="6">
        <f>IF(AND($P$12=$AD$14,OR($S$12="Northbound",$S$12="Eastbound")),SUM('Raw Data'!G147,'Raw Data'!G149,'Raw Data'!G151,'Raw Data'!G153),IF(AND($P$12=$AD$15,OR($S$12="Northbound",$S$12="Eastbound")),SUM('Raw Data'!G354,'Raw Data'!G356,'Raw Data'!G358,'Raw Data'!G360),IF(AND($P$12=$AD$16,OR($S$12="Northbound",$S$12="Eastbound")),SUM('Raw Data'!G561,'Raw Data'!G563,'Raw Data'!G565,'Raw Data'!G567),IF(AND($P$12=$AD$17,OR($S$12="Northbound",$S$12="Eastbound")),SUM('Raw Data'!G768,'Raw Data'!G770,'Raw Data'!G772,'Raw Data'!G774),IF(AND($P$12=$AD$18,OR($S$12="Northbound",$S$12="Eastbound")),SUM('Raw Data'!G975,'Raw Data'!G977,'Raw Data'!G979,'Raw Data'!G981),IF(AND($P$12=$AD$19,OR($S$12="Northbound",$S$12="Eastbound")),SUM('Raw Data'!G1182,'Raw Data'!G1184,'Raw Data'!G1186,'Raw Data'!G1188),IF(AND($P$12=$AD$20,OR($S$12="Northbound",$S$12="Eastbound")),SUM('Raw Data'!G1389,'Raw Data'!G1391,'Raw Data'!G1393,'Raw Data'!G1395),IF(AND($P$12=$AD$14,OR($S$12="Southbound",$S$12="Westbound")),SUM('Raw Data'!G148,'Raw Data'!G150,'Raw Data'!G152,'Raw Data'!G154),IF(AND($P$12=$AD$15,OR($S$12="Southbound",$S$12="Westbound")),SUM('Raw Data'!G355,'Raw Data'!G357,'Raw Data'!G359,'Raw Data'!G361),IF(AND($P$12=$AD$16,OR($S$12="Southbound",$S$12="Westbound")),SUM('Raw Data'!G562,'Raw Data'!G564,'Raw Data'!G566,'Raw Data'!G568),IF(AND($P$12=$AD$17,OR($S$12="Southbound",$S$12="Westbound")),SUM('Raw Data'!G769,'Raw Data'!G771,'Raw Data'!G773,'Raw Data'!G775),IF(AND($P$12=$AD$18,OR($S$12="Southbound",$S$12="Westbound")),SUM('Raw Data'!G976,'Raw Data'!G978,'Raw Data'!G980,'Raw Data'!G982),IF(AND($P$12=$AD$19,OR($S$12="Southbound","Westbound")),SUM('Raw Data'!G1183,'Raw Data'!G1185,'Raw Data'!G1187,'Raw Data'!G1189),IF(AND($P$12=$AD$20,OR($S$12="Southbound","Westbound")),SUM('Raw Data'!G1390,'Raw Data'!G1392,'Raw Data'!G1394,'Raw Data'!G1396),IF(AND($P$12=$AD$14,$S$12="Combined"),SUM('Raw Data'!G147:G154),IF(AND($P$12=$AD$15,$S$12="Combined"),SUM('Raw Data'!G354:G361),IF(AND($P$12=$AD$16,$S$12="Combined"),SUM('Raw Data'!G561:G568),IF(AND($P$12=$AD$17,$S$12="Combined"),SUM('Raw Data'!G768:G775),IF(AND($P$12=$AD$18,$S$12="Combined"),SUM('Raw Data'!G975:G982),IF(AND($P$12=$AD$19,$S$12="Combined"),SUM('Raw Data'!G1182:G1189),IF(AND($P$12=$AD$20,$S$12="Combined"),SUM('Raw Data'!G1389:G1396),"Error")))))))))))))))))))))</f>
        <v>0</v>
      </c>
      <c r="G17" s="6">
        <f>IF(AND($P$12=$AD$14,OR($S$12="Northbound",$S$12="Eastbound")),SUM('Raw Data'!H147,'Raw Data'!H149,'Raw Data'!H151,'Raw Data'!H153),IF(AND($P$12=$AD$15,OR($S$12="Northbound",$S$12="Eastbound")),SUM('Raw Data'!H354,'Raw Data'!H356,'Raw Data'!H358,'Raw Data'!H360),IF(AND($P$12=$AD$16,OR($S$12="Northbound",$S$12="Eastbound")),SUM('Raw Data'!H561,'Raw Data'!H563,'Raw Data'!H565,'Raw Data'!H567),IF(AND($P$12=$AD$17,OR($S$12="Northbound",$S$12="Eastbound")),SUM('Raw Data'!H768,'Raw Data'!H770,'Raw Data'!H772,'Raw Data'!H774),IF(AND($P$12=$AD$18,OR($S$12="Northbound",$S$12="Eastbound")),SUM('Raw Data'!H975,'Raw Data'!H977,'Raw Data'!H979,'Raw Data'!H981),IF(AND($P$12=$AD$19,OR($S$12="Northbound",$S$12="Eastbound")),SUM('Raw Data'!H1182,'Raw Data'!H1184,'Raw Data'!H1186,'Raw Data'!H1188),IF(AND($P$12=$AD$20,OR($S$12="Northbound",$S$12="Eastbound")),SUM('Raw Data'!H1389,'Raw Data'!H1391,'Raw Data'!H1393,'Raw Data'!H1395),IF(AND($P$12=$AD$14,OR($S$12="Southbound",$S$12="Westbound")),SUM('Raw Data'!H148,'Raw Data'!H150,'Raw Data'!H152,'Raw Data'!H154),IF(AND($P$12=$AD$15,OR($S$12="Southbound",$S$12="Westbound")),SUM('Raw Data'!H355,'Raw Data'!H357,'Raw Data'!H359,'Raw Data'!H361),IF(AND($P$12=$AD$16,OR($S$12="Southbound",$S$12="Westbound")),SUM('Raw Data'!H562,'Raw Data'!H564,'Raw Data'!H566,'Raw Data'!H568),IF(AND($P$12=$AD$17,OR($S$12="Southbound",$S$12="Westbound")),SUM('Raw Data'!H769,'Raw Data'!H771,'Raw Data'!H773,'Raw Data'!H775),IF(AND($P$12=$AD$18,OR($S$12="Southbound",$S$12="Westbound")),SUM('Raw Data'!H976,'Raw Data'!H978,'Raw Data'!H980,'Raw Data'!H982),IF(AND($P$12=$AD$19,OR($S$12="Southbound","Westbound")),SUM('Raw Data'!H1183,'Raw Data'!H1185,'Raw Data'!H1187,'Raw Data'!H1189),IF(AND($P$12=$AD$20,OR($S$12="Southbound","Westbound")),SUM('Raw Data'!H1390,'Raw Data'!H1392,'Raw Data'!H1394,'Raw Data'!H1396),IF(AND($P$12=$AD$14,$S$12="Combined"),SUM('Raw Data'!H147:H154),IF(AND($P$12=$AD$15,$S$12="Combined"),SUM('Raw Data'!H354:H361),IF(AND($P$12=$AD$16,$S$12="Combined"),SUM('Raw Data'!H561:H568),IF(AND($P$12=$AD$17,$S$12="Combined"),SUM('Raw Data'!H768:H775),IF(AND($P$12=$AD$18,$S$12="Combined"),SUM('Raw Data'!H975:H982),IF(AND($P$12=$AD$19,$S$12="Combined"),SUM('Raw Data'!H1182:H1189),IF(AND($P$12=$AD$20,$S$12="Combined"),SUM('Raw Data'!H1389:H1396),"Error")))))))))))))))))))))</f>
        <v>0</v>
      </c>
      <c r="H17" s="6">
        <f>IF(AND($P$12=$AD$14,OR($S$12="Northbound",$S$12="Eastbound")),SUM('Raw Data'!I147,'Raw Data'!I149,'Raw Data'!I151,'Raw Data'!I153),IF(AND($P$12=$AD$15,OR($S$12="Northbound",$S$12="Eastbound")),SUM('Raw Data'!I354,'Raw Data'!I356,'Raw Data'!I358,'Raw Data'!I360),IF(AND($P$12=$AD$16,OR($S$12="Northbound",$S$12="Eastbound")),SUM('Raw Data'!I561,'Raw Data'!I563,'Raw Data'!I565,'Raw Data'!I567),IF(AND($P$12=$AD$17,OR($S$12="Northbound",$S$12="Eastbound")),SUM('Raw Data'!I768,'Raw Data'!I770,'Raw Data'!I772,'Raw Data'!I774),IF(AND($P$12=$AD$18,OR($S$12="Northbound",$S$12="Eastbound")),SUM('Raw Data'!I975,'Raw Data'!I977,'Raw Data'!I979,'Raw Data'!I981),IF(AND($P$12=$AD$19,OR($S$12="Northbound",$S$12="Eastbound")),SUM('Raw Data'!I1182,'Raw Data'!I1184,'Raw Data'!I1186,'Raw Data'!I1188),IF(AND($P$12=$AD$20,OR($S$12="Northbound",$S$12="Eastbound")),SUM('Raw Data'!I1389,'Raw Data'!I1391,'Raw Data'!I1393,'Raw Data'!I1395),IF(AND($P$12=$AD$14,OR($S$12="Southbound",$S$12="Westbound")),SUM('Raw Data'!I148,'Raw Data'!I150,'Raw Data'!I152,'Raw Data'!I154),IF(AND($P$12=$AD$15,OR($S$12="Southbound",$S$12="Westbound")),SUM('Raw Data'!I355,'Raw Data'!I357,'Raw Data'!I359,'Raw Data'!I361),IF(AND($P$12=$AD$16,OR($S$12="Southbound",$S$12="Westbound")),SUM('Raw Data'!I562,'Raw Data'!I564,'Raw Data'!I566,'Raw Data'!I568),IF(AND($P$12=$AD$17,OR($S$12="Southbound",$S$12="Westbound")),SUM('Raw Data'!I769,'Raw Data'!I771,'Raw Data'!I773,'Raw Data'!I775),IF(AND($P$12=$AD$18,OR($S$12="Southbound",$S$12="Westbound")),SUM('Raw Data'!I976,'Raw Data'!I978,'Raw Data'!I980,'Raw Data'!I982),IF(AND($P$12=$AD$19,OR($S$12="Southbound","Westbound")),SUM('Raw Data'!I1183,'Raw Data'!I1185,'Raw Data'!I1187,'Raw Data'!I1189),IF(AND($P$12=$AD$20,OR($S$12="Southbound","Westbound")),SUM('Raw Data'!I1390,'Raw Data'!I1392,'Raw Data'!I1394,'Raw Data'!I1396),IF(AND($P$12=$AD$14,$S$12="Combined"),SUM('Raw Data'!I147:I154),IF(AND($P$12=$AD$15,$S$12="Combined"),SUM('Raw Data'!I354:I361),IF(AND($P$12=$AD$16,$S$12="Combined"),SUM('Raw Data'!I561:I568),IF(AND($P$12=$AD$17,$S$12="Combined"),SUM('Raw Data'!I768:I775),IF(AND($P$12=$AD$18,$S$12="Combined"),SUM('Raw Data'!I975:I982),IF(AND($P$12=$AD$19,$S$12="Combined"),SUM('Raw Data'!I1182:I1189),IF(AND($P$12=$AD$20,$S$12="Combined"),SUM('Raw Data'!I1389:I1396),"Error")))))))))))))))))))))</f>
        <v>0</v>
      </c>
      <c r="I17" s="6">
        <f>IF(AND($P$12=$AD$14,OR($S$12="Northbound",$S$12="Eastbound")),SUM('Raw Data'!J147,'Raw Data'!J149,'Raw Data'!J151,'Raw Data'!J153),IF(AND($P$12=$AD$15,OR($S$12="Northbound",$S$12="Eastbound")),SUM('Raw Data'!J354,'Raw Data'!J356,'Raw Data'!J358,'Raw Data'!J360),IF(AND($P$12=$AD$16,OR($S$12="Northbound",$S$12="Eastbound")),SUM('Raw Data'!J561,'Raw Data'!J563,'Raw Data'!J565,'Raw Data'!J567),IF(AND($P$12=$AD$17,OR($S$12="Northbound",$S$12="Eastbound")),SUM('Raw Data'!J768,'Raw Data'!J770,'Raw Data'!J772,'Raw Data'!J774),IF(AND($P$12=$AD$18,OR($S$12="Northbound",$S$12="Eastbound")),SUM('Raw Data'!J975,'Raw Data'!J977,'Raw Data'!J979,'Raw Data'!J981),IF(AND($P$12=$AD$19,OR($S$12="Northbound",$S$12="Eastbound")),SUM('Raw Data'!J1182,'Raw Data'!J1184,'Raw Data'!J1186,'Raw Data'!J1188),IF(AND($P$12=$AD$20,OR($S$12="Northbound",$S$12="Eastbound")),SUM('Raw Data'!J1389,'Raw Data'!J1391,'Raw Data'!J1393,'Raw Data'!J1395),IF(AND($P$12=$AD$14,OR($S$12="Southbound",$S$12="Westbound")),SUM('Raw Data'!J148,'Raw Data'!J150,'Raw Data'!J152,'Raw Data'!J154),IF(AND($P$12=$AD$15,OR($S$12="Southbound",$S$12="Westbound")),SUM('Raw Data'!J355,'Raw Data'!J357,'Raw Data'!J359,'Raw Data'!J361),IF(AND($P$12=$AD$16,OR($S$12="Southbound",$S$12="Westbound")),SUM('Raw Data'!J562,'Raw Data'!J564,'Raw Data'!J566,'Raw Data'!J568),IF(AND($P$12=$AD$17,OR($S$12="Southbound",$S$12="Westbound")),SUM('Raw Data'!J769,'Raw Data'!J771,'Raw Data'!J773,'Raw Data'!J775),IF(AND($P$12=$AD$18,OR($S$12="Southbound",$S$12="Westbound")),SUM('Raw Data'!J976,'Raw Data'!J978,'Raw Data'!J980,'Raw Data'!J982),IF(AND($P$12=$AD$19,OR($S$12="Southbound","Westbound")),SUM('Raw Data'!J1183,'Raw Data'!J1185,'Raw Data'!J1187,'Raw Data'!J1189),IF(AND($P$12=$AD$20,OR($S$12="Southbound","Westbound")),SUM('Raw Data'!J1390,'Raw Data'!J1392,'Raw Data'!J1394,'Raw Data'!J1396),IF(AND($P$12=$AD$14,$S$12="Combined"),SUM('Raw Data'!J147:J154),IF(AND($P$12=$AD$15,$S$12="Combined"),SUM('Raw Data'!J354:J361),IF(AND($P$12=$AD$16,$S$12="Combined"),SUM('Raw Data'!J561:J568),IF(AND($P$12=$AD$17,$S$12="Combined"),SUM('Raw Data'!J768:J775),IF(AND($P$12=$AD$18,$S$12="Combined"),SUM('Raw Data'!J975:J982),IF(AND($P$12=$AD$19,$S$12="Combined"),SUM('Raw Data'!J1182:J1189),IF(AND($P$12=$AD$20,$S$12="Combined"),SUM('Raw Data'!J1389:J1396),"Error")))))))))))))))))))))</f>
        <v>0</v>
      </c>
      <c r="J17" s="6">
        <f>IF(AND($P$12=$AD$14,OR($S$12="Northbound",$S$12="Eastbound")),SUM('Raw Data'!K147,'Raw Data'!K149,'Raw Data'!K151,'Raw Data'!K153),IF(AND($P$12=$AD$15,OR($S$12="Northbound",$S$12="Eastbound")),SUM('Raw Data'!K354,'Raw Data'!K356,'Raw Data'!K358,'Raw Data'!K360),IF(AND($P$12=$AD$16,OR($S$12="Northbound",$S$12="Eastbound")),SUM('Raw Data'!K561,'Raw Data'!K563,'Raw Data'!K565,'Raw Data'!K567),IF(AND($P$12=$AD$17,OR($S$12="Northbound",$S$12="Eastbound")),SUM('Raw Data'!K768,'Raw Data'!K770,'Raw Data'!K772,'Raw Data'!K774),IF(AND($P$12=$AD$18,OR($S$12="Northbound",$S$12="Eastbound")),SUM('Raw Data'!K975,'Raw Data'!K977,'Raw Data'!K979,'Raw Data'!K981),IF(AND($P$12=$AD$19,OR($S$12="Northbound",$S$12="Eastbound")),SUM('Raw Data'!K1182,'Raw Data'!K1184,'Raw Data'!K1186,'Raw Data'!K1188),IF(AND($P$12=$AD$20,OR($S$12="Northbound",$S$12="Eastbound")),SUM('Raw Data'!K1389,'Raw Data'!K1391,'Raw Data'!K1393,'Raw Data'!K1395),IF(AND($P$12=$AD$14,OR($S$12="Southbound",$S$12="Westbound")),SUM('Raw Data'!K148,'Raw Data'!K150,'Raw Data'!K152,'Raw Data'!K154),IF(AND($P$12=$AD$15,OR($S$12="Southbound",$S$12="Westbound")),SUM('Raw Data'!K355,'Raw Data'!K357,'Raw Data'!K359,'Raw Data'!K361),IF(AND($P$12=$AD$16,OR($S$12="Southbound",$S$12="Westbound")),SUM('Raw Data'!K562,'Raw Data'!K564,'Raw Data'!K566,'Raw Data'!K568),IF(AND($P$12=$AD$17,OR($S$12="Southbound",$S$12="Westbound")),SUM('Raw Data'!K769,'Raw Data'!K771,'Raw Data'!K773,'Raw Data'!K775),IF(AND($P$12=$AD$18,OR($S$12="Southbound",$S$12="Westbound")),SUM('Raw Data'!K976,'Raw Data'!K978,'Raw Data'!K980,'Raw Data'!K982),IF(AND($P$12=$AD$19,OR($S$12="Southbound","Westbound")),SUM('Raw Data'!K1183,'Raw Data'!K1185,'Raw Data'!K1187,'Raw Data'!K1189),IF(AND($P$12=$AD$20,OR($S$12="Southbound","Westbound")),SUM('Raw Data'!K1390,'Raw Data'!K1392,'Raw Data'!K1394,'Raw Data'!K1396),IF(AND($P$12=$AD$14,$S$12="Combined"),SUM('Raw Data'!K147:K154),IF(AND($P$12=$AD$15,$S$12="Combined"),SUM('Raw Data'!K354:K361),IF(AND($P$12=$AD$16,$S$12="Combined"),SUM('Raw Data'!K561:K568),IF(AND($P$12=$AD$17,$S$12="Combined"),SUM('Raw Data'!K768:K775),IF(AND($P$12=$AD$18,$S$12="Combined"),SUM('Raw Data'!K975:K982),IF(AND($P$12=$AD$19,$S$12="Combined"),SUM('Raw Data'!K1182:K1189),IF(AND($P$12=$AD$20,$S$12="Combined"),SUM('Raw Data'!K1389:K1396),"Error")))))))))))))))))))))</f>
        <v>0</v>
      </c>
      <c r="K17" s="6">
        <f>IF(AND($P$12=$AD$14,OR($S$12="Northbound",$S$12="Eastbound")),SUM('Raw Data'!L147,'Raw Data'!L149,'Raw Data'!L151,'Raw Data'!L153),IF(AND($P$12=$AD$15,OR($S$12="Northbound",$S$12="Eastbound")),SUM('Raw Data'!L354,'Raw Data'!L356,'Raw Data'!L358,'Raw Data'!L360),IF(AND($P$12=$AD$16,OR($S$12="Northbound",$S$12="Eastbound")),SUM('Raw Data'!L561,'Raw Data'!L563,'Raw Data'!L565,'Raw Data'!L567),IF(AND($P$12=$AD$17,OR($S$12="Northbound",$S$12="Eastbound")),SUM('Raw Data'!L768,'Raw Data'!L770,'Raw Data'!L772,'Raw Data'!L774),IF(AND($P$12=$AD$18,OR($S$12="Northbound",$S$12="Eastbound")),SUM('Raw Data'!L975,'Raw Data'!L977,'Raw Data'!L979,'Raw Data'!L981),IF(AND($P$12=$AD$19,OR($S$12="Northbound",$S$12="Eastbound")),SUM('Raw Data'!L1182,'Raw Data'!L1184,'Raw Data'!L1186,'Raw Data'!L1188),IF(AND($P$12=$AD$20,OR($S$12="Northbound",$S$12="Eastbound")),SUM('Raw Data'!L1389,'Raw Data'!L1391,'Raw Data'!L1393,'Raw Data'!L1395),IF(AND($P$12=$AD$14,OR($S$12="Southbound",$S$12="Westbound")),SUM('Raw Data'!L148,'Raw Data'!L150,'Raw Data'!L152,'Raw Data'!L154),IF(AND($P$12=$AD$15,OR($S$12="Southbound",$S$12="Westbound")),SUM('Raw Data'!L355,'Raw Data'!L357,'Raw Data'!L359,'Raw Data'!L361),IF(AND($P$12=$AD$16,OR($S$12="Southbound",$S$12="Westbound")),SUM('Raw Data'!L562,'Raw Data'!L564,'Raw Data'!L566,'Raw Data'!L568),IF(AND($P$12=$AD$17,OR($S$12="Southbound",$S$12="Westbound")),SUM('Raw Data'!L769,'Raw Data'!L771,'Raw Data'!L773,'Raw Data'!L775),IF(AND($P$12=$AD$18,OR($S$12="Southbound",$S$12="Westbound")),SUM('Raw Data'!L976,'Raw Data'!L978,'Raw Data'!L980,'Raw Data'!L982),IF(AND($P$12=$AD$19,OR($S$12="Southbound","Westbound")),SUM('Raw Data'!L1183,'Raw Data'!L1185,'Raw Data'!L1187,'Raw Data'!L1189),IF(AND($P$12=$AD$20,OR($S$12="Southbound","Westbound")),SUM('Raw Data'!L1390,'Raw Data'!L1392,'Raw Data'!L1394,'Raw Data'!L1396),IF(AND($P$12=$AD$14,$S$12="Combined"),SUM('Raw Data'!L147:L154),IF(AND($P$12=$AD$15,$S$12="Combined"),SUM('Raw Data'!L354:L361),IF(AND($P$12=$AD$16,$S$12="Combined"),SUM('Raw Data'!L561:L568),IF(AND($P$12=$AD$17,$S$12="Combined"),SUM('Raw Data'!L768:L775),IF(AND($P$12=$AD$18,$S$12="Combined"),SUM('Raw Data'!L975:L982),IF(AND($P$12=$AD$19,$S$12="Combined"),SUM('Raw Data'!L1182:L1189),IF(AND($P$12=$AD$20,$S$12="Combined"),SUM('Raw Data'!L1389:L1396),"Error")))))))))))))))))))))</f>
        <v>0</v>
      </c>
      <c r="L17" s="6">
        <f>IF(AND($P$12=$AD$14,OR($S$12="Northbound",$S$12="Eastbound")),SUM('Raw Data'!M147,'Raw Data'!M149,'Raw Data'!M151,'Raw Data'!M153),IF(AND($P$12=$AD$15,OR($S$12="Northbound",$S$12="Eastbound")),SUM('Raw Data'!M354,'Raw Data'!M356,'Raw Data'!M358,'Raw Data'!M360),IF(AND($P$12=$AD$16,OR($S$12="Northbound",$S$12="Eastbound")),SUM('Raw Data'!M561,'Raw Data'!M563,'Raw Data'!M565,'Raw Data'!M567),IF(AND($P$12=$AD$17,OR($S$12="Northbound",$S$12="Eastbound")),SUM('Raw Data'!M768,'Raw Data'!M770,'Raw Data'!M772,'Raw Data'!M774),IF(AND($P$12=$AD$18,OR($S$12="Northbound",$S$12="Eastbound")),SUM('Raw Data'!M975,'Raw Data'!M977,'Raw Data'!M979,'Raw Data'!M981),IF(AND($P$12=$AD$19,OR($S$12="Northbound",$S$12="Eastbound")),SUM('Raw Data'!M1182,'Raw Data'!M1184,'Raw Data'!M1186,'Raw Data'!M1188),IF(AND($P$12=$AD$20,OR($S$12="Northbound",$S$12="Eastbound")),SUM('Raw Data'!M1389,'Raw Data'!M1391,'Raw Data'!M1393,'Raw Data'!M1395),IF(AND($P$12=$AD$14,OR($S$12="Southbound",$S$12="Westbound")),SUM('Raw Data'!M148,'Raw Data'!M150,'Raw Data'!M152,'Raw Data'!M154),IF(AND($P$12=$AD$15,OR($S$12="Southbound",$S$12="Westbound")),SUM('Raw Data'!M355,'Raw Data'!M357,'Raw Data'!M359,'Raw Data'!M361),IF(AND($P$12=$AD$16,OR($S$12="Southbound",$S$12="Westbound")),SUM('Raw Data'!M562,'Raw Data'!M564,'Raw Data'!M566,'Raw Data'!M568),IF(AND($P$12=$AD$17,OR($S$12="Southbound",$S$12="Westbound")),SUM('Raw Data'!M769,'Raw Data'!M771,'Raw Data'!M773,'Raw Data'!M775),IF(AND($P$12=$AD$18,OR($S$12="Southbound",$S$12="Westbound")),SUM('Raw Data'!M976,'Raw Data'!M978,'Raw Data'!M980,'Raw Data'!M982),IF(AND($P$12=$AD$19,OR($S$12="Southbound","Westbound")),SUM('Raw Data'!M1183,'Raw Data'!M1185,'Raw Data'!M1187,'Raw Data'!M1189),IF(AND($P$12=$AD$20,OR($S$12="Southbound","Westbound")),SUM('Raw Data'!M1390,'Raw Data'!M1392,'Raw Data'!M1394,'Raw Data'!M1396),IF(AND($P$12=$AD$14,$S$12="Combined"),SUM('Raw Data'!M147:M154),IF(AND($P$12=$AD$15,$S$12="Combined"),SUM('Raw Data'!M354:M361),IF(AND($P$12=$AD$16,$S$12="Combined"),SUM('Raw Data'!M561:M568),IF(AND($P$12=$AD$17,$S$12="Combined"),SUM('Raw Data'!M768:M775),IF(AND($P$12=$AD$18,$S$12="Combined"),SUM('Raw Data'!M975:M982),IF(AND($P$12=$AD$19,$S$12="Combined"),SUM('Raw Data'!M1182:M1189),IF(AND($P$12=$AD$20,$S$12="Combined"),SUM('Raw Data'!M1389:M1396),"Error")))))))))))))))))))))</f>
        <v>0</v>
      </c>
      <c r="M17" s="6">
        <f>IF(AND($P$12=$AD$14,OR($S$12="Northbound",$S$12="Eastbound")),SUM('Raw Data'!N147,'Raw Data'!N149,'Raw Data'!N151,'Raw Data'!N153),IF(AND($P$12=$AD$15,OR($S$12="Northbound",$S$12="Eastbound")),SUM('Raw Data'!N354,'Raw Data'!N356,'Raw Data'!N358,'Raw Data'!N360),IF(AND($P$12=$AD$16,OR($S$12="Northbound",$S$12="Eastbound")),SUM('Raw Data'!N561,'Raw Data'!N563,'Raw Data'!N565,'Raw Data'!N567),IF(AND($P$12=$AD$17,OR($S$12="Northbound",$S$12="Eastbound")),SUM('Raw Data'!N768,'Raw Data'!N770,'Raw Data'!N772,'Raw Data'!N774),IF(AND($P$12=$AD$18,OR($S$12="Northbound",$S$12="Eastbound")),SUM('Raw Data'!N975,'Raw Data'!N977,'Raw Data'!N979,'Raw Data'!N981),IF(AND($P$12=$AD$19,OR($S$12="Northbound",$S$12="Eastbound")),SUM('Raw Data'!N1182,'Raw Data'!N1184,'Raw Data'!N1186,'Raw Data'!N1188),IF(AND($P$12=$AD$20,OR($S$12="Northbound",$S$12="Eastbound")),SUM('Raw Data'!N1389,'Raw Data'!N1391,'Raw Data'!N1393,'Raw Data'!N1395),IF(AND($P$12=$AD$14,OR($S$12="Southbound",$S$12="Westbound")),SUM('Raw Data'!N148,'Raw Data'!N150,'Raw Data'!N152,'Raw Data'!N154),IF(AND($P$12=$AD$15,OR($S$12="Southbound",$S$12="Westbound")),SUM('Raw Data'!N355,'Raw Data'!N357,'Raw Data'!N359,'Raw Data'!N361),IF(AND($P$12=$AD$16,OR($S$12="Southbound",$S$12="Westbound")),SUM('Raw Data'!N562,'Raw Data'!N564,'Raw Data'!N566,'Raw Data'!N568),IF(AND($P$12=$AD$17,OR($S$12="Southbound",$S$12="Westbound")),SUM('Raw Data'!N769,'Raw Data'!N771,'Raw Data'!N773,'Raw Data'!N775),IF(AND($P$12=$AD$18,OR($S$12="Southbound",$S$12="Westbound")),SUM('Raw Data'!N976,'Raw Data'!N978,'Raw Data'!N980,'Raw Data'!N982),IF(AND($P$12=$AD$19,OR($S$12="Southbound","Westbound")),SUM('Raw Data'!N1183,'Raw Data'!N1185,'Raw Data'!N1187,'Raw Data'!N1189),IF(AND($P$12=$AD$20,OR($S$12="Southbound","Westbound")),SUM('Raw Data'!N1390,'Raw Data'!N1392,'Raw Data'!N1394,'Raw Data'!N1396),IF(AND($P$12=$AD$14,$S$12="Combined"),SUM('Raw Data'!N147:N154),IF(AND($P$12=$AD$15,$S$12="Combined"),SUM('Raw Data'!N354:N361),IF(AND($P$12=$AD$16,$S$12="Combined"),SUM('Raw Data'!N561:N568),IF(AND($P$12=$AD$17,$S$12="Combined"),SUM('Raw Data'!N768:N775),IF(AND($P$12=$AD$18,$S$12="Combined"),SUM('Raw Data'!N975:N982),IF(AND($P$12=$AD$19,$S$12="Combined"),SUM('Raw Data'!N1182:N1189),IF(AND($P$12=$AD$20,$S$12="Combined"),SUM('Raw Data'!N1389:N1396),"Error")))))))))))))))))))))</f>
        <v>0</v>
      </c>
      <c r="N17" s="46">
        <f t="shared" si="0"/>
        <v>2</v>
      </c>
      <c r="AC17" s="51"/>
      <c r="AD17" s="50" t="str">
        <f>TEXT('Raw Data'!A739,"ddd d mmm yyyy")</f>
        <v>Tue 12 Oct 2021</v>
      </c>
      <c r="AE17" s="50"/>
      <c r="AF17" s="51"/>
      <c r="AG17" s="51"/>
    </row>
    <row r="18" spans="1:33" ht="13.8" x14ac:dyDescent="0.25">
      <c r="A18" s="43">
        <v>0.16666666666666699</v>
      </c>
      <c r="B18" s="6">
        <f>IF(AND($P$12=$AD$14,OR($S$12="Northbound",$S$12="Eastbound")),SUM('Raw Data'!C155,'Raw Data'!C157,'Raw Data'!C159,'Raw Data'!C161),IF(AND($P$12=$AD$15,OR($S$12="Northbound",$S$12="Eastbound")),SUM('Raw Data'!C362,'Raw Data'!C364,'Raw Data'!C366,'Raw Data'!C368),IF(AND($P$12=$AD$16,OR($S$12="Northbound",$S$12="Eastbound")),SUM('Raw Data'!C569,'Raw Data'!C571,'Raw Data'!C573,'Raw Data'!C575),IF(AND($P$12=$AD$17,OR($S$12="Northbound",$S$12="Eastbound")),SUM('Raw Data'!C776,'Raw Data'!C778,'Raw Data'!C780,'Raw Data'!C782),IF(AND($P$12=$AD$18,OR($S$12="Northbound",$S$12="Eastbound")),SUM('Raw Data'!C983,'Raw Data'!C985,'Raw Data'!C987,'Raw Data'!C989),IF(AND($P$12=$AD$19,OR($S$12="Northbound",$S$12="Eastbound")),SUM('Raw Data'!C1190,'Raw Data'!C1192,'Raw Data'!C1194,'Raw Data'!C1196),IF(AND($P$12=$AD$20,OR($S$12="Northbound",$S$12="Eastbound")),SUM('Raw Data'!C1397,'Raw Data'!C1399,'Raw Data'!C1401,'Raw Data'!C1403),IF(AND($P$12=$AD$14,OR($S$12="Southbound",$S$12="Westbound")),SUM('Raw Data'!C156,'Raw Data'!C158,'Raw Data'!C160,'Raw Data'!C162),IF(AND($P$12=$AD$15,OR($S$12="Southbound",$S$12="Westbound")),SUM('Raw Data'!C363,'Raw Data'!C365,'Raw Data'!C367,'Raw Data'!C369),IF(AND($P$12=$AD$16,OR($S$12="Southbound",$S$12="Westbound")),SUM('Raw Data'!C570,'Raw Data'!C572,'Raw Data'!C574,'Raw Data'!C576),IF(AND($P$12=$AD$17,OR($S$12="Southbound",$S$12="Westbound")),SUM('Raw Data'!C777,'Raw Data'!C779,'Raw Data'!C781,'Raw Data'!C783),IF(AND($P$12=$AD$18,OR($S$12="Southbound",$S$12="Westbound")),SUM('Raw Data'!C984,'Raw Data'!C986,'Raw Data'!C988,'Raw Data'!C990),IF(AND($P$12=$AD$19,OR($S$12="Southbound","Westbound")),SUM('Raw Data'!C1191,'Raw Data'!C1193,'Raw Data'!C1195,'Raw Data'!C1197),IF(AND($P$12=$AD$20,OR($S$12="Southbound","Westbound")),SUM('Raw Data'!C1398,'Raw Data'!C1400,'Raw Data'!C1402,'Raw Data'!C1404),IF(AND($P$12=$AD$14,$S$12="Combined"),SUM('Raw Data'!C155:C162),IF(AND($P$12=$AD$15,$S$12="Combined"),SUM('Raw Data'!C362:C369),IF(AND($P$12=$AD$16,$S$12="Combined"),SUM('Raw Data'!C569:C576),IF(AND($P$12=$AD$17,$S$12="Combined"),SUM('Raw Data'!C776:C783),IF(AND($P$12=$AD$18,$S$12="Combined"),SUM('Raw Data'!C983:C990),IF(AND($P$12=$AD$19,$S$12="Combined"),SUM('Raw Data'!C1190:C1197),IF(AND($P$12=$AD$20,$S$12="Combined"),SUM('Raw Data'!C1397:C1404),"Error")))))))))))))))))))))</f>
        <v>0</v>
      </c>
      <c r="C18" s="6">
        <f>IF(AND($P$12=$AD$14,OR($S$12="Northbound",$S$12="Eastbound")),SUM('Raw Data'!D155,'Raw Data'!D157,'Raw Data'!D159,'Raw Data'!D161),IF(AND($P$12=$AD$15,OR($S$12="Northbound",$S$12="Eastbound")),SUM('Raw Data'!D362,'Raw Data'!D364,'Raw Data'!D366,'Raw Data'!D368),IF(AND($P$12=$AD$16,OR($S$12="Northbound",$S$12="Eastbound")),SUM('Raw Data'!D569,'Raw Data'!D571,'Raw Data'!D573,'Raw Data'!D575),IF(AND($P$12=$AD$17,OR($S$12="Northbound",$S$12="Eastbound")),SUM('Raw Data'!D776,'Raw Data'!D778,'Raw Data'!D780,'Raw Data'!D782),IF(AND($P$12=$AD$18,OR($S$12="Northbound",$S$12="Eastbound")),SUM('Raw Data'!D983,'Raw Data'!D985,'Raw Data'!D987,'Raw Data'!D989),IF(AND($P$12=$AD$19,OR($S$12="Northbound",$S$12="Eastbound")),SUM('Raw Data'!D1190,'Raw Data'!D1192,'Raw Data'!D1194,'Raw Data'!D1196),IF(AND($P$12=$AD$20,OR($S$12="Northbound",$S$12="Eastbound")),SUM('Raw Data'!D1397,'Raw Data'!D1399,'Raw Data'!D1401,'Raw Data'!D1403),IF(AND($P$12=$AD$14,OR($S$12="Southbound",$S$12="Westbound")),SUM('Raw Data'!D156,'Raw Data'!D158,'Raw Data'!D160,'Raw Data'!D162),IF(AND($P$12=$AD$15,OR($S$12="Southbound",$S$12="Westbound")),SUM('Raw Data'!D363,'Raw Data'!D365,'Raw Data'!D367,'Raw Data'!D369),IF(AND($P$12=$AD$16,OR($S$12="Southbound",$S$12="Westbound")),SUM('Raw Data'!D570,'Raw Data'!D572,'Raw Data'!D574,'Raw Data'!D576),IF(AND($P$12=$AD$17,OR($S$12="Southbound",$S$12="Westbound")),SUM('Raw Data'!D777,'Raw Data'!D779,'Raw Data'!D781,'Raw Data'!D783),IF(AND($P$12=$AD$18,OR($S$12="Southbound",$S$12="Westbound")),SUM('Raw Data'!D984,'Raw Data'!D986,'Raw Data'!D988,'Raw Data'!D990),IF(AND($P$12=$AD$19,OR($S$12="Southbound","Westbound")),SUM('Raw Data'!D1191,'Raw Data'!D1193,'Raw Data'!D1195,'Raw Data'!D1197),IF(AND($P$12=$AD$20,OR($S$12="Southbound","Westbound")),SUM('Raw Data'!D1398,'Raw Data'!D1400,'Raw Data'!D1402,'Raw Data'!D1404),IF(AND($P$12=$AD$14,$S$12="Combined"),SUM('Raw Data'!D155:D162),IF(AND($P$12=$AD$15,$S$12="Combined"),SUM('Raw Data'!D362:D369),IF(AND($P$12=$AD$16,$S$12="Combined"),SUM('Raw Data'!D569:D576),IF(AND($P$12=$AD$17,$S$12="Combined"),SUM('Raw Data'!D776:D783),IF(AND($P$12=$AD$18,$S$12="Combined"),SUM('Raw Data'!D983:D990),IF(AND($P$12=$AD$19,$S$12="Combined"),SUM('Raw Data'!D1190:D1197),IF(AND($P$12=$AD$20,$S$12="Combined"),SUM('Raw Data'!D1397:D1404),"Error")))))))))))))))))))))</f>
        <v>2</v>
      </c>
      <c r="D18" s="6">
        <f>IF(AND($P$12=$AD$14,OR($S$12="Northbound",$S$12="Eastbound")),SUM('Raw Data'!E155,'Raw Data'!E157,'Raw Data'!E159,'Raw Data'!E161),IF(AND($P$12=$AD$15,OR($S$12="Northbound",$S$12="Eastbound")),SUM('Raw Data'!E362,'Raw Data'!E364,'Raw Data'!E366,'Raw Data'!E368),IF(AND($P$12=$AD$16,OR($S$12="Northbound",$S$12="Eastbound")),SUM('Raw Data'!E569,'Raw Data'!E571,'Raw Data'!E573,'Raw Data'!E575),IF(AND($P$12=$AD$17,OR($S$12="Northbound",$S$12="Eastbound")),SUM('Raw Data'!E776,'Raw Data'!E778,'Raw Data'!E780,'Raw Data'!E782),IF(AND($P$12=$AD$18,OR($S$12="Northbound",$S$12="Eastbound")),SUM('Raw Data'!E983,'Raw Data'!E985,'Raw Data'!E987,'Raw Data'!E989),IF(AND($P$12=$AD$19,OR($S$12="Northbound",$S$12="Eastbound")),SUM('Raw Data'!E1190,'Raw Data'!E1192,'Raw Data'!E1194,'Raw Data'!E1196),IF(AND($P$12=$AD$20,OR($S$12="Northbound",$S$12="Eastbound")),SUM('Raw Data'!E1397,'Raw Data'!E1399,'Raw Data'!E1401,'Raw Data'!E1403),IF(AND($P$12=$AD$14,OR($S$12="Southbound",$S$12="Westbound")),SUM('Raw Data'!E156,'Raw Data'!E158,'Raw Data'!E160,'Raw Data'!E162),IF(AND($P$12=$AD$15,OR($S$12="Southbound",$S$12="Westbound")),SUM('Raw Data'!E363,'Raw Data'!E365,'Raw Data'!E367,'Raw Data'!E369),IF(AND($P$12=$AD$16,OR($S$12="Southbound",$S$12="Westbound")),SUM('Raw Data'!E570,'Raw Data'!E572,'Raw Data'!E574,'Raw Data'!E576),IF(AND($P$12=$AD$17,OR($S$12="Southbound",$S$12="Westbound")),SUM('Raw Data'!E777,'Raw Data'!E779,'Raw Data'!E781,'Raw Data'!E783),IF(AND($P$12=$AD$18,OR($S$12="Southbound",$S$12="Westbound")),SUM('Raw Data'!E984,'Raw Data'!E986,'Raw Data'!E988,'Raw Data'!E990),IF(AND($P$12=$AD$19,OR($S$12="Southbound","Westbound")),SUM('Raw Data'!E1191,'Raw Data'!E1193,'Raw Data'!E1195,'Raw Data'!E1197),IF(AND($P$12=$AD$20,OR($S$12="Southbound","Westbound")),SUM('Raw Data'!E1398,'Raw Data'!E1400,'Raw Data'!E1402,'Raw Data'!E1404),IF(AND($P$12=$AD$14,$S$12="Combined"),SUM('Raw Data'!E155:E162),IF(AND($P$12=$AD$15,$S$12="Combined"),SUM('Raw Data'!E362:E369),IF(AND($P$12=$AD$16,$S$12="Combined"),SUM('Raw Data'!E569:E576),IF(AND($P$12=$AD$17,$S$12="Combined"),SUM('Raw Data'!E776:E783),IF(AND($P$12=$AD$18,$S$12="Combined"),SUM('Raw Data'!E983:E990),IF(AND($P$12=$AD$19,$S$12="Combined"),SUM('Raw Data'!E1190:E1197),IF(AND($P$12=$AD$20,$S$12="Combined"),SUM('Raw Data'!E1397:E1404),"Error")))))))))))))))))))))</f>
        <v>0</v>
      </c>
      <c r="E18" s="6">
        <f>IF(AND($P$12=$AD$14,OR($S$12="Northbound",$S$12="Eastbound")),SUM('Raw Data'!F155,'Raw Data'!F157,'Raw Data'!F159,'Raw Data'!F161),IF(AND($P$12=$AD$15,OR($S$12="Northbound",$S$12="Eastbound")),SUM('Raw Data'!F362,'Raw Data'!F364,'Raw Data'!F366,'Raw Data'!F368),IF(AND($P$12=$AD$16,OR($S$12="Northbound",$S$12="Eastbound")),SUM('Raw Data'!F569,'Raw Data'!F571,'Raw Data'!F573,'Raw Data'!F575),IF(AND($P$12=$AD$17,OR($S$12="Northbound",$S$12="Eastbound")),SUM('Raw Data'!F776,'Raw Data'!F778,'Raw Data'!F780,'Raw Data'!F782),IF(AND($P$12=$AD$18,OR($S$12="Northbound",$S$12="Eastbound")),SUM('Raw Data'!F983,'Raw Data'!F985,'Raw Data'!F987,'Raw Data'!F989),IF(AND($P$12=$AD$19,OR($S$12="Northbound",$S$12="Eastbound")),SUM('Raw Data'!F1190,'Raw Data'!F1192,'Raw Data'!F1194,'Raw Data'!F1196),IF(AND($P$12=$AD$20,OR($S$12="Northbound",$S$12="Eastbound")),SUM('Raw Data'!F1397,'Raw Data'!F1399,'Raw Data'!F1401,'Raw Data'!F1403),IF(AND($P$12=$AD$14,OR($S$12="Southbound",$S$12="Westbound")),SUM('Raw Data'!F156,'Raw Data'!F158,'Raw Data'!F160,'Raw Data'!F162),IF(AND($P$12=$AD$15,OR($S$12="Southbound",$S$12="Westbound")),SUM('Raw Data'!F363,'Raw Data'!F365,'Raw Data'!F367,'Raw Data'!F369),IF(AND($P$12=$AD$16,OR($S$12="Southbound",$S$12="Westbound")),SUM('Raw Data'!F570,'Raw Data'!F572,'Raw Data'!F574,'Raw Data'!F576),IF(AND($P$12=$AD$17,OR($S$12="Southbound",$S$12="Westbound")),SUM('Raw Data'!F777,'Raw Data'!F779,'Raw Data'!F781,'Raw Data'!F783),IF(AND($P$12=$AD$18,OR($S$12="Southbound",$S$12="Westbound")),SUM('Raw Data'!F984,'Raw Data'!F986,'Raw Data'!F988,'Raw Data'!F990),IF(AND($P$12=$AD$19,OR($S$12="Southbound","Westbound")),SUM('Raw Data'!F1191,'Raw Data'!F1193,'Raw Data'!F1195,'Raw Data'!F1197),IF(AND($P$12=$AD$20,OR($S$12="Southbound","Westbound")),SUM('Raw Data'!F1398,'Raw Data'!F1400,'Raw Data'!F1402,'Raw Data'!F1404),IF(AND($P$12=$AD$14,$S$12="Combined"),SUM('Raw Data'!F155:F162),IF(AND($P$12=$AD$15,$S$12="Combined"),SUM('Raw Data'!F362:F369),IF(AND($P$12=$AD$16,$S$12="Combined"),SUM('Raw Data'!F569:F576),IF(AND($P$12=$AD$17,$S$12="Combined"),SUM('Raw Data'!F776:F783),IF(AND($P$12=$AD$18,$S$12="Combined"),SUM('Raw Data'!F983:F990),IF(AND($P$12=$AD$19,$S$12="Combined"),SUM('Raw Data'!F1190:F1197),IF(AND($P$12=$AD$20,$S$12="Combined"),SUM('Raw Data'!F1397:F1404),"Error")))))))))))))))))))))</f>
        <v>0</v>
      </c>
      <c r="F18" s="6">
        <f>IF(AND($P$12=$AD$14,OR($S$12="Northbound",$S$12="Eastbound")),SUM('Raw Data'!G155,'Raw Data'!G157,'Raw Data'!G159,'Raw Data'!G161),IF(AND($P$12=$AD$15,OR($S$12="Northbound",$S$12="Eastbound")),SUM('Raw Data'!G362,'Raw Data'!G364,'Raw Data'!G366,'Raw Data'!G368),IF(AND($P$12=$AD$16,OR($S$12="Northbound",$S$12="Eastbound")),SUM('Raw Data'!G569,'Raw Data'!G571,'Raw Data'!G573,'Raw Data'!G575),IF(AND($P$12=$AD$17,OR($S$12="Northbound",$S$12="Eastbound")),SUM('Raw Data'!G776,'Raw Data'!G778,'Raw Data'!G780,'Raw Data'!G782),IF(AND($P$12=$AD$18,OR($S$12="Northbound",$S$12="Eastbound")),SUM('Raw Data'!G983,'Raw Data'!G985,'Raw Data'!G987,'Raw Data'!G989),IF(AND($P$12=$AD$19,OR($S$12="Northbound",$S$12="Eastbound")),SUM('Raw Data'!G1190,'Raw Data'!G1192,'Raw Data'!G1194,'Raw Data'!G1196),IF(AND($P$12=$AD$20,OR($S$12="Northbound",$S$12="Eastbound")),SUM('Raw Data'!G1397,'Raw Data'!G1399,'Raw Data'!G1401,'Raw Data'!G1403),IF(AND($P$12=$AD$14,OR($S$12="Southbound",$S$12="Westbound")),SUM('Raw Data'!G156,'Raw Data'!G158,'Raw Data'!G160,'Raw Data'!G162),IF(AND($P$12=$AD$15,OR($S$12="Southbound",$S$12="Westbound")),SUM('Raw Data'!G363,'Raw Data'!G365,'Raw Data'!G367,'Raw Data'!G369),IF(AND($P$12=$AD$16,OR($S$12="Southbound",$S$12="Westbound")),SUM('Raw Data'!G570,'Raw Data'!G572,'Raw Data'!G574,'Raw Data'!G576),IF(AND($P$12=$AD$17,OR($S$12="Southbound",$S$12="Westbound")),SUM('Raw Data'!G777,'Raw Data'!G779,'Raw Data'!G781,'Raw Data'!G783),IF(AND($P$12=$AD$18,OR($S$12="Southbound",$S$12="Westbound")),SUM('Raw Data'!G984,'Raw Data'!G986,'Raw Data'!G988,'Raw Data'!G990),IF(AND($P$12=$AD$19,OR($S$12="Southbound","Westbound")),SUM('Raw Data'!G1191,'Raw Data'!G1193,'Raw Data'!G1195,'Raw Data'!G1197),IF(AND($P$12=$AD$20,OR($S$12="Southbound","Westbound")),SUM('Raw Data'!G1398,'Raw Data'!G1400,'Raw Data'!G1402,'Raw Data'!G1404),IF(AND($P$12=$AD$14,$S$12="Combined"),SUM('Raw Data'!G155:G162),IF(AND($P$12=$AD$15,$S$12="Combined"),SUM('Raw Data'!G362:G369),IF(AND($P$12=$AD$16,$S$12="Combined"),SUM('Raw Data'!G569:G576),IF(AND($P$12=$AD$17,$S$12="Combined"),SUM('Raw Data'!G776:G783),IF(AND($P$12=$AD$18,$S$12="Combined"),SUM('Raw Data'!G983:G990),IF(AND($P$12=$AD$19,$S$12="Combined"),SUM('Raw Data'!G1190:G1197),IF(AND($P$12=$AD$20,$S$12="Combined"),SUM('Raw Data'!G1397:G1404),"Error")))))))))))))))))))))</f>
        <v>0</v>
      </c>
      <c r="G18" s="6">
        <f>IF(AND($P$12=$AD$14,OR($S$12="Northbound",$S$12="Eastbound")),SUM('Raw Data'!H155,'Raw Data'!H157,'Raw Data'!H159,'Raw Data'!H161),IF(AND($P$12=$AD$15,OR($S$12="Northbound",$S$12="Eastbound")),SUM('Raw Data'!H362,'Raw Data'!H364,'Raw Data'!H366,'Raw Data'!H368),IF(AND($P$12=$AD$16,OR($S$12="Northbound",$S$12="Eastbound")),SUM('Raw Data'!H569,'Raw Data'!H571,'Raw Data'!H573,'Raw Data'!H575),IF(AND($P$12=$AD$17,OR($S$12="Northbound",$S$12="Eastbound")),SUM('Raw Data'!H776,'Raw Data'!H778,'Raw Data'!H780,'Raw Data'!H782),IF(AND($P$12=$AD$18,OR($S$12="Northbound",$S$12="Eastbound")),SUM('Raw Data'!H983,'Raw Data'!H985,'Raw Data'!H987,'Raw Data'!H989),IF(AND($P$12=$AD$19,OR($S$12="Northbound",$S$12="Eastbound")),SUM('Raw Data'!H1190,'Raw Data'!H1192,'Raw Data'!H1194,'Raw Data'!H1196),IF(AND($P$12=$AD$20,OR($S$12="Northbound",$S$12="Eastbound")),SUM('Raw Data'!H1397,'Raw Data'!H1399,'Raw Data'!H1401,'Raw Data'!H1403),IF(AND($P$12=$AD$14,OR($S$12="Southbound",$S$12="Westbound")),SUM('Raw Data'!H156,'Raw Data'!H158,'Raw Data'!H160,'Raw Data'!H162),IF(AND($P$12=$AD$15,OR($S$12="Southbound",$S$12="Westbound")),SUM('Raw Data'!H363,'Raw Data'!H365,'Raw Data'!H367,'Raw Data'!H369),IF(AND($P$12=$AD$16,OR($S$12="Southbound",$S$12="Westbound")),SUM('Raw Data'!H570,'Raw Data'!H572,'Raw Data'!H574,'Raw Data'!H576),IF(AND($P$12=$AD$17,OR($S$12="Southbound",$S$12="Westbound")),SUM('Raw Data'!H777,'Raw Data'!H779,'Raw Data'!H781,'Raw Data'!H783),IF(AND($P$12=$AD$18,OR($S$12="Southbound",$S$12="Westbound")),SUM('Raw Data'!H984,'Raw Data'!H986,'Raw Data'!H988,'Raw Data'!H990),IF(AND($P$12=$AD$19,OR($S$12="Southbound","Westbound")),SUM('Raw Data'!H1191,'Raw Data'!H1193,'Raw Data'!H1195,'Raw Data'!H1197),IF(AND($P$12=$AD$20,OR($S$12="Southbound","Westbound")),SUM('Raw Data'!H1398,'Raw Data'!H1400,'Raw Data'!H1402,'Raw Data'!H1404),IF(AND($P$12=$AD$14,$S$12="Combined"),SUM('Raw Data'!H155:H162),IF(AND($P$12=$AD$15,$S$12="Combined"),SUM('Raw Data'!H362:H369),IF(AND($P$12=$AD$16,$S$12="Combined"),SUM('Raw Data'!H569:H576),IF(AND($P$12=$AD$17,$S$12="Combined"),SUM('Raw Data'!H776:H783),IF(AND($P$12=$AD$18,$S$12="Combined"),SUM('Raw Data'!H983:H990),IF(AND($P$12=$AD$19,$S$12="Combined"),SUM('Raw Data'!H1190:H1197),IF(AND($P$12=$AD$20,$S$12="Combined"),SUM('Raw Data'!H1397:H1404),"Error")))))))))))))))))))))</f>
        <v>0</v>
      </c>
      <c r="H18" s="6">
        <f>IF(AND($P$12=$AD$14,OR($S$12="Northbound",$S$12="Eastbound")),SUM('Raw Data'!I155,'Raw Data'!I157,'Raw Data'!I159,'Raw Data'!I161),IF(AND($P$12=$AD$15,OR($S$12="Northbound",$S$12="Eastbound")),SUM('Raw Data'!I362,'Raw Data'!I364,'Raw Data'!I366,'Raw Data'!I368),IF(AND($P$12=$AD$16,OR($S$12="Northbound",$S$12="Eastbound")),SUM('Raw Data'!I569,'Raw Data'!I571,'Raw Data'!I573,'Raw Data'!I575),IF(AND($P$12=$AD$17,OR($S$12="Northbound",$S$12="Eastbound")),SUM('Raw Data'!I776,'Raw Data'!I778,'Raw Data'!I780,'Raw Data'!I782),IF(AND($P$12=$AD$18,OR($S$12="Northbound",$S$12="Eastbound")),SUM('Raw Data'!I983,'Raw Data'!I985,'Raw Data'!I987,'Raw Data'!I989),IF(AND($P$12=$AD$19,OR($S$12="Northbound",$S$12="Eastbound")),SUM('Raw Data'!I1190,'Raw Data'!I1192,'Raw Data'!I1194,'Raw Data'!I1196),IF(AND($P$12=$AD$20,OR($S$12="Northbound",$S$12="Eastbound")),SUM('Raw Data'!I1397,'Raw Data'!I1399,'Raw Data'!I1401,'Raw Data'!I1403),IF(AND($P$12=$AD$14,OR($S$12="Southbound",$S$12="Westbound")),SUM('Raw Data'!I156,'Raw Data'!I158,'Raw Data'!I160,'Raw Data'!I162),IF(AND($P$12=$AD$15,OR($S$12="Southbound",$S$12="Westbound")),SUM('Raw Data'!I363,'Raw Data'!I365,'Raw Data'!I367,'Raw Data'!I369),IF(AND($P$12=$AD$16,OR($S$12="Southbound",$S$12="Westbound")),SUM('Raw Data'!I570,'Raw Data'!I572,'Raw Data'!I574,'Raw Data'!I576),IF(AND($P$12=$AD$17,OR($S$12="Southbound",$S$12="Westbound")),SUM('Raw Data'!I777,'Raw Data'!I779,'Raw Data'!I781,'Raw Data'!I783),IF(AND($P$12=$AD$18,OR($S$12="Southbound",$S$12="Westbound")),SUM('Raw Data'!I984,'Raw Data'!I986,'Raw Data'!I988,'Raw Data'!I990),IF(AND($P$12=$AD$19,OR($S$12="Southbound","Westbound")),SUM('Raw Data'!I1191,'Raw Data'!I1193,'Raw Data'!I1195,'Raw Data'!I1197),IF(AND($P$12=$AD$20,OR($S$12="Southbound","Westbound")),SUM('Raw Data'!I1398,'Raw Data'!I1400,'Raw Data'!I1402,'Raw Data'!I1404),IF(AND($P$12=$AD$14,$S$12="Combined"),SUM('Raw Data'!I155:I162),IF(AND($P$12=$AD$15,$S$12="Combined"),SUM('Raw Data'!I362:I369),IF(AND($P$12=$AD$16,$S$12="Combined"),SUM('Raw Data'!I569:I576),IF(AND($P$12=$AD$17,$S$12="Combined"),SUM('Raw Data'!I776:I783),IF(AND($P$12=$AD$18,$S$12="Combined"),SUM('Raw Data'!I983:I990),IF(AND($P$12=$AD$19,$S$12="Combined"),SUM('Raw Data'!I1190:I1197),IF(AND($P$12=$AD$20,$S$12="Combined"),SUM('Raw Data'!I1397:I1404),"Error")))))))))))))))))))))</f>
        <v>0</v>
      </c>
      <c r="I18" s="6">
        <f>IF(AND($P$12=$AD$14,OR($S$12="Northbound",$S$12="Eastbound")),SUM('Raw Data'!J155,'Raw Data'!J157,'Raw Data'!J159,'Raw Data'!J161),IF(AND($P$12=$AD$15,OR($S$12="Northbound",$S$12="Eastbound")),SUM('Raw Data'!J362,'Raw Data'!J364,'Raw Data'!J366,'Raw Data'!J368),IF(AND($P$12=$AD$16,OR($S$12="Northbound",$S$12="Eastbound")),SUM('Raw Data'!J569,'Raw Data'!J571,'Raw Data'!J573,'Raw Data'!J575),IF(AND($P$12=$AD$17,OR($S$12="Northbound",$S$12="Eastbound")),SUM('Raw Data'!J776,'Raw Data'!J778,'Raw Data'!J780,'Raw Data'!J782),IF(AND($P$12=$AD$18,OR($S$12="Northbound",$S$12="Eastbound")),SUM('Raw Data'!J983,'Raw Data'!J985,'Raw Data'!J987,'Raw Data'!J989),IF(AND($P$12=$AD$19,OR($S$12="Northbound",$S$12="Eastbound")),SUM('Raw Data'!J1190,'Raw Data'!J1192,'Raw Data'!J1194,'Raw Data'!J1196),IF(AND($P$12=$AD$20,OR($S$12="Northbound",$S$12="Eastbound")),SUM('Raw Data'!J1397,'Raw Data'!J1399,'Raw Data'!J1401,'Raw Data'!J1403),IF(AND($P$12=$AD$14,OR($S$12="Southbound",$S$12="Westbound")),SUM('Raw Data'!J156,'Raw Data'!J158,'Raw Data'!J160,'Raw Data'!J162),IF(AND($P$12=$AD$15,OR($S$12="Southbound",$S$12="Westbound")),SUM('Raw Data'!J363,'Raw Data'!J365,'Raw Data'!J367,'Raw Data'!J369),IF(AND($P$12=$AD$16,OR($S$12="Southbound",$S$12="Westbound")),SUM('Raw Data'!J570,'Raw Data'!J572,'Raw Data'!J574,'Raw Data'!J576),IF(AND($P$12=$AD$17,OR($S$12="Southbound",$S$12="Westbound")),SUM('Raw Data'!J777,'Raw Data'!J779,'Raw Data'!J781,'Raw Data'!J783),IF(AND($P$12=$AD$18,OR($S$12="Southbound",$S$12="Westbound")),SUM('Raw Data'!J984,'Raw Data'!J986,'Raw Data'!J988,'Raw Data'!J990),IF(AND($P$12=$AD$19,OR($S$12="Southbound","Westbound")),SUM('Raw Data'!J1191,'Raw Data'!J1193,'Raw Data'!J1195,'Raw Data'!J1197),IF(AND($P$12=$AD$20,OR($S$12="Southbound","Westbound")),SUM('Raw Data'!J1398,'Raw Data'!J1400,'Raw Data'!J1402,'Raw Data'!J1404),IF(AND($P$12=$AD$14,$S$12="Combined"),SUM('Raw Data'!J155:J162),IF(AND($P$12=$AD$15,$S$12="Combined"),SUM('Raw Data'!J362:J369),IF(AND($P$12=$AD$16,$S$12="Combined"),SUM('Raw Data'!J569:J576),IF(AND($P$12=$AD$17,$S$12="Combined"),SUM('Raw Data'!J776:J783),IF(AND($P$12=$AD$18,$S$12="Combined"),SUM('Raw Data'!J983:J990),IF(AND($P$12=$AD$19,$S$12="Combined"),SUM('Raw Data'!J1190:J1197),IF(AND($P$12=$AD$20,$S$12="Combined"),SUM('Raw Data'!J1397:J1404),"Error")))))))))))))))))))))</f>
        <v>0</v>
      </c>
      <c r="J18" s="6">
        <f>IF(AND($P$12=$AD$14,OR($S$12="Northbound",$S$12="Eastbound")),SUM('Raw Data'!K155,'Raw Data'!K157,'Raw Data'!K159,'Raw Data'!K161),IF(AND($P$12=$AD$15,OR($S$12="Northbound",$S$12="Eastbound")),SUM('Raw Data'!K362,'Raw Data'!K364,'Raw Data'!K366,'Raw Data'!K368),IF(AND($P$12=$AD$16,OR($S$12="Northbound",$S$12="Eastbound")),SUM('Raw Data'!K569,'Raw Data'!K571,'Raw Data'!K573,'Raw Data'!K575),IF(AND($P$12=$AD$17,OR($S$12="Northbound",$S$12="Eastbound")),SUM('Raw Data'!K776,'Raw Data'!K778,'Raw Data'!K780,'Raw Data'!K782),IF(AND($P$12=$AD$18,OR($S$12="Northbound",$S$12="Eastbound")),SUM('Raw Data'!K983,'Raw Data'!K985,'Raw Data'!K987,'Raw Data'!K989),IF(AND($P$12=$AD$19,OR($S$12="Northbound",$S$12="Eastbound")),SUM('Raw Data'!K1190,'Raw Data'!K1192,'Raw Data'!K1194,'Raw Data'!K1196),IF(AND($P$12=$AD$20,OR($S$12="Northbound",$S$12="Eastbound")),SUM('Raw Data'!K1397,'Raw Data'!K1399,'Raw Data'!K1401,'Raw Data'!K1403),IF(AND($P$12=$AD$14,OR($S$12="Southbound",$S$12="Westbound")),SUM('Raw Data'!K156,'Raw Data'!K158,'Raw Data'!K160,'Raw Data'!K162),IF(AND($P$12=$AD$15,OR($S$12="Southbound",$S$12="Westbound")),SUM('Raw Data'!K363,'Raw Data'!K365,'Raw Data'!K367,'Raw Data'!K369),IF(AND($P$12=$AD$16,OR($S$12="Southbound",$S$12="Westbound")),SUM('Raw Data'!K570,'Raw Data'!K572,'Raw Data'!K574,'Raw Data'!K576),IF(AND($P$12=$AD$17,OR($S$12="Southbound",$S$12="Westbound")),SUM('Raw Data'!K777,'Raw Data'!K779,'Raw Data'!K781,'Raw Data'!K783),IF(AND($P$12=$AD$18,OR($S$12="Southbound",$S$12="Westbound")),SUM('Raw Data'!K984,'Raw Data'!K986,'Raw Data'!K988,'Raw Data'!K990),IF(AND($P$12=$AD$19,OR($S$12="Southbound","Westbound")),SUM('Raw Data'!K1191,'Raw Data'!K1193,'Raw Data'!K1195,'Raw Data'!K1197),IF(AND($P$12=$AD$20,OR($S$12="Southbound","Westbound")),SUM('Raw Data'!K1398,'Raw Data'!K1400,'Raw Data'!K1402,'Raw Data'!K1404),IF(AND($P$12=$AD$14,$S$12="Combined"),SUM('Raw Data'!K155:K162),IF(AND($P$12=$AD$15,$S$12="Combined"),SUM('Raw Data'!K362:K369),IF(AND($P$12=$AD$16,$S$12="Combined"),SUM('Raw Data'!K569:K576),IF(AND($P$12=$AD$17,$S$12="Combined"),SUM('Raw Data'!K776:K783),IF(AND($P$12=$AD$18,$S$12="Combined"),SUM('Raw Data'!K983:K990),IF(AND($P$12=$AD$19,$S$12="Combined"),SUM('Raw Data'!K1190:K1197),IF(AND($P$12=$AD$20,$S$12="Combined"),SUM('Raw Data'!K1397:K1404),"Error")))))))))))))))))))))</f>
        <v>0</v>
      </c>
      <c r="K18" s="6">
        <f>IF(AND($P$12=$AD$14,OR($S$12="Northbound",$S$12="Eastbound")),SUM('Raw Data'!L155,'Raw Data'!L157,'Raw Data'!L159,'Raw Data'!L161),IF(AND($P$12=$AD$15,OR($S$12="Northbound",$S$12="Eastbound")),SUM('Raw Data'!L362,'Raw Data'!L364,'Raw Data'!L366,'Raw Data'!L368),IF(AND($P$12=$AD$16,OR($S$12="Northbound",$S$12="Eastbound")),SUM('Raw Data'!L569,'Raw Data'!L571,'Raw Data'!L573,'Raw Data'!L575),IF(AND($P$12=$AD$17,OR($S$12="Northbound",$S$12="Eastbound")),SUM('Raw Data'!L776,'Raw Data'!L778,'Raw Data'!L780,'Raw Data'!L782),IF(AND($P$12=$AD$18,OR($S$12="Northbound",$S$12="Eastbound")),SUM('Raw Data'!L983,'Raw Data'!L985,'Raw Data'!L987,'Raw Data'!L989),IF(AND($P$12=$AD$19,OR($S$12="Northbound",$S$12="Eastbound")),SUM('Raw Data'!L1190,'Raw Data'!L1192,'Raw Data'!L1194,'Raw Data'!L1196),IF(AND($P$12=$AD$20,OR($S$12="Northbound",$S$12="Eastbound")),SUM('Raw Data'!L1397,'Raw Data'!L1399,'Raw Data'!L1401,'Raw Data'!L1403),IF(AND($P$12=$AD$14,OR($S$12="Southbound",$S$12="Westbound")),SUM('Raw Data'!L156,'Raw Data'!L158,'Raw Data'!L160,'Raw Data'!L162),IF(AND($P$12=$AD$15,OR($S$12="Southbound",$S$12="Westbound")),SUM('Raw Data'!L363,'Raw Data'!L365,'Raw Data'!L367,'Raw Data'!L369),IF(AND($P$12=$AD$16,OR($S$12="Southbound",$S$12="Westbound")),SUM('Raw Data'!L570,'Raw Data'!L572,'Raw Data'!L574,'Raw Data'!L576),IF(AND($P$12=$AD$17,OR($S$12="Southbound",$S$12="Westbound")),SUM('Raw Data'!L777,'Raw Data'!L779,'Raw Data'!L781,'Raw Data'!L783),IF(AND($P$12=$AD$18,OR($S$12="Southbound",$S$12="Westbound")),SUM('Raw Data'!L984,'Raw Data'!L986,'Raw Data'!L988,'Raw Data'!L990),IF(AND($P$12=$AD$19,OR($S$12="Southbound","Westbound")),SUM('Raw Data'!L1191,'Raw Data'!L1193,'Raw Data'!L1195,'Raw Data'!L1197),IF(AND($P$12=$AD$20,OR($S$12="Southbound","Westbound")),SUM('Raw Data'!L1398,'Raw Data'!L1400,'Raw Data'!L1402,'Raw Data'!L1404),IF(AND($P$12=$AD$14,$S$12="Combined"),SUM('Raw Data'!L155:L162),IF(AND($P$12=$AD$15,$S$12="Combined"),SUM('Raw Data'!L362:L369),IF(AND($P$12=$AD$16,$S$12="Combined"),SUM('Raw Data'!L569:L576),IF(AND($P$12=$AD$17,$S$12="Combined"),SUM('Raw Data'!L776:L783),IF(AND($P$12=$AD$18,$S$12="Combined"),SUM('Raw Data'!L983:L990),IF(AND($P$12=$AD$19,$S$12="Combined"),SUM('Raw Data'!L1190:L1197),IF(AND($P$12=$AD$20,$S$12="Combined"),SUM('Raw Data'!L1397:L1404),"Error")))))))))))))))))))))</f>
        <v>0</v>
      </c>
      <c r="L18" s="6">
        <f>IF(AND($P$12=$AD$14,OR($S$12="Northbound",$S$12="Eastbound")),SUM('Raw Data'!M155,'Raw Data'!M157,'Raw Data'!M159,'Raw Data'!M161),IF(AND($P$12=$AD$15,OR($S$12="Northbound",$S$12="Eastbound")),SUM('Raw Data'!M362,'Raw Data'!M364,'Raw Data'!M366,'Raw Data'!M368),IF(AND($P$12=$AD$16,OR($S$12="Northbound",$S$12="Eastbound")),SUM('Raw Data'!M569,'Raw Data'!M571,'Raw Data'!M573,'Raw Data'!M575),IF(AND($P$12=$AD$17,OR($S$12="Northbound",$S$12="Eastbound")),SUM('Raw Data'!M776,'Raw Data'!M778,'Raw Data'!M780,'Raw Data'!M782),IF(AND($P$12=$AD$18,OR($S$12="Northbound",$S$12="Eastbound")),SUM('Raw Data'!M983,'Raw Data'!M985,'Raw Data'!M987,'Raw Data'!M989),IF(AND($P$12=$AD$19,OR($S$12="Northbound",$S$12="Eastbound")),SUM('Raw Data'!M1190,'Raw Data'!M1192,'Raw Data'!M1194,'Raw Data'!M1196),IF(AND($P$12=$AD$20,OR($S$12="Northbound",$S$12="Eastbound")),SUM('Raw Data'!M1397,'Raw Data'!M1399,'Raw Data'!M1401,'Raw Data'!M1403),IF(AND($P$12=$AD$14,OR($S$12="Southbound",$S$12="Westbound")),SUM('Raw Data'!M156,'Raw Data'!M158,'Raw Data'!M160,'Raw Data'!M162),IF(AND($P$12=$AD$15,OR($S$12="Southbound",$S$12="Westbound")),SUM('Raw Data'!M363,'Raw Data'!M365,'Raw Data'!M367,'Raw Data'!M369),IF(AND($P$12=$AD$16,OR($S$12="Southbound",$S$12="Westbound")),SUM('Raw Data'!M570,'Raw Data'!M572,'Raw Data'!M574,'Raw Data'!M576),IF(AND($P$12=$AD$17,OR($S$12="Southbound",$S$12="Westbound")),SUM('Raw Data'!M777,'Raw Data'!M779,'Raw Data'!M781,'Raw Data'!M783),IF(AND($P$12=$AD$18,OR($S$12="Southbound",$S$12="Westbound")),SUM('Raw Data'!M984,'Raw Data'!M986,'Raw Data'!M988,'Raw Data'!M990),IF(AND($P$12=$AD$19,OR($S$12="Southbound","Westbound")),SUM('Raw Data'!M1191,'Raw Data'!M1193,'Raw Data'!M1195,'Raw Data'!M1197),IF(AND($P$12=$AD$20,OR($S$12="Southbound","Westbound")),SUM('Raw Data'!M1398,'Raw Data'!M1400,'Raw Data'!M1402,'Raw Data'!M1404),IF(AND($P$12=$AD$14,$S$12="Combined"),SUM('Raw Data'!M155:M162),IF(AND($P$12=$AD$15,$S$12="Combined"),SUM('Raw Data'!M362:M369),IF(AND($P$12=$AD$16,$S$12="Combined"),SUM('Raw Data'!M569:M576),IF(AND($P$12=$AD$17,$S$12="Combined"),SUM('Raw Data'!M776:M783),IF(AND($P$12=$AD$18,$S$12="Combined"),SUM('Raw Data'!M983:M990),IF(AND($P$12=$AD$19,$S$12="Combined"),SUM('Raw Data'!M1190:M1197),IF(AND($P$12=$AD$20,$S$12="Combined"),SUM('Raw Data'!M1397:M1404),"Error")))))))))))))))))))))</f>
        <v>0</v>
      </c>
      <c r="M18" s="6">
        <f>IF(AND($P$12=$AD$14,OR($S$12="Northbound",$S$12="Eastbound")),SUM('Raw Data'!N155,'Raw Data'!N157,'Raw Data'!N159,'Raw Data'!N161),IF(AND($P$12=$AD$15,OR($S$12="Northbound",$S$12="Eastbound")),SUM('Raw Data'!N362,'Raw Data'!N364,'Raw Data'!N366,'Raw Data'!N368),IF(AND($P$12=$AD$16,OR($S$12="Northbound",$S$12="Eastbound")),SUM('Raw Data'!N569,'Raw Data'!N571,'Raw Data'!N573,'Raw Data'!N575),IF(AND($P$12=$AD$17,OR($S$12="Northbound",$S$12="Eastbound")),SUM('Raw Data'!N776,'Raw Data'!N778,'Raw Data'!N780,'Raw Data'!N782),IF(AND($P$12=$AD$18,OR($S$12="Northbound",$S$12="Eastbound")),SUM('Raw Data'!N983,'Raw Data'!N985,'Raw Data'!N987,'Raw Data'!N989),IF(AND($P$12=$AD$19,OR($S$12="Northbound",$S$12="Eastbound")),SUM('Raw Data'!N1190,'Raw Data'!N1192,'Raw Data'!N1194,'Raw Data'!N1196),IF(AND($P$12=$AD$20,OR($S$12="Northbound",$S$12="Eastbound")),SUM('Raw Data'!N1397,'Raw Data'!N1399,'Raw Data'!N1401,'Raw Data'!N1403),IF(AND($P$12=$AD$14,OR($S$12="Southbound",$S$12="Westbound")),SUM('Raw Data'!N156,'Raw Data'!N158,'Raw Data'!N160,'Raw Data'!N162),IF(AND($P$12=$AD$15,OR($S$12="Southbound",$S$12="Westbound")),SUM('Raw Data'!N363,'Raw Data'!N365,'Raw Data'!N367,'Raw Data'!N369),IF(AND($P$12=$AD$16,OR($S$12="Southbound",$S$12="Westbound")),SUM('Raw Data'!N570,'Raw Data'!N572,'Raw Data'!N574,'Raw Data'!N576),IF(AND($P$12=$AD$17,OR($S$12="Southbound",$S$12="Westbound")),SUM('Raw Data'!N777,'Raw Data'!N779,'Raw Data'!N781,'Raw Data'!N783),IF(AND($P$12=$AD$18,OR($S$12="Southbound",$S$12="Westbound")),SUM('Raw Data'!N984,'Raw Data'!N986,'Raw Data'!N988,'Raw Data'!N990),IF(AND($P$12=$AD$19,OR($S$12="Southbound","Westbound")),SUM('Raw Data'!N1191,'Raw Data'!N1193,'Raw Data'!N1195,'Raw Data'!N1197),IF(AND($P$12=$AD$20,OR($S$12="Southbound","Westbound")),SUM('Raw Data'!N1398,'Raw Data'!N1400,'Raw Data'!N1402,'Raw Data'!N1404),IF(AND($P$12=$AD$14,$S$12="Combined"),SUM('Raw Data'!N155:N162),IF(AND($P$12=$AD$15,$S$12="Combined"),SUM('Raw Data'!N362:N369),IF(AND($P$12=$AD$16,$S$12="Combined"),SUM('Raw Data'!N569:N576),IF(AND($P$12=$AD$17,$S$12="Combined"),SUM('Raw Data'!N776:N783),IF(AND($P$12=$AD$18,$S$12="Combined"),SUM('Raw Data'!N983:N990),IF(AND($P$12=$AD$19,$S$12="Combined"),SUM('Raw Data'!N1190:N1197),IF(AND($P$12=$AD$20,$S$12="Combined"),SUM('Raw Data'!N1397:N1404),"Error")))))))))))))))))))))</f>
        <v>0</v>
      </c>
      <c r="N18" s="46">
        <f t="shared" si="0"/>
        <v>2</v>
      </c>
      <c r="AC18" s="51"/>
      <c r="AD18" s="50" t="str">
        <f>TEXT('Raw Data'!A946,"ddd d mmm yyyy")</f>
        <v>Wed 13 Oct 2021</v>
      </c>
      <c r="AE18" s="50"/>
      <c r="AF18" s="51"/>
      <c r="AG18" s="51"/>
    </row>
    <row r="19" spans="1:33" ht="13.8" x14ac:dyDescent="0.25">
      <c r="A19" s="43">
        <v>0.20833333333333301</v>
      </c>
      <c r="B19" s="6">
        <f>IF(AND($P$12=$AD$14,OR($S$12="Northbound",$S$12="Eastbound")),SUM('Raw Data'!C163,'Raw Data'!C165,'Raw Data'!C167,'Raw Data'!C169),IF(AND($P$12=$AD$15,OR($S$12="Northbound",$S$12="Eastbound")),SUM('Raw Data'!C370,'Raw Data'!C372,'Raw Data'!C374,'Raw Data'!C376),IF(AND($P$12=$AD$16,OR($S$12="Northbound",$S$12="Eastbound")),SUM('Raw Data'!C577,'Raw Data'!C579,'Raw Data'!C581,'Raw Data'!C583),IF(AND($P$12=$AD$17,OR($S$12="Northbound",$S$12="Eastbound")),SUM('Raw Data'!C784,'Raw Data'!C786,'Raw Data'!C788,'Raw Data'!C790),IF(AND($P$12=$AD$18,OR($S$12="Northbound",$S$12="Eastbound")),SUM('Raw Data'!C991,'Raw Data'!C993,'Raw Data'!C995,'Raw Data'!C997),IF(AND($P$12=$AD$19,OR($S$12="Northbound",$S$12="Eastbound")),SUM('Raw Data'!C1198,'Raw Data'!C1200,'Raw Data'!C1202,'Raw Data'!C1204),IF(AND($P$12=$AD$20,OR($S$12="Northbound",$S$12="Eastbound")),SUM('Raw Data'!C1405,'Raw Data'!C1407,'Raw Data'!C1409,'Raw Data'!C1411),IF(AND($P$12=$AD$14,OR($S$12="Southbound",$S$12="Westbound")),SUM('Raw Data'!C164,'Raw Data'!C166,'Raw Data'!C168,'Raw Data'!C170),IF(AND($P$12=$AD$15,OR($S$12="Southbound",$S$12="Westbound")),SUM('Raw Data'!C371,'Raw Data'!C373,'Raw Data'!C375,'Raw Data'!C377),IF(AND($P$12=$AD$16,OR($S$12="Southbound",$S$12="Westbound")),SUM('Raw Data'!C578,'Raw Data'!C580,'Raw Data'!C582,'Raw Data'!C584),IF(AND($P$12=$AD$17,OR($S$12="Southbound",$S$12="Westbound")),SUM('Raw Data'!C785,'Raw Data'!C787,'Raw Data'!C789,'Raw Data'!C791),IF(AND($P$12=$AD$18,OR($S$12="Southbound",$S$12="Westbound")),SUM('Raw Data'!C992,'Raw Data'!C994,'Raw Data'!C996,'Raw Data'!C998),IF(AND($P$12=$AD$19,OR($S$12="Southbound","Westbound")),SUM('Raw Data'!C1199,'Raw Data'!C1201,'Raw Data'!C1203,'Raw Data'!C1205),IF(AND($P$12=$AD$20,OR($S$12="Southbound","Westbound")),SUM('Raw Data'!C1406,'Raw Data'!C1408,'Raw Data'!C1410,'Raw Data'!C1412),IF(AND($P$12=$AD$14,$S$12="Combined"),SUM('Raw Data'!C163:C170),IF(AND($P$12=$AD$15,$S$12="Combined"),SUM('Raw Data'!C370:C377),IF(AND($P$12=$AD$16,$S$12="Combined"),SUM('Raw Data'!C577:C584),IF(AND($P$12=$AD$17,$S$12="Combined"),SUM('Raw Data'!C784:C791),IF(AND($P$12=$AD$18,$S$12="Combined"),SUM('Raw Data'!C991:C998),IF(AND($P$12=$AD$19,$S$12="Combined"),SUM('Raw Data'!C1198:C1205),IF(AND($P$12=$AD$20,$S$12="Combined"),SUM('Raw Data'!C1405:C1412),"Error")))))))))))))))))))))</f>
        <v>1</v>
      </c>
      <c r="C19" s="6">
        <f>IF(AND($P$12=$AD$14,OR($S$12="Northbound",$S$12="Eastbound")),SUM('Raw Data'!D163,'Raw Data'!D165,'Raw Data'!D167,'Raw Data'!D169),IF(AND($P$12=$AD$15,OR($S$12="Northbound",$S$12="Eastbound")),SUM('Raw Data'!D370,'Raw Data'!D372,'Raw Data'!D374,'Raw Data'!D376),IF(AND($P$12=$AD$16,OR($S$12="Northbound",$S$12="Eastbound")),SUM('Raw Data'!D577,'Raw Data'!D579,'Raw Data'!D581,'Raw Data'!D583),IF(AND($P$12=$AD$17,OR($S$12="Northbound",$S$12="Eastbound")),SUM('Raw Data'!D784,'Raw Data'!D786,'Raw Data'!D788,'Raw Data'!D790),IF(AND($P$12=$AD$18,OR($S$12="Northbound",$S$12="Eastbound")),SUM('Raw Data'!D991,'Raw Data'!D993,'Raw Data'!D995,'Raw Data'!D997),IF(AND($P$12=$AD$19,OR($S$12="Northbound",$S$12="Eastbound")),SUM('Raw Data'!D1198,'Raw Data'!D1200,'Raw Data'!D1202,'Raw Data'!D1204),IF(AND($P$12=$AD$20,OR($S$12="Northbound",$S$12="Eastbound")),SUM('Raw Data'!D1405,'Raw Data'!D1407,'Raw Data'!D1409,'Raw Data'!D1411),IF(AND($P$12=$AD$14,OR($S$12="Southbound",$S$12="Westbound")),SUM('Raw Data'!D164,'Raw Data'!D166,'Raw Data'!D168,'Raw Data'!D170),IF(AND($P$12=$AD$15,OR($S$12="Southbound",$S$12="Westbound")),SUM('Raw Data'!D371,'Raw Data'!D373,'Raw Data'!D375,'Raw Data'!D377),IF(AND($P$12=$AD$16,OR($S$12="Southbound",$S$12="Westbound")),SUM('Raw Data'!D578,'Raw Data'!D580,'Raw Data'!D582,'Raw Data'!D584),IF(AND($P$12=$AD$17,OR($S$12="Southbound",$S$12="Westbound")),SUM('Raw Data'!D785,'Raw Data'!D787,'Raw Data'!D789,'Raw Data'!D791),IF(AND($P$12=$AD$18,OR($S$12="Southbound",$S$12="Westbound")),SUM('Raw Data'!D992,'Raw Data'!D994,'Raw Data'!D996,'Raw Data'!D998),IF(AND($P$12=$AD$19,OR($S$12="Southbound","Westbound")),SUM('Raw Data'!D1199,'Raw Data'!D1201,'Raw Data'!D1203,'Raw Data'!D1205),IF(AND($P$12=$AD$20,OR($S$12="Southbound","Westbound")),SUM('Raw Data'!D1406,'Raw Data'!D1408,'Raw Data'!D1410,'Raw Data'!D1412),IF(AND($P$12=$AD$14,$S$12="Combined"),SUM('Raw Data'!D163:D170),IF(AND($P$12=$AD$15,$S$12="Combined"),SUM('Raw Data'!D370:D377),IF(AND($P$12=$AD$16,$S$12="Combined"),SUM('Raw Data'!D577:D584),IF(AND($P$12=$AD$17,$S$12="Combined"),SUM('Raw Data'!D784:D791),IF(AND($P$12=$AD$18,$S$12="Combined"),SUM('Raw Data'!D991:D998),IF(AND($P$12=$AD$19,$S$12="Combined"),SUM('Raw Data'!D1198:D1205),IF(AND($P$12=$AD$20,$S$12="Combined"),SUM('Raw Data'!D1405:D1412),"Error")))))))))))))))))))))</f>
        <v>1</v>
      </c>
      <c r="D19" s="6">
        <f>IF(AND($P$12=$AD$14,OR($S$12="Northbound",$S$12="Eastbound")),SUM('Raw Data'!E163,'Raw Data'!E165,'Raw Data'!E167,'Raw Data'!E169),IF(AND($P$12=$AD$15,OR($S$12="Northbound",$S$12="Eastbound")),SUM('Raw Data'!E370,'Raw Data'!E372,'Raw Data'!E374,'Raw Data'!E376),IF(AND($P$12=$AD$16,OR($S$12="Northbound",$S$12="Eastbound")),SUM('Raw Data'!E577,'Raw Data'!E579,'Raw Data'!E581,'Raw Data'!E583),IF(AND($P$12=$AD$17,OR($S$12="Northbound",$S$12="Eastbound")),SUM('Raw Data'!E784,'Raw Data'!E786,'Raw Data'!E788,'Raw Data'!E790),IF(AND($P$12=$AD$18,OR($S$12="Northbound",$S$12="Eastbound")),SUM('Raw Data'!E991,'Raw Data'!E993,'Raw Data'!E995,'Raw Data'!E997),IF(AND($P$12=$AD$19,OR($S$12="Northbound",$S$12="Eastbound")),SUM('Raw Data'!E1198,'Raw Data'!E1200,'Raw Data'!E1202,'Raw Data'!E1204),IF(AND($P$12=$AD$20,OR($S$12="Northbound",$S$12="Eastbound")),SUM('Raw Data'!E1405,'Raw Data'!E1407,'Raw Data'!E1409,'Raw Data'!E1411),IF(AND($P$12=$AD$14,OR($S$12="Southbound",$S$12="Westbound")),SUM('Raw Data'!E164,'Raw Data'!E166,'Raw Data'!E168,'Raw Data'!E170),IF(AND($P$12=$AD$15,OR($S$12="Southbound",$S$12="Westbound")),SUM('Raw Data'!E371,'Raw Data'!E373,'Raw Data'!E375,'Raw Data'!E377),IF(AND($P$12=$AD$16,OR($S$12="Southbound",$S$12="Westbound")),SUM('Raw Data'!E578,'Raw Data'!E580,'Raw Data'!E582,'Raw Data'!E584),IF(AND($P$12=$AD$17,OR($S$12="Southbound",$S$12="Westbound")),SUM('Raw Data'!E785,'Raw Data'!E787,'Raw Data'!E789,'Raw Data'!E791),IF(AND($P$12=$AD$18,OR($S$12="Southbound",$S$12="Westbound")),SUM('Raw Data'!E992,'Raw Data'!E994,'Raw Data'!E996,'Raw Data'!E998),IF(AND($P$12=$AD$19,OR($S$12="Southbound","Westbound")),SUM('Raw Data'!E1199,'Raw Data'!E1201,'Raw Data'!E1203,'Raw Data'!E1205),IF(AND($P$12=$AD$20,OR($S$12="Southbound","Westbound")),SUM('Raw Data'!E1406,'Raw Data'!E1408,'Raw Data'!E1410,'Raw Data'!E1412),IF(AND($P$12=$AD$14,$S$12="Combined"),SUM('Raw Data'!E163:E170),IF(AND($P$12=$AD$15,$S$12="Combined"),SUM('Raw Data'!E370:E377),IF(AND($P$12=$AD$16,$S$12="Combined"),SUM('Raw Data'!E577:E584),IF(AND($P$12=$AD$17,$S$12="Combined"),SUM('Raw Data'!E784:E791),IF(AND($P$12=$AD$18,$S$12="Combined"),SUM('Raw Data'!E991:E998),IF(AND($P$12=$AD$19,$S$12="Combined"),SUM('Raw Data'!E1198:E1205),IF(AND($P$12=$AD$20,$S$12="Combined"),SUM('Raw Data'!E1405:E1412),"Error")))))))))))))))))))))</f>
        <v>0</v>
      </c>
      <c r="E19" s="6">
        <f>IF(AND($P$12=$AD$14,OR($S$12="Northbound",$S$12="Eastbound")),SUM('Raw Data'!F163,'Raw Data'!F165,'Raw Data'!F167,'Raw Data'!F169),IF(AND($P$12=$AD$15,OR($S$12="Northbound",$S$12="Eastbound")),SUM('Raw Data'!F370,'Raw Data'!F372,'Raw Data'!F374,'Raw Data'!F376),IF(AND($P$12=$AD$16,OR($S$12="Northbound",$S$12="Eastbound")),SUM('Raw Data'!F577,'Raw Data'!F579,'Raw Data'!F581,'Raw Data'!F583),IF(AND($P$12=$AD$17,OR($S$12="Northbound",$S$12="Eastbound")),SUM('Raw Data'!F784,'Raw Data'!F786,'Raw Data'!F788,'Raw Data'!F790),IF(AND($P$12=$AD$18,OR($S$12="Northbound",$S$12="Eastbound")),SUM('Raw Data'!F991,'Raw Data'!F993,'Raw Data'!F995,'Raw Data'!F997),IF(AND($P$12=$AD$19,OR($S$12="Northbound",$S$12="Eastbound")),SUM('Raw Data'!F1198,'Raw Data'!F1200,'Raw Data'!F1202,'Raw Data'!F1204),IF(AND($P$12=$AD$20,OR($S$12="Northbound",$S$12="Eastbound")),SUM('Raw Data'!F1405,'Raw Data'!F1407,'Raw Data'!F1409,'Raw Data'!F1411),IF(AND($P$12=$AD$14,OR($S$12="Southbound",$S$12="Westbound")),SUM('Raw Data'!F164,'Raw Data'!F166,'Raw Data'!F168,'Raw Data'!F170),IF(AND($P$12=$AD$15,OR($S$12="Southbound",$S$12="Westbound")),SUM('Raw Data'!F371,'Raw Data'!F373,'Raw Data'!F375,'Raw Data'!F377),IF(AND($P$12=$AD$16,OR($S$12="Southbound",$S$12="Westbound")),SUM('Raw Data'!F578,'Raw Data'!F580,'Raw Data'!F582,'Raw Data'!F584),IF(AND($P$12=$AD$17,OR($S$12="Southbound",$S$12="Westbound")),SUM('Raw Data'!F785,'Raw Data'!F787,'Raw Data'!F789,'Raw Data'!F791),IF(AND($P$12=$AD$18,OR($S$12="Southbound",$S$12="Westbound")),SUM('Raw Data'!F992,'Raw Data'!F994,'Raw Data'!F996,'Raw Data'!F998),IF(AND($P$12=$AD$19,OR($S$12="Southbound","Westbound")),SUM('Raw Data'!F1199,'Raw Data'!F1201,'Raw Data'!F1203,'Raw Data'!F1205),IF(AND($P$12=$AD$20,OR($S$12="Southbound","Westbound")),SUM('Raw Data'!F1406,'Raw Data'!F1408,'Raw Data'!F1410,'Raw Data'!F1412),IF(AND($P$12=$AD$14,$S$12="Combined"),SUM('Raw Data'!F163:F170),IF(AND($P$12=$AD$15,$S$12="Combined"),SUM('Raw Data'!F370:F377),IF(AND($P$12=$AD$16,$S$12="Combined"),SUM('Raw Data'!F577:F584),IF(AND($P$12=$AD$17,$S$12="Combined"),SUM('Raw Data'!F784:F791),IF(AND($P$12=$AD$18,$S$12="Combined"),SUM('Raw Data'!F991:F998),IF(AND($P$12=$AD$19,$S$12="Combined"),SUM('Raw Data'!F1198:F1205),IF(AND($P$12=$AD$20,$S$12="Combined"),SUM('Raw Data'!F1405:F1412),"Error")))))))))))))))))))))</f>
        <v>0</v>
      </c>
      <c r="F19" s="6">
        <f>IF(AND($P$12=$AD$14,OR($S$12="Northbound",$S$12="Eastbound")),SUM('Raw Data'!G163,'Raw Data'!G165,'Raw Data'!G167,'Raw Data'!G169),IF(AND($P$12=$AD$15,OR($S$12="Northbound",$S$12="Eastbound")),SUM('Raw Data'!G370,'Raw Data'!G372,'Raw Data'!G374,'Raw Data'!G376),IF(AND($P$12=$AD$16,OR($S$12="Northbound",$S$12="Eastbound")),SUM('Raw Data'!G577,'Raw Data'!G579,'Raw Data'!G581,'Raw Data'!G583),IF(AND($P$12=$AD$17,OR($S$12="Northbound",$S$12="Eastbound")),SUM('Raw Data'!G784,'Raw Data'!G786,'Raw Data'!G788,'Raw Data'!G790),IF(AND($P$12=$AD$18,OR($S$12="Northbound",$S$12="Eastbound")),SUM('Raw Data'!G991,'Raw Data'!G993,'Raw Data'!G995,'Raw Data'!G997),IF(AND($P$12=$AD$19,OR($S$12="Northbound",$S$12="Eastbound")),SUM('Raw Data'!G1198,'Raw Data'!G1200,'Raw Data'!G1202,'Raw Data'!G1204),IF(AND($P$12=$AD$20,OR($S$12="Northbound",$S$12="Eastbound")),SUM('Raw Data'!G1405,'Raw Data'!G1407,'Raw Data'!G1409,'Raw Data'!G1411),IF(AND($P$12=$AD$14,OR($S$12="Southbound",$S$12="Westbound")),SUM('Raw Data'!G164,'Raw Data'!G166,'Raw Data'!G168,'Raw Data'!G170),IF(AND($P$12=$AD$15,OR($S$12="Southbound",$S$12="Westbound")),SUM('Raw Data'!G371,'Raw Data'!G373,'Raw Data'!G375,'Raw Data'!G377),IF(AND($P$12=$AD$16,OR($S$12="Southbound",$S$12="Westbound")),SUM('Raw Data'!G578,'Raw Data'!G580,'Raw Data'!G582,'Raw Data'!G584),IF(AND($P$12=$AD$17,OR($S$12="Southbound",$S$12="Westbound")),SUM('Raw Data'!G785,'Raw Data'!G787,'Raw Data'!G789,'Raw Data'!G791),IF(AND($P$12=$AD$18,OR($S$12="Southbound",$S$12="Westbound")),SUM('Raw Data'!G992,'Raw Data'!G994,'Raw Data'!G996,'Raw Data'!G998),IF(AND($P$12=$AD$19,OR($S$12="Southbound","Westbound")),SUM('Raw Data'!G1199,'Raw Data'!G1201,'Raw Data'!G1203,'Raw Data'!G1205),IF(AND($P$12=$AD$20,OR($S$12="Southbound","Westbound")),SUM('Raw Data'!G1406,'Raw Data'!G1408,'Raw Data'!G1410,'Raw Data'!G1412),IF(AND($P$12=$AD$14,$S$12="Combined"),SUM('Raw Data'!G163:G170),IF(AND($P$12=$AD$15,$S$12="Combined"),SUM('Raw Data'!G370:G377),IF(AND($P$12=$AD$16,$S$12="Combined"),SUM('Raw Data'!G577:G584),IF(AND($P$12=$AD$17,$S$12="Combined"),SUM('Raw Data'!G784:G791),IF(AND($P$12=$AD$18,$S$12="Combined"),SUM('Raw Data'!G991:G998),IF(AND($P$12=$AD$19,$S$12="Combined"),SUM('Raw Data'!G1198:G1205),IF(AND($P$12=$AD$20,$S$12="Combined"),SUM('Raw Data'!G1405:G1412),"Error")))))))))))))))))))))</f>
        <v>0</v>
      </c>
      <c r="G19" s="6">
        <f>IF(AND($P$12=$AD$14,OR($S$12="Northbound",$S$12="Eastbound")),SUM('Raw Data'!H163,'Raw Data'!H165,'Raw Data'!H167,'Raw Data'!H169),IF(AND($P$12=$AD$15,OR($S$12="Northbound",$S$12="Eastbound")),SUM('Raw Data'!H370,'Raw Data'!H372,'Raw Data'!H374,'Raw Data'!H376),IF(AND($P$12=$AD$16,OR($S$12="Northbound",$S$12="Eastbound")),SUM('Raw Data'!H577,'Raw Data'!H579,'Raw Data'!H581,'Raw Data'!H583),IF(AND($P$12=$AD$17,OR($S$12="Northbound",$S$12="Eastbound")),SUM('Raw Data'!H784,'Raw Data'!H786,'Raw Data'!H788,'Raw Data'!H790),IF(AND($P$12=$AD$18,OR($S$12="Northbound",$S$12="Eastbound")),SUM('Raw Data'!H991,'Raw Data'!H993,'Raw Data'!H995,'Raw Data'!H997),IF(AND($P$12=$AD$19,OR($S$12="Northbound",$S$12="Eastbound")),SUM('Raw Data'!H1198,'Raw Data'!H1200,'Raw Data'!H1202,'Raw Data'!H1204),IF(AND($P$12=$AD$20,OR($S$12="Northbound",$S$12="Eastbound")),SUM('Raw Data'!H1405,'Raw Data'!H1407,'Raw Data'!H1409,'Raw Data'!H1411),IF(AND($P$12=$AD$14,OR($S$12="Southbound",$S$12="Westbound")),SUM('Raw Data'!H164,'Raw Data'!H166,'Raw Data'!H168,'Raw Data'!H170),IF(AND($P$12=$AD$15,OR($S$12="Southbound",$S$12="Westbound")),SUM('Raw Data'!H371,'Raw Data'!H373,'Raw Data'!H375,'Raw Data'!H377),IF(AND($P$12=$AD$16,OR($S$12="Southbound",$S$12="Westbound")),SUM('Raw Data'!H578,'Raw Data'!H580,'Raw Data'!H582,'Raw Data'!H584),IF(AND($P$12=$AD$17,OR($S$12="Southbound",$S$12="Westbound")),SUM('Raw Data'!H785,'Raw Data'!H787,'Raw Data'!H789,'Raw Data'!H791),IF(AND($P$12=$AD$18,OR($S$12="Southbound",$S$12="Westbound")),SUM('Raw Data'!H992,'Raw Data'!H994,'Raw Data'!H996,'Raw Data'!H998),IF(AND($P$12=$AD$19,OR($S$12="Southbound","Westbound")),SUM('Raw Data'!H1199,'Raw Data'!H1201,'Raw Data'!H1203,'Raw Data'!H1205),IF(AND($P$12=$AD$20,OR($S$12="Southbound","Westbound")),SUM('Raw Data'!H1406,'Raw Data'!H1408,'Raw Data'!H1410,'Raw Data'!H1412),IF(AND($P$12=$AD$14,$S$12="Combined"),SUM('Raw Data'!H163:H170),IF(AND($P$12=$AD$15,$S$12="Combined"),SUM('Raw Data'!H370:H377),IF(AND($P$12=$AD$16,$S$12="Combined"),SUM('Raw Data'!H577:H584),IF(AND($P$12=$AD$17,$S$12="Combined"),SUM('Raw Data'!H784:H791),IF(AND($P$12=$AD$18,$S$12="Combined"),SUM('Raw Data'!H991:H998),IF(AND($P$12=$AD$19,$S$12="Combined"),SUM('Raw Data'!H1198:H1205),IF(AND($P$12=$AD$20,$S$12="Combined"),SUM('Raw Data'!H1405:H1412),"Error")))))))))))))))))))))</f>
        <v>0</v>
      </c>
      <c r="H19" s="6">
        <f>IF(AND($P$12=$AD$14,OR($S$12="Northbound",$S$12="Eastbound")),SUM('Raw Data'!I163,'Raw Data'!I165,'Raw Data'!I167,'Raw Data'!I169),IF(AND($P$12=$AD$15,OR($S$12="Northbound",$S$12="Eastbound")),SUM('Raw Data'!I370,'Raw Data'!I372,'Raw Data'!I374,'Raw Data'!I376),IF(AND($P$12=$AD$16,OR($S$12="Northbound",$S$12="Eastbound")),SUM('Raw Data'!I577,'Raw Data'!I579,'Raw Data'!I581,'Raw Data'!I583),IF(AND($P$12=$AD$17,OR($S$12="Northbound",$S$12="Eastbound")),SUM('Raw Data'!I784,'Raw Data'!I786,'Raw Data'!I788,'Raw Data'!I790),IF(AND($P$12=$AD$18,OR($S$12="Northbound",$S$12="Eastbound")),SUM('Raw Data'!I991,'Raw Data'!I993,'Raw Data'!I995,'Raw Data'!I997),IF(AND($P$12=$AD$19,OR($S$12="Northbound",$S$12="Eastbound")),SUM('Raw Data'!I1198,'Raw Data'!I1200,'Raw Data'!I1202,'Raw Data'!I1204),IF(AND($P$12=$AD$20,OR($S$12="Northbound",$S$12="Eastbound")),SUM('Raw Data'!I1405,'Raw Data'!I1407,'Raw Data'!I1409,'Raw Data'!I1411),IF(AND($P$12=$AD$14,OR($S$12="Southbound",$S$12="Westbound")),SUM('Raw Data'!I164,'Raw Data'!I166,'Raw Data'!I168,'Raw Data'!I170),IF(AND($P$12=$AD$15,OR($S$12="Southbound",$S$12="Westbound")),SUM('Raw Data'!I371,'Raw Data'!I373,'Raw Data'!I375,'Raw Data'!I377),IF(AND($P$12=$AD$16,OR($S$12="Southbound",$S$12="Westbound")),SUM('Raw Data'!I578,'Raw Data'!I580,'Raw Data'!I582,'Raw Data'!I584),IF(AND($P$12=$AD$17,OR($S$12="Southbound",$S$12="Westbound")),SUM('Raw Data'!I785,'Raw Data'!I787,'Raw Data'!I789,'Raw Data'!I791),IF(AND($P$12=$AD$18,OR($S$12="Southbound",$S$12="Westbound")),SUM('Raw Data'!I992,'Raw Data'!I994,'Raw Data'!I996,'Raw Data'!I998),IF(AND($P$12=$AD$19,OR($S$12="Southbound","Westbound")),SUM('Raw Data'!I1199,'Raw Data'!I1201,'Raw Data'!I1203,'Raw Data'!I1205),IF(AND($P$12=$AD$20,OR($S$12="Southbound","Westbound")),SUM('Raw Data'!I1406,'Raw Data'!I1408,'Raw Data'!I1410,'Raw Data'!I1412),IF(AND($P$12=$AD$14,$S$12="Combined"),SUM('Raw Data'!I163:I170),IF(AND($P$12=$AD$15,$S$12="Combined"),SUM('Raw Data'!I370:I377),IF(AND($P$12=$AD$16,$S$12="Combined"),SUM('Raw Data'!I577:I584),IF(AND($P$12=$AD$17,$S$12="Combined"),SUM('Raw Data'!I784:I791),IF(AND($P$12=$AD$18,$S$12="Combined"),SUM('Raw Data'!I991:I998),IF(AND($P$12=$AD$19,$S$12="Combined"),SUM('Raw Data'!I1198:I1205),IF(AND($P$12=$AD$20,$S$12="Combined"),SUM('Raw Data'!I1405:I1412),"Error")))))))))))))))))))))</f>
        <v>0</v>
      </c>
      <c r="I19" s="6">
        <f>IF(AND($P$12=$AD$14,OR($S$12="Northbound",$S$12="Eastbound")),SUM('Raw Data'!J163,'Raw Data'!J165,'Raw Data'!J167,'Raw Data'!J169),IF(AND($P$12=$AD$15,OR($S$12="Northbound",$S$12="Eastbound")),SUM('Raw Data'!J370,'Raw Data'!J372,'Raw Data'!J374,'Raw Data'!J376),IF(AND($P$12=$AD$16,OR($S$12="Northbound",$S$12="Eastbound")),SUM('Raw Data'!J577,'Raw Data'!J579,'Raw Data'!J581,'Raw Data'!J583),IF(AND($P$12=$AD$17,OR($S$12="Northbound",$S$12="Eastbound")),SUM('Raw Data'!J784,'Raw Data'!J786,'Raw Data'!J788,'Raw Data'!J790),IF(AND($P$12=$AD$18,OR($S$12="Northbound",$S$12="Eastbound")),SUM('Raw Data'!J991,'Raw Data'!J993,'Raw Data'!J995,'Raw Data'!J997),IF(AND($P$12=$AD$19,OR($S$12="Northbound",$S$12="Eastbound")),SUM('Raw Data'!J1198,'Raw Data'!J1200,'Raw Data'!J1202,'Raw Data'!J1204),IF(AND($P$12=$AD$20,OR($S$12="Northbound",$S$12="Eastbound")),SUM('Raw Data'!J1405,'Raw Data'!J1407,'Raw Data'!J1409,'Raw Data'!J1411),IF(AND($P$12=$AD$14,OR($S$12="Southbound",$S$12="Westbound")),SUM('Raw Data'!J164,'Raw Data'!J166,'Raw Data'!J168,'Raw Data'!J170),IF(AND($P$12=$AD$15,OR($S$12="Southbound",$S$12="Westbound")),SUM('Raw Data'!J371,'Raw Data'!J373,'Raw Data'!J375,'Raw Data'!J377),IF(AND($P$12=$AD$16,OR($S$12="Southbound",$S$12="Westbound")),SUM('Raw Data'!J578,'Raw Data'!J580,'Raw Data'!J582,'Raw Data'!J584),IF(AND($P$12=$AD$17,OR($S$12="Southbound",$S$12="Westbound")),SUM('Raw Data'!J785,'Raw Data'!J787,'Raw Data'!J789,'Raw Data'!J791),IF(AND($P$12=$AD$18,OR($S$12="Southbound",$S$12="Westbound")),SUM('Raw Data'!J992,'Raw Data'!J994,'Raw Data'!J996,'Raw Data'!J998),IF(AND($P$12=$AD$19,OR($S$12="Southbound","Westbound")),SUM('Raw Data'!J1199,'Raw Data'!J1201,'Raw Data'!J1203,'Raw Data'!J1205),IF(AND($P$12=$AD$20,OR($S$12="Southbound","Westbound")),SUM('Raw Data'!J1406,'Raw Data'!J1408,'Raw Data'!J1410,'Raw Data'!J1412),IF(AND($P$12=$AD$14,$S$12="Combined"),SUM('Raw Data'!J163:J170),IF(AND($P$12=$AD$15,$S$12="Combined"),SUM('Raw Data'!J370:J377),IF(AND($P$12=$AD$16,$S$12="Combined"),SUM('Raw Data'!J577:J584),IF(AND($P$12=$AD$17,$S$12="Combined"),SUM('Raw Data'!J784:J791),IF(AND($P$12=$AD$18,$S$12="Combined"),SUM('Raw Data'!J991:J998),IF(AND($P$12=$AD$19,$S$12="Combined"),SUM('Raw Data'!J1198:J1205),IF(AND($P$12=$AD$20,$S$12="Combined"),SUM('Raw Data'!J1405:J1412),"Error")))))))))))))))))))))</f>
        <v>0</v>
      </c>
      <c r="J19" s="6">
        <f>IF(AND($P$12=$AD$14,OR($S$12="Northbound",$S$12="Eastbound")),SUM('Raw Data'!K163,'Raw Data'!K165,'Raw Data'!K167,'Raw Data'!K169),IF(AND($P$12=$AD$15,OR($S$12="Northbound",$S$12="Eastbound")),SUM('Raw Data'!K370,'Raw Data'!K372,'Raw Data'!K374,'Raw Data'!K376),IF(AND($P$12=$AD$16,OR($S$12="Northbound",$S$12="Eastbound")),SUM('Raw Data'!K577,'Raw Data'!K579,'Raw Data'!K581,'Raw Data'!K583),IF(AND($P$12=$AD$17,OR($S$12="Northbound",$S$12="Eastbound")),SUM('Raw Data'!K784,'Raw Data'!K786,'Raw Data'!K788,'Raw Data'!K790),IF(AND($P$12=$AD$18,OR($S$12="Northbound",$S$12="Eastbound")),SUM('Raw Data'!K991,'Raw Data'!K993,'Raw Data'!K995,'Raw Data'!K997),IF(AND($P$12=$AD$19,OR($S$12="Northbound",$S$12="Eastbound")),SUM('Raw Data'!K1198,'Raw Data'!K1200,'Raw Data'!K1202,'Raw Data'!K1204),IF(AND($P$12=$AD$20,OR($S$12="Northbound",$S$12="Eastbound")),SUM('Raw Data'!K1405,'Raw Data'!K1407,'Raw Data'!K1409,'Raw Data'!K1411),IF(AND($P$12=$AD$14,OR($S$12="Southbound",$S$12="Westbound")),SUM('Raw Data'!K164,'Raw Data'!K166,'Raw Data'!K168,'Raw Data'!K170),IF(AND($P$12=$AD$15,OR($S$12="Southbound",$S$12="Westbound")),SUM('Raw Data'!K371,'Raw Data'!K373,'Raw Data'!K375,'Raw Data'!K377),IF(AND($P$12=$AD$16,OR($S$12="Southbound",$S$12="Westbound")),SUM('Raw Data'!K578,'Raw Data'!K580,'Raw Data'!K582,'Raw Data'!K584),IF(AND($P$12=$AD$17,OR($S$12="Southbound",$S$12="Westbound")),SUM('Raw Data'!K785,'Raw Data'!K787,'Raw Data'!K789,'Raw Data'!K791),IF(AND($P$12=$AD$18,OR($S$12="Southbound",$S$12="Westbound")),SUM('Raw Data'!K992,'Raw Data'!K994,'Raw Data'!K996,'Raw Data'!K998),IF(AND($P$12=$AD$19,OR($S$12="Southbound","Westbound")),SUM('Raw Data'!K1199,'Raw Data'!K1201,'Raw Data'!K1203,'Raw Data'!K1205),IF(AND($P$12=$AD$20,OR($S$12="Southbound","Westbound")),SUM('Raw Data'!K1406,'Raw Data'!K1408,'Raw Data'!K1410,'Raw Data'!K1412),IF(AND($P$12=$AD$14,$S$12="Combined"),SUM('Raw Data'!K163:K170),IF(AND($P$12=$AD$15,$S$12="Combined"),SUM('Raw Data'!K370:K377),IF(AND($P$12=$AD$16,$S$12="Combined"),SUM('Raw Data'!K577:K584),IF(AND($P$12=$AD$17,$S$12="Combined"),SUM('Raw Data'!K784:K791),IF(AND($P$12=$AD$18,$S$12="Combined"),SUM('Raw Data'!K991:K998),IF(AND($P$12=$AD$19,$S$12="Combined"),SUM('Raw Data'!K1198:K1205),IF(AND($P$12=$AD$20,$S$12="Combined"),SUM('Raw Data'!K1405:K1412),"Error")))))))))))))))))))))</f>
        <v>0</v>
      </c>
      <c r="K19" s="6">
        <f>IF(AND($P$12=$AD$14,OR($S$12="Northbound",$S$12="Eastbound")),SUM('Raw Data'!L163,'Raw Data'!L165,'Raw Data'!L167,'Raw Data'!L169),IF(AND($P$12=$AD$15,OR($S$12="Northbound",$S$12="Eastbound")),SUM('Raw Data'!L370,'Raw Data'!L372,'Raw Data'!L374,'Raw Data'!L376),IF(AND($P$12=$AD$16,OR($S$12="Northbound",$S$12="Eastbound")),SUM('Raw Data'!L577,'Raw Data'!L579,'Raw Data'!L581,'Raw Data'!L583),IF(AND($P$12=$AD$17,OR($S$12="Northbound",$S$12="Eastbound")),SUM('Raw Data'!L784,'Raw Data'!L786,'Raw Data'!L788,'Raw Data'!L790),IF(AND($P$12=$AD$18,OR($S$12="Northbound",$S$12="Eastbound")),SUM('Raw Data'!L991,'Raw Data'!L993,'Raw Data'!L995,'Raw Data'!L997),IF(AND($P$12=$AD$19,OR($S$12="Northbound",$S$12="Eastbound")),SUM('Raw Data'!L1198,'Raw Data'!L1200,'Raw Data'!L1202,'Raw Data'!L1204),IF(AND($P$12=$AD$20,OR($S$12="Northbound",$S$12="Eastbound")),SUM('Raw Data'!L1405,'Raw Data'!L1407,'Raw Data'!L1409,'Raw Data'!L1411),IF(AND($P$12=$AD$14,OR($S$12="Southbound",$S$12="Westbound")),SUM('Raw Data'!L164,'Raw Data'!L166,'Raw Data'!L168,'Raw Data'!L170),IF(AND($P$12=$AD$15,OR($S$12="Southbound",$S$12="Westbound")),SUM('Raw Data'!L371,'Raw Data'!L373,'Raw Data'!L375,'Raw Data'!L377),IF(AND($P$12=$AD$16,OR($S$12="Southbound",$S$12="Westbound")),SUM('Raw Data'!L578,'Raw Data'!L580,'Raw Data'!L582,'Raw Data'!L584),IF(AND($P$12=$AD$17,OR($S$12="Southbound",$S$12="Westbound")),SUM('Raw Data'!L785,'Raw Data'!L787,'Raw Data'!L789,'Raw Data'!L791),IF(AND($P$12=$AD$18,OR($S$12="Southbound",$S$12="Westbound")),SUM('Raw Data'!L992,'Raw Data'!L994,'Raw Data'!L996,'Raw Data'!L998),IF(AND($P$12=$AD$19,OR($S$12="Southbound","Westbound")),SUM('Raw Data'!L1199,'Raw Data'!L1201,'Raw Data'!L1203,'Raw Data'!L1205),IF(AND($P$12=$AD$20,OR($S$12="Southbound","Westbound")),SUM('Raw Data'!L1406,'Raw Data'!L1408,'Raw Data'!L1410,'Raw Data'!L1412),IF(AND($P$12=$AD$14,$S$12="Combined"),SUM('Raw Data'!L163:L170),IF(AND($P$12=$AD$15,$S$12="Combined"),SUM('Raw Data'!L370:L377),IF(AND($P$12=$AD$16,$S$12="Combined"),SUM('Raw Data'!L577:L584),IF(AND($P$12=$AD$17,$S$12="Combined"),SUM('Raw Data'!L784:L791),IF(AND($P$12=$AD$18,$S$12="Combined"),SUM('Raw Data'!L991:L998),IF(AND($P$12=$AD$19,$S$12="Combined"),SUM('Raw Data'!L1198:L1205),IF(AND($P$12=$AD$20,$S$12="Combined"),SUM('Raw Data'!L1405:L1412),"Error")))))))))))))))))))))</f>
        <v>0</v>
      </c>
      <c r="L19" s="6">
        <f>IF(AND($P$12=$AD$14,OR($S$12="Northbound",$S$12="Eastbound")),SUM('Raw Data'!M163,'Raw Data'!M165,'Raw Data'!M167,'Raw Data'!M169),IF(AND($P$12=$AD$15,OR($S$12="Northbound",$S$12="Eastbound")),SUM('Raw Data'!M370,'Raw Data'!M372,'Raw Data'!M374,'Raw Data'!M376),IF(AND($P$12=$AD$16,OR($S$12="Northbound",$S$12="Eastbound")),SUM('Raw Data'!M577,'Raw Data'!M579,'Raw Data'!M581,'Raw Data'!M583),IF(AND($P$12=$AD$17,OR($S$12="Northbound",$S$12="Eastbound")),SUM('Raw Data'!M784,'Raw Data'!M786,'Raw Data'!M788,'Raw Data'!M790),IF(AND($P$12=$AD$18,OR($S$12="Northbound",$S$12="Eastbound")),SUM('Raw Data'!M991,'Raw Data'!M993,'Raw Data'!M995,'Raw Data'!M997),IF(AND($P$12=$AD$19,OR($S$12="Northbound",$S$12="Eastbound")),SUM('Raw Data'!M1198,'Raw Data'!M1200,'Raw Data'!M1202,'Raw Data'!M1204),IF(AND($P$12=$AD$20,OR($S$12="Northbound",$S$12="Eastbound")),SUM('Raw Data'!M1405,'Raw Data'!M1407,'Raw Data'!M1409,'Raw Data'!M1411),IF(AND($P$12=$AD$14,OR($S$12="Southbound",$S$12="Westbound")),SUM('Raw Data'!M164,'Raw Data'!M166,'Raw Data'!M168,'Raw Data'!M170),IF(AND($P$12=$AD$15,OR($S$12="Southbound",$S$12="Westbound")),SUM('Raw Data'!M371,'Raw Data'!M373,'Raw Data'!M375,'Raw Data'!M377),IF(AND($P$12=$AD$16,OR($S$12="Southbound",$S$12="Westbound")),SUM('Raw Data'!M578,'Raw Data'!M580,'Raw Data'!M582,'Raw Data'!M584),IF(AND($P$12=$AD$17,OR($S$12="Southbound",$S$12="Westbound")),SUM('Raw Data'!M785,'Raw Data'!M787,'Raw Data'!M789,'Raw Data'!M791),IF(AND($P$12=$AD$18,OR($S$12="Southbound",$S$12="Westbound")),SUM('Raw Data'!M992,'Raw Data'!M994,'Raw Data'!M996,'Raw Data'!M998),IF(AND($P$12=$AD$19,OR($S$12="Southbound","Westbound")),SUM('Raw Data'!M1199,'Raw Data'!M1201,'Raw Data'!M1203,'Raw Data'!M1205),IF(AND($P$12=$AD$20,OR($S$12="Southbound","Westbound")),SUM('Raw Data'!M1406,'Raw Data'!M1408,'Raw Data'!M1410,'Raw Data'!M1412),IF(AND($P$12=$AD$14,$S$12="Combined"),SUM('Raw Data'!M163:M170),IF(AND($P$12=$AD$15,$S$12="Combined"),SUM('Raw Data'!M370:M377),IF(AND($P$12=$AD$16,$S$12="Combined"),SUM('Raw Data'!M577:M584),IF(AND($P$12=$AD$17,$S$12="Combined"),SUM('Raw Data'!M784:M791),IF(AND($P$12=$AD$18,$S$12="Combined"),SUM('Raw Data'!M991:M998),IF(AND($P$12=$AD$19,$S$12="Combined"),SUM('Raw Data'!M1198:M1205),IF(AND($P$12=$AD$20,$S$12="Combined"),SUM('Raw Data'!M1405:M1412),"Error")))))))))))))))))))))</f>
        <v>0</v>
      </c>
      <c r="M19" s="6">
        <f>IF(AND($P$12=$AD$14,OR($S$12="Northbound",$S$12="Eastbound")),SUM('Raw Data'!N163,'Raw Data'!N165,'Raw Data'!N167,'Raw Data'!N169),IF(AND($P$12=$AD$15,OR($S$12="Northbound",$S$12="Eastbound")),SUM('Raw Data'!N370,'Raw Data'!N372,'Raw Data'!N374,'Raw Data'!N376),IF(AND($P$12=$AD$16,OR($S$12="Northbound",$S$12="Eastbound")),SUM('Raw Data'!N577,'Raw Data'!N579,'Raw Data'!N581,'Raw Data'!N583),IF(AND($P$12=$AD$17,OR($S$12="Northbound",$S$12="Eastbound")),SUM('Raw Data'!N784,'Raw Data'!N786,'Raw Data'!N788,'Raw Data'!N790),IF(AND($P$12=$AD$18,OR($S$12="Northbound",$S$12="Eastbound")),SUM('Raw Data'!N991,'Raw Data'!N993,'Raw Data'!N995,'Raw Data'!N997),IF(AND($P$12=$AD$19,OR($S$12="Northbound",$S$12="Eastbound")),SUM('Raw Data'!N1198,'Raw Data'!N1200,'Raw Data'!N1202,'Raw Data'!N1204),IF(AND($P$12=$AD$20,OR($S$12="Northbound",$S$12="Eastbound")),SUM('Raw Data'!N1405,'Raw Data'!N1407,'Raw Data'!N1409,'Raw Data'!N1411),IF(AND($P$12=$AD$14,OR($S$12="Southbound",$S$12="Westbound")),SUM('Raw Data'!N164,'Raw Data'!N166,'Raw Data'!N168,'Raw Data'!N170),IF(AND($P$12=$AD$15,OR($S$12="Southbound",$S$12="Westbound")),SUM('Raw Data'!N371,'Raw Data'!N373,'Raw Data'!N375,'Raw Data'!N377),IF(AND($P$12=$AD$16,OR($S$12="Southbound",$S$12="Westbound")),SUM('Raw Data'!N578,'Raw Data'!N580,'Raw Data'!N582,'Raw Data'!N584),IF(AND($P$12=$AD$17,OR($S$12="Southbound",$S$12="Westbound")),SUM('Raw Data'!N785,'Raw Data'!N787,'Raw Data'!N789,'Raw Data'!N791),IF(AND($P$12=$AD$18,OR($S$12="Southbound",$S$12="Westbound")),SUM('Raw Data'!N992,'Raw Data'!N994,'Raw Data'!N996,'Raw Data'!N998),IF(AND($P$12=$AD$19,OR($S$12="Southbound","Westbound")),SUM('Raw Data'!N1199,'Raw Data'!N1201,'Raw Data'!N1203,'Raw Data'!N1205),IF(AND($P$12=$AD$20,OR($S$12="Southbound","Westbound")),SUM('Raw Data'!N1406,'Raw Data'!N1408,'Raw Data'!N1410,'Raw Data'!N1412),IF(AND($P$12=$AD$14,$S$12="Combined"),SUM('Raw Data'!N163:N170),IF(AND($P$12=$AD$15,$S$12="Combined"),SUM('Raw Data'!N370:N377),IF(AND($P$12=$AD$16,$S$12="Combined"),SUM('Raw Data'!N577:N584),IF(AND($P$12=$AD$17,$S$12="Combined"),SUM('Raw Data'!N784:N791),IF(AND($P$12=$AD$18,$S$12="Combined"),SUM('Raw Data'!N991:N998),IF(AND($P$12=$AD$19,$S$12="Combined"),SUM('Raw Data'!N1198:N1205),IF(AND($P$12=$AD$20,$S$12="Combined"),SUM('Raw Data'!N1405:N1412),"Error")))))))))))))))))))))</f>
        <v>0</v>
      </c>
      <c r="N19" s="46">
        <f t="shared" si="0"/>
        <v>2</v>
      </c>
      <c r="AC19" s="51"/>
      <c r="AD19" s="50" t="str">
        <f>TEXT('Raw Data'!A1153,"ddd d mmm yyyy")</f>
        <v>Thu 14 Oct 2021</v>
      </c>
      <c r="AE19" s="50"/>
      <c r="AF19" s="51"/>
      <c r="AG19" s="51"/>
    </row>
    <row r="20" spans="1:33" ht="13.8" x14ac:dyDescent="0.25">
      <c r="A20" s="43">
        <v>0.25</v>
      </c>
      <c r="B20" s="6">
        <f>IF(AND($P$12=$AD$14,OR($S$12="Northbound",$S$12="Eastbound")),SUM('Raw Data'!C171,'Raw Data'!C173,'Raw Data'!C175,'Raw Data'!C177),IF(AND($P$12=$AD$15,OR($S$12="Northbound",$S$12="Eastbound")),SUM('Raw Data'!C378,'Raw Data'!C380,'Raw Data'!C382,'Raw Data'!C384),IF(AND($P$12=$AD$16,OR($S$12="Northbound",$S$12="Eastbound")),SUM('Raw Data'!C585,'Raw Data'!C587,'Raw Data'!C589,'Raw Data'!C591),IF(AND($P$12=$AD$17,OR($S$12="Northbound",$S$12="Eastbound")),SUM('Raw Data'!C792,'Raw Data'!C794,'Raw Data'!C796,'Raw Data'!C798),IF(AND($P$12=$AD$18,OR($S$12="Northbound",$S$12="Eastbound")),SUM('Raw Data'!C999,'Raw Data'!C1001,'Raw Data'!C1003,'Raw Data'!C1005),IF(AND($P$12=$AD$19,OR($S$12="Northbound",$S$12="Eastbound")),SUM('Raw Data'!C1206,'Raw Data'!C1208,'Raw Data'!C1210,'Raw Data'!C1212),IF(AND($P$12=$AD$20,OR($S$12="Northbound",$S$12="Eastbound")),SUM('Raw Data'!C1413,'Raw Data'!C1415,'Raw Data'!C1417,'Raw Data'!C1419),IF(AND($P$12=$AD$14,OR($S$12="Southbound",$S$12="Westbound")),SUM('Raw Data'!C172,'Raw Data'!C174,'Raw Data'!C176,'Raw Data'!C178),IF(AND($P$12=$AD$15,OR($S$12="Southbound",$S$12="Westbound")),SUM('Raw Data'!C379,'Raw Data'!C381,'Raw Data'!C383,'Raw Data'!C385),IF(AND($P$12=$AD$16,OR($S$12="Southbound",$S$12="Westbound")),SUM('Raw Data'!C586,'Raw Data'!C588,'Raw Data'!C590,'Raw Data'!C592),IF(AND($P$12=$AD$17,OR($S$12="Southbound",$S$12="Westbound")),SUM('Raw Data'!C793,'Raw Data'!C795,'Raw Data'!C797,'Raw Data'!C799),IF(AND($P$12=$AD$18,OR($S$12="Southbound",$S$12="Westbound")),SUM('Raw Data'!C1000,'Raw Data'!C1002,'Raw Data'!C1004,'Raw Data'!C1006),IF(AND($P$12=$AD$19,OR($S$12="Southbound","Westbound")),SUM('Raw Data'!C1207,'Raw Data'!C1209,'Raw Data'!C1211,'Raw Data'!C1213),IF(AND($P$12=$AD$20,OR($S$12="Southbound","Westbound")),SUM('Raw Data'!C1414,'Raw Data'!C1416,'Raw Data'!C1418,'Raw Data'!C1420),IF(AND($P$12=$AD$14,$S$12="Combined"),SUM('Raw Data'!C171:C178),IF(AND($P$12=$AD$15,$S$12="Combined"),SUM('Raw Data'!C378:C385),IF(AND($P$12=$AD$16,$S$12="Combined"),SUM('Raw Data'!C585:C592),IF(AND($P$12=$AD$17,$S$12="Combined"),SUM('Raw Data'!C792:C799),IF(AND($P$12=$AD$18,$S$12="Combined"),SUM('Raw Data'!C999:C1006),IF(AND($P$12=$AD$19,$S$12="Combined"),SUM('Raw Data'!C1206:C1213),IF(AND($P$12=$AD$20,$S$12="Combined"),SUM('Raw Data'!C1413:C1420),"Error")))))))))))))))))))))</f>
        <v>2</v>
      </c>
      <c r="C20" s="6">
        <f>IF(AND($P$12=$AD$14,OR($S$12="Northbound",$S$12="Eastbound")),SUM('Raw Data'!D171,'Raw Data'!D173,'Raw Data'!D175,'Raw Data'!D177),IF(AND($P$12=$AD$15,OR($S$12="Northbound",$S$12="Eastbound")),SUM('Raw Data'!D378,'Raw Data'!D380,'Raw Data'!D382,'Raw Data'!D384),IF(AND($P$12=$AD$16,OR($S$12="Northbound",$S$12="Eastbound")),SUM('Raw Data'!D585,'Raw Data'!D587,'Raw Data'!D589,'Raw Data'!D591),IF(AND($P$12=$AD$17,OR($S$12="Northbound",$S$12="Eastbound")),SUM('Raw Data'!D792,'Raw Data'!D794,'Raw Data'!D796,'Raw Data'!D798),IF(AND($P$12=$AD$18,OR($S$12="Northbound",$S$12="Eastbound")),SUM('Raw Data'!D999,'Raw Data'!D1001,'Raw Data'!D1003,'Raw Data'!D1005),IF(AND($P$12=$AD$19,OR($S$12="Northbound",$S$12="Eastbound")),SUM('Raw Data'!D1206,'Raw Data'!D1208,'Raw Data'!D1210,'Raw Data'!D1212),IF(AND($P$12=$AD$20,OR($S$12="Northbound",$S$12="Eastbound")),SUM('Raw Data'!D1413,'Raw Data'!D1415,'Raw Data'!D1417,'Raw Data'!D1419),IF(AND($P$12=$AD$14,OR($S$12="Southbound",$S$12="Westbound")),SUM('Raw Data'!D172,'Raw Data'!D174,'Raw Data'!D176,'Raw Data'!D178),IF(AND($P$12=$AD$15,OR($S$12="Southbound",$S$12="Westbound")),SUM('Raw Data'!D379,'Raw Data'!D381,'Raw Data'!D383,'Raw Data'!D385),IF(AND($P$12=$AD$16,OR($S$12="Southbound",$S$12="Westbound")),SUM('Raw Data'!D586,'Raw Data'!D588,'Raw Data'!D590,'Raw Data'!D592),IF(AND($P$12=$AD$17,OR($S$12="Southbound",$S$12="Westbound")),SUM('Raw Data'!D793,'Raw Data'!D795,'Raw Data'!D797,'Raw Data'!D799),IF(AND($P$12=$AD$18,OR($S$12="Southbound",$S$12="Westbound")),SUM('Raw Data'!D1000,'Raw Data'!D1002,'Raw Data'!D1004,'Raw Data'!D1006),IF(AND($P$12=$AD$19,OR($S$12="Southbound","Westbound")),SUM('Raw Data'!D1207,'Raw Data'!D1209,'Raw Data'!D1211,'Raw Data'!D1213),IF(AND($P$12=$AD$20,OR($S$12="Southbound","Westbound")),SUM('Raw Data'!D1414,'Raw Data'!D1416,'Raw Data'!D1418,'Raw Data'!D1420),IF(AND($P$12=$AD$14,$S$12="Combined"),SUM('Raw Data'!D171:D178),IF(AND($P$12=$AD$15,$S$12="Combined"),SUM('Raw Data'!D378:D385),IF(AND($P$12=$AD$16,$S$12="Combined"),SUM('Raw Data'!D585:D592),IF(AND($P$12=$AD$17,$S$12="Combined"),SUM('Raw Data'!D792:D799),IF(AND($P$12=$AD$18,$S$12="Combined"),SUM('Raw Data'!D999:D1006),IF(AND($P$12=$AD$19,$S$12="Combined"),SUM('Raw Data'!D1206:D1213),IF(AND($P$12=$AD$20,$S$12="Combined"),SUM('Raw Data'!D1413:D1420),"Error")))))))))))))))))))))</f>
        <v>1</v>
      </c>
      <c r="D20" s="6">
        <f>IF(AND($P$12=$AD$14,OR($S$12="Northbound",$S$12="Eastbound")),SUM('Raw Data'!E171,'Raw Data'!E173,'Raw Data'!E175,'Raw Data'!E177),IF(AND($P$12=$AD$15,OR($S$12="Northbound",$S$12="Eastbound")),SUM('Raw Data'!E378,'Raw Data'!E380,'Raw Data'!E382,'Raw Data'!E384),IF(AND($P$12=$AD$16,OR($S$12="Northbound",$S$12="Eastbound")),SUM('Raw Data'!E585,'Raw Data'!E587,'Raw Data'!E589,'Raw Data'!E591),IF(AND($P$12=$AD$17,OR($S$12="Northbound",$S$12="Eastbound")),SUM('Raw Data'!E792,'Raw Data'!E794,'Raw Data'!E796,'Raw Data'!E798),IF(AND($P$12=$AD$18,OR($S$12="Northbound",$S$12="Eastbound")),SUM('Raw Data'!E999,'Raw Data'!E1001,'Raw Data'!E1003,'Raw Data'!E1005),IF(AND($P$12=$AD$19,OR($S$12="Northbound",$S$12="Eastbound")),SUM('Raw Data'!E1206,'Raw Data'!E1208,'Raw Data'!E1210,'Raw Data'!E1212),IF(AND($P$12=$AD$20,OR($S$12="Northbound",$S$12="Eastbound")),SUM('Raw Data'!E1413,'Raw Data'!E1415,'Raw Data'!E1417,'Raw Data'!E1419),IF(AND($P$12=$AD$14,OR($S$12="Southbound",$S$12="Westbound")),SUM('Raw Data'!E172,'Raw Data'!E174,'Raw Data'!E176,'Raw Data'!E178),IF(AND($P$12=$AD$15,OR($S$12="Southbound",$S$12="Westbound")),SUM('Raw Data'!E379,'Raw Data'!E381,'Raw Data'!E383,'Raw Data'!E385),IF(AND($P$12=$AD$16,OR($S$12="Southbound",$S$12="Westbound")),SUM('Raw Data'!E586,'Raw Data'!E588,'Raw Data'!E590,'Raw Data'!E592),IF(AND($P$12=$AD$17,OR($S$12="Southbound",$S$12="Westbound")),SUM('Raw Data'!E793,'Raw Data'!E795,'Raw Data'!E797,'Raw Data'!E799),IF(AND($P$12=$AD$18,OR($S$12="Southbound",$S$12="Westbound")),SUM('Raw Data'!E1000,'Raw Data'!E1002,'Raw Data'!E1004,'Raw Data'!E1006),IF(AND($P$12=$AD$19,OR($S$12="Southbound","Westbound")),SUM('Raw Data'!E1207,'Raw Data'!E1209,'Raw Data'!E1211,'Raw Data'!E1213),IF(AND($P$12=$AD$20,OR($S$12="Southbound","Westbound")),SUM('Raw Data'!E1414,'Raw Data'!E1416,'Raw Data'!E1418,'Raw Data'!E1420),IF(AND($P$12=$AD$14,$S$12="Combined"),SUM('Raw Data'!E171:E178),IF(AND($P$12=$AD$15,$S$12="Combined"),SUM('Raw Data'!E378:E385),IF(AND($P$12=$AD$16,$S$12="Combined"),SUM('Raw Data'!E585:E592),IF(AND($P$12=$AD$17,$S$12="Combined"),SUM('Raw Data'!E792:E799),IF(AND($P$12=$AD$18,$S$12="Combined"),SUM('Raw Data'!E999:E1006),IF(AND($P$12=$AD$19,$S$12="Combined"),SUM('Raw Data'!E1206:E1213),IF(AND($P$12=$AD$20,$S$12="Combined"),SUM('Raw Data'!E1413:E1420),"Error")))))))))))))))))))))</f>
        <v>0</v>
      </c>
      <c r="E20" s="6">
        <f>IF(AND($P$12=$AD$14,OR($S$12="Northbound",$S$12="Eastbound")),SUM('Raw Data'!F171,'Raw Data'!F173,'Raw Data'!F175,'Raw Data'!F177),IF(AND($P$12=$AD$15,OR($S$12="Northbound",$S$12="Eastbound")),SUM('Raw Data'!F378,'Raw Data'!F380,'Raw Data'!F382,'Raw Data'!F384),IF(AND($P$12=$AD$16,OR($S$12="Northbound",$S$12="Eastbound")),SUM('Raw Data'!F585,'Raw Data'!F587,'Raw Data'!F589,'Raw Data'!F591),IF(AND($P$12=$AD$17,OR($S$12="Northbound",$S$12="Eastbound")),SUM('Raw Data'!F792,'Raw Data'!F794,'Raw Data'!F796,'Raw Data'!F798),IF(AND($P$12=$AD$18,OR($S$12="Northbound",$S$12="Eastbound")),SUM('Raw Data'!F999,'Raw Data'!F1001,'Raw Data'!F1003,'Raw Data'!F1005),IF(AND($P$12=$AD$19,OR($S$12="Northbound",$S$12="Eastbound")),SUM('Raw Data'!F1206,'Raw Data'!F1208,'Raw Data'!F1210,'Raw Data'!F1212),IF(AND($P$12=$AD$20,OR($S$12="Northbound",$S$12="Eastbound")),SUM('Raw Data'!F1413,'Raw Data'!F1415,'Raw Data'!F1417,'Raw Data'!F1419),IF(AND($P$12=$AD$14,OR($S$12="Southbound",$S$12="Westbound")),SUM('Raw Data'!F172,'Raw Data'!F174,'Raw Data'!F176,'Raw Data'!F178),IF(AND($P$12=$AD$15,OR($S$12="Southbound",$S$12="Westbound")),SUM('Raw Data'!F379,'Raw Data'!F381,'Raw Data'!F383,'Raw Data'!F385),IF(AND($P$12=$AD$16,OR($S$12="Southbound",$S$12="Westbound")),SUM('Raw Data'!F586,'Raw Data'!F588,'Raw Data'!F590,'Raw Data'!F592),IF(AND($P$12=$AD$17,OR($S$12="Southbound",$S$12="Westbound")),SUM('Raw Data'!F793,'Raw Data'!F795,'Raw Data'!F797,'Raw Data'!F799),IF(AND($P$12=$AD$18,OR($S$12="Southbound",$S$12="Westbound")),SUM('Raw Data'!F1000,'Raw Data'!F1002,'Raw Data'!F1004,'Raw Data'!F1006),IF(AND($P$12=$AD$19,OR($S$12="Southbound","Westbound")),SUM('Raw Data'!F1207,'Raw Data'!F1209,'Raw Data'!F1211,'Raw Data'!F1213),IF(AND($P$12=$AD$20,OR($S$12="Southbound","Westbound")),SUM('Raw Data'!F1414,'Raw Data'!F1416,'Raw Data'!F1418,'Raw Data'!F1420),IF(AND($P$12=$AD$14,$S$12="Combined"),SUM('Raw Data'!F171:F178),IF(AND($P$12=$AD$15,$S$12="Combined"),SUM('Raw Data'!F378:F385),IF(AND($P$12=$AD$16,$S$12="Combined"),SUM('Raw Data'!F585:F592),IF(AND($P$12=$AD$17,$S$12="Combined"),SUM('Raw Data'!F792:F799),IF(AND($P$12=$AD$18,$S$12="Combined"),SUM('Raw Data'!F999:F1006),IF(AND($P$12=$AD$19,$S$12="Combined"),SUM('Raw Data'!F1206:F1213),IF(AND($P$12=$AD$20,$S$12="Combined"),SUM('Raw Data'!F1413:F1420),"Error")))))))))))))))))))))</f>
        <v>0</v>
      </c>
      <c r="F20" s="6">
        <f>IF(AND($P$12=$AD$14,OR($S$12="Northbound",$S$12="Eastbound")),SUM('Raw Data'!G171,'Raw Data'!G173,'Raw Data'!G175,'Raw Data'!G177),IF(AND($P$12=$AD$15,OR($S$12="Northbound",$S$12="Eastbound")),SUM('Raw Data'!G378,'Raw Data'!G380,'Raw Data'!G382,'Raw Data'!G384),IF(AND($P$12=$AD$16,OR($S$12="Northbound",$S$12="Eastbound")),SUM('Raw Data'!G585,'Raw Data'!G587,'Raw Data'!G589,'Raw Data'!G591),IF(AND($P$12=$AD$17,OR($S$12="Northbound",$S$12="Eastbound")),SUM('Raw Data'!G792,'Raw Data'!G794,'Raw Data'!G796,'Raw Data'!G798),IF(AND($P$12=$AD$18,OR($S$12="Northbound",$S$12="Eastbound")),SUM('Raw Data'!G999,'Raw Data'!G1001,'Raw Data'!G1003,'Raw Data'!G1005),IF(AND($P$12=$AD$19,OR($S$12="Northbound",$S$12="Eastbound")),SUM('Raw Data'!G1206,'Raw Data'!G1208,'Raw Data'!G1210,'Raw Data'!G1212),IF(AND($P$12=$AD$20,OR($S$12="Northbound",$S$12="Eastbound")),SUM('Raw Data'!G1413,'Raw Data'!G1415,'Raw Data'!G1417,'Raw Data'!G1419),IF(AND($P$12=$AD$14,OR($S$12="Southbound",$S$12="Westbound")),SUM('Raw Data'!G172,'Raw Data'!G174,'Raw Data'!G176,'Raw Data'!G178),IF(AND($P$12=$AD$15,OR($S$12="Southbound",$S$12="Westbound")),SUM('Raw Data'!G379,'Raw Data'!G381,'Raw Data'!G383,'Raw Data'!G385),IF(AND($P$12=$AD$16,OR($S$12="Southbound",$S$12="Westbound")),SUM('Raw Data'!G586,'Raw Data'!G588,'Raw Data'!G590,'Raw Data'!G592),IF(AND($P$12=$AD$17,OR($S$12="Southbound",$S$12="Westbound")),SUM('Raw Data'!G793,'Raw Data'!G795,'Raw Data'!G797,'Raw Data'!G799),IF(AND($P$12=$AD$18,OR($S$12="Southbound",$S$12="Westbound")),SUM('Raw Data'!G1000,'Raw Data'!G1002,'Raw Data'!G1004,'Raw Data'!G1006),IF(AND($P$12=$AD$19,OR($S$12="Southbound","Westbound")),SUM('Raw Data'!G1207,'Raw Data'!G1209,'Raw Data'!G1211,'Raw Data'!G1213),IF(AND($P$12=$AD$20,OR($S$12="Southbound","Westbound")),SUM('Raw Data'!G1414,'Raw Data'!G1416,'Raw Data'!G1418,'Raw Data'!G1420),IF(AND($P$12=$AD$14,$S$12="Combined"),SUM('Raw Data'!G171:G178),IF(AND($P$12=$AD$15,$S$12="Combined"),SUM('Raw Data'!G378:G385),IF(AND($P$12=$AD$16,$S$12="Combined"),SUM('Raw Data'!G585:G592),IF(AND($P$12=$AD$17,$S$12="Combined"),SUM('Raw Data'!G792:G799),IF(AND($P$12=$AD$18,$S$12="Combined"),SUM('Raw Data'!G999:G1006),IF(AND($P$12=$AD$19,$S$12="Combined"),SUM('Raw Data'!G1206:G1213),IF(AND($P$12=$AD$20,$S$12="Combined"),SUM('Raw Data'!G1413:G1420),"Error")))))))))))))))))))))</f>
        <v>0</v>
      </c>
      <c r="G20" s="6">
        <f>IF(AND($P$12=$AD$14,OR($S$12="Northbound",$S$12="Eastbound")),SUM('Raw Data'!H171,'Raw Data'!H173,'Raw Data'!H175,'Raw Data'!H177),IF(AND($P$12=$AD$15,OR($S$12="Northbound",$S$12="Eastbound")),SUM('Raw Data'!H378,'Raw Data'!H380,'Raw Data'!H382,'Raw Data'!H384),IF(AND($P$12=$AD$16,OR($S$12="Northbound",$S$12="Eastbound")),SUM('Raw Data'!H585,'Raw Data'!H587,'Raw Data'!H589,'Raw Data'!H591),IF(AND($P$12=$AD$17,OR($S$12="Northbound",$S$12="Eastbound")),SUM('Raw Data'!H792,'Raw Data'!H794,'Raw Data'!H796,'Raw Data'!H798),IF(AND($P$12=$AD$18,OR($S$12="Northbound",$S$12="Eastbound")),SUM('Raw Data'!H999,'Raw Data'!H1001,'Raw Data'!H1003,'Raw Data'!H1005),IF(AND($P$12=$AD$19,OR($S$12="Northbound",$S$12="Eastbound")),SUM('Raw Data'!H1206,'Raw Data'!H1208,'Raw Data'!H1210,'Raw Data'!H1212),IF(AND($P$12=$AD$20,OR($S$12="Northbound",$S$12="Eastbound")),SUM('Raw Data'!H1413,'Raw Data'!H1415,'Raw Data'!H1417,'Raw Data'!H1419),IF(AND($P$12=$AD$14,OR($S$12="Southbound",$S$12="Westbound")),SUM('Raw Data'!H172,'Raw Data'!H174,'Raw Data'!H176,'Raw Data'!H178),IF(AND($P$12=$AD$15,OR($S$12="Southbound",$S$12="Westbound")),SUM('Raw Data'!H379,'Raw Data'!H381,'Raw Data'!H383,'Raw Data'!H385),IF(AND($P$12=$AD$16,OR($S$12="Southbound",$S$12="Westbound")),SUM('Raw Data'!H586,'Raw Data'!H588,'Raw Data'!H590,'Raw Data'!H592),IF(AND($P$12=$AD$17,OR($S$12="Southbound",$S$12="Westbound")),SUM('Raw Data'!H793,'Raw Data'!H795,'Raw Data'!H797,'Raw Data'!H799),IF(AND($P$12=$AD$18,OR($S$12="Southbound",$S$12="Westbound")),SUM('Raw Data'!H1000,'Raw Data'!H1002,'Raw Data'!H1004,'Raw Data'!H1006),IF(AND($P$12=$AD$19,OR($S$12="Southbound","Westbound")),SUM('Raw Data'!H1207,'Raw Data'!H1209,'Raw Data'!H1211,'Raw Data'!H1213),IF(AND($P$12=$AD$20,OR($S$12="Southbound","Westbound")),SUM('Raw Data'!H1414,'Raw Data'!H1416,'Raw Data'!H1418,'Raw Data'!H1420),IF(AND($P$12=$AD$14,$S$12="Combined"),SUM('Raw Data'!H171:H178),IF(AND($P$12=$AD$15,$S$12="Combined"),SUM('Raw Data'!H378:H385),IF(AND($P$12=$AD$16,$S$12="Combined"),SUM('Raw Data'!H585:H592),IF(AND($P$12=$AD$17,$S$12="Combined"),SUM('Raw Data'!H792:H799),IF(AND($P$12=$AD$18,$S$12="Combined"),SUM('Raw Data'!H999:H1006),IF(AND($P$12=$AD$19,$S$12="Combined"),SUM('Raw Data'!H1206:H1213),IF(AND($P$12=$AD$20,$S$12="Combined"),SUM('Raw Data'!H1413:H1420),"Error")))))))))))))))))))))</f>
        <v>0</v>
      </c>
      <c r="H20" s="6">
        <f>IF(AND($P$12=$AD$14,OR($S$12="Northbound",$S$12="Eastbound")),SUM('Raw Data'!I171,'Raw Data'!I173,'Raw Data'!I175,'Raw Data'!I177),IF(AND($P$12=$AD$15,OR($S$12="Northbound",$S$12="Eastbound")),SUM('Raw Data'!I378,'Raw Data'!I380,'Raw Data'!I382,'Raw Data'!I384),IF(AND($P$12=$AD$16,OR($S$12="Northbound",$S$12="Eastbound")),SUM('Raw Data'!I585,'Raw Data'!I587,'Raw Data'!I589,'Raw Data'!I591),IF(AND($P$12=$AD$17,OR($S$12="Northbound",$S$12="Eastbound")),SUM('Raw Data'!I792,'Raw Data'!I794,'Raw Data'!I796,'Raw Data'!I798),IF(AND($P$12=$AD$18,OR($S$12="Northbound",$S$12="Eastbound")),SUM('Raw Data'!I999,'Raw Data'!I1001,'Raw Data'!I1003,'Raw Data'!I1005),IF(AND($P$12=$AD$19,OR($S$12="Northbound",$S$12="Eastbound")),SUM('Raw Data'!I1206,'Raw Data'!I1208,'Raw Data'!I1210,'Raw Data'!I1212),IF(AND($P$12=$AD$20,OR($S$12="Northbound",$S$12="Eastbound")),SUM('Raw Data'!I1413,'Raw Data'!I1415,'Raw Data'!I1417,'Raw Data'!I1419),IF(AND($P$12=$AD$14,OR($S$12="Southbound",$S$12="Westbound")),SUM('Raw Data'!I172,'Raw Data'!I174,'Raw Data'!I176,'Raw Data'!I178),IF(AND($P$12=$AD$15,OR($S$12="Southbound",$S$12="Westbound")),SUM('Raw Data'!I379,'Raw Data'!I381,'Raw Data'!I383,'Raw Data'!I385),IF(AND($P$12=$AD$16,OR($S$12="Southbound",$S$12="Westbound")),SUM('Raw Data'!I586,'Raw Data'!I588,'Raw Data'!I590,'Raw Data'!I592),IF(AND($P$12=$AD$17,OR($S$12="Southbound",$S$12="Westbound")),SUM('Raw Data'!I793,'Raw Data'!I795,'Raw Data'!I797,'Raw Data'!I799),IF(AND($P$12=$AD$18,OR($S$12="Southbound",$S$12="Westbound")),SUM('Raw Data'!I1000,'Raw Data'!I1002,'Raw Data'!I1004,'Raw Data'!I1006),IF(AND($P$12=$AD$19,OR($S$12="Southbound","Westbound")),SUM('Raw Data'!I1207,'Raw Data'!I1209,'Raw Data'!I1211,'Raw Data'!I1213),IF(AND($P$12=$AD$20,OR($S$12="Southbound","Westbound")),SUM('Raw Data'!I1414,'Raw Data'!I1416,'Raw Data'!I1418,'Raw Data'!I1420),IF(AND($P$12=$AD$14,$S$12="Combined"),SUM('Raw Data'!I171:I178),IF(AND($P$12=$AD$15,$S$12="Combined"),SUM('Raw Data'!I378:I385),IF(AND($P$12=$AD$16,$S$12="Combined"),SUM('Raw Data'!I585:I592),IF(AND($P$12=$AD$17,$S$12="Combined"),SUM('Raw Data'!I792:I799),IF(AND($P$12=$AD$18,$S$12="Combined"),SUM('Raw Data'!I999:I1006),IF(AND($P$12=$AD$19,$S$12="Combined"),SUM('Raw Data'!I1206:I1213),IF(AND($P$12=$AD$20,$S$12="Combined"),SUM('Raw Data'!I1413:I1420),"Error")))))))))))))))))))))</f>
        <v>0</v>
      </c>
      <c r="I20" s="6">
        <f>IF(AND($P$12=$AD$14,OR($S$12="Northbound",$S$12="Eastbound")),SUM('Raw Data'!J171,'Raw Data'!J173,'Raw Data'!J175,'Raw Data'!J177),IF(AND($P$12=$AD$15,OR($S$12="Northbound",$S$12="Eastbound")),SUM('Raw Data'!J378,'Raw Data'!J380,'Raw Data'!J382,'Raw Data'!J384),IF(AND($P$12=$AD$16,OR($S$12="Northbound",$S$12="Eastbound")),SUM('Raw Data'!J585,'Raw Data'!J587,'Raw Data'!J589,'Raw Data'!J591),IF(AND($P$12=$AD$17,OR($S$12="Northbound",$S$12="Eastbound")),SUM('Raw Data'!J792,'Raw Data'!J794,'Raw Data'!J796,'Raw Data'!J798),IF(AND($P$12=$AD$18,OR($S$12="Northbound",$S$12="Eastbound")),SUM('Raw Data'!J999,'Raw Data'!J1001,'Raw Data'!J1003,'Raw Data'!J1005),IF(AND($P$12=$AD$19,OR($S$12="Northbound",$S$12="Eastbound")),SUM('Raw Data'!J1206,'Raw Data'!J1208,'Raw Data'!J1210,'Raw Data'!J1212),IF(AND($P$12=$AD$20,OR($S$12="Northbound",$S$12="Eastbound")),SUM('Raw Data'!J1413,'Raw Data'!J1415,'Raw Data'!J1417,'Raw Data'!J1419),IF(AND($P$12=$AD$14,OR($S$12="Southbound",$S$12="Westbound")),SUM('Raw Data'!J172,'Raw Data'!J174,'Raw Data'!J176,'Raw Data'!J178),IF(AND($P$12=$AD$15,OR($S$12="Southbound",$S$12="Westbound")),SUM('Raw Data'!J379,'Raw Data'!J381,'Raw Data'!J383,'Raw Data'!J385),IF(AND($P$12=$AD$16,OR($S$12="Southbound",$S$12="Westbound")),SUM('Raw Data'!J586,'Raw Data'!J588,'Raw Data'!J590,'Raw Data'!J592),IF(AND($P$12=$AD$17,OR($S$12="Southbound",$S$12="Westbound")),SUM('Raw Data'!J793,'Raw Data'!J795,'Raw Data'!J797,'Raw Data'!J799),IF(AND($P$12=$AD$18,OR($S$12="Southbound",$S$12="Westbound")),SUM('Raw Data'!J1000,'Raw Data'!J1002,'Raw Data'!J1004,'Raw Data'!J1006),IF(AND($P$12=$AD$19,OR($S$12="Southbound","Westbound")),SUM('Raw Data'!J1207,'Raw Data'!J1209,'Raw Data'!J1211,'Raw Data'!J1213),IF(AND($P$12=$AD$20,OR($S$12="Southbound","Westbound")),SUM('Raw Data'!J1414,'Raw Data'!J1416,'Raw Data'!J1418,'Raw Data'!J1420),IF(AND($P$12=$AD$14,$S$12="Combined"),SUM('Raw Data'!J171:J178),IF(AND($P$12=$AD$15,$S$12="Combined"),SUM('Raw Data'!J378:J385),IF(AND($P$12=$AD$16,$S$12="Combined"),SUM('Raw Data'!J585:J592),IF(AND($P$12=$AD$17,$S$12="Combined"),SUM('Raw Data'!J792:J799),IF(AND($P$12=$AD$18,$S$12="Combined"),SUM('Raw Data'!J999:J1006),IF(AND($P$12=$AD$19,$S$12="Combined"),SUM('Raw Data'!J1206:J1213),IF(AND($P$12=$AD$20,$S$12="Combined"),SUM('Raw Data'!J1413:J1420),"Error")))))))))))))))))))))</f>
        <v>0</v>
      </c>
      <c r="J20" s="6">
        <f>IF(AND($P$12=$AD$14,OR($S$12="Northbound",$S$12="Eastbound")),SUM('Raw Data'!K171,'Raw Data'!K173,'Raw Data'!K175,'Raw Data'!K177),IF(AND($P$12=$AD$15,OR($S$12="Northbound",$S$12="Eastbound")),SUM('Raw Data'!K378,'Raw Data'!K380,'Raw Data'!K382,'Raw Data'!K384),IF(AND($P$12=$AD$16,OR($S$12="Northbound",$S$12="Eastbound")),SUM('Raw Data'!K585,'Raw Data'!K587,'Raw Data'!K589,'Raw Data'!K591),IF(AND($P$12=$AD$17,OR($S$12="Northbound",$S$12="Eastbound")),SUM('Raw Data'!K792,'Raw Data'!K794,'Raw Data'!K796,'Raw Data'!K798),IF(AND($P$12=$AD$18,OR($S$12="Northbound",$S$12="Eastbound")),SUM('Raw Data'!K999,'Raw Data'!K1001,'Raw Data'!K1003,'Raw Data'!K1005),IF(AND($P$12=$AD$19,OR($S$12="Northbound",$S$12="Eastbound")),SUM('Raw Data'!K1206,'Raw Data'!K1208,'Raw Data'!K1210,'Raw Data'!K1212),IF(AND($P$12=$AD$20,OR($S$12="Northbound",$S$12="Eastbound")),SUM('Raw Data'!K1413,'Raw Data'!K1415,'Raw Data'!K1417,'Raw Data'!K1419),IF(AND($P$12=$AD$14,OR($S$12="Southbound",$S$12="Westbound")),SUM('Raw Data'!K172,'Raw Data'!K174,'Raw Data'!K176,'Raw Data'!K178),IF(AND($P$12=$AD$15,OR($S$12="Southbound",$S$12="Westbound")),SUM('Raw Data'!K379,'Raw Data'!K381,'Raw Data'!K383,'Raw Data'!K385),IF(AND($P$12=$AD$16,OR($S$12="Southbound",$S$12="Westbound")),SUM('Raw Data'!K586,'Raw Data'!K588,'Raw Data'!K590,'Raw Data'!K592),IF(AND($P$12=$AD$17,OR($S$12="Southbound",$S$12="Westbound")),SUM('Raw Data'!K793,'Raw Data'!K795,'Raw Data'!K797,'Raw Data'!K799),IF(AND($P$12=$AD$18,OR($S$12="Southbound",$S$12="Westbound")),SUM('Raw Data'!K1000,'Raw Data'!K1002,'Raw Data'!K1004,'Raw Data'!K1006),IF(AND($P$12=$AD$19,OR($S$12="Southbound","Westbound")),SUM('Raw Data'!K1207,'Raw Data'!K1209,'Raw Data'!K1211,'Raw Data'!K1213),IF(AND($P$12=$AD$20,OR($S$12="Southbound","Westbound")),SUM('Raw Data'!K1414,'Raw Data'!K1416,'Raw Data'!K1418,'Raw Data'!K1420),IF(AND($P$12=$AD$14,$S$12="Combined"),SUM('Raw Data'!K171:K178),IF(AND($P$12=$AD$15,$S$12="Combined"),SUM('Raw Data'!K378:K385),IF(AND($P$12=$AD$16,$S$12="Combined"),SUM('Raw Data'!K585:K592),IF(AND($P$12=$AD$17,$S$12="Combined"),SUM('Raw Data'!K792:K799),IF(AND($P$12=$AD$18,$S$12="Combined"),SUM('Raw Data'!K999:K1006),IF(AND($P$12=$AD$19,$S$12="Combined"),SUM('Raw Data'!K1206:K1213),IF(AND($P$12=$AD$20,$S$12="Combined"),SUM('Raw Data'!K1413:K1420),"Error")))))))))))))))))))))</f>
        <v>0</v>
      </c>
      <c r="K20" s="6">
        <f>IF(AND($P$12=$AD$14,OR($S$12="Northbound",$S$12="Eastbound")),SUM('Raw Data'!L171,'Raw Data'!L173,'Raw Data'!L175,'Raw Data'!L177),IF(AND($P$12=$AD$15,OR($S$12="Northbound",$S$12="Eastbound")),SUM('Raw Data'!L378,'Raw Data'!L380,'Raw Data'!L382,'Raw Data'!L384),IF(AND($P$12=$AD$16,OR($S$12="Northbound",$S$12="Eastbound")),SUM('Raw Data'!L585,'Raw Data'!L587,'Raw Data'!L589,'Raw Data'!L591),IF(AND($P$12=$AD$17,OR($S$12="Northbound",$S$12="Eastbound")),SUM('Raw Data'!L792,'Raw Data'!L794,'Raw Data'!L796,'Raw Data'!L798),IF(AND($P$12=$AD$18,OR($S$12="Northbound",$S$12="Eastbound")),SUM('Raw Data'!L999,'Raw Data'!L1001,'Raw Data'!L1003,'Raw Data'!L1005),IF(AND($P$12=$AD$19,OR($S$12="Northbound",$S$12="Eastbound")),SUM('Raw Data'!L1206,'Raw Data'!L1208,'Raw Data'!L1210,'Raw Data'!L1212),IF(AND($P$12=$AD$20,OR($S$12="Northbound",$S$12="Eastbound")),SUM('Raw Data'!L1413,'Raw Data'!L1415,'Raw Data'!L1417,'Raw Data'!L1419),IF(AND($P$12=$AD$14,OR($S$12="Southbound",$S$12="Westbound")),SUM('Raw Data'!L172,'Raw Data'!L174,'Raw Data'!L176,'Raw Data'!L178),IF(AND($P$12=$AD$15,OR($S$12="Southbound",$S$12="Westbound")),SUM('Raw Data'!L379,'Raw Data'!L381,'Raw Data'!L383,'Raw Data'!L385),IF(AND($P$12=$AD$16,OR($S$12="Southbound",$S$12="Westbound")),SUM('Raw Data'!L586,'Raw Data'!L588,'Raw Data'!L590,'Raw Data'!L592),IF(AND($P$12=$AD$17,OR($S$12="Southbound",$S$12="Westbound")),SUM('Raw Data'!L793,'Raw Data'!L795,'Raw Data'!L797,'Raw Data'!L799),IF(AND($P$12=$AD$18,OR($S$12="Southbound",$S$12="Westbound")),SUM('Raw Data'!L1000,'Raw Data'!L1002,'Raw Data'!L1004,'Raw Data'!L1006),IF(AND($P$12=$AD$19,OR($S$12="Southbound","Westbound")),SUM('Raw Data'!L1207,'Raw Data'!L1209,'Raw Data'!L1211,'Raw Data'!L1213),IF(AND($P$12=$AD$20,OR($S$12="Southbound","Westbound")),SUM('Raw Data'!L1414,'Raw Data'!L1416,'Raw Data'!L1418,'Raw Data'!L1420),IF(AND($P$12=$AD$14,$S$12="Combined"),SUM('Raw Data'!L171:L178),IF(AND($P$12=$AD$15,$S$12="Combined"),SUM('Raw Data'!L378:L385),IF(AND($P$12=$AD$16,$S$12="Combined"),SUM('Raw Data'!L585:L592),IF(AND($P$12=$AD$17,$S$12="Combined"),SUM('Raw Data'!L792:L799),IF(AND($P$12=$AD$18,$S$12="Combined"),SUM('Raw Data'!L999:L1006),IF(AND($P$12=$AD$19,$S$12="Combined"),SUM('Raw Data'!L1206:L1213),IF(AND($P$12=$AD$20,$S$12="Combined"),SUM('Raw Data'!L1413:L1420),"Error")))))))))))))))))))))</f>
        <v>0</v>
      </c>
      <c r="L20" s="6">
        <f>IF(AND($P$12=$AD$14,OR($S$12="Northbound",$S$12="Eastbound")),SUM('Raw Data'!M171,'Raw Data'!M173,'Raw Data'!M175,'Raw Data'!M177),IF(AND($P$12=$AD$15,OR($S$12="Northbound",$S$12="Eastbound")),SUM('Raw Data'!M378,'Raw Data'!M380,'Raw Data'!M382,'Raw Data'!M384),IF(AND($P$12=$AD$16,OR($S$12="Northbound",$S$12="Eastbound")),SUM('Raw Data'!M585,'Raw Data'!M587,'Raw Data'!M589,'Raw Data'!M591),IF(AND($P$12=$AD$17,OR($S$12="Northbound",$S$12="Eastbound")),SUM('Raw Data'!M792,'Raw Data'!M794,'Raw Data'!M796,'Raw Data'!M798),IF(AND($P$12=$AD$18,OR($S$12="Northbound",$S$12="Eastbound")),SUM('Raw Data'!M999,'Raw Data'!M1001,'Raw Data'!M1003,'Raw Data'!M1005),IF(AND($P$12=$AD$19,OR($S$12="Northbound",$S$12="Eastbound")),SUM('Raw Data'!M1206,'Raw Data'!M1208,'Raw Data'!M1210,'Raw Data'!M1212),IF(AND($P$12=$AD$20,OR($S$12="Northbound",$S$12="Eastbound")),SUM('Raw Data'!M1413,'Raw Data'!M1415,'Raw Data'!M1417,'Raw Data'!M1419),IF(AND($P$12=$AD$14,OR($S$12="Southbound",$S$12="Westbound")),SUM('Raw Data'!M172,'Raw Data'!M174,'Raw Data'!M176,'Raw Data'!M178),IF(AND($P$12=$AD$15,OR($S$12="Southbound",$S$12="Westbound")),SUM('Raw Data'!M379,'Raw Data'!M381,'Raw Data'!M383,'Raw Data'!M385),IF(AND($P$12=$AD$16,OR($S$12="Southbound",$S$12="Westbound")),SUM('Raw Data'!M586,'Raw Data'!M588,'Raw Data'!M590,'Raw Data'!M592),IF(AND($P$12=$AD$17,OR($S$12="Southbound",$S$12="Westbound")),SUM('Raw Data'!M793,'Raw Data'!M795,'Raw Data'!M797,'Raw Data'!M799),IF(AND($P$12=$AD$18,OR($S$12="Southbound",$S$12="Westbound")),SUM('Raw Data'!M1000,'Raw Data'!M1002,'Raw Data'!M1004,'Raw Data'!M1006),IF(AND($P$12=$AD$19,OR($S$12="Southbound","Westbound")),SUM('Raw Data'!M1207,'Raw Data'!M1209,'Raw Data'!M1211,'Raw Data'!M1213),IF(AND($P$12=$AD$20,OR($S$12="Southbound","Westbound")),SUM('Raw Data'!M1414,'Raw Data'!M1416,'Raw Data'!M1418,'Raw Data'!M1420),IF(AND($P$12=$AD$14,$S$12="Combined"),SUM('Raw Data'!M171:M178),IF(AND($P$12=$AD$15,$S$12="Combined"),SUM('Raw Data'!M378:M385),IF(AND($P$12=$AD$16,$S$12="Combined"),SUM('Raw Data'!M585:M592),IF(AND($P$12=$AD$17,$S$12="Combined"),SUM('Raw Data'!M792:M799),IF(AND($P$12=$AD$18,$S$12="Combined"),SUM('Raw Data'!M999:M1006),IF(AND($P$12=$AD$19,$S$12="Combined"),SUM('Raw Data'!M1206:M1213),IF(AND($P$12=$AD$20,$S$12="Combined"),SUM('Raw Data'!M1413:M1420),"Error")))))))))))))))))))))</f>
        <v>0</v>
      </c>
      <c r="M20" s="6">
        <f>IF(AND($P$12=$AD$14,OR($S$12="Northbound",$S$12="Eastbound")),SUM('Raw Data'!N171,'Raw Data'!N173,'Raw Data'!N175,'Raw Data'!N177),IF(AND($P$12=$AD$15,OR($S$12="Northbound",$S$12="Eastbound")),SUM('Raw Data'!N378,'Raw Data'!N380,'Raw Data'!N382,'Raw Data'!N384),IF(AND($P$12=$AD$16,OR($S$12="Northbound",$S$12="Eastbound")),SUM('Raw Data'!N585,'Raw Data'!N587,'Raw Data'!N589,'Raw Data'!N591),IF(AND($P$12=$AD$17,OR($S$12="Northbound",$S$12="Eastbound")),SUM('Raw Data'!N792,'Raw Data'!N794,'Raw Data'!N796,'Raw Data'!N798),IF(AND($P$12=$AD$18,OR($S$12="Northbound",$S$12="Eastbound")),SUM('Raw Data'!N999,'Raw Data'!N1001,'Raw Data'!N1003,'Raw Data'!N1005),IF(AND($P$12=$AD$19,OR($S$12="Northbound",$S$12="Eastbound")),SUM('Raw Data'!N1206,'Raw Data'!N1208,'Raw Data'!N1210,'Raw Data'!N1212),IF(AND($P$12=$AD$20,OR($S$12="Northbound",$S$12="Eastbound")),SUM('Raw Data'!N1413,'Raw Data'!N1415,'Raw Data'!N1417,'Raw Data'!N1419),IF(AND($P$12=$AD$14,OR($S$12="Southbound",$S$12="Westbound")),SUM('Raw Data'!N172,'Raw Data'!N174,'Raw Data'!N176,'Raw Data'!N178),IF(AND($P$12=$AD$15,OR($S$12="Southbound",$S$12="Westbound")),SUM('Raw Data'!N379,'Raw Data'!N381,'Raw Data'!N383,'Raw Data'!N385),IF(AND($P$12=$AD$16,OR($S$12="Southbound",$S$12="Westbound")),SUM('Raw Data'!N586,'Raw Data'!N588,'Raw Data'!N590,'Raw Data'!N592),IF(AND($P$12=$AD$17,OR($S$12="Southbound",$S$12="Westbound")),SUM('Raw Data'!N793,'Raw Data'!N795,'Raw Data'!N797,'Raw Data'!N799),IF(AND($P$12=$AD$18,OR($S$12="Southbound",$S$12="Westbound")),SUM('Raw Data'!N1000,'Raw Data'!N1002,'Raw Data'!N1004,'Raw Data'!N1006),IF(AND($P$12=$AD$19,OR($S$12="Southbound","Westbound")),SUM('Raw Data'!N1207,'Raw Data'!N1209,'Raw Data'!N1211,'Raw Data'!N1213),IF(AND($P$12=$AD$20,OR($S$12="Southbound","Westbound")),SUM('Raw Data'!N1414,'Raw Data'!N1416,'Raw Data'!N1418,'Raw Data'!N1420),IF(AND($P$12=$AD$14,$S$12="Combined"),SUM('Raw Data'!N171:N178),IF(AND($P$12=$AD$15,$S$12="Combined"),SUM('Raw Data'!N378:N385),IF(AND($P$12=$AD$16,$S$12="Combined"),SUM('Raw Data'!N585:N592),IF(AND($P$12=$AD$17,$S$12="Combined"),SUM('Raw Data'!N792:N799),IF(AND($P$12=$AD$18,$S$12="Combined"),SUM('Raw Data'!N999:N1006),IF(AND($P$12=$AD$19,$S$12="Combined"),SUM('Raw Data'!N1206:N1213),IF(AND($P$12=$AD$20,$S$12="Combined"),SUM('Raw Data'!N1413:N1420),"Error")))))))))))))))))))))</f>
        <v>0</v>
      </c>
      <c r="N20" s="46">
        <f t="shared" si="0"/>
        <v>3</v>
      </c>
      <c r="AC20" s="51"/>
      <c r="AD20" s="50" t="str">
        <f>TEXT('Raw Data'!A1360,"ddd d mmm yyyy")</f>
        <v>Fri 15 Oct 2021</v>
      </c>
      <c r="AE20" s="50"/>
      <c r="AF20" s="51"/>
      <c r="AG20" s="51"/>
    </row>
    <row r="21" spans="1:33" ht="13.8" x14ac:dyDescent="0.25">
      <c r="A21" s="43">
        <v>0.29166666666666702</v>
      </c>
      <c r="B21" s="6">
        <f>IF(AND($P$12=$AD$14,OR($S$12="Northbound",$S$12="Eastbound")),SUM('Raw Data'!C179,'Raw Data'!C181,'Raw Data'!C183,'Raw Data'!C185),IF(AND($P$12=$AD$15,OR($S$12="Northbound",$S$12="Eastbound")),SUM('Raw Data'!C386,'Raw Data'!C388,'Raw Data'!C390,'Raw Data'!C392),IF(AND($P$12=$AD$16,OR($S$12="Northbound",$S$12="Eastbound")),SUM('Raw Data'!C593,'Raw Data'!C595,'Raw Data'!C597,'Raw Data'!C599),IF(AND($P$12=$AD$17,OR($S$12="Northbound",$S$12="Eastbound")),SUM('Raw Data'!C800,'Raw Data'!C802,'Raw Data'!C804,'Raw Data'!C806),IF(AND($P$12=$AD$18,OR($S$12="Northbound",$S$12="Eastbound")),SUM('Raw Data'!C1007,'Raw Data'!C1009,'Raw Data'!C1011,'Raw Data'!C1013),IF(AND($P$12=$AD$19,OR($S$12="Northbound",$S$12="Eastbound")),SUM('Raw Data'!C1214,'Raw Data'!C1216,'Raw Data'!C1218,'Raw Data'!C1220),IF(AND($P$12=$AD$20,OR($S$12="Northbound",$S$12="Eastbound")),SUM('Raw Data'!C1421,'Raw Data'!C1423,'Raw Data'!C1425,'Raw Data'!C1427),IF(AND($P$12=$AD$14,OR($S$12="Southbound",$S$12="Westbound")),SUM('Raw Data'!C180,'Raw Data'!C182,'Raw Data'!C184,'Raw Data'!C186),IF(AND($P$12=$AD$15,OR($S$12="Southbound",$S$12="Westbound")),SUM('Raw Data'!C387,'Raw Data'!C389,'Raw Data'!C391,'Raw Data'!C393),IF(AND($P$12=$AD$16,OR($S$12="Southbound",$S$12="Westbound")),SUM('Raw Data'!C594,'Raw Data'!C596,'Raw Data'!C598,'Raw Data'!C600),IF(AND($P$12=$AD$17,OR($S$12="Southbound",$S$12="Westbound")),SUM('Raw Data'!C801,'Raw Data'!C803,'Raw Data'!C805,'Raw Data'!C807),IF(AND($P$12=$AD$18,OR($S$12="Southbound",$S$12="Westbound")),SUM('Raw Data'!C1008,'Raw Data'!C1010,'Raw Data'!C1012,'Raw Data'!C1014),IF(AND($P$12=$AD$19,OR($S$12="Southbound","Westbound")),SUM('Raw Data'!C1215,'Raw Data'!C1217,'Raw Data'!C1219,'Raw Data'!C1221),IF(AND($P$12=$AD$20,OR($S$12="Southbound","Westbound")),SUM('Raw Data'!C1422,'Raw Data'!C1424,'Raw Data'!C1426,'Raw Data'!C1428),IF(AND($P$12=$AD$14,$S$12="Combined"),SUM('Raw Data'!C179:C186),IF(AND($P$12=$AD$15,$S$12="Combined"),SUM('Raw Data'!C386:C393),IF(AND($P$12=$AD$16,$S$12="Combined"),SUM('Raw Data'!C593:C600),IF(AND($P$12=$AD$17,$S$12="Combined"),SUM('Raw Data'!C800:C807),IF(AND($P$12=$AD$18,$S$12="Combined"),SUM('Raw Data'!C1007:C1014),IF(AND($P$12=$AD$19,$S$12="Combined"),SUM('Raw Data'!C1214:C1221),IF(AND($P$12=$AD$20,$S$12="Combined"),SUM('Raw Data'!C1421:C1428),"Error")))))))))))))))))))))</f>
        <v>1</v>
      </c>
      <c r="C21" s="6">
        <f>IF(AND($P$12=$AD$14,OR($S$12="Northbound",$S$12="Eastbound")),SUM('Raw Data'!D179,'Raw Data'!D181,'Raw Data'!D183,'Raw Data'!D185),IF(AND($P$12=$AD$15,OR($S$12="Northbound",$S$12="Eastbound")),SUM('Raw Data'!D386,'Raw Data'!D388,'Raw Data'!D390,'Raw Data'!D392),IF(AND($P$12=$AD$16,OR($S$12="Northbound",$S$12="Eastbound")),SUM('Raw Data'!D593,'Raw Data'!D595,'Raw Data'!D597,'Raw Data'!D599),IF(AND($P$12=$AD$17,OR($S$12="Northbound",$S$12="Eastbound")),SUM('Raw Data'!D800,'Raw Data'!D802,'Raw Data'!D804,'Raw Data'!D806),IF(AND($P$12=$AD$18,OR($S$12="Northbound",$S$12="Eastbound")),SUM('Raw Data'!D1007,'Raw Data'!D1009,'Raw Data'!D1011,'Raw Data'!D1013),IF(AND($P$12=$AD$19,OR($S$12="Northbound",$S$12="Eastbound")),SUM('Raw Data'!D1214,'Raw Data'!D1216,'Raw Data'!D1218,'Raw Data'!D1220),IF(AND($P$12=$AD$20,OR($S$12="Northbound",$S$12="Eastbound")),SUM('Raw Data'!D1421,'Raw Data'!D1423,'Raw Data'!D1425,'Raw Data'!D1427),IF(AND($P$12=$AD$14,OR($S$12="Southbound",$S$12="Westbound")),SUM('Raw Data'!D180,'Raw Data'!D182,'Raw Data'!D184,'Raw Data'!D186),IF(AND($P$12=$AD$15,OR($S$12="Southbound",$S$12="Westbound")),SUM('Raw Data'!D387,'Raw Data'!D389,'Raw Data'!D391,'Raw Data'!D393),IF(AND($P$12=$AD$16,OR($S$12="Southbound",$S$12="Westbound")),SUM('Raw Data'!D594,'Raw Data'!D596,'Raw Data'!D598,'Raw Data'!D600),IF(AND($P$12=$AD$17,OR($S$12="Southbound",$S$12="Westbound")),SUM('Raw Data'!D801,'Raw Data'!D803,'Raw Data'!D805,'Raw Data'!D807),IF(AND($P$12=$AD$18,OR($S$12="Southbound",$S$12="Westbound")),SUM('Raw Data'!D1008,'Raw Data'!D1010,'Raw Data'!D1012,'Raw Data'!D1014),IF(AND($P$12=$AD$19,OR($S$12="Southbound","Westbound")),SUM('Raw Data'!D1215,'Raw Data'!D1217,'Raw Data'!D1219,'Raw Data'!D1221),IF(AND($P$12=$AD$20,OR($S$12="Southbound","Westbound")),SUM('Raw Data'!D1422,'Raw Data'!D1424,'Raw Data'!D1426,'Raw Data'!D1428),IF(AND($P$12=$AD$14,$S$12="Combined"),SUM('Raw Data'!D179:D186),IF(AND($P$12=$AD$15,$S$12="Combined"),SUM('Raw Data'!D386:D393),IF(AND($P$12=$AD$16,$S$12="Combined"),SUM('Raw Data'!D593:D600),IF(AND($P$12=$AD$17,$S$12="Combined"),SUM('Raw Data'!D800:D807),IF(AND($P$12=$AD$18,$S$12="Combined"),SUM('Raw Data'!D1007:D1014),IF(AND($P$12=$AD$19,$S$12="Combined"),SUM('Raw Data'!D1214:D1221),IF(AND($P$12=$AD$20,$S$12="Combined"),SUM('Raw Data'!D1421:D1428),"Error")))))))))))))))))))))</f>
        <v>17</v>
      </c>
      <c r="D21" s="6">
        <f>IF(AND($P$12=$AD$14,OR($S$12="Northbound",$S$12="Eastbound")),SUM('Raw Data'!E179,'Raw Data'!E181,'Raw Data'!E183,'Raw Data'!E185),IF(AND($P$12=$AD$15,OR($S$12="Northbound",$S$12="Eastbound")),SUM('Raw Data'!E386,'Raw Data'!E388,'Raw Data'!E390,'Raw Data'!E392),IF(AND($P$12=$AD$16,OR($S$12="Northbound",$S$12="Eastbound")),SUM('Raw Data'!E593,'Raw Data'!E595,'Raw Data'!E597,'Raw Data'!E599),IF(AND($P$12=$AD$17,OR($S$12="Northbound",$S$12="Eastbound")),SUM('Raw Data'!E800,'Raw Data'!E802,'Raw Data'!E804,'Raw Data'!E806),IF(AND($P$12=$AD$18,OR($S$12="Northbound",$S$12="Eastbound")),SUM('Raw Data'!E1007,'Raw Data'!E1009,'Raw Data'!E1011,'Raw Data'!E1013),IF(AND($P$12=$AD$19,OR($S$12="Northbound",$S$12="Eastbound")),SUM('Raw Data'!E1214,'Raw Data'!E1216,'Raw Data'!E1218,'Raw Data'!E1220),IF(AND($P$12=$AD$20,OR($S$12="Northbound",$S$12="Eastbound")),SUM('Raw Data'!E1421,'Raw Data'!E1423,'Raw Data'!E1425,'Raw Data'!E1427),IF(AND($P$12=$AD$14,OR($S$12="Southbound",$S$12="Westbound")),SUM('Raw Data'!E180,'Raw Data'!E182,'Raw Data'!E184,'Raw Data'!E186),IF(AND($P$12=$AD$15,OR($S$12="Southbound",$S$12="Westbound")),SUM('Raw Data'!E387,'Raw Data'!E389,'Raw Data'!E391,'Raw Data'!E393),IF(AND($P$12=$AD$16,OR($S$12="Southbound",$S$12="Westbound")),SUM('Raw Data'!E594,'Raw Data'!E596,'Raw Data'!E598,'Raw Data'!E600),IF(AND($P$12=$AD$17,OR($S$12="Southbound",$S$12="Westbound")),SUM('Raw Data'!E801,'Raw Data'!E803,'Raw Data'!E805,'Raw Data'!E807),IF(AND($P$12=$AD$18,OR($S$12="Southbound",$S$12="Westbound")),SUM('Raw Data'!E1008,'Raw Data'!E1010,'Raw Data'!E1012,'Raw Data'!E1014),IF(AND($P$12=$AD$19,OR($S$12="Southbound","Westbound")),SUM('Raw Data'!E1215,'Raw Data'!E1217,'Raw Data'!E1219,'Raw Data'!E1221),IF(AND($P$12=$AD$20,OR($S$12="Southbound","Westbound")),SUM('Raw Data'!E1422,'Raw Data'!E1424,'Raw Data'!E1426,'Raw Data'!E1428),IF(AND($P$12=$AD$14,$S$12="Combined"),SUM('Raw Data'!E179:E186),IF(AND($P$12=$AD$15,$S$12="Combined"),SUM('Raw Data'!E386:E393),IF(AND($P$12=$AD$16,$S$12="Combined"),SUM('Raw Data'!E593:E600),IF(AND($P$12=$AD$17,$S$12="Combined"),SUM('Raw Data'!E800:E807),IF(AND($P$12=$AD$18,$S$12="Combined"),SUM('Raw Data'!E1007:E1014),IF(AND($P$12=$AD$19,$S$12="Combined"),SUM('Raw Data'!E1214:E1221),IF(AND($P$12=$AD$20,$S$12="Combined"),SUM('Raw Data'!E1421:E1428),"Error")))))))))))))))))))))</f>
        <v>0</v>
      </c>
      <c r="E21" s="6">
        <f>IF(AND($P$12=$AD$14,OR($S$12="Northbound",$S$12="Eastbound")),SUM('Raw Data'!F179,'Raw Data'!F181,'Raw Data'!F183,'Raw Data'!F185),IF(AND($P$12=$AD$15,OR($S$12="Northbound",$S$12="Eastbound")),SUM('Raw Data'!F386,'Raw Data'!F388,'Raw Data'!F390,'Raw Data'!F392),IF(AND($P$12=$AD$16,OR($S$12="Northbound",$S$12="Eastbound")),SUM('Raw Data'!F593,'Raw Data'!F595,'Raw Data'!F597,'Raw Data'!F599),IF(AND($P$12=$AD$17,OR($S$12="Northbound",$S$12="Eastbound")),SUM('Raw Data'!F800,'Raw Data'!F802,'Raw Data'!F804,'Raw Data'!F806),IF(AND($P$12=$AD$18,OR($S$12="Northbound",$S$12="Eastbound")),SUM('Raw Data'!F1007,'Raw Data'!F1009,'Raw Data'!F1011,'Raw Data'!F1013),IF(AND($P$12=$AD$19,OR($S$12="Northbound",$S$12="Eastbound")),SUM('Raw Data'!F1214,'Raw Data'!F1216,'Raw Data'!F1218,'Raw Data'!F1220),IF(AND($P$12=$AD$20,OR($S$12="Northbound",$S$12="Eastbound")),SUM('Raw Data'!F1421,'Raw Data'!F1423,'Raw Data'!F1425,'Raw Data'!F1427),IF(AND($P$12=$AD$14,OR($S$12="Southbound",$S$12="Westbound")),SUM('Raw Data'!F180,'Raw Data'!F182,'Raw Data'!F184,'Raw Data'!F186),IF(AND($P$12=$AD$15,OR($S$12="Southbound",$S$12="Westbound")),SUM('Raw Data'!F387,'Raw Data'!F389,'Raw Data'!F391,'Raw Data'!F393),IF(AND($P$12=$AD$16,OR($S$12="Southbound",$S$12="Westbound")),SUM('Raw Data'!F594,'Raw Data'!F596,'Raw Data'!F598,'Raw Data'!F600),IF(AND($P$12=$AD$17,OR($S$12="Southbound",$S$12="Westbound")),SUM('Raw Data'!F801,'Raw Data'!F803,'Raw Data'!F805,'Raw Data'!F807),IF(AND($P$12=$AD$18,OR($S$12="Southbound",$S$12="Westbound")),SUM('Raw Data'!F1008,'Raw Data'!F1010,'Raw Data'!F1012,'Raw Data'!F1014),IF(AND($P$12=$AD$19,OR($S$12="Southbound","Westbound")),SUM('Raw Data'!F1215,'Raw Data'!F1217,'Raw Data'!F1219,'Raw Data'!F1221),IF(AND($P$12=$AD$20,OR($S$12="Southbound","Westbound")),SUM('Raw Data'!F1422,'Raw Data'!F1424,'Raw Data'!F1426,'Raw Data'!F1428),IF(AND($P$12=$AD$14,$S$12="Combined"),SUM('Raw Data'!F179:F186),IF(AND($P$12=$AD$15,$S$12="Combined"),SUM('Raw Data'!F386:F393),IF(AND($P$12=$AD$16,$S$12="Combined"),SUM('Raw Data'!F593:F600),IF(AND($P$12=$AD$17,$S$12="Combined"),SUM('Raw Data'!F800:F807),IF(AND($P$12=$AD$18,$S$12="Combined"),SUM('Raw Data'!F1007:F1014),IF(AND($P$12=$AD$19,$S$12="Combined"),SUM('Raw Data'!F1214:F1221),IF(AND($P$12=$AD$20,$S$12="Combined"),SUM('Raw Data'!F1421:F1428),"Error")))))))))))))))))))))</f>
        <v>0</v>
      </c>
      <c r="F21" s="6">
        <f>IF(AND($P$12=$AD$14,OR($S$12="Northbound",$S$12="Eastbound")),SUM('Raw Data'!G179,'Raw Data'!G181,'Raw Data'!G183,'Raw Data'!G185),IF(AND($P$12=$AD$15,OR($S$12="Northbound",$S$12="Eastbound")),SUM('Raw Data'!G386,'Raw Data'!G388,'Raw Data'!G390,'Raw Data'!G392),IF(AND($P$12=$AD$16,OR($S$12="Northbound",$S$12="Eastbound")),SUM('Raw Data'!G593,'Raw Data'!G595,'Raw Data'!G597,'Raw Data'!G599),IF(AND($P$12=$AD$17,OR($S$12="Northbound",$S$12="Eastbound")),SUM('Raw Data'!G800,'Raw Data'!G802,'Raw Data'!G804,'Raw Data'!G806),IF(AND($P$12=$AD$18,OR($S$12="Northbound",$S$12="Eastbound")),SUM('Raw Data'!G1007,'Raw Data'!G1009,'Raw Data'!G1011,'Raw Data'!G1013),IF(AND($P$12=$AD$19,OR($S$12="Northbound",$S$12="Eastbound")),SUM('Raw Data'!G1214,'Raw Data'!G1216,'Raw Data'!G1218,'Raw Data'!G1220),IF(AND($P$12=$AD$20,OR($S$12="Northbound",$S$12="Eastbound")),SUM('Raw Data'!G1421,'Raw Data'!G1423,'Raw Data'!G1425,'Raw Data'!G1427),IF(AND($P$12=$AD$14,OR($S$12="Southbound",$S$12="Westbound")),SUM('Raw Data'!G180,'Raw Data'!G182,'Raw Data'!G184,'Raw Data'!G186),IF(AND($P$12=$AD$15,OR($S$12="Southbound",$S$12="Westbound")),SUM('Raw Data'!G387,'Raw Data'!G389,'Raw Data'!G391,'Raw Data'!G393),IF(AND($P$12=$AD$16,OR($S$12="Southbound",$S$12="Westbound")),SUM('Raw Data'!G594,'Raw Data'!G596,'Raw Data'!G598,'Raw Data'!G600),IF(AND($P$12=$AD$17,OR($S$12="Southbound",$S$12="Westbound")),SUM('Raw Data'!G801,'Raw Data'!G803,'Raw Data'!G805,'Raw Data'!G807),IF(AND($P$12=$AD$18,OR($S$12="Southbound",$S$12="Westbound")),SUM('Raw Data'!G1008,'Raw Data'!G1010,'Raw Data'!G1012,'Raw Data'!G1014),IF(AND($P$12=$AD$19,OR($S$12="Southbound","Westbound")),SUM('Raw Data'!G1215,'Raw Data'!G1217,'Raw Data'!G1219,'Raw Data'!G1221),IF(AND($P$12=$AD$20,OR($S$12="Southbound","Westbound")),SUM('Raw Data'!G1422,'Raw Data'!G1424,'Raw Data'!G1426,'Raw Data'!G1428),IF(AND($P$12=$AD$14,$S$12="Combined"),SUM('Raw Data'!G179:G186),IF(AND($P$12=$AD$15,$S$12="Combined"),SUM('Raw Data'!G386:G393),IF(AND($P$12=$AD$16,$S$12="Combined"),SUM('Raw Data'!G593:G600),IF(AND($P$12=$AD$17,$S$12="Combined"),SUM('Raw Data'!G800:G807),IF(AND($P$12=$AD$18,$S$12="Combined"),SUM('Raw Data'!G1007:G1014),IF(AND($P$12=$AD$19,$S$12="Combined"),SUM('Raw Data'!G1214:G1221),IF(AND($P$12=$AD$20,$S$12="Combined"),SUM('Raw Data'!G1421:G1428),"Error")))))))))))))))))))))</f>
        <v>0</v>
      </c>
      <c r="G21" s="6">
        <f>IF(AND($P$12=$AD$14,OR($S$12="Northbound",$S$12="Eastbound")),SUM('Raw Data'!H179,'Raw Data'!H181,'Raw Data'!H183,'Raw Data'!H185),IF(AND($P$12=$AD$15,OR($S$12="Northbound",$S$12="Eastbound")),SUM('Raw Data'!H386,'Raw Data'!H388,'Raw Data'!H390,'Raw Data'!H392),IF(AND($P$12=$AD$16,OR($S$12="Northbound",$S$12="Eastbound")),SUM('Raw Data'!H593,'Raw Data'!H595,'Raw Data'!H597,'Raw Data'!H599),IF(AND($P$12=$AD$17,OR($S$12="Northbound",$S$12="Eastbound")),SUM('Raw Data'!H800,'Raw Data'!H802,'Raw Data'!H804,'Raw Data'!H806),IF(AND($P$12=$AD$18,OR($S$12="Northbound",$S$12="Eastbound")),SUM('Raw Data'!H1007,'Raw Data'!H1009,'Raw Data'!H1011,'Raw Data'!H1013),IF(AND($P$12=$AD$19,OR($S$12="Northbound",$S$12="Eastbound")),SUM('Raw Data'!H1214,'Raw Data'!H1216,'Raw Data'!H1218,'Raw Data'!H1220),IF(AND($P$12=$AD$20,OR($S$12="Northbound",$S$12="Eastbound")),SUM('Raw Data'!H1421,'Raw Data'!H1423,'Raw Data'!H1425,'Raw Data'!H1427),IF(AND($P$12=$AD$14,OR($S$12="Southbound",$S$12="Westbound")),SUM('Raw Data'!H180,'Raw Data'!H182,'Raw Data'!H184,'Raw Data'!H186),IF(AND($P$12=$AD$15,OR($S$12="Southbound",$S$12="Westbound")),SUM('Raw Data'!H387,'Raw Data'!H389,'Raw Data'!H391,'Raw Data'!H393),IF(AND($P$12=$AD$16,OR($S$12="Southbound",$S$12="Westbound")),SUM('Raw Data'!H594,'Raw Data'!H596,'Raw Data'!H598,'Raw Data'!H600),IF(AND($P$12=$AD$17,OR($S$12="Southbound",$S$12="Westbound")),SUM('Raw Data'!H801,'Raw Data'!H803,'Raw Data'!H805,'Raw Data'!H807),IF(AND($P$12=$AD$18,OR($S$12="Southbound",$S$12="Westbound")),SUM('Raw Data'!H1008,'Raw Data'!H1010,'Raw Data'!H1012,'Raw Data'!H1014),IF(AND($P$12=$AD$19,OR($S$12="Southbound","Westbound")),SUM('Raw Data'!H1215,'Raw Data'!H1217,'Raw Data'!H1219,'Raw Data'!H1221),IF(AND($P$12=$AD$20,OR($S$12="Southbound","Westbound")),SUM('Raw Data'!H1422,'Raw Data'!H1424,'Raw Data'!H1426,'Raw Data'!H1428),IF(AND($P$12=$AD$14,$S$12="Combined"),SUM('Raw Data'!H179:H186),IF(AND($P$12=$AD$15,$S$12="Combined"),SUM('Raw Data'!H386:H393),IF(AND($P$12=$AD$16,$S$12="Combined"),SUM('Raw Data'!H593:H600),IF(AND($P$12=$AD$17,$S$12="Combined"),SUM('Raw Data'!H800:H807),IF(AND($P$12=$AD$18,$S$12="Combined"),SUM('Raw Data'!H1007:H1014),IF(AND($P$12=$AD$19,$S$12="Combined"),SUM('Raw Data'!H1214:H1221),IF(AND($P$12=$AD$20,$S$12="Combined"),SUM('Raw Data'!H1421:H1428),"Error")))))))))))))))))))))</f>
        <v>0</v>
      </c>
      <c r="H21" s="6">
        <f>IF(AND($P$12=$AD$14,OR($S$12="Northbound",$S$12="Eastbound")),SUM('Raw Data'!I179,'Raw Data'!I181,'Raw Data'!I183,'Raw Data'!I185),IF(AND($P$12=$AD$15,OR($S$12="Northbound",$S$12="Eastbound")),SUM('Raw Data'!I386,'Raw Data'!I388,'Raw Data'!I390,'Raw Data'!I392),IF(AND($P$12=$AD$16,OR($S$12="Northbound",$S$12="Eastbound")),SUM('Raw Data'!I593,'Raw Data'!I595,'Raw Data'!I597,'Raw Data'!I599),IF(AND($P$12=$AD$17,OR($S$12="Northbound",$S$12="Eastbound")),SUM('Raw Data'!I800,'Raw Data'!I802,'Raw Data'!I804,'Raw Data'!I806),IF(AND($P$12=$AD$18,OR($S$12="Northbound",$S$12="Eastbound")),SUM('Raw Data'!I1007,'Raw Data'!I1009,'Raw Data'!I1011,'Raw Data'!I1013),IF(AND($P$12=$AD$19,OR($S$12="Northbound",$S$12="Eastbound")),SUM('Raw Data'!I1214,'Raw Data'!I1216,'Raw Data'!I1218,'Raw Data'!I1220),IF(AND($P$12=$AD$20,OR($S$12="Northbound",$S$12="Eastbound")),SUM('Raw Data'!I1421,'Raw Data'!I1423,'Raw Data'!I1425,'Raw Data'!I1427),IF(AND($P$12=$AD$14,OR($S$12="Southbound",$S$12="Westbound")),SUM('Raw Data'!I180,'Raw Data'!I182,'Raw Data'!I184,'Raw Data'!I186),IF(AND($P$12=$AD$15,OR($S$12="Southbound",$S$12="Westbound")),SUM('Raw Data'!I387,'Raw Data'!I389,'Raw Data'!I391,'Raw Data'!I393),IF(AND($P$12=$AD$16,OR($S$12="Southbound",$S$12="Westbound")),SUM('Raw Data'!I594,'Raw Data'!I596,'Raw Data'!I598,'Raw Data'!I600),IF(AND($P$12=$AD$17,OR($S$12="Southbound",$S$12="Westbound")),SUM('Raw Data'!I801,'Raw Data'!I803,'Raw Data'!I805,'Raw Data'!I807),IF(AND($P$12=$AD$18,OR($S$12="Southbound",$S$12="Westbound")),SUM('Raw Data'!I1008,'Raw Data'!I1010,'Raw Data'!I1012,'Raw Data'!I1014),IF(AND($P$12=$AD$19,OR($S$12="Southbound","Westbound")),SUM('Raw Data'!I1215,'Raw Data'!I1217,'Raw Data'!I1219,'Raw Data'!I1221),IF(AND($P$12=$AD$20,OR($S$12="Southbound","Westbound")),SUM('Raw Data'!I1422,'Raw Data'!I1424,'Raw Data'!I1426,'Raw Data'!I1428),IF(AND($P$12=$AD$14,$S$12="Combined"),SUM('Raw Data'!I179:I186),IF(AND($P$12=$AD$15,$S$12="Combined"),SUM('Raw Data'!I386:I393),IF(AND($P$12=$AD$16,$S$12="Combined"),SUM('Raw Data'!I593:I600),IF(AND($P$12=$AD$17,$S$12="Combined"),SUM('Raw Data'!I800:I807),IF(AND($P$12=$AD$18,$S$12="Combined"),SUM('Raw Data'!I1007:I1014),IF(AND($P$12=$AD$19,$S$12="Combined"),SUM('Raw Data'!I1214:I1221),IF(AND($P$12=$AD$20,$S$12="Combined"),SUM('Raw Data'!I1421:I1428),"Error")))))))))))))))))))))</f>
        <v>0</v>
      </c>
      <c r="I21" s="6">
        <f>IF(AND($P$12=$AD$14,OR($S$12="Northbound",$S$12="Eastbound")),SUM('Raw Data'!J179,'Raw Data'!J181,'Raw Data'!J183,'Raw Data'!J185),IF(AND($P$12=$AD$15,OR($S$12="Northbound",$S$12="Eastbound")),SUM('Raw Data'!J386,'Raw Data'!J388,'Raw Data'!J390,'Raw Data'!J392),IF(AND($P$12=$AD$16,OR($S$12="Northbound",$S$12="Eastbound")),SUM('Raw Data'!J593,'Raw Data'!J595,'Raw Data'!J597,'Raw Data'!J599),IF(AND($P$12=$AD$17,OR($S$12="Northbound",$S$12="Eastbound")),SUM('Raw Data'!J800,'Raw Data'!J802,'Raw Data'!J804,'Raw Data'!J806),IF(AND($P$12=$AD$18,OR($S$12="Northbound",$S$12="Eastbound")),SUM('Raw Data'!J1007,'Raw Data'!J1009,'Raw Data'!J1011,'Raw Data'!J1013),IF(AND($P$12=$AD$19,OR($S$12="Northbound",$S$12="Eastbound")),SUM('Raw Data'!J1214,'Raw Data'!J1216,'Raw Data'!J1218,'Raw Data'!J1220),IF(AND($P$12=$AD$20,OR($S$12="Northbound",$S$12="Eastbound")),SUM('Raw Data'!J1421,'Raw Data'!J1423,'Raw Data'!J1425,'Raw Data'!J1427),IF(AND($P$12=$AD$14,OR($S$12="Southbound",$S$12="Westbound")),SUM('Raw Data'!J180,'Raw Data'!J182,'Raw Data'!J184,'Raw Data'!J186),IF(AND($P$12=$AD$15,OR($S$12="Southbound",$S$12="Westbound")),SUM('Raw Data'!J387,'Raw Data'!J389,'Raw Data'!J391,'Raw Data'!J393),IF(AND($P$12=$AD$16,OR($S$12="Southbound",$S$12="Westbound")),SUM('Raw Data'!J594,'Raw Data'!J596,'Raw Data'!J598,'Raw Data'!J600),IF(AND($P$12=$AD$17,OR($S$12="Southbound",$S$12="Westbound")),SUM('Raw Data'!J801,'Raw Data'!J803,'Raw Data'!J805,'Raw Data'!J807),IF(AND($P$12=$AD$18,OR($S$12="Southbound",$S$12="Westbound")),SUM('Raw Data'!J1008,'Raw Data'!J1010,'Raw Data'!J1012,'Raw Data'!J1014),IF(AND($P$12=$AD$19,OR($S$12="Southbound","Westbound")),SUM('Raw Data'!J1215,'Raw Data'!J1217,'Raw Data'!J1219,'Raw Data'!J1221),IF(AND($P$12=$AD$20,OR($S$12="Southbound","Westbound")),SUM('Raw Data'!J1422,'Raw Data'!J1424,'Raw Data'!J1426,'Raw Data'!J1428),IF(AND($P$12=$AD$14,$S$12="Combined"),SUM('Raw Data'!J179:J186),IF(AND($P$12=$AD$15,$S$12="Combined"),SUM('Raw Data'!J386:J393),IF(AND($P$12=$AD$16,$S$12="Combined"),SUM('Raw Data'!J593:J600),IF(AND($P$12=$AD$17,$S$12="Combined"),SUM('Raw Data'!J800:J807),IF(AND($P$12=$AD$18,$S$12="Combined"),SUM('Raw Data'!J1007:J1014),IF(AND($P$12=$AD$19,$S$12="Combined"),SUM('Raw Data'!J1214:J1221),IF(AND($P$12=$AD$20,$S$12="Combined"),SUM('Raw Data'!J1421:J1428),"Error")))))))))))))))))))))</f>
        <v>0</v>
      </c>
      <c r="J21" s="6">
        <f>IF(AND($P$12=$AD$14,OR($S$12="Northbound",$S$12="Eastbound")),SUM('Raw Data'!K179,'Raw Data'!K181,'Raw Data'!K183,'Raw Data'!K185),IF(AND($P$12=$AD$15,OR($S$12="Northbound",$S$12="Eastbound")),SUM('Raw Data'!K386,'Raw Data'!K388,'Raw Data'!K390,'Raw Data'!K392),IF(AND($P$12=$AD$16,OR($S$12="Northbound",$S$12="Eastbound")),SUM('Raw Data'!K593,'Raw Data'!K595,'Raw Data'!K597,'Raw Data'!K599),IF(AND($P$12=$AD$17,OR($S$12="Northbound",$S$12="Eastbound")),SUM('Raw Data'!K800,'Raw Data'!K802,'Raw Data'!K804,'Raw Data'!K806),IF(AND($P$12=$AD$18,OR($S$12="Northbound",$S$12="Eastbound")),SUM('Raw Data'!K1007,'Raw Data'!K1009,'Raw Data'!K1011,'Raw Data'!K1013),IF(AND($P$12=$AD$19,OR($S$12="Northbound",$S$12="Eastbound")),SUM('Raw Data'!K1214,'Raw Data'!K1216,'Raw Data'!K1218,'Raw Data'!K1220),IF(AND($P$12=$AD$20,OR($S$12="Northbound",$S$12="Eastbound")),SUM('Raw Data'!K1421,'Raw Data'!K1423,'Raw Data'!K1425,'Raw Data'!K1427),IF(AND($P$12=$AD$14,OR($S$12="Southbound",$S$12="Westbound")),SUM('Raw Data'!K180,'Raw Data'!K182,'Raw Data'!K184,'Raw Data'!K186),IF(AND($P$12=$AD$15,OR($S$12="Southbound",$S$12="Westbound")),SUM('Raw Data'!K387,'Raw Data'!K389,'Raw Data'!K391,'Raw Data'!K393),IF(AND($P$12=$AD$16,OR($S$12="Southbound",$S$12="Westbound")),SUM('Raw Data'!K594,'Raw Data'!K596,'Raw Data'!K598,'Raw Data'!K600),IF(AND($P$12=$AD$17,OR($S$12="Southbound",$S$12="Westbound")),SUM('Raw Data'!K801,'Raw Data'!K803,'Raw Data'!K805,'Raw Data'!K807),IF(AND($P$12=$AD$18,OR($S$12="Southbound",$S$12="Westbound")),SUM('Raw Data'!K1008,'Raw Data'!K1010,'Raw Data'!K1012,'Raw Data'!K1014),IF(AND($P$12=$AD$19,OR($S$12="Southbound","Westbound")),SUM('Raw Data'!K1215,'Raw Data'!K1217,'Raw Data'!K1219,'Raw Data'!K1221),IF(AND($P$12=$AD$20,OR($S$12="Southbound","Westbound")),SUM('Raw Data'!K1422,'Raw Data'!K1424,'Raw Data'!K1426,'Raw Data'!K1428),IF(AND($P$12=$AD$14,$S$12="Combined"),SUM('Raw Data'!K179:K186),IF(AND($P$12=$AD$15,$S$12="Combined"),SUM('Raw Data'!K386:K393),IF(AND($P$12=$AD$16,$S$12="Combined"),SUM('Raw Data'!K593:K600),IF(AND($P$12=$AD$17,$S$12="Combined"),SUM('Raw Data'!K800:K807),IF(AND($P$12=$AD$18,$S$12="Combined"),SUM('Raw Data'!K1007:K1014),IF(AND($P$12=$AD$19,$S$12="Combined"),SUM('Raw Data'!K1214:K1221),IF(AND($P$12=$AD$20,$S$12="Combined"),SUM('Raw Data'!K1421:K1428),"Error")))))))))))))))))))))</f>
        <v>0</v>
      </c>
      <c r="K21" s="6">
        <f>IF(AND($P$12=$AD$14,OR($S$12="Northbound",$S$12="Eastbound")),SUM('Raw Data'!L179,'Raw Data'!L181,'Raw Data'!L183,'Raw Data'!L185),IF(AND($P$12=$AD$15,OR($S$12="Northbound",$S$12="Eastbound")),SUM('Raw Data'!L386,'Raw Data'!L388,'Raw Data'!L390,'Raw Data'!L392),IF(AND($P$12=$AD$16,OR($S$12="Northbound",$S$12="Eastbound")),SUM('Raw Data'!L593,'Raw Data'!L595,'Raw Data'!L597,'Raw Data'!L599),IF(AND($P$12=$AD$17,OR($S$12="Northbound",$S$12="Eastbound")),SUM('Raw Data'!L800,'Raw Data'!L802,'Raw Data'!L804,'Raw Data'!L806),IF(AND($P$12=$AD$18,OR($S$12="Northbound",$S$12="Eastbound")),SUM('Raw Data'!L1007,'Raw Data'!L1009,'Raw Data'!L1011,'Raw Data'!L1013),IF(AND($P$12=$AD$19,OR($S$12="Northbound",$S$12="Eastbound")),SUM('Raw Data'!L1214,'Raw Data'!L1216,'Raw Data'!L1218,'Raw Data'!L1220),IF(AND($P$12=$AD$20,OR($S$12="Northbound",$S$12="Eastbound")),SUM('Raw Data'!L1421,'Raw Data'!L1423,'Raw Data'!L1425,'Raw Data'!L1427),IF(AND($P$12=$AD$14,OR($S$12="Southbound",$S$12="Westbound")),SUM('Raw Data'!L180,'Raw Data'!L182,'Raw Data'!L184,'Raw Data'!L186),IF(AND($P$12=$AD$15,OR($S$12="Southbound",$S$12="Westbound")),SUM('Raw Data'!L387,'Raw Data'!L389,'Raw Data'!L391,'Raw Data'!L393),IF(AND($P$12=$AD$16,OR($S$12="Southbound",$S$12="Westbound")),SUM('Raw Data'!L594,'Raw Data'!L596,'Raw Data'!L598,'Raw Data'!L600),IF(AND($P$12=$AD$17,OR($S$12="Southbound",$S$12="Westbound")),SUM('Raw Data'!L801,'Raw Data'!L803,'Raw Data'!L805,'Raw Data'!L807),IF(AND($P$12=$AD$18,OR($S$12="Southbound",$S$12="Westbound")),SUM('Raw Data'!L1008,'Raw Data'!L1010,'Raw Data'!L1012,'Raw Data'!L1014),IF(AND($P$12=$AD$19,OR($S$12="Southbound","Westbound")),SUM('Raw Data'!L1215,'Raw Data'!L1217,'Raw Data'!L1219,'Raw Data'!L1221),IF(AND($P$12=$AD$20,OR($S$12="Southbound","Westbound")),SUM('Raw Data'!L1422,'Raw Data'!L1424,'Raw Data'!L1426,'Raw Data'!L1428),IF(AND($P$12=$AD$14,$S$12="Combined"),SUM('Raw Data'!L179:L186),IF(AND($P$12=$AD$15,$S$12="Combined"),SUM('Raw Data'!L386:L393),IF(AND($P$12=$AD$16,$S$12="Combined"),SUM('Raw Data'!L593:L600),IF(AND($P$12=$AD$17,$S$12="Combined"),SUM('Raw Data'!L800:L807),IF(AND($P$12=$AD$18,$S$12="Combined"),SUM('Raw Data'!L1007:L1014),IF(AND($P$12=$AD$19,$S$12="Combined"),SUM('Raw Data'!L1214:L1221),IF(AND($P$12=$AD$20,$S$12="Combined"),SUM('Raw Data'!L1421:L1428),"Error")))))))))))))))))))))</f>
        <v>0</v>
      </c>
      <c r="L21" s="6">
        <f>IF(AND($P$12=$AD$14,OR($S$12="Northbound",$S$12="Eastbound")),SUM('Raw Data'!M179,'Raw Data'!M181,'Raw Data'!M183,'Raw Data'!M185),IF(AND($P$12=$AD$15,OR($S$12="Northbound",$S$12="Eastbound")),SUM('Raw Data'!M386,'Raw Data'!M388,'Raw Data'!M390,'Raw Data'!M392),IF(AND($P$12=$AD$16,OR($S$12="Northbound",$S$12="Eastbound")),SUM('Raw Data'!M593,'Raw Data'!M595,'Raw Data'!M597,'Raw Data'!M599),IF(AND($P$12=$AD$17,OR($S$12="Northbound",$S$12="Eastbound")),SUM('Raw Data'!M800,'Raw Data'!M802,'Raw Data'!M804,'Raw Data'!M806),IF(AND($P$12=$AD$18,OR($S$12="Northbound",$S$12="Eastbound")),SUM('Raw Data'!M1007,'Raw Data'!M1009,'Raw Data'!M1011,'Raw Data'!M1013),IF(AND($P$12=$AD$19,OR($S$12="Northbound",$S$12="Eastbound")),SUM('Raw Data'!M1214,'Raw Data'!M1216,'Raw Data'!M1218,'Raw Data'!M1220),IF(AND($P$12=$AD$20,OR($S$12="Northbound",$S$12="Eastbound")),SUM('Raw Data'!M1421,'Raw Data'!M1423,'Raw Data'!M1425,'Raw Data'!M1427),IF(AND($P$12=$AD$14,OR($S$12="Southbound",$S$12="Westbound")),SUM('Raw Data'!M180,'Raw Data'!M182,'Raw Data'!M184,'Raw Data'!M186),IF(AND($P$12=$AD$15,OR($S$12="Southbound",$S$12="Westbound")),SUM('Raw Data'!M387,'Raw Data'!M389,'Raw Data'!M391,'Raw Data'!M393),IF(AND($P$12=$AD$16,OR($S$12="Southbound",$S$12="Westbound")),SUM('Raw Data'!M594,'Raw Data'!M596,'Raw Data'!M598,'Raw Data'!M600),IF(AND($P$12=$AD$17,OR($S$12="Southbound",$S$12="Westbound")),SUM('Raw Data'!M801,'Raw Data'!M803,'Raw Data'!M805,'Raw Data'!M807),IF(AND($P$12=$AD$18,OR($S$12="Southbound",$S$12="Westbound")),SUM('Raw Data'!M1008,'Raw Data'!M1010,'Raw Data'!M1012,'Raw Data'!M1014),IF(AND($P$12=$AD$19,OR($S$12="Southbound","Westbound")),SUM('Raw Data'!M1215,'Raw Data'!M1217,'Raw Data'!M1219,'Raw Data'!M1221),IF(AND($P$12=$AD$20,OR($S$12="Southbound","Westbound")),SUM('Raw Data'!M1422,'Raw Data'!M1424,'Raw Data'!M1426,'Raw Data'!M1428),IF(AND($P$12=$AD$14,$S$12="Combined"),SUM('Raw Data'!M179:M186),IF(AND($P$12=$AD$15,$S$12="Combined"),SUM('Raw Data'!M386:M393),IF(AND($P$12=$AD$16,$S$12="Combined"),SUM('Raw Data'!M593:M600),IF(AND($P$12=$AD$17,$S$12="Combined"),SUM('Raw Data'!M800:M807),IF(AND($P$12=$AD$18,$S$12="Combined"),SUM('Raw Data'!M1007:M1014),IF(AND($P$12=$AD$19,$S$12="Combined"),SUM('Raw Data'!M1214:M1221),IF(AND($P$12=$AD$20,$S$12="Combined"),SUM('Raw Data'!M1421:M1428),"Error")))))))))))))))))))))</f>
        <v>0</v>
      </c>
      <c r="M21" s="6">
        <f>IF(AND($P$12=$AD$14,OR($S$12="Northbound",$S$12="Eastbound")),SUM('Raw Data'!N179,'Raw Data'!N181,'Raw Data'!N183,'Raw Data'!N185),IF(AND($P$12=$AD$15,OR($S$12="Northbound",$S$12="Eastbound")),SUM('Raw Data'!N386,'Raw Data'!N388,'Raw Data'!N390,'Raw Data'!N392),IF(AND($P$12=$AD$16,OR($S$12="Northbound",$S$12="Eastbound")),SUM('Raw Data'!N593,'Raw Data'!N595,'Raw Data'!N597,'Raw Data'!N599),IF(AND($P$12=$AD$17,OR($S$12="Northbound",$S$12="Eastbound")),SUM('Raw Data'!N800,'Raw Data'!N802,'Raw Data'!N804,'Raw Data'!N806),IF(AND($P$12=$AD$18,OR($S$12="Northbound",$S$12="Eastbound")),SUM('Raw Data'!N1007,'Raw Data'!N1009,'Raw Data'!N1011,'Raw Data'!N1013),IF(AND($P$12=$AD$19,OR($S$12="Northbound",$S$12="Eastbound")),SUM('Raw Data'!N1214,'Raw Data'!N1216,'Raw Data'!N1218,'Raw Data'!N1220),IF(AND($P$12=$AD$20,OR($S$12="Northbound",$S$12="Eastbound")),SUM('Raw Data'!N1421,'Raw Data'!N1423,'Raw Data'!N1425,'Raw Data'!N1427),IF(AND($P$12=$AD$14,OR($S$12="Southbound",$S$12="Westbound")),SUM('Raw Data'!N180,'Raw Data'!N182,'Raw Data'!N184,'Raw Data'!N186),IF(AND($P$12=$AD$15,OR($S$12="Southbound",$S$12="Westbound")),SUM('Raw Data'!N387,'Raw Data'!N389,'Raw Data'!N391,'Raw Data'!N393),IF(AND($P$12=$AD$16,OR($S$12="Southbound",$S$12="Westbound")),SUM('Raw Data'!N594,'Raw Data'!N596,'Raw Data'!N598,'Raw Data'!N600),IF(AND($P$12=$AD$17,OR($S$12="Southbound",$S$12="Westbound")),SUM('Raw Data'!N801,'Raw Data'!N803,'Raw Data'!N805,'Raw Data'!N807),IF(AND($P$12=$AD$18,OR($S$12="Southbound",$S$12="Westbound")),SUM('Raw Data'!N1008,'Raw Data'!N1010,'Raw Data'!N1012,'Raw Data'!N1014),IF(AND($P$12=$AD$19,OR($S$12="Southbound","Westbound")),SUM('Raw Data'!N1215,'Raw Data'!N1217,'Raw Data'!N1219,'Raw Data'!N1221),IF(AND($P$12=$AD$20,OR($S$12="Southbound","Westbound")),SUM('Raw Data'!N1422,'Raw Data'!N1424,'Raw Data'!N1426,'Raw Data'!N1428),IF(AND($P$12=$AD$14,$S$12="Combined"),SUM('Raw Data'!N179:N186),IF(AND($P$12=$AD$15,$S$12="Combined"),SUM('Raw Data'!N386:N393),IF(AND($P$12=$AD$16,$S$12="Combined"),SUM('Raw Data'!N593:N600),IF(AND($P$12=$AD$17,$S$12="Combined"),SUM('Raw Data'!N800:N807),IF(AND($P$12=$AD$18,$S$12="Combined"),SUM('Raw Data'!N1007:N1014),IF(AND($P$12=$AD$19,$S$12="Combined"),SUM('Raw Data'!N1214:N1221),IF(AND($P$12=$AD$20,$S$12="Combined"),SUM('Raw Data'!N1421:N1428),"Error")))))))))))))))))))))</f>
        <v>0</v>
      </c>
      <c r="N21" s="46">
        <f t="shared" si="0"/>
        <v>18</v>
      </c>
      <c r="AC21" s="51"/>
      <c r="AD21" s="50"/>
      <c r="AE21" s="50"/>
      <c r="AF21" s="51"/>
      <c r="AG21" s="51"/>
    </row>
    <row r="22" spans="1:33" ht="13.8" x14ac:dyDescent="0.25">
      <c r="A22" s="43">
        <v>0.33333333333333298</v>
      </c>
      <c r="B22" s="6">
        <f>IF(AND($P$12=$AD$14,OR($S$12="Northbound",$S$12="Eastbound")),SUM('Raw Data'!C187,'Raw Data'!C189,'Raw Data'!C191,'Raw Data'!C193),IF(AND($P$12=$AD$15,OR($S$12="Northbound",$S$12="Eastbound")),SUM('Raw Data'!C394,'Raw Data'!C396,'Raw Data'!C398,'Raw Data'!C400),IF(AND($P$12=$AD$16,OR($S$12="Northbound",$S$12="Eastbound")),SUM('Raw Data'!C601,'Raw Data'!C603,'Raw Data'!C605,'Raw Data'!C607),IF(AND($P$12=$AD$17,OR($S$12="Northbound",$S$12="Eastbound")),SUM('Raw Data'!C808,'Raw Data'!C810,'Raw Data'!C812,'Raw Data'!C814),IF(AND($P$12=$AD$18,OR($S$12="Northbound",$S$12="Eastbound")),SUM('Raw Data'!C1015,'Raw Data'!C1017,'Raw Data'!C1019,'Raw Data'!C1021),IF(AND($P$12=$AD$19,OR($S$12="Northbound",$S$12="Eastbound")),SUM('Raw Data'!C1222,'Raw Data'!C1224,'Raw Data'!C1226,'Raw Data'!C1228),IF(AND($P$12=$AD$20,OR($S$12="Northbound",$S$12="Eastbound")),SUM('Raw Data'!C1429,'Raw Data'!C1431,'Raw Data'!C1433,'Raw Data'!C1435),IF(AND($P$12=$AD$14,OR($S$12="Southbound",$S$12="Westbound")),SUM('Raw Data'!C188,'Raw Data'!C190,'Raw Data'!C192,'Raw Data'!C194),IF(AND($P$12=$AD$15,OR($S$12="Southbound",$S$12="Westbound")),SUM('Raw Data'!C395,'Raw Data'!C397,'Raw Data'!C399,'Raw Data'!C401),IF(AND($P$12=$AD$16,OR($S$12="Southbound",$S$12="Westbound")),SUM('Raw Data'!C602,'Raw Data'!C604,'Raw Data'!C606,'Raw Data'!C608),IF(AND($P$12=$AD$17,OR($S$12="Southbound",$S$12="Westbound")),SUM('Raw Data'!C809,'Raw Data'!C811,'Raw Data'!C813,'Raw Data'!C815),IF(AND($P$12=$AD$18,OR($S$12="Southbound",$S$12="Westbound")),SUM('Raw Data'!C1016,'Raw Data'!C1018,'Raw Data'!C1020,'Raw Data'!C1022),IF(AND($P$12=$AD$19,OR($S$12="Southbound","Westbound")),SUM('Raw Data'!C1223,'Raw Data'!C1225,'Raw Data'!C1227,'Raw Data'!C1229),IF(AND($P$12=$AD$20,OR($S$12="Southbound","Westbound")),SUM('Raw Data'!C1430,'Raw Data'!C1432,'Raw Data'!C1434,'Raw Data'!C1436),IF(AND($P$12=$AD$14,$S$12="Combined"),SUM('Raw Data'!C187:C194),IF(AND($P$12=$AD$15,$S$12="Combined"),SUM('Raw Data'!C394:C401),IF(AND($P$12=$AD$16,$S$12="Combined"),SUM('Raw Data'!C601:C608),IF(AND($P$12=$AD$17,$S$12="Combined"),SUM('Raw Data'!C808:C815),IF(AND($P$12=$AD$18,$S$12="Combined"),SUM('Raw Data'!C1015:C1022),IF(AND($P$12=$AD$19,$S$12="Combined"),SUM('Raw Data'!C1222:C1229),IF(AND($P$12=$AD$20,$S$12="Combined"),SUM('Raw Data'!C1429:C1436),"Error")))))))))))))))))))))</f>
        <v>2</v>
      </c>
      <c r="C22" s="6">
        <f>IF(AND($P$12=$AD$14,OR($S$12="Northbound",$S$12="Eastbound")),SUM('Raw Data'!D187,'Raw Data'!D189,'Raw Data'!D191,'Raw Data'!D193),IF(AND($P$12=$AD$15,OR($S$12="Northbound",$S$12="Eastbound")),SUM('Raw Data'!D394,'Raw Data'!D396,'Raw Data'!D398,'Raw Data'!D400),IF(AND($P$12=$AD$16,OR($S$12="Northbound",$S$12="Eastbound")),SUM('Raw Data'!D601,'Raw Data'!D603,'Raw Data'!D605,'Raw Data'!D607),IF(AND($P$12=$AD$17,OR($S$12="Northbound",$S$12="Eastbound")),SUM('Raw Data'!D808,'Raw Data'!D810,'Raw Data'!D812,'Raw Data'!D814),IF(AND($P$12=$AD$18,OR($S$12="Northbound",$S$12="Eastbound")),SUM('Raw Data'!D1015,'Raw Data'!D1017,'Raw Data'!D1019,'Raw Data'!D1021),IF(AND($P$12=$AD$19,OR($S$12="Northbound",$S$12="Eastbound")),SUM('Raw Data'!D1222,'Raw Data'!D1224,'Raw Data'!D1226,'Raw Data'!D1228),IF(AND($P$12=$AD$20,OR($S$12="Northbound",$S$12="Eastbound")),SUM('Raw Data'!D1429,'Raw Data'!D1431,'Raw Data'!D1433,'Raw Data'!D1435),IF(AND($P$12=$AD$14,OR($S$12="Southbound",$S$12="Westbound")),SUM('Raw Data'!D188,'Raw Data'!D190,'Raw Data'!D192,'Raw Data'!D194),IF(AND($P$12=$AD$15,OR($S$12="Southbound",$S$12="Westbound")),SUM('Raw Data'!D395,'Raw Data'!D397,'Raw Data'!D399,'Raw Data'!D401),IF(AND($P$12=$AD$16,OR($S$12="Southbound",$S$12="Westbound")),SUM('Raw Data'!D602,'Raw Data'!D604,'Raw Data'!D606,'Raw Data'!D608),IF(AND($P$12=$AD$17,OR($S$12="Southbound",$S$12="Westbound")),SUM('Raw Data'!D809,'Raw Data'!D811,'Raw Data'!D813,'Raw Data'!D815),IF(AND($P$12=$AD$18,OR($S$12="Southbound",$S$12="Westbound")),SUM('Raw Data'!D1016,'Raw Data'!D1018,'Raw Data'!D1020,'Raw Data'!D1022),IF(AND($P$12=$AD$19,OR($S$12="Southbound","Westbound")),SUM('Raw Data'!D1223,'Raw Data'!D1225,'Raw Data'!D1227,'Raw Data'!D1229),IF(AND($P$12=$AD$20,OR($S$12="Southbound","Westbound")),SUM('Raw Data'!D1430,'Raw Data'!D1432,'Raw Data'!D1434,'Raw Data'!D1436),IF(AND($P$12=$AD$14,$S$12="Combined"),SUM('Raw Data'!D187:D194),IF(AND($P$12=$AD$15,$S$12="Combined"),SUM('Raw Data'!D394:D401),IF(AND($P$12=$AD$16,$S$12="Combined"),SUM('Raw Data'!D601:D608),IF(AND($P$12=$AD$17,$S$12="Combined"),SUM('Raw Data'!D808:D815),IF(AND($P$12=$AD$18,$S$12="Combined"),SUM('Raw Data'!D1015:D1022),IF(AND($P$12=$AD$19,$S$12="Combined"),SUM('Raw Data'!D1222:D1229),IF(AND($P$12=$AD$20,$S$12="Combined"),SUM('Raw Data'!D1429:D1436),"Error")))))))))))))))))))))</f>
        <v>19</v>
      </c>
      <c r="D22" s="6">
        <f>IF(AND($P$12=$AD$14,OR($S$12="Northbound",$S$12="Eastbound")),SUM('Raw Data'!E187,'Raw Data'!E189,'Raw Data'!E191,'Raw Data'!E193),IF(AND($P$12=$AD$15,OR($S$12="Northbound",$S$12="Eastbound")),SUM('Raw Data'!E394,'Raw Data'!E396,'Raw Data'!E398,'Raw Data'!E400),IF(AND($P$12=$AD$16,OR($S$12="Northbound",$S$12="Eastbound")),SUM('Raw Data'!E601,'Raw Data'!E603,'Raw Data'!E605,'Raw Data'!E607),IF(AND($P$12=$AD$17,OR($S$12="Northbound",$S$12="Eastbound")),SUM('Raw Data'!E808,'Raw Data'!E810,'Raw Data'!E812,'Raw Data'!E814),IF(AND($P$12=$AD$18,OR($S$12="Northbound",$S$12="Eastbound")),SUM('Raw Data'!E1015,'Raw Data'!E1017,'Raw Data'!E1019,'Raw Data'!E1021),IF(AND($P$12=$AD$19,OR($S$12="Northbound",$S$12="Eastbound")),SUM('Raw Data'!E1222,'Raw Data'!E1224,'Raw Data'!E1226,'Raw Data'!E1228),IF(AND($P$12=$AD$20,OR($S$12="Northbound",$S$12="Eastbound")),SUM('Raw Data'!E1429,'Raw Data'!E1431,'Raw Data'!E1433,'Raw Data'!E1435),IF(AND($P$12=$AD$14,OR($S$12="Southbound",$S$12="Westbound")),SUM('Raw Data'!E188,'Raw Data'!E190,'Raw Data'!E192,'Raw Data'!E194),IF(AND($P$12=$AD$15,OR($S$12="Southbound",$S$12="Westbound")),SUM('Raw Data'!E395,'Raw Data'!E397,'Raw Data'!E399,'Raw Data'!E401),IF(AND($P$12=$AD$16,OR($S$12="Southbound",$S$12="Westbound")),SUM('Raw Data'!E602,'Raw Data'!E604,'Raw Data'!E606,'Raw Data'!E608),IF(AND($P$12=$AD$17,OR($S$12="Southbound",$S$12="Westbound")),SUM('Raw Data'!E809,'Raw Data'!E811,'Raw Data'!E813,'Raw Data'!E815),IF(AND($P$12=$AD$18,OR($S$12="Southbound",$S$12="Westbound")),SUM('Raw Data'!E1016,'Raw Data'!E1018,'Raw Data'!E1020,'Raw Data'!E1022),IF(AND($P$12=$AD$19,OR($S$12="Southbound","Westbound")),SUM('Raw Data'!E1223,'Raw Data'!E1225,'Raw Data'!E1227,'Raw Data'!E1229),IF(AND($P$12=$AD$20,OR($S$12="Southbound","Westbound")),SUM('Raw Data'!E1430,'Raw Data'!E1432,'Raw Data'!E1434,'Raw Data'!E1436),IF(AND($P$12=$AD$14,$S$12="Combined"),SUM('Raw Data'!E187:E194),IF(AND($P$12=$AD$15,$S$12="Combined"),SUM('Raw Data'!E394:E401),IF(AND($P$12=$AD$16,$S$12="Combined"),SUM('Raw Data'!E601:E608),IF(AND($P$12=$AD$17,$S$12="Combined"),SUM('Raw Data'!E808:E815),IF(AND($P$12=$AD$18,$S$12="Combined"),SUM('Raw Data'!E1015:E1022),IF(AND($P$12=$AD$19,$S$12="Combined"),SUM('Raw Data'!E1222:E1229),IF(AND($P$12=$AD$20,$S$12="Combined"),SUM('Raw Data'!E1429:E1436),"Error")))))))))))))))))))))</f>
        <v>0</v>
      </c>
      <c r="E22" s="6">
        <f>IF(AND($P$12=$AD$14,OR($S$12="Northbound",$S$12="Eastbound")),SUM('Raw Data'!F187,'Raw Data'!F189,'Raw Data'!F191,'Raw Data'!F193),IF(AND($P$12=$AD$15,OR($S$12="Northbound",$S$12="Eastbound")),SUM('Raw Data'!F394,'Raw Data'!F396,'Raw Data'!F398,'Raw Data'!F400),IF(AND($P$12=$AD$16,OR($S$12="Northbound",$S$12="Eastbound")),SUM('Raw Data'!F601,'Raw Data'!F603,'Raw Data'!F605,'Raw Data'!F607),IF(AND($P$12=$AD$17,OR($S$12="Northbound",$S$12="Eastbound")),SUM('Raw Data'!F808,'Raw Data'!F810,'Raw Data'!F812,'Raw Data'!F814),IF(AND($P$12=$AD$18,OR($S$12="Northbound",$S$12="Eastbound")),SUM('Raw Data'!F1015,'Raw Data'!F1017,'Raw Data'!F1019,'Raw Data'!F1021),IF(AND($P$12=$AD$19,OR($S$12="Northbound",$S$12="Eastbound")),SUM('Raw Data'!F1222,'Raw Data'!F1224,'Raw Data'!F1226,'Raw Data'!F1228),IF(AND($P$12=$AD$20,OR($S$12="Northbound",$S$12="Eastbound")),SUM('Raw Data'!F1429,'Raw Data'!F1431,'Raw Data'!F1433,'Raw Data'!F1435),IF(AND($P$12=$AD$14,OR($S$12="Southbound",$S$12="Westbound")),SUM('Raw Data'!F188,'Raw Data'!F190,'Raw Data'!F192,'Raw Data'!F194),IF(AND($P$12=$AD$15,OR($S$12="Southbound",$S$12="Westbound")),SUM('Raw Data'!F395,'Raw Data'!F397,'Raw Data'!F399,'Raw Data'!F401),IF(AND($P$12=$AD$16,OR($S$12="Southbound",$S$12="Westbound")),SUM('Raw Data'!F602,'Raw Data'!F604,'Raw Data'!F606,'Raw Data'!F608),IF(AND($P$12=$AD$17,OR($S$12="Southbound",$S$12="Westbound")),SUM('Raw Data'!F809,'Raw Data'!F811,'Raw Data'!F813,'Raw Data'!F815),IF(AND($P$12=$AD$18,OR($S$12="Southbound",$S$12="Westbound")),SUM('Raw Data'!F1016,'Raw Data'!F1018,'Raw Data'!F1020,'Raw Data'!F1022),IF(AND($P$12=$AD$19,OR($S$12="Southbound","Westbound")),SUM('Raw Data'!F1223,'Raw Data'!F1225,'Raw Data'!F1227,'Raw Data'!F1229),IF(AND($P$12=$AD$20,OR($S$12="Southbound","Westbound")),SUM('Raw Data'!F1430,'Raw Data'!F1432,'Raw Data'!F1434,'Raw Data'!F1436),IF(AND($P$12=$AD$14,$S$12="Combined"),SUM('Raw Data'!F187:F194),IF(AND($P$12=$AD$15,$S$12="Combined"),SUM('Raw Data'!F394:F401),IF(AND($P$12=$AD$16,$S$12="Combined"),SUM('Raw Data'!F601:F608),IF(AND($P$12=$AD$17,$S$12="Combined"),SUM('Raw Data'!F808:F815),IF(AND($P$12=$AD$18,$S$12="Combined"),SUM('Raw Data'!F1015:F1022),IF(AND($P$12=$AD$19,$S$12="Combined"),SUM('Raw Data'!F1222:F1229),IF(AND($P$12=$AD$20,$S$12="Combined"),SUM('Raw Data'!F1429:F1436),"Error")))))))))))))))))))))</f>
        <v>3</v>
      </c>
      <c r="F22" s="6">
        <f>IF(AND($P$12=$AD$14,OR($S$12="Northbound",$S$12="Eastbound")),SUM('Raw Data'!G187,'Raw Data'!G189,'Raw Data'!G191,'Raw Data'!G193),IF(AND($P$12=$AD$15,OR($S$12="Northbound",$S$12="Eastbound")),SUM('Raw Data'!G394,'Raw Data'!G396,'Raw Data'!G398,'Raw Data'!G400),IF(AND($P$12=$AD$16,OR($S$12="Northbound",$S$12="Eastbound")),SUM('Raw Data'!G601,'Raw Data'!G603,'Raw Data'!G605,'Raw Data'!G607),IF(AND($P$12=$AD$17,OR($S$12="Northbound",$S$12="Eastbound")),SUM('Raw Data'!G808,'Raw Data'!G810,'Raw Data'!G812,'Raw Data'!G814),IF(AND($P$12=$AD$18,OR($S$12="Northbound",$S$12="Eastbound")),SUM('Raw Data'!G1015,'Raw Data'!G1017,'Raw Data'!G1019,'Raw Data'!G1021),IF(AND($P$12=$AD$19,OR($S$12="Northbound",$S$12="Eastbound")),SUM('Raw Data'!G1222,'Raw Data'!G1224,'Raw Data'!G1226,'Raw Data'!G1228),IF(AND($P$12=$AD$20,OR($S$12="Northbound",$S$12="Eastbound")),SUM('Raw Data'!G1429,'Raw Data'!G1431,'Raw Data'!G1433,'Raw Data'!G1435),IF(AND($P$12=$AD$14,OR($S$12="Southbound",$S$12="Westbound")),SUM('Raw Data'!G188,'Raw Data'!G190,'Raw Data'!G192,'Raw Data'!G194),IF(AND($P$12=$AD$15,OR($S$12="Southbound",$S$12="Westbound")),SUM('Raw Data'!G395,'Raw Data'!G397,'Raw Data'!G399,'Raw Data'!G401),IF(AND($P$12=$AD$16,OR($S$12="Southbound",$S$12="Westbound")),SUM('Raw Data'!G602,'Raw Data'!G604,'Raw Data'!G606,'Raw Data'!G608),IF(AND($P$12=$AD$17,OR($S$12="Southbound",$S$12="Westbound")),SUM('Raw Data'!G809,'Raw Data'!G811,'Raw Data'!G813,'Raw Data'!G815),IF(AND($P$12=$AD$18,OR($S$12="Southbound",$S$12="Westbound")),SUM('Raw Data'!G1016,'Raw Data'!G1018,'Raw Data'!G1020,'Raw Data'!G1022),IF(AND($P$12=$AD$19,OR($S$12="Southbound","Westbound")),SUM('Raw Data'!G1223,'Raw Data'!G1225,'Raw Data'!G1227,'Raw Data'!G1229),IF(AND($P$12=$AD$20,OR($S$12="Southbound","Westbound")),SUM('Raw Data'!G1430,'Raw Data'!G1432,'Raw Data'!G1434,'Raw Data'!G1436),IF(AND($P$12=$AD$14,$S$12="Combined"),SUM('Raw Data'!G187:G194),IF(AND($P$12=$AD$15,$S$12="Combined"),SUM('Raw Data'!G394:G401),IF(AND($P$12=$AD$16,$S$12="Combined"),SUM('Raw Data'!G601:G608),IF(AND($P$12=$AD$17,$S$12="Combined"),SUM('Raw Data'!G808:G815),IF(AND($P$12=$AD$18,$S$12="Combined"),SUM('Raw Data'!G1015:G1022),IF(AND($P$12=$AD$19,$S$12="Combined"),SUM('Raw Data'!G1222:G1229),IF(AND($P$12=$AD$20,$S$12="Combined"),SUM('Raw Data'!G1429:G1436),"Error")))))))))))))))))))))</f>
        <v>0</v>
      </c>
      <c r="G22" s="6">
        <f>IF(AND($P$12=$AD$14,OR($S$12="Northbound",$S$12="Eastbound")),SUM('Raw Data'!H187,'Raw Data'!H189,'Raw Data'!H191,'Raw Data'!H193),IF(AND($P$12=$AD$15,OR($S$12="Northbound",$S$12="Eastbound")),SUM('Raw Data'!H394,'Raw Data'!H396,'Raw Data'!H398,'Raw Data'!H400),IF(AND($P$12=$AD$16,OR($S$12="Northbound",$S$12="Eastbound")),SUM('Raw Data'!H601,'Raw Data'!H603,'Raw Data'!H605,'Raw Data'!H607),IF(AND($P$12=$AD$17,OR($S$12="Northbound",$S$12="Eastbound")),SUM('Raw Data'!H808,'Raw Data'!H810,'Raw Data'!H812,'Raw Data'!H814),IF(AND($P$12=$AD$18,OR($S$12="Northbound",$S$12="Eastbound")),SUM('Raw Data'!H1015,'Raw Data'!H1017,'Raw Data'!H1019,'Raw Data'!H1021),IF(AND($P$12=$AD$19,OR($S$12="Northbound",$S$12="Eastbound")),SUM('Raw Data'!H1222,'Raw Data'!H1224,'Raw Data'!H1226,'Raw Data'!H1228),IF(AND($P$12=$AD$20,OR($S$12="Northbound",$S$12="Eastbound")),SUM('Raw Data'!H1429,'Raw Data'!H1431,'Raw Data'!H1433,'Raw Data'!H1435),IF(AND($P$12=$AD$14,OR($S$12="Southbound",$S$12="Westbound")),SUM('Raw Data'!H188,'Raw Data'!H190,'Raw Data'!H192,'Raw Data'!H194),IF(AND($P$12=$AD$15,OR($S$12="Southbound",$S$12="Westbound")),SUM('Raw Data'!H395,'Raw Data'!H397,'Raw Data'!H399,'Raw Data'!H401),IF(AND($P$12=$AD$16,OR($S$12="Southbound",$S$12="Westbound")),SUM('Raw Data'!H602,'Raw Data'!H604,'Raw Data'!H606,'Raw Data'!H608),IF(AND($P$12=$AD$17,OR($S$12="Southbound",$S$12="Westbound")),SUM('Raw Data'!H809,'Raw Data'!H811,'Raw Data'!H813,'Raw Data'!H815),IF(AND($P$12=$AD$18,OR($S$12="Southbound",$S$12="Westbound")),SUM('Raw Data'!H1016,'Raw Data'!H1018,'Raw Data'!H1020,'Raw Data'!H1022),IF(AND($P$12=$AD$19,OR($S$12="Southbound","Westbound")),SUM('Raw Data'!H1223,'Raw Data'!H1225,'Raw Data'!H1227,'Raw Data'!H1229),IF(AND($P$12=$AD$20,OR($S$12="Southbound","Westbound")),SUM('Raw Data'!H1430,'Raw Data'!H1432,'Raw Data'!H1434,'Raw Data'!H1436),IF(AND($P$12=$AD$14,$S$12="Combined"),SUM('Raw Data'!H187:H194),IF(AND($P$12=$AD$15,$S$12="Combined"),SUM('Raw Data'!H394:H401),IF(AND($P$12=$AD$16,$S$12="Combined"),SUM('Raw Data'!H601:H608),IF(AND($P$12=$AD$17,$S$12="Combined"),SUM('Raw Data'!H808:H815),IF(AND($P$12=$AD$18,$S$12="Combined"),SUM('Raw Data'!H1015:H1022),IF(AND($P$12=$AD$19,$S$12="Combined"),SUM('Raw Data'!H1222:H1229),IF(AND($P$12=$AD$20,$S$12="Combined"),SUM('Raw Data'!H1429:H1436),"Error")))))))))))))))))))))</f>
        <v>0</v>
      </c>
      <c r="H22" s="6">
        <f>IF(AND($P$12=$AD$14,OR($S$12="Northbound",$S$12="Eastbound")),SUM('Raw Data'!I187,'Raw Data'!I189,'Raw Data'!I191,'Raw Data'!I193),IF(AND($P$12=$AD$15,OR($S$12="Northbound",$S$12="Eastbound")),SUM('Raw Data'!I394,'Raw Data'!I396,'Raw Data'!I398,'Raw Data'!I400),IF(AND($P$12=$AD$16,OR($S$12="Northbound",$S$12="Eastbound")),SUM('Raw Data'!I601,'Raw Data'!I603,'Raw Data'!I605,'Raw Data'!I607),IF(AND($P$12=$AD$17,OR($S$12="Northbound",$S$12="Eastbound")),SUM('Raw Data'!I808,'Raw Data'!I810,'Raw Data'!I812,'Raw Data'!I814),IF(AND($P$12=$AD$18,OR($S$12="Northbound",$S$12="Eastbound")),SUM('Raw Data'!I1015,'Raw Data'!I1017,'Raw Data'!I1019,'Raw Data'!I1021),IF(AND($P$12=$AD$19,OR($S$12="Northbound",$S$12="Eastbound")),SUM('Raw Data'!I1222,'Raw Data'!I1224,'Raw Data'!I1226,'Raw Data'!I1228),IF(AND($P$12=$AD$20,OR($S$12="Northbound",$S$12="Eastbound")),SUM('Raw Data'!I1429,'Raw Data'!I1431,'Raw Data'!I1433,'Raw Data'!I1435),IF(AND($P$12=$AD$14,OR($S$12="Southbound",$S$12="Westbound")),SUM('Raw Data'!I188,'Raw Data'!I190,'Raw Data'!I192,'Raw Data'!I194),IF(AND($P$12=$AD$15,OR($S$12="Southbound",$S$12="Westbound")),SUM('Raw Data'!I395,'Raw Data'!I397,'Raw Data'!I399,'Raw Data'!I401),IF(AND($P$12=$AD$16,OR($S$12="Southbound",$S$12="Westbound")),SUM('Raw Data'!I602,'Raw Data'!I604,'Raw Data'!I606,'Raw Data'!I608),IF(AND($P$12=$AD$17,OR($S$12="Southbound",$S$12="Westbound")),SUM('Raw Data'!I809,'Raw Data'!I811,'Raw Data'!I813,'Raw Data'!I815),IF(AND($P$12=$AD$18,OR($S$12="Southbound",$S$12="Westbound")),SUM('Raw Data'!I1016,'Raw Data'!I1018,'Raw Data'!I1020,'Raw Data'!I1022),IF(AND($P$12=$AD$19,OR($S$12="Southbound","Westbound")),SUM('Raw Data'!I1223,'Raw Data'!I1225,'Raw Data'!I1227,'Raw Data'!I1229),IF(AND($P$12=$AD$20,OR($S$12="Southbound","Westbound")),SUM('Raw Data'!I1430,'Raw Data'!I1432,'Raw Data'!I1434,'Raw Data'!I1436),IF(AND($P$12=$AD$14,$S$12="Combined"),SUM('Raw Data'!I187:I194),IF(AND($P$12=$AD$15,$S$12="Combined"),SUM('Raw Data'!I394:I401),IF(AND($P$12=$AD$16,$S$12="Combined"),SUM('Raw Data'!I601:I608),IF(AND($P$12=$AD$17,$S$12="Combined"),SUM('Raw Data'!I808:I815),IF(AND($P$12=$AD$18,$S$12="Combined"),SUM('Raw Data'!I1015:I1022),IF(AND($P$12=$AD$19,$S$12="Combined"),SUM('Raw Data'!I1222:I1229),IF(AND($P$12=$AD$20,$S$12="Combined"),SUM('Raw Data'!I1429:I1436),"Error")))))))))))))))))))))</f>
        <v>0</v>
      </c>
      <c r="I22" s="6">
        <f>IF(AND($P$12=$AD$14,OR($S$12="Northbound",$S$12="Eastbound")),SUM('Raw Data'!J187,'Raw Data'!J189,'Raw Data'!J191,'Raw Data'!J193),IF(AND($P$12=$AD$15,OR($S$12="Northbound",$S$12="Eastbound")),SUM('Raw Data'!J394,'Raw Data'!J396,'Raw Data'!J398,'Raw Data'!J400),IF(AND($P$12=$AD$16,OR($S$12="Northbound",$S$12="Eastbound")),SUM('Raw Data'!J601,'Raw Data'!J603,'Raw Data'!J605,'Raw Data'!J607),IF(AND($P$12=$AD$17,OR($S$12="Northbound",$S$12="Eastbound")),SUM('Raw Data'!J808,'Raw Data'!J810,'Raw Data'!J812,'Raw Data'!J814),IF(AND($P$12=$AD$18,OR($S$12="Northbound",$S$12="Eastbound")),SUM('Raw Data'!J1015,'Raw Data'!J1017,'Raw Data'!J1019,'Raw Data'!J1021),IF(AND($P$12=$AD$19,OR($S$12="Northbound",$S$12="Eastbound")),SUM('Raw Data'!J1222,'Raw Data'!J1224,'Raw Data'!J1226,'Raw Data'!J1228),IF(AND($P$12=$AD$20,OR($S$12="Northbound",$S$12="Eastbound")),SUM('Raw Data'!J1429,'Raw Data'!J1431,'Raw Data'!J1433,'Raw Data'!J1435),IF(AND($P$12=$AD$14,OR($S$12="Southbound",$S$12="Westbound")),SUM('Raw Data'!J188,'Raw Data'!J190,'Raw Data'!J192,'Raw Data'!J194),IF(AND($P$12=$AD$15,OR($S$12="Southbound",$S$12="Westbound")),SUM('Raw Data'!J395,'Raw Data'!J397,'Raw Data'!J399,'Raw Data'!J401),IF(AND($P$12=$AD$16,OR($S$12="Southbound",$S$12="Westbound")),SUM('Raw Data'!J602,'Raw Data'!J604,'Raw Data'!J606,'Raw Data'!J608),IF(AND($P$12=$AD$17,OR($S$12="Southbound",$S$12="Westbound")),SUM('Raw Data'!J809,'Raw Data'!J811,'Raw Data'!J813,'Raw Data'!J815),IF(AND($P$12=$AD$18,OR($S$12="Southbound",$S$12="Westbound")),SUM('Raw Data'!J1016,'Raw Data'!J1018,'Raw Data'!J1020,'Raw Data'!J1022),IF(AND($P$12=$AD$19,OR($S$12="Southbound","Westbound")),SUM('Raw Data'!J1223,'Raw Data'!J1225,'Raw Data'!J1227,'Raw Data'!J1229),IF(AND($P$12=$AD$20,OR($S$12="Southbound","Westbound")),SUM('Raw Data'!J1430,'Raw Data'!J1432,'Raw Data'!J1434,'Raw Data'!J1436),IF(AND($P$12=$AD$14,$S$12="Combined"),SUM('Raw Data'!J187:J194),IF(AND($P$12=$AD$15,$S$12="Combined"),SUM('Raw Data'!J394:J401),IF(AND($P$12=$AD$16,$S$12="Combined"),SUM('Raw Data'!J601:J608),IF(AND($P$12=$AD$17,$S$12="Combined"),SUM('Raw Data'!J808:J815),IF(AND($P$12=$AD$18,$S$12="Combined"),SUM('Raw Data'!J1015:J1022),IF(AND($P$12=$AD$19,$S$12="Combined"),SUM('Raw Data'!J1222:J1229),IF(AND($P$12=$AD$20,$S$12="Combined"),SUM('Raw Data'!J1429:J1436),"Error")))))))))))))))))))))</f>
        <v>0</v>
      </c>
      <c r="J22" s="6">
        <f>IF(AND($P$12=$AD$14,OR($S$12="Northbound",$S$12="Eastbound")),SUM('Raw Data'!K187,'Raw Data'!K189,'Raw Data'!K191,'Raw Data'!K193),IF(AND($P$12=$AD$15,OR($S$12="Northbound",$S$12="Eastbound")),SUM('Raw Data'!K394,'Raw Data'!K396,'Raw Data'!K398,'Raw Data'!K400),IF(AND($P$12=$AD$16,OR($S$12="Northbound",$S$12="Eastbound")),SUM('Raw Data'!K601,'Raw Data'!K603,'Raw Data'!K605,'Raw Data'!K607),IF(AND($P$12=$AD$17,OR($S$12="Northbound",$S$12="Eastbound")),SUM('Raw Data'!K808,'Raw Data'!K810,'Raw Data'!K812,'Raw Data'!K814),IF(AND($P$12=$AD$18,OR($S$12="Northbound",$S$12="Eastbound")),SUM('Raw Data'!K1015,'Raw Data'!K1017,'Raw Data'!K1019,'Raw Data'!K1021),IF(AND($P$12=$AD$19,OR($S$12="Northbound",$S$12="Eastbound")),SUM('Raw Data'!K1222,'Raw Data'!K1224,'Raw Data'!K1226,'Raw Data'!K1228),IF(AND($P$12=$AD$20,OR($S$12="Northbound",$S$12="Eastbound")),SUM('Raw Data'!K1429,'Raw Data'!K1431,'Raw Data'!K1433,'Raw Data'!K1435),IF(AND($P$12=$AD$14,OR($S$12="Southbound",$S$12="Westbound")),SUM('Raw Data'!K188,'Raw Data'!K190,'Raw Data'!K192,'Raw Data'!K194),IF(AND($P$12=$AD$15,OR($S$12="Southbound",$S$12="Westbound")),SUM('Raw Data'!K395,'Raw Data'!K397,'Raw Data'!K399,'Raw Data'!K401),IF(AND($P$12=$AD$16,OR($S$12="Southbound",$S$12="Westbound")),SUM('Raw Data'!K602,'Raw Data'!K604,'Raw Data'!K606,'Raw Data'!K608),IF(AND($P$12=$AD$17,OR($S$12="Southbound",$S$12="Westbound")),SUM('Raw Data'!K809,'Raw Data'!K811,'Raw Data'!K813,'Raw Data'!K815),IF(AND($P$12=$AD$18,OR($S$12="Southbound",$S$12="Westbound")),SUM('Raw Data'!K1016,'Raw Data'!K1018,'Raw Data'!K1020,'Raw Data'!K1022),IF(AND($P$12=$AD$19,OR($S$12="Southbound","Westbound")),SUM('Raw Data'!K1223,'Raw Data'!K1225,'Raw Data'!K1227,'Raw Data'!K1229),IF(AND($P$12=$AD$20,OR($S$12="Southbound","Westbound")),SUM('Raw Data'!K1430,'Raw Data'!K1432,'Raw Data'!K1434,'Raw Data'!K1436),IF(AND($P$12=$AD$14,$S$12="Combined"),SUM('Raw Data'!K187:K194),IF(AND($P$12=$AD$15,$S$12="Combined"),SUM('Raw Data'!K394:K401),IF(AND($P$12=$AD$16,$S$12="Combined"),SUM('Raw Data'!K601:K608),IF(AND($P$12=$AD$17,$S$12="Combined"),SUM('Raw Data'!K808:K815),IF(AND($P$12=$AD$18,$S$12="Combined"),SUM('Raw Data'!K1015:K1022),IF(AND($P$12=$AD$19,$S$12="Combined"),SUM('Raw Data'!K1222:K1229),IF(AND($P$12=$AD$20,$S$12="Combined"),SUM('Raw Data'!K1429:K1436),"Error")))))))))))))))))))))</f>
        <v>0</v>
      </c>
      <c r="K22" s="6">
        <f>IF(AND($P$12=$AD$14,OR($S$12="Northbound",$S$12="Eastbound")),SUM('Raw Data'!L187,'Raw Data'!L189,'Raw Data'!L191,'Raw Data'!L193),IF(AND($P$12=$AD$15,OR($S$12="Northbound",$S$12="Eastbound")),SUM('Raw Data'!L394,'Raw Data'!L396,'Raw Data'!L398,'Raw Data'!L400),IF(AND($P$12=$AD$16,OR($S$12="Northbound",$S$12="Eastbound")),SUM('Raw Data'!L601,'Raw Data'!L603,'Raw Data'!L605,'Raw Data'!L607),IF(AND($P$12=$AD$17,OR($S$12="Northbound",$S$12="Eastbound")),SUM('Raw Data'!L808,'Raw Data'!L810,'Raw Data'!L812,'Raw Data'!L814),IF(AND($P$12=$AD$18,OR($S$12="Northbound",$S$12="Eastbound")),SUM('Raw Data'!L1015,'Raw Data'!L1017,'Raw Data'!L1019,'Raw Data'!L1021),IF(AND($P$12=$AD$19,OR($S$12="Northbound",$S$12="Eastbound")),SUM('Raw Data'!L1222,'Raw Data'!L1224,'Raw Data'!L1226,'Raw Data'!L1228),IF(AND($P$12=$AD$20,OR($S$12="Northbound",$S$12="Eastbound")),SUM('Raw Data'!L1429,'Raw Data'!L1431,'Raw Data'!L1433,'Raw Data'!L1435),IF(AND($P$12=$AD$14,OR($S$12="Southbound",$S$12="Westbound")),SUM('Raw Data'!L188,'Raw Data'!L190,'Raw Data'!L192,'Raw Data'!L194),IF(AND($P$12=$AD$15,OR($S$12="Southbound",$S$12="Westbound")),SUM('Raw Data'!L395,'Raw Data'!L397,'Raw Data'!L399,'Raw Data'!L401),IF(AND($P$12=$AD$16,OR($S$12="Southbound",$S$12="Westbound")),SUM('Raw Data'!L602,'Raw Data'!L604,'Raw Data'!L606,'Raw Data'!L608),IF(AND($P$12=$AD$17,OR($S$12="Southbound",$S$12="Westbound")),SUM('Raw Data'!L809,'Raw Data'!L811,'Raw Data'!L813,'Raw Data'!L815),IF(AND($P$12=$AD$18,OR($S$12="Southbound",$S$12="Westbound")),SUM('Raw Data'!L1016,'Raw Data'!L1018,'Raw Data'!L1020,'Raw Data'!L1022),IF(AND($P$12=$AD$19,OR($S$12="Southbound","Westbound")),SUM('Raw Data'!L1223,'Raw Data'!L1225,'Raw Data'!L1227,'Raw Data'!L1229),IF(AND($P$12=$AD$20,OR($S$12="Southbound","Westbound")),SUM('Raw Data'!L1430,'Raw Data'!L1432,'Raw Data'!L1434,'Raw Data'!L1436),IF(AND($P$12=$AD$14,$S$12="Combined"),SUM('Raw Data'!L187:L194),IF(AND($P$12=$AD$15,$S$12="Combined"),SUM('Raw Data'!L394:L401),IF(AND($P$12=$AD$16,$S$12="Combined"),SUM('Raw Data'!L601:L608),IF(AND($P$12=$AD$17,$S$12="Combined"),SUM('Raw Data'!L808:L815),IF(AND($P$12=$AD$18,$S$12="Combined"),SUM('Raw Data'!L1015:L1022),IF(AND($P$12=$AD$19,$S$12="Combined"),SUM('Raw Data'!L1222:L1229),IF(AND($P$12=$AD$20,$S$12="Combined"),SUM('Raw Data'!L1429:L1436),"Error")))))))))))))))))))))</f>
        <v>0</v>
      </c>
      <c r="L22" s="6">
        <f>IF(AND($P$12=$AD$14,OR($S$12="Northbound",$S$12="Eastbound")),SUM('Raw Data'!M187,'Raw Data'!M189,'Raw Data'!M191,'Raw Data'!M193),IF(AND($P$12=$AD$15,OR($S$12="Northbound",$S$12="Eastbound")),SUM('Raw Data'!M394,'Raw Data'!M396,'Raw Data'!M398,'Raw Data'!M400),IF(AND($P$12=$AD$16,OR($S$12="Northbound",$S$12="Eastbound")),SUM('Raw Data'!M601,'Raw Data'!M603,'Raw Data'!M605,'Raw Data'!M607),IF(AND($P$12=$AD$17,OR($S$12="Northbound",$S$12="Eastbound")),SUM('Raw Data'!M808,'Raw Data'!M810,'Raw Data'!M812,'Raw Data'!M814),IF(AND($P$12=$AD$18,OR($S$12="Northbound",$S$12="Eastbound")),SUM('Raw Data'!M1015,'Raw Data'!M1017,'Raw Data'!M1019,'Raw Data'!M1021),IF(AND($P$12=$AD$19,OR($S$12="Northbound",$S$12="Eastbound")),SUM('Raw Data'!M1222,'Raw Data'!M1224,'Raw Data'!M1226,'Raw Data'!M1228),IF(AND($P$12=$AD$20,OR($S$12="Northbound",$S$12="Eastbound")),SUM('Raw Data'!M1429,'Raw Data'!M1431,'Raw Data'!M1433,'Raw Data'!M1435),IF(AND($P$12=$AD$14,OR($S$12="Southbound",$S$12="Westbound")),SUM('Raw Data'!M188,'Raw Data'!M190,'Raw Data'!M192,'Raw Data'!M194),IF(AND($P$12=$AD$15,OR($S$12="Southbound",$S$12="Westbound")),SUM('Raw Data'!M395,'Raw Data'!M397,'Raw Data'!M399,'Raw Data'!M401),IF(AND($P$12=$AD$16,OR($S$12="Southbound",$S$12="Westbound")),SUM('Raw Data'!M602,'Raw Data'!M604,'Raw Data'!M606,'Raw Data'!M608),IF(AND($P$12=$AD$17,OR($S$12="Southbound",$S$12="Westbound")),SUM('Raw Data'!M809,'Raw Data'!M811,'Raw Data'!M813,'Raw Data'!M815),IF(AND($P$12=$AD$18,OR($S$12="Southbound",$S$12="Westbound")),SUM('Raw Data'!M1016,'Raw Data'!M1018,'Raw Data'!M1020,'Raw Data'!M1022),IF(AND($P$12=$AD$19,OR($S$12="Southbound","Westbound")),SUM('Raw Data'!M1223,'Raw Data'!M1225,'Raw Data'!M1227,'Raw Data'!M1229),IF(AND($P$12=$AD$20,OR($S$12="Southbound","Westbound")),SUM('Raw Data'!M1430,'Raw Data'!M1432,'Raw Data'!M1434,'Raw Data'!M1436),IF(AND($P$12=$AD$14,$S$12="Combined"),SUM('Raw Data'!M187:M194),IF(AND($P$12=$AD$15,$S$12="Combined"),SUM('Raw Data'!M394:M401),IF(AND($P$12=$AD$16,$S$12="Combined"),SUM('Raw Data'!M601:M608),IF(AND($P$12=$AD$17,$S$12="Combined"),SUM('Raw Data'!M808:M815),IF(AND($P$12=$AD$18,$S$12="Combined"),SUM('Raw Data'!M1015:M1022),IF(AND($P$12=$AD$19,$S$12="Combined"),SUM('Raw Data'!M1222:M1229),IF(AND($P$12=$AD$20,$S$12="Combined"),SUM('Raw Data'!M1429:M1436),"Error")))))))))))))))))))))</f>
        <v>0</v>
      </c>
      <c r="M22" s="6">
        <f>IF(AND($P$12=$AD$14,OR($S$12="Northbound",$S$12="Eastbound")),SUM('Raw Data'!N187,'Raw Data'!N189,'Raw Data'!N191,'Raw Data'!N193),IF(AND($P$12=$AD$15,OR($S$12="Northbound",$S$12="Eastbound")),SUM('Raw Data'!N394,'Raw Data'!N396,'Raw Data'!N398,'Raw Data'!N400),IF(AND($P$12=$AD$16,OR($S$12="Northbound",$S$12="Eastbound")),SUM('Raw Data'!N601,'Raw Data'!N603,'Raw Data'!N605,'Raw Data'!N607),IF(AND($P$12=$AD$17,OR($S$12="Northbound",$S$12="Eastbound")),SUM('Raw Data'!N808,'Raw Data'!N810,'Raw Data'!N812,'Raw Data'!N814),IF(AND($P$12=$AD$18,OR($S$12="Northbound",$S$12="Eastbound")),SUM('Raw Data'!N1015,'Raw Data'!N1017,'Raw Data'!N1019,'Raw Data'!N1021),IF(AND($P$12=$AD$19,OR($S$12="Northbound",$S$12="Eastbound")),SUM('Raw Data'!N1222,'Raw Data'!N1224,'Raw Data'!N1226,'Raw Data'!N1228),IF(AND($P$12=$AD$20,OR($S$12="Northbound",$S$12="Eastbound")),SUM('Raw Data'!N1429,'Raw Data'!N1431,'Raw Data'!N1433,'Raw Data'!N1435),IF(AND($P$12=$AD$14,OR($S$12="Southbound",$S$12="Westbound")),SUM('Raw Data'!N188,'Raw Data'!N190,'Raw Data'!N192,'Raw Data'!N194),IF(AND($P$12=$AD$15,OR($S$12="Southbound",$S$12="Westbound")),SUM('Raw Data'!N395,'Raw Data'!N397,'Raw Data'!N399,'Raw Data'!N401),IF(AND($P$12=$AD$16,OR($S$12="Southbound",$S$12="Westbound")),SUM('Raw Data'!N602,'Raw Data'!N604,'Raw Data'!N606,'Raw Data'!N608),IF(AND($P$12=$AD$17,OR($S$12="Southbound",$S$12="Westbound")),SUM('Raw Data'!N809,'Raw Data'!N811,'Raw Data'!N813,'Raw Data'!N815),IF(AND($P$12=$AD$18,OR($S$12="Southbound",$S$12="Westbound")),SUM('Raw Data'!N1016,'Raw Data'!N1018,'Raw Data'!N1020,'Raw Data'!N1022),IF(AND($P$12=$AD$19,OR($S$12="Southbound","Westbound")),SUM('Raw Data'!N1223,'Raw Data'!N1225,'Raw Data'!N1227,'Raw Data'!N1229),IF(AND($P$12=$AD$20,OR($S$12="Southbound","Westbound")),SUM('Raw Data'!N1430,'Raw Data'!N1432,'Raw Data'!N1434,'Raw Data'!N1436),IF(AND($P$12=$AD$14,$S$12="Combined"),SUM('Raw Data'!N187:N194),IF(AND($P$12=$AD$15,$S$12="Combined"),SUM('Raw Data'!N394:N401),IF(AND($P$12=$AD$16,$S$12="Combined"),SUM('Raw Data'!N601:N608),IF(AND($P$12=$AD$17,$S$12="Combined"),SUM('Raw Data'!N808:N815),IF(AND($P$12=$AD$18,$S$12="Combined"),SUM('Raw Data'!N1015:N1022),IF(AND($P$12=$AD$19,$S$12="Combined"),SUM('Raw Data'!N1222:N1229),IF(AND($P$12=$AD$20,$S$12="Combined"),SUM('Raw Data'!N1429:N1436),"Error")))))))))))))))))))))</f>
        <v>0</v>
      </c>
      <c r="N22" s="46">
        <f t="shared" si="0"/>
        <v>24</v>
      </c>
      <c r="AC22" s="51"/>
      <c r="AD22" s="50"/>
      <c r="AE22" s="50"/>
      <c r="AF22" s="51"/>
      <c r="AG22" s="51"/>
    </row>
    <row r="23" spans="1:33" ht="13.8" x14ac:dyDescent="0.25">
      <c r="A23" s="43">
        <v>0.375</v>
      </c>
      <c r="B23" s="6">
        <f>IF(AND($P$12=$AD$14,OR($S$12="Northbound",$S$12="Eastbound")),SUM('Raw Data'!C195,'Raw Data'!C197,'Raw Data'!C199,'Raw Data'!C201),IF(AND($P$12=$AD$15,OR($S$12="Northbound",$S$12="Eastbound")),SUM('Raw Data'!C402,'Raw Data'!C404,'Raw Data'!C406,'Raw Data'!C408),IF(AND($P$12=$AD$16,OR($S$12="Northbound",$S$12="Eastbound")),SUM('Raw Data'!C609,'Raw Data'!C611,'Raw Data'!C613,'Raw Data'!C615),IF(AND($P$12=$AD$17,OR($S$12="Northbound",$S$12="Eastbound")),SUM('Raw Data'!C816,'Raw Data'!C818,'Raw Data'!C820,'Raw Data'!C822),IF(AND($P$12=$AD$18,OR($S$12="Northbound",$S$12="Eastbound")),SUM('Raw Data'!C1023,'Raw Data'!C1025,'Raw Data'!C1027,'Raw Data'!C1029),IF(AND($P$12=$AD$19,OR($S$12="Northbound",$S$12="Eastbound")),SUM('Raw Data'!C1230,'Raw Data'!C1232,'Raw Data'!C1234,'Raw Data'!C1236),IF(AND($P$12=$AD$20,OR($S$12="Northbound",$S$12="Eastbound")),SUM('Raw Data'!C1437,'Raw Data'!C1439,'Raw Data'!C1441,'Raw Data'!C1443),IF(AND($P$12=$AD$14,OR($S$12="Southbound",$S$12="Westbound")),SUM('Raw Data'!C196,'Raw Data'!C198,'Raw Data'!C200,'Raw Data'!C202),IF(AND($P$12=$AD$15,OR($S$12="Southbound",$S$12="Westbound")),SUM('Raw Data'!C403,'Raw Data'!C405,'Raw Data'!C407,'Raw Data'!C409),IF(AND($P$12=$AD$16,OR($S$12="Southbound",$S$12="Westbound")),SUM('Raw Data'!C610,'Raw Data'!C612,'Raw Data'!C614,'Raw Data'!C616),IF(AND($P$12=$AD$17,OR($S$12="Southbound",$S$12="Westbound")),SUM('Raw Data'!C817,'Raw Data'!C819,'Raw Data'!C821,'Raw Data'!C823),IF(AND($P$12=$AD$18,OR($S$12="Southbound",$S$12="Westbound")),SUM('Raw Data'!C1024,'Raw Data'!C1026,'Raw Data'!C1028,'Raw Data'!C1030),IF(AND($P$12=$AD$19,OR($S$12="Southbound","Westbound")),SUM('Raw Data'!C1231,'Raw Data'!C1233,'Raw Data'!C1235,'Raw Data'!C1237),IF(AND($P$12=$AD$20,OR($S$12="Southbound","Westbound")),SUM('Raw Data'!C1438,'Raw Data'!C1440,'Raw Data'!C1442,'Raw Data'!C1444),IF(AND($P$12=$AD$14,$S$12="Combined"),SUM('Raw Data'!C195:C202),IF(AND($P$12=$AD$15,$S$12="Combined"),SUM('Raw Data'!C402:C409),IF(AND($P$12=$AD$16,$S$12="Combined"),SUM('Raw Data'!C609:C616),IF(AND($P$12=$AD$17,$S$12="Combined"),SUM('Raw Data'!C816:C823),IF(AND($P$12=$AD$18,$S$12="Combined"),SUM('Raw Data'!C1023:C1030),IF(AND($P$12=$AD$19,$S$12="Combined"),SUM('Raw Data'!C1230:C1237),IF(AND($P$12=$AD$20,$S$12="Combined"),SUM('Raw Data'!C1437:C1444),"Error")))))))))))))))))))))</f>
        <v>7</v>
      </c>
      <c r="C23" s="6">
        <f>IF(AND($P$12=$AD$14,OR($S$12="Northbound",$S$12="Eastbound")),SUM('Raw Data'!D195,'Raw Data'!D197,'Raw Data'!D199,'Raw Data'!D201),IF(AND($P$12=$AD$15,OR($S$12="Northbound",$S$12="Eastbound")),SUM('Raw Data'!D402,'Raw Data'!D404,'Raw Data'!D406,'Raw Data'!D408),IF(AND($P$12=$AD$16,OR($S$12="Northbound",$S$12="Eastbound")),SUM('Raw Data'!D609,'Raw Data'!D611,'Raw Data'!D613,'Raw Data'!D615),IF(AND($P$12=$AD$17,OR($S$12="Northbound",$S$12="Eastbound")),SUM('Raw Data'!D816,'Raw Data'!D818,'Raw Data'!D820,'Raw Data'!D822),IF(AND($P$12=$AD$18,OR($S$12="Northbound",$S$12="Eastbound")),SUM('Raw Data'!D1023,'Raw Data'!D1025,'Raw Data'!D1027,'Raw Data'!D1029),IF(AND($P$12=$AD$19,OR($S$12="Northbound",$S$12="Eastbound")),SUM('Raw Data'!D1230,'Raw Data'!D1232,'Raw Data'!D1234,'Raw Data'!D1236),IF(AND($P$12=$AD$20,OR($S$12="Northbound",$S$12="Eastbound")),SUM('Raw Data'!D1437,'Raw Data'!D1439,'Raw Data'!D1441,'Raw Data'!D1443),IF(AND($P$12=$AD$14,OR($S$12="Southbound",$S$12="Westbound")),SUM('Raw Data'!D196,'Raw Data'!D198,'Raw Data'!D200,'Raw Data'!D202),IF(AND($P$12=$AD$15,OR($S$12="Southbound",$S$12="Westbound")),SUM('Raw Data'!D403,'Raw Data'!D405,'Raw Data'!D407,'Raw Data'!D409),IF(AND($P$12=$AD$16,OR($S$12="Southbound",$S$12="Westbound")),SUM('Raw Data'!D610,'Raw Data'!D612,'Raw Data'!D614,'Raw Data'!D616),IF(AND($P$12=$AD$17,OR($S$12="Southbound",$S$12="Westbound")),SUM('Raw Data'!D817,'Raw Data'!D819,'Raw Data'!D821,'Raw Data'!D823),IF(AND($P$12=$AD$18,OR($S$12="Southbound",$S$12="Westbound")),SUM('Raw Data'!D1024,'Raw Data'!D1026,'Raw Data'!D1028,'Raw Data'!D1030),IF(AND($P$12=$AD$19,OR($S$12="Southbound","Westbound")),SUM('Raw Data'!D1231,'Raw Data'!D1233,'Raw Data'!D1235,'Raw Data'!D1237),IF(AND($P$12=$AD$20,OR($S$12="Southbound","Westbound")),SUM('Raw Data'!D1438,'Raw Data'!D1440,'Raw Data'!D1442,'Raw Data'!D1444),IF(AND($P$12=$AD$14,$S$12="Combined"),SUM('Raw Data'!D195:D202),IF(AND($P$12=$AD$15,$S$12="Combined"),SUM('Raw Data'!D402:D409),IF(AND($P$12=$AD$16,$S$12="Combined"),SUM('Raw Data'!D609:D616),IF(AND($P$12=$AD$17,$S$12="Combined"),SUM('Raw Data'!D816:D823),IF(AND($P$12=$AD$18,$S$12="Combined"),SUM('Raw Data'!D1023:D1030),IF(AND($P$12=$AD$19,$S$12="Combined"),SUM('Raw Data'!D1230:D1237),IF(AND($P$12=$AD$20,$S$12="Combined"),SUM('Raw Data'!D1437:D1444),"Error")))))))))))))))))))))</f>
        <v>32</v>
      </c>
      <c r="D23" s="6">
        <f>IF(AND($P$12=$AD$14,OR($S$12="Northbound",$S$12="Eastbound")),SUM('Raw Data'!E195,'Raw Data'!E197,'Raw Data'!E199,'Raw Data'!E201),IF(AND($P$12=$AD$15,OR($S$12="Northbound",$S$12="Eastbound")),SUM('Raw Data'!E402,'Raw Data'!E404,'Raw Data'!E406,'Raw Data'!E408),IF(AND($P$12=$AD$16,OR($S$12="Northbound",$S$12="Eastbound")),SUM('Raw Data'!E609,'Raw Data'!E611,'Raw Data'!E613,'Raw Data'!E615),IF(AND($P$12=$AD$17,OR($S$12="Northbound",$S$12="Eastbound")),SUM('Raw Data'!E816,'Raw Data'!E818,'Raw Data'!E820,'Raw Data'!E822),IF(AND($P$12=$AD$18,OR($S$12="Northbound",$S$12="Eastbound")),SUM('Raw Data'!E1023,'Raw Data'!E1025,'Raw Data'!E1027,'Raw Data'!E1029),IF(AND($P$12=$AD$19,OR($S$12="Northbound",$S$12="Eastbound")),SUM('Raw Data'!E1230,'Raw Data'!E1232,'Raw Data'!E1234,'Raw Data'!E1236),IF(AND($P$12=$AD$20,OR($S$12="Northbound",$S$12="Eastbound")),SUM('Raw Data'!E1437,'Raw Data'!E1439,'Raw Data'!E1441,'Raw Data'!E1443),IF(AND($P$12=$AD$14,OR($S$12="Southbound",$S$12="Westbound")),SUM('Raw Data'!E196,'Raw Data'!E198,'Raw Data'!E200,'Raw Data'!E202),IF(AND($P$12=$AD$15,OR($S$12="Southbound",$S$12="Westbound")),SUM('Raw Data'!E403,'Raw Data'!E405,'Raw Data'!E407,'Raw Data'!E409),IF(AND($P$12=$AD$16,OR($S$12="Southbound",$S$12="Westbound")),SUM('Raw Data'!E610,'Raw Data'!E612,'Raw Data'!E614,'Raw Data'!E616),IF(AND($P$12=$AD$17,OR($S$12="Southbound",$S$12="Westbound")),SUM('Raw Data'!E817,'Raw Data'!E819,'Raw Data'!E821,'Raw Data'!E823),IF(AND($P$12=$AD$18,OR($S$12="Southbound",$S$12="Westbound")),SUM('Raw Data'!E1024,'Raw Data'!E1026,'Raw Data'!E1028,'Raw Data'!E1030),IF(AND($P$12=$AD$19,OR($S$12="Southbound","Westbound")),SUM('Raw Data'!E1231,'Raw Data'!E1233,'Raw Data'!E1235,'Raw Data'!E1237),IF(AND($P$12=$AD$20,OR($S$12="Southbound","Westbound")),SUM('Raw Data'!E1438,'Raw Data'!E1440,'Raw Data'!E1442,'Raw Data'!E1444),IF(AND($P$12=$AD$14,$S$12="Combined"),SUM('Raw Data'!E195:E202),IF(AND($P$12=$AD$15,$S$12="Combined"),SUM('Raw Data'!E402:E409),IF(AND($P$12=$AD$16,$S$12="Combined"),SUM('Raw Data'!E609:E616),IF(AND($P$12=$AD$17,$S$12="Combined"),SUM('Raw Data'!E816:E823),IF(AND($P$12=$AD$18,$S$12="Combined"),SUM('Raw Data'!E1023:E1030),IF(AND($P$12=$AD$19,$S$12="Combined"),SUM('Raw Data'!E1230:E1237),IF(AND($P$12=$AD$20,$S$12="Combined"),SUM('Raw Data'!E1437:E1444),"Error")))))))))))))))))))))</f>
        <v>0</v>
      </c>
      <c r="E23" s="6">
        <f>IF(AND($P$12=$AD$14,OR($S$12="Northbound",$S$12="Eastbound")),SUM('Raw Data'!F195,'Raw Data'!F197,'Raw Data'!F199,'Raw Data'!F201),IF(AND($P$12=$AD$15,OR($S$12="Northbound",$S$12="Eastbound")),SUM('Raw Data'!F402,'Raw Data'!F404,'Raw Data'!F406,'Raw Data'!F408),IF(AND($P$12=$AD$16,OR($S$12="Northbound",$S$12="Eastbound")),SUM('Raw Data'!F609,'Raw Data'!F611,'Raw Data'!F613,'Raw Data'!F615),IF(AND($P$12=$AD$17,OR($S$12="Northbound",$S$12="Eastbound")),SUM('Raw Data'!F816,'Raw Data'!F818,'Raw Data'!F820,'Raw Data'!F822),IF(AND($P$12=$AD$18,OR($S$12="Northbound",$S$12="Eastbound")),SUM('Raw Data'!F1023,'Raw Data'!F1025,'Raw Data'!F1027,'Raw Data'!F1029),IF(AND($P$12=$AD$19,OR($S$12="Northbound",$S$12="Eastbound")),SUM('Raw Data'!F1230,'Raw Data'!F1232,'Raw Data'!F1234,'Raw Data'!F1236),IF(AND($P$12=$AD$20,OR($S$12="Northbound",$S$12="Eastbound")),SUM('Raw Data'!F1437,'Raw Data'!F1439,'Raw Data'!F1441,'Raw Data'!F1443),IF(AND($P$12=$AD$14,OR($S$12="Southbound",$S$12="Westbound")),SUM('Raw Data'!F196,'Raw Data'!F198,'Raw Data'!F200,'Raw Data'!F202),IF(AND($P$12=$AD$15,OR($S$12="Southbound",$S$12="Westbound")),SUM('Raw Data'!F403,'Raw Data'!F405,'Raw Data'!F407,'Raw Data'!F409),IF(AND($P$12=$AD$16,OR($S$12="Southbound",$S$12="Westbound")),SUM('Raw Data'!F610,'Raw Data'!F612,'Raw Data'!F614,'Raw Data'!F616),IF(AND($P$12=$AD$17,OR($S$12="Southbound",$S$12="Westbound")),SUM('Raw Data'!F817,'Raw Data'!F819,'Raw Data'!F821,'Raw Data'!F823),IF(AND($P$12=$AD$18,OR($S$12="Southbound",$S$12="Westbound")),SUM('Raw Data'!F1024,'Raw Data'!F1026,'Raw Data'!F1028,'Raw Data'!F1030),IF(AND($P$12=$AD$19,OR($S$12="Southbound","Westbound")),SUM('Raw Data'!F1231,'Raw Data'!F1233,'Raw Data'!F1235,'Raw Data'!F1237),IF(AND($P$12=$AD$20,OR($S$12="Southbound","Westbound")),SUM('Raw Data'!F1438,'Raw Data'!F1440,'Raw Data'!F1442,'Raw Data'!F1444),IF(AND($P$12=$AD$14,$S$12="Combined"),SUM('Raw Data'!F195:F202),IF(AND($P$12=$AD$15,$S$12="Combined"),SUM('Raw Data'!F402:F409),IF(AND($P$12=$AD$16,$S$12="Combined"),SUM('Raw Data'!F609:F616),IF(AND($P$12=$AD$17,$S$12="Combined"),SUM('Raw Data'!F816:F823),IF(AND($P$12=$AD$18,$S$12="Combined"),SUM('Raw Data'!F1023:F1030),IF(AND($P$12=$AD$19,$S$12="Combined"),SUM('Raw Data'!F1230:F1237),IF(AND($P$12=$AD$20,$S$12="Combined"),SUM('Raw Data'!F1437:F1444),"Error")))))))))))))))))))))</f>
        <v>0</v>
      </c>
      <c r="F23" s="6">
        <f>IF(AND($P$12=$AD$14,OR($S$12="Northbound",$S$12="Eastbound")),SUM('Raw Data'!G195,'Raw Data'!G197,'Raw Data'!G199,'Raw Data'!G201),IF(AND($P$12=$AD$15,OR($S$12="Northbound",$S$12="Eastbound")),SUM('Raw Data'!G402,'Raw Data'!G404,'Raw Data'!G406,'Raw Data'!G408),IF(AND($P$12=$AD$16,OR($S$12="Northbound",$S$12="Eastbound")),SUM('Raw Data'!G609,'Raw Data'!G611,'Raw Data'!G613,'Raw Data'!G615),IF(AND($P$12=$AD$17,OR($S$12="Northbound",$S$12="Eastbound")),SUM('Raw Data'!G816,'Raw Data'!G818,'Raw Data'!G820,'Raw Data'!G822),IF(AND($P$12=$AD$18,OR($S$12="Northbound",$S$12="Eastbound")),SUM('Raw Data'!G1023,'Raw Data'!G1025,'Raw Data'!G1027,'Raw Data'!G1029),IF(AND($P$12=$AD$19,OR($S$12="Northbound",$S$12="Eastbound")),SUM('Raw Data'!G1230,'Raw Data'!G1232,'Raw Data'!G1234,'Raw Data'!G1236),IF(AND($P$12=$AD$20,OR($S$12="Northbound",$S$12="Eastbound")),SUM('Raw Data'!G1437,'Raw Data'!G1439,'Raw Data'!G1441,'Raw Data'!G1443),IF(AND($P$12=$AD$14,OR($S$12="Southbound",$S$12="Westbound")),SUM('Raw Data'!G196,'Raw Data'!G198,'Raw Data'!G200,'Raw Data'!G202),IF(AND($P$12=$AD$15,OR($S$12="Southbound",$S$12="Westbound")),SUM('Raw Data'!G403,'Raw Data'!G405,'Raw Data'!G407,'Raw Data'!G409),IF(AND($P$12=$AD$16,OR($S$12="Southbound",$S$12="Westbound")),SUM('Raw Data'!G610,'Raw Data'!G612,'Raw Data'!G614,'Raw Data'!G616),IF(AND($P$12=$AD$17,OR($S$12="Southbound",$S$12="Westbound")),SUM('Raw Data'!G817,'Raw Data'!G819,'Raw Data'!G821,'Raw Data'!G823),IF(AND($P$12=$AD$18,OR($S$12="Southbound",$S$12="Westbound")),SUM('Raw Data'!G1024,'Raw Data'!G1026,'Raw Data'!G1028,'Raw Data'!G1030),IF(AND($P$12=$AD$19,OR($S$12="Southbound","Westbound")),SUM('Raw Data'!G1231,'Raw Data'!G1233,'Raw Data'!G1235,'Raw Data'!G1237),IF(AND($P$12=$AD$20,OR($S$12="Southbound","Westbound")),SUM('Raw Data'!G1438,'Raw Data'!G1440,'Raw Data'!G1442,'Raw Data'!G1444),IF(AND($P$12=$AD$14,$S$12="Combined"),SUM('Raw Data'!G195:G202),IF(AND($P$12=$AD$15,$S$12="Combined"),SUM('Raw Data'!G402:G409),IF(AND($P$12=$AD$16,$S$12="Combined"),SUM('Raw Data'!G609:G616),IF(AND($P$12=$AD$17,$S$12="Combined"),SUM('Raw Data'!G816:G823),IF(AND($P$12=$AD$18,$S$12="Combined"),SUM('Raw Data'!G1023:G1030),IF(AND($P$12=$AD$19,$S$12="Combined"),SUM('Raw Data'!G1230:G1237),IF(AND($P$12=$AD$20,$S$12="Combined"),SUM('Raw Data'!G1437:G1444),"Error")))))))))))))))))))))</f>
        <v>0</v>
      </c>
      <c r="G23" s="6">
        <f>IF(AND($P$12=$AD$14,OR($S$12="Northbound",$S$12="Eastbound")),SUM('Raw Data'!H195,'Raw Data'!H197,'Raw Data'!H199,'Raw Data'!H201),IF(AND($P$12=$AD$15,OR($S$12="Northbound",$S$12="Eastbound")),SUM('Raw Data'!H402,'Raw Data'!H404,'Raw Data'!H406,'Raw Data'!H408),IF(AND($P$12=$AD$16,OR($S$12="Northbound",$S$12="Eastbound")),SUM('Raw Data'!H609,'Raw Data'!H611,'Raw Data'!H613,'Raw Data'!H615),IF(AND($P$12=$AD$17,OR($S$12="Northbound",$S$12="Eastbound")),SUM('Raw Data'!H816,'Raw Data'!H818,'Raw Data'!H820,'Raw Data'!H822),IF(AND($P$12=$AD$18,OR($S$12="Northbound",$S$12="Eastbound")),SUM('Raw Data'!H1023,'Raw Data'!H1025,'Raw Data'!H1027,'Raw Data'!H1029),IF(AND($P$12=$AD$19,OR($S$12="Northbound",$S$12="Eastbound")),SUM('Raw Data'!H1230,'Raw Data'!H1232,'Raw Data'!H1234,'Raw Data'!H1236),IF(AND($P$12=$AD$20,OR($S$12="Northbound",$S$12="Eastbound")),SUM('Raw Data'!H1437,'Raw Data'!H1439,'Raw Data'!H1441,'Raw Data'!H1443),IF(AND($P$12=$AD$14,OR($S$12="Southbound",$S$12="Westbound")),SUM('Raw Data'!H196,'Raw Data'!H198,'Raw Data'!H200,'Raw Data'!H202),IF(AND($P$12=$AD$15,OR($S$12="Southbound",$S$12="Westbound")),SUM('Raw Data'!H403,'Raw Data'!H405,'Raw Data'!H407,'Raw Data'!H409),IF(AND($P$12=$AD$16,OR($S$12="Southbound",$S$12="Westbound")),SUM('Raw Data'!H610,'Raw Data'!H612,'Raw Data'!H614,'Raw Data'!H616),IF(AND($P$12=$AD$17,OR($S$12="Southbound",$S$12="Westbound")),SUM('Raw Data'!H817,'Raw Data'!H819,'Raw Data'!H821,'Raw Data'!H823),IF(AND($P$12=$AD$18,OR($S$12="Southbound",$S$12="Westbound")),SUM('Raw Data'!H1024,'Raw Data'!H1026,'Raw Data'!H1028,'Raw Data'!H1030),IF(AND($P$12=$AD$19,OR($S$12="Southbound","Westbound")),SUM('Raw Data'!H1231,'Raw Data'!H1233,'Raw Data'!H1235,'Raw Data'!H1237),IF(AND($P$12=$AD$20,OR($S$12="Southbound","Westbound")),SUM('Raw Data'!H1438,'Raw Data'!H1440,'Raw Data'!H1442,'Raw Data'!H1444),IF(AND($P$12=$AD$14,$S$12="Combined"),SUM('Raw Data'!H195:H202),IF(AND($P$12=$AD$15,$S$12="Combined"),SUM('Raw Data'!H402:H409),IF(AND($P$12=$AD$16,$S$12="Combined"),SUM('Raw Data'!H609:H616),IF(AND($P$12=$AD$17,$S$12="Combined"),SUM('Raw Data'!H816:H823),IF(AND($P$12=$AD$18,$S$12="Combined"),SUM('Raw Data'!H1023:H1030),IF(AND($P$12=$AD$19,$S$12="Combined"),SUM('Raw Data'!H1230:H1237),IF(AND($P$12=$AD$20,$S$12="Combined"),SUM('Raw Data'!H1437:H1444),"Error")))))))))))))))))))))</f>
        <v>0</v>
      </c>
      <c r="H23" s="6">
        <f>IF(AND($P$12=$AD$14,OR($S$12="Northbound",$S$12="Eastbound")),SUM('Raw Data'!I195,'Raw Data'!I197,'Raw Data'!I199,'Raw Data'!I201),IF(AND($P$12=$AD$15,OR($S$12="Northbound",$S$12="Eastbound")),SUM('Raw Data'!I402,'Raw Data'!I404,'Raw Data'!I406,'Raw Data'!I408),IF(AND($P$12=$AD$16,OR($S$12="Northbound",$S$12="Eastbound")),SUM('Raw Data'!I609,'Raw Data'!I611,'Raw Data'!I613,'Raw Data'!I615),IF(AND($P$12=$AD$17,OR($S$12="Northbound",$S$12="Eastbound")),SUM('Raw Data'!I816,'Raw Data'!I818,'Raw Data'!I820,'Raw Data'!I822),IF(AND($P$12=$AD$18,OR($S$12="Northbound",$S$12="Eastbound")),SUM('Raw Data'!I1023,'Raw Data'!I1025,'Raw Data'!I1027,'Raw Data'!I1029),IF(AND($P$12=$AD$19,OR($S$12="Northbound",$S$12="Eastbound")),SUM('Raw Data'!I1230,'Raw Data'!I1232,'Raw Data'!I1234,'Raw Data'!I1236),IF(AND($P$12=$AD$20,OR($S$12="Northbound",$S$12="Eastbound")),SUM('Raw Data'!I1437,'Raw Data'!I1439,'Raw Data'!I1441,'Raw Data'!I1443),IF(AND($P$12=$AD$14,OR($S$12="Southbound",$S$12="Westbound")),SUM('Raw Data'!I196,'Raw Data'!I198,'Raw Data'!I200,'Raw Data'!I202),IF(AND($P$12=$AD$15,OR($S$12="Southbound",$S$12="Westbound")),SUM('Raw Data'!I403,'Raw Data'!I405,'Raw Data'!I407,'Raw Data'!I409),IF(AND($P$12=$AD$16,OR($S$12="Southbound",$S$12="Westbound")),SUM('Raw Data'!I610,'Raw Data'!I612,'Raw Data'!I614,'Raw Data'!I616),IF(AND($P$12=$AD$17,OR($S$12="Southbound",$S$12="Westbound")),SUM('Raw Data'!I817,'Raw Data'!I819,'Raw Data'!I821,'Raw Data'!I823),IF(AND($P$12=$AD$18,OR($S$12="Southbound",$S$12="Westbound")),SUM('Raw Data'!I1024,'Raw Data'!I1026,'Raw Data'!I1028,'Raw Data'!I1030),IF(AND($P$12=$AD$19,OR($S$12="Southbound","Westbound")),SUM('Raw Data'!I1231,'Raw Data'!I1233,'Raw Data'!I1235,'Raw Data'!I1237),IF(AND($P$12=$AD$20,OR($S$12="Southbound","Westbound")),SUM('Raw Data'!I1438,'Raw Data'!I1440,'Raw Data'!I1442,'Raw Data'!I1444),IF(AND($P$12=$AD$14,$S$12="Combined"),SUM('Raw Data'!I195:I202),IF(AND($P$12=$AD$15,$S$12="Combined"),SUM('Raw Data'!I402:I409),IF(AND($P$12=$AD$16,$S$12="Combined"),SUM('Raw Data'!I609:I616),IF(AND($P$12=$AD$17,$S$12="Combined"),SUM('Raw Data'!I816:I823),IF(AND($P$12=$AD$18,$S$12="Combined"),SUM('Raw Data'!I1023:I1030),IF(AND($P$12=$AD$19,$S$12="Combined"),SUM('Raw Data'!I1230:I1237),IF(AND($P$12=$AD$20,$S$12="Combined"),SUM('Raw Data'!I1437:I1444),"Error")))))))))))))))))))))</f>
        <v>0</v>
      </c>
      <c r="I23" s="6">
        <f>IF(AND($P$12=$AD$14,OR($S$12="Northbound",$S$12="Eastbound")),SUM('Raw Data'!J195,'Raw Data'!J197,'Raw Data'!J199,'Raw Data'!J201),IF(AND($P$12=$AD$15,OR($S$12="Northbound",$S$12="Eastbound")),SUM('Raw Data'!J402,'Raw Data'!J404,'Raw Data'!J406,'Raw Data'!J408),IF(AND($P$12=$AD$16,OR($S$12="Northbound",$S$12="Eastbound")),SUM('Raw Data'!J609,'Raw Data'!J611,'Raw Data'!J613,'Raw Data'!J615),IF(AND($P$12=$AD$17,OR($S$12="Northbound",$S$12="Eastbound")),SUM('Raw Data'!J816,'Raw Data'!J818,'Raw Data'!J820,'Raw Data'!J822),IF(AND($P$12=$AD$18,OR($S$12="Northbound",$S$12="Eastbound")),SUM('Raw Data'!J1023,'Raw Data'!J1025,'Raw Data'!J1027,'Raw Data'!J1029),IF(AND($P$12=$AD$19,OR($S$12="Northbound",$S$12="Eastbound")),SUM('Raw Data'!J1230,'Raw Data'!J1232,'Raw Data'!J1234,'Raw Data'!J1236),IF(AND($P$12=$AD$20,OR($S$12="Northbound",$S$12="Eastbound")),SUM('Raw Data'!J1437,'Raw Data'!J1439,'Raw Data'!J1441,'Raw Data'!J1443),IF(AND($P$12=$AD$14,OR($S$12="Southbound",$S$12="Westbound")),SUM('Raw Data'!J196,'Raw Data'!J198,'Raw Data'!J200,'Raw Data'!J202),IF(AND($P$12=$AD$15,OR($S$12="Southbound",$S$12="Westbound")),SUM('Raw Data'!J403,'Raw Data'!J405,'Raw Data'!J407,'Raw Data'!J409),IF(AND($P$12=$AD$16,OR($S$12="Southbound",$S$12="Westbound")),SUM('Raw Data'!J610,'Raw Data'!J612,'Raw Data'!J614,'Raw Data'!J616),IF(AND($P$12=$AD$17,OR($S$12="Southbound",$S$12="Westbound")),SUM('Raw Data'!J817,'Raw Data'!J819,'Raw Data'!J821,'Raw Data'!J823),IF(AND($P$12=$AD$18,OR($S$12="Southbound",$S$12="Westbound")),SUM('Raw Data'!J1024,'Raw Data'!J1026,'Raw Data'!J1028,'Raw Data'!J1030),IF(AND($P$12=$AD$19,OR($S$12="Southbound","Westbound")),SUM('Raw Data'!J1231,'Raw Data'!J1233,'Raw Data'!J1235,'Raw Data'!J1237),IF(AND($P$12=$AD$20,OR($S$12="Southbound","Westbound")),SUM('Raw Data'!J1438,'Raw Data'!J1440,'Raw Data'!J1442,'Raw Data'!J1444),IF(AND($P$12=$AD$14,$S$12="Combined"),SUM('Raw Data'!J195:J202),IF(AND($P$12=$AD$15,$S$12="Combined"),SUM('Raw Data'!J402:J409),IF(AND($P$12=$AD$16,$S$12="Combined"),SUM('Raw Data'!J609:J616),IF(AND($P$12=$AD$17,$S$12="Combined"),SUM('Raw Data'!J816:J823),IF(AND($P$12=$AD$18,$S$12="Combined"),SUM('Raw Data'!J1023:J1030),IF(AND($P$12=$AD$19,$S$12="Combined"),SUM('Raw Data'!J1230:J1237),IF(AND($P$12=$AD$20,$S$12="Combined"),SUM('Raw Data'!J1437:J1444),"Error")))))))))))))))))))))</f>
        <v>0</v>
      </c>
      <c r="J23" s="6">
        <f>IF(AND($P$12=$AD$14,OR($S$12="Northbound",$S$12="Eastbound")),SUM('Raw Data'!K195,'Raw Data'!K197,'Raw Data'!K199,'Raw Data'!K201),IF(AND($P$12=$AD$15,OR($S$12="Northbound",$S$12="Eastbound")),SUM('Raw Data'!K402,'Raw Data'!K404,'Raw Data'!K406,'Raw Data'!K408),IF(AND($P$12=$AD$16,OR($S$12="Northbound",$S$12="Eastbound")),SUM('Raw Data'!K609,'Raw Data'!K611,'Raw Data'!K613,'Raw Data'!K615),IF(AND($P$12=$AD$17,OR($S$12="Northbound",$S$12="Eastbound")),SUM('Raw Data'!K816,'Raw Data'!K818,'Raw Data'!K820,'Raw Data'!K822),IF(AND($P$12=$AD$18,OR($S$12="Northbound",$S$12="Eastbound")),SUM('Raw Data'!K1023,'Raw Data'!K1025,'Raw Data'!K1027,'Raw Data'!K1029),IF(AND($P$12=$AD$19,OR($S$12="Northbound",$S$12="Eastbound")),SUM('Raw Data'!K1230,'Raw Data'!K1232,'Raw Data'!K1234,'Raw Data'!K1236),IF(AND($P$12=$AD$20,OR($S$12="Northbound",$S$12="Eastbound")),SUM('Raw Data'!K1437,'Raw Data'!K1439,'Raw Data'!K1441,'Raw Data'!K1443),IF(AND($P$12=$AD$14,OR($S$12="Southbound",$S$12="Westbound")),SUM('Raw Data'!K196,'Raw Data'!K198,'Raw Data'!K200,'Raw Data'!K202),IF(AND($P$12=$AD$15,OR($S$12="Southbound",$S$12="Westbound")),SUM('Raw Data'!K403,'Raw Data'!K405,'Raw Data'!K407,'Raw Data'!K409),IF(AND($P$12=$AD$16,OR($S$12="Southbound",$S$12="Westbound")),SUM('Raw Data'!K610,'Raw Data'!K612,'Raw Data'!K614,'Raw Data'!K616),IF(AND($P$12=$AD$17,OR($S$12="Southbound",$S$12="Westbound")),SUM('Raw Data'!K817,'Raw Data'!K819,'Raw Data'!K821,'Raw Data'!K823),IF(AND($P$12=$AD$18,OR($S$12="Southbound",$S$12="Westbound")),SUM('Raw Data'!K1024,'Raw Data'!K1026,'Raw Data'!K1028,'Raw Data'!K1030),IF(AND($P$12=$AD$19,OR($S$12="Southbound","Westbound")),SUM('Raw Data'!K1231,'Raw Data'!K1233,'Raw Data'!K1235,'Raw Data'!K1237),IF(AND($P$12=$AD$20,OR($S$12="Southbound","Westbound")),SUM('Raw Data'!K1438,'Raw Data'!K1440,'Raw Data'!K1442,'Raw Data'!K1444),IF(AND($P$12=$AD$14,$S$12="Combined"),SUM('Raw Data'!K195:K202),IF(AND($P$12=$AD$15,$S$12="Combined"),SUM('Raw Data'!K402:K409),IF(AND($P$12=$AD$16,$S$12="Combined"),SUM('Raw Data'!K609:K616),IF(AND($P$12=$AD$17,$S$12="Combined"),SUM('Raw Data'!K816:K823),IF(AND($P$12=$AD$18,$S$12="Combined"),SUM('Raw Data'!K1023:K1030),IF(AND($P$12=$AD$19,$S$12="Combined"),SUM('Raw Data'!K1230:K1237),IF(AND($P$12=$AD$20,$S$12="Combined"),SUM('Raw Data'!K1437:K1444),"Error")))))))))))))))))))))</f>
        <v>0</v>
      </c>
      <c r="K23" s="6">
        <f>IF(AND($P$12=$AD$14,OR($S$12="Northbound",$S$12="Eastbound")),SUM('Raw Data'!L195,'Raw Data'!L197,'Raw Data'!L199,'Raw Data'!L201),IF(AND($P$12=$AD$15,OR($S$12="Northbound",$S$12="Eastbound")),SUM('Raw Data'!L402,'Raw Data'!L404,'Raw Data'!L406,'Raw Data'!L408),IF(AND($P$12=$AD$16,OR($S$12="Northbound",$S$12="Eastbound")),SUM('Raw Data'!L609,'Raw Data'!L611,'Raw Data'!L613,'Raw Data'!L615),IF(AND($P$12=$AD$17,OR($S$12="Northbound",$S$12="Eastbound")),SUM('Raw Data'!L816,'Raw Data'!L818,'Raw Data'!L820,'Raw Data'!L822),IF(AND($P$12=$AD$18,OR($S$12="Northbound",$S$12="Eastbound")),SUM('Raw Data'!L1023,'Raw Data'!L1025,'Raw Data'!L1027,'Raw Data'!L1029),IF(AND($P$12=$AD$19,OR($S$12="Northbound",$S$12="Eastbound")),SUM('Raw Data'!L1230,'Raw Data'!L1232,'Raw Data'!L1234,'Raw Data'!L1236),IF(AND($P$12=$AD$20,OR($S$12="Northbound",$S$12="Eastbound")),SUM('Raw Data'!L1437,'Raw Data'!L1439,'Raw Data'!L1441,'Raw Data'!L1443),IF(AND($P$12=$AD$14,OR($S$12="Southbound",$S$12="Westbound")),SUM('Raw Data'!L196,'Raw Data'!L198,'Raw Data'!L200,'Raw Data'!L202),IF(AND($P$12=$AD$15,OR($S$12="Southbound",$S$12="Westbound")),SUM('Raw Data'!L403,'Raw Data'!L405,'Raw Data'!L407,'Raw Data'!L409),IF(AND($P$12=$AD$16,OR($S$12="Southbound",$S$12="Westbound")),SUM('Raw Data'!L610,'Raw Data'!L612,'Raw Data'!L614,'Raw Data'!L616),IF(AND($P$12=$AD$17,OR($S$12="Southbound",$S$12="Westbound")),SUM('Raw Data'!L817,'Raw Data'!L819,'Raw Data'!L821,'Raw Data'!L823),IF(AND($P$12=$AD$18,OR($S$12="Southbound",$S$12="Westbound")),SUM('Raw Data'!L1024,'Raw Data'!L1026,'Raw Data'!L1028,'Raw Data'!L1030),IF(AND($P$12=$AD$19,OR($S$12="Southbound","Westbound")),SUM('Raw Data'!L1231,'Raw Data'!L1233,'Raw Data'!L1235,'Raw Data'!L1237),IF(AND($P$12=$AD$20,OR($S$12="Southbound","Westbound")),SUM('Raw Data'!L1438,'Raw Data'!L1440,'Raw Data'!L1442,'Raw Data'!L1444),IF(AND($P$12=$AD$14,$S$12="Combined"),SUM('Raw Data'!L195:L202),IF(AND($P$12=$AD$15,$S$12="Combined"),SUM('Raw Data'!L402:L409),IF(AND($P$12=$AD$16,$S$12="Combined"),SUM('Raw Data'!L609:L616),IF(AND($P$12=$AD$17,$S$12="Combined"),SUM('Raw Data'!L816:L823),IF(AND($P$12=$AD$18,$S$12="Combined"),SUM('Raw Data'!L1023:L1030),IF(AND($P$12=$AD$19,$S$12="Combined"),SUM('Raw Data'!L1230:L1237),IF(AND($P$12=$AD$20,$S$12="Combined"),SUM('Raw Data'!L1437:L1444),"Error")))))))))))))))))))))</f>
        <v>0</v>
      </c>
      <c r="L23" s="6">
        <f>IF(AND($P$12=$AD$14,OR($S$12="Northbound",$S$12="Eastbound")),SUM('Raw Data'!M195,'Raw Data'!M197,'Raw Data'!M199,'Raw Data'!M201),IF(AND($P$12=$AD$15,OR($S$12="Northbound",$S$12="Eastbound")),SUM('Raw Data'!M402,'Raw Data'!M404,'Raw Data'!M406,'Raw Data'!M408),IF(AND($P$12=$AD$16,OR($S$12="Northbound",$S$12="Eastbound")),SUM('Raw Data'!M609,'Raw Data'!M611,'Raw Data'!M613,'Raw Data'!M615),IF(AND($P$12=$AD$17,OR($S$12="Northbound",$S$12="Eastbound")),SUM('Raw Data'!M816,'Raw Data'!M818,'Raw Data'!M820,'Raw Data'!M822),IF(AND($P$12=$AD$18,OR($S$12="Northbound",$S$12="Eastbound")),SUM('Raw Data'!M1023,'Raw Data'!M1025,'Raw Data'!M1027,'Raw Data'!M1029),IF(AND($P$12=$AD$19,OR($S$12="Northbound",$S$12="Eastbound")),SUM('Raw Data'!M1230,'Raw Data'!M1232,'Raw Data'!M1234,'Raw Data'!M1236),IF(AND($P$12=$AD$20,OR($S$12="Northbound",$S$12="Eastbound")),SUM('Raw Data'!M1437,'Raw Data'!M1439,'Raw Data'!M1441,'Raw Data'!M1443),IF(AND($P$12=$AD$14,OR($S$12="Southbound",$S$12="Westbound")),SUM('Raw Data'!M196,'Raw Data'!M198,'Raw Data'!M200,'Raw Data'!M202),IF(AND($P$12=$AD$15,OR($S$12="Southbound",$S$12="Westbound")),SUM('Raw Data'!M403,'Raw Data'!M405,'Raw Data'!M407,'Raw Data'!M409),IF(AND($P$12=$AD$16,OR($S$12="Southbound",$S$12="Westbound")),SUM('Raw Data'!M610,'Raw Data'!M612,'Raw Data'!M614,'Raw Data'!M616),IF(AND($P$12=$AD$17,OR($S$12="Southbound",$S$12="Westbound")),SUM('Raw Data'!M817,'Raw Data'!M819,'Raw Data'!M821,'Raw Data'!M823),IF(AND($P$12=$AD$18,OR($S$12="Southbound",$S$12="Westbound")),SUM('Raw Data'!M1024,'Raw Data'!M1026,'Raw Data'!M1028,'Raw Data'!M1030),IF(AND($P$12=$AD$19,OR($S$12="Southbound","Westbound")),SUM('Raw Data'!M1231,'Raw Data'!M1233,'Raw Data'!M1235,'Raw Data'!M1237),IF(AND($P$12=$AD$20,OR($S$12="Southbound","Westbound")),SUM('Raw Data'!M1438,'Raw Data'!M1440,'Raw Data'!M1442,'Raw Data'!M1444),IF(AND($P$12=$AD$14,$S$12="Combined"),SUM('Raw Data'!M195:M202),IF(AND($P$12=$AD$15,$S$12="Combined"),SUM('Raw Data'!M402:M409),IF(AND($P$12=$AD$16,$S$12="Combined"),SUM('Raw Data'!M609:M616),IF(AND($P$12=$AD$17,$S$12="Combined"),SUM('Raw Data'!M816:M823),IF(AND($P$12=$AD$18,$S$12="Combined"),SUM('Raw Data'!M1023:M1030),IF(AND($P$12=$AD$19,$S$12="Combined"),SUM('Raw Data'!M1230:M1237),IF(AND($P$12=$AD$20,$S$12="Combined"),SUM('Raw Data'!M1437:M1444),"Error")))))))))))))))))))))</f>
        <v>0</v>
      </c>
      <c r="M23" s="6">
        <f>IF(AND($P$12=$AD$14,OR($S$12="Northbound",$S$12="Eastbound")),SUM('Raw Data'!N195,'Raw Data'!N197,'Raw Data'!N199,'Raw Data'!N201),IF(AND($P$12=$AD$15,OR($S$12="Northbound",$S$12="Eastbound")),SUM('Raw Data'!N402,'Raw Data'!N404,'Raw Data'!N406,'Raw Data'!N408),IF(AND($P$12=$AD$16,OR($S$12="Northbound",$S$12="Eastbound")),SUM('Raw Data'!N609,'Raw Data'!N611,'Raw Data'!N613,'Raw Data'!N615),IF(AND($P$12=$AD$17,OR($S$12="Northbound",$S$12="Eastbound")),SUM('Raw Data'!N816,'Raw Data'!N818,'Raw Data'!N820,'Raw Data'!N822),IF(AND($P$12=$AD$18,OR($S$12="Northbound",$S$12="Eastbound")),SUM('Raw Data'!N1023,'Raw Data'!N1025,'Raw Data'!N1027,'Raw Data'!N1029),IF(AND($P$12=$AD$19,OR($S$12="Northbound",$S$12="Eastbound")),SUM('Raw Data'!N1230,'Raw Data'!N1232,'Raw Data'!N1234,'Raw Data'!N1236),IF(AND($P$12=$AD$20,OR($S$12="Northbound",$S$12="Eastbound")),SUM('Raw Data'!N1437,'Raw Data'!N1439,'Raw Data'!N1441,'Raw Data'!N1443),IF(AND($P$12=$AD$14,OR($S$12="Southbound",$S$12="Westbound")),SUM('Raw Data'!N196,'Raw Data'!N198,'Raw Data'!N200,'Raw Data'!N202),IF(AND($P$12=$AD$15,OR($S$12="Southbound",$S$12="Westbound")),SUM('Raw Data'!N403,'Raw Data'!N405,'Raw Data'!N407,'Raw Data'!N409),IF(AND($P$12=$AD$16,OR($S$12="Southbound",$S$12="Westbound")),SUM('Raw Data'!N610,'Raw Data'!N612,'Raw Data'!N614,'Raw Data'!N616),IF(AND($P$12=$AD$17,OR($S$12="Southbound",$S$12="Westbound")),SUM('Raw Data'!N817,'Raw Data'!N819,'Raw Data'!N821,'Raw Data'!N823),IF(AND($P$12=$AD$18,OR($S$12="Southbound",$S$12="Westbound")),SUM('Raw Data'!N1024,'Raw Data'!N1026,'Raw Data'!N1028,'Raw Data'!N1030),IF(AND($P$12=$AD$19,OR($S$12="Southbound","Westbound")),SUM('Raw Data'!N1231,'Raw Data'!N1233,'Raw Data'!N1235,'Raw Data'!N1237),IF(AND($P$12=$AD$20,OR($S$12="Southbound","Westbound")),SUM('Raw Data'!N1438,'Raw Data'!N1440,'Raw Data'!N1442,'Raw Data'!N1444),IF(AND($P$12=$AD$14,$S$12="Combined"),SUM('Raw Data'!N195:N202),IF(AND($P$12=$AD$15,$S$12="Combined"),SUM('Raw Data'!N402:N409),IF(AND($P$12=$AD$16,$S$12="Combined"),SUM('Raw Data'!N609:N616),IF(AND($P$12=$AD$17,$S$12="Combined"),SUM('Raw Data'!N816:N823),IF(AND($P$12=$AD$18,$S$12="Combined"),SUM('Raw Data'!N1023:N1030),IF(AND($P$12=$AD$19,$S$12="Combined"),SUM('Raw Data'!N1230:N1237),IF(AND($P$12=$AD$20,$S$12="Combined"),SUM('Raw Data'!N1437:N1444),"Error")))))))))))))))))))))</f>
        <v>0</v>
      </c>
      <c r="N23" s="46">
        <f t="shared" si="0"/>
        <v>39</v>
      </c>
      <c r="AC23" s="51"/>
      <c r="AD23" s="50"/>
      <c r="AE23" s="50"/>
      <c r="AF23" s="51"/>
      <c r="AG23" s="51"/>
    </row>
    <row r="24" spans="1:33" ht="13.8" x14ac:dyDescent="0.25">
      <c r="A24" s="43">
        <v>0.41666666666666702</v>
      </c>
      <c r="B24" s="6">
        <f>IF(AND($P$12=$AD$14,OR($S$12="Northbound",$S$12="Eastbound")),SUM('Raw Data'!C203,'Raw Data'!C205,'Raw Data'!C207,'Raw Data'!C209),IF(AND($P$12=$AD$15,OR($S$12="Northbound",$S$12="Eastbound")),SUM('Raw Data'!C410,'Raw Data'!C412,'Raw Data'!C414,'Raw Data'!C416),IF(AND($P$12=$AD$16,OR($S$12="Northbound",$S$12="Eastbound")),SUM('Raw Data'!C617,'Raw Data'!C619,'Raw Data'!C621,'Raw Data'!C623),IF(AND($P$12=$AD$17,OR($S$12="Northbound",$S$12="Eastbound")),SUM('Raw Data'!C824,'Raw Data'!C826,'Raw Data'!C828,'Raw Data'!C830),IF(AND($P$12=$AD$18,OR($S$12="Northbound",$S$12="Eastbound")),SUM('Raw Data'!C1031,'Raw Data'!C1033,'Raw Data'!C1035,'Raw Data'!C1037),IF(AND($P$12=$AD$19,OR($S$12="Northbound",$S$12="Eastbound")),SUM('Raw Data'!C1238,'Raw Data'!C1240,'Raw Data'!C1242,'Raw Data'!C1244),IF(AND($P$12=$AD$20,OR($S$12="Northbound",$S$12="Eastbound")),SUM('Raw Data'!C1445,'Raw Data'!C1447,'Raw Data'!C1449,'Raw Data'!C1451),IF(AND($P$12=$AD$14,OR($S$12="Southbound",$S$12="Westbound")),SUM('Raw Data'!C204,'Raw Data'!C206,'Raw Data'!C208,'Raw Data'!C210),IF(AND($P$12=$AD$15,OR($S$12="Southbound",$S$12="Westbound")),SUM('Raw Data'!C411,'Raw Data'!C413,'Raw Data'!C415,'Raw Data'!C417),IF(AND($P$12=$AD$16,OR($S$12="Southbound",$S$12="Westbound")),SUM('Raw Data'!C618,'Raw Data'!C620,'Raw Data'!C622,'Raw Data'!C624),IF(AND($P$12=$AD$17,OR($S$12="Southbound",$S$12="Westbound")),SUM('Raw Data'!C825,'Raw Data'!C827,'Raw Data'!C829,'Raw Data'!C831),IF(AND($P$12=$AD$18,OR($S$12="Southbound",$S$12="Westbound")),SUM('Raw Data'!C1032,'Raw Data'!C1034,'Raw Data'!C1036,'Raw Data'!C1038),IF(AND($P$12=$AD$19,OR($S$12="Southbound","Westbound")),SUM('Raw Data'!C1239,'Raw Data'!C1241,'Raw Data'!C1243,'Raw Data'!C1245),IF(AND($P$12=$AD$20,OR($S$12="Southbound","Westbound")),SUM('Raw Data'!C1446,'Raw Data'!C1448,'Raw Data'!C1450,'Raw Data'!C1452),IF(AND($P$12=$AD$14,$S$12="Combined"),SUM('Raw Data'!C203:C210),IF(AND($P$12=$AD$15,$S$12="Combined"),SUM('Raw Data'!C410:C417),IF(AND($P$12=$AD$16,$S$12="Combined"),SUM('Raw Data'!C617:C624),IF(AND($P$12=$AD$17,$S$12="Combined"),SUM('Raw Data'!C824:C831),IF(AND($P$12=$AD$18,$S$12="Combined"),SUM('Raw Data'!C1031:C1038),IF(AND($P$12=$AD$19,$S$12="Combined"),SUM('Raw Data'!C1238:C1245),IF(AND($P$12=$AD$20,$S$12="Combined"),SUM('Raw Data'!C1445:C1452),"Error")))))))))))))))))))))</f>
        <v>9</v>
      </c>
      <c r="C24" s="6">
        <f>IF(AND($P$12=$AD$14,OR($S$12="Northbound",$S$12="Eastbound")),SUM('Raw Data'!D203,'Raw Data'!D205,'Raw Data'!D207,'Raw Data'!D209),IF(AND($P$12=$AD$15,OR($S$12="Northbound",$S$12="Eastbound")),SUM('Raw Data'!D410,'Raw Data'!D412,'Raw Data'!D414,'Raw Data'!D416),IF(AND($P$12=$AD$16,OR($S$12="Northbound",$S$12="Eastbound")),SUM('Raw Data'!D617,'Raw Data'!D619,'Raw Data'!D621,'Raw Data'!D623),IF(AND($P$12=$AD$17,OR($S$12="Northbound",$S$12="Eastbound")),SUM('Raw Data'!D824,'Raw Data'!D826,'Raw Data'!D828,'Raw Data'!D830),IF(AND($P$12=$AD$18,OR($S$12="Northbound",$S$12="Eastbound")),SUM('Raw Data'!D1031,'Raw Data'!D1033,'Raw Data'!D1035,'Raw Data'!D1037),IF(AND($P$12=$AD$19,OR($S$12="Northbound",$S$12="Eastbound")),SUM('Raw Data'!D1238,'Raw Data'!D1240,'Raw Data'!D1242,'Raw Data'!D1244),IF(AND($P$12=$AD$20,OR($S$12="Northbound",$S$12="Eastbound")),SUM('Raw Data'!D1445,'Raw Data'!D1447,'Raw Data'!D1449,'Raw Data'!D1451),IF(AND($P$12=$AD$14,OR($S$12="Southbound",$S$12="Westbound")),SUM('Raw Data'!D204,'Raw Data'!D206,'Raw Data'!D208,'Raw Data'!D210),IF(AND($P$12=$AD$15,OR($S$12="Southbound",$S$12="Westbound")),SUM('Raw Data'!D411,'Raw Data'!D413,'Raw Data'!D415,'Raw Data'!D417),IF(AND($P$12=$AD$16,OR($S$12="Southbound",$S$12="Westbound")),SUM('Raw Data'!D618,'Raw Data'!D620,'Raw Data'!D622,'Raw Data'!D624),IF(AND($P$12=$AD$17,OR($S$12="Southbound",$S$12="Westbound")),SUM('Raw Data'!D825,'Raw Data'!D827,'Raw Data'!D829,'Raw Data'!D831),IF(AND($P$12=$AD$18,OR($S$12="Southbound",$S$12="Westbound")),SUM('Raw Data'!D1032,'Raw Data'!D1034,'Raw Data'!D1036,'Raw Data'!D1038),IF(AND($P$12=$AD$19,OR($S$12="Southbound","Westbound")),SUM('Raw Data'!D1239,'Raw Data'!D1241,'Raw Data'!D1243,'Raw Data'!D1245),IF(AND($P$12=$AD$20,OR($S$12="Southbound","Westbound")),SUM('Raw Data'!D1446,'Raw Data'!D1448,'Raw Data'!D1450,'Raw Data'!D1452),IF(AND($P$12=$AD$14,$S$12="Combined"),SUM('Raw Data'!D203:D210),IF(AND($P$12=$AD$15,$S$12="Combined"),SUM('Raw Data'!D410:D417),IF(AND($P$12=$AD$16,$S$12="Combined"),SUM('Raw Data'!D617:D624),IF(AND($P$12=$AD$17,$S$12="Combined"),SUM('Raw Data'!D824:D831),IF(AND($P$12=$AD$18,$S$12="Combined"),SUM('Raw Data'!D1031:D1038),IF(AND($P$12=$AD$19,$S$12="Combined"),SUM('Raw Data'!D1238:D1245),IF(AND($P$12=$AD$20,$S$12="Combined"),SUM('Raw Data'!D1445:D1452),"Error")))))))))))))))))))))</f>
        <v>58</v>
      </c>
      <c r="D24" s="6">
        <f>IF(AND($P$12=$AD$14,OR($S$12="Northbound",$S$12="Eastbound")),SUM('Raw Data'!E203,'Raw Data'!E205,'Raw Data'!E207,'Raw Data'!E209),IF(AND($P$12=$AD$15,OR($S$12="Northbound",$S$12="Eastbound")),SUM('Raw Data'!E410,'Raw Data'!E412,'Raw Data'!E414,'Raw Data'!E416),IF(AND($P$12=$AD$16,OR($S$12="Northbound",$S$12="Eastbound")),SUM('Raw Data'!E617,'Raw Data'!E619,'Raw Data'!E621,'Raw Data'!E623),IF(AND($P$12=$AD$17,OR($S$12="Northbound",$S$12="Eastbound")),SUM('Raw Data'!E824,'Raw Data'!E826,'Raw Data'!E828,'Raw Data'!E830),IF(AND($P$12=$AD$18,OR($S$12="Northbound",$S$12="Eastbound")),SUM('Raw Data'!E1031,'Raw Data'!E1033,'Raw Data'!E1035,'Raw Data'!E1037),IF(AND($P$12=$AD$19,OR($S$12="Northbound",$S$12="Eastbound")),SUM('Raw Data'!E1238,'Raw Data'!E1240,'Raw Data'!E1242,'Raw Data'!E1244),IF(AND($P$12=$AD$20,OR($S$12="Northbound",$S$12="Eastbound")),SUM('Raw Data'!E1445,'Raw Data'!E1447,'Raw Data'!E1449,'Raw Data'!E1451),IF(AND($P$12=$AD$14,OR($S$12="Southbound",$S$12="Westbound")),SUM('Raw Data'!E204,'Raw Data'!E206,'Raw Data'!E208,'Raw Data'!E210),IF(AND($P$12=$AD$15,OR($S$12="Southbound",$S$12="Westbound")),SUM('Raw Data'!E411,'Raw Data'!E413,'Raw Data'!E415,'Raw Data'!E417),IF(AND($P$12=$AD$16,OR($S$12="Southbound",$S$12="Westbound")),SUM('Raw Data'!E618,'Raw Data'!E620,'Raw Data'!E622,'Raw Data'!E624),IF(AND($P$12=$AD$17,OR($S$12="Southbound",$S$12="Westbound")),SUM('Raw Data'!E825,'Raw Data'!E827,'Raw Data'!E829,'Raw Data'!E831),IF(AND($P$12=$AD$18,OR($S$12="Southbound",$S$12="Westbound")),SUM('Raw Data'!E1032,'Raw Data'!E1034,'Raw Data'!E1036,'Raw Data'!E1038),IF(AND($P$12=$AD$19,OR($S$12="Southbound","Westbound")),SUM('Raw Data'!E1239,'Raw Data'!E1241,'Raw Data'!E1243,'Raw Data'!E1245),IF(AND($P$12=$AD$20,OR($S$12="Southbound","Westbound")),SUM('Raw Data'!E1446,'Raw Data'!E1448,'Raw Data'!E1450,'Raw Data'!E1452),IF(AND($P$12=$AD$14,$S$12="Combined"),SUM('Raw Data'!E203:E210),IF(AND($P$12=$AD$15,$S$12="Combined"),SUM('Raw Data'!E410:E417),IF(AND($P$12=$AD$16,$S$12="Combined"),SUM('Raw Data'!E617:E624),IF(AND($P$12=$AD$17,$S$12="Combined"),SUM('Raw Data'!E824:E831),IF(AND($P$12=$AD$18,$S$12="Combined"),SUM('Raw Data'!E1031:E1038),IF(AND($P$12=$AD$19,$S$12="Combined"),SUM('Raw Data'!E1238:E1245),IF(AND($P$12=$AD$20,$S$12="Combined"),SUM('Raw Data'!E1445:E1452),"Error")))))))))))))))))))))</f>
        <v>0</v>
      </c>
      <c r="E24" s="6">
        <f>IF(AND($P$12=$AD$14,OR($S$12="Northbound",$S$12="Eastbound")),SUM('Raw Data'!F203,'Raw Data'!F205,'Raw Data'!F207,'Raw Data'!F209),IF(AND($P$12=$AD$15,OR($S$12="Northbound",$S$12="Eastbound")),SUM('Raw Data'!F410,'Raw Data'!F412,'Raw Data'!F414,'Raw Data'!F416),IF(AND($P$12=$AD$16,OR($S$12="Northbound",$S$12="Eastbound")),SUM('Raw Data'!F617,'Raw Data'!F619,'Raw Data'!F621,'Raw Data'!F623),IF(AND($P$12=$AD$17,OR($S$12="Northbound",$S$12="Eastbound")),SUM('Raw Data'!F824,'Raw Data'!F826,'Raw Data'!F828,'Raw Data'!F830),IF(AND($P$12=$AD$18,OR($S$12="Northbound",$S$12="Eastbound")),SUM('Raw Data'!F1031,'Raw Data'!F1033,'Raw Data'!F1035,'Raw Data'!F1037),IF(AND($P$12=$AD$19,OR($S$12="Northbound",$S$12="Eastbound")),SUM('Raw Data'!F1238,'Raw Data'!F1240,'Raw Data'!F1242,'Raw Data'!F1244),IF(AND($P$12=$AD$20,OR($S$12="Northbound",$S$12="Eastbound")),SUM('Raw Data'!F1445,'Raw Data'!F1447,'Raw Data'!F1449,'Raw Data'!F1451),IF(AND($P$12=$AD$14,OR($S$12="Southbound",$S$12="Westbound")),SUM('Raw Data'!F204,'Raw Data'!F206,'Raw Data'!F208,'Raw Data'!F210),IF(AND($P$12=$AD$15,OR($S$12="Southbound",$S$12="Westbound")),SUM('Raw Data'!F411,'Raw Data'!F413,'Raw Data'!F415,'Raw Data'!F417),IF(AND($P$12=$AD$16,OR($S$12="Southbound",$S$12="Westbound")),SUM('Raw Data'!F618,'Raw Data'!F620,'Raw Data'!F622,'Raw Data'!F624),IF(AND($P$12=$AD$17,OR($S$12="Southbound",$S$12="Westbound")),SUM('Raw Data'!F825,'Raw Data'!F827,'Raw Data'!F829,'Raw Data'!F831),IF(AND($P$12=$AD$18,OR($S$12="Southbound",$S$12="Westbound")),SUM('Raw Data'!F1032,'Raw Data'!F1034,'Raw Data'!F1036,'Raw Data'!F1038),IF(AND($P$12=$AD$19,OR($S$12="Southbound","Westbound")),SUM('Raw Data'!F1239,'Raw Data'!F1241,'Raw Data'!F1243,'Raw Data'!F1245),IF(AND($P$12=$AD$20,OR($S$12="Southbound","Westbound")),SUM('Raw Data'!F1446,'Raw Data'!F1448,'Raw Data'!F1450,'Raw Data'!F1452),IF(AND($P$12=$AD$14,$S$12="Combined"),SUM('Raw Data'!F203:F210),IF(AND($P$12=$AD$15,$S$12="Combined"),SUM('Raw Data'!F410:F417),IF(AND($P$12=$AD$16,$S$12="Combined"),SUM('Raw Data'!F617:F624),IF(AND($P$12=$AD$17,$S$12="Combined"),SUM('Raw Data'!F824:F831),IF(AND($P$12=$AD$18,$S$12="Combined"),SUM('Raw Data'!F1031:F1038),IF(AND($P$12=$AD$19,$S$12="Combined"),SUM('Raw Data'!F1238:F1245),IF(AND($P$12=$AD$20,$S$12="Combined"),SUM('Raw Data'!F1445:F1452),"Error")))))))))))))))))))))</f>
        <v>1</v>
      </c>
      <c r="F24" s="6">
        <f>IF(AND($P$12=$AD$14,OR($S$12="Northbound",$S$12="Eastbound")),SUM('Raw Data'!G203,'Raw Data'!G205,'Raw Data'!G207,'Raw Data'!G209),IF(AND($P$12=$AD$15,OR($S$12="Northbound",$S$12="Eastbound")),SUM('Raw Data'!G410,'Raw Data'!G412,'Raw Data'!G414,'Raw Data'!G416),IF(AND($P$12=$AD$16,OR($S$12="Northbound",$S$12="Eastbound")),SUM('Raw Data'!G617,'Raw Data'!G619,'Raw Data'!G621,'Raw Data'!G623),IF(AND($P$12=$AD$17,OR($S$12="Northbound",$S$12="Eastbound")),SUM('Raw Data'!G824,'Raw Data'!G826,'Raw Data'!G828,'Raw Data'!G830),IF(AND($P$12=$AD$18,OR($S$12="Northbound",$S$12="Eastbound")),SUM('Raw Data'!G1031,'Raw Data'!G1033,'Raw Data'!G1035,'Raw Data'!G1037),IF(AND($P$12=$AD$19,OR($S$12="Northbound",$S$12="Eastbound")),SUM('Raw Data'!G1238,'Raw Data'!G1240,'Raw Data'!G1242,'Raw Data'!G1244),IF(AND($P$12=$AD$20,OR($S$12="Northbound",$S$12="Eastbound")),SUM('Raw Data'!G1445,'Raw Data'!G1447,'Raw Data'!G1449,'Raw Data'!G1451),IF(AND($P$12=$AD$14,OR($S$12="Southbound",$S$12="Westbound")),SUM('Raw Data'!G204,'Raw Data'!G206,'Raw Data'!G208,'Raw Data'!G210),IF(AND($P$12=$AD$15,OR($S$12="Southbound",$S$12="Westbound")),SUM('Raw Data'!G411,'Raw Data'!G413,'Raw Data'!G415,'Raw Data'!G417),IF(AND($P$12=$AD$16,OR($S$12="Southbound",$S$12="Westbound")),SUM('Raw Data'!G618,'Raw Data'!G620,'Raw Data'!G622,'Raw Data'!G624),IF(AND($P$12=$AD$17,OR($S$12="Southbound",$S$12="Westbound")),SUM('Raw Data'!G825,'Raw Data'!G827,'Raw Data'!G829,'Raw Data'!G831),IF(AND($P$12=$AD$18,OR($S$12="Southbound",$S$12="Westbound")),SUM('Raw Data'!G1032,'Raw Data'!G1034,'Raw Data'!G1036,'Raw Data'!G1038),IF(AND($P$12=$AD$19,OR($S$12="Southbound","Westbound")),SUM('Raw Data'!G1239,'Raw Data'!G1241,'Raw Data'!G1243,'Raw Data'!G1245),IF(AND($P$12=$AD$20,OR($S$12="Southbound","Westbound")),SUM('Raw Data'!G1446,'Raw Data'!G1448,'Raw Data'!G1450,'Raw Data'!G1452),IF(AND($P$12=$AD$14,$S$12="Combined"),SUM('Raw Data'!G203:G210),IF(AND($P$12=$AD$15,$S$12="Combined"),SUM('Raw Data'!G410:G417),IF(AND($P$12=$AD$16,$S$12="Combined"),SUM('Raw Data'!G617:G624),IF(AND($P$12=$AD$17,$S$12="Combined"),SUM('Raw Data'!G824:G831),IF(AND($P$12=$AD$18,$S$12="Combined"),SUM('Raw Data'!G1031:G1038),IF(AND($P$12=$AD$19,$S$12="Combined"),SUM('Raw Data'!G1238:G1245),IF(AND($P$12=$AD$20,$S$12="Combined"),SUM('Raw Data'!G1445:G1452),"Error")))))))))))))))))))))</f>
        <v>0</v>
      </c>
      <c r="G24" s="6">
        <f>IF(AND($P$12=$AD$14,OR($S$12="Northbound",$S$12="Eastbound")),SUM('Raw Data'!H203,'Raw Data'!H205,'Raw Data'!H207,'Raw Data'!H209),IF(AND($P$12=$AD$15,OR($S$12="Northbound",$S$12="Eastbound")),SUM('Raw Data'!H410,'Raw Data'!H412,'Raw Data'!H414,'Raw Data'!H416),IF(AND($P$12=$AD$16,OR($S$12="Northbound",$S$12="Eastbound")),SUM('Raw Data'!H617,'Raw Data'!H619,'Raw Data'!H621,'Raw Data'!H623),IF(AND($P$12=$AD$17,OR($S$12="Northbound",$S$12="Eastbound")),SUM('Raw Data'!H824,'Raw Data'!H826,'Raw Data'!H828,'Raw Data'!H830),IF(AND($P$12=$AD$18,OR($S$12="Northbound",$S$12="Eastbound")),SUM('Raw Data'!H1031,'Raw Data'!H1033,'Raw Data'!H1035,'Raw Data'!H1037),IF(AND($P$12=$AD$19,OR($S$12="Northbound",$S$12="Eastbound")),SUM('Raw Data'!H1238,'Raw Data'!H1240,'Raw Data'!H1242,'Raw Data'!H1244),IF(AND($P$12=$AD$20,OR($S$12="Northbound",$S$12="Eastbound")),SUM('Raw Data'!H1445,'Raw Data'!H1447,'Raw Data'!H1449,'Raw Data'!H1451),IF(AND($P$12=$AD$14,OR($S$12="Southbound",$S$12="Westbound")),SUM('Raw Data'!H204,'Raw Data'!H206,'Raw Data'!H208,'Raw Data'!H210),IF(AND($P$12=$AD$15,OR($S$12="Southbound",$S$12="Westbound")),SUM('Raw Data'!H411,'Raw Data'!H413,'Raw Data'!H415,'Raw Data'!H417),IF(AND($P$12=$AD$16,OR($S$12="Southbound",$S$12="Westbound")),SUM('Raw Data'!H618,'Raw Data'!H620,'Raw Data'!H622,'Raw Data'!H624),IF(AND($P$12=$AD$17,OR($S$12="Southbound",$S$12="Westbound")),SUM('Raw Data'!H825,'Raw Data'!H827,'Raw Data'!H829,'Raw Data'!H831),IF(AND($P$12=$AD$18,OR($S$12="Southbound",$S$12="Westbound")),SUM('Raw Data'!H1032,'Raw Data'!H1034,'Raw Data'!H1036,'Raw Data'!H1038),IF(AND($P$12=$AD$19,OR($S$12="Southbound","Westbound")),SUM('Raw Data'!H1239,'Raw Data'!H1241,'Raw Data'!H1243,'Raw Data'!H1245),IF(AND($P$12=$AD$20,OR($S$12="Southbound","Westbound")),SUM('Raw Data'!H1446,'Raw Data'!H1448,'Raw Data'!H1450,'Raw Data'!H1452),IF(AND($P$12=$AD$14,$S$12="Combined"),SUM('Raw Data'!H203:H210),IF(AND($P$12=$AD$15,$S$12="Combined"),SUM('Raw Data'!H410:H417),IF(AND($P$12=$AD$16,$S$12="Combined"),SUM('Raw Data'!H617:H624),IF(AND($P$12=$AD$17,$S$12="Combined"),SUM('Raw Data'!H824:H831),IF(AND($P$12=$AD$18,$S$12="Combined"),SUM('Raw Data'!H1031:H1038),IF(AND($P$12=$AD$19,$S$12="Combined"),SUM('Raw Data'!H1238:H1245),IF(AND($P$12=$AD$20,$S$12="Combined"),SUM('Raw Data'!H1445:H1452),"Error")))))))))))))))))))))</f>
        <v>1</v>
      </c>
      <c r="H24" s="6">
        <f>IF(AND($P$12=$AD$14,OR($S$12="Northbound",$S$12="Eastbound")),SUM('Raw Data'!I203,'Raw Data'!I205,'Raw Data'!I207,'Raw Data'!I209),IF(AND($P$12=$AD$15,OR($S$12="Northbound",$S$12="Eastbound")),SUM('Raw Data'!I410,'Raw Data'!I412,'Raw Data'!I414,'Raw Data'!I416),IF(AND($P$12=$AD$16,OR($S$12="Northbound",$S$12="Eastbound")),SUM('Raw Data'!I617,'Raw Data'!I619,'Raw Data'!I621,'Raw Data'!I623),IF(AND($P$12=$AD$17,OR($S$12="Northbound",$S$12="Eastbound")),SUM('Raw Data'!I824,'Raw Data'!I826,'Raw Data'!I828,'Raw Data'!I830),IF(AND($P$12=$AD$18,OR($S$12="Northbound",$S$12="Eastbound")),SUM('Raw Data'!I1031,'Raw Data'!I1033,'Raw Data'!I1035,'Raw Data'!I1037),IF(AND($P$12=$AD$19,OR($S$12="Northbound",$S$12="Eastbound")),SUM('Raw Data'!I1238,'Raw Data'!I1240,'Raw Data'!I1242,'Raw Data'!I1244),IF(AND($P$12=$AD$20,OR($S$12="Northbound",$S$12="Eastbound")),SUM('Raw Data'!I1445,'Raw Data'!I1447,'Raw Data'!I1449,'Raw Data'!I1451),IF(AND($P$12=$AD$14,OR($S$12="Southbound",$S$12="Westbound")),SUM('Raw Data'!I204,'Raw Data'!I206,'Raw Data'!I208,'Raw Data'!I210),IF(AND($P$12=$AD$15,OR($S$12="Southbound",$S$12="Westbound")),SUM('Raw Data'!I411,'Raw Data'!I413,'Raw Data'!I415,'Raw Data'!I417),IF(AND($P$12=$AD$16,OR($S$12="Southbound",$S$12="Westbound")),SUM('Raw Data'!I618,'Raw Data'!I620,'Raw Data'!I622,'Raw Data'!I624),IF(AND($P$12=$AD$17,OR($S$12="Southbound",$S$12="Westbound")),SUM('Raw Data'!I825,'Raw Data'!I827,'Raw Data'!I829,'Raw Data'!I831),IF(AND($P$12=$AD$18,OR($S$12="Southbound",$S$12="Westbound")),SUM('Raw Data'!I1032,'Raw Data'!I1034,'Raw Data'!I1036,'Raw Data'!I1038),IF(AND($P$12=$AD$19,OR($S$12="Southbound","Westbound")),SUM('Raw Data'!I1239,'Raw Data'!I1241,'Raw Data'!I1243,'Raw Data'!I1245),IF(AND($P$12=$AD$20,OR($S$12="Southbound","Westbound")),SUM('Raw Data'!I1446,'Raw Data'!I1448,'Raw Data'!I1450,'Raw Data'!I1452),IF(AND($P$12=$AD$14,$S$12="Combined"),SUM('Raw Data'!I203:I210),IF(AND($P$12=$AD$15,$S$12="Combined"),SUM('Raw Data'!I410:I417),IF(AND($P$12=$AD$16,$S$12="Combined"),SUM('Raw Data'!I617:I624),IF(AND($P$12=$AD$17,$S$12="Combined"),SUM('Raw Data'!I824:I831),IF(AND($P$12=$AD$18,$S$12="Combined"),SUM('Raw Data'!I1031:I1038),IF(AND($P$12=$AD$19,$S$12="Combined"),SUM('Raw Data'!I1238:I1245),IF(AND($P$12=$AD$20,$S$12="Combined"),SUM('Raw Data'!I1445:I1452),"Error")))))))))))))))))))))</f>
        <v>0</v>
      </c>
      <c r="I24" s="6">
        <f>IF(AND($P$12=$AD$14,OR($S$12="Northbound",$S$12="Eastbound")),SUM('Raw Data'!J203,'Raw Data'!J205,'Raw Data'!J207,'Raw Data'!J209),IF(AND($P$12=$AD$15,OR($S$12="Northbound",$S$12="Eastbound")),SUM('Raw Data'!J410,'Raw Data'!J412,'Raw Data'!J414,'Raw Data'!J416),IF(AND($P$12=$AD$16,OR($S$12="Northbound",$S$12="Eastbound")),SUM('Raw Data'!J617,'Raw Data'!J619,'Raw Data'!J621,'Raw Data'!J623),IF(AND($P$12=$AD$17,OR($S$12="Northbound",$S$12="Eastbound")),SUM('Raw Data'!J824,'Raw Data'!J826,'Raw Data'!J828,'Raw Data'!J830),IF(AND($P$12=$AD$18,OR($S$12="Northbound",$S$12="Eastbound")),SUM('Raw Data'!J1031,'Raw Data'!J1033,'Raw Data'!J1035,'Raw Data'!J1037),IF(AND($P$12=$AD$19,OR($S$12="Northbound",$S$12="Eastbound")),SUM('Raw Data'!J1238,'Raw Data'!J1240,'Raw Data'!J1242,'Raw Data'!J1244),IF(AND($P$12=$AD$20,OR($S$12="Northbound",$S$12="Eastbound")),SUM('Raw Data'!J1445,'Raw Data'!J1447,'Raw Data'!J1449,'Raw Data'!J1451),IF(AND($P$12=$AD$14,OR($S$12="Southbound",$S$12="Westbound")),SUM('Raw Data'!J204,'Raw Data'!J206,'Raw Data'!J208,'Raw Data'!J210),IF(AND($P$12=$AD$15,OR($S$12="Southbound",$S$12="Westbound")),SUM('Raw Data'!J411,'Raw Data'!J413,'Raw Data'!J415,'Raw Data'!J417),IF(AND($P$12=$AD$16,OR($S$12="Southbound",$S$12="Westbound")),SUM('Raw Data'!J618,'Raw Data'!J620,'Raw Data'!J622,'Raw Data'!J624),IF(AND($P$12=$AD$17,OR($S$12="Southbound",$S$12="Westbound")),SUM('Raw Data'!J825,'Raw Data'!J827,'Raw Data'!J829,'Raw Data'!J831),IF(AND($P$12=$AD$18,OR($S$12="Southbound",$S$12="Westbound")),SUM('Raw Data'!J1032,'Raw Data'!J1034,'Raw Data'!J1036,'Raw Data'!J1038),IF(AND($P$12=$AD$19,OR($S$12="Southbound","Westbound")),SUM('Raw Data'!J1239,'Raw Data'!J1241,'Raw Data'!J1243,'Raw Data'!J1245),IF(AND($P$12=$AD$20,OR($S$12="Southbound","Westbound")),SUM('Raw Data'!J1446,'Raw Data'!J1448,'Raw Data'!J1450,'Raw Data'!J1452),IF(AND($P$12=$AD$14,$S$12="Combined"),SUM('Raw Data'!J203:J210),IF(AND($P$12=$AD$15,$S$12="Combined"),SUM('Raw Data'!J410:J417),IF(AND($P$12=$AD$16,$S$12="Combined"),SUM('Raw Data'!J617:J624),IF(AND($P$12=$AD$17,$S$12="Combined"),SUM('Raw Data'!J824:J831),IF(AND($P$12=$AD$18,$S$12="Combined"),SUM('Raw Data'!J1031:J1038),IF(AND($P$12=$AD$19,$S$12="Combined"),SUM('Raw Data'!J1238:J1245),IF(AND($P$12=$AD$20,$S$12="Combined"),SUM('Raw Data'!J1445:J1452),"Error")))))))))))))))))))))</f>
        <v>0</v>
      </c>
      <c r="J24" s="6">
        <f>IF(AND($P$12=$AD$14,OR($S$12="Northbound",$S$12="Eastbound")),SUM('Raw Data'!K203,'Raw Data'!K205,'Raw Data'!K207,'Raw Data'!K209),IF(AND($P$12=$AD$15,OR($S$12="Northbound",$S$12="Eastbound")),SUM('Raw Data'!K410,'Raw Data'!K412,'Raw Data'!K414,'Raw Data'!K416),IF(AND($P$12=$AD$16,OR($S$12="Northbound",$S$12="Eastbound")),SUM('Raw Data'!K617,'Raw Data'!K619,'Raw Data'!K621,'Raw Data'!K623),IF(AND($P$12=$AD$17,OR($S$12="Northbound",$S$12="Eastbound")),SUM('Raw Data'!K824,'Raw Data'!K826,'Raw Data'!K828,'Raw Data'!K830),IF(AND($P$12=$AD$18,OR($S$12="Northbound",$S$12="Eastbound")),SUM('Raw Data'!K1031,'Raw Data'!K1033,'Raw Data'!K1035,'Raw Data'!K1037),IF(AND($P$12=$AD$19,OR($S$12="Northbound",$S$12="Eastbound")),SUM('Raw Data'!K1238,'Raw Data'!K1240,'Raw Data'!K1242,'Raw Data'!K1244),IF(AND($P$12=$AD$20,OR($S$12="Northbound",$S$12="Eastbound")),SUM('Raw Data'!K1445,'Raw Data'!K1447,'Raw Data'!K1449,'Raw Data'!K1451),IF(AND($P$12=$AD$14,OR($S$12="Southbound",$S$12="Westbound")),SUM('Raw Data'!K204,'Raw Data'!K206,'Raw Data'!K208,'Raw Data'!K210),IF(AND($P$12=$AD$15,OR($S$12="Southbound",$S$12="Westbound")),SUM('Raw Data'!K411,'Raw Data'!K413,'Raw Data'!K415,'Raw Data'!K417),IF(AND($P$12=$AD$16,OR($S$12="Southbound",$S$12="Westbound")),SUM('Raw Data'!K618,'Raw Data'!K620,'Raw Data'!K622,'Raw Data'!K624),IF(AND($P$12=$AD$17,OR($S$12="Southbound",$S$12="Westbound")),SUM('Raw Data'!K825,'Raw Data'!K827,'Raw Data'!K829,'Raw Data'!K831),IF(AND($P$12=$AD$18,OR($S$12="Southbound",$S$12="Westbound")),SUM('Raw Data'!K1032,'Raw Data'!K1034,'Raw Data'!K1036,'Raw Data'!K1038),IF(AND($P$12=$AD$19,OR($S$12="Southbound","Westbound")),SUM('Raw Data'!K1239,'Raw Data'!K1241,'Raw Data'!K1243,'Raw Data'!K1245),IF(AND($P$12=$AD$20,OR($S$12="Southbound","Westbound")),SUM('Raw Data'!K1446,'Raw Data'!K1448,'Raw Data'!K1450,'Raw Data'!K1452),IF(AND($P$12=$AD$14,$S$12="Combined"),SUM('Raw Data'!K203:K210),IF(AND($P$12=$AD$15,$S$12="Combined"),SUM('Raw Data'!K410:K417),IF(AND($P$12=$AD$16,$S$12="Combined"),SUM('Raw Data'!K617:K624),IF(AND($P$12=$AD$17,$S$12="Combined"),SUM('Raw Data'!K824:K831),IF(AND($P$12=$AD$18,$S$12="Combined"),SUM('Raw Data'!K1031:K1038),IF(AND($P$12=$AD$19,$S$12="Combined"),SUM('Raw Data'!K1238:K1245),IF(AND($P$12=$AD$20,$S$12="Combined"),SUM('Raw Data'!K1445:K1452),"Error")))))))))))))))))))))</f>
        <v>0</v>
      </c>
      <c r="K24" s="6">
        <f>IF(AND($P$12=$AD$14,OR($S$12="Northbound",$S$12="Eastbound")),SUM('Raw Data'!L203,'Raw Data'!L205,'Raw Data'!L207,'Raw Data'!L209),IF(AND($P$12=$AD$15,OR($S$12="Northbound",$S$12="Eastbound")),SUM('Raw Data'!L410,'Raw Data'!L412,'Raw Data'!L414,'Raw Data'!L416),IF(AND($P$12=$AD$16,OR($S$12="Northbound",$S$12="Eastbound")),SUM('Raw Data'!L617,'Raw Data'!L619,'Raw Data'!L621,'Raw Data'!L623),IF(AND($P$12=$AD$17,OR($S$12="Northbound",$S$12="Eastbound")),SUM('Raw Data'!L824,'Raw Data'!L826,'Raw Data'!L828,'Raw Data'!L830),IF(AND($P$12=$AD$18,OR($S$12="Northbound",$S$12="Eastbound")),SUM('Raw Data'!L1031,'Raw Data'!L1033,'Raw Data'!L1035,'Raw Data'!L1037),IF(AND($P$12=$AD$19,OR($S$12="Northbound",$S$12="Eastbound")),SUM('Raw Data'!L1238,'Raw Data'!L1240,'Raw Data'!L1242,'Raw Data'!L1244),IF(AND($P$12=$AD$20,OR($S$12="Northbound",$S$12="Eastbound")),SUM('Raw Data'!L1445,'Raw Data'!L1447,'Raw Data'!L1449,'Raw Data'!L1451),IF(AND($P$12=$AD$14,OR($S$12="Southbound",$S$12="Westbound")),SUM('Raw Data'!L204,'Raw Data'!L206,'Raw Data'!L208,'Raw Data'!L210),IF(AND($P$12=$AD$15,OR($S$12="Southbound",$S$12="Westbound")),SUM('Raw Data'!L411,'Raw Data'!L413,'Raw Data'!L415,'Raw Data'!L417),IF(AND($P$12=$AD$16,OR($S$12="Southbound",$S$12="Westbound")),SUM('Raw Data'!L618,'Raw Data'!L620,'Raw Data'!L622,'Raw Data'!L624),IF(AND($P$12=$AD$17,OR($S$12="Southbound",$S$12="Westbound")),SUM('Raw Data'!L825,'Raw Data'!L827,'Raw Data'!L829,'Raw Data'!L831),IF(AND($P$12=$AD$18,OR($S$12="Southbound",$S$12="Westbound")),SUM('Raw Data'!L1032,'Raw Data'!L1034,'Raw Data'!L1036,'Raw Data'!L1038),IF(AND($P$12=$AD$19,OR($S$12="Southbound","Westbound")),SUM('Raw Data'!L1239,'Raw Data'!L1241,'Raw Data'!L1243,'Raw Data'!L1245),IF(AND($P$12=$AD$20,OR($S$12="Southbound","Westbound")),SUM('Raw Data'!L1446,'Raw Data'!L1448,'Raw Data'!L1450,'Raw Data'!L1452),IF(AND($P$12=$AD$14,$S$12="Combined"),SUM('Raw Data'!L203:L210),IF(AND($P$12=$AD$15,$S$12="Combined"),SUM('Raw Data'!L410:L417),IF(AND($P$12=$AD$16,$S$12="Combined"),SUM('Raw Data'!L617:L624),IF(AND($P$12=$AD$17,$S$12="Combined"),SUM('Raw Data'!L824:L831),IF(AND($P$12=$AD$18,$S$12="Combined"),SUM('Raw Data'!L1031:L1038),IF(AND($P$12=$AD$19,$S$12="Combined"),SUM('Raw Data'!L1238:L1245),IF(AND($P$12=$AD$20,$S$12="Combined"),SUM('Raw Data'!L1445:L1452),"Error")))))))))))))))))))))</f>
        <v>0</v>
      </c>
      <c r="L24" s="6">
        <f>IF(AND($P$12=$AD$14,OR($S$12="Northbound",$S$12="Eastbound")),SUM('Raw Data'!M203,'Raw Data'!M205,'Raw Data'!M207,'Raw Data'!M209),IF(AND($P$12=$AD$15,OR($S$12="Northbound",$S$12="Eastbound")),SUM('Raw Data'!M410,'Raw Data'!M412,'Raw Data'!M414,'Raw Data'!M416),IF(AND($P$12=$AD$16,OR($S$12="Northbound",$S$12="Eastbound")),SUM('Raw Data'!M617,'Raw Data'!M619,'Raw Data'!M621,'Raw Data'!M623),IF(AND($P$12=$AD$17,OR($S$12="Northbound",$S$12="Eastbound")),SUM('Raw Data'!M824,'Raw Data'!M826,'Raw Data'!M828,'Raw Data'!M830),IF(AND($P$12=$AD$18,OR($S$12="Northbound",$S$12="Eastbound")),SUM('Raw Data'!M1031,'Raw Data'!M1033,'Raw Data'!M1035,'Raw Data'!M1037),IF(AND($P$12=$AD$19,OR($S$12="Northbound",$S$12="Eastbound")),SUM('Raw Data'!M1238,'Raw Data'!M1240,'Raw Data'!M1242,'Raw Data'!M1244),IF(AND($P$12=$AD$20,OR($S$12="Northbound",$S$12="Eastbound")),SUM('Raw Data'!M1445,'Raw Data'!M1447,'Raw Data'!M1449,'Raw Data'!M1451),IF(AND($P$12=$AD$14,OR($S$12="Southbound",$S$12="Westbound")),SUM('Raw Data'!M204,'Raw Data'!M206,'Raw Data'!M208,'Raw Data'!M210),IF(AND($P$12=$AD$15,OR($S$12="Southbound",$S$12="Westbound")),SUM('Raw Data'!M411,'Raw Data'!M413,'Raw Data'!M415,'Raw Data'!M417),IF(AND($P$12=$AD$16,OR($S$12="Southbound",$S$12="Westbound")),SUM('Raw Data'!M618,'Raw Data'!M620,'Raw Data'!M622,'Raw Data'!M624),IF(AND($P$12=$AD$17,OR($S$12="Southbound",$S$12="Westbound")),SUM('Raw Data'!M825,'Raw Data'!M827,'Raw Data'!M829,'Raw Data'!M831),IF(AND($P$12=$AD$18,OR($S$12="Southbound",$S$12="Westbound")),SUM('Raw Data'!M1032,'Raw Data'!M1034,'Raw Data'!M1036,'Raw Data'!M1038),IF(AND($P$12=$AD$19,OR($S$12="Southbound","Westbound")),SUM('Raw Data'!M1239,'Raw Data'!M1241,'Raw Data'!M1243,'Raw Data'!M1245),IF(AND($P$12=$AD$20,OR($S$12="Southbound","Westbound")),SUM('Raw Data'!M1446,'Raw Data'!M1448,'Raw Data'!M1450,'Raw Data'!M1452),IF(AND($P$12=$AD$14,$S$12="Combined"),SUM('Raw Data'!M203:M210),IF(AND($P$12=$AD$15,$S$12="Combined"),SUM('Raw Data'!M410:M417),IF(AND($P$12=$AD$16,$S$12="Combined"),SUM('Raw Data'!M617:M624),IF(AND($P$12=$AD$17,$S$12="Combined"),SUM('Raw Data'!M824:M831),IF(AND($P$12=$AD$18,$S$12="Combined"),SUM('Raw Data'!M1031:M1038),IF(AND($P$12=$AD$19,$S$12="Combined"),SUM('Raw Data'!M1238:M1245),IF(AND($P$12=$AD$20,$S$12="Combined"),SUM('Raw Data'!M1445:M1452),"Error")))))))))))))))))))))</f>
        <v>0</v>
      </c>
      <c r="M24" s="6">
        <f>IF(AND($P$12=$AD$14,OR($S$12="Northbound",$S$12="Eastbound")),SUM('Raw Data'!N203,'Raw Data'!N205,'Raw Data'!N207,'Raw Data'!N209),IF(AND($P$12=$AD$15,OR($S$12="Northbound",$S$12="Eastbound")),SUM('Raw Data'!N410,'Raw Data'!N412,'Raw Data'!N414,'Raw Data'!N416),IF(AND($P$12=$AD$16,OR($S$12="Northbound",$S$12="Eastbound")),SUM('Raw Data'!N617,'Raw Data'!N619,'Raw Data'!N621,'Raw Data'!N623),IF(AND($P$12=$AD$17,OR($S$12="Northbound",$S$12="Eastbound")),SUM('Raw Data'!N824,'Raw Data'!N826,'Raw Data'!N828,'Raw Data'!N830),IF(AND($P$12=$AD$18,OR($S$12="Northbound",$S$12="Eastbound")),SUM('Raw Data'!N1031,'Raw Data'!N1033,'Raw Data'!N1035,'Raw Data'!N1037),IF(AND($P$12=$AD$19,OR($S$12="Northbound",$S$12="Eastbound")),SUM('Raw Data'!N1238,'Raw Data'!N1240,'Raw Data'!N1242,'Raw Data'!N1244),IF(AND($P$12=$AD$20,OR($S$12="Northbound",$S$12="Eastbound")),SUM('Raw Data'!N1445,'Raw Data'!N1447,'Raw Data'!N1449,'Raw Data'!N1451),IF(AND($P$12=$AD$14,OR($S$12="Southbound",$S$12="Westbound")),SUM('Raw Data'!N204,'Raw Data'!N206,'Raw Data'!N208,'Raw Data'!N210),IF(AND($P$12=$AD$15,OR($S$12="Southbound",$S$12="Westbound")),SUM('Raw Data'!N411,'Raw Data'!N413,'Raw Data'!N415,'Raw Data'!N417),IF(AND($P$12=$AD$16,OR($S$12="Southbound",$S$12="Westbound")),SUM('Raw Data'!N618,'Raw Data'!N620,'Raw Data'!N622,'Raw Data'!N624),IF(AND($P$12=$AD$17,OR($S$12="Southbound",$S$12="Westbound")),SUM('Raw Data'!N825,'Raw Data'!N827,'Raw Data'!N829,'Raw Data'!N831),IF(AND($P$12=$AD$18,OR($S$12="Southbound",$S$12="Westbound")),SUM('Raw Data'!N1032,'Raw Data'!N1034,'Raw Data'!N1036,'Raw Data'!N1038),IF(AND($P$12=$AD$19,OR($S$12="Southbound","Westbound")),SUM('Raw Data'!N1239,'Raw Data'!N1241,'Raw Data'!N1243,'Raw Data'!N1245),IF(AND($P$12=$AD$20,OR($S$12="Southbound","Westbound")),SUM('Raw Data'!N1446,'Raw Data'!N1448,'Raw Data'!N1450,'Raw Data'!N1452),IF(AND($P$12=$AD$14,$S$12="Combined"),SUM('Raw Data'!N203:N210),IF(AND($P$12=$AD$15,$S$12="Combined"),SUM('Raw Data'!N410:N417),IF(AND($P$12=$AD$16,$S$12="Combined"),SUM('Raw Data'!N617:N624),IF(AND($P$12=$AD$17,$S$12="Combined"),SUM('Raw Data'!N824:N831),IF(AND($P$12=$AD$18,$S$12="Combined"),SUM('Raw Data'!N1031:N1038),IF(AND($P$12=$AD$19,$S$12="Combined"),SUM('Raw Data'!N1238:N1245),IF(AND($P$12=$AD$20,$S$12="Combined"),SUM('Raw Data'!N1445:N1452),"Error")))))))))))))))))))))</f>
        <v>0</v>
      </c>
      <c r="N24" s="46">
        <f t="shared" si="0"/>
        <v>69</v>
      </c>
      <c r="AC24" s="51"/>
      <c r="AD24" s="51"/>
      <c r="AE24" s="51"/>
      <c r="AF24" s="51"/>
      <c r="AG24" s="51"/>
    </row>
    <row r="25" spans="1:33" ht="13.8" x14ac:dyDescent="0.25">
      <c r="A25" s="43">
        <v>0.45833333333333298</v>
      </c>
      <c r="B25" s="6">
        <f>IF(AND($P$12=$AD$14,OR($S$12="Northbound",$S$12="Eastbound")),SUM('Raw Data'!C211,'Raw Data'!C213,'Raw Data'!C215,'Raw Data'!C217),IF(AND($P$12=$AD$15,OR($S$12="Northbound",$S$12="Eastbound")),SUM('Raw Data'!C418,'Raw Data'!C420,'Raw Data'!C422,'Raw Data'!C424),IF(AND($P$12=$AD$16,OR($S$12="Northbound",$S$12="Eastbound")),SUM('Raw Data'!C625,'Raw Data'!C627,'Raw Data'!C629,'Raw Data'!C631),IF(AND($P$12=$AD$17,OR($S$12="Northbound",$S$12="Eastbound")),SUM('Raw Data'!C832,'Raw Data'!C834,'Raw Data'!C836,'Raw Data'!C838),IF(AND($P$12=$AD$18,OR($S$12="Northbound",$S$12="Eastbound")),SUM('Raw Data'!C1039,'Raw Data'!C1041,'Raw Data'!C1043,'Raw Data'!C1045),IF(AND($P$12=$AD$19,OR($S$12="Northbound",$S$12="Eastbound")),SUM('Raw Data'!C1246,'Raw Data'!C1248,'Raw Data'!C1250,'Raw Data'!C1252),IF(AND($P$12=$AD$20,OR($S$12="Northbound",$S$12="Eastbound")),SUM('Raw Data'!C1453,'Raw Data'!C1455,'Raw Data'!C1457,'Raw Data'!C1459),IF(AND($P$12=$AD$14,OR($S$12="Southbound",$S$12="Westbound")),SUM('Raw Data'!C212,'Raw Data'!C214,'Raw Data'!C216,'Raw Data'!C218),IF(AND($P$12=$AD$15,OR($S$12="Southbound",$S$12="Westbound")),SUM('Raw Data'!C419,'Raw Data'!C421,'Raw Data'!C423,'Raw Data'!C425),IF(AND($P$12=$AD$16,OR($S$12="Southbound",$S$12="Westbound")),SUM('Raw Data'!C626,'Raw Data'!C628,'Raw Data'!C630,'Raw Data'!C632),IF(AND($P$12=$AD$17,OR($S$12="Southbound",$S$12="Westbound")),SUM('Raw Data'!C833,'Raw Data'!C835,'Raw Data'!C837,'Raw Data'!C839),IF(AND($P$12=$AD$18,OR($S$12="Southbound",$S$12="Westbound")),SUM('Raw Data'!C1040,'Raw Data'!C1042,'Raw Data'!C1044,'Raw Data'!C1046),IF(AND($P$12=$AD$19,OR($S$12="Southbound","Westbound")),SUM('Raw Data'!C1247,'Raw Data'!C1249,'Raw Data'!C1251,'Raw Data'!C1253),IF(AND($P$12=$AD$20,OR($S$12="Southbound","Westbound")),SUM('Raw Data'!C1454,'Raw Data'!C1456,'Raw Data'!C1458,'Raw Data'!C1460),IF(AND($P$12=$AD$14,$S$12="Combined"),SUM('Raw Data'!C211:C218),IF(AND($P$12=$AD$15,$S$12="Combined"),SUM('Raw Data'!C418:C425),IF(AND($P$12=$AD$16,$S$12="Combined"),SUM('Raw Data'!C625:C632),IF(AND($P$12=$AD$17,$S$12="Combined"),SUM('Raw Data'!C832:C839),IF(AND($P$12=$AD$18,$S$12="Combined"),SUM('Raw Data'!C1039:C1046),IF(AND($P$12=$AD$19,$S$12="Combined"),SUM('Raw Data'!C1246:C1253),IF(AND($P$12=$AD$20,$S$12="Combined"),SUM('Raw Data'!C1453:C1460),"Error")))))))))))))))))))))</f>
        <v>11</v>
      </c>
      <c r="C25" s="6">
        <f>IF(AND($P$12=$AD$14,OR($S$12="Northbound",$S$12="Eastbound")),SUM('Raw Data'!D211,'Raw Data'!D213,'Raw Data'!D215,'Raw Data'!D217),IF(AND($P$12=$AD$15,OR($S$12="Northbound",$S$12="Eastbound")),SUM('Raw Data'!D418,'Raw Data'!D420,'Raw Data'!D422,'Raw Data'!D424),IF(AND($P$12=$AD$16,OR($S$12="Northbound",$S$12="Eastbound")),SUM('Raw Data'!D625,'Raw Data'!D627,'Raw Data'!D629,'Raw Data'!D631),IF(AND($P$12=$AD$17,OR($S$12="Northbound",$S$12="Eastbound")),SUM('Raw Data'!D832,'Raw Data'!D834,'Raw Data'!D836,'Raw Data'!D838),IF(AND($P$12=$AD$18,OR($S$12="Northbound",$S$12="Eastbound")),SUM('Raw Data'!D1039,'Raw Data'!D1041,'Raw Data'!D1043,'Raw Data'!D1045),IF(AND($P$12=$AD$19,OR($S$12="Northbound",$S$12="Eastbound")),SUM('Raw Data'!D1246,'Raw Data'!D1248,'Raw Data'!D1250,'Raw Data'!D1252),IF(AND($P$12=$AD$20,OR($S$12="Northbound",$S$12="Eastbound")),SUM('Raw Data'!D1453,'Raw Data'!D1455,'Raw Data'!D1457,'Raw Data'!D1459),IF(AND($P$12=$AD$14,OR($S$12="Southbound",$S$12="Westbound")),SUM('Raw Data'!D212,'Raw Data'!D214,'Raw Data'!D216,'Raw Data'!D218),IF(AND($P$12=$AD$15,OR($S$12="Southbound",$S$12="Westbound")),SUM('Raw Data'!D419,'Raw Data'!D421,'Raw Data'!D423,'Raw Data'!D425),IF(AND($P$12=$AD$16,OR($S$12="Southbound",$S$12="Westbound")),SUM('Raw Data'!D626,'Raw Data'!D628,'Raw Data'!D630,'Raw Data'!D632),IF(AND($P$12=$AD$17,OR($S$12="Southbound",$S$12="Westbound")),SUM('Raw Data'!D833,'Raw Data'!D835,'Raw Data'!D837,'Raw Data'!D839),IF(AND($P$12=$AD$18,OR($S$12="Southbound",$S$12="Westbound")),SUM('Raw Data'!D1040,'Raw Data'!D1042,'Raw Data'!D1044,'Raw Data'!D1046),IF(AND($P$12=$AD$19,OR($S$12="Southbound","Westbound")),SUM('Raw Data'!D1247,'Raw Data'!D1249,'Raw Data'!D1251,'Raw Data'!D1253),IF(AND($P$12=$AD$20,OR($S$12="Southbound","Westbound")),SUM('Raw Data'!D1454,'Raw Data'!D1456,'Raw Data'!D1458,'Raw Data'!D1460),IF(AND($P$12=$AD$14,$S$12="Combined"),SUM('Raw Data'!D211:D218),IF(AND($P$12=$AD$15,$S$12="Combined"),SUM('Raw Data'!D418:D425),IF(AND($P$12=$AD$16,$S$12="Combined"),SUM('Raw Data'!D625:D632),IF(AND($P$12=$AD$17,$S$12="Combined"),SUM('Raw Data'!D832:D839),IF(AND($P$12=$AD$18,$S$12="Combined"),SUM('Raw Data'!D1039:D1046),IF(AND($P$12=$AD$19,$S$12="Combined"),SUM('Raw Data'!D1246:D1253),IF(AND($P$12=$AD$20,$S$12="Combined"),SUM('Raw Data'!D1453:D1460),"Error")))))))))))))))))))))</f>
        <v>59</v>
      </c>
      <c r="D25" s="6">
        <f>IF(AND($P$12=$AD$14,OR($S$12="Northbound",$S$12="Eastbound")),SUM('Raw Data'!E211,'Raw Data'!E213,'Raw Data'!E215,'Raw Data'!E217),IF(AND($P$12=$AD$15,OR($S$12="Northbound",$S$12="Eastbound")),SUM('Raw Data'!E418,'Raw Data'!E420,'Raw Data'!E422,'Raw Data'!E424),IF(AND($P$12=$AD$16,OR($S$12="Northbound",$S$12="Eastbound")),SUM('Raw Data'!E625,'Raw Data'!E627,'Raw Data'!E629,'Raw Data'!E631),IF(AND($P$12=$AD$17,OR($S$12="Northbound",$S$12="Eastbound")),SUM('Raw Data'!E832,'Raw Data'!E834,'Raw Data'!E836,'Raw Data'!E838),IF(AND($P$12=$AD$18,OR($S$12="Northbound",$S$12="Eastbound")),SUM('Raw Data'!E1039,'Raw Data'!E1041,'Raw Data'!E1043,'Raw Data'!E1045),IF(AND($P$12=$AD$19,OR($S$12="Northbound",$S$12="Eastbound")),SUM('Raw Data'!E1246,'Raw Data'!E1248,'Raw Data'!E1250,'Raw Data'!E1252),IF(AND($P$12=$AD$20,OR($S$12="Northbound",$S$12="Eastbound")),SUM('Raw Data'!E1453,'Raw Data'!E1455,'Raw Data'!E1457,'Raw Data'!E1459),IF(AND($P$12=$AD$14,OR($S$12="Southbound",$S$12="Westbound")),SUM('Raw Data'!E212,'Raw Data'!E214,'Raw Data'!E216,'Raw Data'!E218),IF(AND($P$12=$AD$15,OR($S$12="Southbound",$S$12="Westbound")),SUM('Raw Data'!E419,'Raw Data'!E421,'Raw Data'!E423,'Raw Data'!E425),IF(AND($P$12=$AD$16,OR($S$12="Southbound",$S$12="Westbound")),SUM('Raw Data'!E626,'Raw Data'!E628,'Raw Data'!E630,'Raw Data'!E632),IF(AND($P$12=$AD$17,OR($S$12="Southbound",$S$12="Westbound")),SUM('Raw Data'!E833,'Raw Data'!E835,'Raw Data'!E837,'Raw Data'!E839),IF(AND($P$12=$AD$18,OR($S$12="Southbound",$S$12="Westbound")),SUM('Raw Data'!E1040,'Raw Data'!E1042,'Raw Data'!E1044,'Raw Data'!E1046),IF(AND($P$12=$AD$19,OR($S$12="Southbound","Westbound")),SUM('Raw Data'!E1247,'Raw Data'!E1249,'Raw Data'!E1251,'Raw Data'!E1253),IF(AND($P$12=$AD$20,OR($S$12="Southbound","Westbound")),SUM('Raw Data'!E1454,'Raw Data'!E1456,'Raw Data'!E1458,'Raw Data'!E1460),IF(AND($P$12=$AD$14,$S$12="Combined"),SUM('Raw Data'!E211:E218),IF(AND($P$12=$AD$15,$S$12="Combined"),SUM('Raw Data'!E418:E425),IF(AND($P$12=$AD$16,$S$12="Combined"),SUM('Raw Data'!E625:E632),IF(AND($P$12=$AD$17,$S$12="Combined"),SUM('Raw Data'!E832:E839),IF(AND($P$12=$AD$18,$S$12="Combined"),SUM('Raw Data'!E1039:E1046),IF(AND($P$12=$AD$19,$S$12="Combined"),SUM('Raw Data'!E1246:E1253),IF(AND($P$12=$AD$20,$S$12="Combined"),SUM('Raw Data'!E1453:E1460),"Error")))))))))))))))))))))</f>
        <v>1</v>
      </c>
      <c r="E25" s="6">
        <f>IF(AND($P$12=$AD$14,OR($S$12="Northbound",$S$12="Eastbound")),SUM('Raw Data'!F211,'Raw Data'!F213,'Raw Data'!F215,'Raw Data'!F217),IF(AND($P$12=$AD$15,OR($S$12="Northbound",$S$12="Eastbound")),SUM('Raw Data'!F418,'Raw Data'!F420,'Raw Data'!F422,'Raw Data'!F424),IF(AND($P$12=$AD$16,OR($S$12="Northbound",$S$12="Eastbound")),SUM('Raw Data'!F625,'Raw Data'!F627,'Raw Data'!F629,'Raw Data'!F631),IF(AND($P$12=$AD$17,OR($S$12="Northbound",$S$12="Eastbound")),SUM('Raw Data'!F832,'Raw Data'!F834,'Raw Data'!F836,'Raw Data'!F838),IF(AND($P$12=$AD$18,OR($S$12="Northbound",$S$12="Eastbound")),SUM('Raw Data'!F1039,'Raw Data'!F1041,'Raw Data'!F1043,'Raw Data'!F1045),IF(AND($P$12=$AD$19,OR($S$12="Northbound",$S$12="Eastbound")),SUM('Raw Data'!F1246,'Raw Data'!F1248,'Raw Data'!F1250,'Raw Data'!F1252),IF(AND($P$12=$AD$20,OR($S$12="Northbound",$S$12="Eastbound")),SUM('Raw Data'!F1453,'Raw Data'!F1455,'Raw Data'!F1457,'Raw Data'!F1459),IF(AND($P$12=$AD$14,OR($S$12="Southbound",$S$12="Westbound")),SUM('Raw Data'!F212,'Raw Data'!F214,'Raw Data'!F216,'Raw Data'!F218),IF(AND($P$12=$AD$15,OR($S$12="Southbound",$S$12="Westbound")),SUM('Raw Data'!F419,'Raw Data'!F421,'Raw Data'!F423,'Raw Data'!F425),IF(AND($P$12=$AD$16,OR($S$12="Southbound",$S$12="Westbound")),SUM('Raw Data'!F626,'Raw Data'!F628,'Raw Data'!F630,'Raw Data'!F632),IF(AND($P$12=$AD$17,OR($S$12="Southbound",$S$12="Westbound")),SUM('Raw Data'!F833,'Raw Data'!F835,'Raw Data'!F837,'Raw Data'!F839),IF(AND($P$12=$AD$18,OR($S$12="Southbound",$S$12="Westbound")),SUM('Raw Data'!F1040,'Raw Data'!F1042,'Raw Data'!F1044,'Raw Data'!F1046),IF(AND($P$12=$AD$19,OR($S$12="Southbound","Westbound")),SUM('Raw Data'!F1247,'Raw Data'!F1249,'Raw Data'!F1251,'Raw Data'!F1253),IF(AND($P$12=$AD$20,OR($S$12="Southbound","Westbound")),SUM('Raw Data'!F1454,'Raw Data'!F1456,'Raw Data'!F1458,'Raw Data'!F1460),IF(AND($P$12=$AD$14,$S$12="Combined"),SUM('Raw Data'!F211:F218),IF(AND($P$12=$AD$15,$S$12="Combined"),SUM('Raw Data'!F418:F425),IF(AND($P$12=$AD$16,$S$12="Combined"),SUM('Raw Data'!F625:F632),IF(AND($P$12=$AD$17,$S$12="Combined"),SUM('Raw Data'!F832:F839),IF(AND($P$12=$AD$18,$S$12="Combined"),SUM('Raw Data'!F1039:F1046),IF(AND($P$12=$AD$19,$S$12="Combined"),SUM('Raw Data'!F1246:F1253),IF(AND($P$12=$AD$20,$S$12="Combined"),SUM('Raw Data'!F1453:F1460),"Error")))))))))))))))))))))</f>
        <v>0</v>
      </c>
      <c r="F25" s="6">
        <f>IF(AND($P$12=$AD$14,OR($S$12="Northbound",$S$12="Eastbound")),SUM('Raw Data'!G211,'Raw Data'!G213,'Raw Data'!G215,'Raw Data'!G217),IF(AND($P$12=$AD$15,OR($S$12="Northbound",$S$12="Eastbound")),SUM('Raw Data'!G418,'Raw Data'!G420,'Raw Data'!G422,'Raw Data'!G424),IF(AND($P$12=$AD$16,OR($S$12="Northbound",$S$12="Eastbound")),SUM('Raw Data'!G625,'Raw Data'!G627,'Raw Data'!G629,'Raw Data'!G631),IF(AND($P$12=$AD$17,OR($S$12="Northbound",$S$12="Eastbound")),SUM('Raw Data'!G832,'Raw Data'!G834,'Raw Data'!G836,'Raw Data'!G838),IF(AND($P$12=$AD$18,OR($S$12="Northbound",$S$12="Eastbound")),SUM('Raw Data'!G1039,'Raw Data'!G1041,'Raw Data'!G1043,'Raw Data'!G1045),IF(AND($P$12=$AD$19,OR($S$12="Northbound",$S$12="Eastbound")),SUM('Raw Data'!G1246,'Raw Data'!G1248,'Raw Data'!G1250,'Raw Data'!G1252),IF(AND($P$12=$AD$20,OR($S$12="Northbound",$S$12="Eastbound")),SUM('Raw Data'!G1453,'Raw Data'!G1455,'Raw Data'!G1457,'Raw Data'!G1459),IF(AND($P$12=$AD$14,OR($S$12="Southbound",$S$12="Westbound")),SUM('Raw Data'!G212,'Raw Data'!G214,'Raw Data'!G216,'Raw Data'!G218),IF(AND($P$12=$AD$15,OR($S$12="Southbound",$S$12="Westbound")),SUM('Raw Data'!G419,'Raw Data'!G421,'Raw Data'!G423,'Raw Data'!G425),IF(AND($P$12=$AD$16,OR($S$12="Southbound",$S$12="Westbound")),SUM('Raw Data'!G626,'Raw Data'!G628,'Raw Data'!G630,'Raw Data'!G632),IF(AND($P$12=$AD$17,OR($S$12="Southbound",$S$12="Westbound")),SUM('Raw Data'!G833,'Raw Data'!G835,'Raw Data'!G837,'Raw Data'!G839),IF(AND($P$12=$AD$18,OR($S$12="Southbound",$S$12="Westbound")),SUM('Raw Data'!G1040,'Raw Data'!G1042,'Raw Data'!G1044,'Raw Data'!G1046),IF(AND($P$12=$AD$19,OR($S$12="Southbound","Westbound")),SUM('Raw Data'!G1247,'Raw Data'!G1249,'Raw Data'!G1251,'Raw Data'!G1253),IF(AND($P$12=$AD$20,OR($S$12="Southbound","Westbound")),SUM('Raw Data'!G1454,'Raw Data'!G1456,'Raw Data'!G1458,'Raw Data'!G1460),IF(AND($P$12=$AD$14,$S$12="Combined"),SUM('Raw Data'!G211:G218),IF(AND($P$12=$AD$15,$S$12="Combined"),SUM('Raw Data'!G418:G425),IF(AND($P$12=$AD$16,$S$12="Combined"),SUM('Raw Data'!G625:G632),IF(AND($P$12=$AD$17,$S$12="Combined"),SUM('Raw Data'!G832:G839),IF(AND($P$12=$AD$18,$S$12="Combined"),SUM('Raw Data'!G1039:G1046),IF(AND($P$12=$AD$19,$S$12="Combined"),SUM('Raw Data'!G1246:G1253),IF(AND($P$12=$AD$20,$S$12="Combined"),SUM('Raw Data'!G1453:G1460),"Error")))))))))))))))))))))</f>
        <v>0</v>
      </c>
      <c r="G25" s="6">
        <f>IF(AND($P$12=$AD$14,OR($S$12="Northbound",$S$12="Eastbound")),SUM('Raw Data'!H211,'Raw Data'!H213,'Raw Data'!H215,'Raw Data'!H217),IF(AND($P$12=$AD$15,OR($S$12="Northbound",$S$12="Eastbound")),SUM('Raw Data'!H418,'Raw Data'!H420,'Raw Data'!H422,'Raw Data'!H424),IF(AND($P$12=$AD$16,OR($S$12="Northbound",$S$12="Eastbound")),SUM('Raw Data'!H625,'Raw Data'!H627,'Raw Data'!H629,'Raw Data'!H631),IF(AND($P$12=$AD$17,OR($S$12="Northbound",$S$12="Eastbound")),SUM('Raw Data'!H832,'Raw Data'!H834,'Raw Data'!H836,'Raw Data'!H838),IF(AND($P$12=$AD$18,OR($S$12="Northbound",$S$12="Eastbound")),SUM('Raw Data'!H1039,'Raw Data'!H1041,'Raw Data'!H1043,'Raw Data'!H1045),IF(AND($P$12=$AD$19,OR($S$12="Northbound",$S$12="Eastbound")),SUM('Raw Data'!H1246,'Raw Data'!H1248,'Raw Data'!H1250,'Raw Data'!H1252),IF(AND($P$12=$AD$20,OR($S$12="Northbound",$S$12="Eastbound")),SUM('Raw Data'!H1453,'Raw Data'!H1455,'Raw Data'!H1457,'Raw Data'!H1459),IF(AND($P$12=$AD$14,OR($S$12="Southbound",$S$12="Westbound")),SUM('Raw Data'!H212,'Raw Data'!H214,'Raw Data'!H216,'Raw Data'!H218),IF(AND($P$12=$AD$15,OR($S$12="Southbound",$S$12="Westbound")),SUM('Raw Data'!H419,'Raw Data'!H421,'Raw Data'!H423,'Raw Data'!H425),IF(AND($P$12=$AD$16,OR($S$12="Southbound",$S$12="Westbound")),SUM('Raw Data'!H626,'Raw Data'!H628,'Raw Data'!H630,'Raw Data'!H632),IF(AND($P$12=$AD$17,OR($S$12="Southbound",$S$12="Westbound")),SUM('Raw Data'!H833,'Raw Data'!H835,'Raw Data'!H837,'Raw Data'!H839),IF(AND($P$12=$AD$18,OR($S$12="Southbound",$S$12="Westbound")),SUM('Raw Data'!H1040,'Raw Data'!H1042,'Raw Data'!H1044,'Raw Data'!H1046),IF(AND($P$12=$AD$19,OR($S$12="Southbound","Westbound")),SUM('Raw Data'!H1247,'Raw Data'!H1249,'Raw Data'!H1251,'Raw Data'!H1253),IF(AND($P$12=$AD$20,OR($S$12="Southbound","Westbound")),SUM('Raw Data'!H1454,'Raw Data'!H1456,'Raw Data'!H1458,'Raw Data'!H1460),IF(AND($P$12=$AD$14,$S$12="Combined"),SUM('Raw Data'!H211:H218),IF(AND($P$12=$AD$15,$S$12="Combined"),SUM('Raw Data'!H418:H425),IF(AND($P$12=$AD$16,$S$12="Combined"),SUM('Raw Data'!H625:H632),IF(AND($P$12=$AD$17,$S$12="Combined"),SUM('Raw Data'!H832:H839),IF(AND($P$12=$AD$18,$S$12="Combined"),SUM('Raw Data'!H1039:H1046),IF(AND($P$12=$AD$19,$S$12="Combined"),SUM('Raw Data'!H1246:H1253),IF(AND($P$12=$AD$20,$S$12="Combined"),SUM('Raw Data'!H1453:H1460),"Error")))))))))))))))))))))</f>
        <v>0</v>
      </c>
      <c r="H25" s="6">
        <f>IF(AND($P$12=$AD$14,OR($S$12="Northbound",$S$12="Eastbound")),SUM('Raw Data'!I211,'Raw Data'!I213,'Raw Data'!I215,'Raw Data'!I217),IF(AND($P$12=$AD$15,OR($S$12="Northbound",$S$12="Eastbound")),SUM('Raw Data'!I418,'Raw Data'!I420,'Raw Data'!I422,'Raw Data'!I424),IF(AND($P$12=$AD$16,OR($S$12="Northbound",$S$12="Eastbound")),SUM('Raw Data'!I625,'Raw Data'!I627,'Raw Data'!I629,'Raw Data'!I631),IF(AND($P$12=$AD$17,OR($S$12="Northbound",$S$12="Eastbound")),SUM('Raw Data'!I832,'Raw Data'!I834,'Raw Data'!I836,'Raw Data'!I838),IF(AND($P$12=$AD$18,OR($S$12="Northbound",$S$12="Eastbound")),SUM('Raw Data'!I1039,'Raw Data'!I1041,'Raw Data'!I1043,'Raw Data'!I1045),IF(AND($P$12=$AD$19,OR($S$12="Northbound",$S$12="Eastbound")),SUM('Raw Data'!I1246,'Raw Data'!I1248,'Raw Data'!I1250,'Raw Data'!I1252),IF(AND($P$12=$AD$20,OR($S$12="Northbound",$S$12="Eastbound")),SUM('Raw Data'!I1453,'Raw Data'!I1455,'Raw Data'!I1457,'Raw Data'!I1459),IF(AND($P$12=$AD$14,OR($S$12="Southbound",$S$12="Westbound")),SUM('Raw Data'!I212,'Raw Data'!I214,'Raw Data'!I216,'Raw Data'!I218),IF(AND($P$12=$AD$15,OR($S$12="Southbound",$S$12="Westbound")),SUM('Raw Data'!I419,'Raw Data'!I421,'Raw Data'!I423,'Raw Data'!I425),IF(AND($P$12=$AD$16,OR($S$12="Southbound",$S$12="Westbound")),SUM('Raw Data'!I626,'Raw Data'!I628,'Raw Data'!I630,'Raw Data'!I632),IF(AND($P$12=$AD$17,OR($S$12="Southbound",$S$12="Westbound")),SUM('Raw Data'!I833,'Raw Data'!I835,'Raw Data'!I837,'Raw Data'!I839),IF(AND($P$12=$AD$18,OR($S$12="Southbound",$S$12="Westbound")),SUM('Raw Data'!I1040,'Raw Data'!I1042,'Raw Data'!I1044,'Raw Data'!I1046),IF(AND($P$12=$AD$19,OR($S$12="Southbound","Westbound")),SUM('Raw Data'!I1247,'Raw Data'!I1249,'Raw Data'!I1251,'Raw Data'!I1253),IF(AND($P$12=$AD$20,OR($S$12="Southbound","Westbound")),SUM('Raw Data'!I1454,'Raw Data'!I1456,'Raw Data'!I1458,'Raw Data'!I1460),IF(AND($P$12=$AD$14,$S$12="Combined"),SUM('Raw Data'!I211:I218),IF(AND($P$12=$AD$15,$S$12="Combined"),SUM('Raw Data'!I418:I425),IF(AND($P$12=$AD$16,$S$12="Combined"),SUM('Raw Data'!I625:I632),IF(AND($P$12=$AD$17,$S$12="Combined"),SUM('Raw Data'!I832:I839),IF(AND($P$12=$AD$18,$S$12="Combined"),SUM('Raw Data'!I1039:I1046),IF(AND($P$12=$AD$19,$S$12="Combined"),SUM('Raw Data'!I1246:I1253),IF(AND($P$12=$AD$20,$S$12="Combined"),SUM('Raw Data'!I1453:I1460),"Error")))))))))))))))))))))</f>
        <v>0</v>
      </c>
      <c r="I25" s="6">
        <f>IF(AND($P$12=$AD$14,OR($S$12="Northbound",$S$12="Eastbound")),SUM('Raw Data'!J211,'Raw Data'!J213,'Raw Data'!J215,'Raw Data'!J217),IF(AND($P$12=$AD$15,OR($S$12="Northbound",$S$12="Eastbound")),SUM('Raw Data'!J418,'Raw Data'!J420,'Raw Data'!J422,'Raw Data'!J424),IF(AND($P$12=$AD$16,OR($S$12="Northbound",$S$12="Eastbound")),SUM('Raw Data'!J625,'Raw Data'!J627,'Raw Data'!J629,'Raw Data'!J631),IF(AND($P$12=$AD$17,OR($S$12="Northbound",$S$12="Eastbound")),SUM('Raw Data'!J832,'Raw Data'!J834,'Raw Data'!J836,'Raw Data'!J838),IF(AND($P$12=$AD$18,OR($S$12="Northbound",$S$12="Eastbound")),SUM('Raw Data'!J1039,'Raw Data'!J1041,'Raw Data'!J1043,'Raw Data'!J1045),IF(AND($P$12=$AD$19,OR($S$12="Northbound",$S$12="Eastbound")),SUM('Raw Data'!J1246,'Raw Data'!J1248,'Raw Data'!J1250,'Raw Data'!J1252),IF(AND($P$12=$AD$20,OR($S$12="Northbound",$S$12="Eastbound")),SUM('Raw Data'!J1453,'Raw Data'!J1455,'Raw Data'!J1457,'Raw Data'!J1459),IF(AND($P$12=$AD$14,OR($S$12="Southbound",$S$12="Westbound")),SUM('Raw Data'!J212,'Raw Data'!J214,'Raw Data'!J216,'Raw Data'!J218),IF(AND($P$12=$AD$15,OR($S$12="Southbound",$S$12="Westbound")),SUM('Raw Data'!J419,'Raw Data'!J421,'Raw Data'!J423,'Raw Data'!J425),IF(AND($P$12=$AD$16,OR($S$12="Southbound",$S$12="Westbound")),SUM('Raw Data'!J626,'Raw Data'!J628,'Raw Data'!J630,'Raw Data'!J632),IF(AND($P$12=$AD$17,OR($S$12="Southbound",$S$12="Westbound")),SUM('Raw Data'!J833,'Raw Data'!J835,'Raw Data'!J837,'Raw Data'!J839),IF(AND($P$12=$AD$18,OR($S$12="Southbound",$S$12="Westbound")),SUM('Raw Data'!J1040,'Raw Data'!J1042,'Raw Data'!J1044,'Raw Data'!J1046),IF(AND($P$12=$AD$19,OR($S$12="Southbound","Westbound")),SUM('Raw Data'!J1247,'Raw Data'!J1249,'Raw Data'!J1251,'Raw Data'!J1253),IF(AND($P$12=$AD$20,OR($S$12="Southbound","Westbound")),SUM('Raw Data'!J1454,'Raw Data'!J1456,'Raw Data'!J1458,'Raw Data'!J1460),IF(AND($P$12=$AD$14,$S$12="Combined"),SUM('Raw Data'!J211:J218),IF(AND($P$12=$AD$15,$S$12="Combined"),SUM('Raw Data'!J418:J425),IF(AND($P$12=$AD$16,$S$12="Combined"),SUM('Raw Data'!J625:J632),IF(AND($P$12=$AD$17,$S$12="Combined"),SUM('Raw Data'!J832:J839),IF(AND($P$12=$AD$18,$S$12="Combined"),SUM('Raw Data'!J1039:J1046),IF(AND($P$12=$AD$19,$S$12="Combined"),SUM('Raw Data'!J1246:J1253),IF(AND($P$12=$AD$20,$S$12="Combined"),SUM('Raw Data'!J1453:J1460),"Error")))))))))))))))))))))</f>
        <v>0</v>
      </c>
      <c r="J25" s="6">
        <f>IF(AND($P$12=$AD$14,OR($S$12="Northbound",$S$12="Eastbound")),SUM('Raw Data'!K211,'Raw Data'!K213,'Raw Data'!K215,'Raw Data'!K217),IF(AND($P$12=$AD$15,OR($S$12="Northbound",$S$12="Eastbound")),SUM('Raw Data'!K418,'Raw Data'!K420,'Raw Data'!K422,'Raw Data'!K424),IF(AND($P$12=$AD$16,OR($S$12="Northbound",$S$12="Eastbound")),SUM('Raw Data'!K625,'Raw Data'!K627,'Raw Data'!K629,'Raw Data'!K631),IF(AND($P$12=$AD$17,OR($S$12="Northbound",$S$12="Eastbound")),SUM('Raw Data'!K832,'Raw Data'!K834,'Raw Data'!K836,'Raw Data'!K838),IF(AND($P$12=$AD$18,OR($S$12="Northbound",$S$12="Eastbound")),SUM('Raw Data'!K1039,'Raw Data'!K1041,'Raw Data'!K1043,'Raw Data'!K1045),IF(AND($P$12=$AD$19,OR($S$12="Northbound",$S$12="Eastbound")),SUM('Raw Data'!K1246,'Raw Data'!K1248,'Raw Data'!K1250,'Raw Data'!K1252),IF(AND($P$12=$AD$20,OR($S$12="Northbound",$S$12="Eastbound")),SUM('Raw Data'!K1453,'Raw Data'!K1455,'Raw Data'!K1457,'Raw Data'!K1459),IF(AND($P$12=$AD$14,OR($S$12="Southbound",$S$12="Westbound")),SUM('Raw Data'!K212,'Raw Data'!K214,'Raw Data'!K216,'Raw Data'!K218),IF(AND($P$12=$AD$15,OR($S$12="Southbound",$S$12="Westbound")),SUM('Raw Data'!K419,'Raw Data'!K421,'Raw Data'!K423,'Raw Data'!K425),IF(AND($P$12=$AD$16,OR($S$12="Southbound",$S$12="Westbound")),SUM('Raw Data'!K626,'Raw Data'!K628,'Raw Data'!K630,'Raw Data'!K632),IF(AND($P$12=$AD$17,OR($S$12="Southbound",$S$12="Westbound")),SUM('Raw Data'!K833,'Raw Data'!K835,'Raw Data'!K837,'Raw Data'!K839),IF(AND($P$12=$AD$18,OR($S$12="Southbound",$S$12="Westbound")),SUM('Raw Data'!K1040,'Raw Data'!K1042,'Raw Data'!K1044,'Raw Data'!K1046),IF(AND($P$12=$AD$19,OR($S$12="Southbound","Westbound")),SUM('Raw Data'!K1247,'Raw Data'!K1249,'Raw Data'!K1251,'Raw Data'!K1253),IF(AND($P$12=$AD$20,OR($S$12="Southbound","Westbound")),SUM('Raw Data'!K1454,'Raw Data'!K1456,'Raw Data'!K1458,'Raw Data'!K1460),IF(AND($P$12=$AD$14,$S$12="Combined"),SUM('Raw Data'!K211:K218),IF(AND($P$12=$AD$15,$S$12="Combined"),SUM('Raw Data'!K418:K425),IF(AND($P$12=$AD$16,$S$12="Combined"),SUM('Raw Data'!K625:K632),IF(AND($P$12=$AD$17,$S$12="Combined"),SUM('Raw Data'!K832:K839),IF(AND($P$12=$AD$18,$S$12="Combined"),SUM('Raw Data'!K1039:K1046),IF(AND($P$12=$AD$19,$S$12="Combined"),SUM('Raw Data'!K1246:K1253),IF(AND($P$12=$AD$20,$S$12="Combined"),SUM('Raw Data'!K1453:K1460),"Error")))))))))))))))))))))</f>
        <v>0</v>
      </c>
      <c r="K25" s="6">
        <f>IF(AND($P$12=$AD$14,OR($S$12="Northbound",$S$12="Eastbound")),SUM('Raw Data'!L211,'Raw Data'!L213,'Raw Data'!L215,'Raw Data'!L217),IF(AND($P$12=$AD$15,OR($S$12="Northbound",$S$12="Eastbound")),SUM('Raw Data'!L418,'Raw Data'!L420,'Raw Data'!L422,'Raw Data'!L424),IF(AND($P$12=$AD$16,OR($S$12="Northbound",$S$12="Eastbound")),SUM('Raw Data'!L625,'Raw Data'!L627,'Raw Data'!L629,'Raw Data'!L631),IF(AND($P$12=$AD$17,OR($S$12="Northbound",$S$12="Eastbound")),SUM('Raw Data'!L832,'Raw Data'!L834,'Raw Data'!L836,'Raw Data'!L838),IF(AND($P$12=$AD$18,OR($S$12="Northbound",$S$12="Eastbound")),SUM('Raw Data'!L1039,'Raw Data'!L1041,'Raw Data'!L1043,'Raw Data'!L1045),IF(AND($P$12=$AD$19,OR($S$12="Northbound",$S$12="Eastbound")),SUM('Raw Data'!L1246,'Raw Data'!L1248,'Raw Data'!L1250,'Raw Data'!L1252),IF(AND($P$12=$AD$20,OR($S$12="Northbound",$S$12="Eastbound")),SUM('Raw Data'!L1453,'Raw Data'!L1455,'Raw Data'!L1457,'Raw Data'!L1459),IF(AND($P$12=$AD$14,OR($S$12="Southbound",$S$12="Westbound")),SUM('Raw Data'!L212,'Raw Data'!L214,'Raw Data'!L216,'Raw Data'!L218),IF(AND($P$12=$AD$15,OR($S$12="Southbound",$S$12="Westbound")),SUM('Raw Data'!L419,'Raw Data'!L421,'Raw Data'!L423,'Raw Data'!L425),IF(AND($P$12=$AD$16,OR($S$12="Southbound",$S$12="Westbound")),SUM('Raw Data'!L626,'Raw Data'!L628,'Raw Data'!L630,'Raw Data'!L632),IF(AND($P$12=$AD$17,OR($S$12="Southbound",$S$12="Westbound")),SUM('Raw Data'!L833,'Raw Data'!L835,'Raw Data'!L837,'Raw Data'!L839),IF(AND($P$12=$AD$18,OR($S$12="Southbound",$S$12="Westbound")),SUM('Raw Data'!L1040,'Raw Data'!L1042,'Raw Data'!L1044,'Raw Data'!L1046),IF(AND($P$12=$AD$19,OR($S$12="Southbound","Westbound")),SUM('Raw Data'!L1247,'Raw Data'!L1249,'Raw Data'!L1251,'Raw Data'!L1253),IF(AND($P$12=$AD$20,OR($S$12="Southbound","Westbound")),SUM('Raw Data'!L1454,'Raw Data'!L1456,'Raw Data'!L1458,'Raw Data'!L1460),IF(AND($P$12=$AD$14,$S$12="Combined"),SUM('Raw Data'!L211:L218),IF(AND($P$12=$AD$15,$S$12="Combined"),SUM('Raw Data'!L418:L425),IF(AND($P$12=$AD$16,$S$12="Combined"),SUM('Raw Data'!L625:L632),IF(AND($P$12=$AD$17,$S$12="Combined"),SUM('Raw Data'!L832:L839),IF(AND($P$12=$AD$18,$S$12="Combined"),SUM('Raw Data'!L1039:L1046),IF(AND($P$12=$AD$19,$S$12="Combined"),SUM('Raw Data'!L1246:L1253),IF(AND($P$12=$AD$20,$S$12="Combined"),SUM('Raw Data'!L1453:L1460),"Error")))))))))))))))))))))</f>
        <v>0</v>
      </c>
      <c r="L25" s="6">
        <f>IF(AND($P$12=$AD$14,OR($S$12="Northbound",$S$12="Eastbound")),SUM('Raw Data'!M211,'Raw Data'!M213,'Raw Data'!M215,'Raw Data'!M217),IF(AND($P$12=$AD$15,OR($S$12="Northbound",$S$12="Eastbound")),SUM('Raw Data'!M418,'Raw Data'!M420,'Raw Data'!M422,'Raw Data'!M424),IF(AND($P$12=$AD$16,OR($S$12="Northbound",$S$12="Eastbound")),SUM('Raw Data'!M625,'Raw Data'!M627,'Raw Data'!M629,'Raw Data'!M631),IF(AND($P$12=$AD$17,OR($S$12="Northbound",$S$12="Eastbound")),SUM('Raw Data'!M832,'Raw Data'!M834,'Raw Data'!M836,'Raw Data'!M838),IF(AND($P$12=$AD$18,OR($S$12="Northbound",$S$12="Eastbound")),SUM('Raw Data'!M1039,'Raw Data'!M1041,'Raw Data'!M1043,'Raw Data'!M1045),IF(AND($P$12=$AD$19,OR($S$12="Northbound",$S$12="Eastbound")),SUM('Raw Data'!M1246,'Raw Data'!M1248,'Raw Data'!M1250,'Raw Data'!M1252),IF(AND($P$12=$AD$20,OR($S$12="Northbound",$S$12="Eastbound")),SUM('Raw Data'!M1453,'Raw Data'!M1455,'Raw Data'!M1457,'Raw Data'!M1459),IF(AND($P$12=$AD$14,OR($S$12="Southbound",$S$12="Westbound")),SUM('Raw Data'!M212,'Raw Data'!M214,'Raw Data'!M216,'Raw Data'!M218),IF(AND($P$12=$AD$15,OR($S$12="Southbound",$S$12="Westbound")),SUM('Raw Data'!M419,'Raw Data'!M421,'Raw Data'!M423,'Raw Data'!M425),IF(AND($P$12=$AD$16,OR($S$12="Southbound",$S$12="Westbound")),SUM('Raw Data'!M626,'Raw Data'!M628,'Raw Data'!M630,'Raw Data'!M632),IF(AND($P$12=$AD$17,OR($S$12="Southbound",$S$12="Westbound")),SUM('Raw Data'!M833,'Raw Data'!M835,'Raw Data'!M837,'Raw Data'!M839),IF(AND($P$12=$AD$18,OR($S$12="Southbound",$S$12="Westbound")),SUM('Raw Data'!M1040,'Raw Data'!M1042,'Raw Data'!M1044,'Raw Data'!M1046),IF(AND($P$12=$AD$19,OR($S$12="Southbound","Westbound")),SUM('Raw Data'!M1247,'Raw Data'!M1249,'Raw Data'!M1251,'Raw Data'!M1253),IF(AND($P$12=$AD$20,OR($S$12="Southbound","Westbound")),SUM('Raw Data'!M1454,'Raw Data'!M1456,'Raw Data'!M1458,'Raw Data'!M1460),IF(AND($P$12=$AD$14,$S$12="Combined"),SUM('Raw Data'!M211:M218),IF(AND($P$12=$AD$15,$S$12="Combined"),SUM('Raw Data'!M418:M425),IF(AND($P$12=$AD$16,$S$12="Combined"),SUM('Raw Data'!M625:M632),IF(AND($P$12=$AD$17,$S$12="Combined"),SUM('Raw Data'!M832:M839),IF(AND($P$12=$AD$18,$S$12="Combined"),SUM('Raw Data'!M1039:M1046),IF(AND($P$12=$AD$19,$S$12="Combined"),SUM('Raw Data'!M1246:M1253),IF(AND($P$12=$AD$20,$S$12="Combined"),SUM('Raw Data'!M1453:M1460),"Error")))))))))))))))))))))</f>
        <v>0</v>
      </c>
      <c r="M25" s="6">
        <f>IF(AND($P$12=$AD$14,OR($S$12="Northbound",$S$12="Eastbound")),SUM('Raw Data'!N211,'Raw Data'!N213,'Raw Data'!N215,'Raw Data'!N217),IF(AND($P$12=$AD$15,OR($S$12="Northbound",$S$12="Eastbound")),SUM('Raw Data'!N418,'Raw Data'!N420,'Raw Data'!N422,'Raw Data'!N424),IF(AND($P$12=$AD$16,OR($S$12="Northbound",$S$12="Eastbound")),SUM('Raw Data'!N625,'Raw Data'!N627,'Raw Data'!N629,'Raw Data'!N631),IF(AND($P$12=$AD$17,OR($S$12="Northbound",$S$12="Eastbound")),SUM('Raw Data'!N832,'Raw Data'!N834,'Raw Data'!N836,'Raw Data'!N838),IF(AND($P$12=$AD$18,OR($S$12="Northbound",$S$12="Eastbound")),SUM('Raw Data'!N1039,'Raw Data'!N1041,'Raw Data'!N1043,'Raw Data'!N1045),IF(AND($P$12=$AD$19,OR($S$12="Northbound",$S$12="Eastbound")),SUM('Raw Data'!N1246,'Raw Data'!N1248,'Raw Data'!N1250,'Raw Data'!N1252),IF(AND($P$12=$AD$20,OR($S$12="Northbound",$S$12="Eastbound")),SUM('Raw Data'!N1453,'Raw Data'!N1455,'Raw Data'!N1457,'Raw Data'!N1459),IF(AND($P$12=$AD$14,OR($S$12="Southbound",$S$12="Westbound")),SUM('Raw Data'!N212,'Raw Data'!N214,'Raw Data'!N216,'Raw Data'!N218),IF(AND($P$12=$AD$15,OR($S$12="Southbound",$S$12="Westbound")),SUM('Raw Data'!N419,'Raw Data'!N421,'Raw Data'!N423,'Raw Data'!N425),IF(AND($P$12=$AD$16,OR($S$12="Southbound",$S$12="Westbound")),SUM('Raw Data'!N626,'Raw Data'!N628,'Raw Data'!N630,'Raw Data'!N632),IF(AND($P$12=$AD$17,OR($S$12="Southbound",$S$12="Westbound")),SUM('Raw Data'!N833,'Raw Data'!N835,'Raw Data'!N837,'Raw Data'!N839),IF(AND($P$12=$AD$18,OR($S$12="Southbound",$S$12="Westbound")),SUM('Raw Data'!N1040,'Raw Data'!N1042,'Raw Data'!N1044,'Raw Data'!N1046),IF(AND($P$12=$AD$19,OR($S$12="Southbound","Westbound")),SUM('Raw Data'!N1247,'Raw Data'!N1249,'Raw Data'!N1251,'Raw Data'!N1253),IF(AND($P$12=$AD$20,OR($S$12="Southbound","Westbound")),SUM('Raw Data'!N1454,'Raw Data'!N1456,'Raw Data'!N1458,'Raw Data'!N1460),IF(AND($P$12=$AD$14,$S$12="Combined"),SUM('Raw Data'!N211:N218),IF(AND($P$12=$AD$15,$S$12="Combined"),SUM('Raw Data'!N418:N425),IF(AND($P$12=$AD$16,$S$12="Combined"),SUM('Raw Data'!N625:N632),IF(AND($P$12=$AD$17,$S$12="Combined"),SUM('Raw Data'!N832:N839),IF(AND($P$12=$AD$18,$S$12="Combined"),SUM('Raw Data'!N1039:N1046),IF(AND($P$12=$AD$19,$S$12="Combined"),SUM('Raw Data'!N1246:N1253),IF(AND($P$12=$AD$20,$S$12="Combined"),SUM('Raw Data'!N1453:N1460),"Error")))))))))))))))))))))</f>
        <v>0</v>
      </c>
      <c r="N25" s="46">
        <f t="shared" si="0"/>
        <v>71</v>
      </c>
      <c r="AC25" s="51"/>
      <c r="AD25" s="51"/>
      <c r="AE25" s="51"/>
      <c r="AF25" s="51"/>
      <c r="AG25" s="51"/>
    </row>
    <row r="26" spans="1:33" ht="13.8" x14ac:dyDescent="0.25">
      <c r="A26" s="43">
        <v>0.5</v>
      </c>
      <c r="B26" s="6">
        <f>IF(AND($P$12=$AD$14,OR($S$12="Northbound",$S$12="Eastbound")),SUM('Raw Data'!C219,'Raw Data'!C221,'Raw Data'!C223,'Raw Data'!C225),IF(AND($P$12=$AD$15,OR($S$12="Northbound",$S$12="Eastbound")),SUM('Raw Data'!C426,'Raw Data'!C428,'Raw Data'!C430,'Raw Data'!C432),IF(AND($P$12=$AD$16,OR($S$12="Northbound",$S$12="Eastbound")),SUM('Raw Data'!C633,'Raw Data'!C635,'Raw Data'!C637,'Raw Data'!C639),IF(AND($P$12=$AD$17,OR($S$12="Northbound",$S$12="Eastbound")),SUM('Raw Data'!C840,'Raw Data'!C842,'Raw Data'!C844,'Raw Data'!C846),IF(AND($P$12=$AD$18,OR($S$12="Northbound",$S$12="Eastbound")),SUM('Raw Data'!C1047,'Raw Data'!C1049,'Raw Data'!C1051,'Raw Data'!C1053),IF(AND($P$12=$AD$19,OR($S$12="Northbound",$S$12="Eastbound")),SUM('Raw Data'!C1254,'Raw Data'!C1256,'Raw Data'!C1258,'Raw Data'!C1260),IF(AND($P$12=$AD$20,OR($S$12="Northbound",$S$12="Eastbound")),SUM('Raw Data'!C1461,'Raw Data'!C1463,'Raw Data'!C1465,'Raw Data'!C1467),IF(AND($P$12=$AD$14,OR($S$12="Southbound",$S$12="Westbound")),SUM('Raw Data'!C220,'Raw Data'!C222,'Raw Data'!C224,'Raw Data'!C226),IF(AND($P$12=$AD$15,OR($S$12="Southbound",$S$12="Westbound")),SUM('Raw Data'!C427,'Raw Data'!C429,'Raw Data'!C431,'Raw Data'!C433),IF(AND($P$12=$AD$16,OR($S$12="Southbound",$S$12="Westbound")),SUM('Raw Data'!C634,'Raw Data'!C636,'Raw Data'!C638,'Raw Data'!C640),IF(AND($P$12=$AD$17,OR($S$12="Southbound",$S$12="Westbound")),SUM('Raw Data'!C841,'Raw Data'!C843,'Raw Data'!C845,'Raw Data'!C847),IF(AND($P$12=$AD$18,OR($S$12="Southbound",$S$12="Westbound")),SUM('Raw Data'!C1048,'Raw Data'!C1050,'Raw Data'!C1052,'Raw Data'!C1054),IF(AND($P$12=$AD$19,OR($S$12="Southbound","Westbound")),SUM('Raw Data'!C1255,'Raw Data'!C1257,'Raw Data'!C1259,'Raw Data'!C1261),IF(AND($P$12=$AD$20,OR($S$12="Southbound","Westbound")),SUM('Raw Data'!C1462,'Raw Data'!C1464,'Raw Data'!C1466,'Raw Data'!C1468),IF(AND($P$12=$AD$14,$S$12="Combined"),SUM('Raw Data'!C219:C226),IF(AND($P$12=$AD$15,$S$12="Combined"),SUM('Raw Data'!C426:C433),IF(AND($P$12=$AD$16,$S$12="Combined"),SUM('Raw Data'!C633:C640),IF(AND($P$12=$AD$17,$S$12="Combined"),SUM('Raw Data'!C840:C847),IF(AND($P$12=$AD$18,$S$12="Combined"),SUM('Raw Data'!C1047:C1054),IF(AND($P$12=$AD$19,$S$12="Combined"),SUM('Raw Data'!C1254:C1261),IF(AND($P$12=$AD$20,$S$12="Combined"),SUM('Raw Data'!C1461:C1468),"Error")))))))))))))))))))))</f>
        <v>6</v>
      </c>
      <c r="C26" s="6">
        <f>IF(AND($P$12=$AD$14,OR($S$12="Northbound",$S$12="Eastbound")),SUM('Raw Data'!D219,'Raw Data'!D221,'Raw Data'!D223,'Raw Data'!D225),IF(AND($P$12=$AD$15,OR($S$12="Northbound",$S$12="Eastbound")),SUM('Raw Data'!D426,'Raw Data'!D428,'Raw Data'!D430,'Raw Data'!D432),IF(AND($P$12=$AD$16,OR($S$12="Northbound",$S$12="Eastbound")),SUM('Raw Data'!D633,'Raw Data'!D635,'Raw Data'!D637,'Raw Data'!D639),IF(AND($P$12=$AD$17,OR($S$12="Northbound",$S$12="Eastbound")),SUM('Raw Data'!D840,'Raw Data'!D842,'Raw Data'!D844,'Raw Data'!D846),IF(AND($P$12=$AD$18,OR($S$12="Northbound",$S$12="Eastbound")),SUM('Raw Data'!D1047,'Raw Data'!D1049,'Raw Data'!D1051,'Raw Data'!D1053),IF(AND($P$12=$AD$19,OR($S$12="Northbound",$S$12="Eastbound")),SUM('Raw Data'!D1254,'Raw Data'!D1256,'Raw Data'!D1258,'Raw Data'!D1260),IF(AND($P$12=$AD$20,OR($S$12="Northbound",$S$12="Eastbound")),SUM('Raw Data'!D1461,'Raw Data'!D1463,'Raw Data'!D1465,'Raw Data'!D1467),IF(AND($P$12=$AD$14,OR($S$12="Southbound",$S$12="Westbound")),SUM('Raw Data'!D220,'Raw Data'!D222,'Raw Data'!D224,'Raw Data'!D226),IF(AND($P$12=$AD$15,OR($S$12="Southbound",$S$12="Westbound")),SUM('Raw Data'!D427,'Raw Data'!D429,'Raw Data'!D431,'Raw Data'!D433),IF(AND($P$12=$AD$16,OR($S$12="Southbound",$S$12="Westbound")),SUM('Raw Data'!D634,'Raw Data'!D636,'Raw Data'!D638,'Raw Data'!D640),IF(AND($P$12=$AD$17,OR($S$12="Southbound",$S$12="Westbound")),SUM('Raw Data'!D841,'Raw Data'!D843,'Raw Data'!D845,'Raw Data'!D847),IF(AND($P$12=$AD$18,OR($S$12="Southbound",$S$12="Westbound")),SUM('Raw Data'!D1048,'Raw Data'!D1050,'Raw Data'!D1052,'Raw Data'!D1054),IF(AND($P$12=$AD$19,OR($S$12="Southbound","Westbound")),SUM('Raw Data'!D1255,'Raw Data'!D1257,'Raw Data'!D1259,'Raw Data'!D1261),IF(AND($P$12=$AD$20,OR($S$12="Southbound","Westbound")),SUM('Raw Data'!D1462,'Raw Data'!D1464,'Raw Data'!D1466,'Raw Data'!D1468),IF(AND($P$12=$AD$14,$S$12="Combined"),SUM('Raw Data'!D219:D226),IF(AND($P$12=$AD$15,$S$12="Combined"),SUM('Raw Data'!D426:D433),IF(AND($P$12=$AD$16,$S$12="Combined"),SUM('Raw Data'!D633:D640),IF(AND($P$12=$AD$17,$S$12="Combined"),SUM('Raw Data'!D840:D847),IF(AND($P$12=$AD$18,$S$12="Combined"),SUM('Raw Data'!D1047:D1054),IF(AND($P$12=$AD$19,$S$12="Combined"),SUM('Raw Data'!D1254:D1261),IF(AND($P$12=$AD$20,$S$12="Combined"),SUM('Raw Data'!D1461:D1468),"Error")))))))))))))))))))))</f>
        <v>76</v>
      </c>
      <c r="D26" s="6">
        <f>IF(AND($P$12=$AD$14,OR($S$12="Northbound",$S$12="Eastbound")),SUM('Raw Data'!E219,'Raw Data'!E221,'Raw Data'!E223,'Raw Data'!E225),IF(AND($P$12=$AD$15,OR($S$12="Northbound",$S$12="Eastbound")),SUM('Raw Data'!E426,'Raw Data'!E428,'Raw Data'!E430,'Raw Data'!E432),IF(AND($P$12=$AD$16,OR($S$12="Northbound",$S$12="Eastbound")),SUM('Raw Data'!E633,'Raw Data'!E635,'Raw Data'!E637,'Raw Data'!E639),IF(AND($P$12=$AD$17,OR($S$12="Northbound",$S$12="Eastbound")),SUM('Raw Data'!E840,'Raw Data'!E842,'Raw Data'!E844,'Raw Data'!E846),IF(AND($P$12=$AD$18,OR($S$12="Northbound",$S$12="Eastbound")),SUM('Raw Data'!E1047,'Raw Data'!E1049,'Raw Data'!E1051,'Raw Data'!E1053),IF(AND($P$12=$AD$19,OR($S$12="Northbound",$S$12="Eastbound")),SUM('Raw Data'!E1254,'Raw Data'!E1256,'Raw Data'!E1258,'Raw Data'!E1260),IF(AND($P$12=$AD$20,OR($S$12="Northbound",$S$12="Eastbound")),SUM('Raw Data'!E1461,'Raw Data'!E1463,'Raw Data'!E1465,'Raw Data'!E1467),IF(AND($P$12=$AD$14,OR($S$12="Southbound",$S$12="Westbound")),SUM('Raw Data'!E220,'Raw Data'!E222,'Raw Data'!E224,'Raw Data'!E226),IF(AND($P$12=$AD$15,OR($S$12="Southbound",$S$12="Westbound")),SUM('Raw Data'!E427,'Raw Data'!E429,'Raw Data'!E431,'Raw Data'!E433),IF(AND($P$12=$AD$16,OR($S$12="Southbound",$S$12="Westbound")),SUM('Raw Data'!E634,'Raw Data'!E636,'Raw Data'!E638,'Raw Data'!E640),IF(AND($P$12=$AD$17,OR($S$12="Southbound",$S$12="Westbound")),SUM('Raw Data'!E841,'Raw Data'!E843,'Raw Data'!E845,'Raw Data'!E847),IF(AND($P$12=$AD$18,OR($S$12="Southbound",$S$12="Westbound")),SUM('Raw Data'!E1048,'Raw Data'!E1050,'Raw Data'!E1052,'Raw Data'!E1054),IF(AND($P$12=$AD$19,OR($S$12="Southbound","Westbound")),SUM('Raw Data'!E1255,'Raw Data'!E1257,'Raw Data'!E1259,'Raw Data'!E1261),IF(AND($P$12=$AD$20,OR($S$12="Southbound","Westbound")),SUM('Raw Data'!E1462,'Raw Data'!E1464,'Raw Data'!E1466,'Raw Data'!E1468),IF(AND($P$12=$AD$14,$S$12="Combined"),SUM('Raw Data'!E219:E226),IF(AND($P$12=$AD$15,$S$12="Combined"),SUM('Raw Data'!E426:E433),IF(AND($P$12=$AD$16,$S$12="Combined"),SUM('Raw Data'!E633:E640),IF(AND($P$12=$AD$17,$S$12="Combined"),SUM('Raw Data'!E840:E847),IF(AND($P$12=$AD$18,$S$12="Combined"),SUM('Raw Data'!E1047:E1054),IF(AND($P$12=$AD$19,$S$12="Combined"),SUM('Raw Data'!E1254:E1261),IF(AND($P$12=$AD$20,$S$12="Combined"),SUM('Raw Data'!E1461:E1468),"Error")))))))))))))))))))))</f>
        <v>0</v>
      </c>
      <c r="E26" s="6">
        <f>IF(AND($P$12=$AD$14,OR($S$12="Northbound",$S$12="Eastbound")),SUM('Raw Data'!F219,'Raw Data'!F221,'Raw Data'!F223,'Raw Data'!F225),IF(AND($P$12=$AD$15,OR($S$12="Northbound",$S$12="Eastbound")),SUM('Raw Data'!F426,'Raw Data'!F428,'Raw Data'!F430,'Raw Data'!F432),IF(AND($P$12=$AD$16,OR($S$12="Northbound",$S$12="Eastbound")),SUM('Raw Data'!F633,'Raw Data'!F635,'Raw Data'!F637,'Raw Data'!F639),IF(AND($P$12=$AD$17,OR($S$12="Northbound",$S$12="Eastbound")),SUM('Raw Data'!F840,'Raw Data'!F842,'Raw Data'!F844,'Raw Data'!F846),IF(AND($P$12=$AD$18,OR($S$12="Northbound",$S$12="Eastbound")),SUM('Raw Data'!F1047,'Raw Data'!F1049,'Raw Data'!F1051,'Raw Data'!F1053),IF(AND($P$12=$AD$19,OR($S$12="Northbound",$S$12="Eastbound")),SUM('Raw Data'!F1254,'Raw Data'!F1256,'Raw Data'!F1258,'Raw Data'!F1260),IF(AND($P$12=$AD$20,OR($S$12="Northbound",$S$12="Eastbound")),SUM('Raw Data'!F1461,'Raw Data'!F1463,'Raw Data'!F1465,'Raw Data'!F1467),IF(AND($P$12=$AD$14,OR($S$12="Southbound",$S$12="Westbound")),SUM('Raw Data'!F220,'Raw Data'!F222,'Raw Data'!F224,'Raw Data'!F226),IF(AND($P$12=$AD$15,OR($S$12="Southbound",$S$12="Westbound")),SUM('Raw Data'!F427,'Raw Data'!F429,'Raw Data'!F431,'Raw Data'!F433),IF(AND($P$12=$AD$16,OR($S$12="Southbound",$S$12="Westbound")),SUM('Raw Data'!F634,'Raw Data'!F636,'Raw Data'!F638,'Raw Data'!F640),IF(AND($P$12=$AD$17,OR($S$12="Southbound",$S$12="Westbound")),SUM('Raw Data'!F841,'Raw Data'!F843,'Raw Data'!F845,'Raw Data'!F847),IF(AND($P$12=$AD$18,OR($S$12="Southbound",$S$12="Westbound")),SUM('Raw Data'!F1048,'Raw Data'!F1050,'Raw Data'!F1052,'Raw Data'!F1054),IF(AND($P$12=$AD$19,OR($S$12="Southbound","Westbound")),SUM('Raw Data'!F1255,'Raw Data'!F1257,'Raw Data'!F1259,'Raw Data'!F1261),IF(AND($P$12=$AD$20,OR($S$12="Southbound","Westbound")),SUM('Raw Data'!F1462,'Raw Data'!F1464,'Raw Data'!F1466,'Raw Data'!F1468),IF(AND($P$12=$AD$14,$S$12="Combined"),SUM('Raw Data'!F219:F226),IF(AND($P$12=$AD$15,$S$12="Combined"),SUM('Raw Data'!F426:F433),IF(AND($P$12=$AD$16,$S$12="Combined"),SUM('Raw Data'!F633:F640),IF(AND($P$12=$AD$17,$S$12="Combined"),SUM('Raw Data'!F840:F847),IF(AND($P$12=$AD$18,$S$12="Combined"),SUM('Raw Data'!F1047:F1054),IF(AND($P$12=$AD$19,$S$12="Combined"),SUM('Raw Data'!F1254:F1261),IF(AND($P$12=$AD$20,$S$12="Combined"),SUM('Raw Data'!F1461:F1468),"Error")))))))))))))))))))))</f>
        <v>1</v>
      </c>
      <c r="F26" s="6">
        <f>IF(AND($P$12=$AD$14,OR($S$12="Northbound",$S$12="Eastbound")),SUM('Raw Data'!G219,'Raw Data'!G221,'Raw Data'!G223,'Raw Data'!G225),IF(AND($P$12=$AD$15,OR($S$12="Northbound",$S$12="Eastbound")),SUM('Raw Data'!G426,'Raw Data'!G428,'Raw Data'!G430,'Raw Data'!G432),IF(AND($P$12=$AD$16,OR($S$12="Northbound",$S$12="Eastbound")),SUM('Raw Data'!G633,'Raw Data'!G635,'Raw Data'!G637,'Raw Data'!G639),IF(AND($P$12=$AD$17,OR($S$12="Northbound",$S$12="Eastbound")),SUM('Raw Data'!G840,'Raw Data'!G842,'Raw Data'!G844,'Raw Data'!G846),IF(AND($P$12=$AD$18,OR($S$12="Northbound",$S$12="Eastbound")),SUM('Raw Data'!G1047,'Raw Data'!G1049,'Raw Data'!G1051,'Raw Data'!G1053),IF(AND($P$12=$AD$19,OR($S$12="Northbound",$S$12="Eastbound")),SUM('Raw Data'!G1254,'Raw Data'!G1256,'Raw Data'!G1258,'Raw Data'!G1260),IF(AND($P$12=$AD$20,OR($S$12="Northbound",$S$12="Eastbound")),SUM('Raw Data'!G1461,'Raw Data'!G1463,'Raw Data'!G1465,'Raw Data'!G1467),IF(AND($P$12=$AD$14,OR($S$12="Southbound",$S$12="Westbound")),SUM('Raw Data'!G220,'Raw Data'!G222,'Raw Data'!G224,'Raw Data'!G226),IF(AND($P$12=$AD$15,OR($S$12="Southbound",$S$12="Westbound")),SUM('Raw Data'!G427,'Raw Data'!G429,'Raw Data'!G431,'Raw Data'!G433),IF(AND($P$12=$AD$16,OR($S$12="Southbound",$S$12="Westbound")),SUM('Raw Data'!G634,'Raw Data'!G636,'Raw Data'!G638,'Raw Data'!G640),IF(AND($P$12=$AD$17,OR($S$12="Southbound",$S$12="Westbound")),SUM('Raw Data'!G841,'Raw Data'!G843,'Raw Data'!G845,'Raw Data'!G847),IF(AND($P$12=$AD$18,OR($S$12="Southbound",$S$12="Westbound")),SUM('Raw Data'!G1048,'Raw Data'!G1050,'Raw Data'!G1052,'Raw Data'!G1054),IF(AND($P$12=$AD$19,OR($S$12="Southbound","Westbound")),SUM('Raw Data'!G1255,'Raw Data'!G1257,'Raw Data'!G1259,'Raw Data'!G1261),IF(AND($P$12=$AD$20,OR($S$12="Southbound","Westbound")),SUM('Raw Data'!G1462,'Raw Data'!G1464,'Raw Data'!G1466,'Raw Data'!G1468),IF(AND($P$12=$AD$14,$S$12="Combined"),SUM('Raw Data'!G219:G226),IF(AND($P$12=$AD$15,$S$12="Combined"),SUM('Raw Data'!G426:G433),IF(AND($P$12=$AD$16,$S$12="Combined"),SUM('Raw Data'!G633:G640),IF(AND($P$12=$AD$17,$S$12="Combined"),SUM('Raw Data'!G840:G847),IF(AND($P$12=$AD$18,$S$12="Combined"),SUM('Raw Data'!G1047:G1054),IF(AND($P$12=$AD$19,$S$12="Combined"),SUM('Raw Data'!G1254:G1261),IF(AND($P$12=$AD$20,$S$12="Combined"),SUM('Raw Data'!G1461:G1468),"Error")))))))))))))))))))))</f>
        <v>1</v>
      </c>
      <c r="G26" s="6">
        <f>IF(AND($P$12=$AD$14,OR($S$12="Northbound",$S$12="Eastbound")),SUM('Raw Data'!H219,'Raw Data'!H221,'Raw Data'!H223,'Raw Data'!H225),IF(AND($P$12=$AD$15,OR($S$12="Northbound",$S$12="Eastbound")),SUM('Raw Data'!H426,'Raw Data'!H428,'Raw Data'!H430,'Raw Data'!H432),IF(AND($P$12=$AD$16,OR($S$12="Northbound",$S$12="Eastbound")),SUM('Raw Data'!H633,'Raw Data'!H635,'Raw Data'!H637,'Raw Data'!H639),IF(AND($P$12=$AD$17,OR($S$12="Northbound",$S$12="Eastbound")),SUM('Raw Data'!H840,'Raw Data'!H842,'Raw Data'!H844,'Raw Data'!H846),IF(AND($P$12=$AD$18,OR($S$12="Northbound",$S$12="Eastbound")),SUM('Raw Data'!H1047,'Raw Data'!H1049,'Raw Data'!H1051,'Raw Data'!H1053),IF(AND($P$12=$AD$19,OR($S$12="Northbound",$S$12="Eastbound")),SUM('Raw Data'!H1254,'Raw Data'!H1256,'Raw Data'!H1258,'Raw Data'!H1260),IF(AND($P$12=$AD$20,OR($S$12="Northbound",$S$12="Eastbound")),SUM('Raw Data'!H1461,'Raw Data'!H1463,'Raw Data'!H1465,'Raw Data'!H1467),IF(AND($P$12=$AD$14,OR($S$12="Southbound",$S$12="Westbound")),SUM('Raw Data'!H220,'Raw Data'!H222,'Raw Data'!H224,'Raw Data'!H226),IF(AND($P$12=$AD$15,OR($S$12="Southbound",$S$12="Westbound")),SUM('Raw Data'!H427,'Raw Data'!H429,'Raw Data'!H431,'Raw Data'!H433),IF(AND($P$12=$AD$16,OR($S$12="Southbound",$S$12="Westbound")),SUM('Raw Data'!H634,'Raw Data'!H636,'Raw Data'!H638,'Raw Data'!H640),IF(AND($P$12=$AD$17,OR($S$12="Southbound",$S$12="Westbound")),SUM('Raw Data'!H841,'Raw Data'!H843,'Raw Data'!H845,'Raw Data'!H847),IF(AND($P$12=$AD$18,OR($S$12="Southbound",$S$12="Westbound")),SUM('Raw Data'!H1048,'Raw Data'!H1050,'Raw Data'!H1052,'Raw Data'!H1054),IF(AND($P$12=$AD$19,OR($S$12="Southbound","Westbound")),SUM('Raw Data'!H1255,'Raw Data'!H1257,'Raw Data'!H1259,'Raw Data'!H1261),IF(AND($P$12=$AD$20,OR($S$12="Southbound","Westbound")),SUM('Raw Data'!H1462,'Raw Data'!H1464,'Raw Data'!H1466,'Raw Data'!H1468),IF(AND($P$12=$AD$14,$S$12="Combined"),SUM('Raw Data'!H219:H226),IF(AND($P$12=$AD$15,$S$12="Combined"),SUM('Raw Data'!H426:H433),IF(AND($P$12=$AD$16,$S$12="Combined"),SUM('Raw Data'!H633:H640),IF(AND($P$12=$AD$17,$S$12="Combined"),SUM('Raw Data'!H840:H847),IF(AND($P$12=$AD$18,$S$12="Combined"),SUM('Raw Data'!H1047:H1054),IF(AND($P$12=$AD$19,$S$12="Combined"),SUM('Raw Data'!H1254:H1261),IF(AND($P$12=$AD$20,$S$12="Combined"),SUM('Raw Data'!H1461:H1468),"Error")))))))))))))))))))))</f>
        <v>0</v>
      </c>
      <c r="H26" s="6">
        <f>IF(AND($P$12=$AD$14,OR($S$12="Northbound",$S$12="Eastbound")),SUM('Raw Data'!I219,'Raw Data'!I221,'Raw Data'!I223,'Raw Data'!I225),IF(AND($P$12=$AD$15,OR($S$12="Northbound",$S$12="Eastbound")),SUM('Raw Data'!I426,'Raw Data'!I428,'Raw Data'!I430,'Raw Data'!I432),IF(AND($P$12=$AD$16,OR($S$12="Northbound",$S$12="Eastbound")),SUM('Raw Data'!I633,'Raw Data'!I635,'Raw Data'!I637,'Raw Data'!I639),IF(AND($P$12=$AD$17,OR($S$12="Northbound",$S$12="Eastbound")),SUM('Raw Data'!I840,'Raw Data'!I842,'Raw Data'!I844,'Raw Data'!I846),IF(AND($P$12=$AD$18,OR($S$12="Northbound",$S$12="Eastbound")),SUM('Raw Data'!I1047,'Raw Data'!I1049,'Raw Data'!I1051,'Raw Data'!I1053),IF(AND($P$12=$AD$19,OR($S$12="Northbound",$S$12="Eastbound")),SUM('Raw Data'!I1254,'Raw Data'!I1256,'Raw Data'!I1258,'Raw Data'!I1260),IF(AND($P$12=$AD$20,OR($S$12="Northbound",$S$12="Eastbound")),SUM('Raw Data'!I1461,'Raw Data'!I1463,'Raw Data'!I1465,'Raw Data'!I1467),IF(AND($P$12=$AD$14,OR($S$12="Southbound",$S$12="Westbound")),SUM('Raw Data'!I220,'Raw Data'!I222,'Raw Data'!I224,'Raw Data'!I226),IF(AND($P$12=$AD$15,OR($S$12="Southbound",$S$12="Westbound")),SUM('Raw Data'!I427,'Raw Data'!I429,'Raw Data'!I431,'Raw Data'!I433),IF(AND($P$12=$AD$16,OR($S$12="Southbound",$S$12="Westbound")),SUM('Raw Data'!I634,'Raw Data'!I636,'Raw Data'!I638,'Raw Data'!I640),IF(AND($P$12=$AD$17,OR($S$12="Southbound",$S$12="Westbound")),SUM('Raw Data'!I841,'Raw Data'!I843,'Raw Data'!I845,'Raw Data'!I847),IF(AND($P$12=$AD$18,OR($S$12="Southbound",$S$12="Westbound")),SUM('Raw Data'!I1048,'Raw Data'!I1050,'Raw Data'!I1052,'Raw Data'!I1054),IF(AND($P$12=$AD$19,OR($S$12="Southbound","Westbound")),SUM('Raw Data'!I1255,'Raw Data'!I1257,'Raw Data'!I1259,'Raw Data'!I1261),IF(AND($P$12=$AD$20,OR($S$12="Southbound","Westbound")),SUM('Raw Data'!I1462,'Raw Data'!I1464,'Raw Data'!I1466,'Raw Data'!I1468),IF(AND($P$12=$AD$14,$S$12="Combined"),SUM('Raw Data'!I219:I226),IF(AND($P$12=$AD$15,$S$12="Combined"),SUM('Raw Data'!I426:I433),IF(AND($P$12=$AD$16,$S$12="Combined"),SUM('Raw Data'!I633:I640),IF(AND($P$12=$AD$17,$S$12="Combined"),SUM('Raw Data'!I840:I847),IF(AND($P$12=$AD$18,$S$12="Combined"),SUM('Raw Data'!I1047:I1054),IF(AND($P$12=$AD$19,$S$12="Combined"),SUM('Raw Data'!I1254:I1261),IF(AND($P$12=$AD$20,$S$12="Combined"),SUM('Raw Data'!I1461:I1468),"Error")))))))))))))))))))))</f>
        <v>0</v>
      </c>
      <c r="I26" s="6">
        <f>IF(AND($P$12=$AD$14,OR($S$12="Northbound",$S$12="Eastbound")),SUM('Raw Data'!J219,'Raw Data'!J221,'Raw Data'!J223,'Raw Data'!J225),IF(AND($P$12=$AD$15,OR($S$12="Northbound",$S$12="Eastbound")),SUM('Raw Data'!J426,'Raw Data'!J428,'Raw Data'!J430,'Raw Data'!J432),IF(AND($P$12=$AD$16,OR($S$12="Northbound",$S$12="Eastbound")),SUM('Raw Data'!J633,'Raw Data'!J635,'Raw Data'!J637,'Raw Data'!J639),IF(AND($P$12=$AD$17,OR($S$12="Northbound",$S$12="Eastbound")),SUM('Raw Data'!J840,'Raw Data'!J842,'Raw Data'!J844,'Raw Data'!J846),IF(AND($P$12=$AD$18,OR($S$12="Northbound",$S$12="Eastbound")),SUM('Raw Data'!J1047,'Raw Data'!J1049,'Raw Data'!J1051,'Raw Data'!J1053),IF(AND($P$12=$AD$19,OR($S$12="Northbound",$S$12="Eastbound")),SUM('Raw Data'!J1254,'Raw Data'!J1256,'Raw Data'!J1258,'Raw Data'!J1260),IF(AND($P$12=$AD$20,OR($S$12="Northbound",$S$12="Eastbound")),SUM('Raw Data'!J1461,'Raw Data'!J1463,'Raw Data'!J1465,'Raw Data'!J1467),IF(AND($P$12=$AD$14,OR($S$12="Southbound",$S$12="Westbound")),SUM('Raw Data'!J220,'Raw Data'!J222,'Raw Data'!J224,'Raw Data'!J226),IF(AND($P$12=$AD$15,OR($S$12="Southbound",$S$12="Westbound")),SUM('Raw Data'!J427,'Raw Data'!J429,'Raw Data'!J431,'Raw Data'!J433),IF(AND($P$12=$AD$16,OR($S$12="Southbound",$S$12="Westbound")),SUM('Raw Data'!J634,'Raw Data'!J636,'Raw Data'!J638,'Raw Data'!J640),IF(AND($P$12=$AD$17,OR($S$12="Southbound",$S$12="Westbound")),SUM('Raw Data'!J841,'Raw Data'!J843,'Raw Data'!J845,'Raw Data'!J847),IF(AND($P$12=$AD$18,OR($S$12="Southbound",$S$12="Westbound")),SUM('Raw Data'!J1048,'Raw Data'!J1050,'Raw Data'!J1052,'Raw Data'!J1054),IF(AND($P$12=$AD$19,OR($S$12="Southbound","Westbound")),SUM('Raw Data'!J1255,'Raw Data'!J1257,'Raw Data'!J1259,'Raw Data'!J1261),IF(AND($P$12=$AD$20,OR($S$12="Southbound","Westbound")),SUM('Raw Data'!J1462,'Raw Data'!J1464,'Raw Data'!J1466,'Raw Data'!J1468),IF(AND($P$12=$AD$14,$S$12="Combined"),SUM('Raw Data'!J219:J226),IF(AND($P$12=$AD$15,$S$12="Combined"),SUM('Raw Data'!J426:J433),IF(AND($P$12=$AD$16,$S$12="Combined"),SUM('Raw Data'!J633:J640),IF(AND($P$12=$AD$17,$S$12="Combined"),SUM('Raw Data'!J840:J847),IF(AND($P$12=$AD$18,$S$12="Combined"),SUM('Raw Data'!J1047:J1054),IF(AND($P$12=$AD$19,$S$12="Combined"),SUM('Raw Data'!J1254:J1261),IF(AND($P$12=$AD$20,$S$12="Combined"),SUM('Raw Data'!J1461:J1468),"Error")))))))))))))))))))))</f>
        <v>0</v>
      </c>
      <c r="J26" s="6">
        <f>IF(AND($P$12=$AD$14,OR($S$12="Northbound",$S$12="Eastbound")),SUM('Raw Data'!K219,'Raw Data'!K221,'Raw Data'!K223,'Raw Data'!K225),IF(AND($P$12=$AD$15,OR($S$12="Northbound",$S$12="Eastbound")),SUM('Raw Data'!K426,'Raw Data'!K428,'Raw Data'!K430,'Raw Data'!K432),IF(AND($P$12=$AD$16,OR($S$12="Northbound",$S$12="Eastbound")),SUM('Raw Data'!K633,'Raw Data'!K635,'Raw Data'!K637,'Raw Data'!K639),IF(AND($P$12=$AD$17,OR($S$12="Northbound",$S$12="Eastbound")),SUM('Raw Data'!K840,'Raw Data'!K842,'Raw Data'!K844,'Raw Data'!K846),IF(AND($P$12=$AD$18,OR($S$12="Northbound",$S$12="Eastbound")),SUM('Raw Data'!K1047,'Raw Data'!K1049,'Raw Data'!K1051,'Raw Data'!K1053),IF(AND($P$12=$AD$19,OR($S$12="Northbound",$S$12="Eastbound")),SUM('Raw Data'!K1254,'Raw Data'!K1256,'Raw Data'!K1258,'Raw Data'!K1260),IF(AND($P$12=$AD$20,OR($S$12="Northbound",$S$12="Eastbound")),SUM('Raw Data'!K1461,'Raw Data'!K1463,'Raw Data'!K1465,'Raw Data'!K1467),IF(AND($P$12=$AD$14,OR($S$12="Southbound",$S$12="Westbound")),SUM('Raw Data'!K220,'Raw Data'!K222,'Raw Data'!K224,'Raw Data'!K226),IF(AND($P$12=$AD$15,OR($S$12="Southbound",$S$12="Westbound")),SUM('Raw Data'!K427,'Raw Data'!K429,'Raw Data'!K431,'Raw Data'!K433),IF(AND($P$12=$AD$16,OR($S$12="Southbound",$S$12="Westbound")),SUM('Raw Data'!K634,'Raw Data'!K636,'Raw Data'!K638,'Raw Data'!K640),IF(AND($P$12=$AD$17,OR($S$12="Southbound",$S$12="Westbound")),SUM('Raw Data'!K841,'Raw Data'!K843,'Raw Data'!K845,'Raw Data'!K847),IF(AND($P$12=$AD$18,OR($S$12="Southbound",$S$12="Westbound")),SUM('Raw Data'!K1048,'Raw Data'!K1050,'Raw Data'!K1052,'Raw Data'!K1054),IF(AND($P$12=$AD$19,OR($S$12="Southbound","Westbound")),SUM('Raw Data'!K1255,'Raw Data'!K1257,'Raw Data'!K1259,'Raw Data'!K1261),IF(AND($P$12=$AD$20,OR($S$12="Southbound","Westbound")),SUM('Raw Data'!K1462,'Raw Data'!K1464,'Raw Data'!K1466,'Raw Data'!K1468),IF(AND($P$12=$AD$14,$S$12="Combined"),SUM('Raw Data'!K219:K226),IF(AND($P$12=$AD$15,$S$12="Combined"),SUM('Raw Data'!K426:K433),IF(AND($P$12=$AD$16,$S$12="Combined"),SUM('Raw Data'!K633:K640),IF(AND($P$12=$AD$17,$S$12="Combined"),SUM('Raw Data'!K840:K847),IF(AND($P$12=$AD$18,$S$12="Combined"),SUM('Raw Data'!K1047:K1054),IF(AND($P$12=$AD$19,$S$12="Combined"),SUM('Raw Data'!K1254:K1261),IF(AND($P$12=$AD$20,$S$12="Combined"),SUM('Raw Data'!K1461:K1468),"Error")))))))))))))))))))))</f>
        <v>0</v>
      </c>
      <c r="K26" s="6">
        <f>IF(AND($P$12=$AD$14,OR($S$12="Northbound",$S$12="Eastbound")),SUM('Raw Data'!L219,'Raw Data'!L221,'Raw Data'!L223,'Raw Data'!L225),IF(AND($P$12=$AD$15,OR($S$12="Northbound",$S$12="Eastbound")),SUM('Raw Data'!L426,'Raw Data'!L428,'Raw Data'!L430,'Raw Data'!L432),IF(AND($P$12=$AD$16,OR($S$12="Northbound",$S$12="Eastbound")),SUM('Raw Data'!L633,'Raw Data'!L635,'Raw Data'!L637,'Raw Data'!L639),IF(AND($P$12=$AD$17,OR($S$12="Northbound",$S$12="Eastbound")),SUM('Raw Data'!L840,'Raw Data'!L842,'Raw Data'!L844,'Raw Data'!L846),IF(AND($P$12=$AD$18,OR($S$12="Northbound",$S$12="Eastbound")),SUM('Raw Data'!L1047,'Raw Data'!L1049,'Raw Data'!L1051,'Raw Data'!L1053),IF(AND($P$12=$AD$19,OR($S$12="Northbound",$S$12="Eastbound")),SUM('Raw Data'!L1254,'Raw Data'!L1256,'Raw Data'!L1258,'Raw Data'!L1260),IF(AND($P$12=$AD$20,OR($S$12="Northbound",$S$12="Eastbound")),SUM('Raw Data'!L1461,'Raw Data'!L1463,'Raw Data'!L1465,'Raw Data'!L1467),IF(AND($P$12=$AD$14,OR($S$12="Southbound",$S$12="Westbound")),SUM('Raw Data'!L220,'Raw Data'!L222,'Raw Data'!L224,'Raw Data'!L226),IF(AND($P$12=$AD$15,OR($S$12="Southbound",$S$12="Westbound")),SUM('Raw Data'!L427,'Raw Data'!L429,'Raw Data'!L431,'Raw Data'!L433),IF(AND($P$12=$AD$16,OR($S$12="Southbound",$S$12="Westbound")),SUM('Raw Data'!L634,'Raw Data'!L636,'Raw Data'!L638,'Raw Data'!L640),IF(AND($P$12=$AD$17,OR($S$12="Southbound",$S$12="Westbound")),SUM('Raw Data'!L841,'Raw Data'!L843,'Raw Data'!L845,'Raw Data'!L847),IF(AND($P$12=$AD$18,OR($S$12="Southbound",$S$12="Westbound")),SUM('Raw Data'!L1048,'Raw Data'!L1050,'Raw Data'!L1052,'Raw Data'!L1054),IF(AND($P$12=$AD$19,OR($S$12="Southbound","Westbound")),SUM('Raw Data'!L1255,'Raw Data'!L1257,'Raw Data'!L1259,'Raw Data'!L1261),IF(AND($P$12=$AD$20,OR($S$12="Southbound","Westbound")),SUM('Raw Data'!L1462,'Raw Data'!L1464,'Raw Data'!L1466,'Raw Data'!L1468),IF(AND($P$12=$AD$14,$S$12="Combined"),SUM('Raw Data'!L219:L226),IF(AND($P$12=$AD$15,$S$12="Combined"),SUM('Raw Data'!L426:L433),IF(AND($P$12=$AD$16,$S$12="Combined"),SUM('Raw Data'!L633:L640),IF(AND($P$12=$AD$17,$S$12="Combined"),SUM('Raw Data'!L840:L847),IF(AND($P$12=$AD$18,$S$12="Combined"),SUM('Raw Data'!L1047:L1054),IF(AND($P$12=$AD$19,$S$12="Combined"),SUM('Raw Data'!L1254:L1261),IF(AND($P$12=$AD$20,$S$12="Combined"),SUM('Raw Data'!L1461:L1468),"Error")))))))))))))))))))))</f>
        <v>0</v>
      </c>
      <c r="L26" s="6">
        <f>IF(AND($P$12=$AD$14,OR($S$12="Northbound",$S$12="Eastbound")),SUM('Raw Data'!M219,'Raw Data'!M221,'Raw Data'!M223,'Raw Data'!M225),IF(AND($P$12=$AD$15,OR($S$12="Northbound",$S$12="Eastbound")),SUM('Raw Data'!M426,'Raw Data'!M428,'Raw Data'!M430,'Raw Data'!M432),IF(AND($P$12=$AD$16,OR($S$12="Northbound",$S$12="Eastbound")),SUM('Raw Data'!M633,'Raw Data'!M635,'Raw Data'!M637,'Raw Data'!M639),IF(AND($P$12=$AD$17,OR($S$12="Northbound",$S$12="Eastbound")),SUM('Raw Data'!M840,'Raw Data'!M842,'Raw Data'!M844,'Raw Data'!M846),IF(AND($P$12=$AD$18,OR($S$12="Northbound",$S$12="Eastbound")),SUM('Raw Data'!M1047,'Raw Data'!M1049,'Raw Data'!M1051,'Raw Data'!M1053),IF(AND($P$12=$AD$19,OR($S$12="Northbound",$S$12="Eastbound")),SUM('Raw Data'!M1254,'Raw Data'!M1256,'Raw Data'!M1258,'Raw Data'!M1260),IF(AND($P$12=$AD$20,OR($S$12="Northbound",$S$12="Eastbound")),SUM('Raw Data'!M1461,'Raw Data'!M1463,'Raw Data'!M1465,'Raw Data'!M1467),IF(AND($P$12=$AD$14,OR($S$12="Southbound",$S$12="Westbound")),SUM('Raw Data'!M220,'Raw Data'!M222,'Raw Data'!M224,'Raw Data'!M226),IF(AND($P$12=$AD$15,OR($S$12="Southbound",$S$12="Westbound")),SUM('Raw Data'!M427,'Raw Data'!M429,'Raw Data'!M431,'Raw Data'!M433),IF(AND($P$12=$AD$16,OR($S$12="Southbound",$S$12="Westbound")),SUM('Raw Data'!M634,'Raw Data'!M636,'Raw Data'!M638,'Raw Data'!M640),IF(AND($P$12=$AD$17,OR($S$12="Southbound",$S$12="Westbound")),SUM('Raw Data'!M841,'Raw Data'!M843,'Raw Data'!M845,'Raw Data'!M847),IF(AND($P$12=$AD$18,OR($S$12="Southbound",$S$12="Westbound")),SUM('Raw Data'!M1048,'Raw Data'!M1050,'Raw Data'!M1052,'Raw Data'!M1054),IF(AND($P$12=$AD$19,OR($S$12="Southbound","Westbound")),SUM('Raw Data'!M1255,'Raw Data'!M1257,'Raw Data'!M1259,'Raw Data'!M1261),IF(AND($P$12=$AD$20,OR($S$12="Southbound","Westbound")),SUM('Raw Data'!M1462,'Raw Data'!M1464,'Raw Data'!M1466,'Raw Data'!M1468),IF(AND($P$12=$AD$14,$S$12="Combined"),SUM('Raw Data'!M219:M226),IF(AND($P$12=$AD$15,$S$12="Combined"),SUM('Raw Data'!M426:M433),IF(AND($P$12=$AD$16,$S$12="Combined"),SUM('Raw Data'!M633:M640),IF(AND($P$12=$AD$17,$S$12="Combined"),SUM('Raw Data'!M840:M847),IF(AND($P$12=$AD$18,$S$12="Combined"),SUM('Raw Data'!M1047:M1054),IF(AND($P$12=$AD$19,$S$12="Combined"),SUM('Raw Data'!M1254:M1261),IF(AND($P$12=$AD$20,$S$12="Combined"),SUM('Raw Data'!M1461:M1468),"Error")))))))))))))))))))))</f>
        <v>0</v>
      </c>
      <c r="M26" s="6">
        <f>IF(AND($P$12=$AD$14,OR($S$12="Northbound",$S$12="Eastbound")),SUM('Raw Data'!N219,'Raw Data'!N221,'Raw Data'!N223,'Raw Data'!N225),IF(AND($P$12=$AD$15,OR($S$12="Northbound",$S$12="Eastbound")),SUM('Raw Data'!N426,'Raw Data'!N428,'Raw Data'!N430,'Raw Data'!N432),IF(AND($P$12=$AD$16,OR($S$12="Northbound",$S$12="Eastbound")),SUM('Raw Data'!N633,'Raw Data'!N635,'Raw Data'!N637,'Raw Data'!N639),IF(AND($P$12=$AD$17,OR($S$12="Northbound",$S$12="Eastbound")),SUM('Raw Data'!N840,'Raw Data'!N842,'Raw Data'!N844,'Raw Data'!N846),IF(AND($P$12=$AD$18,OR($S$12="Northbound",$S$12="Eastbound")),SUM('Raw Data'!N1047,'Raw Data'!N1049,'Raw Data'!N1051,'Raw Data'!N1053),IF(AND($P$12=$AD$19,OR($S$12="Northbound",$S$12="Eastbound")),SUM('Raw Data'!N1254,'Raw Data'!N1256,'Raw Data'!N1258,'Raw Data'!N1260),IF(AND($P$12=$AD$20,OR($S$12="Northbound",$S$12="Eastbound")),SUM('Raw Data'!N1461,'Raw Data'!N1463,'Raw Data'!N1465,'Raw Data'!N1467),IF(AND($P$12=$AD$14,OR($S$12="Southbound",$S$12="Westbound")),SUM('Raw Data'!N220,'Raw Data'!N222,'Raw Data'!N224,'Raw Data'!N226),IF(AND($P$12=$AD$15,OR($S$12="Southbound",$S$12="Westbound")),SUM('Raw Data'!N427,'Raw Data'!N429,'Raw Data'!N431,'Raw Data'!N433),IF(AND($P$12=$AD$16,OR($S$12="Southbound",$S$12="Westbound")),SUM('Raw Data'!N634,'Raw Data'!N636,'Raw Data'!N638,'Raw Data'!N640),IF(AND($P$12=$AD$17,OR($S$12="Southbound",$S$12="Westbound")),SUM('Raw Data'!N841,'Raw Data'!N843,'Raw Data'!N845,'Raw Data'!N847),IF(AND($P$12=$AD$18,OR($S$12="Southbound",$S$12="Westbound")),SUM('Raw Data'!N1048,'Raw Data'!N1050,'Raw Data'!N1052,'Raw Data'!N1054),IF(AND($P$12=$AD$19,OR($S$12="Southbound","Westbound")),SUM('Raw Data'!N1255,'Raw Data'!N1257,'Raw Data'!N1259,'Raw Data'!N1261),IF(AND($P$12=$AD$20,OR($S$12="Southbound","Westbound")),SUM('Raw Data'!N1462,'Raw Data'!N1464,'Raw Data'!N1466,'Raw Data'!N1468),IF(AND($P$12=$AD$14,$S$12="Combined"),SUM('Raw Data'!N219:N226),IF(AND($P$12=$AD$15,$S$12="Combined"),SUM('Raw Data'!N426:N433),IF(AND($P$12=$AD$16,$S$12="Combined"),SUM('Raw Data'!N633:N640),IF(AND($P$12=$AD$17,$S$12="Combined"),SUM('Raw Data'!N840:N847),IF(AND($P$12=$AD$18,$S$12="Combined"),SUM('Raw Data'!N1047:N1054),IF(AND($P$12=$AD$19,$S$12="Combined"),SUM('Raw Data'!N1254:N1261),IF(AND($P$12=$AD$20,$S$12="Combined"),SUM('Raw Data'!N1461:N1468),"Error")))))))))))))))))))))</f>
        <v>0</v>
      </c>
      <c r="N26" s="46">
        <f t="shared" si="0"/>
        <v>84</v>
      </c>
      <c r="AC26" s="51"/>
      <c r="AD26" s="51"/>
      <c r="AE26" s="51"/>
      <c r="AF26" s="51"/>
      <c r="AG26" s="51"/>
    </row>
    <row r="27" spans="1:33" ht="13.8" x14ac:dyDescent="0.25">
      <c r="A27" s="43">
        <v>0.54166666666666696</v>
      </c>
      <c r="B27" s="6">
        <f>IF(AND($P$12=$AD$14,OR($S$12="Northbound",$S$12="Eastbound")),SUM('Raw Data'!C227,'Raw Data'!C229,'Raw Data'!C231,'Raw Data'!C233),IF(AND($P$12=$AD$15,OR($S$12="Northbound",$S$12="Eastbound")),SUM('Raw Data'!C434,'Raw Data'!C436,'Raw Data'!C438,'Raw Data'!C440),IF(AND($P$12=$AD$16,OR($S$12="Northbound",$S$12="Eastbound")),SUM('Raw Data'!C641,'Raw Data'!C643,'Raw Data'!C645,'Raw Data'!C647),IF(AND($P$12=$AD$17,OR($S$12="Northbound",$S$12="Eastbound")),SUM('Raw Data'!C848,'Raw Data'!C850,'Raw Data'!C852,'Raw Data'!C854),IF(AND($P$12=$AD$18,OR($S$12="Northbound",$S$12="Eastbound")),SUM('Raw Data'!C1055,'Raw Data'!C1057,'Raw Data'!C1059,'Raw Data'!C1061),IF(AND($P$12=$AD$19,OR($S$12="Northbound",$S$12="Eastbound")),SUM('Raw Data'!C1262,'Raw Data'!C1264,'Raw Data'!C1266,'Raw Data'!C1268),IF(AND($P$12=$AD$20,OR($S$12="Northbound",$S$12="Eastbound")),SUM('Raw Data'!C1469,'Raw Data'!C1471,'Raw Data'!C1473,'Raw Data'!C1475),IF(AND($P$12=$AD$14,OR($S$12="Southbound",$S$12="Westbound")),SUM('Raw Data'!C228,'Raw Data'!C230,'Raw Data'!C232,'Raw Data'!C234),IF(AND($P$12=$AD$15,OR($S$12="Southbound",$S$12="Westbound")),SUM('Raw Data'!C435,'Raw Data'!C437,'Raw Data'!C439,'Raw Data'!C441),IF(AND($P$12=$AD$16,OR($S$12="Southbound",$S$12="Westbound")),SUM('Raw Data'!C642,'Raw Data'!C644,'Raw Data'!C646,'Raw Data'!C648),IF(AND($P$12=$AD$17,OR($S$12="Southbound",$S$12="Westbound")),SUM('Raw Data'!C849,'Raw Data'!C851,'Raw Data'!C853,'Raw Data'!C855),IF(AND($P$12=$AD$18,OR($S$12="Southbound",$S$12="Westbound")),SUM('Raw Data'!C1056,'Raw Data'!C1058,'Raw Data'!C1060,'Raw Data'!C1062),IF(AND($P$12=$AD$19,OR($S$12="Southbound","Westbound")),SUM('Raw Data'!C1263,'Raw Data'!C1265,'Raw Data'!C1267,'Raw Data'!C1269),IF(AND($P$12=$AD$20,OR($S$12="Southbound","Westbound")),SUM('Raw Data'!C1470,'Raw Data'!C1472,'Raw Data'!C1474,'Raw Data'!C1476),IF(AND($P$12=$AD$14,$S$12="Combined"),SUM('Raw Data'!C227:C234),IF(AND($P$12=$AD$15,$S$12="Combined"),SUM('Raw Data'!C434:C441),IF(AND($P$12=$AD$16,$S$12="Combined"),SUM('Raw Data'!C641:C648),IF(AND($P$12=$AD$17,$S$12="Combined"),SUM('Raw Data'!C848:C855),IF(AND($P$12=$AD$18,$S$12="Combined"),SUM('Raw Data'!C1055:C1062),IF(AND($P$12=$AD$19,$S$12="Combined"),SUM('Raw Data'!C1262:C1269),IF(AND($P$12=$AD$20,$S$12="Combined"),SUM('Raw Data'!C1469:C1476),"Error")))))))))))))))))))))</f>
        <v>6</v>
      </c>
      <c r="C27" s="6">
        <f>IF(AND($P$12=$AD$14,OR($S$12="Northbound",$S$12="Eastbound")),SUM('Raw Data'!D227,'Raw Data'!D229,'Raw Data'!D231,'Raw Data'!D233),IF(AND($P$12=$AD$15,OR($S$12="Northbound",$S$12="Eastbound")),SUM('Raw Data'!D434,'Raw Data'!D436,'Raw Data'!D438,'Raw Data'!D440),IF(AND($P$12=$AD$16,OR($S$12="Northbound",$S$12="Eastbound")),SUM('Raw Data'!D641,'Raw Data'!D643,'Raw Data'!D645,'Raw Data'!D647),IF(AND($P$12=$AD$17,OR($S$12="Northbound",$S$12="Eastbound")),SUM('Raw Data'!D848,'Raw Data'!D850,'Raw Data'!D852,'Raw Data'!D854),IF(AND($P$12=$AD$18,OR($S$12="Northbound",$S$12="Eastbound")),SUM('Raw Data'!D1055,'Raw Data'!D1057,'Raw Data'!D1059,'Raw Data'!D1061),IF(AND($P$12=$AD$19,OR($S$12="Northbound",$S$12="Eastbound")),SUM('Raw Data'!D1262,'Raw Data'!D1264,'Raw Data'!D1266,'Raw Data'!D1268),IF(AND($P$12=$AD$20,OR($S$12="Northbound",$S$12="Eastbound")),SUM('Raw Data'!D1469,'Raw Data'!D1471,'Raw Data'!D1473,'Raw Data'!D1475),IF(AND($P$12=$AD$14,OR($S$12="Southbound",$S$12="Westbound")),SUM('Raw Data'!D228,'Raw Data'!D230,'Raw Data'!D232,'Raw Data'!D234),IF(AND($P$12=$AD$15,OR($S$12="Southbound",$S$12="Westbound")),SUM('Raw Data'!D435,'Raw Data'!D437,'Raw Data'!D439,'Raw Data'!D441),IF(AND($P$12=$AD$16,OR($S$12="Southbound",$S$12="Westbound")),SUM('Raw Data'!D642,'Raw Data'!D644,'Raw Data'!D646,'Raw Data'!D648),IF(AND($P$12=$AD$17,OR($S$12="Southbound",$S$12="Westbound")),SUM('Raw Data'!D849,'Raw Data'!D851,'Raw Data'!D853,'Raw Data'!D855),IF(AND($P$12=$AD$18,OR($S$12="Southbound",$S$12="Westbound")),SUM('Raw Data'!D1056,'Raw Data'!D1058,'Raw Data'!D1060,'Raw Data'!D1062),IF(AND($P$12=$AD$19,OR($S$12="Southbound","Westbound")),SUM('Raw Data'!D1263,'Raw Data'!D1265,'Raw Data'!D1267,'Raw Data'!D1269),IF(AND($P$12=$AD$20,OR($S$12="Southbound","Westbound")),SUM('Raw Data'!D1470,'Raw Data'!D1472,'Raw Data'!D1474,'Raw Data'!D1476),IF(AND($P$12=$AD$14,$S$12="Combined"),SUM('Raw Data'!D227:D234),IF(AND($P$12=$AD$15,$S$12="Combined"),SUM('Raw Data'!D434:D441),IF(AND($P$12=$AD$16,$S$12="Combined"),SUM('Raw Data'!D641:D648),IF(AND($P$12=$AD$17,$S$12="Combined"),SUM('Raw Data'!D848:D855),IF(AND($P$12=$AD$18,$S$12="Combined"),SUM('Raw Data'!D1055:D1062),IF(AND($P$12=$AD$19,$S$12="Combined"),SUM('Raw Data'!D1262:D1269),IF(AND($P$12=$AD$20,$S$12="Combined"),SUM('Raw Data'!D1469:D1476),"Error")))))))))))))))))))))</f>
        <v>67</v>
      </c>
      <c r="D27" s="6">
        <f>IF(AND($P$12=$AD$14,OR($S$12="Northbound",$S$12="Eastbound")),SUM('Raw Data'!E227,'Raw Data'!E229,'Raw Data'!E231,'Raw Data'!E233),IF(AND($P$12=$AD$15,OR($S$12="Northbound",$S$12="Eastbound")),SUM('Raw Data'!E434,'Raw Data'!E436,'Raw Data'!E438,'Raw Data'!E440),IF(AND($P$12=$AD$16,OR($S$12="Northbound",$S$12="Eastbound")),SUM('Raw Data'!E641,'Raw Data'!E643,'Raw Data'!E645,'Raw Data'!E647),IF(AND($P$12=$AD$17,OR($S$12="Northbound",$S$12="Eastbound")),SUM('Raw Data'!E848,'Raw Data'!E850,'Raw Data'!E852,'Raw Data'!E854),IF(AND($P$12=$AD$18,OR($S$12="Northbound",$S$12="Eastbound")),SUM('Raw Data'!E1055,'Raw Data'!E1057,'Raw Data'!E1059,'Raw Data'!E1061),IF(AND($P$12=$AD$19,OR($S$12="Northbound",$S$12="Eastbound")),SUM('Raw Data'!E1262,'Raw Data'!E1264,'Raw Data'!E1266,'Raw Data'!E1268),IF(AND($P$12=$AD$20,OR($S$12="Northbound",$S$12="Eastbound")),SUM('Raw Data'!E1469,'Raw Data'!E1471,'Raw Data'!E1473,'Raw Data'!E1475),IF(AND($P$12=$AD$14,OR($S$12="Southbound",$S$12="Westbound")),SUM('Raw Data'!E228,'Raw Data'!E230,'Raw Data'!E232,'Raw Data'!E234),IF(AND($P$12=$AD$15,OR($S$12="Southbound",$S$12="Westbound")),SUM('Raw Data'!E435,'Raw Data'!E437,'Raw Data'!E439,'Raw Data'!E441),IF(AND($P$12=$AD$16,OR($S$12="Southbound",$S$12="Westbound")),SUM('Raw Data'!E642,'Raw Data'!E644,'Raw Data'!E646,'Raw Data'!E648),IF(AND($P$12=$AD$17,OR($S$12="Southbound",$S$12="Westbound")),SUM('Raw Data'!E849,'Raw Data'!E851,'Raw Data'!E853,'Raw Data'!E855),IF(AND($P$12=$AD$18,OR($S$12="Southbound",$S$12="Westbound")),SUM('Raw Data'!E1056,'Raw Data'!E1058,'Raw Data'!E1060,'Raw Data'!E1062),IF(AND($P$12=$AD$19,OR($S$12="Southbound","Westbound")),SUM('Raw Data'!E1263,'Raw Data'!E1265,'Raw Data'!E1267,'Raw Data'!E1269),IF(AND($P$12=$AD$20,OR($S$12="Southbound","Westbound")),SUM('Raw Data'!E1470,'Raw Data'!E1472,'Raw Data'!E1474,'Raw Data'!E1476),IF(AND($P$12=$AD$14,$S$12="Combined"),SUM('Raw Data'!E227:E234),IF(AND($P$12=$AD$15,$S$12="Combined"),SUM('Raw Data'!E434:E441),IF(AND($P$12=$AD$16,$S$12="Combined"),SUM('Raw Data'!E641:E648),IF(AND($P$12=$AD$17,$S$12="Combined"),SUM('Raw Data'!E848:E855),IF(AND($P$12=$AD$18,$S$12="Combined"),SUM('Raw Data'!E1055:E1062),IF(AND($P$12=$AD$19,$S$12="Combined"),SUM('Raw Data'!E1262:E1269),IF(AND($P$12=$AD$20,$S$12="Combined"),SUM('Raw Data'!E1469:E1476),"Error")))))))))))))))))))))</f>
        <v>0</v>
      </c>
      <c r="E27" s="6">
        <f>IF(AND($P$12=$AD$14,OR($S$12="Northbound",$S$12="Eastbound")),SUM('Raw Data'!F227,'Raw Data'!F229,'Raw Data'!F231,'Raw Data'!F233),IF(AND($P$12=$AD$15,OR($S$12="Northbound",$S$12="Eastbound")),SUM('Raw Data'!F434,'Raw Data'!F436,'Raw Data'!F438,'Raw Data'!F440),IF(AND($P$12=$AD$16,OR($S$12="Northbound",$S$12="Eastbound")),SUM('Raw Data'!F641,'Raw Data'!F643,'Raw Data'!F645,'Raw Data'!F647),IF(AND($P$12=$AD$17,OR($S$12="Northbound",$S$12="Eastbound")),SUM('Raw Data'!F848,'Raw Data'!F850,'Raw Data'!F852,'Raw Data'!F854),IF(AND($P$12=$AD$18,OR($S$12="Northbound",$S$12="Eastbound")),SUM('Raw Data'!F1055,'Raw Data'!F1057,'Raw Data'!F1059,'Raw Data'!F1061),IF(AND($P$12=$AD$19,OR($S$12="Northbound",$S$12="Eastbound")),SUM('Raw Data'!F1262,'Raw Data'!F1264,'Raw Data'!F1266,'Raw Data'!F1268),IF(AND($P$12=$AD$20,OR($S$12="Northbound",$S$12="Eastbound")),SUM('Raw Data'!F1469,'Raw Data'!F1471,'Raw Data'!F1473,'Raw Data'!F1475),IF(AND($P$12=$AD$14,OR($S$12="Southbound",$S$12="Westbound")),SUM('Raw Data'!F228,'Raw Data'!F230,'Raw Data'!F232,'Raw Data'!F234),IF(AND($P$12=$AD$15,OR($S$12="Southbound",$S$12="Westbound")),SUM('Raw Data'!F435,'Raw Data'!F437,'Raw Data'!F439,'Raw Data'!F441),IF(AND($P$12=$AD$16,OR($S$12="Southbound",$S$12="Westbound")),SUM('Raw Data'!F642,'Raw Data'!F644,'Raw Data'!F646,'Raw Data'!F648),IF(AND($P$12=$AD$17,OR($S$12="Southbound",$S$12="Westbound")),SUM('Raw Data'!F849,'Raw Data'!F851,'Raw Data'!F853,'Raw Data'!F855),IF(AND($P$12=$AD$18,OR($S$12="Southbound",$S$12="Westbound")),SUM('Raw Data'!F1056,'Raw Data'!F1058,'Raw Data'!F1060,'Raw Data'!F1062),IF(AND($P$12=$AD$19,OR($S$12="Southbound","Westbound")),SUM('Raw Data'!F1263,'Raw Data'!F1265,'Raw Data'!F1267,'Raw Data'!F1269),IF(AND($P$12=$AD$20,OR($S$12="Southbound","Westbound")),SUM('Raw Data'!F1470,'Raw Data'!F1472,'Raw Data'!F1474,'Raw Data'!F1476),IF(AND($P$12=$AD$14,$S$12="Combined"),SUM('Raw Data'!F227:F234),IF(AND($P$12=$AD$15,$S$12="Combined"),SUM('Raw Data'!F434:F441),IF(AND($P$12=$AD$16,$S$12="Combined"),SUM('Raw Data'!F641:F648),IF(AND($P$12=$AD$17,$S$12="Combined"),SUM('Raw Data'!F848:F855),IF(AND($P$12=$AD$18,$S$12="Combined"),SUM('Raw Data'!F1055:F1062),IF(AND($P$12=$AD$19,$S$12="Combined"),SUM('Raw Data'!F1262:F1269),IF(AND($P$12=$AD$20,$S$12="Combined"),SUM('Raw Data'!F1469:F1476),"Error")))))))))))))))))))))</f>
        <v>3</v>
      </c>
      <c r="F27" s="6">
        <f>IF(AND($P$12=$AD$14,OR($S$12="Northbound",$S$12="Eastbound")),SUM('Raw Data'!G227,'Raw Data'!G229,'Raw Data'!G231,'Raw Data'!G233),IF(AND($P$12=$AD$15,OR($S$12="Northbound",$S$12="Eastbound")),SUM('Raw Data'!G434,'Raw Data'!G436,'Raw Data'!G438,'Raw Data'!G440),IF(AND($P$12=$AD$16,OR($S$12="Northbound",$S$12="Eastbound")),SUM('Raw Data'!G641,'Raw Data'!G643,'Raw Data'!G645,'Raw Data'!G647),IF(AND($P$12=$AD$17,OR($S$12="Northbound",$S$12="Eastbound")),SUM('Raw Data'!G848,'Raw Data'!G850,'Raw Data'!G852,'Raw Data'!G854),IF(AND($P$12=$AD$18,OR($S$12="Northbound",$S$12="Eastbound")),SUM('Raw Data'!G1055,'Raw Data'!G1057,'Raw Data'!G1059,'Raw Data'!G1061),IF(AND($P$12=$AD$19,OR($S$12="Northbound",$S$12="Eastbound")),SUM('Raw Data'!G1262,'Raw Data'!G1264,'Raw Data'!G1266,'Raw Data'!G1268),IF(AND($P$12=$AD$20,OR($S$12="Northbound",$S$12="Eastbound")),SUM('Raw Data'!G1469,'Raw Data'!G1471,'Raw Data'!G1473,'Raw Data'!G1475),IF(AND($P$12=$AD$14,OR($S$12="Southbound",$S$12="Westbound")),SUM('Raw Data'!G228,'Raw Data'!G230,'Raw Data'!G232,'Raw Data'!G234),IF(AND($P$12=$AD$15,OR($S$12="Southbound",$S$12="Westbound")),SUM('Raw Data'!G435,'Raw Data'!G437,'Raw Data'!G439,'Raw Data'!G441),IF(AND($P$12=$AD$16,OR($S$12="Southbound",$S$12="Westbound")),SUM('Raw Data'!G642,'Raw Data'!G644,'Raw Data'!G646,'Raw Data'!G648),IF(AND($P$12=$AD$17,OR($S$12="Southbound",$S$12="Westbound")),SUM('Raw Data'!G849,'Raw Data'!G851,'Raw Data'!G853,'Raw Data'!G855),IF(AND($P$12=$AD$18,OR($S$12="Southbound",$S$12="Westbound")),SUM('Raw Data'!G1056,'Raw Data'!G1058,'Raw Data'!G1060,'Raw Data'!G1062),IF(AND($P$12=$AD$19,OR($S$12="Southbound","Westbound")),SUM('Raw Data'!G1263,'Raw Data'!G1265,'Raw Data'!G1267,'Raw Data'!G1269),IF(AND($P$12=$AD$20,OR($S$12="Southbound","Westbound")),SUM('Raw Data'!G1470,'Raw Data'!G1472,'Raw Data'!G1474,'Raw Data'!G1476),IF(AND($P$12=$AD$14,$S$12="Combined"),SUM('Raw Data'!G227:G234),IF(AND($P$12=$AD$15,$S$12="Combined"),SUM('Raw Data'!G434:G441),IF(AND($P$12=$AD$16,$S$12="Combined"),SUM('Raw Data'!G641:G648),IF(AND($P$12=$AD$17,$S$12="Combined"),SUM('Raw Data'!G848:G855),IF(AND($P$12=$AD$18,$S$12="Combined"),SUM('Raw Data'!G1055:G1062),IF(AND($P$12=$AD$19,$S$12="Combined"),SUM('Raw Data'!G1262:G1269),IF(AND($P$12=$AD$20,$S$12="Combined"),SUM('Raw Data'!G1469:G1476),"Error")))))))))))))))))))))</f>
        <v>0</v>
      </c>
      <c r="G27" s="6">
        <f>IF(AND($P$12=$AD$14,OR($S$12="Northbound",$S$12="Eastbound")),SUM('Raw Data'!H227,'Raw Data'!H229,'Raw Data'!H231,'Raw Data'!H233),IF(AND($P$12=$AD$15,OR($S$12="Northbound",$S$12="Eastbound")),SUM('Raw Data'!H434,'Raw Data'!H436,'Raw Data'!H438,'Raw Data'!H440),IF(AND($P$12=$AD$16,OR($S$12="Northbound",$S$12="Eastbound")),SUM('Raw Data'!H641,'Raw Data'!H643,'Raw Data'!H645,'Raw Data'!H647),IF(AND($P$12=$AD$17,OR($S$12="Northbound",$S$12="Eastbound")),SUM('Raw Data'!H848,'Raw Data'!H850,'Raw Data'!H852,'Raw Data'!H854),IF(AND($P$12=$AD$18,OR($S$12="Northbound",$S$12="Eastbound")),SUM('Raw Data'!H1055,'Raw Data'!H1057,'Raw Data'!H1059,'Raw Data'!H1061),IF(AND($P$12=$AD$19,OR($S$12="Northbound",$S$12="Eastbound")),SUM('Raw Data'!H1262,'Raw Data'!H1264,'Raw Data'!H1266,'Raw Data'!H1268),IF(AND($P$12=$AD$20,OR($S$12="Northbound",$S$12="Eastbound")),SUM('Raw Data'!H1469,'Raw Data'!H1471,'Raw Data'!H1473,'Raw Data'!H1475),IF(AND($P$12=$AD$14,OR($S$12="Southbound",$S$12="Westbound")),SUM('Raw Data'!H228,'Raw Data'!H230,'Raw Data'!H232,'Raw Data'!H234),IF(AND($P$12=$AD$15,OR($S$12="Southbound",$S$12="Westbound")),SUM('Raw Data'!H435,'Raw Data'!H437,'Raw Data'!H439,'Raw Data'!H441),IF(AND($P$12=$AD$16,OR($S$12="Southbound",$S$12="Westbound")),SUM('Raw Data'!H642,'Raw Data'!H644,'Raw Data'!H646,'Raw Data'!H648),IF(AND($P$12=$AD$17,OR($S$12="Southbound",$S$12="Westbound")),SUM('Raw Data'!H849,'Raw Data'!H851,'Raw Data'!H853,'Raw Data'!H855),IF(AND($P$12=$AD$18,OR($S$12="Southbound",$S$12="Westbound")),SUM('Raw Data'!H1056,'Raw Data'!H1058,'Raw Data'!H1060,'Raw Data'!H1062),IF(AND($P$12=$AD$19,OR($S$12="Southbound","Westbound")),SUM('Raw Data'!H1263,'Raw Data'!H1265,'Raw Data'!H1267,'Raw Data'!H1269),IF(AND($P$12=$AD$20,OR($S$12="Southbound","Westbound")),SUM('Raw Data'!H1470,'Raw Data'!H1472,'Raw Data'!H1474,'Raw Data'!H1476),IF(AND($P$12=$AD$14,$S$12="Combined"),SUM('Raw Data'!H227:H234),IF(AND($P$12=$AD$15,$S$12="Combined"),SUM('Raw Data'!H434:H441),IF(AND($P$12=$AD$16,$S$12="Combined"),SUM('Raw Data'!H641:H648),IF(AND($P$12=$AD$17,$S$12="Combined"),SUM('Raw Data'!H848:H855),IF(AND($P$12=$AD$18,$S$12="Combined"),SUM('Raw Data'!H1055:H1062),IF(AND($P$12=$AD$19,$S$12="Combined"),SUM('Raw Data'!H1262:H1269),IF(AND($P$12=$AD$20,$S$12="Combined"),SUM('Raw Data'!H1469:H1476),"Error")))))))))))))))))))))</f>
        <v>1</v>
      </c>
      <c r="H27" s="6">
        <f>IF(AND($P$12=$AD$14,OR($S$12="Northbound",$S$12="Eastbound")),SUM('Raw Data'!I227,'Raw Data'!I229,'Raw Data'!I231,'Raw Data'!I233),IF(AND($P$12=$AD$15,OR($S$12="Northbound",$S$12="Eastbound")),SUM('Raw Data'!I434,'Raw Data'!I436,'Raw Data'!I438,'Raw Data'!I440),IF(AND($P$12=$AD$16,OR($S$12="Northbound",$S$12="Eastbound")),SUM('Raw Data'!I641,'Raw Data'!I643,'Raw Data'!I645,'Raw Data'!I647),IF(AND($P$12=$AD$17,OR($S$12="Northbound",$S$12="Eastbound")),SUM('Raw Data'!I848,'Raw Data'!I850,'Raw Data'!I852,'Raw Data'!I854),IF(AND($P$12=$AD$18,OR($S$12="Northbound",$S$12="Eastbound")),SUM('Raw Data'!I1055,'Raw Data'!I1057,'Raw Data'!I1059,'Raw Data'!I1061),IF(AND($P$12=$AD$19,OR($S$12="Northbound",$S$12="Eastbound")),SUM('Raw Data'!I1262,'Raw Data'!I1264,'Raw Data'!I1266,'Raw Data'!I1268),IF(AND($P$12=$AD$20,OR($S$12="Northbound",$S$12="Eastbound")),SUM('Raw Data'!I1469,'Raw Data'!I1471,'Raw Data'!I1473,'Raw Data'!I1475),IF(AND($P$12=$AD$14,OR($S$12="Southbound",$S$12="Westbound")),SUM('Raw Data'!I228,'Raw Data'!I230,'Raw Data'!I232,'Raw Data'!I234),IF(AND($P$12=$AD$15,OR($S$12="Southbound",$S$12="Westbound")),SUM('Raw Data'!I435,'Raw Data'!I437,'Raw Data'!I439,'Raw Data'!I441),IF(AND($P$12=$AD$16,OR($S$12="Southbound",$S$12="Westbound")),SUM('Raw Data'!I642,'Raw Data'!I644,'Raw Data'!I646,'Raw Data'!I648),IF(AND($P$12=$AD$17,OR($S$12="Southbound",$S$12="Westbound")),SUM('Raw Data'!I849,'Raw Data'!I851,'Raw Data'!I853,'Raw Data'!I855),IF(AND($P$12=$AD$18,OR($S$12="Southbound",$S$12="Westbound")),SUM('Raw Data'!I1056,'Raw Data'!I1058,'Raw Data'!I1060,'Raw Data'!I1062),IF(AND($P$12=$AD$19,OR($S$12="Southbound","Westbound")),SUM('Raw Data'!I1263,'Raw Data'!I1265,'Raw Data'!I1267,'Raw Data'!I1269),IF(AND($P$12=$AD$20,OR($S$12="Southbound","Westbound")),SUM('Raw Data'!I1470,'Raw Data'!I1472,'Raw Data'!I1474,'Raw Data'!I1476),IF(AND($P$12=$AD$14,$S$12="Combined"),SUM('Raw Data'!I227:I234),IF(AND($P$12=$AD$15,$S$12="Combined"),SUM('Raw Data'!I434:I441),IF(AND($P$12=$AD$16,$S$12="Combined"),SUM('Raw Data'!I641:I648),IF(AND($P$12=$AD$17,$S$12="Combined"),SUM('Raw Data'!I848:I855),IF(AND($P$12=$AD$18,$S$12="Combined"),SUM('Raw Data'!I1055:I1062),IF(AND($P$12=$AD$19,$S$12="Combined"),SUM('Raw Data'!I1262:I1269),IF(AND($P$12=$AD$20,$S$12="Combined"),SUM('Raw Data'!I1469:I1476),"Error")))))))))))))))))))))</f>
        <v>0</v>
      </c>
      <c r="I27" s="6">
        <f>IF(AND($P$12=$AD$14,OR($S$12="Northbound",$S$12="Eastbound")),SUM('Raw Data'!J227,'Raw Data'!J229,'Raw Data'!J231,'Raw Data'!J233),IF(AND($P$12=$AD$15,OR($S$12="Northbound",$S$12="Eastbound")),SUM('Raw Data'!J434,'Raw Data'!J436,'Raw Data'!J438,'Raw Data'!J440),IF(AND($P$12=$AD$16,OR($S$12="Northbound",$S$12="Eastbound")),SUM('Raw Data'!J641,'Raw Data'!J643,'Raw Data'!J645,'Raw Data'!J647),IF(AND($P$12=$AD$17,OR($S$12="Northbound",$S$12="Eastbound")),SUM('Raw Data'!J848,'Raw Data'!J850,'Raw Data'!J852,'Raw Data'!J854),IF(AND($P$12=$AD$18,OR($S$12="Northbound",$S$12="Eastbound")),SUM('Raw Data'!J1055,'Raw Data'!J1057,'Raw Data'!J1059,'Raw Data'!J1061),IF(AND($P$12=$AD$19,OR($S$12="Northbound",$S$12="Eastbound")),SUM('Raw Data'!J1262,'Raw Data'!J1264,'Raw Data'!J1266,'Raw Data'!J1268),IF(AND($P$12=$AD$20,OR($S$12="Northbound",$S$12="Eastbound")),SUM('Raw Data'!J1469,'Raw Data'!J1471,'Raw Data'!J1473,'Raw Data'!J1475),IF(AND($P$12=$AD$14,OR($S$12="Southbound",$S$12="Westbound")),SUM('Raw Data'!J228,'Raw Data'!J230,'Raw Data'!J232,'Raw Data'!J234),IF(AND($P$12=$AD$15,OR($S$12="Southbound",$S$12="Westbound")),SUM('Raw Data'!J435,'Raw Data'!J437,'Raw Data'!J439,'Raw Data'!J441),IF(AND($P$12=$AD$16,OR($S$12="Southbound",$S$12="Westbound")),SUM('Raw Data'!J642,'Raw Data'!J644,'Raw Data'!J646,'Raw Data'!J648),IF(AND($P$12=$AD$17,OR($S$12="Southbound",$S$12="Westbound")),SUM('Raw Data'!J849,'Raw Data'!J851,'Raw Data'!J853,'Raw Data'!J855),IF(AND($P$12=$AD$18,OR($S$12="Southbound",$S$12="Westbound")),SUM('Raw Data'!J1056,'Raw Data'!J1058,'Raw Data'!J1060,'Raw Data'!J1062),IF(AND($P$12=$AD$19,OR($S$12="Southbound","Westbound")),SUM('Raw Data'!J1263,'Raw Data'!J1265,'Raw Data'!J1267,'Raw Data'!J1269),IF(AND($P$12=$AD$20,OR($S$12="Southbound","Westbound")),SUM('Raw Data'!J1470,'Raw Data'!J1472,'Raw Data'!J1474,'Raw Data'!J1476),IF(AND($P$12=$AD$14,$S$12="Combined"),SUM('Raw Data'!J227:J234),IF(AND($P$12=$AD$15,$S$12="Combined"),SUM('Raw Data'!J434:J441),IF(AND($P$12=$AD$16,$S$12="Combined"),SUM('Raw Data'!J641:J648),IF(AND($P$12=$AD$17,$S$12="Combined"),SUM('Raw Data'!J848:J855),IF(AND($P$12=$AD$18,$S$12="Combined"),SUM('Raw Data'!J1055:J1062),IF(AND($P$12=$AD$19,$S$12="Combined"),SUM('Raw Data'!J1262:J1269),IF(AND($P$12=$AD$20,$S$12="Combined"),SUM('Raw Data'!J1469:J1476),"Error")))))))))))))))))))))</f>
        <v>0</v>
      </c>
      <c r="J27" s="6">
        <f>IF(AND($P$12=$AD$14,OR($S$12="Northbound",$S$12="Eastbound")),SUM('Raw Data'!K227,'Raw Data'!K229,'Raw Data'!K231,'Raw Data'!K233),IF(AND($P$12=$AD$15,OR($S$12="Northbound",$S$12="Eastbound")),SUM('Raw Data'!K434,'Raw Data'!K436,'Raw Data'!K438,'Raw Data'!K440),IF(AND($P$12=$AD$16,OR($S$12="Northbound",$S$12="Eastbound")),SUM('Raw Data'!K641,'Raw Data'!K643,'Raw Data'!K645,'Raw Data'!K647),IF(AND($P$12=$AD$17,OR($S$12="Northbound",$S$12="Eastbound")),SUM('Raw Data'!K848,'Raw Data'!K850,'Raw Data'!K852,'Raw Data'!K854),IF(AND($P$12=$AD$18,OR($S$12="Northbound",$S$12="Eastbound")),SUM('Raw Data'!K1055,'Raw Data'!K1057,'Raw Data'!K1059,'Raw Data'!K1061),IF(AND($P$12=$AD$19,OR($S$12="Northbound",$S$12="Eastbound")),SUM('Raw Data'!K1262,'Raw Data'!K1264,'Raw Data'!K1266,'Raw Data'!K1268),IF(AND($P$12=$AD$20,OR($S$12="Northbound",$S$12="Eastbound")),SUM('Raw Data'!K1469,'Raw Data'!K1471,'Raw Data'!K1473,'Raw Data'!K1475),IF(AND($P$12=$AD$14,OR($S$12="Southbound",$S$12="Westbound")),SUM('Raw Data'!K228,'Raw Data'!K230,'Raw Data'!K232,'Raw Data'!K234),IF(AND($P$12=$AD$15,OR($S$12="Southbound",$S$12="Westbound")),SUM('Raw Data'!K435,'Raw Data'!K437,'Raw Data'!K439,'Raw Data'!K441),IF(AND($P$12=$AD$16,OR($S$12="Southbound",$S$12="Westbound")),SUM('Raw Data'!K642,'Raw Data'!K644,'Raw Data'!K646,'Raw Data'!K648),IF(AND($P$12=$AD$17,OR($S$12="Southbound",$S$12="Westbound")),SUM('Raw Data'!K849,'Raw Data'!K851,'Raw Data'!K853,'Raw Data'!K855),IF(AND($P$12=$AD$18,OR($S$12="Southbound",$S$12="Westbound")),SUM('Raw Data'!K1056,'Raw Data'!K1058,'Raw Data'!K1060,'Raw Data'!K1062),IF(AND($P$12=$AD$19,OR($S$12="Southbound","Westbound")),SUM('Raw Data'!K1263,'Raw Data'!K1265,'Raw Data'!K1267,'Raw Data'!K1269),IF(AND($P$12=$AD$20,OR($S$12="Southbound","Westbound")),SUM('Raw Data'!K1470,'Raw Data'!K1472,'Raw Data'!K1474,'Raw Data'!K1476),IF(AND($P$12=$AD$14,$S$12="Combined"),SUM('Raw Data'!K227:K234),IF(AND($P$12=$AD$15,$S$12="Combined"),SUM('Raw Data'!K434:K441),IF(AND($P$12=$AD$16,$S$12="Combined"),SUM('Raw Data'!K641:K648),IF(AND($P$12=$AD$17,$S$12="Combined"),SUM('Raw Data'!K848:K855),IF(AND($P$12=$AD$18,$S$12="Combined"),SUM('Raw Data'!K1055:K1062),IF(AND($P$12=$AD$19,$S$12="Combined"),SUM('Raw Data'!K1262:K1269),IF(AND($P$12=$AD$20,$S$12="Combined"),SUM('Raw Data'!K1469:K1476),"Error")))))))))))))))))))))</f>
        <v>0</v>
      </c>
      <c r="K27" s="6">
        <f>IF(AND($P$12=$AD$14,OR($S$12="Northbound",$S$12="Eastbound")),SUM('Raw Data'!L227,'Raw Data'!L229,'Raw Data'!L231,'Raw Data'!L233),IF(AND($P$12=$AD$15,OR($S$12="Northbound",$S$12="Eastbound")),SUM('Raw Data'!L434,'Raw Data'!L436,'Raw Data'!L438,'Raw Data'!L440),IF(AND($P$12=$AD$16,OR($S$12="Northbound",$S$12="Eastbound")),SUM('Raw Data'!L641,'Raw Data'!L643,'Raw Data'!L645,'Raw Data'!L647),IF(AND($P$12=$AD$17,OR($S$12="Northbound",$S$12="Eastbound")),SUM('Raw Data'!L848,'Raw Data'!L850,'Raw Data'!L852,'Raw Data'!L854),IF(AND($P$12=$AD$18,OR($S$12="Northbound",$S$12="Eastbound")),SUM('Raw Data'!L1055,'Raw Data'!L1057,'Raw Data'!L1059,'Raw Data'!L1061),IF(AND($P$12=$AD$19,OR($S$12="Northbound",$S$12="Eastbound")),SUM('Raw Data'!L1262,'Raw Data'!L1264,'Raw Data'!L1266,'Raw Data'!L1268),IF(AND($P$12=$AD$20,OR($S$12="Northbound",$S$12="Eastbound")),SUM('Raw Data'!L1469,'Raw Data'!L1471,'Raw Data'!L1473,'Raw Data'!L1475),IF(AND($P$12=$AD$14,OR($S$12="Southbound",$S$12="Westbound")),SUM('Raw Data'!L228,'Raw Data'!L230,'Raw Data'!L232,'Raw Data'!L234),IF(AND($P$12=$AD$15,OR($S$12="Southbound",$S$12="Westbound")),SUM('Raw Data'!L435,'Raw Data'!L437,'Raw Data'!L439,'Raw Data'!L441),IF(AND($P$12=$AD$16,OR($S$12="Southbound",$S$12="Westbound")),SUM('Raw Data'!L642,'Raw Data'!L644,'Raw Data'!L646,'Raw Data'!L648),IF(AND($P$12=$AD$17,OR($S$12="Southbound",$S$12="Westbound")),SUM('Raw Data'!L849,'Raw Data'!L851,'Raw Data'!L853,'Raw Data'!L855),IF(AND($P$12=$AD$18,OR($S$12="Southbound",$S$12="Westbound")),SUM('Raw Data'!L1056,'Raw Data'!L1058,'Raw Data'!L1060,'Raw Data'!L1062),IF(AND($P$12=$AD$19,OR($S$12="Southbound","Westbound")),SUM('Raw Data'!L1263,'Raw Data'!L1265,'Raw Data'!L1267,'Raw Data'!L1269),IF(AND($P$12=$AD$20,OR($S$12="Southbound","Westbound")),SUM('Raw Data'!L1470,'Raw Data'!L1472,'Raw Data'!L1474,'Raw Data'!L1476),IF(AND($P$12=$AD$14,$S$12="Combined"),SUM('Raw Data'!L227:L234),IF(AND($P$12=$AD$15,$S$12="Combined"),SUM('Raw Data'!L434:L441),IF(AND($P$12=$AD$16,$S$12="Combined"),SUM('Raw Data'!L641:L648),IF(AND($P$12=$AD$17,$S$12="Combined"),SUM('Raw Data'!L848:L855),IF(AND($P$12=$AD$18,$S$12="Combined"),SUM('Raw Data'!L1055:L1062),IF(AND($P$12=$AD$19,$S$12="Combined"),SUM('Raw Data'!L1262:L1269),IF(AND($P$12=$AD$20,$S$12="Combined"),SUM('Raw Data'!L1469:L1476),"Error")))))))))))))))))))))</f>
        <v>0</v>
      </c>
      <c r="L27" s="6">
        <f>IF(AND($P$12=$AD$14,OR($S$12="Northbound",$S$12="Eastbound")),SUM('Raw Data'!M227,'Raw Data'!M229,'Raw Data'!M231,'Raw Data'!M233),IF(AND($P$12=$AD$15,OR($S$12="Northbound",$S$12="Eastbound")),SUM('Raw Data'!M434,'Raw Data'!M436,'Raw Data'!M438,'Raw Data'!M440),IF(AND($P$12=$AD$16,OR($S$12="Northbound",$S$12="Eastbound")),SUM('Raw Data'!M641,'Raw Data'!M643,'Raw Data'!M645,'Raw Data'!M647),IF(AND($P$12=$AD$17,OR($S$12="Northbound",$S$12="Eastbound")),SUM('Raw Data'!M848,'Raw Data'!M850,'Raw Data'!M852,'Raw Data'!M854),IF(AND($P$12=$AD$18,OR($S$12="Northbound",$S$12="Eastbound")),SUM('Raw Data'!M1055,'Raw Data'!M1057,'Raw Data'!M1059,'Raw Data'!M1061),IF(AND($P$12=$AD$19,OR($S$12="Northbound",$S$12="Eastbound")),SUM('Raw Data'!M1262,'Raw Data'!M1264,'Raw Data'!M1266,'Raw Data'!M1268),IF(AND($P$12=$AD$20,OR($S$12="Northbound",$S$12="Eastbound")),SUM('Raw Data'!M1469,'Raw Data'!M1471,'Raw Data'!M1473,'Raw Data'!M1475),IF(AND($P$12=$AD$14,OR($S$12="Southbound",$S$12="Westbound")),SUM('Raw Data'!M228,'Raw Data'!M230,'Raw Data'!M232,'Raw Data'!M234),IF(AND($P$12=$AD$15,OR($S$12="Southbound",$S$12="Westbound")),SUM('Raw Data'!M435,'Raw Data'!M437,'Raw Data'!M439,'Raw Data'!M441),IF(AND($P$12=$AD$16,OR($S$12="Southbound",$S$12="Westbound")),SUM('Raw Data'!M642,'Raw Data'!M644,'Raw Data'!M646,'Raw Data'!M648),IF(AND($P$12=$AD$17,OR($S$12="Southbound",$S$12="Westbound")),SUM('Raw Data'!M849,'Raw Data'!M851,'Raw Data'!M853,'Raw Data'!M855),IF(AND($P$12=$AD$18,OR($S$12="Southbound",$S$12="Westbound")),SUM('Raw Data'!M1056,'Raw Data'!M1058,'Raw Data'!M1060,'Raw Data'!M1062),IF(AND($P$12=$AD$19,OR($S$12="Southbound","Westbound")),SUM('Raw Data'!M1263,'Raw Data'!M1265,'Raw Data'!M1267,'Raw Data'!M1269),IF(AND($P$12=$AD$20,OR($S$12="Southbound","Westbound")),SUM('Raw Data'!M1470,'Raw Data'!M1472,'Raw Data'!M1474,'Raw Data'!M1476),IF(AND($P$12=$AD$14,$S$12="Combined"),SUM('Raw Data'!M227:M234),IF(AND($P$12=$AD$15,$S$12="Combined"),SUM('Raw Data'!M434:M441),IF(AND($P$12=$AD$16,$S$12="Combined"),SUM('Raw Data'!M641:M648),IF(AND($P$12=$AD$17,$S$12="Combined"),SUM('Raw Data'!M848:M855),IF(AND($P$12=$AD$18,$S$12="Combined"),SUM('Raw Data'!M1055:M1062),IF(AND($P$12=$AD$19,$S$12="Combined"),SUM('Raw Data'!M1262:M1269),IF(AND($P$12=$AD$20,$S$12="Combined"),SUM('Raw Data'!M1469:M1476),"Error")))))))))))))))))))))</f>
        <v>0</v>
      </c>
      <c r="M27" s="6">
        <f>IF(AND($P$12=$AD$14,OR($S$12="Northbound",$S$12="Eastbound")),SUM('Raw Data'!N227,'Raw Data'!N229,'Raw Data'!N231,'Raw Data'!N233),IF(AND($P$12=$AD$15,OR($S$12="Northbound",$S$12="Eastbound")),SUM('Raw Data'!N434,'Raw Data'!N436,'Raw Data'!N438,'Raw Data'!N440),IF(AND($P$12=$AD$16,OR($S$12="Northbound",$S$12="Eastbound")),SUM('Raw Data'!N641,'Raw Data'!N643,'Raw Data'!N645,'Raw Data'!N647),IF(AND($P$12=$AD$17,OR($S$12="Northbound",$S$12="Eastbound")),SUM('Raw Data'!N848,'Raw Data'!N850,'Raw Data'!N852,'Raw Data'!N854),IF(AND($P$12=$AD$18,OR($S$12="Northbound",$S$12="Eastbound")),SUM('Raw Data'!N1055,'Raw Data'!N1057,'Raw Data'!N1059,'Raw Data'!N1061),IF(AND($P$12=$AD$19,OR($S$12="Northbound",$S$12="Eastbound")),SUM('Raw Data'!N1262,'Raw Data'!N1264,'Raw Data'!N1266,'Raw Data'!N1268),IF(AND($P$12=$AD$20,OR($S$12="Northbound",$S$12="Eastbound")),SUM('Raw Data'!N1469,'Raw Data'!N1471,'Raw Data'!N1473,'Raw Data'!N1475),IF(AND($P$12=$AD$14,OR($S$12="Southbound",$S$12="Westbound")),SUM('Raw Data'!N228,'Raw Data'!N230,'Raw Data'!N232,'Raw Data'!N234),IF(AND($P$12=$AD$15,OR($S$12="Southbound",$S$12="Westbound")),SUM('Raw Data'!N435,'Raw Data'!N437,'Raw Data'!N439,'Raw Data'!N441),IF(AND($P$12=$AD$16,OR($S$12="Southbound",$S$12="Westbound")),SUM('Raw Data'!N642,'Raw Data'!N644,'Raw Data'!N646,'Raw Data'!N648),IF(AND($P$12=$AD$17,OR($S$12="Southbound",$S$12="Westbound")),SUM('Raw Data'!N849,'Raw Data'!N851,'Raw Data'!N853,'Raw Data'!N855),IF(AND($P$12=$AD$18,OR($S$12="Southbound",$S$12="Westbound")),SUM('Raw Data'!N1056,'Raw Data'!N1058,'Raw Data'!N1060,'Raw Data'!N1062),IF(AND($P$12=$AD$19,OR($S$12="Southbound","Westbound")),SUM('Raw Data'!N1263,'Raw Data'!N1265,'Raw Data'!N1267,'Raw Data'!N1269),IF(AND($P$12=$AD$20,OR($S$12="Southbound","Westbound")),SUM('Raw Data'!N1470,'Raw Data'!N1472,'Raw Data'!N1474,'Raw Data'!N1476),IF(AND($P$12=$AD$14,$S$12="Combined"),SUM('Raw Data'!N227:N234),IF(AND($P$12=$AD$15,$S$12="Combined"),SUM('Raw Data'!N434:N441),IF(AND($P$12=$AD$16,$S$12="Combined"),SUM('Raw Data'!N641:N648),IF(AND($P$12=$AD$17,$S$12="Combined"),SUM('Raw Data'!N848:N855),IF(AND($P$12=$AD$18,$S$12="Combined"),SUM('Raw Data'!N1055:N1062),IF(AND($P$12=$AD$19,$S$12="Combined"),SUM('Raw Data'!N1262:N1269),IF(AND($P$12=$AD$20,$S$12="Combined"),SUM('Raw Data'!N1469:N1476),"Error")))))))))))))))))))))</f>
        <v>0</v>
      </c>
      <c r="N27" s="46">
        <f t="shared" si="0"/>
        <v>77</v>
      </c>
      <c r="AC27" s="51"/>
      <c r="AD27" s="51"/>
      <c r="AE27" s="51"/>
      <c r="AF27" s="51"/>
      <c r="AG27" s="51"/>
    </row>
    <row r="28" spans="1:33" ht="13.8" x14ac:dyDescent="0.25">
      <c r="A28" s="43">
        <v>0.58333333333333304</v>
      </c>
      <c r="B28" s="6">
        <f>IF(AND($P$12=$AD$14,OR($S$12="Northbound",$S$12="Eastbound")),SUM('Raw Data'!C235,'Raw Data'!C237,'Raw Data'!C239,'Raw Data'!C241),IF(AND($P$12=$AD$15,OR($S$12="Northbound",$S$12="Eastbound")),SUM('Raw Data'!C442,'Raw Data'!C444,'Raw Data'!C446,'Raw Data'!C448),IF(AND($P$12=$AD$16,OR($S$12="Northbound",$S$12="Eastbound")),SUM('Raw Data'!C649,'Raw Data'!C651,'Raw Data'!C653,'Raw Data'!C655),IF(AND($P$12=$AD$17,OR($S$12="Northbound",$S$12="Eastbound")),SUM('Raw Data'!C856,'Raw Data'!C858,'Raw Data'!C860,'Raw Data'!C862),IF(AND($P$12=$AD$18,OR($S$12="Northbound",$S$12="Eastbound")),SUM('Raw Data'!C1063,'Raw Data'!C1065,'Raw Data'!C1067,'Raw Data'!C1069),IF(AND($P$12=$AD$19,OR($S$12="Northbound",$S$12="Eastbound")),SUM('Raw Data'!C1270,'Raw Data'!C1272,'Raw Data'!C1274,'Raw Data'!C1276),IF(AND($P$12=$AD$20,OR($S$12="Northbound",$S$12="Eastbound")),SUM('Raw Data'!C1477,'Raw Data'!C1479,'Raw Data'!C1481,'Raw Data'!C1483),IF(AND($P$12=$AD$14,OR($S$12="Southbound",$S$12="Westbound")),SUM('Raw Data'!C236,'Raw Data'!C238,'Raw Data'!C240,'Raw Data'!C242),IF(AND($P$12=$AD$15,OR($S$12="Southbound",$S$12="Westbound")),SUM('Raw Data'!C443,'Raw Data'!C445,'Raw Data'!C447,'Raw Data'!C449),IF(AND($P$12=$AD$16,OR($S$12="Southbound",$S$12="Westbound")),SUM('Raw Data'!C650,'Raw Data'!C652,'Raw Data'!C654,'Raw Data'!C656),IF(AND($P$12=$AD$17,OR($S$12="Southbound",$S$12="Westbound")),SUM('Raw Data'!C857,'Raw Data'!C859,'Raw Data'!C861,'Raw Data'!C863),IF(AND($P$12=$AD$18,OR($S$12="Southbound",$S$12="Westbound")),SUM('Raw Data'!C1064,'Raw Data'!C1066,'Raw Data'!C1068,'Raw Data'!C1070),IF(AND($P$12=$AD$19,OR($S$12="Southbound","Westbound")),SUM('Raw Data'!C1271,'Raw Data'!C1273,'Raw Data'!C1275,'Raw Data'!C1277),IF(AND($P$12=$AD$20,OR($S$12="Southbound","Westbound")),SUM('Raw Data'!C1478,'Raw Data'!C1480,'Raw Data'!C1482,'Raw Data'!C1484),IF(AND($P$12=$AD$14,$S$12="Combined"),SUM('Raw Data'!C235:C242),IF(AND($P$12=$AD$15,$S$12="Combined"),SUM('Raw Data'!C442:C449),IF(AND($P$12=$AD$16,$S$12="Combined"),SUM('Raw Data'!C649:C656),IF(AND($P$12=$AD$17,$S$12="Combined"),SUM('Raw Data'!C856:C863),IF(AND($P$12=$AD$18,$S$12="Combined"),SUM('Raw Data'!C1063:C1070),IF(AND($P$12=$AD$19,$S$12="Combined"),SUM('Raw Data'!C1270:C1277),IF(AND($P$12=$AD$20,$S$12="Combined"),SUM('Raw Data'!C1477:C1484),"Error")))))))))))))))))))))</f>
        <v>18</v>
      </c>
      <c r="C28" s="6">
        <f>IF(AND($P$12=$AD$14,OR($S$12="Northbound",$S$12="Eastbound")),SUM('Raw Data'!D235,'Raw Data'!D237,'Raw Data'!D239,'Raw Data'!D241),IF(AND($P$12=$AD$15,OR($S$12="Northbound",$S$12="Eastbound")),SUM('Raw Data'!D442,'Raw Data'!D444,'Raw Data'!D446,'Raw Data'!D448),IF(AND($P$12=$AD$16,OR($S$12="Northbound",$S$12="Eastbound")),SUM('Raw Data'!D649,'Raw Data'!D651,'Raw Data'!D653,'Raw Data'!D655),IF(AND($P$12=$AD$17,OR($S$12="Northbound",$S$12="Eastbound")),SUM('Raw Data'!D856,'Raw Data'!D858,'Raw Data'!D860,'Raw Data'!D862),IF(AND($P$12=$AD$18,OR($S$12="Northbound",$S$12="Eastbound")),SUM('Raw Data'!D1063,'Raw Data'!D1065,'Raw Data'!D1067,'Raw Data'!D1069),IF(AND($P$12=$AD$19,OR($S$12="Northbound",$S$12="Eastbound")),SUM('Raw Data'!D1270,'Raw Data'!D1272,'Raw Data'!D1274,'Raw Data'!D1276),IF(AND($P$12=$AD$20,OR($S$12="Northbound",$S$12="Eastbound")),SUM('Raw Data'!D1477,'Raw Data'!D1479,'Raw Data'!D1481,'Raw Data'!D1483),IF(AND($P$12=$AD$14,OR($S$12="Southbound",$S$12="Westbound")),SUM('Raw Data'!D236,'Raw Data'!D238,'Raw Data'!D240,'Raw Data'!D242),IF(AND($P$12=$AD$15,OR($S$12="Southbound",$S$12="Westbound")),SUM('Raw Data'!D443,'Raw Data'!D445,'Raw Data'!D447,'Raw Data'!D449),IF(AND($P$12=$AD$16,OR($S$12="Southbound",$S$12="Westbound")),SUM('Raw Data'!D650,'Raw Data'!D652,'Raw Data'!D654,'Raw Data'!D656),IF(AND($P$12=$AD$17,OR($S$12="Southbound",$S$12="Westbound")),SUM('Raw Data'!D857,'Raw Data'!D859,'Raw Data'!D861,'Raw Data'!D863),IF(AND($P$12=$AD$18,OR($S$12="Southbound",$S$12="Westbound")),SUM('Raw Data'!D1064,'Raw Data'!D1066,'Raw Data'!D1068,'Raw Data'!D1070),IF(AND($P$12=$AD$19,OR($S$12="Southbound","Westbound")),SUM('Raw Data'!D1271,'Raw Data'!D1273,'Raw Data'!D1275,'Raw Data'!D1277),IF(AND($P$12=$AD$20,OR($S$12="Southbound","Westbound")),SUM('Raw Data'!D1478,'Raw Data'!D1480,'Raw Data'!D1482,'Raw Data'!D1484),IF(AND($P$12=$AD$14,$S$12="Combined"),SUM('Raw Data'!D235:D242),IF(AND($P$12=$AD$15,$S$12="Combined"),SUM('Raw Data'!D442:D449),IF(AND($P$12=$AD$16,$S$12="Combined"),SUM('Raw Data'!D649:D656),IF(AND($P$12=$AD$17,$S$12="Combined"),SUM('Raw Data'!D856:D863),IF(AND($P$12=$AD$18,$S$12="Combined"),SUM('Raw Data'!D1063:D1070),IF(AND($P$12=$AD$19,$S$12="Combined"),SUM('Raw Data'!D1270:D1277),IF(AND($P$12=$AD$20,$S$12="Combined"),SUM('Raw Data'!D1477:D1484),"Error")))))))))))))))))))))</f>
        <v>69</v>
      </c>
      <c r="D28" s="6">
        <f>IF(AND($P$12=$AD$14,OR($S$12="Northbound",$S$12="Eastbound")),SUM('Raw Data'!E235,'Raw Data'!E237,'Raw Data'!E239,'Raw Data'!E241),IF(AND($P$12=$AD$15,OR($S$12="Northbound",$S$12="Eastbound")),SUM('Raw Data'!E442,'Raw Data'!E444,'Raw Data'!E446,'Raw Data'!E448),IF(AND($P$12=$AD$16,OR($S$12="Northbound",$S$12="Eastbound")),SUM('Raw Data'!E649,'Raw Data'!E651,'Raw Data'!E653,'Raw Data'!E655),IF(AND($P$12=$AD$17,OR($S$12="Northbound",$S$12="Eastbound")),SUM('Raw Data'!E856,'Raw Data'!E858,'Raw Data'!E860,'Raw Data'!E862),IF(AND($P$12=$AD$18,OR($S$12="Northbound",$S$12="Eastbound")),SUM('Raw Data'!E1063,'Raw Data'!E1065,'Raw Data'!E1067,'Raw Data'!E1069),IF(AND($P$12=$AD$19,OR($S$12="Northbound",$S$12="Eastbound")),SUM('Raw Data'!E1270,'Raw Data'!E1272,'Raw Data'!E1274,'Raw Data'!E1276),IF(AND($P$12=$AD$20,OR($S$12="Northbound",$S$12="Eastbound")),SUM('Raw Data'!E1477,'Raw Data'!E1479,'Raw Data'!E1481,'Raw Data'!E1483),IF(AND($P$12=$AD$14,OR($S$12="Southbound",$S$12="Westbound")),SUM('Raw Data'!E236,'Raw Data'!E238,'Raw Data'!E240,'Raw Data'!E242),IF(AND($P$12=$AD$15,OR($S$12="Southbound",$S$12="Westbound")),SUM('Raw Data'!E443,'Raw Data'!E445,'Raw Data'!E447,'Raw Data'!E449),IF(AND($P$12=$AD$16,OR($S$12="Southbound",$S$12="Westbound")),SUM('Raw Data'!E650,'Raw Data'!E652,'Raw Data'!E654,'Raw Data'!E656),IF(AND($P$12=$AD$17,OR($S$12="Southbound",$S$12="Westbound")),SUM('Raw Data'!E857,'Raw Data'!E859,'Raw Data'!E861,'Raw Data'!E863),IF(AND($P$12=$AD$18,OR($S$12="Southbound",$S$12="Westbound")),SUM('Raw Data'!E1064,'Raw Data'!E1066,'Raw Data'!E1068,'Raw Data'!E1070),IF(AND($P$12=$AD$19,OR($S$12="Southbound","Westbound")),SUM('Raw Data'!E1271,'Raw Data'!E1273,'Raw Data'!E1275,'Raw Data'!E1277),IF(AND($P$12=$AD$20,OR($S$12="Southbound","Westbound")),SUM('Raw Data'!E1478,'Raw Data'!E1480,'Raw Data'!E1482,'Raw Data'!E1484),IF(AND($P$12=$AD$14,$S$12="Combined"),SUM('Raw Data'!E235:E242),IF(AND($P$12=$AD$15,$S$12="Combined"),SUM('Raw Data'!E442:E449),IF(AND($P$12=$AD$16,$S$12="Combined"),SUM('Raw Data'!E649:E656),IF(AND($P$12=$AD$17,$S$12="Combined"),SUM('Raw Data'!E856:E863),IF(AND($P$12=$AD$18,$S$12="Combined"),SUM('Raw Data'!E1063:E1070),IF(AND($P$12=$AD$19,$S$12="Combined"),SUM('Raw Data'!E1270:E1277),IF(AND($P$12=$AD$20,$S$12="Combined"),SUM('Raw Data'!E1477:E1484),"Error")))))))))))))))))))))</f>
        <v>0</v>
      </c>
      <c r="E28" s="6">
        <f>IF(AND($P$12=$AD$14,OR($S$12="Northbound",$S$12="Eastbound")),SUM('Raw Data'!F235,'Raw Data'!F237,'Raw Data'!F239,'Raw Data'!F241),IF(AND($P$12=$AD$15,OR($S$12="Northbound",$S$12="Eastbound")),SUM('Raw Data'!F442,'Raw Data'!F444,'Raw Data'!F446,'Raw Data'!F448),IF(AND($P$12=$AD$16,OR($S$12="Northbound",$S$12="Eastbound")),SUM('Raw Data'!F649,'Raw Data'!F651,'Raw Data'!F653,'Raw Data'!F655),IF(AND($P$12=$AD$17,OR($S$12="Northbound",$S$12="Eastbound")),SUM('Raw Data'!F856,'Raw Data'!F858,'Raw Data'!F860,'Raw Data'!F862),IF(AND($P$12=$AD$18,OR($S$12="Northbound",$S$12="Eastbound")),SUM('Raw Data'!F1063,'Raw Data'!F1065,'Raw Data'!F1067,'Raw Data'!F1069),IF(AND($P$12=$AD$19,OR($S$12="Northbound",$S$12="Eastbound")),SUM('Raw Data'!F1270,'Raw Data'!F1272,'Raw Data'!F1274,'Raw Data'!F1276),IF(AND($P$12=$AD$20,OR($S$12="Northbound",$S$12="Eastbound")),SUM('Raw Data'!F1477,'Raw Data'!F1479,'Raw Data'!F1481,'Raw Data'!F1483),IF(AND($P$12=$AD$14,OR($S$12="Southbound",$S$12="Westbound")),SUM('Raw Data'!F236,'Raw Data'!F238,'Raw Data'!F240,'Raw Data'!F242),IF(AND($P$12=$AD$15,OR($S$12="Southbound",$S$12="Westbound")),SUM('Raw Data'!F443,'Raw Data'!F445,'Raw Data'!F447,'Raw Data'!F449),IF(AND($P$12=$AD$16,OR($S$12="Southbound",$S$12="Westbound")),SUM('Raw Data'!F650,'Raw Data'!F652,'Raw Data'!F654,'Raw Data'!F656),IF(AND($P$12=$AD$17,OR($S$12="Southbound",$S$12="Westbound")),SUM('Raw Data'!F857,'Raw Data'!F859,'Raw Data'!F861,'Raw Data'!F863),IF(AND($P$12=$AD$18,OR($S$12="Southbound",$S$12="Westbound")),SUM('Raw Data'!F1064,'Raw Data'!F1066,'Raw Data'!F1068,'Raw Data'!F1070),IF(AND($P$12=$AD$19,OR($S$12="Southbound","Westbound")),SUM('Raw Data'!F1271,'Raw Data'!F1273,'Raw Data'!F1275,'Raw Data'!F1277),IF(AND($P$12=$AD$20,OR($S$12="Southbound","Westbound")),SUM('Raw Data'!F1478,'Raw Data'!F1480,'Raw Data'!F1482,'Raw Data'!F1484),IF(AND($P$12=$AD$14,$S$12="Combined"),SUM('Raw Data'!F235:F242),IF(AND($P$12=$AD$15,$S$12="Combined"),SUM('Raw Data'!F442:F449),IF(AND($P$12=$AD$16,$S$12="Combined"),SUM('Raw Data'!F649:F656),IF(AND($P$12=$AD$17,$S$12="Combined"),SUM('Raw Data'!F856:F863),IF(AND($P$12=$AD$18,$S$12="Combined"),SUM('Raw Data'!F1063:F1070),IF(AND($P$12=$AD$19,$S$12="Combined"),SUM('Raw Data'!F1270:F1277),IF(AND($P$12=$AD$20,$S$12="Combined"),SUM('Raw Data'!F1477:F1484),"Error")))))))))))))))))))))</f>
        <v>2</v>
      </c>
      <c r="F28" s="6">
        <f>IF(AND($P$12=$AD$14,OR($S$12="Northbound",$S$12="Eastbound")),SUM('Raw Data'!G235,'Raw Data'!G237,'Raw Data'!G239,'Raw Data'!G241),IF(AND($P$12=$AD$15,OR($S$12="Northbound",$S$12="Eastbound")),SUM('Raw Data'!G442,'Raw Data'!G444,'Raw Data'!G446,'Raw Data'!G448),IF(AND($P$12=$AD$16,OR($S$12="Northbound",$S$12="Eastbound")),SUM('Raw Data'!G649,'Raw Data'!G651,'Raw Data'!G653,'Raw Data'!G655),IF(AND($P$12=$AD$17,OR($S$12="Northbound",$S$12="Eastbound")),SUM('Raw Data'!G856,'Raw Data'!G858,'Raw Data'!G860,'Raw Data'!G862),IF(AND($P$12=$AD$18,OR($S$12="Northbound",$S$12="Eastbound")),SUM('Raw Data'!G1063,'Raw Data'!G1065,'Raw Data'!G1067,'Raw Data'!G1069),IF(AND($P$12=$AD$19,OR($S$12="Northbound",$S$12="Eastbound")),SUM('Raw Data'!G1270,'Raw Data'!G1272,'Raw Data'!G1274,'Raw Data'!G1276),IF(AND($P$12=$AD$20,OR($S$12="Northbound",$S$12="Eastbound")),SUM('Raw Data'!G1477,'Raw Data'!G1479,'Raw Data'!G1481,'Raw Data'!G1483),IF(AND($P$12=$AD$14,OR($S$12="Southbound",$S$12="Westbound")),SUM('Raw Data'!G236,'Raw Data'!G238,'Raw Data'!G240,'Raw Data'!G242),IF(AND($P$12=$AD$15,OR($S$12="Southbound",$S$12="Westbound")),SUM('Raw Data'!G443,'Raw Data'!G445,'Raw Data'!G447,'Raw Data'!G449),IF(AND($P$12=$AD$16,OR($S$12="Southbound",$S$12="Westbound")),SUM('Raw Data'!G650,'Raw Data'!G652,'Raw Data'!G654,'Raw Data'!G656),IF(AND($P$12=$AD$17,OR($S$12="Southbound",$S$12="Westbound")),SUM('Raw Data'!G857,'Raw Data'!G859,'Raw Data'!G861,'Raw Data'!G863),IF(AND($P$12=$AD$18,OR($S$12="Southbound",$S$12="Westbound")),SUM('Raw Data'!G1064,'Raw Data'!G1066,'Raw Data'!G1068,'Raw Data'!G1070),IF(AND($P$12=$AD$19,OR($S$12="Southbound","Westbound")),SUM('Raw Data'!G1271,'Raw Data'!G1273,'Raw Data'!G1275,'Raw Data'!G1277),IF(AND($P$12=$AD$20,OR($S$12="Southbound","Westbound")),SUM('Raw Data'!G1478,'Raw Data'!G1480,'Raw Data'!G1482,'Raw Data'!G1484),IF(AND($P$12=$AD$14,$S$12="Combined"),SUM('Raw Data'!G235:G242),IF(AND($P$12=$AD$15,$S$12="Combined"),SUM('Raw Data'!G442:G449),IF(AND($P$12=$AD$16,$S$12="Combined"),SUM('Raw Data'!G649:G656),IF(AND($P$12=$AD$17,$S$12="Combined"),SUM('Raw Data'!G856:G863),IF(AND($P$12=$AD$18,$S$12="Combined"),SUM('Raw Data'!G1063:G1070),IF(AND($P$12=$AD$19,$S$12="Combined"),SUM('Raw Data'!G1270:G1277),IF(AND($P$12=$AD$20,$S$12="Combined"),SUM('Raw Data'!G1477:G1484),"Error")))))))))))))))))))))</f>
        <v>0</v>
      </c>
      <c r="G28" s="6">
        <f>IF(AND($P$12=$AD$14,OR($S$12="Northbound",$S$12="Eastbound")),SUM('Raw Data'!H235,'Raw Data'!H237,'Raw Data'!H239,'Raw Data'!H241),IF(AND($P$12=$AD$15,OR($S$12="Northbound",$S$12="Eastbound")),SUM('Raw Data'!H442,'Raw Data'!H444,'Raw Data'!H446,'Raw Data'!H448),IF(AND($P$12=$AD$16,OR($S$12="Northbound",$S$12="Eastbound")),SUM('Raw Data'!H649,'Raw Data'!H651,'Raw Data'!H653,'Raw Data'!H655),IF(AND($P$12=$AD$17,OR($S$12="Northbound",$S$12="Eastbound")),SUM('Raw Data'!H856,'Raw Data'!H858,'Raw Data'!H860,'Raw Data'!H862),IF(AND($P$12=$AD$18,OR($S$12="Northbound",$S$12="Eastbound")),SUM('Raw Data'!H1063,'Raw Data'!H1065,'Raw Data'!H1067,'Raw Data'!H1069),IF(AND($P$12=$AD$19,OR($S$12="Northbound",$S$12="Eastbound")),SUM('Raw Data'!H1270,'Raw Data'!H1272,'Raw Data'!H1274,'Raw Data'!H1276),IF(AND($P$12=$AD$20,OR($S$12="Northbound",$S$12="Eastbound")),SUM('Raw Data'!H1477,'Raw Data'!H1479,'Raw Data'!H1481,'Raw Data'!H1483),IF(AND($P$12=$AD$14,OR($S$12="Southbound",$S$12="Westbound")),SUM('Raw Data'!H236,'Raw Data'!H238,'Raw Data'!H240,'Raw Data'!H242),IF(AND($P$12=$AD$15,OR($S$12="Southbound",$S$12="Westbound")),SUM('Raw Data'!H443,'Raw Data'!H445,'Raw Data'!H447,'Raw Data'!H449),IF(AND($P$12=$AD$16,OR($S$12="Southbound",$S$12="Westbound")),SUM('Raw Data'!H650,'Raw Data'!H652,'Raw Data'!H654,'Raw Data'!H656),IF(AND($P$12=$AD$17,OR($S$12="Southbound",$S$12="Westbound")),SUM('Raw Data'!H857,'Raw Data'!H859,'Raw Data'!H861,'Raw Data'!H863),IF(AND($P$12=$AD$18,OR($S$12="Southbound",$S$12="Westbound")),SUM('Raw Data'!H1064,'Raw Data'!H1066,'Raw Data'!H1068,'Raw Data'!H1070),IF(AND($P$12=$AD$19,OR($S$12="Southbound","Westbound")),SUM('Raw Data'!H1271,'Raw Data'!H1273,'Raw Data'!H1275,'Raw Data'!H1277),IF(AND($P$12=$AD$20,OR($S$12="Southbound","Westbound")),SUM('Raw Data'!H1478,'Raw Data'!H1480,'Raw Data'!H1482,'Raw Data'!H1484),IF(AND($P$12=$AD$14,$S$12="Combined"),SUM('Raw Data'!H235:H242),IF(AND($P$12=$AD$15,$S$12="Combined"),SUM('Raw Data'!H442:H449),IF(AND($P$12=$AD$16,$S$12="Combined"),SUM('Raw Data'!H649:H656),IF(AND($P$12=$AD$17,$S$12="Combined"),SUM('Raw Data'!H856:H863),IF(AND($P$12=$AD$18,$S$12="Combined"),SUM('Raw Data'!H1063:H1070),IF(AND($P$12=$AD$19,$S$12="Combined"),SUM('Raw Data'!H1270:H1277),IF(AND($P$12=$AD$20,$S$12="Combined"),SUM('Raw Data'!H1477:H1484),"Error")))))))))))))))))))))</f>
        <v>1</v>
      </c>
      <c r="H28" s="6">
        <f>IF(AND($P$12=$AD$14,OR($S$12="Northbound",$S$12="Eastbound")),SUM('Raw Data'!I235,'Raw Data'!I237,'Raw Data'!I239,'Raw Data'!I241),IF(AND($P$12=$AD$15,OR($S$12="Northbound",$S$12="Eastbound")),SUM('Raw Data'!I442,'Raw Data'!I444,'Raw Data'!I446,'Raw Data'!I448),IF(AND($P$12=$AD$16,OR($S$12="Northbound",$S$12="Eastbound")),SUM('Raw Data'!I649,'Raw Data'!I651,'Raw Data'!I653,'Raw Data'!I655),IF(AND($P$12=$AD$17,OR($S$12="Northbound",$S$12="Eastbound")),SUM('Raw Data'!I856,'Raw Data'!I858,'Raw Data'!I860,'Raw Data'!I862),IF(AND($P$12=$AD$18,OR($S$12="Northbound",$S$12="Eastbound")),SUM('Raw Data'!I1063,'Raw Data'!I1065,'Raw Data'!I1067,'Raw Data'!I1069),IF(AND($P$12=$AD$19,OR($S$12="Northbound",$S$12="Eastbound")),SUM('Raw Data'!I1270,'Raw Data'!I1272,'Raw Data'!I1274,'Raw Data'!I1276),IF(AND($P$12=$AD$20,OR($S$12="Northbound",$S$12="Eastbound")),SUM('Raw Data'!I1477,'Raw Data'!I1479,'Raw Data'!I1481,'Raw Data'!I1483),IF(AND($P$12=$AD$14,OR($S$12="Southbound",$S$12="Westbound")),SUM('Raw Data'!I236,'Raw Data'!I238,'Raw Data'!I240,'Raw Data'!I242),IF(AND($P$12=$AD$15,OR($S$12="Southbound",$S$12="Westbound")),SUM('Raw Data'!I443,'Raw Data'!I445,'Raw Data'!I447,'Raw Data'!I449),IF(AND($P$12=$AD$16,OR($S$12="Southbound",$S$12="Westbound")),SUM('Raw Data'!I650,'Raw Data'!I652,'Raw Data'!I654,'Raw Data'!I656),IF(AND($P$12=$AD$17,OR($S$12="Southbound",$S$12="Westbound")),SUM('Raw Data'!I857,'Raw Data'!I859,'Raw Data'!I861,'Raw Data'!I863),IF(AND($P$12=$AD$18,OR($S$12="Southbound",$S$12="Westbound")),SUM('Raw Data'!I1064,'Raw Data'!I1066,'Raw Data'!I1068,'Raw Data'!I1070),IF(AND($P$12=$AD$19,OR($S$12="Southbound","Westbound")),SUM('Raw Data'!I1271,'Raw Data'!I1273,'Raw Data'!I1275,'Raw Data'!I1277),IF(AND($P$12=$AD$20,OR($S$12="Southbound","Westbound")),SUM('Raw Data'!I1478,'Raw Data'!I1480,'Raw Data'!I1482,'Raw Data'!I1484),IF(AND($P$12=$AD$14,$S$12="Combined"),SUM('Raw Data'!I235:I242),IF(AND($P$12=$AD$15,$S$12="Combined"),SUM('Raw Data'!I442:I449),IF(AND($P$12=$AD$16,$S$12="Combined"),SUM('Raw Data'!I649:I656),IF(AND($P$12=$AD$17,$S$12="Combined"),SUM('Raw Data'!I856:I863),IF(AND($P$12=$AD$18,$S$12="Combined"),SUM('Raw Data'!I1063:I1070),IF(AND($P$12=$AD$19,$S$12="Combined"),SUM('Raw Data'!I1270:I1277),IF(AND($P$12=$AD$20,$S$12="Combined"),SUM('Raw Data'!I1477:I1484),"Error")))))))))))))))))))))</f>
        <v>0</v>
      </c>
      <c r="I28" s="6">
        <f>IF(AND($P$12=$AD$14,OR($S$12="Northbound",$S$12="Eastbound")),SUM('Raw Data'!J235,'Raw Data'!J237,'Raw Data'!J239,'Raw Data'!J241),IF(AND($P$12=$AD$15,OR($S$12="Northbound",$S$12="Eastbound")),SUM('Raw Data'!J442,'Raw Data'!J444,'Raw Data'!J446,'Raw Data'!J448),IF(AND($P$12=$AD$16,OR($S$12="Northbound",$S$12="Eastbound")),SUM('Raw Data'!J649,'Raw Data'!J651,'Raw Data'!J653,'Raw Data'!J655),IF(AND($P$12=$AD$17,OR($S$12="Northbound",$S$12="Eastbound")),SUM('Raw Data'!J856,'Raw Data'!J858,'Raw Data'!J860,'Raw Data'!J862),IF(AND($P$12=$AD$18,OR($S$12="Northbound",$S$12="Eastbound")),SUM('Raw Data'!J1063,'Raw Data'!J1065,'Raw Data'!J1067,'Raw Data'!J1069),IF(AND($P$12=$AD$19,OR($S$12="Northbound",$S$12="Eastbound")),SUM('Raw Data'!J1270,'Raw Data'!J1272,'Raw Data'!J1274,'Raw Data'!J1276),IF(AND($P$12=$AD$20,OR($S$12="Northbound",$S$12="Eastbound")),SUM('Raw Data'!J1477,'Raw Data'!J1479,'Raw Data'!J1481,'Raw Data'!J1483),IF(AND($P$12=$AD$14,OR($S$12="Southbound",$S$12="Westbound")),SUM('Raw Data'!J236,'Raw Data'!J238,'Raw Data'!J240,'Raw Data'!J242),IF(AND($P$12=$AD$15,OR($S$12="Southbound",$S$12="Westbound")),SUM('Raw Data'!J443,'Raw Data'!J445,'Raw Data'!J447,'Raw Data'!J449),IF(AND($P$12=$AD$16,OR($S$12="Southbound",$S$12="Westbound")),SUM('Raw Data'!J650,'Raw Data'!J652,'Raw Data'!J654,'Raw Data'!J656),IF(AND($P$12=$AD$17,OR($S$12="Southbound",$S$12="Westbound")),SUM('Raw Data'!J857,'Raw Data'!J859,'Raw Data'!J861,'Raw Data'!J863),IF(AND($P$12=$AD$18,OR($S$12="Southbound",$S$12="Westbound")),SUM('Raw Data'!J1064,'Raw Data'!J1066,'Raw Data'!J1068,'Raw Data'!J1070),IF(AND($P$12=$AD$19,OR($S$12="Southbound","Westbound")),SUM('Raw Data'!J1271,'Raw Data'!J1273,'Raw Data'!J1275,'Raw Data'!J1277),IF(AND($P$12=$AD$20,OR($S$12="Southbound","Westbound")),SUM('Raw Data'!J1478,'Raw Data'!J1480,'Raw Data'!J1482,'Raw Data'!J1484),IF(AND($P$12=$AD$14,$S$12="Combined"),SUM('Raw Data'!J235:J242),IF(AND($P$12=$AD$15,$S$12="Combined"),SUM('Raw Data'!J442:J449),IF(AND($P$12=$AD$16,$S$12="Combined"),SUM('Raw Data'!J649:J656),IF(AND($P$12=$AD$17,$S$12="Combined"),SUM('Raw Data'!J856:J863),IF(AND($P$12=$AD$18,$S$12="Combined"),SUM('Raw Data'!J1063:J1070),IF(AND($P$12=$AD$19,$S$12="Combined"),SUM('Raw Data'!J1270:J1277),IF(AND($P$12=$AD$20,$S$12="Combined"),SUM('Raw Data'!J1477:J1484),"Error")))))))))))))))))))))</f>
        <v>0</v>
      </c>
      <c r="J28" s="6">
        <f>IF(AND($P$12=$AD$14,OR($S$12="Northbound",$S$12="Eastbound")),SUM('Raw Data'!K235,'Raw Data'!K237,'Raw Data'!K239,'Raw Data'!K241),IF(AND($P$12=$AD$15,OR($S$12="Northbound",$S$12="Eastbound")),SUM('Raw Data'!K442,'Raw Data'!K444,'Raw Data'!K446,'Raw Data'!K448),IF(AND($P$12=$AD$16,OR($S$12="Northbound",$S$12="Eastbound")),SUM('Raw Data'!K649,'Raw Data'!K651,'Raw Data'!K653,'Raw Data'!K655),IF(AND($P$12=$AD$17,OR($S$12="Northbound",$S$12="Eastbound")),SUM('Raw Data'!K856,'Raw Data'!K858,'Raw Data'!K860,'Raw Data'!K862),IF(AND($P$12=$AD$18,OR($S$12="Northbound",$S$12="Eastbound")),SUM('Raw Data'!K1063,'Raw Data'!K1065,'Raw Data'!K1067,'Raw Data'!K1069),IF(AND($P$12=$AD$19,OR($S$12="Northbound",$S$12="Eastbound")),SUM('Raw Data'!K1270,'Raw Data'!K1272,'Raw Data'!K1274,'Raw Data'!K1276),IF(AND($P$12=$AD$20,OR($S$12="Northbound",$S$12="Eastbound")),SUM('Raw Data'!K1477,'Raw Data'!K1479,'Raw Data'!K1481,'Raw Data'!K1483),IF(AND($P$12=$AD$14,OR($S$12="Southbound",$S$12="Westbound")),SUM('Raw Data'!K236,'Raw Data'!K238,'Raw Data'!K240,'Raw Data'!K242),IF(AND($P$12=$AD$15,OR($S$12="Southbound",$S$12="Westbound")),SUM('Raw Data'!K443,'Raw Data'!K445,'Raw Data'!K447,'Raw Data'!K449),IF(AND($P$12=$AD$16,OR($S$12="Southbound",$S$12="Westbound")),SUM('Raw Data'!K650,'Raw Data'!K652,'Raw Data'!K654,'Raw Data'!K656),IF(AND($P$12=$AD$17,OR($S$12="Southbound",$S$12="Westbound")),SUM('Raw Data'!K857,'Raw Data'!K859,'Raw Data'!K861,'Raw Data'!K863),IF(AND($P$12=$AD$18,OR($S$12="Southbound",$S$12="Westbound")),SUM('Raw Data'!K1064,'Raw Data'!K1066,'Raw Data'!K1068,'Raw Data'!K1070),IF(AND($P$12=$AD$19,OR($S$12="Southbound","Westbound")),SUM('Raw Data'!K1271,'Raw Data'!K1273,'Raw Data'!K1275,'Raw Data'!K1277),IF(AND($P$12=$AD$20,OR($S$12="Southbound","Westbound")),SUM('Raw Data'!K1478,'Raw Data'!K1480,'Raw Data'!K1482,'Raw Data'!K1484),IF(AND($P$12=$AD$14,$S$12="Combined"),SUM('Raw Data'!K235:K242),IF(AND($P$12=$AD$15,$S$12="Combined"),SUM('Raw Data'!K442:K449),IF(AND($P$12=$AD$16,$S$12="Combined"),SUM('Raw Data'!K649:K656),IF(AND($P$12=$AD$17,$S$12="Combined"),SUM('Raw Data'!K856:K863),IF(AND($P$12=$AD$18,$S$12="Combined"),SUM('Raw Data'!K1063:K1070),IF(AND($P$12=$AD$19,$S$12="Combined"),SUM('Raw Data'!K1270:K1277),IF(AND($P$12=$AD$20,$S$12="Combined"),SUM('Raw Data'!K1477:K1484),"Error")))))))))))))))))))))</f>
        <v>0</v>
      </c>
      <c r="K28" s="6">
        <f>IF(AND($P$12=$AD$14,OR($S$12="Northbound",$S$12="Eastbound")),SUM('Raw Data'!L235,'Raw Data'!L237,'Raw Data'!L239,'Raw Data'!L241),IF(AND($P$12=$AD$15,OR($S$12="Northbound",$S$12="Eastbound")),SUM('Raw Data'!L442,'Raw Data'!L444,'Raw Data'!L446,'Raw Data'!L448),IF(AND($P$12=$AD$16,OR($S$12="Northbound",$S$12="Eastbound")),SUM('Raw Data'!L649,'Raw Data'!L651,'Raw Data'!L653,'Raw Data'!L655),IF(AND($P$12=$AD$17,OR($S$12="Northbound",$S$12="Eastbound")),SUM('Raw Data'!L856,'Raw Data'!L858,'Raw Data'!L860,'Raw Data'!L862),IF(AND($P$12=$AD$18,OR($S$12="Northbound",$S$12="Eastbound")),SUM('Raw Data'!L1063,'Raw Data'!L1065,'Raw Data'!L1067,'Raw Data'!L1069),IF(AND($P$12=$AD$19,OR($S$12="Northbound",$S$12="Eastbound")),SUM('Raw Data'!L1270,'Raw Data'!L1272,'Raw Data'!L1274,'Raw Data'!L1276),IF(AND($P$12=$AD$20,OR($S$12="Northbound",$S$12="Eastbound")),SUM('Raw Data'!L1477,'Raw Data'!L1479,'Raw Data'!L1481,'Raw Data'!L1483),IF(AND($P$12=$AD$14,OR($S$12="Southbound",$S$12="Westbound")),SUM('Raw Data'!L236,'Raw Data'!L238,'Raw Data'!L240,'Raw Data'!L242),IF(AND($P$12=$AD$15,OR($S$12="Southbound",$S$12="Westbound")),SUM('Raw Data'!L443,'Raw Data'!L445,'Raw Data'!L447,'Raw Data'!L449),IF(AND($P$12=$AD$16,OR($S$12="Southbound",$S$12="Westbound")),SUM('Raw Data'!L650,'Raw Data'!L652,'Raw Data'!L654,'Raw Data'!L656),IF(AND($P$12=$AD$17,OR($S$12="Southbound",$S$12="Westbound")),SUM('Raw Data'!L857,'Raw Data'!L859,'Raw Data'!L861,'Raw Data'!L863),IF(AND($P$12=$AD$18,OR($S$12="Southbound",$S$12="Westbound")),SUM('Raw Data'!L1064,'Raw Data'!L1066,'Raw Data'!L1068,'Raw Data'!L1070),IF(AND($P$12=$AD$19,OR($S$12="Southbound","Westbound")),SUM('Raw Data'!L1271,'Raw Data'!L1273,'Raw Data'!L1275,'Raw Data'!L1277),IF(AND($P$12=$AD$20,OR($S$12="Southbound","Westbound")),SUM('Raw Data'!L1478,'Raw Data'!L1480,'Raw Data'!L1482,'Raw Data'!L1484),IF(AND($P$12=$AD$14,$S$12="Combined"),SUM('Raw Data'!L235:L242),IF(AND($P$12=$AD$15,$S$12="Combined"),SUM('Raw Data'!L442:L449),IF(AND($P$12=$AD$16,$S$12="Combined"),SUM('Raw Data'!L649:L656),IF(AND($P$12=$AD$17,$S$12="Combined"),SUM('Raw Data'!L856:L863),IF(AND($P$12=$AD$18,$S$12="Combined"),SUM('Raw Data'!L1063:L1070),IF(AND($P$12=$AD$19,$S$12="Combined"),SUM('Raw Data'!L1270:L1277),IF(AND($P$12=$AD$20,$S$12="Combined"),SUM('Raw Data'!L1477:L1484),"Error")))))))))))))))))))))</f>
        <v>0</v>
      </c>
      <c r="L28" s="6">
        <f>IF(AND($P$12=$AD$14,OR($S$12="Northbound",$S$12="Eastbound")),SUM('Raw Data'!M235,'Raw Data'!M237,'Raw Data'!M239,'Raw Data'!M241),IF(AND($P$12=$AD$15,OR($S$12="Northbound",$S$12="Eastbound")),SUM('Raw Data'!M442,'Raw Data'!M444,'Raw Data'!M446,'Raw Data'!M448),IF(AND($P$12=$AD$16,OR($S$12="Northbound",$S$12="Eastbound")),SUM('Raw Data'!M649,'Raw Data'!M651,'Raw Data'!M653,'Raw Data'!M655),IF(AND($P$12=$AD$17,OR($S$12="Northbound",$S$12="Eastbound")),SUM('Raw Data'!M856,'Raw Data'!M858,'Raw Data'!M860,'Raw Data'!M862),IF(AND($P$12=$AD$18,OR($S$12="Northbound",$S$12="Eastbound")),SUM('Raw Data'!M1063,'Raw Data'!M1065,'Raw Data'!M1067,'Raw Data'!M1069),IF(AND($P$12=$AD$19,OR($S$12="Northbound",$S$12="Eastbound")),SUM('Raw Data'!M1270,'Raw Data'!M1272,'Raw Data'!M1274,'Raw Data'!M1276),IF(AND($P$12=$AD$20,OR($S$12="Northbound",$S$12="Eastbound")),SUM('Raw Data'!M1477,'Raw Data'!M1479,'Raw Data'!M1481,'Raw Data'!M1483),IF(AND($P$12=$AD$14,OR($S$12="Southbound",$S$12="Westbound")),SUM('Raw Data'!M236,'Raw Data'!M238,'Raw Data'!M240,'Raw Data'!M242),IF(AND($P$12=$AD$15,OR($S$12="Southbound",$S$12="Westbound")),SUM('Raw Data'!M443,'Raw Data'!M445,'Raw Data'!M447,'Raw Data'!M449),IF(AND($P$12=$AD$16,OR($S$12="Southbound",$S$12="Westbound")),SUM('Raw Data'!M650,'Raw Data'!M652,'Raw Data'!M654,'Raw Data'!M656),IF(AND($P$12=$AD$17,OR($S$12="Southbound",$S$12="Westbound")),SUM('Raw Data'!M857,'Raw Data'!M859,'Raw Data'!M861,'Raw Data'!M863),IF(AND($P$12=$AD$18,OR($S$12="Southbound",$S$12="Westbound")),SUM('Raw Data'!M1064,'Raw Data'!M1066,'Raw Data'!M1068,'Raw Data'!M1070),IF(AND($P$12=$AD$19,OR($S$12="Southbound","Westbound")),SUM('Raw Data'!M1271,'Raw Data'!M1273,'Raw Data'!M1275,'Raw Data'!M1277),IF(AND($P$12=$AD$20,OR($S$12="Southbound","Westbound")),SUM('Raw Data'!M1478,'Raw Data'!M1480,'Raw Data'!M1482,'Raw Data'!M1484),IF(AND($P$12=$AD$14,$S$12="Combined"),SUM('Raw Data'!M235:M242),IF(AND($P$12=$AD$15,$S$12="Combined"),SUM('Raw Data'!M442:M449),IF(AND($P$12=$AD$16,$S$12="Combined"),SUM('Raw Data'!M649:M656),IF(AND($P$12=$AD$17,$S$12="Combined"),SUM('Raw Data'!M856:M863),IF(AND($P$12=$AD$18,$S$12="Combined"),SUM('Raw Data'!M1063:M1070),IF(AND($P$12=$AD$19,$S$12="Combined"),SUM('Raw Data'!M1270:M1277),IF(AND($P$12=$AD$20,$S$12="Combined"),SUM('Raw Data'!M1477:M1484),"Error")))))))))))))))))))))</f>
        <v>0</v>
      </c>
      <c r="M28" s="6">
        <f>IF(AND($P$12=$AD$14,OR($S$12="Northbound",$S$12="Eastbound")),SUM('Raw Data'!N235,'Raw Data'!N237,'Raw Data'!N239,'Raw Data'!N241),IF(AND($P$12=$AD$15,OR($S$12="Northbound",$S$12="Eastbound")),SUM('Raw Data'!N442,'Raw Data'!N444,'Raw Data'!N446,'Raw Data'!N448),IF(AND($P$12=$AD$16,OR($S$12="Northbound",$S$12="Eastbound")),SUM('Raw Data'!N649,'Raw Data'!N651,'Raw Data'!N653,'Raw Data'!N655),IF(AND($P$12=$AD$17,OR($S$12="Northbound",$S$12="Eastbound")),SUM('Raw Data'!N856,'Raw Data'!N858,'Raw Data'!N860,'Raw Data'!N862),IF(AND($P$12=$AD$18,OR($S$12="Northbound",$S$12="Eastbound")),SUM('Raw Data'!N1063,'Raw Data'!N1065,'Raw Data'!N1067,'Raw Data'!N1069),IF(AND($P$12=$AD$19,OR($S$12="Northbound",$S$12="Eastbound")),SUM('Raw Data'!N1270,'Raw Data'!N1272,'Raw Data'!N1274,'Raw Data'!N1276),IF(AND($P$12=$AD$20,OR($S$12="Northbound",$S$12="Eastbound")),SUM('Raw Data'!N1477,'Raw Data'!N1479,'Raw Data'!N1481,'Raw Data'!N1483),IF(AND($P$12=$AD$14,OR($S$12="Southbound",$S$12="Westbound")),SUM('Raw Data'!N236,'Raw Data'!N238,'Raw Data'!N240,'Raw Data'!N242),IF(AND($P$12=$AD$15,OR($S$12="Southbound",$S$12="Westbound")),SUM('Raw Data'!N443,'Raw Data'!N445,'Raw Data'!N447,'Raw Data'!N449),IF(AND($P$12=$AD$16,OR($S$12="Southbound",$S$12="Westbound")),SUM('Raw Data'!N650,'Raw Data'!N652,'Raw Data'!N654,'Raw Data'!N656),IF(AND($P$12=$AD$17,OR($S$12="Southbound",$S$12="Westbound")),SUM('Raw Data'!N857,'Raw Data'!N859,'Raw Data'!N861,'Raw Data'!N863),IF(AND($P$12=$AD$18,OR($S$12="Southbound",$S$12="Westbound")),SUM('Raw Data'!N1064,'Raw Data'!N1066,'Raw Data'!N1068,'Raw Data'!N1070),IF(AND($P$12=$AD$19,OR($S$12="Southbound","Westbound")),SUM('Raw Data'!N1271,'Raw Data'!N1273,'Raw Data'!N1275,'Raw Data'!N1277),IF(AND($P$12=$AD$20,OR($S$12="Southbound","Westbound")),SUM('Raw Data'!N1478,'Raw Data'!N1480,'Raw Data'!N1482,'Raw Data'!N1484),IF(AND($P$12=$AD$14,$S$12="Combined"),SUM('Raw Data'!N235:N242),IF(AND($P$12=$AD$15,$S$12="Combined"),SUM('Raw Data'!N442:N449),IF(AND($P$12=$AD$16,$S$12="Combined"),SUM('Raw Data'!N649:N656),IF(AND($P$12=$AD$17,$S$12="Combined"),SUM('Raw Data'!N856:N863),IF(AND($P$12=$AD$18,$S$12="Combined"),SUM('Raw Data'!N1063:N1070),IF(AND($P$12=$AD$19,$S$12="Combined"),SUM('Raw Data'!N1270:N1277),IF(AND($P$12=$AD$20,$S$12="Combined"),SUM('Raw Data'!N1477:N1484),"Error")))))))))))))))))))))</f>
        <v>0</v>
      </c>
      <c r="N28" s="46">
        <f t="shared" si="0"/>
        <v>90</v>
      </c>
      <c r="AC28" s="51"/>
      <c r="AD28" s="51"/>
      <c r="AE28" s="51"/>
      <c r="AF28" s="51"/>
      <c r="AG28" s="51"/>
    </row>
    <row r="29" spans="1:33" ht="13.8" x14ac:dyDescent="0.25">
      <c r="A29" s="43">
        <v>0.625</v>
      </c>
      <c r="B29" s="6">
        <f>IF(AND($P$12=$AD$14,OR($S$12="Northbound",$S$12="Eastbound")),SUM('Raw Data'!C243,'Raw Data'!C245,'Raw Data'!C247,'Raw Data'!C249),IF(AND($P$12=$AD$15,OR($S$12="Northbound",$S$12="Eastbound")),SUM('Raw Data'!C450,'Raw Data'!C452,'Raw Data'!C454,'Raw Data'!C456),IF(AND($P$12=$AD$16,OR($S$12="Northbound",$S$12="Eastbound")),SUM('Raw Data'!C657,'Raw Data'!C659,'Raw Data'!C661,'Raw Data'!C663),IF(AND($P$12=$AD$17,OR($S$12="Northbound",$S$12="Eastbound")),SUM('Raw Data'!C864,'Raw Data'!C866,'Raw Data'!C868,'Raw Data'!C870),IF(AND($P$12=$AD$18,OR($S$12="Northbound",$S$12="Eastbound")),SUM('Raw Data'!C1071,'Raw Data'!C1073,'Raw Data'!C1075,'Raw Data'!C1077),IF(AND($P$12=$AD$19,OR($S$12="Northbound",$S$12="Eastbound")),SUM('Raw Data'!C1278,'Raw Data'!C1280,'Raw Data'!C1282,'Raw Data'!C1284),IF(AND($P$12=$AD$20,OR($S$12="Northbound",$S$12="Eastbound")),SUM('Raw Data'!C1485,'Raw Data'!C1487,'Raw Data'!C1489,'Raw Data'!C1491),IF(AND($P$12=$AD$14,OR($S$12="Southbound",$S$12="Westbound")),SUM('Raw Data'!C244,'Raw Data'!C246,'Raw Data'!C248,'Raw Data'!C250),IF(AND($P$12=$AD$15,OR($S$12="Southbound",$S$12="Westbound")),SUM('Raw Data'!C451,'Raw Data'!C453,'Raw Data'!C455,'Raw Data'!C457),IF(AND($P$12=$AD$16,OR($S$12="Southbound",$S$12="Westbound")),SUM('Raw Data'!C658,'Raw Data'!C660,'Raw Data'!C662,'Raw Data'!C664),IF(AND($P$12=$AD$17,OR($S$12="Southbound",$S$12="Westbound")),SUM('Raw Data'!C865,'Raw Data'!C867,'Raw Data'!C869,'Raw Data'!C871),IF(AND($P$12=$AD$18,OR($S$12="Southbound",$S$12="Westbound")),SUM('Raw Data'!C1072,'Raw Data'!C1074,'Raw Data'!C1076,'Raw Data'!C1078),IF(AND($P$12=$AD$19,OR($S$12="Southbound","Westbound")),SUM('Raw Data'!C1279,'Raw Data'!C1281,'Raw Data'!C1283,'Raw Data'!C1285),IF(AND($P$12=$AD$20,OR($S$12="Southbound","Westbound")),SUM('Raw Data'!C1486,'Raw Data'!C1488,'Raw Data'!C1490,'Raw Data'!C1492),IF(AND($P$12=$AD$14,$S$12="Combined"),SUM('Raw Data'!C243:C250),IF(AND($P$12=$AD$15,$S$12="Combined"),SUM('Raw Data'!C450:C457),IF(AND($P$12=$AD$16,$S$12="Combined"),SUM('Raw Data'!C657:C664),IF(AND($P$12=$AD$17,$S$12="Combined"),SUM('Raw Data'!C864:C871),IF(AND($P$12=$AD$18,$S$12="Combined"),SUM('Raw Data'!C1071:C1078),IF(AND($P$12=$AD$19,$S$12="Combined"),SUM('Raw Data'!C1278:C1285),IF(AND($P$12=$AD$20,$S$12="Combined"),SUM('Raw Data'!C1485:C1492),"Error")))))))))))))))))))))</f>
        <v>8</v>
      </c>
      <c r="C29" s="6">
        <f>IF(AND($P$12=$AD$14,OR($S$12="Northbound",$S$12="Eastbound")),SUM('Raw Data'!D243,'Raw Data'!D245,'Raw Data'!D247,'Raw Data'!D249),IF(AND($P$12=$AD$15,OR($S$12="Northbound",$S$12="Eastbound")),SUM('Raw Data'!D450,'Raw Data'!D452,'Raw Data'!D454,'Raw Data'!D456),IF(AND($P$12=$AD$16,OR($S$12="Northbound",$S$12="Eastbound")),SUM('Raw Data'!D657,'Raw Data'!D659,'Raw Data'!D661,'Raw Data'!D663),IF(AND($P$12=$AD$17,OR($S$12="Northbound",$S$12="Eastbound")),SUM('Raw Data'!D864,'Raw Data'!D866,'Raw Data'!D868,'Raw Data'!D870),IF(AND($P$12=$AD$18,OR($S$12="Northbound",$S$12="Eastbound")),SUM('Raw Data'!D1071,'Raw Data'!D1073,'Raw Data'!D1075,'Raw Data'!D1077),IF(AND($P$12=$AD$19,OR($S$12="Northbound",$S$12="Eastbound")),SUM('Raw Data'!D1278,'Raw Data'!D1280,'Raw Data'!D1282,'Raw Data'!D1284),IF(AND($P$12=$AD$20,OR($S$12="Northbound",$S$12="Eastbound")),SUM('Raw Data'!D1485,'Raw Data'!D1487,'Raw Data'!D1489,'Raw Data'!D1491),IF(AND($P$12=$AD$14,OR($S$12="Southbound",$S$12="Westbound")),SUM('Raw Data'!D244,'Raw Data'!D246,'Raw Data'!D248,'Raw Data'!D250),IF(AND($P$12=$AD$15,OR($S$12="Southbound",$S$12="Westbound")),SUM('Raw Data'!D451,'Raw Data'!D453,'Raw Data'!D455,'Raw Data'!D457),IF(AND($P$12=$AD$16,OR($S$12="Southbound",$S$12="Westbound")),SUM('Raw Data'!D658,'Raw Data'!D660,'Raw Data'!D662,'Raw Data'!D664),IF(AND($P$12=$AD$17,OR($S$12="Southbound",$S$12="Westbound")),SUM('Raw Data'!D865,'Raw Data'!D867,'Raw Data'!D869,'Raw Data'!D871),IF(AND($P$12=$AD$18,OR($S$12="Southbound",$S$12="Westbound")),SUM('Raw Data'!D1072,'Raw Data'!D1074,'Raw Data'!D1076,'Raw Data'!D1078),IF(AND($P$12=$AD$19,OR($S$12="Southbound","Westbound")),SUM('Raw Data'!D1279,'Raw Data'!D1281,'Raw Data'!D1283,'Raw Data'!D1285),IF(AND($P$12=$AD$20,OR($S$12="Southbound","Westbound")),SUM('Raw Data'!D1486,'Raw Data'!D1488,'Raw Data'!D1490,'Raw Data'!D1492),IF(AND($P$12=$AD$14,$S$12="Combined"),SUM('Raw Data'!D243:D250),IF(AND($P$12=$AD$15,$S$12="Combined"),SUM('Raw Data'!D450:D457),IF(AND($P$12=$AD$16,$S$12="Combined"),SUM('Raw Data'!D657:D664),IF(AND($P$12=$AD$17,$S$12="Combined"),SUM('Raw Data'!D864:D871),IF(AND($P$12=$AD$18,$S$12="Combined"),SUM('Raw Data'!D1071:D1078),IF(AND($P$12=$AD$19,$S$12="Combined"),SUM('Raw Data'!D1278:D1285),IF(AND($P$12=$AD$20,$S$12="Combined"),SUM('Raw Data'!D1485:D1492),"Error")))))))))))))))))))))</f>
        <v>50</v>
      </c>
      <c r="D29" s="6">
        <f>IF(AND($P$12=$AD$14,OR($S$12="Northbound",$S$12="Eastbound")),SUM('Raw Data'!E243,'Raw Data'!E245,'Raw Data'!E247,'Raw Data'!E249),IF(AND($P$12=$AD$15,OR($S$12="Northbound",$S$12="Eastbound")),SUM('Raw Data'!E450,'Raw Data'!E452,'Raw Data'!E454,'Raw Data'!E456),IF(AND($P$12=$AD$16,OR($S$12="Northbound",$S$12="Eastbound")),SUM('Raw Data'!E657,'Raw Data'!E659,'Raw Data'!E661,'Raw Data'!E663),IF(AND($P$12=$AD$17,OR($S$12="Northbound",$S$12="Eastbound")),SUM('Raw Data'!E864,'Raw Data'!E866,'Raw Data'!E868,'Raw Data'!E870),IF(AND($P$12=$AD$18,OR($S$12="Northbound",$S$12="Eastbound")),SUM('Raw Data'!E1071,'Raw Data'!E1073,'Raw Data'!E1075,'Raw Data'!E1077),IF(AND($P$12=$AD$19,OR($S$12="Northbound",$S$12="Eastbound")),SUM('Raw Data'!E1278,'Raw Data'!E1280,'Raw Data'!E1282,'Raw Data'!E1284),IF(AND($P$12=$AD$20,OR($S$12="Northbound",$S$12="Eastbound")),SUM('Raw Data'!E1485,'Raw Data'!E1487,'Raw Data'!E1489,'Raw Data'!E1491),IF(AND($P$12=$AD$14,OR($S$12="Southbound",$S$12="Westbound")),SUM('Raw Data'!E244,'Raw Data'!E246,'Raw Data'!E248,'Raw Data'!E250),IF(AND($P$12=$AD$15,OR($S$12="Southbound",$S$12="Westbound")),SUM('Raw Data'!E451,'Raw Data'!E453,'Raw Data'!E455,'Raw Data'!E457),IF(AND($P$12=$AD$16,OR($S$12="Southbound",$S$12="Westbound")),SUM('Raw Data'!E658,'Raw Data'!E660,'Raw Data'!E662,'Raw Data'!E664),IF(AND($P$12=$AD$17,OR($S$12="Southbound",$S$12="Westbound")),SUM('Raw Data'!E865,'Raw Data'!E867,'Raw Data'!E869,'Raw Data'!E871),IF(AND($P$12=$AD$18,OR($S$12="Southbound",$S$12="Westbound")),SUM('Raw Data'!E1072,'Raw Data'!E1074,'Raw Data'!E1076,'Raw Data'!E1078),IF(AND($P$12=$AD$19,OR($S$12="Southbound","Westbound")),SUM('Raw Data'!E1279,'Raw Data'!E1281,'Raw Data'!E1283,'Raw Data'!E1285),IF(AND($P$12=$AD$20,OR($S$12="Southbound","Westbound")),SUM('Raw Data'!E1486,'Raw Data'!E1488,'Raw Data'!E1490,'Raw Data'!E1492),IF(AND($P$12=$AD$14,$S$12="Combined"),SUM('Raw Data'!E243:E250),IF(AND($P$12=$AD$15,$S$12="Combined"),SUM('Raw Data'!E450:E457),IF(AND($P$12=$AD$16,$S$12="Combined"),SUM('Raw Data'!E657:E664),IF(AND($P$12=$AD$17,$S$12="Combined"),SUM('Raw Data'!E864:E871),IF(AND($P$12=$AD$18,$S$12="Combined"),SUM('Raw Data'!E1071:E1078),IF(AND($P$12=$AD$19,$S$12="Combined"),SUM('Raw Data'!E1278:E1285),IF(AND($P$12=$AD$20,$S$12="Combined"),SUM('Raw Data'!E1485:E1492),"Error")))))))))))))))))))))</f>
        <v>0</v>
      </c>
      <c r="E29" s="6">
        <f>IF(AND($P$12=$AD$14,OR($S$12="Northbound",$S$12="Eastbound")),SUM('Raw Data'!F243,'Raw Data'!F245,'Raw Data'!F247,'Raw Data'!F249),IF(AND($P$12=$AD$15,OR($S$12="Northbound",$S$12="Eastbound")),SUM('Raw Data'!F450,'Raw Data'!F452,'Raw Data'!F454,'Raw Data'!F456),IF(AND($P$12=$AD$16,OR($S$12="Northbound",$S$12="Eastbound")),SUM('Raw Data'!F657,'Raw Data'!F659,'Raw Data'!F661,'Raw Data'!F663),IF(AND($P$12=$AD$17,OR($S$12="Northbound",$S$12="Eastbound")),SUM('Raw Data'!F864,'Raw Data'!F866,'Raw Data'!F868,'Raw Data'!F870),IF(AND($P$12=$AD$18,OR($S$12="Northbound",$S$12="Eastbound")),SUM('Raw Data'!F1071,'Raw Data'!F1073,'Raw Data'!F1075,'Raw Data'!F1077),IF(AND($P$12=$AD$19,OR($S$12="Northbound",$S$12="Eastbound")),SUM('Raw Data'!F1278,'Raw Data'!F1280,'Raw Data'!F1282,'Raw Data'!F1284),IF(AND($P$12=$AD$20,OR($S$12="Northbound",$S$12="Eastbound")),SUM('Raw Data'!F1485,'Raw Data'!F1487,'Raw Data'!F1489,'Raw Data'!F1491),IF(AND($P$12=$AD$14,OR($S$12="Southbound",$S$12="Westbound")),SUM('Raw Data'!F244,'Raw Data'!F246,'Raw Data'!F248,'Raw Data'!F250),IF(AND($P$12=$AD$15,OR($S$12="Southbound",$S$12="Westbound")),SUM('Raw Data'!F451,'Raw Data'!F453,'Raw Data'!F455,'Raw Data'!F457),IF(AND($P$12=$AD$16,OR($S$12="Southbound",$S$12="Westbound")),SUM('Raw Data'!F658,'Raw Data'!F660,'Raw Data'!F662,'Raw Data'!F664),IF(AND($P$12=$AD$17,OR($S$12="Southbound",$S$12="Westbound")),SUM('Raw Data'!F865,'Raw Data'!F867,'Raw Data'!F869,'Raw Data'!F871),IF(AND($P$12=$AD$18,OR($S$12="Southbound",$S$12="Westbound")),SUM('Raw Data'!F1072,'Raw Data'!F1074,'Raw Data'!F1076,'Raw Data'!F1078),IF(AND($P$12=$AD$19,OR($S$12="Southbound","Westbound")),SUM('Raw Data'!F1279,'Raw Data'!F1281,'Raw Data'!F1283,'Raw Data'!F1285),IF(AND($P$12=$AD$20,OR($S$12="Southbound","Westbound")),SUM('Raw Data'!F1486,'Raw Data'!F1488,'Raw Data'!F1490,'Raw Data'!F1492),IF(AND($P$12=$AD$14,$S$12="Combined"),SUM('Raw Data'!F243:F250),IF(AND($P$12=$AD$15,$S$12="Combined"),SUM('Raw Data'!F450:F457),IF(AND($P$12=$AD$16,$S$12="Combined"),SUM('Raw Data'!F657:F664),IF(AND($P$12=$AD$17,$S$12="Combined"),SUM('Raw Data'!F864:F871),IF(AND($P$12=$AD$18,$S$12="Combined"),SUM('Raw Data'!F1071:F1078),IF(AND($P$12=$AD$19,$S$12="Combined"),SUM('Raw Data'!F1278:F1285),IF(AND($P$12=$AD$20,$S$12="Combined"),SUM('Raw Data'!F1485:F1492),"Error")))))))))))))))))))))</f>
        <v>1</v>
      </c>
      <c r="F29" s="6">
        <f>IF(AND($P$12=$AD$14,OR($S$12="Northbound",$S$12="Eastbound")),SUM('Raw Data'!G243,'Raw Data'!G245,'Raw Data'!G247,'Raw Data'!G249),IF(AND($P$12=$AD$15,OR($S$12="Northbound",$S$12="Eastbound")),SUM('Raw Data'!G450,'Raw Data'!G452,'Raw Data'!G454,'Raw Data'!G456),IF(AND($P$12=$AD$16,OR($S$12="Northbound",$S$12="Eastbound")),SUM('Raw Data'!G657,'Raw Data'!G659,'Raw Data'!G661,'Raw Data'!G663),IF(AND($P$12=$AD$17,OR($S$12="Northbound",$S$12="Eastbound")),SUM('Raw Data'!G864,'Raw Data'!G866,'Raw Data'!G868,'Raw Data'!G870),IF(AND($P$12=$AD$18,OR($S$12="Northbound",$S$12="Eastbound")),SUM('Raw Data'!G1071,'Raw Data'!G1073,'Raw Data'!G1075,'Raw Data'!G1077),IF(AND($P$12=$AD$19,OR($S$12="Northbound",$S$12="Eastbound")),SUM('Raw Data'!G1278,'Raw Data'!G1280,'Raw Data'!G1282,'Raw Data'!G1284),IF(AND($P$12=$AD$20,OR($S$12="Northbound",$S$12="Eastbound")),SUM('Raw Data'!G1485,'Raw Data'!G1487,'Raw Data'!G1489,'Raw Data'!G1491),IF(AND($P$12=$AD$14,OR($S$12="Southbound",$S$12="Westbound")),SUM('Raw Data'!G244,'Raw Data'!G246,'Raw Data'!G248,'Raw Data'!G250),IF(AND($P$12=$AD$15,OR($S$12="Southbound",$S$12="Westbound")),SUM('Raw Data'!G451,'Raw Data'!G453,'Raw Data'!G455,'Raw Data'!G457),IF(AND($P$12=$AD$16,OR($S$12="Southbound",$S$12="Westbound")),SUM('Raw Data'!G658,'Raw Data'!G660,'Raw Data'!G662,'Raw Data'!G664),IF(AND($P$12=$AD$17,OR($S$12="Southbound",$S$12="Westbound")),SUM('Raw Data'!G865,'Raw Data'!G867,'Raw Data'!G869,'Raw Data'!G871),IF(AND($P$12=$AD$18,OR($S$12="Southbound",$S$12="Westbound")),SUM('Raw Data'!G1072,'Raw Data'!G1074,'Raw Data'!G1076,'Raw Data'!G1078),IF(AND($P$12=$AD$19,OR($S$12="Southbound","Westbound")),SUM('Raw Data'!G1279,'Raw Data'!G1281,'Raw Data'!G1283,'Raw Data'!G1285),IF(AND($P$12=$AD$20,OR($S$12="Southbound","Westbound")),SUM('Raw Data'!G1486,'Raw Data'!G1488,'Raw Data'!G1490,'Raw Data'!G1492),IF(AND($P$12=$AD$14,$S$12="Combined"),SUM('Raw Data'!G243:G250),IF(AND($P$12=$AD$15,$S$12="Combined"),SUM('Raw Data'!G450:G457),IF(AND($P$12=$AD$16,$S$12="Combined"),SUM('Raw Data'!G657:G664),IF(AND($P$12=$AD$17,$S$12="Combined"),SUM('Raw Data'!G864:G871),IF(AND($P$12=$AD$18,$S$12="Combined"),SUM('Raw Data'!G1071:G1078),IF(AND($P$12=$AD$19,$S$12="Combined"),SUM('Raw Data'!G1278:G1285),IF(AND($P$12=$AD$20,$S$12="Combined"),SUM('Raw Data'!G1485:G1492),"Error")))))))))))))))))))))</f>
        <v>0</v>
      </c>
      <c r="G29" s="6">
        <f>IF(AND($P$12=$AD$14,OR($S$12="Northbound",$S$12="Eastbound")),SUM('Raw Data'!H243,'Raw Data'!H245,'Raw Data'!H247,'Raw Data'!H249),IF(AND($P$12=$AD$15,OR($S$12="Northbound",$S$12="Eastbound")),SUM('Raw Data'!H450,'Raw Data'!H452,'Raw Data'!H454,'Raw Data'!H456),IF(AND($P$12=$AD$16,OR($S$12="Northbound",$S$12="Eastbound")),SUM('Raw Data'!H657,'Raw Data'!H659,'Raw Data'!H661,'Raw Data'!H663),IF(AND($P$12=$AD$17,OR($S$12="Northbound",$S$12="Eastbound")),SUM('Raw Data'!H864,'Raw Data'!H866,'Raw Data'!H868,'Raw Data'!H870),IF(AND($P$12=$AD$18,OR($S$12="Northbound",$S$12="Eastbound")),SUM('Raw Data'!H1071,'Raw Data'!H1073,'Raw Data'!H1075,'Raw Data'!H1077),IF(AND($P$12=$AD$19,OR($S$12="Northbound",$S$12="Eastbound")),SUM('Raw Data'!H1278,'Raw Data'!H1280,'Raw Data'!H1282,'Raw Data'!H1284),IF(AND($P$12=$AD$20,OR($S$12="Northbound",$S$12="Eastbound")),SUM('Raw Data'!H1485,'Raw Data'!H1487,'Raw Data'!H1489,'Raw Data'!H1491),IF(AND($P$12=$AD$14,OR($S$12="Southbound",$S$12="Westbound")),SUM('Raw Data'!H244,'Raw Data'!H246,'Raw Data'!H248,'Raw Data'!H250),IF(AND($P$12=$AD$15,OR($S$12="Southbound",$S$12="Westbound")),SUM('Raw Data'!H451,'Raw Data'!H453,'Raw Data'!H455,'Raw Data'!H457),IF(AND($P$12=$AD$16,OR($S$12="Southbound",$S$12="Westbound")),SUM('Raw Data'!H658,'Raw Data'!H660,'Raw Data'!H662,'Raw Data'!H664),IF(AND($P$12=$AD$17,OR($S$12="Southbound",$S$12="Westbound")),SUM('Raw Data'!H865,'Raw Data'!H867,'Raw Data'!H869,'Raw Data'!H871),IF(AND($P$12=$AD$18,OR($S$12="Southbound",$S$12="Westbound")),SUM('Raw Data'!H1072,'Raw Data'!H1074,'Raw Data'!H1076,'Raw Data'!H1078),IF(AND($P$12=$AD$19,OR($S$12="Southbound","Westbound")),SUM('Raw Data'!H1279,'Raw Data'!H1281,'Raw Data'!H1283,'Raw Data'!H1285),IF(AND($P$12=$AD$20,OR($S$12="Southbound","Westbound")),SUM('Raw Data'!H1486,'Raw Data'!H1488,'Raw Data'!H1490,'Raw Data'!H1492),IF(AND($P$12=$AD$14,$S$12="Combined"),SUM('Raw Data'!H243:H250),IF(AND($P$12=$AD$15,$S$12="Combined"),SUM('Raw Data'!H450:H457),IF(AND($P$12=$AD$16,$S$12="Combined"),SUM('Raw Data'!H657:H664),IF(AND($P$12=$AD$17,$S$12="Combined"),SUM('Raw Data'!H864:H871),IF(AND($P$12=$AD$18,$S$12="Combined"),SUM('Raw Data'!H1071:H1078),IF(AND($P$12=$AD$19,$S$12="Combined"),SUM('Raw Data'!H1278:H1285),IF(AND($P$12=$AD$20,$S$12="Combined"),SUM('Raw Data'!H1485:H1492),"Error")))))))))))))))))))))</f>
        <v>0</v>
      </c>
      <c r="H29" s="6">
        <f>IF(AND($P$12=$AD$14,OR($S$12="Northbound",$S$12="Eastbound")),SUM('Raw Data'!I243,'Raw Data'!I245,'Raw Data'!I247,'Raw Data'!I249),IF(AND($P$12=$AD$15,OR($S$12="Northbound",$S$12="Eastbound")),SUM('Raw Data'!I450,'Raw Data'!I452,'Raw Data'!I454,'Raw Data'!I456),IF(AND($P$12=$AD$16,OR($S$12="Northbound",$S$12="Eastbound")),SUM('Raw Data'!I657,'Raw Data'!I659,'Raw Data'!I661,'Raw Data'!I663),IF(AND($P$12=$AD$17,OR($S$12="Northbound",$S$12="Eastbound")),SUM('Raw Data'!I864,'Raw Data'!I866,'Raw Data'!I868,'Raw Data'!I870),IF(AND($P$12=$AD$18,OR($S$12="Northbound",$S$12="Eastbound")),SUM('Raw Data'!I1071,'Raw Data'!I1073,'Raw Data'!I1075,'Raw Data'!I1077),IF(AND($P$12=$AD$19,OR($S$12="Northbound",$S$12="Eastbound")),SUM('Raw Data'!I1278,'Raw Data'!I1280,'Raw Data'!I1282,'Raw Data'!I1284),IF(AND($P$12=$AD$20,OR($S$12="Northbound",$S$12="Eastbound")),SUM('Raw Data'!I1485,'Raw Data'!I1487,'Raw Data'!I1489,'Raw Data'!I1491),IF(AND($P$12=$AD$14,OR($S$12="Southbound",$S$12="Westbound")),SUM('Raw Data'!I244,'Raw Data'!I246,'Raw Data'!I248,'Raw Data'!I250),IF(AND($P$12=$AD$15,OR($S$12="Southbound",$S$12="Westbound")),SUM('Raw Data'!I451,'Raw Data'!I453,'Raw Data'!I455,'Raw Data'!I457),IF(AND($P$12=$AD$16,OR($S$12="Southbound",$S$12="Westbound")),SUM('Raw Data'!I658,'Raw Data'!I660,'Raw Data'!I662,'Raw Data'!I664),IF(AND($P$12=$AD$17,OR($S$12="Southbound",$S$12="Westbound")),SUM('Raw Data'!I865,'Raw Data'!I867,'Raw Data'!I869,'Raw Data'!I871),IF(AND($P$12=$AD$18,OR($S$12="Southbound",$S$12="Westbound")),SUM('Raw Data'!I1072,'Raw Data'!I1074,'Raw Data'!I1076,'Raw Data'!I1078),IF(AND($P$12=$AD$19,OR($S$12="Southbound","Westbound")),SUM('Raw Data'!I1279,'Raw Data'!I1281,'Raw Data'!I1283,'Raw Data'!I1285),IF(AND($P$12=$AD$20,OR($S$12="Southbound","Westbound")),SUM('Raw Data'!I1486,'Raw Data'!I1488,'Raw Data'!I1490,'Raw Data'!I1492),IF(AND($P$12=$AD$14,$S$12="Combined"),SUM('Raw Data'!I243:I250),IF(AND($P$12=$AD$15,$S$12="Combined"),SUM('Raw Data'!I450:I457),IF(AND($P$12=$AD$16,$S$12="Combined"),SUM('Raw Data'!I657:I664),IF(AND($P$12=$AD$17,$S$12="Combined"),SUM('Raw Data'!I864:I871),IF(AND($P$12=$AD$18,$S$12="Combined"),SUM('Raw Data'!I1071:I1078),IF(AND($P$12=$AD$19,$S$12="Combined"),SUM('Raw Data'!I1278:I1285),IF(AND($P$12=$AD$20,$S$12="Combined"),SUM('Raw Data'!I1485:I1492),"Error")))))))))))))))))))))</f>
        <v>0</v>
      </c>
      <c r="I29" s="6">
        <f>IF(AND($P$12=$AD$14,OR($S$12="Northbound",$S$12="Eastbound")),SUM('Raw Data'!J243,'Raw Data'!J245,'Raw Data'!J247,'Raw Data'!J249),IF(AND($P$12=$AD$15,OR($S$12="Northbound",$S$12="Eastbound")),SUM('Raw Data'!J450,'Raw Data'!J452,'Raw Data'!J454,'Raw Data'!J456),IF(AND($P$12=$AD$16,OR($S$12="Northbound",$S$12="Eastbound")),SUM('Raw Data'!J657,'Raw Data'!J659,'Raw Data'!J661,'Raw Data'!J663),IF(AND($P$12=$AD$17,OR($S$12="Northbound",$S$12="Eastbound")),SUM('Raw Data'!J864,'Raw Data'!J866,'Raw Data'!J868,'Raw Data'!J870),IF(AND($P$12=$AD$18,OR($S$12="Northbound",$S$12="Eastbound")),SUM('Raw Data'!J1071,'Raw Data'!J1073,'Raw Data'!J1075,'Raw Data'!J1077),IF(AND($P$12=$AD$19,OR($S$12="Northbound",$S$12="Eastbound")),SUM('Raw Data'!J1278,'Raw Data'!J1280,'Raw Data'!J1282,'Raw Data'!J1284),IF(AND($P$12=$AD$20,OR($S$12="Northbound",$S$12="Eastbound")),SUM('Raw Data'!J1485,'Raw Data'!J1487,'Raw Data'!J1489,'Raw Data'!J1491),IF(AND($P$12=$AD$14,OR($S$12="Southbound",$S$12="Westbound")),SUM('Raw Data'!J244,'Raw Data'!J246,'Raw Data'!J248,'Raw Data'!J250),IF(AND($P$12=$AD$15,OR($S$12="Southbound",$S$12="Westbound")),SUM('Raw Data'!J451,'Raw Data'!J453,'Raw Data'!J455,'Raw Data'!J457),IF(AND($P$12=$AD$16,OR($S$12="Southbound",$S$12="Westbound")),SUM('Raw Data'!J658,'Raw Data'!J660,'Raw Data'!J662,'Raw Data'!J664),IF(AND($P$12=$AD$17,OR($S$12="Southbound",$S$12="Westbound")),SUM('Raw Data'!J865,'Raw Data'!J867,'Raw Data'!J869,'Raw Data'!J871),IF(AND($P$12=$AD$18,OR($S$12="Southbound",$S$12="Westbound")),SUM('Raw Data'!J1072,'Raw Data'!J1074,'Raw Data'!J1076,'Raw Data'!J1078),IF(AND($P$12=$AD$19,OR($S$12="Southbound","Westbound")),SUM('Raw Data'!J1279,'Raw Data'!J1281,'Raw Data'!J1283,'Raw Data'!J1285),IF(AND($P$12=$AD$20,OR($S$12="Southbound","Westbound")),SUM('Raw Data'!J1486,'Raw Data'!J1488,'Raw Data'!J1490,'Raw Data'!J1492),IF(AND($P$12=$AD$14,$S$12="Combined"),SUM('Raw Data'!J243:J250),IF(AND($P$12=$AD$15,$S$12="Combined"),SUM('Raw Data'!J450:J457),IF(AND($P$12=$AD$16,$S$12="Combined"),SUM('Raw Data'!J657:J664),IF(AND($P$12=$AD$17,$S$12="Combined"),SUM('Raw Data'!J864:J871),IF(AND($P$12=$AD$18,$S$12="Combined"),SUM('Raw Data'!J1071:J1078),IF(AND($P$12=$AD$19,$S$12="Combined"),SUM('Raw Data'!J1278:J1285),IF(AND($P$12=$AD$20,$S$12="Combined"),SUM('Raw Data'!J1485:J1492),"Error")))))))))))))))))))))</f>
        <v>0</v>
      </c>
      <c r="J29" s="6">
        <f>IF(AND($P$12=$AD$14,OR($S$12="Northbound",$S$12="Eastbound")),SUM('Raw Data'!K243,'Raw Data'!K245,'Raw Data'!K247,'Raw Data'!K249),IF(AND($P$12=$AD$15,OR($S$12="Northbound",$S$12="Eastbound")),SUM('Raw Data'!K450,'Raw Data'!K452,'Raw Data'!K454,'Raw Data'!K456),IF(AND($P$12=$AD$16,OR($S$12="Northbound",$S$12="Eastbound")),SUM('Raw Data'!K657,'Raw Data'!K659,'Raw Data'!K661,'Raw Data'!K663),IF(AND($P$12=$AD$17,OR($S$12="Northbound",$S$12="Eastbound")),SUM('Raw Data'!K864,'Raw Data'!K866,'Raw Data'!K868,'Raw Data'!K870),IF(AND($P$12=$AD$18,OR($S$12="Northbound",$S$12="Eastbound")),SUM('Raw Data'!K1071,'Raw Data'!K1073,'Raw Data'!K1075,'Raw Data'!K1077),IF(AND($P$12=$AD$19,OR($S$12="Northbound",$S$12="Eastbound")),SUM('Raw Data'!K1278,'Raw Data'!K1280,'Raw Data'!K1282,'Raw Data'!K1284),IF(AND($P$12=$AD$20,OR($S$12="Northbound",$S$12="Eastbound")),SUM('Raw Data'!K1485,'Raw Data'!K1487,'Raw Data'!K1489,'Raw Data'!K1491),IF(AND($P$12=$AD$14,OR($S$12="Southbound",$S$12="Westbound")),SUM('Raw Data'!K244,'Raw Data'!K246,'Raw Data'!K248,'Raw Data'!K250),IF(AND($P$12=$AD$15,OR($S$12="Southbound",$S$12="Westbound")),SUM('Raw Data'!K451,'Raw Data'!K453,'Raw Data'!K455,'Raw Data'!K457),IF(AND($P$12=$AD$16,OR($S$12="Southbound",$S$12="Westbound")),SUM('Raw Data'!K658,'Raw Data'!K660,'Raw Data'!K662,'Raw Data'!K664),IF(AND($P$12=$AD$17,OR($S$12="Southbound",$S$12="Westbound")),SUM('Raw Data'!K865,'Raw Data'!K867,'Raw Data'!K869,'Raw Data'!K871),IF(AND($P$12=$AD$18,OR($S$12="Southbound",$S$12="Westbound")),SUM('Raw Data'!K1072,'Raw Data'!K1074,'Raw Data'!K1076,'Raw Data'!K1078),IF(AND($P$12=$AD$19,OR($S$12="Southbound","Westbound")),SUM('Raw Data'!K1279,'Raw Data'!K1281,'Raw Data'!K1283,'Raw Data'!K1285),IF(AND($P$12=$AD$20,OR($S$12="Southbound","Westbound")),SUM('Raw Data'!K1486,'Raw Data'!K1488,'Raw Data'!K1490,'Raw Data'!K1492),IF(AND($P$12=$AD$14,$S$12="Combined"),SUM('Raw Data'!K243:K250),IF(AND($P$12=$AD$15,$S$12="Combined"),SUM('Raw Data'!K450:K457),IF(AND($P$12=$AD$16,$S$12="Combined"),SUM('Raw Data'!K657:K664),IF(AND($P$12=$AD$17,$S$12="Combined"),SUM('Raw Data'!K864:K871),IF(AND($P$12=$AD$18,$S$12="Combined"),SUM('Raw Data'!K1071:K1078),IF(AND($P$12=$AD$19,$S$12="Combined"),SUM('Raw Data'!K1278:K1285),IF(AND($P$12=$AD$20,$S$12="Combined"),SUM('Raw Data'!K1485:K1492),"Error")))))))))))))))))))))</f>
        <v>0</v>
      </c>
      <c r="K29" s="6">
        <f>IF(AND($P$12=$AD$14,OR($S$12="Northbound",$S$12="Eastbound")),SUM('Raw Data'!L243,'Raw Data'!L245,'Raw Data'!L247,'Raw Data'!L249),IF(AND($P$12=$AD$15,OR($S$12="Northbound",$S$12="Eastbound")),SUM('Raw Data'!L450,'Raw Data'!L452,'Raw Data'!L454,'Raw Data'!L456),IF(AND($P$12=$AD$16,OR($S$12="Northbound",$S$12="Eastbound")),SUM('Raw Data'!L657,'Raw Data'!L659,'Raw Data'!L661,'Raw Data'!L663),IF(AND($P$12=$AD$17,OR($S$12="Northbound",$S$12="Eastbound")),SUM('Raw Data'!L864,'Raw Data'!L866,'Raw Data'!L868,'Raw Data'!L870),IF(AND($P$12=$AD$18,OR($S$12="Northbound",$S$12="Eastbound")),SUM('Raw Data'!L1071,'Raw Data'!L1073,'Raw Data'!L1075,'Raw Data'!L1077),IF(AND($P$12=$AD$19,OR($S$12="Northbound",$S$12="Eastbound")),SUM('Raw Data'!L1278,'Raw Data'!L1280,'Raw Data'!L1282,'Raw Data'!L1284),IF(AND($P$12=$AD$20,OR($S$12="Northbound",$S$12="Eastbound")),SUM('Raw Data'!L1485,'Raw Data'!L1487,'Raw Data'!L1489,'Raw Data'!L1491),IF(AND($P$12=$AD$14,OR($S$12="Southbound",$S$12="Westbound")),SUM('Raw Data'!L244,'Raw Data'!L246,'Raw Data'!L248,'Raw Data'!L250),IF(AND($P$12=$AD$15,OR($S$12="Southbound",$S$12="Westbound")),SUM('Raw Data'!L451,'Raw Data'!L453,'Raw Data'!L455,'Raw Data'!L457),IF(AND($P$12=$AD$16,OR($S$12="Southbound",$S$12="Westbound")),SUM('Raw Data'!L658,'Raw Data'!L660,'Raw Data'!L662,'Raw Data'!L664),IF(AND($P$12=$AD$17,OR($S$12="Southbound",$S$12="Westbound")),SUM('Raw Data'!L865,'Raw Data'!L867,'Raw Data'!L869,'Raw Data'!L871),IF(AND($P$12=$AD$18,OR($S$12="Southbound",$S$12="Westbound")),SUM('Raw Data'!L1072,'Raw Data'!L1074,'Raw Data'!L1076,'Raw Data'!L1078),IF(AND($P$12=$AD$19,OR($S$12="Southbound","Westbound")),SUM('Raw Data'!L1279,'Raw Data'!L1281,'Raw Data'!L1283,'Raw Data'!L1285),IF(AND($P$12=$AD$20,OR($S$12="Southbound","Westbound")),SUM('Raw Data'!L1486,'Raw Data'!L1488,'Raw Data'!L1490,'Raw Data'!L1492),IF(AND($P$12=$AD$14,$S$12="Combined"),SUM('Raw Data'!L243:L250),IF(AND($P$12=$AD$15,$S$12="Combined"),SUM('Raw Data'!L450:L457),IF(AND($P$12=$AD$16,$S$12="Combined"),SUM('Raw Data'!L657:L664),IF(AND($P$12=$AD$17,$S$12="Combined"),SUM('Raw Data'!L864:L871),IF(AND($P$12=$AD$18,$S$12="Combined"),SUM('Raw Data'!L1071:L1078),IF(AND($P$12=$AD$19,$S$12="Combined"),SUM('Raw Data'!L1278:L1285),IF(AND($P$12=$AD$20,$S$12="Combined"),SUM('Raw Data'!L1485:L1492),"Error")))))))))))))))))))))</f>
        <v>0</v>
      </c>
      <c r="L29" s="6">
        <f>IF(AND($P$12=$AD$14,OR($S$12="Northbound",$S$12="Eastbound")),SUM('Raw Data'!M243,'Raw Data'!M245,'Raw Data'!M247,'Raw Data'!M249),IF(AND($P$12=$AD$15,OR($S$12="Northbound",$S$12="Eastbound")),SUM('Raw Data'!M450,'Raw Data'!M452,'Raw Data'!M454,'Raw Data'!M456),IF(AND($P$12=$AD$16,OR($S$12="Northbound",$S$12="Eastbound")),SUM('Raw Data'!M657,'Raw Data'!M659,'Raw Data'!M661,'Raw Data'!M663),IF(AND($P$12=$AD$17,OR($S$12="Northbound",$S$12="Eastbound")),SUM('Raw Data'!M864,'Raw Data'!M866,'Raw Data'!M868,'Raw Data'!M870),IF(AND($P$12=$AD$18,OR($S$12="Northbound",$S$12="Eastbound")),SUM('Raw Data'!M1071,'Raw Data'!M1073,'Raw Data'!M1075,'Raw Data'!M1077),IF(AND($P$12=$AD$19,OR($S$12="Northbound",$S$12="Eastbound")),SUM('Raw Data'!M1278,'Raw Data'!M1280,'Raw Data'!M1282,'Raw Data'!M1284),IF(AND($P$12=$AD$20,OR($S$12="Northbound",$S$12="Eastbound")),SUM('Raw Data'!M1485,'Raw Data'!M1487,'Raw Data'!M1489,'Raw Data'!M1491),IF(AND($P$12=$AD$14,OR($S$12="Southbound",$S$12="Westbound")),SUM('Raw Data'!M244,'Raw Data'!M246,'Raw Data'!M248,'Raw Data'!M250),IF(AND($P$12=$AD$15,OR($S$12="Southbound",$S$12="Westbound")),SUM('Raw Data'!M451,'Raw Data'!M453,'Raw Data'!M455,'Raw Data'!M457),IF(AND($P$12=$AD$16,OR($S$12="Southbound",$S$12="Westbound")),SUM('Raw Data'!M658,'Raw Data'!M660,'Raw Data'!M662,'Raw Data'!M664),IF(AND($P$12=$AD$17,OR($S$12="Southbound",$S$12="Westbound")),SUM('Raw Data'!M865,'Raw Data'!M867,'Raw Data'!M869,'Raw Data'!M871),IF(AND($P$12=$AD$18,OR($S$12="Southbound",$S$12="Westbound")),SUM('Raw Data'!M1072,'Raw Data'!M1074,'Raw Data'!M1076,'Raw Data'!M1078),IF(AND($P$12=$AD$19,OR($S$12="Southbound","Westbound")),SUM('Raw Data'!M1279,'Raw Data'!M1281,'Raw Data'!M1283,'Raw Data'!M1285),IF(AND($P$12=$AD$20,OR($S$12="Southbound","Westbound")),SUM('Raw Data'!M1486,'Raw Data'!M1488,'Raw Data'!M1490,'Raw Data'!M1492),IF(AND($P$12=$AD$14,$S$12="Combined"),SUM('Raw Data'!M243:M250),IF(AND($P$12=$AD$15,$S$12="Combined"),SUM('Raw Data'!M450:M457),IF(AND($P$12=$AD$16,$S$12="Combined"),SUM('Raw Data'!M657:M664),IF(AND($P$12=$AD$17,$S$12="Combined"),SUM('Raw Data'!M864:M871),IF(AND($P$12=$AD$18,$S$12="Combined"),SUM('Raw Data'!M1071:M1078),IF(AND($P$12=$AD$19,$S$12="Combined"),SUM('Raw Data'!M1278:M1285),IF(AND($P$12=$AD$20,$S$12="Combined"),SUM('Raw Data'!M1485:M1492),"Error")))))))))))))))))))))</f>
        <v>0</v>
      </c>
      <c r="M29" s="6">
        <f>IF(AND($P$12=$AD$14,OR($S$12="Northbound",$S$12="Eastbound")),SUM('Raw Data'!N243,'Raw Data'!N245,'Raw Data'!N247,'Raw Data'!N249),IF(AND($P$12=$AD$15,OR($S$12="Northbound",$S$12="Eastbound")),SUM('Raw Data'!N450,'Raw Data'!N452,'Raw Data'!N454,'Raw Data'!N456),IF(AND($P$12=$AD$16,OR($S$12="Northbound",$S$12="Eastbound")),SUM('Raw Data'!N657,'Raw Data'!N659,'Raw Data'!N661,'Raw Data'!N663),IF(AND($P$12=$AD$17,OR($S$12="Northbound",$S$12="Eastbound")),SUM('Raw Data'!N864,'Raw Data'!N866,'Raw Data'!N868,'Raw Data'!N870),IF(AND($P$12=$AD$18,OR($S$12="Northbound",$S$12="Eastbound")),SUM('Raw Data'!N1071,'Raw Data'!N1073,'Raw Data'!N1075,'Raw Data'!N1077),IF(AND($P$12=$AD$19,OR($S$12="Northbound",$S$12="Eastbound")),SUM('Raw Data'!N1278,'Raw Data'!N1280,'Raw Data'!N1282,'Raw Data'!N1284),IF(AND($P$12=$AD$20,OR($S$12="Northbound",$S$12="Eastbound")),SUM('Raw Data'!N1485,'Raw Data'!N1487,'Raw Data'!N1489,'Raw Data'!N1491),IF(AND($P$12=$AD$14,OR($S$12="Southbound",$S$12="Westbound")),SUM('Raw Data'!N244,'Raw Data'!N246,'Raw Data'!N248,'Raw Data'!N250),IF(AND($P$12=$AD$15,OR($S$12="Southbound",$S$12="Westbound")),SUM('Raw Data'!N451,'Raw Data'!N453,'Raw Data'!N455,'Raw Data'!N457),IF(AND($P$12=$AD$16,OR($S$12="Southbound",$S$12="Westbound")),SUM('Raw Data'!N658,'Raw Data'!N660,'Raw Data'!N662,'Raw Data'!N664),IF(AND($P$12=$AD$17,OR($S$12="Southbound",$S$12="Westbound")),SUM('Raw Data'!N865,'Raw Data'!N867,'Raw Data'!N869,'Raw Data'!N871),IF(AND($P$12=$AD$18,OR($S$12="Southbound",$S$12="Westbound")),SUM('Raw Data'!N1072,'Raw Data'!N1074,'Raw Data'!N1076,'Raw Data'!N1078),IF(AND($P$12=$AD$19,OR($S$12="Southbound","Westbound")),SUM('Raw Data'!N1279,'Raw Data'!N1281,'Raw Data'!N1283,'Raw Data'!N1285),IF(AND($P$12=$AD$20,OR($S$12="Southbound","Westbound")),SUM('Raw Data'!N1486,'Raw Data'!N1488,'Raw Data'!N1490,'Raw Data'!N1492),IF(AND($P$12=$AD$14,$S$12="Combined"),SUM('Raw Data'!N243:N250),IF(AND($P$12=$AD$15,$S$12="Combined"),SUM('Raw Data'!N450:N457),IF(AND($P$12=$AD$16,$S$12="Combined"),SUM('Raw Data'!N657:N664),IF(AND($P$12=$AD$17,$S$12="Combined"),SUM('Raw Data'!N864:N871),IF(AND($P$12=$AD$18,$S$12="Combined"),SUM('Raw Data'!N1071:N1078),IF(AND($P$12=$AD$19,$S$12="Combined"),SUM('Raw Data'!N1278:N1285),IF(AND($P$12=$AD$20,$S$12="Combined"),SUM('Raw Data'!N1485:N1492),"Error")))))))))))))))))))))</f>
        <v>0</v>
      </c>
      <c r="N29" s="46">
        <f t="shared" si="0"/>
        <v>59</v>
      </c>
      <c r="AC29" s="51"/>
      <c r="AD29" s="51"/>
      <c r="AE29" s="51"/>
      <c r="AF29" s="51"/>
      <c r="AG29" s="51"/>
    </row>
    <row r="30" spans="1:33" ht="13.8" x14ac:dyDescent="0.25">
      <c r="A30" s="43">
        <v>0.66666666666666696</v>
      </c>
      <c r="B30" s="6">
        <f>IF(AND($P$12=$AD$14,OR($S$12="Northbound",$S$12="Eastbound")),SUM('Raw Data'!C251,'Raw Data'!C253,'Raw Data'!C255,'Raw Data'!C257),IF(AND($P$12=$AD$15,OR($S$12="Northbound",$S$12="Eastbound")),SUM('Raw Data'!C458,'Raw Data'!C460,'Raw Data'!C462,'Raw Data'!C464),IF(AND($P$12=$AD$16,OR($S$12="Northbound",$S$12="Eastbound")),SUM('Raw Data'!C665,'Raw Data'!C667,'Raw Data'!C669,'Raw Data'!C671),IF(AND($P$12=$AD$17,OR($S$12="Northbound",$S$12="Eastbound")),SUM('Raw Data'!C872,'Raw Data'!C874,'Raw Data'!C876,'Raw Data'!C878),IF(AND($P$12=$AD$18,OR($S$12="Northbound",$S$12="Eastbound")),SUM('Raw Data'!C1079,'Raw Data'!C1081,'Raw Data'!C1083,'Raw Data'!C1085),IF(AND($P$12=$AD$19,OR($S$12="Northbound",$S$12="Eastbound")),SUM('Raw Data'!C1286,'Raw Data'!C1288,'Raw Data'!C1290,'Raw Data'!C1292),IF(AND($P$12=$AD$20,OR($S$12="Northbound",$S$12="Eastbound")),SUM('Raw Data'!C1493,'Raw Data'!C1495,'Raw Data'!C1497,'Raw Data'!C1499),IF(AND($P$12=$AD$14,OR($S$12="Southbound",$S$12="Westbound")),SUM('Raw Data'!C252,'Raw Data'!C254,'Raw Data'!C256,'Raw Data'!C258),IF(AND($P$12=$AD$15,OR($S$12="Southbound",$S$12="Westbound")),SUM('Raw Data'!C459,'Raw Data'!C461,'Raw Data'!C463,'Raw Data'!C465),IF(AND($P$12=$AD$16,OR($S$12="Southbound",$S$12="Westbound")),SUM('Raw Data'!C666,'Raw Data'!C668,'Raw Data'!C670,'Raw Data'!C672),IF(AND($P$12=$AD$17,OR($S$12="Southbound",$S$12="Westbound")),SUM('Raw Data'!C873,'Raw Data'!C875,'Raw Data'!C877,'Raw Data'!C879),IF(AND($P$12=$AD$18,OR($S$12="Southbound",$S$12="Westbound")),SUM('Raw Data'!C1080,'Raw Data'!C1082,'Raw Data'!C1084,'Raw Data'!C1086),IF(AND($P$12=$AD$19,OR($S$12="Southbound","Westbound")),SUM('Raw Data'!C1287,'Raw Data'!C1289,'Raw Data'!C1291,'Raw Data'!C1293),IF(AND($P$12=$AD$20,OR($S$12="Southbound","Westbound")),SUM('Raw Data'!C1494,'Raw Data'!C1496,'Raw Data'!C1498,'Raw Data'!C1500),IF(AND($P$12=$AD$14,$S$12="Combined"),SUM('Raw Data'!C251:C258),IF(AND($P$12=$AD$15,$S$12="Combined"),SUM('Raw Data'!C458:C465),IF(AND($P$12=$AD$16,$S$12="Combined"),SUM('Raw Data'!C665:C672),IF(AND($P$12=$AD$17,$S$12="Combined"),SUM('Raw Data'!C872:C879),IF(AND($P$12=$AD$18,$S$12="Combined"),SUM('Raw Data'!C1079:C1086),IF(AND($P$12=$AD$19,$S$12="Combined"),SUM('Raw Data'!C1286:C1293),IF(AND($P$12=$AD$20,$S$12="Combined"),SUM('Raw Data'!C1493:C1500),"Error")))))))))))))))))))))</f>
        <v>9</v>
      </c>
      <c r="C30" s="6">
        <f>IF(AND($P$12=$AD$14,OR($S$12="Northbound",$S$12="Eastbound")),SUM('Raw Data'!D251,'Raw Data'!D253,'Raw Data'!D255,'Raw Data'!D257),IF(AND($P$12=$AD$15,OR($S$12="Northbound",$S$12="Eastbound")),SUM('Raw Data'!D458,'Raw Data'!D460,'Raw Data'!D462,'Raw Data'!D464),IF(AND($P$12=$AD$16,OR($S$12="Northbound",$S$12="Eastbound")),SUM('Raw Data'!D665,'Raw Data'!D667,'Raw Data'!D669,'Raw Data'!D671),IF(AND($P$12=$AD$17,OR($S$12="Northbound",$S$12="Eastbound")),SUM('Raw Data'!D872,'Raw Data'!D874,'Raw Data'!D876,'Raw Data'!D878),IF(AND($P$12=$AD$18,OR($S$12="Northbound",$S$12="Eastbound")),SUM('Raw Data'!D1079,'Raw Data'!D1081,'Raw Data'!D1083,'Raw Data'!D1085),IF(AND($P$12=$AD$19,OR($S$12="Northbound",$S$12="Eastbound")),SUM('Raw Data'!D1286,'Raw Data'!D1288,'Raw Data'!D1290,'Raw Data'!D1292),IF(AND($P$12=$AD$20,OR($S$12="Northbound",$S$12="Eastbound")),SUM('Raw Data'!D1493,'Raw Data'!D1495,'Raw Data'!D1497,'Raw Data'!D1499),IF(AND($P$12=$AD$14,OR($S$12="Southbound",$S$12="Westbound")),SUM('Raw Data'!D252,'Raw Data'!D254,'Raw Data'!D256,'Raw Data'!D258),IF(AND($P$12=$AD$15,OR($S$12="Southbound",$S$12="Westbound")),SUM('Raw Data'!D459,'Raw Data'!D461,'Raw Data'!D463,'Raw Data'!D465),IF(AND($P$12=$AD$16,OR($S$12="Southbound",$S$12="Westbound")),SUM('Raw Data'!D666,'Raw Data'!D668,'Raw Data'!D670,'Raw Data'!D672),IF(AND($P$12=$AD$17,OR($S$12="Southbound",$S$12="Westbound")),SUM('Raw Data'!D873,'Raw Data'!D875,'Raw Data'!D877,'Raw Data'!D879),IF(AND($P$12=$AD$18,OR($S$12="Southbound",$S$12="Westbound")),SUM('Raw Data'!D1080,'Raw Data'!D1082,'Raw Data'!D1084,'Raw Data'!D1086),IF(AND($P$12=$AD$19,OR($S$12="Southbound","Westbound")),SUM('Raw Data'!D1287,'Raw Data'!D1289,'Raw Data'!D1291,'Raw Data'!D1293),IF(AND($P$12=$AD$20,OR($S$12="Southbound","Westbound")),SUM('Raw Data'!D1494,'Raw Data'!D1496,'Raw Data'!D1498,'Raw Data'!D1500),IF(AND($P$12=$AD$14,$S$12="Combined"),SUM('Raw Data'!D251:D258),IF(AND($P$12=$AD$15,$S$12="Combined"),SUM('Raw Data'!D458:D465),IF(AND($P$12=$AD$16,$S$12="Combined"),SUM('Raw Data'!D665:D672),IF(AND($P$12=$AD$17,$S$12="Combined"),SUM('Raw Data'!D872:D879),IF(AND($P$12=$AD$18,$S$12="Combined"),SUM('Raw Data'!D1079:D1086),IF(AND($P$12=$AD$19,$S$12="Combined"),SUM('Raw Data'!D1286:D1293),IF(AND($P$12=$AD$20,$S$12="Combined"),SUM('Raw Data'!D1493:D1500),"Error")))))))))))))))))))))</f>
        <v>48</v>
      </c>
      <c r="D30" s="6">
        <f>IF(AND($P$12=$AD$14,OR($S$12="Northbound",$S$12="Eastbound")),SUM('Raw Data'!E251,'Raw Data'!E253,'Raw Data'!E255,'Raw Data'!E257),IF(AND($P$12=$AD$15,OR($S$12="Northbound",$S$12="Eastbound")),SUM('Raw Data'!E458,'Raw Data'!E460,'Raw Data'!E462,'Raw Data'!E464),IF(AND($P$12=$AD$16,OR($S$12="Northbound",$S$12="Eastbound")),SUM('Raw Data'!E665,'Raw Data'!E667,'Raw Data'!E669,'Raw Data'!E671),IF(AND($P$12=$AD$17,OR($S$12="Northbound",$S$12="Eastbound")),SUM('Raw Data'!E872,'Raw Data'!E874,'Raw Data'!E876,'Raw Data'!E878),IF(AND($P$12=$AD$18,OR($S$12="Northbound",$S$12="Eastbound")),SUM('Raw Data'!E1079,'Raw Data'!E1081,'Raw Data'!E1083,'Raw Data'!E1085),IF(AND($P$12=$AD$19,OR($S$12="Northbound",$S$12="Eastbound")),SUM('Raw Data'!E1286,'Raw Data'!E1288,'Raw Data'!E1290,'Raw Data'!E1292),IF(AND($P$12=$AD$20,OR($S$12="Northbound",$S$12="Eastbound")),SUM('Raw Data'!E1493,'Raw Data'!E1495,'Raw Data'!E1497,'Raw Data'!E1499),IF(AND($P$12=$AD$14,OR($S$12="Southbound",$S$12="Westbound")),SUM('Raw Data'!E252,'Raw Data'!E254,'Raw Data'!E256,'Raw Data'!E258),IF(AND($P$12=$AD$15,OR($S$12="Southbound",$S$12="Westbound")),SUM('Raw Data'!E459,'Raw Data'!E461,'Raw Data'!E463,'Raw Data'!E465),IF(AND($P$12=$AD$16,OR($S$12="Southbound",$S$12="Westbound")),SUM('Raw Data'!E666,'Raw Data'!E668,'Raw Data'!E670,'Raw Data'!E672),IF(AND($P$12=$AD$17,OR($S$12="Southbound",$S$12="Westbound")),SUM('Raw Data'!E873,'Raw Data'!E875,'Raw Data'!E877,'Raw Data'!E879),IF(AND($P$12=$AD$18,OR($S$12="Southbound",$S$12="Westbound")),SUM('Raw Data'!E1080,'Raw Data'!E1082,'Raw Data'!E1084,'Raw Data'!E1086),IF(AND($P$12=$AD$19,OR($S$12="Southbound","Westbound")),SUM('Raw Data'!E1287,'Raw Data'!E1289,'Raw Data'!E1291,'Raw Data'!E1293),IF(AND($P$12=$AD$20,OR($S$12="Southbound","Westbound")),SUM('Raw Data'!E1494,'Raw Data'!E1496,'Raw Data'!E1498,'Raw Data'!E1500),IF(AND($P$12=$AD$14,$S$12="Combined"),SUM('Raw Data'!E251:E258),IF(AND($P$12=$AD$15,$S$12="Combined"),SUM('Raw Data'!E458:E465),IF(AND($P$12=$AD$16,$S$12="Combined"),SUM('Raw Data'!E665:E672),IF(AND($P$12=$AD$17,$S$12="Combined"),SUM('Raw Data'!E872:E879),IF(AND($P$12=$AD$18,$S$12="Combined"),SUM('Raw Data'!E1079:E1086),IF(AND($P$12=$AD$19,$S$12="Combined"),SUM('Raw Data'!E1286:E1293),IF(AND($P$12=$AD$20,$S$12="Combined"),SUM('Raw Data'!E1493:E1500),"Error")))))))))))))))))))))</f>
        <v>0</v>
      </c>
      <c r="E30" s="6">
        <f>IF(AND($P$12=$AD$14,OR($S$12="Northbound",$S$12="Eastbound")),SUM('Raw Data'!F251,'Raw Data'!F253,'Raw Data'!F255,'Raw Data'!F257),IF(AND($P$12=$AD$15,OR($S$12="Northbound",$S$12="Eastbound")),SUM('Raw Data'!F458,'Raw Data'!F460,'Raw Data'!F462,'Raw Data'!F464),IF(AND($P$12=$AD$16,OR($S$12="Northbound",$S$12="Eastbound")),SUM('Raw Data'!F665,'Raw Data'!F667,'Raw Data'!F669,'Raw Data'!F671),IF(AND($P$12=$AD$17,OR($S$12="Northbound",$S$12="Eastbound")),SUM('Raw Data'!F872,'Raw Data'!F874,'Raw Data'!F876,'Raw Data'!F878),IF(AND($P$12=$AD$18,OR($S$12="Northbound",$S$12="Eastbound")),SUM('Raw Data'!F1079,'Raw Data'!F1081,'Raw Data'!F1083,'Raw Data'!F1085),IF(AND($P$12=$AD$19,OR($S$12="Northbound",$S$12="Eastbound")),SUM('Raw Data'!F1286,'Raw Data'!F1288,'Raw Data'!F1290,'Raw Data'!F1292),IF(AND($P$12=$AD$20,OR($S$12="Northbound",$S$12="Eastbound")),SUM('Raw Data'!F1493,'Raw Data'!F1495,'Raw Data'!F1497,'Raw Data'!F1499),IF(AND($P$12=$AD$14,OR($S$12="Southbound",$S$12="Westbound")),SUM('Raw Data'!F252,'Raw Data'!F254,'Raw Data'!F256,'Raw Data'!F258),IF(AND($P$12=$AD$15,OR($S$12="Southbound",$S$12="Westbound")),SUM('Raw Data'!F459,'Raw Data'!F461,'Raw Data'!F463,'Raw Data'!F465),IF(AND($P$12=$AD$16,OR($S$12="Southbound",$S$12="Westbound")),SUM('Raw Data'!F666,'Raw Data'!F668,'Raw Data'!F670,'Raw Data'!F672),IF(AND($P$12=$AD$17,OR($S$12="Southbound",$S$12="Westbound")),SUM('Raw Data'!F873,'Raw Data'!F875,'Raw Data'!F877,'Raw Data'!F879),IF(AND($P$12=$AD$18,OR($S$12="Southbound",$S$12="Westbound")),SUM('Raw Data'!F1080,'Raw Data'!F1082,'Raw Data'!F1084,'Raw Data'!F1086),IF(AND($P$12=$AD$19,OR($S$12="Southbound","Westbound")),SUM('Raw Data'!F1287,'Raw Data'!F1289,'Raw Data'!F1291,'Raw Data'!F1293),IF(AND($P$12=$AD$20,OR($S$12="Southbound","Westbound")),SUM('Raw Data'!F1494,'Raw Data'!F1496,'Raw Data'!F1498,'Raw Data'!F1500),IF(AND($P$12=$AD$14,$S$12="Combined"),SUM('Raw Data'!F251:F258),IF(AND($P$12=$AD$15,$S$12="Combined"),SUM('Raw Data'!F458:F465),IF(AND($P$12=$AD$16,$S$12="Combined"),SUM('Raw Data'!F665:F672),IF(AND($P$12=$AD$17,$S$12="Combined"),SUM('Raw Data'!F872:F879),IF(AND($P$12=$AD$18,$S$12="Combined"),SUM('Raw Data'!F1079:F1086),IF(AND($P$12=$AD$19,$S$12="Combined"),SUM('Raw Data'!F1286:F1293),IF(AND($P$12=$AD$20,$S$12="Combined"),SUM('Raw Data'!F1493:F1500),"Error")))))))))))))))))))))</f>
        <v>4</v>
      </c>
      <c r="F30" s="6">
        <f>IF(AND($P$12=$AD$14,OR($S$12="Northbound",$S$12="Eastbound")),SUM('Raw Data'!G251,'Raw Data'!G253,'Raw Data'!G255,'Raw Data'!G257),IF(AND($P$12=$AD$15,OR($S$12="Northbound",$S$12="Eastbound")),SUM('Raw Data'!G458,'Raw Data'!G460,'Raw Data'!G462,'Raw Data'!G464),IF(AND($P$12=$AD$16,OR($S$12="Northbound",$S$12="Eastbound")),SUM('Raw Data'!G665,'Raw Data'!G667,'Raw Data'!G669,'Raw Data'!G671),IF(AND($P$12=$AD$17,OR($S$12="Northbound",$S$12="Eastbound")),SUM('Raw Data'!G872,'Raw Data'!G874,'Raw Data'!G876,'Raw Data'!G878),IF(AND($P$12=$AD$18,OR($S$12="Northbound",$S$12="Eastbound")),SUM('Raw Data'!G1079,'Raw Data'!G1081,'Raw Data'!G1083,'Raw Data'!G1085),IF(AND($P$12=$AD$19,OR($S$12="Northbound",$S$12="Eastbound")),SUM('Raw Data'!G1286,'Raw Data'!G1288,'Raw Data'!G1290,'Raw Data'!G1292),IF(AND($P$12=$AD$20,OR($S$12="Northbound",$S$12="Eastbound")),SUM('Raw Data'!G1493,'Raw Data'!G1495,'Raw Data'!G1497,'Raw Data'!G1499),IF(AND($P$12=$AD$14,OR($S$12="Southbound",$S$12="Westbound")),SUM('Raw Data'!G252,'Raw Data'!G254,'Raw Data'!G256,'Raw Data'!G258),IF(AND($P$12=$AD$15,OR($S$12="Southbound",$S$12="Westbound")),SUM('Raw Data'!G459,'Raw Data'!G461,'Raw Data'!G463,'Raw Data'!G465),IF(AND($P$12=$AD$16,OR($S$12="Southbound",$S$12="Westbound")),SUM('Raw Data'!G666,'Raw Data'!G668,'Raw Data'!G670,'Raw Data'!G672),IF(AND($P$12=$AD$17,OR($S$12="Southbound",$S$12="Westbound")),SUM('Raw Data'!G873,'Raw Data'!G875,'Raw Data'!G877,'Raw Data'!G879),IF(AND($P$12=$AD$18,OR($S$12="Southbound",$S$12="Westbound")),SUM('Raw Data'!G1080,'Raw Data'!G1082,'Raw Data'!G1084,'Raw Data'!G1086),IF(AND($P$12=$AD$19,OR($S$12="Southbound","Westbound")),SUM('Raw Data'!G1287,'Raw Data'!G1289,'Raw Data'!G1291,'Raw Data'!G1293),IF(AND($P$12=$AD$20,OR($S$12="Southbound","Westbound")),SUM('Raw Data'!G1494,'Raw Data'!G1496,'Raw Data'!G1498,'Raw Data'!G1500),IF(AND($P$12=$AD$14,$S$12="Combined"),SUM('Raw Data'!G251:G258),IF(AND($P$12=$AD$15,$S$12="Combined"),SUM('Raw Data'!G458:G465),IF(AND($P$12=$AD$16,$S$12="Combined"),SUM('Raw Data'!G665:G672),IF(AND($P$12=$AD$17,$S$12="Combined"),SUM('Raw Data'!G872:G879),IF(AND($P$12=$AD$18,$S$12="Combined"),SUM('Raw Data'!G1079:G1086),IF(AND($P$12=$AD$19,$S$12="Combined"),SUM('Raw Data'!G1286:G1293),IF(AND($P$12=$AD$20,$S$12="Combined"),SUM('Raw Data'!G1493:G1500),"Error")))))))))))))))))))))</f>
        <v>0</v>
      </c>
      <c r="G30" s="6">
        <f>IF(AND($P$12=$AD$14,OR($S$12="Northbound",$S$12="Eastbound")),SUM('Raw Data'!H251,'Raw Data'!H253,'Raw Data'!H255,'Raw Data'!H257),IF(AND($P$12=$AD$15,OR($S$12="Northbound",$S$12="Eastbound")),SUM('Raw Data'!H458,'Raw Data'!H460,'Raw Data'!H462,'Raw Data'!H464),IF(AND($P$12=$AD$16,OR($S$12="Northbound",$S$12="Eastbound")),SUM('Raw Data'!H665,'Raw Data'!H667,'Raw Data'!H669,'Raw Data'!H671),IF(AND($P$12=$AD$17,OR($S$12="Northbound",$S$12="Eastbound")),SUM('Raw Data'!H872,'Raw Data'!H874,'Raw Data'!H876,'Raw Data'!H878),IF(AND($P$12=$AD$18,OR($S$12="Northbound",$S$12="Eastbound")),SUM('Raw Data'!H1079,'Raw Data'!H1081,'Raw Data'!H1083,'Raw Data'!H1085),IF(AND($P$12=$AD$19,OR($S$12="Northbound",$S$12="Eastbound")),SUM('Raw Data'!H1286,'Raw Data'!H1288,'Raw Data'!H1290,'Raw Data'!H1292),IF(AND($P$12=$AD$20,OR($S$12="Northbound",$S$12="Eastbound")),SUM('Raw Data'!H1493,'Raw Data'!H1495,'Raw Data'!H1497,'Raw Data'!H1499),IF(AND($P$12=$AD$14,OR($S$12="Southbound",$S$12="Westbound")),SUM('Raw Data'!H252,'Raw Data'!H254,'Raw Data'!H256,'Raw Data'!H258),IF(AND($P$12=$AD$15,OR($S$12="Southbound",$S$12="Westbound")),SUM('Raw Data'!H459,'Raw Data'!H461,'Raw Data'!H463,'Raw Data'!H465),IF(AND($P$12=$AD$16,OR($S$12="Southbound",$S$12="Westbound")),SUM('Raw Data'!H666,'Raw Data'!H668,'Raw Data'!H670,'Raw Data'!H672),IF(AND($P$12=$AD$17,OR($S$12="Southbound",$S$12="Westbound")),SUM('Raw Data'!H873,'Raw Data'!H875,'Raw Data'!H877,'Raw Data'!H879),IF(AND($P$12=$AD$18,OR($S$12="Southbound",$S$12="Westbound")),SUM('Raw Data'!H1080,'Raw Data'!H1082,'Raw Data'!H1084,'Raw Data'!H1086),IF(AND($P$12=$AD$19,OR($S$12="Southbound","Westbound")),SUM('Raw Data'!H1287,'Raw Data'!H1289,'Raw Data'!H1291,'Raw Data'!H1293),IF(AND($P$12=$AD$20,OR($S$12="Southbound","Westbound")),SUM('Raw Data'!H1494,'Raw Data'!H1496,'Raw Data'!H1498,'Raw Data'!H1500),IF(AND($P$12=$AD$14,$S$12="Combined"),SUM('Raw Data'!H251:H258),IF(AND($P$12=$AD$15,$S$12="Combined"),SUM('Raw Data'!H458:H465),IF(AND($P$12=$AD$16,$S$12="Combined"),SUM('Raw Data'!H665:H672),IF(AND($P$12=$AD$17,$S$12="Combined"),SUM('Raw Data'!H872:H879),IF(AND($P$12=$AD$18,$S$12="Combined"),SUM('Raw Data'!H1079:H1086),IF(AND($P$12=$AD$19,$S$12="Combined"),SUM('Raw Data'!H1286:H1293),IF(AND($P$12=$AD$20,$S$12="Combined"),SUM('Raw Data'!H1493:H1500),"Error")))))))))))))))))))))</f>
        <v>0</v>
      </c>
      <c r="H30" s="6">
        <f>IF(AND($P$12=$AD$14,OR($S$12="Northbound",$S$12="Eastbound")),SUM('Raw Data'!I251,'Raw Data'!I253,'Raw Data'!I255,'Raw Data'!I257),IF(AND($P$12=$AD$15,OR($S$12="Northbound",$S$12="Eastbound")),SUM('Raw Data'!I458,'Raw Data'!I460,'Raw Data'!I462,'Raw Data'!I464),IF(AND($P$12=$AD$16,OR($S$12="Northbound",$S$12="Eastbound")),SUM('Raw Data'!I665,'Raw Data'!I667,'Raw Data'!I669,'Raw Data'!I671),IF(AND($P$12=$AD$17,OR($S$12="Northbound",$S$12="Eastbound")),SUM('Raw Data'!I872,'Raw Data'!I874,'Raw Data'!I876,'Raw Data'!I878),IF(AND($P$12=$AD$18,OR($S$12="Northbound",$S$12="Eastbound")),SUM('Raw Data'!I1079,'Raw Data'!I1081,'Raw Data'!I1083,'Raw Data'!I1085),IF(AND($P$12=$AD$19,OR($S$12="Northbound",$S$12="Eastbound")),SUM('Raw Data'!I1286,'Raw Data'!I1288,'Raw Data'!I1290,'Raw Data'!I1292),IF(AND($P$12=$AD$20,OR($S$12="Northbound",$S$12="Eastbound")),SUM('Raw Data'!I1493,'Raw Data'!I1495,'Raw Data'!I1497,'Raw Data'!I1499),IF(AND($P$12=$AD$14,OR($S$12="Southbound",$S$12="Westbound")),SUM('Raw Data'!I252,'Raw Data'!I254,'Raw Data'!I256,'Raw Data'!I258),IF(AND($P$12=$AD$15,OR($S$12="Southbound",$S$12="Westbound")),SUM('Raw Data'!I459,'Raw Data'!I461,'Raw Data'!I463,'Raw Data'!I465),IF(AND($P$12=$AD$16,OR($S$12="Southbound",$S$12="Westbound")),SUM('Raw Data'!I666,'Raw Data'!I668,'Raw Data'!I670,'Raw Data'!I672),IF(AND($P$12=$AD$17,OR($S$12="Southbound",$S$12="Westbound")),SUM('Raw Data'!I873,'Raw Data'!I875,'Raw Data'!I877,'Raw Data'!I879),IF(AND($P$12=$AD$18,OR($S$12="Southbound",$S$12="Westbound")),SUM('Raw Data'!I1080,'Raw Data'!I1082,'Raw Data'!I1084,'Raw Data'!I1086),IF(AND($P$12=$AD$19,OR($S$12="Southbound","Westbound")),SUM('Raw Data'!I1287,'Raw Data'!I1289,'Raw Data'!I1291,'Raw Data'!I1293),IF(AND($P$12=$AD$20,OR($S$12="Southbound","Westbound")),SUM('Raw Data'!I1494,'Raw Data'!I1496,'Raw Data'!I1498,'Raw Data'!I1500),IF(AND($P$12=$AD$14,$S$12="Combined"),SUM('Raw Data'!I251:I258),IF(AND($P$12=$AD$15,$S$12="Combined"),SUM('Raw Data'!I458:I465),IF(AND($P$12=$AD$16,$S$12="Combined"),SUM('Raw Data'!I665:I672),IF(AND($P$12=$AD$17,$S$12="Combined"),SUM('Raw Data'!I872:I879),IF(AND($P$12=$AD$18,$S$12="Combined"),SUM('Raw Data'!I1079:I1086),IF(AND($P$12=$AD$19,$S$12="Combined"),SUM('Raw Data'!I1286:I1293),IF(AND($P$12=$AD$20,$S$12="Combined"),SUM('Raw Data'!I1493:I1500),"Error")))))))))))))))))))))</f>
        <v>0</v>
      </c>
      <c r="I30" s="6">
        <f>IF(AND($P$12=$AD$14,OR($S$12="Northbound",$S$12="Eastbound")),SUM('Raw Data'!J251,'Raw Data'!J253,'Raw Data'!J255,'Raw Data'!J257),IF(AND($P$12=$AD$15,OR($S$12="Northbound",$S$12="Eastbound")),SUM('Raw Data'!J458,'Raw Data'!J460,'Raw Data'!J462,'Raw Data'!J464),IF(AND($P$12=$AD$16,OR($S$12="Northbound",$S$12="Eastbound")),SUM('Raw Data'!J665,'Raw Data'!J667,'Raw Data'!J669,'Raw Data'!J671),IF(AND($P$12=$AD$17,OR($S$12="Northbound",$S$12="Eastbound")),SUM('Raw Data'!J872,'Raw Data'!J874,'Raw Data'!J876,'Raw Data'!J878),IF(AND($P$12=$AD$18,OR($S$12="Northbound",$S$12="Eastbound")),SUM('Raw Data'!J1079,'Raw Data'!J1081,'Raw Data'!J1083,'Raw Data'!J1085),IF(AND($P$12=$AD$19,OR($S$12="Northbound",$S$12="Eastbound")),SUM('Raw Data'!J1286,'Raw Data'!J1288,'Raw Data'!J1290,'Raw Data'!J1292),IF(AND($P$12=$AD$20,OR($S$12="Northbound",$S$12="Eastbound")),SUM('Raw Data'!J1493,'Raw Data'!J1495,'Raw Data'!J1497,'Raw Data'!J1499),IF(AND($P$12=$AD$14,OR($S$12="Southbound",$S$12="Westbound")),SUM('Raw Data'!J252,'Raw Data'!J254,'Raw Data'!J256,'Raw Data'!J258),IF(AND($P$12=$AD$15,OR($S$12="Southbound",$S$12="Westbound")),SUM('Raw Data'!J459,'Raw Data'!J461,'Raw Data'!J463,'Raw Data'!J465),IF(AND($P$12=$AD$16,OR($S$12="Southbound",$S$12="Westbound")),SUM('Raw Data'!J666,'Raw Data'!J668,'Raw Data'!J670,'Raw Data'!J672),IF(AND($P$12=$AD$17,OR($S$12="Southbound",$S$12="Westbound")),SUM('Raw Data'!J873,'Raw Data'!J875,'Raw Data'!J877,'Raw Data'!J879),IF(AND($P$12=$AD$18,OR($S$12="Southbound",$S$12="Westbound")),SUM('Raw Data'!J1080,'Raw Data'!J1082,'Raw Data'!J1084,'Raw Data'!J1086),IF(AND($P$12=$AD$19,OR($S$12="Southbound","Westbound")),SUM('Raw Data'!J1287,'Raw Data'!J1289,'Raw Data'!J1291,'Raw Data'!J1293),IF(AND($P$12=$AD$20,OR($S$12="Southbound","Westbound")),SUM('Raw Data'!J1494,'Raw Data'!J1496,'Raw Data'!J1498,'Raw Data'!J1500),IF(AND($P$12=$AD$14,$S$12="Combined"),SUM('Raw Data'!J251:J258),IF(AND($P$12=$AD$15,$S$12="Combined"),SUM('Raw Data'!J458:J465),IF(AND($P$12=$AD$16,$S$12="Combined"),SUM('Raw Data'!J665:J672),IF(AND($P$12=$AD$17,$S$12="Combined"),SUM('Raw Data'!J872:J879),IF(AND($P$12=$AD$18,$S$12="Combined"),SUM('Raw Data'!J1079:J1086),IF(AND($P$12=$AD$19,$S$12="Combined"),SUM('Raw Data'!J1286:J1293),IF(AND($P$12=$AD$20,$S$12="Combined"),SUM('Raw Data'!J1493:J1500),"Error")))))))))))))))))))))</f>
        <v>0</v>
      </c>
      <c r="J30" s="6">
        <f>IF(AND($P$12=$AD$14,OR($S$12="Northbound",$S$12="Eastbound")),SUM('Raw Data'!K251,'Raw Data'!K253,'Raw Data'!K255,'Raw Data'!K257),IF(AND($P$12=$AD$15,OR($S$12="Northbound",$S$12="Eastbound")),SUM('Raw Data'!K458,'Raw Data'!K460,'Raw Data'!K462,'Raw Data'!K464),IF(AND($P$12=$AD$16,OR($S$12="Northbound",$S$12="Eastbound")),SUM('Raw Data'!K665,'Raw Data'!K667,'Raw Data'!K669,'Raw Data'!K671),IF(AND($P$12=$AD$17,OR($S$12="Northbound",$S$12="Eastbound")),SUM('Raw Data'!K872,'Raw Data'!K874,'Raw Data'!K876,'Raw Data'!K878),IF(AND($P$12=$AD$18,OR($S$12="Northbound",$S$12="Eastbound")),SUM('Raw Data'!K1079,'Raw Data'!K1081,'Raw Data'!K1083,'Raw Data'!K1085),IF(AND($P$12=$AD$19,OR($S$12="Northbound",$S$12="Eastbound")),SUM('Raw Data'!K1286,'Raw Data'!K1288,'Raw Data'!K1290,'Raw Data'!K1292),IF(AND($P$12=$AD$20,OR($S$12="Northbound",$S$12="Eastbound")),SUM('Raw Data'!K1493,'Raw Data'!K1495,'Raw Data'!K1497,'Raw Data'!K1499),IF(AND($P$12=$AD$14,OR($S$12="Southbound",$S$12="Westbound")),SUM('Raw Data'!K252,'Raw Data'!K254,'Raw Data'!K256,'Raw Data'!K258),IF(AND($P$12=$AD$15,OR($S$12="Southbound",$S$12="Westbound")),SUM('Raw Data'!K459,'Raw Data'!K461,'Raw Data'!K463,'Raw Data'!K465),IF(AND($P$12=$AD$16,OR($S$12="Southbound",$S$12="Westbound")),SUM('Raw Data'!K666,'Raw Data'!K668,'Raw Data'!K670,'Raw Data'!K672),IF(AND($P$12=$AD$17,OR($S$12="Southbound",$S$12="Westbound")),SUM('Raw Data'!K873,'Raw Data'!K875,'Raw Data'!K877,'Raw Data'!K879),IF(AND($P$12=$AD$18,OR($S$12="Southbound",$S$12="Westbound")),SUM('Raw Data'!K1080,'Raw Data'!K1082,'Raw Data'!K1084,'Raw Data'!K1086),IF(AND($P$12=$AD$19,OR($S$12="Southbound","Westbound")),SUM('Raw Data'!K1287,'Raw Data'!K1289,'Raw Data'!K1291,'Raw Data'!K1293),IF(AND($P$12=$AD$20,OR($S$12="Southbound","Westbound")),SUM('Raw Data'!K1494,'Raw Data'!K1496,'Raw Data'!K1498,'Raw Data'!K1500),IF(AND($P$12=$AD$14,$S$12="Combined"),SUM('Raw Data'!K251:K258),IF(AND($P$12=$AD$15,$S$12="Combined"),SUM('Raw Data'!K458:K465),IF(AND($P$12=$AD$16,$S$12="Combined"),SUM('Raw Data'!K665:K672),IF(AND($P$12=$AD$17,$S$12="Combined"),SUM('Raw Data'!K872:K879),IF(AND($P$12=$AD$18,$S$12="Combined"),SUM('Raw Data'!K1079:K1086),IF(AND($P$12=$AD$19,$S$12="Combined"),SUM('Raw Data'!K1286:K1293),IF(AND($P$12=$AD$20,$S$12="Combined"),SUM('Raw Data'!K1493:K1500),"Error")))))))))))))))))))))</f>
        <v>0</v>
      </c>
      <c r="K30" s="6">
        <f>IF(AND($P$12=$AD$14,OR($S$12="Northbound",$S$12="Eastbound")),SUM('Raw Data'!L251,'Raw Data'!L253,'Raw Data'!L255,'Raw Data'!L257),IF(AND($P$12=$AD$15,OR($S$12="Northbound",$S$12="Eastbound")),SUM('Raw Data'!L458,'Raw Data'!L460,'Raw Data'!L462,'Raw Data'!L464),IF(AND($P$12=$AD$16,OR($S$12="Northbound",$S$12="Eastbound")),SUM('Raw Data'!L665,'Raw Data'!L667,'Raw Data'!L669,'Raw Data'!L671),IF(AND($P$12=$AD$17,OR($S$12="Northbound",$S$12="Eastbound")),SUM('Raw Data'!L872,'Raw Data'!L874,'Raw Data'!L876,'Raw Data'!L878),IF(AND($P$12=$AD$18,OR($S$12="Northbound",$S$12="Eastbound")),SUM('Raw Data'!L1079,'Raw Data'!L1081,'Raw Data'!L1083,'Raw Data'!L1085),IF(AND($P$12=$AD$19,OR($S$12="Northbound",$S$12="Eastbound")),SUM('Raw Data'!L1286,'Raw Data'!L1288,'Raw Data'!L1290,'Raw Data'!L1292),IF(AND($P$12=$AD$20,OR($S$12="Northbound",$S$12="Eastbound")),SUM('Raw Data'!L1493,'Raw Data'!L1495,'Raw Data'!L1497,'Raw Data'!L1499),IF(AND($P$12=$AD$14,OR($S$12="Southbound",$S$12="Westbound")),SUM('Raw Data'!L252,'Raw Data'!L254,'Raw Data'!L256,'Raw Data'!L258),IF(AND($P$12=$AD$15,OR($S$12="Southbound",$S$12="Westbound")),SUM('Raw Data'!L459,'Raw Data'!L461,'Raw Data'!L463,'Raw Data'!L465),IF(AND($P$12=$AD$16,OR($S$12="Southbound",$S$12="Westbound")),SUM('Raw Data'!L666,'Raw Data'!L668,'Raw Data'!L670,'Raw Data'!L672),IF(AND($P$12=$AD$17,OR($S$12="Southbound",$S$12="Westbound")),SUM('Raw Data'!L873,'Raw Data'!L875,'Raw Data'!L877,'Raw Data'!L879),IF(AND($P$12=$AD$18,OR($S$12="Southbound",$S$12="Westbound")),SUM('Raw Data'!L1080,'Raw Data'!L1082,'Raw Data'!L1084,'Raw Data'!L1086),IF(AND($P$12=$AD$19,OR($S$12="Southbound","Westbound")),SUM('Raw Data'!L1287,'Raw Data'!L1289,'Raw Data'!L1291,'Raw Data'!L1293),IF(AND($P$12=$AD$20,OR($S$12="Southbound","Westbound")),SUM('Raw Data'!L1494,'Raw Data'!L1496,'Raw Data'!L1498,'Raw Data'!L1500),IF(AND($P$12=$AD$14,$S$12="Combined"),SUM('Raw Data'!L251:L258),IF(AND($P$12=$AD$15,$S$12="Combined"),SUM('Raw Data'!L458:L465),IF(AND($P$12=$AD$16,$S$12="Combined"),SUM('Raw Data'!L665:L672),IF(AND($P$12=$AD$17,$S$12="Combined"),SUM('Raw Data'!L872:L879),IF(AND($P$12=$AD$18,$S$12="Combined"),SUM('Raw Data'!L1079:L1086),IF(AND($P$12=$AD$19,$S$12="Combined"),SUM('Raw Data'!L1286:L1293),IF(AND($P$12=$AD$20,$S$12="Combined"),SUM('Raw Data'!L1493:L1500),"Error")))))))))))))))))))))</f>
        <v>0</v>
      </c>
      <c r="L30" s="6">
        <f>IF(AND($P$12=$AD$14,OR($S$12="Northbound",$S$12="Eastbound")),SUM('Raw Data'!M251,'Raw Data'!M253,'Raw Data'!M255,'Raw Data'!M257),IF(AND($P$12=$AD$15,OR($S$12="Northbound",$S$12="Eastbound")),SUM('Raw Data'!M458,'Raw Data'!M460,'Raw Data'!M462,'Raw Data'!M464),IF(AND($P$12=$AD$16,OR($S$12="Northbound",$S$12="Eastbound")),SUM('Raw Data'!M665,'Raw Data'!M667,'Raw Data'!M669,'Raw Data'!M671),IF(AND($P$12=$AD$17,OR($S$12="Northbound",$S$12="Eastbound")),SUM('Raw Data'!M872,'Raw Data'!M874,'Raw Data'!M876,'Raw Data'!M878),IF(AND($P$12=$AD$18,OR($S$12="Northbound",$S$12="Eastbound")),SUM('Raw Data'!M1079,'Raw Data'!M1081,'Raw Data'!M1083,'Raw Data'!M1085),IF(AND($P$12=$AD$19,OR($S$12="Northbound",$S$12="Eastbound")),SUM('Raw Data'!M1286,'Raw Data'!M1288,'Raw Data'!M1290,'Raw Data'!M1292),IF(AND($P$12=$AD$20,OR($S$12="Northbound",$S$12="Eastbound")),SUM('Raw Data'!M1493,'Raw Data'!M1495,'Raw Data'!M1497,'Raw Data'!M1499),IF(AND($P$12=$AD$14,OR($S$12="Southbound",$S$12="Westbound")),SUM('Raw Data'!M252,'Raw Data'!M254,'Raw Data'!M256,'Raw Data'!M258),IF(AND($P$12=$AD$15,OR($S$12="Southbound",$S$12="Westbound")),SUM('Raw Data'!M459,'Raw Data'!M461,'Raw Data'!M463,'Raw Data'!M465),IF(AND($P$12=$AD$16,OR($S$12="Southbound",$S$12="Westbound")),SUM('Raw Data'!M666,'Raw Data'!M668,'Raw Data'!M670,'Raw Data'!M672),IF(AND($P$12=$AD$17,OR($S$12="Southbound",$S$12="Westbound")),SUM('Raw Data'!M873,'Raw Data'!M875,'Raw Data'!M877,'Raw Data'!M879),IF(AND($P$12=$AD$18,OR($S$12="Southbound",$S$12="Westbound")),SUM('Raw Data'!M1080,'Raw Data'!M1082,'Raw Data'!M1084,'Raw Data'!M1086),IF(AND($P$12=$AD$19,OR($S$12="Southbound","Westbound")),SUM('Raw Data'!M1287,'Raw Data'!M1289,'Raw Data'!M1291,'Raw Data'!M1293),IF(AND($P$12=$AD$20,OR($S$12="Southbound","Westbound")),SUM('Raw Data'!M1494,'Raw Data'!M1496,'Raw Data'!M1498,'Raw Data'!M1500),IF(AND($P$12=$AD$14,$S$12="Combined"),SUM('Raw Data'!M251:M258),IF(AND($P$12=$AD$15,$S$12="Combined"),SUM('Raw Data'!M458:M465),IF(AND($P$12=$AD$16,$S$12="Combined"),SUM('Raw Data'!M665:M672),IF(AND($P$12=$AD$17,$S$12="Combined"),SUM('Raw Data'!M872:M879),IF(AND($P$12=$AD$18,$S$12="Combined"),SUM('Raw Data'!M1079:M1086),IF(AND($P$12=$AD$19,$S$12="Combined"),SUM('Raw Data'!M1286:M1293),IF(AND($P$12=$AD$20,$S$12="Combined"),SUM('Raw Data'!M1493:M1500),"Error")))))))))))))))))))))</f>
        <v>0</v>
      </c>
      <c r="M30" s="6">
        <f>IF(AND($P$12=$AD$14,OR($S$12="Northbound",$S$12="Eastbound")),SUM('Raw Data'!N251,'Raw Data'!N253,'Raw Data'!N255,'Raw Data'!N257),IF(AND($P$12=$AD$15,OR($S$12="Northbound",$S$12="Eastbound")),SUM('Raw Data'!N458,'Raw Data'!N460,'Raw Data'!N462,'Raw Data'!N464),IF(AND($P$12=$AD$16,OR($S$12="Northbound",$S$12="Eastbound")),SUM('Raw Data'!N665,'Raw Data'!N667,'Raw Data'!N669,'Raw Data'!N671),IF(AND($P$12=$AD$17,OR($S$12="Northbound",$S$12="Eastbound")),SUM('Raw Data'!N872,'Raw Data'!N874,'Raw Data'!N876,'Raw Data'!N878),IF(AND($P$12=$AD$18,OR($S$12="Northbound",$S$12="Eastbound")),SUM('Raw Data'!N1079,'Raw Data'!N1081,'Raw Data'!N1083,'Raw Data'!N1085),IF(AND($P$12=$AD$19,OR($S$12="Northbound",$S$12="Eastbound")),SUM('Raw Data'!N1286,'Raw Data'!N1288,'Raw Data'!N1290,'Raw Data'!N1292),IF(AND($P$12=$AD$20,OR($S$12="Northbound",$S$12="Eastbound")),SUM('Raw Data'!N1493,'Raw Data'!N1495,'Raw Data'!N1497,'Raw Data'!N1499),IF(AND($P$12=$AD$14,OR($S$12="Southbound",$S$12="Westbound")),SUM('Raw Data'!N252,'Raw Data'!N254,'Raw Data'!N256,'Raw Data'!N258),IF(AND($P$12=$AD$15,OR($S$12="Southbound",$S$12="Westbound")),SUM('Raw Data'!N459,'Raw Data'!N461,'Raw Data'!N463,'Raw Data'!N465),IF(AND($P$12=$AD$16,OR($S$12="Southbound",$S$12="Westbound")),SUM('Raw Data'!N666,'Raw Data'!N668,'Raw Data'!N670,'Raw Data'!N672),IF(AND($P$12=$AD$17,OR($S$12="Southbound",$S$12="Westbound")),SUM('Raw Data'!N873,'Raw Data'!N875,'Raw Data'!N877,'Raw Data'!N879),IF(AND($P$12=$AD$18,OR($S$12="Southbound",$S$12="Westbound")),SUM('Raw Data'!N1080,'Raw Data'!N1082,'Raw Data'!N1084,'Raw Data'!N1086),IF(AND($P$12=$AD$19,OR($S$12="Southbound","Westbound")),SUM('Raw Data'!N1287,'Raw Data'!N1289,'Raw Data'!N1291,'Raw Data'!N1293),IF(AND($P$12=$AD$20,OR($S$12="Southbound","Westbound")),SUM('Raw Data'!N1494,'Raw Data'!N1496,'Raw Data'!N1498,'Raw Data'!N1500),IF(AND($P$12=$AD$14,$S$12="Combined"),SUM('Raw Data'!N251:N258),IF(AND($P$12=$AD$15,$S$12="Combined"),SUM('Raw Data'!N458:N465),IF(AND($P$12=$AD$16,$S$12="Combined"),SUM('Raw Data'!N665:N672),IF(AND($P$12=$AD$17,$S$12="Combined"),SUM('Raw Data'!N872:N879),IF(AND($P$12=$AD$18,$S$12="Combined"),SUM('Raw Data'!N1079:N1086),IF(AND($P$12=$AD$19,$S$12="Combined"),SUM('Raw Data'!N1286:N1293),IF(AND($P$12=$AD$20,$S$12="Combined"),SUM('Raw Data'!N1493:N1500),"Error")))))))))))))))))))))</f>
        <v>0</v>
      </c>
      <c r="N30" s="46">
        <f t="shared" si="0"/>
        <v>61</v>
      </c>
    </row>
    <row r="31" spans="1:33" ht="13.8" x14ac:dyDescent="0.25">
      <c r="A31" s="43">
        <v>0.70833333333333304</v>
      </c>
      <c r="B31" s="6">
        <f>IF(AND($P$12=$AD$14,OR($S$12="Northbound",$S$12="Eastbound")),SUM('Raw Data'!C259,'Raw Data'!C261,'Raw Data'!C263,'Raw Data'!C265),IF(AND($P$12=$AD$15,OR($S$12="Northbound",$S$12="Eastbound")),SUM('Raw Data'!C466,'Raw Data'!C468,'Raw Data'!C470,'Raw Data'!C472),IF(AND($P$12=$AD$16,OR($S$12="Northbound",$S$12="Eastbound")),SUM('Raw Data'!C673,'Raw Data'!C675,'Raw Data'!C677,'Raw Data'!C679),IF(AND($P$12=$AD$17,OR($S$12="Northbound",$S$12="Eastbound")),SUM('Raw Data'!C880,'Raw Data'!C882,'Raw Data'!C884,'Raw Data'!C886),IF(AND($P$12=$AD$18,OR($S$12="Northbound",$S$12="Eastbound")),SUM('Raw Data'!C1087,'Raw Data'!C1089,'Raw Data'!C1091,'Raw Data'!C1093),IF(AND($P$12=$AD$19,OR($S$12="Northbound",$S$12="Eastbound")),SUM('Raw Data'!C1294,'Raw Data'!C1296,'Raw Data'!C1298,'Raw Data'!C1300),IF(AND($P$12=$AD$20,OR($S$12="Northbound",$S$12="Eastbound")),SUM('Raw Data'!C1501,'Raw Data'!C1503,'Raw Data'!C1505,'Raw Data'!C1507),IF(AND($P$12=$AD$14,OR($S$12="Southbound",$S$12="Westbound")),SUM('Raw Data'!C260,'Raw Data'!C262,'Raw Data'!C264,'Raw Data'!C266),IF(AND($P$12=$AD$15,OR($S$12="Southbound",$S$12="Westbound")),SUM('Raw Data'!C467,'Raw Data'!C469,'Raw Data'!C471,'Raw Data'!C473),IF(AND($P$12=$AD$16,OR($S$12="Southbound",$S$12="Westbound")),SUM('Raw Data'!C674,'Raw Data'!C676,'Raw Data'!C678,'Raw Data'!C680),IF(AND($P$12=$AD$17,OR($S$12="Southbound",$S$12="Westbound")),SUM('Raw Data'!C881,'Raw Data'!C883,'Raw Data'!C885,'Raw Data'!C887),IF(AND($P$12=$AD$18,OR($S$12="Southbound",$S$12="Westbound")),SUM('Raw Data'!C1088,'Raw Data'!C1090,'Raw Data'!C1092,'Raw Data'!C1094),IF(AND($P$12=$AD$19,OR($S$12="Southbound","Westbound")),SUM('Raw Data'!C1295,'Raw Data'!C1297,'Raw Data'!C1299,'Raw Data'!C1301),IF(AND($P$12=$AD$20,OR($S$12="Southbound","Westbound")),SUM('Raw Data'!C1502,'Raw Data'!C1504,'Raw Data'!C1506,'Raw Data'!C1508),IF(AND($P$12=$AD$14,$S$12="Combined"),SUM('Raw Data'!C259:C266),IF(AND($P$12=$AD$15,$S$12="Combined"),SUM('Raw Data'!C466:C473),IF(AND($P$12=$AD$16,$S$12="Combined"),SUM('Raw Data'!C673:C680),IF(AND($P$12=$AD$17,$S$12="Combined"),SUM('Raw Data'!C880:C887),IF(AND($P$12=$AD$18,$S$12="Combined"),SUM('Raw Data'!C1087:C1094),IF(AND($P$12=$AD$19,$S$12="Combined"),SUM('Raw Data'!C1294:C1301),IF(AND($P$12=$AD$20,$S$12="Combined"),SUM('Raw Data'!C1501:C1508),"Error")))))))))))))))))))))</f>
        <v>10</v>
      </c>
      <c r="C31" s="6">
        <f>IF(AND($P$12=$AD$14,OR($S$12="Northbound",$S$12="Eastbound")),SUM('Raw Data'!D259,'Raw Data'!D261,'Raw Data'!D263,'Raw Data'!D265),IF(AND($P$12=$AD$15,OR($S$12="Northbound",$S$12="Eastbound")),SUM('Raw Data'!D466,'Raw Data'!D468,'Raw Data'!D470,'Raw Data'!D472),IF(AND($P$12=$AD$16,OR($S$12="Northbound",$S$12="Eastbound")),SUM('Raw Data'!D673,'Raw Data'!D675,'Raw Data'!D677,'Raw Data'!D679),IF(AND($P$12=$AD$17,OR($S$12="Northbound",$S$12="Eastbound")),SUM('Raw Data'!D880,'Raw Data'!D882,'Raw Data'!D884,'Raw Data'!D886),IF(AND($P$12=$AD$18,OR($S$12="Northbound",$S$12="Eastbound")),SUM('Raw Data'!D1087,'Raw Data'!D1089,'Raw Data'!D1091,'Raw Data'!D1093),IF(AND($P$12=$AD$19,OR($S$12="Northbound",$S$12="Eastbound")),SUM('Raw Data'!D1294,'Raw Data'!D1296,'Raw Data'!D1298,'Raw Data'!D1300),IF(AND($P$12=$AD$20,OR($S$12="Northbound",$S$12="Eastbound")),SUM('Raw Data'!D1501,'Raw Data'!D1503,'Raw Data'!D1505,'Raw Data'!D1507),IF(AND($P$12=$AD$14,OR($S$12="Southbound",$S$12="Westbound")),SUM('Raw Data'!D260,'Raw Data'!D262,'Raw Data'!D264,'Raw Data'!D266),IF(AND($P$12=$AD$15,OR($S$12="Southbound",$S$12="Westbound")),SUM('Raw Data'!D467,'Raw Data'!D469,'Raw Data'!D471,'Raw Data'!D473),IF(AND($P$12=$AD$16,OR($S$12="Southbound",$S$12="Westbound")),SUM('Raw Data'!D674,'Raw Data'!D676,'Raw Data'!D678,'Raw Data'!D680),IF(AND($P$12=$AD$17,OR($S$12="Southbound",$S$12="Westbound")),SUM('Raw Data'!D881,'Raw Data'!D883,'Raw Data'!D885,'Raw Data'!D887),IF(AND($P$12=$AD$18,OR($S$12="Southbound",$S$12="Westbound")),SUM('Raw Data'!D1088,'Raw Data'!D1090,'Raw Data'!D1092,'Raw Data'!D1094),IF(AND($P$12=$AD$19,OR($S$12="Southbound","Westbound")),SUM('Raw Data'!D1295,'Raw Data'!D1297,'Raw Data'!D1299,'Raw Data'!D1301),IF(AND($P$12=$AD$20,OR($S$12="Southbound","Westbound")),SUM('Raw Data'!D1502,'Raw Data'!D1504,'Raw Data'!D1506,'Raw Data'!D1508),IF(AND($P$12=$AD$14,$S$12="Combined"),SUM('Raw Data'!D259:D266),IF(AND($P$12=$AD$15,$S$12="Combined"),SUM('Raw Data'!D466:D473),IF(AND($P$12=$AD$16,$S$12="Combined"),SUM('Raw Data'!D673:D680),IF(AND($P$12=$AD$17,$S$12="Combined"),SUM('Raw Data'!D880:D887),IF(AND($P$12=$AD$18,$S$12="Combined"),SUM('Raw Data'!D1087:D1094),IF(AND($P$12=$AD$19,$S$12="Combined"),SUM('Raw Data'!D1294:D1301),IF(AND($P$12=$AD$20,$S$12="Combined"),SUM('Raw Data'!D1501:D1508),"Error")))))))))))))))))))))</f>
        <v>49</v>
      </c>
      <c r="D31" s="6">
        <f>IF(AND($P$12=$AD$14,OR($S$12="Northbound",$S$12="Eastbound")),SUM('Raw Data'!E259,'Raw Data'!E261,'Raw Data'!E263,'Raw Data'!E265),IF(AND($P$12=$AD$15,OR($S$12="Northbound",$S$12="Eastbound")),SUM('Raw Data'!E466,'Raw Data'!E468,'Raw Data'!E470,'Raw Data'!E472),IF(AND($P$12=$AD$16,OR($S$12="Northbound",$S$12="Eastbound")),SUM('Raw Data'!E673,'Raw Data'!E675,'Raw Data'!E677,'Raw Data'!E679),IF(AND($P$12=$AD$17,OR($S$12="Northbound",$S$12="Eastbound")),SUM('Raw Data'!E880,'Raw Data'!E882,'Raw Data'!E884,'Raw Data'!E886),IF(AND($P$12=$AD$18,OR($S$12="Northbound",$S$12="Eastbound")),SUM('Raw Data'!E1087,'Raw Data'!E1089,'Raw Data'!E1091,'Raw Data'!E1093),IF(AND($P$12=$AD$19,OR($S$12="Northbound",$S$12="Eastbound")),SUM('Raw Data'!E1294,'Raw Data'!E1296,'Raw Data'!E1298,'Raw Data'!E1300),IF(AND($P$12=$AD$20,OR($S$12="Northbound",$S$12="Eastbound")),SUM('Raw Data'!E1501,'Raw Data'!E1503,'Raw Data'!E1505,'Raw Data'!E1507),IF(AND($P$12=$AD$14,OR($S$12="Southbound",$S$12="Westbound")),SUM('Raw Data'!E260,'Raw Data'!E262,'Raw Data'!E264,'Raw Data'!E266),IF(AND($P$12=$AD$15,OR($S$12="Southbound",$S$12="Westbound")),SUM('Raw Data'!E467,'Raw Data'!E469,'Raw Data'!E471,'Raw Data'!E473),IF(AND($P$12=$AD$16,OR($S$12="Southbound",$S$12="Westbound")),SUM('Raw Data'!E674,'Raw Data'!E676,'Raw Data'!E678,'Raw Data'!E680),IF(AND($P$12=$AD$17,OR($S$12="Southbound",$S$12="Westbound")),SUM('Raw Data'!E881,'Raw Data'!E883,'Raw Data'!E885,'Raw Data'!E887),IF(AND($P$12=$AD$18,OR($S$12="Southbound",$S$12="Westbound")),SUM('Raw Data'!E1088,'Raw Data'!E1090,'Raw Data'!E1092,'Raw Data'!E1094),IF(AND($P$12=$AD$19,OR($S$12="Southbound","Westbound")),SUM('Raw Data'!E1295,'Raw Data'!E1297,'Raw Data'!E1299,'Raw Data'!E1301),IF(AND($P$12=$AD$20,OR($S$12="Southbound","Westbound")),SUM('Raw Data'!E1502,'Raw Data'!E1504,'Raw Data'!E1506,'Raw Data'!E1508),IF(AND($P$12=$AD$14,$S$12="Combined"),SUM('Raw Data'!E259:E266),IF(AND($P$12=$AD$15,$S$12="Combined"),SUM('Raw Data'!E466:E473),IF(AND($P$12=$AD$16,$S$12="Combined"),SUM('Raw Data'!E673:E680),IF(AND($P$12=$AD$17,$S$12="Combined"),SUM('Raw Data'!E880:E887),IF(AND($P$12=$AD$18,$S$12="Combined"),SUM('Raw Data'!E1087:E1094),IF(AND($P$12=$AD$19,$S$12="Combined"),SUM('Raw Data'!E1294:E1301),IF(AND($P$12=$AD$20,$S$12="Combined"),SUM('Raw Data'!E1501:E1508),"Error")))))))))))))))))))))</f>
        <v>1</v>
      </c>
      <c r="E31" s="6">
        <f>IF(AND($P$12=$AD$14,OR($S$12="Northbound",$S$12="Eastbound")),SUM('Raw Data'!F259,'Raw Data'!F261,'Raw Data'!F263,'Raw Data'!F265),IF(AND($P$12=$AD$15,OR($S$12="Northbound",$S$12="Eastbound")),SUM('Raw Data'!F466,'Raw Data'!F468,'Raw Data'!F470,'Raw Data'!F472),IF(AND($P$12=$AD$16,OR($S$12="Northbound",$S$12="Eastbound")),SUM('Raw Data'!F673,'Raw Data'!F675,'Raw Data'!F677,'Raw Data'!F679),IF(AND($P$12=$AD$17,OR($S$12="Northbound",$S$12="Eastbound")),SUM('Raw Data'!F880,'Raw Data'!F882,'Raw Data'!F884,'Raw Data'!F886),IF(AND($P$12=$AD$18,OR($S$12="Northbound",$S$12="Eastbound")),SUM('Raw Data'!F1087,'Raw Data'!F1089,'Raw Data'!F1091,'Raw Data'!F1093),IF(AND($P$12=$AD$19,OR($S$12="Northbound",$S$12="Eastbound")),SUM('Raw Data'!F1294,'Raw Data'!F1296,'Raw Data'!F1298,'Raw Data'!F1300),IF(AND($P$12=$AD$20,OR($S$12="Northbound",$S$12="Eastbound")),SUM('Raw Data'!F1501,'Raw Data'!F1503,'Raw Data'!F1505,'Raw Data'!F1507),IF(AND($P$12=$AD$14,OR($S$12="Southbound",$S$12="Westbound")),SUM('Raw Data'!F260,'Raw Data'!F262,'Raw Data'!F264,'Raw Data'!F266),IF(AND($P$12=$AD$15,OR($S$12="Southbound",$S$12="Westbound")),SUM('Raw Data'!F467,'Raw Data'!F469,'Raw Data'!F471,'Raw Data'!F473),IF(AND($P$12=$AD$16,OR($S$12="Southbound",$S$12="Westbound")),SUM('Raw Data'!F674,'Raw Data'!F676,'Raw Data'!F678,'Raw Data'!F680),IF(AND($P$12=$AD$17,OR($S$12="Southbound",$S$12="Westbound")),SUM('Raw Data'!F881,'Raw Data'!F883,'Raw Data'!F885,'Raw Data'!F887),IF(AND($P$12=$AD$18,OR($S$12="Southbound",$S$12="Westbound")),SUM('Raw Data'!F1088,'Raw Data'!F1090,'Raw Data'!F1092,'Raw Data'!F1094),IF(AND($P$12=$AD$19,OR($S$12="Southbound","Westbound")),SUM('Raw Data'!F1295,'Raw Data'!F1297,'Raw Data'!F1299,'Raw Data'!F1301),IF(AND($P$12=$AD$20,OR($S$12="Southbound","Westbound")),SUM('Raw Data'!F1502,'Raw Data'!F1504,'Raw Data'!F1506,'Raw Data'!F1508),IF(AND($P$12=$AD$14,$S$12="Combined"),SUM('Raw Data'!F259:F266),IF(AND($P$12=$AD$15,$S$12="Combined"),SUM('Raw Data'!F466:F473),IF(AND($P$12=$AD$16,$S$12="Combined"),SUM('Raw Data'!F673:F680),IF(AND($P$12=$AD$17,$S$12="Combined"),SUM('Raw Data'!F880:F887),IF(AND($P$12=$AD$18,$S$12="Combined"),SUM('Raw Data'!F1087:F1094),IF(AND($P$12=$AD$19,$S$12="Combined"),SUM('Raw Data'!F1294:F1301),IF(AND($P$12=$AD$20,$S$12="Combined"),SUM('Raw Data'!F1501:F1508),"Error")))))))))))))))))))))</f>
        <v>0</v>
      </c>
      <c r="F31" s="6">
        <f>IF(AND($P$12=$AD$14,OR($S$12="Northbound",$S$12="Eastbound")),SUM('Raw Data'!G259,'Raw Data'!G261,'Raw Data'!G263,'Raw Data'!G265),IF(AND($P$12=$AD$15,OR($S$12="Northbound",$S$12="Eastbound")),SUM('Raw Data'!G466,'Raw Data'!G468,'Raw Data'!G470,'Raw Data'!G472),IF(AND($P$12=$AD$16,OR($S$12="Northbound",$S$12="Eastbound")),SUM('Raw Data'!G673,'Raw Data'!G675,'Raw Data'!G677,'Raw Data'!G679),IF(AND($P$12=$AD$17,OR($S$12="Northbound",$S$12="Eastbound")),SUM('Raw Data'!G880,'Raw Data'!G882,'Raw Data'!G884,'Raw Data'!G886),IF(AND($P$12=$AD$18,OR($S$12="Northbound",$S$12="Eastbound")),SUM('Raw Data'!G1087,'Raw Data'!G1089,'Raw Data'!G1091,'Raw Data'!G1093),IF(AND($P$12=$AD$19,OR($S$12="Northbound",$S$12="Eastbound")),SUM('Raw Data'!G1294,'Raw Data'!G1296,'Raw Data'!G1298,'Raw Data'!G1300),IF(AND($P$12=$AD$20,OR($S$12="Northbound",$S$12="Eastbound")),SUM('Raw Data'!G1501,'Raw Data'!G1503,'Raw Data'!G1505,'Raw Data'!G1507),IF(AND($P$12=$AD$14,OR($S$12="Southbound",$S$12="Westbound")),SUM('Raw Data'!G260,'Raw Data'!G262,'Raw Data'!G264,'Raw Data'!G266),IF(AND($P$12=$AD$15,OR($S$12="Southbound",$S$12="Westbound")),SUM('Raw Data'!G467,'Raw Data'!G469,'Raw Data'!G471,'Raw Data'!G473),IF(AND($P$12=$AD$16,OR($S$12="Southbound",$S$12="Westbound")),SUM('Raw Data'!G674,'Raw Data'!G676,'Raw Data'!G678,'Raw Data'!G680),IF(AND($P$12=$AD$17,OR($S$12="Southbound",$S$12="Westbound")),SUM('Raw Data'!G881,'Raw Data'!G883,'Raw Data'!G885,'Raw Data'!G887),IF(AND($P$12=$AD$18,OR($S$12="Southbound",$S$12="Westbound")),SUM('Raw Data'!G1088,'Raw Data'!G1090,'Raw Data'!G1092,'Raw Data'!G1094),IF(AND($P$12=$AD$19,OR($S$12="Southbound","Westbound")),SUM('Raw Data'!G1295,'Raw Data'!G1297,'Raw Data'!G1299,'Raw Data'!G1301),IF(AND($P$12=$AD$20,OR($S$12="Southbound","Westbound")),SUM('Raw Data'!G1502,'Raw Data'!G1504,'Raw Data'!G1506,'Raw Data'!G1508),IF(AND($P$12=$AD$14,$S$12="Combined"),SUM('Raw Data'!G259:G266),IF(AND($P$12=$AD$15,$S$12="Combined"),SUM('Raw Data'!G466:G473),IF(AND($P$12=$AD$16,$S$12="Combined"),SUM('Raw Data'!G673:G680),IF(AND($P$12=$AD$17,$S$12="Combined"),SUM('Raw Data'!G880:G887),IF(AND($P$12=$AD$18,$S$12="Combined"),SUM('Raw Data'!G1087:G1094),IF(AND($P$12=$AD$19,$S$12="Combined"),SUM('Raw Data'!G1294:G1301),IF(AND($P$12=$AD$20,$S$12="Combined"),SUM('Raw Data'!G1501:G1508),"Error")))))))))))))))))))))</f>
        <v>2</v>
      </c>
      <c r="G31" s="6">
        <f>IF(AND($P$12=$AD$14,OR($S$12="Northbound",$S$12="Eastbound")),SUM('Raw Data'!H259,'Raw Data'!H261,'Raw Data'!H263,'Raw Data'!H265),IF(AND($P$12=$AD$15,OR($S$12="Northbound",$S$12="Eastbound")),SUM('Raw Data'!H466,'Raw Data'!H468,'Raw Data'!H470,'Raw Data'!H472),IF(AND($P$12=$AD$16,OR($S$12="Northbound",$S$12="Eastbound")),SUM('Raw Data'!H673,'Raw Data'!H675,'Raw Data'!H677,'Raw Data'!H679),IF(AND($P$12=$AD$17,OR($S$12="Northbound",$S$12="Eastbound")),SUM('Raw Data'!H880,'Raw Data'!H882,'Raw Data'!H884,'Raw Data'!H886),IF(AND($P$12=$AD$18,OR($S$12="Northbound",$S$12="Eastbound")),SUM('Raw Data'!H1087,'Raw Data'!H1089,'Raw Data'!H1091,'Raw Data'!H1093),IF(AND($P$12=$AD$19,OR($S$12="Northbound",$S$12="Eastbound")),SUM('Raw Data'!H1294,'Raw Data'!H1296,'Raw Data'!H1298,'Raw Data'!H1300),IF(AND($P$12=$AD$20,OR($S$12="Northbound",$S$12="Eastbound")),SUM('Raw Data'!H1501,'Raw Data'!H1503,'Raw Data'!H1505,'Raw Data'!H1507),IF(AND($P$12=$AD$14,OR($S$12="Southbound",$S$12="Westbound")),SUM('Raw Data'!H260,'Raw Data'!H262,'Raw Data'!H264,'Raw Data'!H266),IF(AND($P$12=$AD$15,OR($S$12="Southbound",$S$12="Westbound")),SUM('Raw Data'!H467,'Raw Data'!H469,'Raw Data'!H471,'Raw Data'!H473),IF(AND($P$12=$AD$16,OR($S$12="Southbound",$S$12="Westbound")),SUM('Raw Data'!H674,'Raw Data'!H676,'Raw Data'!H678,'Raw Data'!H680),IF(AND($P$12=$AD$17,OR($S$12="Southbound",$S$12="Westbound")),SUM('Raw Data'!H881,'Raw Data'!H883,'Raw Data'!H885,'Raw Data'!H887),IF(AND($P$12=$AD$18,OR($S$12="Southbound",$S$12="Westbound")),SUM('Raw Data'!H1088,'Raw Data'!H1090,'Raw Data'!H1092,'Raw Data'!H1094),IF(AND($P$12=$AD$19,OR($S$12="Southbound","Westbound")),SUM('Raw Data'!H1295,'Raw Data'!H1297,'Raw Data'!H1299,'Raw Data'!H1301),IF(AND($P$12=$AD$20,OR($S$12="Southbound","Westbound")),SUM('Raw Data'!H1502,'Raw Data'!H1504,'Raw Data'!H1506,'Raw Data'!H1508),IF(AND($P$12=$AD$14,$S$12="Combined"),SUM('Raw Data'!H259:H266),IF(AND($P$12=$AD$15,$S$12="Combined"),SUM('Raw Data'!H466:H473),IF(AND($P$12=$AD$16,$S$12="Combined"),SUM('Raw Data'!H673:H680),IF(AND($P$12=$AD$17,$S$12="Combined"),SUM('Raw Data'!H880:H887),IF(AND($P$12=$AD$18,$S$12="Combined"),SUM('Raw Data'!H1087:H1094),IF(AND($P$12=$AD$19,$S$12="Combined"),SUM('Raw Data'!H1294:H1301),IF(AND($P$12=$AD$20,$S$12="Combined"),SUM('Raw Data'!H1501:H1508),"Error")))))))))))))))))))))</f>
        <v>0</v>
      </c>
      <c r="H31" s="6">
        <f>IF(AND($P$12=$AD$14,OR($S$12="Northbound",$S$12="Eastbound")),SUM('Raw Data'!I259,'Raw Data'!I261,'Raw Data'!I263,'Raw Data'!I265),IF(AND($P$12=$AD$15,OR($S$12="Northbound",$S$12="Eastbound")),SUM('Raw Data'!I466,'Raw Data'!I468,'Raw Data'!I470,'Raw Data'!I472),IF(AND($P$12=$AD$16,OR($S$12="Northbound",$S$12="Eastbound")),SUM('Raw Data'!I673,'Raw Data'!I675,'Raw Data'!I677,'Raw Data'!I679),IF(AND($P$12=$AD$17,OR($S$12="Northbound",$S$12="Eastbound")),SUM('Raw Data'!I880,'Raw Data'!I882,'Raw Data'!I884,'Raw Data'!I886),IF(AND($P$12=$AD$18,OR($S$12="Northbound",$S$12="Eastbound")),SUM('Raw Data'!I1087,'Raw Data'!I1089,'Raw Data'!I1091,'Raw Data'!I1093),IF(AND($P$12=$AD$19,OR($S$12="Northbound",$S$12="Eastbound")),SUM('Raw Data'!I1294,'Raw Data'!I1296,'Raw Data'!I1298,'Raw Data'!I1300),IF(AND($P$12=$AD$20,OR($S$12="Northbound",$S$12="Eastbound")),SUM('Raw Data'!I1501,'Raw Data'!I1503,'Raw Data'!I1505,'Raw Data'!I1507),IF(AND($P$12=$AD$14,OR($S$12="Southbound",$S$12="Westbound")),SUM('Raw Data'!I260,'Raw Data'!I262,'Raw Data'!I264,'Raw Data'!I266),IF(AND($P$12=$AD$15,OR($S$12="Southbound",$S$12="Westbound")),SUM('Raw Data'!I467,'Raw Data'!I469,'Raw Data'!I471,'Raw Data'!I473),IF(AND($P$12=$AD$16,OR($S$12="Southbound",$S$12="Westbound")),SUM('Raw Data'!I674,'Raw Data'!I676,'Raw Data'!I678,'Raw Data'!I680),IF(AND($P$12=$AD$17,OR($S$12="Southbound",$S$12="Westbound")),SUM('Raw Data'!I881,'Raw Data'!I883,'Raw Data'!I885,'Raw Data'!I887),IF(AND($P$12=$AD$18,OR($S$12="Southbound",$S$12="Westbound")),SUM('Raw Data'!I1088,'Raw Data'!I1090,'Raw Data'!I1092,'Raw Data'!I1094),IF(AND($P$12=$AD$19,OR($S$12="Southbound","Westbound")),SUM('Raw Data'!I1295,'Raw Data'!I1297,'Raw Data'!I1299,'Raw Data'!I1301),IF(AND($P$12=$AD$20,OR($S$12="Southbound","Westbound")),SUM('Raw Data'!I1502,'Raw Data'!I1504,'Raw Data'!I1506,'Raw Data'!I1508),IF(AND($P$12=$AD$14,$S$12="Combined"),SUM('Raw Data'!I259:I266),IF(AND($P$12=$AD$15,$S$12="Combined"),SUM('Raw Data'!I466:I473),IF(AND($P$12=$AD$16,$S$12="Combined"),SUM('Raw Data'!I673:I680),IF(AND($P$12=$AD$17,$S$12="Combined"),SUM('Raw Data'!I880:I887),IF(AND($P$12=$AD$18,$S$12="Combined"),SUM('Raw Data'!I1087:I1094),IF(AND($P$12=$AD$19,$S$12="Combined"),SUM('Raw Data'!I1294:I1301),IF(AND($P$12=$AD$20,$S$12="Combined"),SUM('Raw Data'!I1501:I1508),"Error")))))))))))))))))))))</f>
        <v>0</v>
      </c>
      <c r="I31" s="6">
        <f>IF(AND($P$12=$AD$14,OR($S$12="Northbound",$S$12="Eastbound")),SUM('Raw Data'!J259,'Raw Data'!J261,'Raw Data'!J263,'Raw Data'!J265),IF(AND($P$12=$AD$15,OR($S$12="Northbound",$S$12="Eastbound")),SUM('Raw Data'!J466,'Raw Data'!J468,'Raw Data'!J470,'Raw Data'!J472),IF(AND($P$12=$AD$16,OR($S$12="Northbound",$S$12="Eastbound")),SUM('Raw Data'!J673,'Raw Data'!J675,'Raw Data'!J677,'Raw Data'!J679),IF(AND($P$12=$AD$17,OR($S$12="Northbound",$S$12="Eastbound")),SUM('Raw Data'!J880,'Raw Data'!J882,'Raw Data'!J884,'Raw Data'!J886),IF(AND($P$12=$AD$18,OR($S$12="Northbound",$S$12="Eastbound")),SUM('Raw Data'!J1087,'Raw Data'!J1089,'Raw Data'!J1091,'Raw Data'!J1093),IF(AND($P$12=$AD$19,OR($S$12="Northbound",$S$12="Eastbound")),SUM('Raw Data'!J1294,'Raw Data'!J1296,'Raw Data'!J1298,'Raw Data'!J1300),IF(AND($P$12=$AD$20,OR($S$12="Northbound",$S$12="Eastbound")),SUM('Raw Data'!J1501,'Raw Data'!J1503,'Raw Data'!J1505,'Raw Data'!J1507),IF(AND($P$12=$AD$14,OR($S$12="Southbound",$S$12="Westbound")),SUM('Raw Data'!J260,'Raw Data'!J262,'Raw Data'!J264,'Raw Data'!J266),IF(AND($P$12=$AD$15,OR($S$12="Southbound",$S$12="Westbound")),SUM('Raw Data'!J467,'Raw Data'!J469,'Raw Data'!J471,'Raw Data'!J473),IF(AND($P$12=$AD$16,OR($S$12="Southbound",$S$12="Westbound")),SUM('Raw Data'!J674,'Raw Data'!J676,'Raw Data'!J678,'Raw Data'!J680),IF(AND($P$12=$AD$17,OR($S$12="Southbound",$S$12="Westbound")),SUM('Raw Data'!J881,'Raw Data'!J883,'Raw Data'!J885,'Raw Data'!J887),IF(AND($P$12=$AD$18,OR($S$12="Southbound",$S$12="Westbound")),SUM('Raw Data'!J1088,'Raw Data'!J1090,'Raw Data'!J1092,'Raw Data'!J1094),IF(AND($P$12=$AD$19,OR($S$12="Southbound","Westbound")),SUM('Raw Data'!J1295,'Raw Data'!J1297,'Raw Data'!J1299,'Raw Data'!J1301),IF(AND($P$12=$AD$20,OR($S$12="Southbound","Westbound")),SUM('Raw Data'!J1502,'Raw Data'!J1504,'Raw Data'!J1506,'Raw Data'!J1508),IF(AND($P$12=$AD$14,$S$12="Combined"),SUM('Raw Data'!J259:J266),IF(AND($P$12=$AD$15,$S$12="Combined"),SUM('Raw Data'!J466:J473),IF(AND($P$12=$AD$16,$S$12="Combined"),SUM('Raw Data'!J673:J680),IF(AND($P$12=$AD$17,$S$12="Combined"),SUM('Raw Data'!J880:J887),IF(AND($P$12=$AD$18,$S$12="Combined"),SUM('Raw Data'!J1087:J1094),IF(AND($P$12=$AD$19,$S$12="Combined"),SUM('Raw Data'!J1294:J1301),IF(AND($P$12=$AD$20,$S$12="Combined"),SUM('Raw Data'!J1501:J1508),"Error")))))))))))))))))))))</f>
        <v>0</v>
      </c>
      <c r="J31" s="6">
        <f>IF(AND($P$12=$AD$14,OR($S$12="Northbound",$S$12="Eastbound")),SUM('Raw Data'!K259,'Raw Data'!K261,'Raw Data'!K263,'Raw Data'!K265),IF(AND($P$12=$AD$15,OR($S$12="Northbound",$S$12="Eastbound")),SUM('Raw Data'!K466,'Raw Data'!K468,'Raw Data'!K470,'Raw Data'!K472),IF(AND($P$12=$AD$16,OR($S$12="Northbound",$S$12="Eastbound")),SUM('Raw Data'!K673,'Raw Data'!K675,'Raw Data'!K677,'Raw Data'!K679),IF(AND($P$12=$AD$17,OR($S$12="Northbound",$S$12="Eastbound")),SUM('Raw Data'!K880,'Raw Data'!K882,'Raw Data'!K884,'Raw Data'!K886),IF(AND($P$12=$AD$18,OR($S$12="Northbound",$S$12="Eastbound")),SUM('Raw Data'!K1087,'Raw Data'!K1089,'Raw Data'!K1091,'Raw Data'!K1093),IF(AND($P$12=$AD$19,OR($S$12="Northbound",$S$12="Eastbound")),SUM('Raw Data'!K1294,'Raw Data'!K1296,'Raw Data'!K1298,'Raw Data'!K1300),IF(AND($P$12=$AD$20,OR($S$12="Northbound",$S$12="Eastbound")),SUM('Raw Data'!K1501,'Raw Data'!K1503,'Raw Data'!K1505,'Raw Data'!K1507),IF(AND($P$12=$AD$14,OR($S$12="Southbound",$S$12="Westbound")),SUM('Raw Data'!K260,'Raw Data'!K262,'Raw Data'!K264,'Raw Data'!K266),IF(AND($P$12=$AD$15,OR($S$12="Southbound",$S$12="Westbound")),SUM('Raw Data'!K467,'Raw Data'!K469,'Raw Data'!K471,'Raw Data'!K473),IF(AND($P$12=$AD$16,OR($S$12="Southbound",$S$12="Westbound")),SUM('Raw Data'!K674,'Raw Data'!K676,'Raw Data'!K678,'Raw Data'!K680),IF(AND($P$12=$AD$17,OR($S$12="Southbound",$S$12="Westbound")),SUM('Raw Data'!K881,'Raw Data'!K883,'Raw Data'!K885,'Raw Data'!K887),IF(AND($P$12=$AD$18,OR($S$12="Southbound",$S$12="Westbound")),SUM('Raw Data'!K1088,'Raw Data'!K1090,'Raw Data'!K1092,'Raw Data'!K1094),IF(AND($P$12=$AD$19,OR($S$12="Southbound","Westbound")),SUM('Raw Data'!K1295,'Raw Data'!K1297,'Raw Data'!K1299,'Raw Data'!K1301),IF(AND($P$12=$AD$20,OR($S$12="Southbound","Westbound")),SUM('Raw Data'!K1502,'Raw Data'!K1504,'Raw Data'!K1506,'Raw Data'!K1508),IF(AND($P$12=$AD$14,$S$12="Combined"),SUM('Raw Data'!K259:K266),IF(AND($P$12=$AD$15,$S$12="Combined"),SUM('Raw Data'!K466:K473),IF(AND($P$12=$AD$16,$S$12="Combined"),SUM('Raw Data'!K673:K680),IF(AND($P$12=$AD$17,$S$12="Combined"),SUM('Raw Data'!K880:K887),IF(AND($P$12=$AD$18,$S$12="Combined"),SUM('Raw Data'!K1087:K1094),IF(AND($P$12=$AD$19,$S$12="Combined"),SUM('Raw Data'!K1294:K1301),IF(AND($P$12=$AD$20,$S$12="Combined"),SUM('Raw Data'!K1501:K1508),"Error")))))))))))))))))))))</f>
        <v>0</v>
      </c>
      <c r="K31" s="6">
        <f>IF(AND($P$12=$AD$14,OR($S$12="Northbound",$S$12="Eastbound")),SUM('Raw Data'!L259,'Raw Data'!L261,'Raw Data'!L263,'Raw Data'!L265),IF(AND($P$12=$AD$15,OR($S$12="Northbound",$S$12="Eastbound")),SUM('Raw Data'!L466,'Raw Data'!L468,'Raw Data'!L470,'Raw Data'!L472),IF(AND($P$12=$AD$16,OR($S$12="Northbound",$S$12="Eastbound")),SUM('Raw Data'!L673,'Raw Data'!L675,'Raw Data'!L677,'Raw Data'!L679),IF(AND($P$12=$AD$17,OR($S$12="Northbound",$S$12="Eastbound")),SUM('Raw Data'!L880,'Raw Data'!L882,'Raw Data'!L884,'Raw Data'!L886),IF(AND($P$12=$AD$18,OR($S$12="Northbound",$S$12="Eastbound")),SUM('Raw Data'!L1087,'Raw Data'!L1089,'Raw Data'!L1091,'Raw Data'!L1093),IF(AND($P$12=$AD$19,OR($S$12="Northbound",$S$12="Eastbound")),SUM('Raw Data'!L1294,'Raw Data'!L1296,'Raw Data'!L1298,'Raw Data'!L1300),IF(AND($P$12=$AD$20,OR($S$12="Northbound",$S$12="Eastbound")),SUM('Raw Data'!L1501,'Raw Data'!L1503,'Raw Data'!L1505,'Raw Data'!L1507),IF(AND($P$12=$AD$14,OR($S$12="Southbound",$S$12="Westbound")),SUM('Raw Data'!L260,'Raw Data'!L262,'Raw Data'!L264,'Raw Data'!L266),IF(AND($P$12=$AD$15,OR($S$12="Southbound",$S$12="Westbound")),SUM('Raw Data'!L467,'Raw Data'!L469,'Raw Data'!L471,'Raw Data'!L473),IF(AND($P$12=$AD$16,OR($S$12="Southbound",$S$12="Westbound")),SUM('Raw Data'!L674,'Raw Data'!L676,'Raw Data'!L678,'Raw Data'!L680),IF(AND($P$12=$AD$17,OR($S$12="Southbound",$S$12="Westbound")),SUM('Raw Data'!L881,'Raw Data'!L883,'Raw Data'!L885,'Raw Data'!L887),IF(AND($P$12=$AD$18,OR($S$12="Southbound",$S$12="Westbound")),SUM('Raw Data'!L1088,'Raw Data'!L1090,'Raw Data'!L1092,'Raw Data'!L1094),IF(AND($P$12=$AD$19,OR($S$12="Southbound","Westbound")),SUM('Raw Data'!L1295,'Raw Data'!L1297,'Raw Data'!L1299,'Raw Data'!L1301),IF(AND($P$12=$AD$20,OR($S$12="Southbound","Westbound")),SUM('Raw Data'!L1502,'Raw Data'!L1504,'Raw Data'!L1506,'Raw Data'!L1508),IF(AND($P$12=$AD$14,$S$12="Combined"),SUM('Raw Data'!L259:L266),IF(AND($P$12=$AD$15,$S$12="Combined"),SUM('Raw Data'!L466:L473),IF(AND($P$12=$AD$16,$S$12="Combined"),SUM('Raw Data'!L673:L680),IF(AND($P$12=$AD$17,$S$12="Combined"),SUM('Raw Data'!L880:L887),IF(AND($P$12=$AD$18,$S$12="Combined"),SUM('Raw Data'!L1087:L1094),IF(AND($P$12=$AD$19,$S$12="Combined"),SUM('Raw Data'!L1294:L1301),IF(AND($P$12=$AD$20,$S$12="Combined"),SUM('Raw Data'!L1501:L1508),"Error")))))))))))))))))))))</f>
        <v>0</v>
      </c>
      <c r="L31" s="6">
        <f>IF(AND($P$12=$AD$14,OR($S$12="Northbound",$S$12="Eastbound")),SUM('Raw Data'!M259,'Raw Data'!M261,'Raw Data'!M263,'Raw Data'!M265),IF(AND($P$12=$AD$15,OR($S$12="Northbound",$S$12="Eastbound")),SUM('Raw Data'!M466,'Raw Data'!M468,'Raw Data'!M470,'Raw Data'!M472),IF(AND($P$12=$AD$16,OR($S$12="Northbound",$S$12="Eastbound")),SUM('Raw Data'!M673,'Raw Data'!M675,'Raw Data'!M677,'Raw Data'!M679),IF(AND($P$12=$AD$17,OR($S$12="Northbound",$S$12="Eastbound")),SUM('Raw Data'!M880,'Raw Data'!M882,'Raw Data'!M884,'Raw Data'!M886),IF(AND($P$12=$AD$18,OR($S$12="Northbound",$S$12="Eastbound")),SUM('Raw Data'!M1087,'Raw Data'!M1089,'Raw Data'!M1091,'Raw Data'!M1093),IF(AND($P$12=$AD$19,OR($S$12="Northbound",$S$12="Eastbound")),SUM('Raw Data'!M1294,'Raw Data'!M1296,'Raw Data'!M1298,'Raw Data'!M1300),IF(AND($P$12=$AD$20,OR($S$12="Northbound",$S$12="Eastbound")),SUM('Raw Data'!M1501,'Raw Data'!M1503,'Raw Data'!M1505,'Raw Data'!M1507),IF(AND($P$12=$AD$14,OR($S$12="Southbound",$S$12="Westbound")),SUM('Raw Data'!M260,'Raw Data'!M262,'Raw Data'!M264,'Raw Data'!M266),IF(AND($P$12=$AD$15,OR($S$12="Southbound",$S$12="Westbound")),SUM('Raw Data'!M467,'Raw Data'!M469,'Raw Data'!M471,'Raw Data'!M473),IF(AND($P$12=$AD$16,OR($S$12="Southbound",$S$12="Westbound")),SUM('Raw Data'!M674,'Raw Data'!M676,'Raw Data'!M678,'Raw Data'!M680),IF(AND($P$12=$AD$17,OR($S$12="Southbound",$S$12="Westbound")),SUM('Raw Data'!M881,'Raw Data'!M883,'Raw Data'!M885,'Raw Data'!M887),IF(AND($P$12=$AD$18,OR($S$12="Southbound",$S$12="Westbound")),SUM('Raw Data'!M1088,'Raw Data'!M1090,'Raw Data'!M1092,'Raw Data'!M1094),IF(AND($P$12=$AD$19,OR($S$12="Southbound","Westbound")),SUM('Raw Data'!M1295,'Raw Data'!M1297,'Raw Data'!M1299,'Raw Data'!M1301),IF(AND($P$12=$AD$20,OR($S$12="Southbound","Westbound")),SUM('Raw Data'!M1502,'Raw Data'!M1504,'Raw Data'!M1506,'Raw Data'!M1508),IF(AND($P$12=$AD$14,$S$12="Combined"),SUM('Raw Data'!M259:M266),IF(AND($P$12=$AD$15,$S$12="Combined"),SUM('Raw Data'!M466:M473),IF(AND($P$12=$AD$16,$S$12="Combined"),SUM('Raw Data'!M673:M680),IF(AND($P$12=$AD$17,$S$12="Combined"),SUM('Raw Data'!M880:M887),IF(AND($P$12=$AD$18,$S$12="Combined"),SUM('Raw Data'!M1087:M1094),IF(AND($P$12=$AD$19,$S$12="Combined"),SUM('Raw Data'!M1294:M1301),IF(AND($P$12=$AD$20,$S$12="Combined"),SUM('Raw Data'!M1501:M1508),"Error")))))))))))))))))))))</f>
        <v>0</v>
      </c>
      <c r="M31" s="6">
        <f>IF(AND($P$12=$AD$14,OR($S$12="Northbound",$S$12="Eastbound")),SUM('Raw Data'!N259,'Raw Data'!N261,'Raw Data'!N263,'Raw Data'!N265),IF(AND($P$12=$AD$15,OR($S$12="Northbound",$S$12="Eastbound")),SUM('Raw Data'!N466,'Raw Data'!N468,'Raw Data'!N470,'Raw Data'!N472),IF(AND($P$12=$AD$16,OR($S$12="Northbound",$S$12="Eastbound")),SUM('Raw Data'!N673,'Raw Data'!N675,'Raw Data'!N677,'Raw Data'!N679),IF(AND($P$12=$AD$17,OR($S$12="Northbound",$S$12="Eastbound")),SUM('Raw Data'!N880,'Raw Data'!N882,'Raw Data'!N884,'Raw Data'!N886),IF(AND($P$12=$AD$18,OR($S$12="Northbound",$S$12="Eastbound")),SUM('Raw Data'!N1087,'Raw Data'!N1089,'Raw Data'!N1091,'Raw Data'!N1093),IF(AND($P$12=$AD$19,OR($S$12="Northbound",$S$12="Eastbound")),SUM('Raw Data'!N1294,'Raw Data'!N1296,'Raw Data'!N1298,'Raw Data'!N1300),IF(AND($P$12=$AD$20,OR($S$12="Northbound",$S$12="Eastbound")),SUM('Raw Data'!N1501,'Raw Data'!N1503,'Raw Data'!N1505,'Raw Data'!N1507),IF(AND($P$12=$AD$14,OR($S$12="Southbound",$S$12="Westbound")),SUM('Raw Data'!N260,'Raw Data'!N262,'Raw Data'!N264,'Raw Data'!N266),IF(AND($P$12=$AD$15,OR($S$12="Southbound",$S$12="Westbound")),SUM('Raw Data'!N467,'Raw Data'!N469,'Raw Data'!N471,'Raw Data'!N473),IF(AND($P$12=$AD$16,OR($S$12="Southbound",$S$12="Westbound")),SUM('Raw Data'!N674,'Raw Data'!N676,'Raw Data'!N678,'Raw Data'!N680),IF(AND($P$12=$AD$17,OR($S$12="Southbound",$S$12="Westbound")),SUM('Raw Data'!N881,'Raw Data'!N883,'Raw Data'!N885,'Raw Data'!N887),IF(AND($P$12=$AD$18,OR($S$12="Southbound",$S$12="Westbound")),SUM('Raw Data'!N1088,'Raw Data'!N1090,'Raw Data'!N1092,'Raw Data'!N1094),IF(AND($P$12=$AD$19,OR($S$12="Southbound","Westbound")),SUM('Raw Data'!N1295,'Raw Data'!N1297,'Raw Data'!N1299,'Raw Data'!N1301),IF(AND($P$12=$AD$20,OR($S$12="Southbound","Westbound")),SUM('Raw Data'!N1502,'Raw Data'!N1504,'Raw Data'!N1506,'Raw Data'!N1508),IF(AND($P$12=$AD$14,$S$12="Combined"),SUM('Raw Data'!N259:N266),IF(AND($P$12=$AD$15,$S$12="Combined"),SUM('Raw Data'!N466:N473),IF(AND($P$12=$AD$16,$S$12="Combined"),SUM('Raw Data'!N673:N680),IF(AND($P$12=$AD$17,$S$12="Combined"),SUM('Raw Data'!N880:N887),IF(AND($P$12=$AD$18,$S$12="Combined"),SUM('Raw Data'!N1087:N1094),IF(AND($P$12=$AD$19,$S$12="Combined"),SUM('Raw Data'!N1294:N1301),IF(AND($P$12=$AD$20,$S$12="Combined"),SUM('Raw Data'!N1501:N1508),"Error")))))))))))))))))))))</f>
        <v>0</v>
      </c>
      <c r="N31" s="46">
        <f t="shared" si="0"/>
        <v>62</v>
      </c>
    </row>
    <row r="32" spans="1:33" ht="13.8" x14ac:dyDescent="0.25">
      <c r="A32" s="43">
        <v>0.75</v>
      </c>
      <c r="B32" s="6">
        <f>IF(AND($P$12=$AD$14,OR($S$12="Northbound",$S$12="Eastbound")),SUM('Raw Data'!C267,'Raw Data'!C269,'Raw Data'!C271,'Raw Data'!C273),IF(AND($P$12=$AD$15,OR($S$12="Northbound",$S$12="Eastbound")),SUM('Raw Data'!C474,'Raw Data'!C476,'Raw Data'!C478,'Raw Data'!C480),IF(AND($P$12=$AD$16,OR($S$12="Northbound",$S$12="Eastbound")),SUM('Raw Data'!C681,'Raw Data'!C683,'Raw Data'!C685,'Raw Data'!C687),IF(AND($P$12=$AD$17,OR($S$12="Northbound",$S$12="Eastbound")),SUM('Raw Data'!C888,'Raw Data'!C890,'Raw Data'!C892,'Raw Data'!C894),IF(AND($P$12=$AD$18,OR($S$12="Northbound",$S$12="Eastbound")),SUM('Raw Data'!C1095,'Raw Data'!C1097,'Raw Data'!C1099,'Raw Data'!C1101),IF(AND($P$12=$AD$19,OR($S$12="Northbound",$S$12="Eastbound")),SUM('Raw Data'!C1302,'Raw Data'!C1304,'Raw Data'!C1306,'Raw Data'!C1308),IF(AND($P$12=$AD$20,OR($S$12="Northbound",$S$12="Eastbound")),SUM('Raw Data'!C1509,'Raw Data'!C1511,'Raw Data'!C1513,'Raw Data'!C1515),IF(AND($P$12=$AD$14,OR($S$12="Southbound",$S$12="Westbound")),SUM('Raw Data'!C268,'Raw Data'!C270,'Raw Data'!C272,'Raw Data'!C274),IF(AND($P$12=$AD$15,OR($S$12="Southbound",$S$12="Westbound")),SUM('Raw Data'!C475,'Raw Data'!C477,'Raw Data'!C479,'Raw Data'!C481),IF(AND($P$12=$AD$16,OR($S$12="Southbound",$S$12="Westbound")),SUM('Raw Data'!C682,'Raw Data'!C684,'Raw Data'!C686,'Raw Data'!C688),IF(AND($P$12=$AD$17,OR($S$12="Southbound",$S$12="Westbound")),SUM('Raw Data'!C889,'Raw Data'!C891,'Raw Data'!C893,'Raw Data'!C895),IF(AND($P$12=$AD$18,OR($S$12="Southbound",$S$12="Westbound")),SUM('Raw Data'!C1096,'Raw Data'!C1098,'Raw Data'!C1100,'Raw Data'!C1102),IF(AND($P$12=$AD$19,OR($S$12="Southbound","Westbound")),SUM('Raw Data'!C1303,'Raw Data'!C1305,'Raw Data'!C1307,'Raw Data'!C1309),IF(AND($P$12=$AD$20,OR($S$12="Southbound","Westbound")),SUM('Raw Data'!C1510,'Raw Data'!C1512,'Raw Data'!C1514,'Raw Data'!C1516),IF(AND($P$12=$AD$14,$S$12="Combined"),SUM('Raw Data'!C267:C274),IF(AND($P$12=$AD$15,$S$12="Combined"),SUM('Raw Data'!C474:C481),IF(AND($P$12=$AD$16,$S$12="Combined"),SUM('Raw Data'!C681:C688),IF(AND($P$12=$AD$17,$S$12="Combined"),SUM('Raw Data'!C888:C895),IF(AND($P$12=$AD$18,$S$12="Combined"),SUM('Raw Data'!C1095:C1102),IF(AND($P$12=$AD$19,$S$12="Combined"),SUM('Raw Data'!C1302:C1309),IF(AND($P$12=$AD$20,$S$12="Combined"),SUM('Raw Data'!C1509:C1516),"Error")))))))))))))))))))))</f>
        <v>4</v>
      </c>
      <c r="C32" s="6">
        <f>IF(AND($P$12=$AD$14,OR($S$12="Northbound",$S$12="Eastbound")),SUM('Raw Data'!D267,'Raw Data'!D269,'Raw Data'!D271,'Raw Data'!D273),IF(AND($P$12=$AD$15,OR($S$12="Northbound",$S$12="Eastbound")),SUM('Raw Data'!D474,'Raw Data'!D476,'Raw Data'!D478,'Raw Data'!D480),IF(AND($P$12=$AD$16,OR($S$12="Northbound",$S$12="Eastbound")),SUM('Raw Data'!D681,'Raw Data'!D683,'Raw Data'!D685,'Raw Data'!D687),IF(AND($P$12=$AD$17,OR($S$12="Northbound",$S$12="Eastbound")),SUM('Raw Data'!D888,'Raw Data'!D890,'Raw Data'!D892,'Raw Data'!D894),IF(AND($P$12=$AD$18,OR($S$12="Northbound",$S$12="Eastbound")),SUM('Raw Data'!D1095,'Raw Data'!D1097,'Raw Data'!D1099,'Raw Data'!D1101),IF(AND($P$12=$AD$19,OR($S$12="Northbound",$S$12="Eastbound")),SUM('Raw Data'!D1302,'Raw Data'!D1304,'Raw Data'!D1306,'Raw Data'!D1308),IF(AND($P$12=$AD$20,OR($S$12="Northbound",$S$12="Eastbound")),SUM('Raw Data'!D1509,'Raw Data'!D1511,'Raw Data'!D1513,'Raw Data'!D1515),IF(AND($P$12=$AD$14,OR($S$12="Southbound",$S$12="Westbound")),SUM('Raw Data'!D268,'Raw Data'!D270,'Raw Data'!D272,'Raw Data'!D274),IF(AND($P$12=$AD$15,OR($S$12="Southbound",$S$12="Westbound")),SUM('Raw Data'!D475,'Raw Data'!D477,'Raw Data'!D479,'Raw Data'!D481),IF(AND($P$12=$AD$16,OR($S$12="Southbound",$S$12="Westbound")),SUM('Raw Data'!D682,'Raw Data'!D684,'Raw Data'!D686,'Raw Data'!D688),IF(AND($P$12=$AD$17,OR($S$12="Southbound",$S$12="Westbound")),SUM('Raw Data'!D889,'Raw Data'!D891,'Raw Data'!D893,'Raw Data'!D895),IF(AND($P$12=$AD$18,OR($S$12="Southbound",$S$12="Westbound")),SUM('Raw Data'!D1096,'Raw Data'!D1098,'Raw Data'!D1100,'Raw Data'!D1102),IF(AND($P$12=$AD$19,OR($S$12="Southbound","Westbound")),SUM('Raw Data'!D1303,'Raw Data'!D1305,'Raw Data'!D1307,'Raw Data'!D1309),IF(AND($P$12=$AD$20,OR($S$12="Southbound","Westbound")),SUM('Raw Data'!D1510,'Raw Data'!D1512,'Raw Data'!D1514,'Raw Data'!D1516),IF(AND($P$12=$AD$14,$S$12="Combined"),SUM('Raw Data'!D267:D274),IF(AND($P$12=$AD$15,$S$12="Combined"),SUM('Raw Data'!D474:D481),IF(AND($P$12=$AD$16,$S$12="Combined"),SUM('Raw Data'!D681:D688),IF(AND($P$12=$AD$17,$S$12="Combined"),SUM('Raw Data'!D888:D895),IF(AND($P$12=$AD$18,$S$12="Combined"),SUM('Raw Data'!D1095:D1102),IF(AND($P$12=$AD$19,$S$12="Combined"),SUM('Raw Data'!D1302:D1309),IF(AND($P$12=$AD$20,$S$12="Combined"),SUM('Raw Data'!D1509:D1516),"Error")))))))))))))))))))))</f>
        <v>59</v>
      </c>
      <c r="D32" s="6">
        <f>IF(AND($P$12=$AD$14,OR($S$12="Northbound",$S$12="Eastbound")),SUM('Raw Data'!E267,'Raw Data'!E269,'Raw Data'!E271,'Raw Data'!E273),IF(AND($P$12=$AD$15,OR($S$12="Northbound",$S$12="Eastbound")),SUM('Raw Data'!E474,'Raw Data'!E476,'Raw Data'!E478,'Raw Data'!E480),IF(AND($P$12=$AD$16,OR($S$12="Northbound",$S$12="Eastbound")),SUM('Raw Data'!E681,'Raw Data'!E683,'Raw Data'!E685,'Raw Data'!E687),IF(AND($P$12=$AD$17,OR($S$12="Northbound",$S$12="Eastbound")),SUM('Raw Data'!E888,'Raw Data'!E890,'Raw Data'!E892,'Raw Data'!E894),IF(AND($P$12=$AD$18,OR($S$12="Northbound",$S$12="Eastbound")),SUM('Raw Data'!E1095,'Raw Data'!E1097,'Raw Data'!E1099,'Raw Data'!E1101),IF(AND($P$12=$AD$19,OR($S$12="Northbound",$S$12="Eastbound")),SUM('Raw Data'!E1302,'Raw Data'!E1304,'Raw Data'!E1306,'Raw Data'!E1308),IF(AND($P$12=$AD$20,OR($S$12="Northbound",$S$12="Eastbound")),SUM('Raw Data'!E1509,'Raw Data'!E1511,'Raw Data'!E1513,'Raw Data'!E1515),IF(AND($P$12=$AD$14,OR($S$12="Southbound",$S$12="Westbound")),SUM('Raw Data'!E268,'Raw Data'!E270,'Raw Data'!E272,'Raw Data'!E274),IF(AND($P$12=$AD$15,OR($S$12="Southbound",$S$12="Westbound")),SUM('Raw Data'!E475,'Raw Data'!E477,'Raw Data'!E479,'Raw Data'!E481),IF(AND($P$12=$AD$16,OR($S$12="Southbound",$S$12="Westbound")),SUM('Raw Data'!E682,'Raw Data'!E684,'Raw Data'!E686,'Raw Data'!E688),IF(AND($P$12=$AD$17,OR($S$12="Southbound",$S$12="Westbound")),SUM('Raw Data'!E889,'Raw Data'!E891,'Raw Data'!E893,'Raw Data'!E895),IF(AND($P$12=$AD$18,OR($S$12="Southbound",$S$12="Westbound")),SUM('Raw Data'!E1096,'Raw Data'!E1098,'Raw Data'!E1100,'Raw Data'!E1102),IF(AND($P$12=$AD$19,OR($S$12="Southbound","Westbound")),SUM('Raw Data'!E1303,'Raw Data'!E1305,'Raw Data'!E1307,'Raw Data'!E1309),IF(AND($P$12=$AD$20,OR($S$12="Southbound","Westbound")),SUM('Raw Data'!E1510,'Raw Data'!E1512,'Raw Data'!E1514,'Raw Data'!E1516),IF(AND($P$12=$AD$14,$S$12="Combined"),SUM('Raw Data'!E267:E274),IF(AND($P$12=$AD$15,$S$12="Combined"),SUM('Raw Data'!E474:E481),IF(AND($P$12=$AD$16,$S$12="Combined"),SUM('Raw Data'!E681:E688),IF(AND($P$12=$AD$17,$S$12="Combined"),SUM('Raw Data'!E888:E895),IF(AND($P$12=$AD$18,$S$12="Combined"),SUM('Raw Data'!E1095:E1102),IF(AND($P$12=$AD$19,$S$12="Combined"),SUM('Raw Data'!E1302:E1309),IF(AND($P$12=$AD$20,$S$12="Combined"),SUM('Raw Data'!E1509:E1516),"Error")))))))))))))))))))))</f>
        <v>0</v>
      </c>
      <c r="E32" s="6">
        <f>IF(AND($P$12=$AD$14,OR($S$12="Northbound",$S$12="Eastbound")),SUM('Raw Data'!F267,'Raw Data'!F269,'Raw Data'!F271,'Raw Data'!F273),IF(AND($P$12=$AD$15,OR($S$12="Northbound",$S$12="Eastbound")),SUM('Raw Data'!F474,'Raw Data'!F476,'Raw Data'!F478,'Raw Data'!F480),IF(AND($P$12=$AD$16,OR($S$12="Northbound",$S$12="Eastbound")),SUM('Raw Data'!F681,'Raw Data'!F683,'Raw Data'!F685,'Raw Data'!F687),IF(AND($P$12=$AD$17,OR($S$12="Northbound",$S$12="Eastbound")),SUM('Raw Data'!F888,'Raw Data'!F890,'Raw Data'!F892,'Raw Data'!F894),IF(AND($P$12=$AD$18,OR($S$12="Northbound",$S$12="Eastbound")),SUM('Raw Data'!F1095,'Raw Data'!F1097,'Raw Data'!F1099,'Raw Data'!F1101),IF(AND($P$12=$AD$19,OR($S$12="Northbound",$S$12="Eastbound")),SUM('Raw Data'!F1302,'Raw Data'!F1304,'Raw Data'!F1306,'Raw Data'!F1308),IF(AND($P$12=$AD$20,OR($S$12="Northbound",$S$12="Eastbound")),SUM('Raw Data'!F1509,'Raw Data'!F1511,'Raw Data'!F1513,'Raw Data'!F1515),IF(AND($P$12=$AD$14,OR($S$12="Southbound",$S$12="Westbound")),SUM('Raw Data'!F268,'Raw Data'!F270,'Raw Data'!F272,'Raw Data'!F274),IF(AND($P$12=$AD$15,OR($S$12="Southbound",$S$12="Westbound")),SUM('Raw Data'!F475,'Raw Data'!F477,'Raw Data'!F479,'Raw Data'!F481),IF(AND($P$12=$AD$16,OR($S$12="Southbound",$S$12="Westbound")),SUM('Raw Data'!F682,'Raw Data'!F684,'Raw Data'!F686,'Raw Data'!F688),IF(AND($P$12=$AD$17,OR($S$12="Southbound",$S$12="Westbound")),SUM('Raw Data'!F889,'Raw Data'!F891,'Raw Data'!F893,'Raw Data'!F895),IF(AND($P$12=$AD$18,OR($S$12="Southbound",$S$12="Westbound")),SUM('Raw Data'!F1096,'Raw Data'!F1098,'Raw Data'!F1100,'Raw Data'!F1102),IF(AND($P$12=$AD$19,OR($S$12="Southbound","Westbound")),SUM('Raw Data'!F1303,'Raw Data'!F1305,'Raw Data'!F1307,'Raw Data'!F1309),IF(AND($P$12=$AD$20,OR($S$12="Southbound","Westbound")),SUM('Raw Data'!F1510,'Raw Data'!F1512,'Raw Data'!F1514,'Raw Data'!F1516),IF(AND($P$12=$AD$14,$S$12="Combined"),SUM('Raw Data'!F267:F274),IF(AND($P$12=$AD$15,$S$12="Combined"),SUM('Raw Data'!F474:F481),IF(AND($P$12=$AD$16,$S$12="Combined"),SUM('Raw Data'!F681:F688),IF(AND($P$12=$AD$17,$S$12="Combined"),SUM('Raw Data'!F888:F895),IF(AND($P$12=$AD$18,$S$12="Combined"),SUM('Raw Data'!F1095:F1102),IF(AND($P$12=$AD$19,$S$12="Combined"),SUM('Raw Data'!F1302:F1309),IF(AND($P$12=$AD$20,$S$12="Combined"),SUM('Raw Data'!F1509:F1516),"Error")))))))))))))))))))))</f>
        <v>2</v>
      </c>
      <c r="F32" s="6">
        <f>IF(AND($P$12=$AD$14,OR($S$12="Northbound",$S$12="Eastbound")),SUM('Raw Data'!G267,'Raw Data'!G269,'Raw Data'!G271,'Raw Data'!G273),IF(AND($P$12=$AD$15,OR($S$12="Northbound",$S$12="Eastbound")),SUM('Raw Data'!G474,'Raw Data'!G476,'Raw Data'!G478,'Raw Data'!G480),IF(AND($P$12=$AD$16,OR($S$12="Northbound",$S$12="Eastbound")),SUM('Raw Data'!G681,'Raw Data'!G683,'Raw Data'!G685,'Raw Data'!G687),IF(AND($P$12=$AD$17,OR($S$12="Northbound",$S$12="Eastbound")),SUM('Raw Data'!G888,'Raw Data'!G890,'Raw Data'!G892,'Raw Data'!G894),IF(AND($P$12=$AD$18,OR($S$12="Northbound",$S$12="Eastbound")),SUM('Raw Data'!G1095,'Raw Data'!G1097,'Raw Data'!G1099,'Raw Data'!G1101),IF(AND($P$12=$AD$19,OR($S$12="Northbound",$S$12="Eastbound")),SUM('Raw Data'!G1302,'Raw Data'!G1304,'Raw Data'!G1306,'Raw Data'!G1308),IF(AND($P$12=$AD$20,OR($S$12="Northbound",$S$12="Eastbound")),SUM('Raw Data'!G1509,'Raw Data'!G1511,'Raw Data'!G1513,'Raw Data'!G1515),IF(AND($P$12=$AD$14,OR($S$12="Southbound",$S$12="Westbound")),SUM('Raw Data'!G268,'Raw Data'!G270,'Raw Data'!G272,'Raw Data'!G274),IF(AND($P$12=$AD$15,OR($S$12="Southbound",$S$12="Westbound")),SUM('Raw Data'!G475,'Raw Data'!G477,'Raw Data'!G479,'Raw Data'!G481),IF(AND($P$12=$AD$16,OR($S$12="Southbound",$S$12="Westbound")),SUM('Raw Data'!G682,'Raw Data'!G684,'Raw Data'!G686,'Raw Data'!G688),IF(AND($P$12=$AD$17,OR($S$12="Southbound",$S$12="Westbound")),SUM('Raw Data'!G889,'Raw Data'!G891,'Raw Data'!G893,'Raw Data'!G895),IF(AND($P$12=$AD$18,OR($S$12="Southbound",$S$12="Westbound")),SUM('Raw Data'!G1096,'Raw Data'!G1098,'Raw Data'!G1100,'Raw Data'!G1102),IF(AND($P$12=$AD$19,OR($S$12="Southbound","Westbound")),SUM('Raw Data'!G1303,'Raw Data'!G1305,'Raw Data'!G1307,'Raw Data'!G1309),IF(AND($P$12=$AD$20,OR($S$12="Southbound","Westbound")),SUM('Raw Data'!G1510,'Raw Data'!G1512,'Raw Data'!G1514,'Raw Data'!G1516),IF(AND($P$12=$AD$14,$S$12="Combined"),SUM('Raw Data'!G267:G274),IF(AND($P$12=$AD$15,$S$12="Combined"),SUM('Raw Data'!G474:G481),IF(AND($P$12=$AD$16,$S$12="Combined"),SUM('Raw Data'!G681:G688),IF(AND($P$12=$AD$17,$S$12="Combined"),SUM('Raw Data'!G888:G895),IF(AND($P$12=$AD$18,$S$12="Combined"),SUM('Raw Data'!G1095:G1102),IF(AND($P$12=$AD$19,$S$12="Combined"),SUM('Raw Data'!G1302:G1309),IF(AND($P$12=$AD$20,$S$12="Combined"),SUM('Raw Data'!G1509:G1516),"Error")))))))))))))))))))))</f>
        <v>1</v>
      </c>
      <c r="G32" s="6">
        <f>IF(AND($P$12=$AD$14,OR($S$12="Northbound",$S$12="Eastbound")),SUM('Raw Data'!H267,'Raw Data'!H269,'Raw Data'!H271,'Raw Data'!H273),IF(AND($P$12=$AD$15,OR($S$12="Northbound",$S$12="Eastbound")),SUM('Raw Data'!H474,'Raw Data'!H476,'Raw Data'!H478,'Raw Data'!H480),IF(AND($P$12=$AD$16,OR($S$12="Northbound",$S$12="Eastbound")),SUM('Raw Data'!H681,'Raw Data'!H683,'Raw Data'!H685,'Raw Data'!H687),IF(AND($P$12=$AD$17,OR($S$12="Northbound",$S$12="Eastbound")),SUM('Raw Data'!H888,'Raw Data'!H890,'Raw Data'!H892,'Raw Data'!H894),IF(AND($P$12=$AD$18,OR($S$12="Northbound",$S$12="Eastbound")),SUM('Raw Data'!H1095,'Raw Data'!H1097,'Raw Data'!H1099,'Raw Data'!H1101),IF(AND($P$12=$AD$19,OR($S$12="Northbound",$S$12="Eastbound")),SUM('Raw Data'!H1302,'Raw Data'!H1304,'Raw Data'!H1306,'Raw Data'!H1308),IF(AND($P$12=$AD$20,OR($S$12="Northbound",$S$12="Eastbound")),SUM('Raw Data'!H1509,'Raw Data'!H1511,'Raw Data'!H1513,'Raw Data'!H1515),IF(AND($P$12=$AD$14,OR($S$12="Southbound",$S$12="Westbound")),SUM('Raw Data'!H268,'Raw Data'!H270,'Raw Data'!H272,'Raw Data'!H274),IF(AND($P$12=$AD$15,OR($S$12="Southbound",$S$12="Westbound")),SUM('Raw Data'!H475,'Raw Data'!H477,'Raw Data'!H479,'Raw Data'!H481),IF(AND($P$12=$AD$16,OR($S$12="Southbound",$S$12="Westbound")),SUM('Raw Data'!H682,'Raw Data'!H684,'Raw Data'!H686,'Raw Data'!H688),IF(AND($P$12=$AD$17,OR($S$12="Southbound",$S$12="Westbound")),SUM('Raw Data'!H889,'Raw Data'!H891,'Raw Data'!H893,'Raw Data'!H895),IF(AND($P$12=$AD$18,OR($S$12="Southbound",$S$12="Westbound")),SUM('Raw Data'!H1096,'Raw Data'!H1098,'Raw Data'!H1100,'Raw Data'!H1102),IF(AND($P$12=$AD$19,OR($S$12="Southbound","Westbound")),SUM('Raw Data'!H1303,'Raw Data'!H1305,'Raw Data'!H1307,'Raw Data'!H1309),IF(AND($P$12=$AD$20,OR($S$12="Southbound","Westbound")),SUM('Raw Data'!H1510,'Raw Data'!H1512,'Raw Data'!H1514,'Raw Data'!H1516),IF(AND($P$12=$AD$14,$S$12="Combined"),SUM('Raw Data'!H267:H274),IF(AND($P$12=$AD$15,$S$12="Combined"),SUM('Raw Data'!H474:H481),IF(AND($P$12=$AD$16,$S$12="Combined"),SUM('Raw Data'!H681:H688),IF(AND($P$12=$AD$17,$S$12="Combined"),SUM('Raw Data'!H888:H895),IF(AND($P$12=$AD$18,$S$12="Combined"),SUM('Raw Data'!H1095:H1102),IF(AND($P$12=$AD$19,$S$12="Combined"),SUM('Raw Data'!H1302:H1309),IF(AND($P$12=$AD$20,$S$12="Combined"),SUM('Raw Data'!H1509:H1516),"Error")))))))))))))))))))))</f>
        <v>0</v>
      </c>
      <c r="H32" s="6">
        <f>IF(AND($P$12=$AD$14,OR($S$12="Northbound",$S$12="Eastbound")),SUM('Raw Data'!I267,'Raw Data'!I269,'Raw Data'!I271,'Raw Data'!I273),IF(AND($P$12=$AD$15,OR($S$12="Northbound",$S$12="Eastbound")),SUM('Raw Data'!I474,'Raw Data'!I476,'Raw Data'!I478,'Raw Data'!I480),IF(AND($P$12=$AD$16,OR($S$12="Northbound",$S$12="Eastbound")),SUM('Raw Data'!I681,'Raw Data'!I683,'Raw Data'!I685,'Raw Data'!I687),IF(AND($P$12=$AD$17,OR($S$12="Northbound",$S$12="Eastbound")),SUM('Raw Data'!I888,'Raw Data'!I890,'Raw Data'!I892,'Raw Data'!I894),IF(AND($P$12=$AD$18,OR($S$12="Northbound",$S$12="Eastbound")),SUM('Raw Data'!I1095,'Raw Data'!I1097,'Raw Data'!I1099,'Raw Data'!I1101),IF(AND($P$12=$AD$19,OR($S$12="Northbound",$S$12="Eastbound")),SUM('Raw Data'!I1302,'Raw Data'!I1304,'Raw Data'!I1306,'Raw Data'!I1308),IF(AND($P$12=$AD$20,OR($S$12="Northbound",$S$12="Eastbound")),SUM('Raw Data'!I1509,'Raw Data'!I1511,'Raw Data'!I1513,'Raw Data'!I1515),IF(AND($P$12=$AD$14,OR($S$12="Southbound",$S$12="Westbound")),SUM('Raw Data'!I268,'Raw Data'!I270,'Raw Data'!I272,'Raw Data'!I274),IF(AND($P$12=$AD$15,OR($S$12="Southbound",$S$12="Westbound")),SUM('Raw Data'!I475,'Raw Data'!I477,'Raw Data'!I479,'Raw Data'!I481),IF(AND($P$12=$AD$16,OR($S$12="Southbound",$S$12="Westbound")),SUM('Raw Data'!I682,'Raw Data'!I684,'Raw Data'!I686,'Raw Data'!I688),IF(AND($P$12=$AD$17,OR($S$12="Southbound",$S$12="Westbound")),SUM('Raw Data'!I889,'Raw Data'!I891,'Raw Data'!I893,'Raw Data'!I895),IF(AND($P$12=$AD$18,OR($S$12="Southbound",$S$12="Westbound")),SUM('Raw Data'!I1096,'Raw Data'!I1098,'Raw Data'!I1100,'Raw Data'!I1102),IF(AND($P$12=$AD$19,OR($S$12="Southbound","Westbound")),SUM('Raw Data'!I1303,'Raw Data'!I1305,'Raw Data'!I1307,'Raw Data'!I1309),IF(AND($P$12=$AD$20,OR($S$12="Southbound","Westbound")),SUM('Raw Data'!I1510,'Raw Data'!I1512,'Raw Data'!I1514,'Raw Data'!I1516),IF(AND($P$12=$AD$14,$S$12="Combined"),SUM('Raw Data'!I267:I274),IF(AND($P$12=$AD$15,$S$12="Combined"),SUM('Raw Data'!I474:I481),IF(AND($P$12=$AD$16,$S$12="Combined"),SUM('Raw Data'!I681:I688),IF(AND($P$12=$AD$17,$S$12="Combined"),SUM('Raw Data'!I888:I895),IF(AND($P$12=$AD$18,$S$12="Combined"),SUM('Raw Data'!I1095:I1102),IF(AND($P$12=$AD$19,$S$12="Combined"),SUM('Raw Data'!I1302:I1309),IF(AND($P$12=$AD$20,$S$12="Combined"),SUM('Raw Data'!I1509:I1516),"Error")))))))))))))))))))))</f>
        <v>0</v>
      </c>
      <c r="I32" s="6">
        <f>IF(AND($P$12=$AD$14,OR($S$12="Northbound",$S$12="Eastbound")),SUM('Raw Data'!J267,'Raw Data'!J269,'Raw Data'!J271,'Raw Data'!J273),IF(AND($P$12=$AD$15,OR($S$12="Northbound",$S$12="Eastbound")),SUM('Raw Data'!J474,'Raw Data'!J476,'Raw Data'!J478,'Raw Data'!J480),IF(AND($P$12=$AD$16,OR($S$12="Northbound",$S$12="Eastbound")),SUM('Raw Data'!J681,'Raw Data'!J683,'Raw Data'!J685,'Raw Data'!J687),IF(AND($P$12=$AD$17,OR($S$12="Northbound",$S$12="Eastbound")),SUM('Raw Data'!J888,'Raw Data'!J890,'Raw Data'!J892,'Raw Data'!J894),IF(AND($P$12=$AD$18,OR($S$12="Northbound",$S$12="Eastbound")),SUM('Raw Data'!J1095,'Raw Data'!J1097,'Raw Data'!J1099,'Raw Data'!J1101),IF(AND($P$12=$AD$19,OR($S$12="Northbound",$S$12="Eastbound")),SUM('Raw Data'!J1302,'Raw Data'!J1304,'Raw Data'!J1306,'Raw Data'!J1308),IF(AND($P$12=$AD$20,OR($S$12="Northbound",$S$12="Eastbound")),SUM('Raw Data'!J1509,'Raw Data'!J1511,'Raw Data'!J1513,'Raw Data'!J1515),IF(AND($P$12=$AD$14,OR($S$12="Southbound",$S$12="Westbound")),SUM('Raw Data'!J268,'Raw Data'!J270,'Raw Data'!J272,'Raw Data'!J274),IF(AND($P$12=$AD$15,OR($S$12="Southbound",$S$12="Westbound")),SUM('Raw Data'!J475,'Raw Data'!J477,'Raw Data'!J479,'Raw Data'!J481),IF(AND($P$12=$AD$16,OR($S$12="Southbound",$S$12="Westbound")),SUM('Raw Data'!J682,'Raw Data'!J684,'Raw Data'!J686,'Raw Data'!J688),IF(AND($P$12=$AD$17,OR($S$12="Southbound",$S$12="Westbound")),SUM('Raw Data'!J889,'Raw Data'!J891,'Raw Data'!J893,'Raw Data'!J895),IF(AND($P$12=$AD$18,OR($S$12="Southbound",$S$12="Westbound")),SUM('Raw Data'!J1096,'Raw Data'!J1098,'Raw Data'!J1100,'Raw Data'!J1102),IF(AND($P$12=$AD$19,OR($S$12="Southbound","Westbound")),SUM('Raw Data'!J1303,'Raw Data'!J1305,'Raw Data'!J1307,'Raw Data'!J1309),IF(AND($P$12=$AD$20,OR($S$12="Southbound","Westbound")),SUM('Raw Data'!J1510,'Raw Data'!J1512,'Raw Data'!J1514,'Raw Data'!J1516),IF(AND($P$12=$AD$14,$S$12="Combined"),SUM('Raw Data'!J267:J274),IF(AND($P$12=$AD$15,$S$12="Combined"),SUM('Raw Data'!J474:J481),IF(AND($P$12=$AD$16,$S$12="Combined"),SUM('Raw Data'!J681:J688),IF(AND($P$12=$AD$17,$S$12="Combined"),SUM('Raw Data'!J888:J895),IF(AND($P$12=$AD$18,$S$12="Combined"),SUM('Raw Data'!J1095:J1102),IF(AND($P$12=$AD$19,$S$12="Combined"),SUM('Raw Data'!J1302:J1309),IF(AND($P$12=$AD$20,$S$12="Combined"),SUM('Raw Data'!J1509:J1516),"Error")))))))))))))))))))))</f>
        <v>0</v>
      </c>
      <c r="J32" s="6">
        <f>IF(AND($P$12=$AD$14,OR($S$12="Northbound",$S$12="Eastbound")),SUM('Raw Data'!K267,'Raw Data'!K269,'Raw Data'!K271,'Raw Data'!K273),IF(AND($P$12=$AD$15,OR($S$12="Northbound",$S$12="Eastbound")),SUM('Raw Data'!K474,'Raw Data'!K476,'Raw Data'!K478,'Raw Data'!K480),IF(AND($P$12=$AD$16,OR($S$12="Northbound",$S$12="Eastbound")),SUM('Raw Data'!K681,'Raw Data'!K683,'Raw Data'!K685,'Raw Data'!K687),IF(AND($P$12=$AD$17,OR($S$12="Northbound",$S$12="Eastbound")),SUM('Raw Data'!K888,'Raw Data'!K890,'Raw Data'!K892,'Raw Data'!K894),IF(AND($P$12=$AD$18,OR($S$12="Northbound",$S$12="Eastbound")),SUM('Raw Data'!K1095,'Raw Data'!K1097,'Raw Data'!K1099,'Raw Data'!K1101),IF(AND($P$12=$AD$19,OR($S$12="Northbound",$S$12="Eastbound")),SUM('Raw Data'!K1302,'Raw Data'!K1304,'Raw Data'!K1306,'Raw Data'!K1308),IF(AND($P$12=$AD$20,OR($S$12="Northbound",$S$12="Eastbound")),SUM('Raw Data'!K1509,'Raw Data'!K1511,'Raw Data'!K1513,'Raw Data'!K1515),IF(AND($P$12=$AD$14,OR($S$12="Southbound",$S$12="Westbound")),SUM('Raw Data'!K268,'Raw Data'!K270,'Raw Data'!K272,'Raw Data'!K274),IF(AND($P$12=$AD$15,OR($S$12="Southbound",$S$12="Westbound")),SUM('Raw Data'!K475,'Raw Data'!K477,'Raw Data'!K479,'Raw Data'!K481),IF(AND($P$12=$AD$16,OR($S$12="Southbound",$S$12="Westbound")),SUM('Raw Data'!K682,'Raw Data'!K684,'Raw Data'!K686,'Raw Data'!K688),IF(AND($P$12=$AD$17,OR($S$12="Southbound",$S$12="Westbound")),SUM('Raw Data'!K889,'Raw Data'!K891,'Raw Data'!K893,'Raw Data'!K895),IF(AND($P$12=$AD$18,OR($S$12="Southbound",$S$12="Westbound")),SUM('Raw Data'!K1096,'Raw Data'!K1098,'Raw Data'!K1100,'Raw Data'!K1102),IF(AND($P$12=$AD$19,OR($S$12="Southbound","Westbound")),SUM('Raw Data'!K1303,'Raw Data'!K1305,'Raw Data'!K1307,'Raw Data'!K1309),IF(AND($P$12=$AD$20,OR($S$12="Southbound","Westbound")),SUM('Raw Data'!K1510,'Raw Data'!K1512,'Raw Data'!K1514,'Raw Data'!K1516),IF(AND($P$12=$AD$14,$S$12="Combined"),SUM('Raw Data'!K267:K274),IF(AND($P$12=$AD$15,$S$12="Combined"),SUM('Raw Data'!K474:K481),IF(AND($P$12=$AD$16,$S$12="Combined"),SUM('Raw Data'!K681:K688),IF(AND($P$12=$AD$17,$S$12="Combined"),SUM('Raw Data'!K888:K895),IF(AND($P$12=$AD$18,$S$12="Combined"),SUM('Raw Data'!K1095:K1102),IF(AND($P$12=$AD$19,$S$12="Combined"),SUM('Raw Data'!K1302:K1309),IF(AND($P$12=$AD$20,$S$12="Combined"),SUM('Raw Data'!K1509:K1516),"Error")))))))))))))))))))))</f>
        <v>0</v>
      </c>
      <c r="K32" s="6">
        <f>IF(AND($P$12=$AD$14,OR($S$12="Northbound",$S$12="Eastbound")),SUM('Raw Data'!L267,'Raw Data'!L269,'Raw Data'!L271,'Raw Data'!L273),IF(AND($P$12=$AD$15,OR($S$12="Northbound",$S$12="Eastbound")),SUM('Raw Data'!L474,'Raw Data'!L476,'Raw Data'!L478,'Raw Data'!L480),IF(AND($P$12=$AD$16,OR($S$12="Northbound",$S$12="Eastbound")),SUM('Raw Data'!L681,'Raw Data'!L683,'Raw Data'!L685,'Raw Data'!L687),IF(AND($P$12=$AD$17,OR($S$12="Northbound",$S$12="Eastbound")),SUM('Raw Data'!L888,'Raw Data'!L890,'Raw Data'!L892,'Raw Data'!L894),IF(AND($P$12=$AD$18,OR($S$12="Northbound",$S$12="Eastbound")),SUM('Raw Data'!L1095,'Raw Data'!L1097,'Raw Data'!L1099,'Raw Data'!L1101),IF(AND($P$12=$AD$19,OR($S$12="Northbound",$S$12="Eastbound")),SUM('Raw Data'!L1302,'Raw Data'!L1304,'Raw Data'!L1306,'Raw Data'!L1308),IF(AND($P$12=$AD$20,OR($S$12="Northbound",$S$12="Eastbound")),SUM('Raw Data'!L1509,'Raw Data'!L1511,'Raw Data'!L1513,'Raw Data'!L1515),IF(AND($P$12=$AD$14,OR($S$12="Southbound",$S$12="Westbound")),SUM('Raw Data'!L268,'Raw Data'!L270,'Raw Data'!L272,'Raw Data'!L274),IF(AND($P$12=$AD$15,OR($S$12="Southbound",$S$12="Westbound")),SUM('Raw Data'!L475,'Raw Data'!L477,'Raw Data'!L479,'Raw Data'!L481),IF(AND($P$12=$AD$16,OR($S$12="Southbound",$S$12="Westbound")),SUM('Raw Data'!L682,'Raw Data'!L684,'Raw Data'!L686,'Raw Data'!L688),IF(AND($P$12=$AD$17,OR($S$12="Southbound",$S$12="Westbound")),SUM('Raw Data'!L889,'Raw Data'!L891,'Raw Data'!L893,'Raw Data'!L895),IF(AND($P$12=$AD$18,OR($S$12="Southbound",$S$12="Westbound")),SUM('Raw Data'!L1096,'Raw Data'!L1098,'Raw Data'!L1100,'Raw Data'!L1102),IF(AND($P$12=$AD$19,OR($S$12="Southbound","Westbound")),SUM('Raw Data'!L1303,'Raw Data'!L1305,'Raw Data'!L1307,'Raw Data'!L1309),IF(AND($P$12=$AD$20,OR($S$12="Southbound","Westbound")),SUM('Raw Data'!L1510,'Raw Data'!L1512,'Raw Data'!L1514,'Raw Data'!L1516),IF(AND($P$12=$AD$14,$S$12="Combined"),SUM('Raw Data'!L267:L274),IF(AND($P$12=$AD$15,$S$12="Combined"),SUM('Raw Data'!L474:L481),IF(AND($P$12=$AD$16,$S$12="Combined"),SUM('Raw Data'!L681:L688),IF(AND($P$12=$AD$17,$S$12="Combined"),SUM('Raw Data'!L888:L895),IF(AND($P$12=$AD$18,$S$12="Combined"),SUM('Raw Data'!L1095:L1102),IF(AND($P$12=$AD$19,$S$12="Combined"),SUM('Raw Data'!L1302:L1309),IF(AND($P$12=$AD$20,$S$12="Combined"),SUM('Raw Data'!L1509:L1516),"Error")))))))))))))))))))))</f>
        <v>0</v>
      </c>
      <c r="L32" s="6">
        <f>IF(AND($P$12=$AD$14,OR($S$12="Northbound",$S$12="Eastbound")),SUM('Raw Data'!M267,'Raw Data'!M269,'Raw Data'!M271,'Raw Data'!M273),IF(AND($P$12=$AD$15,OR($S$12="Northbound",$S$12="Eastbound")),SUM('Raw Data'!M474,'Raw Data'!M476,'Raw Data'!M478,'Raw Data'!M480),IF(AND($P$12=$AD$16,OR($S$12="Northbound",$S$12="Eastbound")),SUM('Raw Data'!M681,'Raw Data'!M683,'Raw Data'!M685,'Raw Data'!M687),IF(AND($P$12=$AD$17,OR($S$12="Northbound",$S$12="Eastbound")),SUM('Raw Data'!M888,'Raw Data'!M890,'Raw Data'!M892,'Raw Data'!M894),IF(AND($P$12=$AD$18,OR($S$12="Northbound",$S$12="Eastbound")),SUM('Raw Data'!M1095,'Raw Data'!M1097,'Raw Data'!M1099,'Raw Data'!M1101),IF(AND($P$12=$AD$19,OR($S$12="Northbound",$S$12="Eastbound")),SUM('Raw Data'!M1302,'Raw Data'!M1304,'Raw Data'!M1306,'Raw Data'!M1308),IF(AND($P$12=$AD$20,OR($S$12="Northbound",$S$12="Eastbound")),SUM('Raw Data'!M1509,'Raw Data'!M1511,'Raw Data'!M1513,'Raw Data'!M1515),IF(AND($P$12=$AD$14,OR($S$12="Southbound",$S$12="Westbound")),SUM('Raw Data'!M268,'Raw Data'!M270,'Raw Data'!M272,'Raw Data'!M274),IF(AND($P$12=$AD$15,OR($S$12="Southbound",$S$12="Westbound")),SUM('Raw Data'!M475,'Raw Data'!M477,'Raw Data'!M479,'Raw Data'!M481),IF(AND($P$12=$AD$16,OR($S$12="Southbound",$S$12="Westbound")),SUM('Raw Data'!M682,'Raw Data'!M684,'Raw Data'!M686,'Raw Data'!M688),IF(AND($P$12=$AD$17,OR($S$12="Southbound",$S$12="Westbound")),SUM('Raw Data'!M889,'Raw Data'!M891,'Raw Data'!M893,'Raw Data'!M895),IF(AND($P$12=$AD$18,OR($S$12="Southbound",$S$12="Westbound")),SUM('Raw Data'!M1096,'Raw Data'!M1098,'Raw Data'!M1100,'Raw Data'!M1102),IF(AND($P$12=$AD$19,OR($S$12="Southbound","Westbound")),SUM('Raw Data'!M1303,'Raw Data'!M1305,'Raw Data'!M1307,'Raw Data'!M1309),IF(AND($P$12=$AD$20,OR($S$12="Southbound","Westbound")),SUM('Raw Data'!M1510,'Raw Data'!M1512,'Raw Data'!M1514,'Raw Data'!M1516),IF(AND($P$12=$AD$14,$S$12="Combined"),SUM('Raw Data'!M267:M274),IF(AND($P$12=$AD$15,$S$12="Combined"),SUM('Raw Data'!M474:M481),IF(AND($P$12=$AD$16,$S$12="Combined"),SUM('Raw Data'!M681:M688),IF(AND($P$12=$AD$17,$S$12="Combined"),SUM('Raw Data'!M888:M895),IF(AND($P$12=$AD$18,$S$12="Combined"),SUM('Raw Data'!M1095:M1102),IF(AND($P$12=$AD$19,$S$12="Combined"),SUM('Raw Data'!M1302:M1309),IF(AND($P$12=$AD$20,$S$12="Combined"),SUM('Raw Data'!M1509:M1516),"Error")))))))))))))))))))))</f>
        <v>0</v>
      </c>
      <c r="M32" s="6">
        <f>IF(AND($P$12=$AD$14,OR($S$12="Northbound",$S$12="Eastbound")),SUM('Raw Data'!N267,'Raw Data'!N269,'Raw Data'!N271,'Raw Data'!N273),IF(AND($P$12=$AD$15,OR($S$12="Northbound",$S$12="Eastbound")),SUM('Raw Data'!N474,'Raw Data'!N476,'Raw Data'!N478,'Raw Data'!N480),IF(AND($P$12=$AD$16,OR($S$12="Northbound",$S$12="Eastbound")),SUM('Raw Data'!N681,'Raw Data'!N683,'Raw Data'!N685,'Raw Data'!N687),IF(AND($P$12=$AD$17,OR($S$12="Northbound",$S$12="Eastbound")),SUM('Raw Data'!N888,'Raw Data'!N890,'Raw Data'!N892,'Raw Data'!N894),IF(AND($P$12=$AD$18,OR($S$12="Northbound",$S$12="Eastbound")),SUM('Raw Data'!N1095,'Raw Data'!N1097,'Raw Data'!N1099,'Raw Data'!N1101),IF(AND($P$12=$AD$19,OR($S$12="Northbound",$S$12="Eastbound")),SUM('Raw Data'!N1302,'Raw Data'!N1304,'Raw Data'!N1306,'Raw Data'!N1308),IF(AND($P$12=$AD$20,OR($S$12="Northbound",$S$12="Eastbound")),SUM('Raw Data'!N1509,'Raw Data'!N1511,'Raw Data'!N1513,'Raw Data'!N1515),IF(AND($P$12=$AD$14,OR($S$12="Southbound",$S$12="Westbound")),SUM('Raw Data'!N268,'Raw Data'!N270,'Raw Data'!N272,'Raw Data'!N274),IF(AND($P$12=$AD$15,OR($S$12="Southbound",$S$12="Westbound")),SUM('Raw Data'!N475,'Raw Data'!N477,'Raw Data'!N479,'Raw Data'!N481),IF(AND($P$12=$AD$16,OR($S$12="Southbound",$S$12="Westbound")),SUM('Raw Data'!N682,'Raw Data'!N684,'Raw Data'!N686,'Raw Data'!N688),IF(AND($P$12=$AD$17,OR($S$12="Southbound",$S$12="Westbound")),SUM('Raw Data'!N889,'Raw Data'!N891,'Raw Data'!N893,'Raw Data'!N895),IF(AND($P$12=$AD$18,OR($S$12="Southbound",$S$12="Westbound")),SUM('Raw Data'!N1096,'Raw Data'!N1098,'Raw Data'!N1100,'Raw Data'!N1102),IF(AND($P$12=$AD$19,OR($S$12="Southbound","Westbound")),SUM('Raw Data'!N1303,'Raw Data'!N1305,'Raw Data'!N1307,'Raw Data'!N1309),IF(AND($P$12=$AD$20,OR($S$12="Southbound","Westbound")),SUM('Raw Data'!N1510,'Raw Data'!N1512,'Raw Data'!N1514,'Raw Data'!N1516),IF(AND($P$12=$AD$14,$S$12="Combined"),SUM('Raw Data'!N267:N274),IF(AND($P$12=$AD$15,$S$12="Combined"),SUM('Raw Data'!N474:N481),IF(AND($P$12=$AD$16,$S$12="Combined"),SUM('Raw Data'!N681:N688),IF(AND($P$12=$AD$17,$S$12="Combined"),SUM('Raw Data'!N888:N895),IF(AND($P$12=$AD$18,$S$12="Combined"),SUM('Raw Data'!N1095:N1102),IF(AND($P$12=$AD$19,$S$12="Combined"),SUM('Raw Data'!N1302:N1309),IF(AND($P$12=$AD$20,$S$12="Combined"),SUM('Raw Data'!N1509:N1516),"Error")))))))))))))))))))))</f>
        <v>0</v>
      </c>
      <c r="N32" s="46">
        <f t="shared" si="0"/>
        <v>66</v>
      </c>
    </row>
    <row r="33" spans="1:14" ht="13.8" x14ac:dyDescent="0.25">
      <c r="A33" s="43">
        <v>0.79166666666666696</v>
      </c>
      <c r="B33" s="6">
        <f>IF(AND($P$12=$AD$14,OR($S$12="Northbound",$S$12="Eastbound")),SUM('Raw Data'!C275,'Raw Data'!C277,'Raw Data'!C279,'Raw Data'!C281),IF(AND($P$12=$AD$15,OR($S$12="Northbound",$S$12="Eastbound")),SUM('Raw Data'!C482,'Raw Data'!C484,'Raw Data'!C486,'Raw Data'!C488),IF(AND($P$12=$AD$16,OR($S$12="Northbound",$S$12="Eastbound")),SUM('Raw Data'!C689,'Raw Data'!C691,'Raw Data'!C693,'Raw Data'!C695),IF(AND($P$12=$AD$17,OR($S$12="Northbound",$S$12="Eastbound")),SUM('Raw Data'!C896,'Raw Data'!C898,'Raw Data'!C900,'Raw Data'!C902),IF(AND($P$12=$AD$18,OR($S$12="Northbound",$S$12="Eastbound")),SUM('Raw Data'!C1103,'Raw Data'!C1105,'Raw Data'!C1107,'Raw Data'!C1109),IF(AND($P$12=$AD$19,OR($S$12="Northbound",$S$12="Eastbound")),SUM('Raw Data'!C1310,'Raw Data'!C1312,'Raw Data'!C1314,'Raw Data'!C1316),IF(AND($P$12=$AD$20,OR($S$12="Northbound",$S$12="Eastbound")),SUM('Raw Data'!C1517,'Raw Data'!C1519,'Raw Data'!C1521,'Raw Data'!C1523),IF(AND($P$12=$AD$14,OR($S$12="Southbound",$S$12="Westbound")),SUM('Raw Data'!C276,'Raw Data'!C278,'Raw Data'!C280,'Raw Data'!C282),IF(AND($P$12=$AD$15,OR($S$12="Southbound",$S$12="Westbound")),SUM('Raw Data'!C483,'Raw Data'!C485,'Raw Data'!C487,'Raw Data'!C489),IF(AND($P$12=$AD$16,OR($S$12="Southbound",$S$12="Westbound")),SUM('Raw Data'!C690,'Raw Data'!C692,'Raw Data'!C694,'Raw Data'!C696),IF(AND($P$12=$AD$17,OR($S$12="Southbound",$S$12="Westbound")),SUM('Raw Data'!C897,'Raw Data'!C899,'Raw Data'!C901,'Raw Data'!C903),IF(AND($P$12=$AD$18,OR($S$12="Southbound",$S$12="Westbound")),SUM('Raw Data'!C1104,'Raw Data'!C1106,'Raw Data'!C1108,'Raw Data'!C1110),IF(AND($P$12=$AD$19,OR($S$12="Southbound","Westbound")),SUM('Raw Data'!C1311,'Raw Data'!C1313,'Raw Data'!C1315,'Raw Data'!C1317),IF(AND($P$12=$AD$20,OR($S$12="Southbound","Westbound")),SUM('Raw Data'!C1518,'Raw Data'!C1520,'Raw Data'!C1522,'Raw Data'!C1524),IF(AND($P$12=$AD$14,$S$12="Combined"),SUM('Raw Data'!C275:C282),IF(AND($P$12=$AD$15,$S$12="Combined"),SUM('Raw Data'!C482:C489),IF(AND($P$12=$AD$16,$S$12="Combined"),SUM('Raw Data'!C689:C696),IF(AND($P$12=$AD$17,$S$12="Combined"),SUM('Raw Data'!C896:C903),IF(AND($P$12=$AD$18,$S$12="Combined"),SUM('Raw Data'!C1103:C1110),IF(AND($P$12=$AD$19,$S$12="Combined"),SUM('Raw Data'!C1310:C1317),IF(AND($P$12=$AD$20,$S$12="Combined"),SUM('Raw Data'!C1517:C1524),"Error")))))))))))))))))))))</f>
        <v>7</v>
      </c>
      <c r="C33" s="6">
        <f>IF(AND($P$12=$AD$14,OR($S$12="Northbound",$S$12="Eastbound")),SUM('Raw Data'!D275,'Raw Data'!D277,'Raw Data'!D279,'Raw Data'!D281),IF(AND($P$12=$AD$15,OR($S$12="Northbound",$S$12="Eastbound")),SUM('Raw Data'!D482,'Raw Data'!D484,'Raw Data'!D486,'Raw Data'!D488),IF(AND($P$12=$AD$16,OR($S$12="Northbound",$S$12="Eastbound")),SUM('Raw Data'!D689,'Raw Data'!D691,'Raw Data'!D693,'Raw Data'!D695),IF(AND($P$12=$AD$17,OR($S$12="Northbound",$S$12="Eastbound")),SUM('Raw Data'!D896,'Raw Data'!D898,'Raw Data'!D900,'Raw Data'!D902),IF(AND($P$12=$AD$18,OR($S$12="Northbound",$S$12="Eastbound")),SUM('Raw Data'!D1103,'Raw Data'!D1105,'Raw Data'!D1107,'Raw Data'!D1109),IF(AND($P$12=$AD$19,OR($S$12="Northbound",$S$12="Eastbound")),SUM('Raw Data'!D1310,'Raw Data'!D1312,'Raw Data'!D1314,'Raw Data'!D1316),IF(AND($P$12=$AD$20,OR($S$12="Northbound",$S$12="Eastbound")),SUM('Raw Data'!D1517,'Raw Data'!D1519,'Raw Data'!D1521,'Raw Data'!D1523),IF(AND($P$12=$AD$14,OR($S$12="Southbound",$S$12="Westbound")),SUM('Raw Data'!D276,'Raw Data'!D278,'Raw Data'!D280,'Raw Data'!D282),IF(AND($P$12=$AD$15,OR($S$12="Southbound",$S$12="Westbound")),SUM('Raw Data'!D483,'Raw Data'!D485,'Raw Data'!D487,'Raw Data'!D489),IF(AND($P$12=$AD$16,OR($S$12="Southbound",$S$12="Westbound")),SUM('Raw Data'!D690,'Raw Data'!D692,'Raw Data'!D694,'Raw Data'!D696),IF(AND($P$12=$AD$17,OR($S$12="Southbound",$S$12="Westbound")),SUM('Raw Data'!D897,'Raw Data'!D899,'Raw Data'!D901,'Raw Data'!D903),IF(AND($P$12=$AD$18,OR($S$12="Southbound",$S$12="Westbound")),SUM('Raw Data'!D1104,'Raw Data'!D1106,'Raw Data'!D1108,'Raw Data'!D1110),IF(AND($P$12=$AD$19,OR($S$12="Southbound","Westbound")),SUM('Raw Data'!D1311,'Raw Data'!D1313,'Raw Data'!D1315,'Raw Data'!D1317),IF(AND($P$12=$AD$20,OR($S$12="Southbound","Westbound")),SUM('Raw Data'!D1518,'Raw Data'!D1520,'Raw Data'!D1522,'Raw Data'!D1524),IF(AND($P$12=$AD$14,$S$12="Combined"),SUM('Raw Data'!D275:D282),IF(AND($P$12=$AD$15,$S$12="Combined"),SUM('Raw Data'!D482:D489),IF(AND($P$12=$AD$16,$S$12="Combined"),SUM('Raw Data'!D689:D696),IF(AND($P$12=$AD$17,$S$12="Combined"),SUM('Raw Data'!D896:D903),IF(AND($P$12=$AD$18,$S$12="Combined"),SUM('Raw Data'!D1103:D1110),IF(AND($P$12=$AD$19,$S$12="Combined"),SUM('Raw Data'!D1310:D1317),IF(AND($P$12=$AD$20,$S$12="Combined"),SUM('Raw Data'!D1517:D1524),"Error")))))))))))))))))))))</f>
        <v>43</v>
      </c>
      <c r="D33" s="6">
        <f>IF(AND($P$12=$AD$14,OR($S$12="Northbound",$S$12="Eastbound")),SUM('Raw Data'!E275,'Raw Data'!E277,'Raw Data'!E279,'Raw Data'!E281),IF(AND($P$12=$AD$15,OR($S$12="Northbound",$S$12="Eastbound")),SUM('Raw Data'!E482,'Raw Data'!E484,'Raw Data'!E486,'Raw Data'!E488),IF(AND($P$12=$AD$16,OR($S$12="Northbound",$S$12="Eastbound")),SUM('Raw Data'!E689,'Raw Data'!E691,'Raw Data'!E693,'Raw Data'!E695),IF(AND($P$12=$AD$17,OR($S$12="Northbound",$S$12="Eastbound")),SUM('Raw Data'!E896,'Raw Data'!E898,'Raw Data'!E900,'Raw Data'!E902),IF(AND($P$12=$AD$18,OR($S$12="Northbound",$S$12="Eastbound")),SUM('Raw Data'!E1103,'Raw Data'!E1105,'Raw Data'!E1107,'Raw Data'!E1109),IF(AND($P$12=$AD$19,OR($S$12="Northbound",$S$12="Eastbound")),SUM('Raw Data'!E1310,'Raw Data'!E1312,'Raw Data'!E1314,'Raw Data'!E1316),IF(AND($P$12=$AD$20,OR($S$12="Northbound",$S$12="Eastbound")),SUM('Raw Data'!E1517,'Raw Data'!E1519,'Raw Data'!E1521,'Raw Data'!E1523),IF(AND($P$12=$AD$14,OR($S$12="Southbound",$S$12="Westbound")),SUM('Raw Data'!E276,'Raw Data'!E278,'Raw Data'!E280,'Raw Data'!E282),IF(AND($P$12=$AD$15,OR($S$12="Southbound",$S$12="Westbound")),SUM('Raw Data'!E483,'Raw Data'!E485,'Raw Data'!E487,'Raw Data'!E489),IF(AND($P$12=$AD$16,OR($S$12="Southbound",$S$12="Westbound")),SUM('Raw Data'!E690,'Raw Data'!E692,'Raw Data'!E694,'Raw Data'!E696),IF(AND($P$12=$AD$17,OR($S$12="Southbound",$S$12="Westbound")),SUM('Raw Data'!E897,'Raw Data'!E899,'Raw Data'!E901,'Raw Data'!E903),IF(AND($P$12=$AD$18,OR($S$12="Southbound",$S$12="Westbound")),SUM('Raw Data'!E1104,'Raw Data'!E1106,'Raw Data'!E1108,'Raw Data'!E1110),IF(AND($P$12=$AD$19,OR($S$12="Southbound","Westbound")),SUM('Raw Data'!E1311,'Raw Data'!E1313,'Raw Data'!E1315,'Raw Data'!E1317),IF(AND($P$12=$AD$20,OR($S$12="Southbound","Westbound")),SUM('Raw Data'!E1518,'Raw Data'!E1520,'Raw Data'!E1522,'Raw Data'!E1524),IF(AND($P$12=$AD$14,$S$12="Combined"),SUM('Raw Data'!E275:E282),IF(AND($P$12=$AD$15,$S$12="Combined"),SUM('Raw Data'!E482:E489),IF(AND($P$12=$AD$16,$S$12="Combined"),SUM('Raw Data'!E689:E696),IF(AND($P$12=$AD$17,$S$12="Combined"),SUM('Raw Data'!E896:E903),IF(AND($P$12=$AD$18,$S$12="Combined"),SUM('Raw Data'!E1103:E1110),IF(AND($P$12=$AD$19,$S$12="Combined"),SUM('Raw Data'!E1310:E1317),IF(AND($P$12=$AD$20,$S$12="Combined"),SUM('Raw Data'!E1517:E1524),"Error")))))))))))))))))))))</f>
        <v>0</v>
      </c>
      <c r="E33" s="6">
        <f>IF(AND($P$12=$AD$14,OR($S$12="Northbound",$S$12="Eastbound")),SUM('Raw Data'!F275,'Raw Data'!F277,'Raw Data'!F279,'Raw Data'!F281),IF(AND($P$12=$AD$15,OR($S$12="Northbound",$S$12="Eastbound")),SUM('Raw Data'!F482,'Raw Data'!F484,'Raw Data'!F486,'Raw Data'!F488),IF(AND($P$12=$AD$16,OR($S$12="Northbound",$S$12="Eastbound")),SUM('Raw Data'!F689,'Raw Data'!F691,'Raw Data'!F693,'Raw Data'!F695),IF(AND($P$12=$AD$17,OR($S$12="Northbound",$S$12="Eastbound")),SUM('Raw Data'!F896,'Raw Data'!F898,'Raw Data'!F900,'Raw Data'!F902),IF(AND($P$12=$AD$18,OR($S$12="Northbound",$S$12="Eastbound")),SUM('Raw Data'!F1103,'Raw Data'!F1105,'Raw Data'!F1107,'Raw Data'!F1109),IF(AND($P$12=$AD$19,OR($S$12="Northbound",$S$12="Eastbound")),SUM('Raw Data'!F1310,'Raw Data'!F1312,'Raw Data'!F1314,'Raw Data'!F1316),IF(AND($P$12=$AD$20,OR($S$12="Northbound",$S$12="Eastbound")),SUM('Raw Data'!F1517,'Raw Data'!F1519,'Raw Data'!F1521,'Raw Data'!F1523),IF(AND($P$12=$AD$14,OR($S$12="Southbound",$S$12="Westbound")),SUM('Raw Data'!F276,'Raw Data'!F278,'Raw Data'!F280,'Raw Data'!F282),IF(AND($P$12=$AD$15,OR($S$12="Southbound",$S$12="Westbound")),SUM('Raw Data'!F483,'Raw Data'!F485,'Raw Data'!F487,'Raw Data'!F489),IF(AND($P$12=$AD$16,OR($S$12="Southbound",$S$12="Westbound")),SUM('Raw Data'!F690,'Raw Data'!F692,'Raw Data'!F694,'Raw Data'!F696),IF(AND($P$12=$AD$17,OR($S$12="Southbound",$S$12="Westbound")),SUM('Raw Data'!F897,'Raw Data'!F899,'Raw Data'!F901,'Raw Data'!F903),IF(AND($P$12=$AD$18,OR($S$12="Southbound",$S$12="Westbound")),SUM('Raw Data'!F1104,'Raw Data'!F1106,'Raw Data'!F1108,'Raw Data'!F1110),IF(AND($P$12=$AD$19,OR($S$12="Southbound","Westbound")),SUM('Raw Data'!F1311,'Raw Data'!F1313,'Raw Data'!F1315,'Raw Data'!F1317),IF(AND($P$12=$AD$20,OR($S$12="Southbound","Westbound")),SUM('Raw Data'!F1518,'Raw Data'!F1520,'Raw Data'!F1522,'Raw Data'!F1524),IF(AND($P$12=$AD$14,$S$12="Combined"),SUM('Raw Data'!F275:F282),IF(AND($P$12=$AD$15,$S$12="Combined"),SUM('Raw Data'!F482:F489),IF(AND($P$12=$AD$16,$S$12="Combined"),SUM('Raw Data'!F689:F696),IF(AND($P$12=$AD$17,$S$12="Combined"),SUM('Raw Data'!F896:F903),IF(AND($P$12=$AD$18,$S$12="Combined"),SUM('Raw Data'!F1103:F1110),IF(AND($P$12=$AD$19,$S$12="Combined"),SUM('Raw Data'!F1310:F1317),IF(AND($P$12=$AD$20,$S$12="Combined"),SUM('Raw Data'!F1517:F1524),"Error")))))))))))))))))))))</f>
        <v>0</v>
      </c>
      <c r="F33" s="6">
        <f>IF(AND($P$12=$AD$14,OR($S$12="Northbound",$S$12="Eastbound")),SUM('Raw Data'!G275,'Raw Data'!G277,'Raw Data'!G279,'Raw Data'!G281),IF(AND($P$12=$AD$15,OR($S$12="Northbound",$S$12="Eastbound")),SUM('Raw Data'!G482,'Raw Data'!G484,'Raw Data'!G486,'Raw Data'!G488),IF(AND($P$12=$AD$16,OR($S$12="Northbound",$S$12="Eastbound")),SUM('Raw Data'!G689,'Raw Data'!G691,'Raw Data'!G693,'Raw Data'!G695),IF(AND($P$12=$AD$17,OR($S$12="Northbound",$S$12="Eastbound")),SUM('Raw Data'!G896,'Raw Data'!G898,'Raw Data'!G900,'Raw Data'!G902),IF(AND($P$12=$AD$18,OR($S$12="Northbound",$S$12="Eastbound")),SUM('Raw Data'!G1103,'Raw Data'!G1105,'Raw Data'!G1107,'Raw Data'!G1109),IF(AND($P$12=$AD$19,OR($S$12="Northbound",$S$12="Eastbound")),SUM('Raw Data'!G1310,'Raw Data'!G1312,'Raw Data'!G1314,'Raw Data'!G1316),IF(AND($P$12=$AD$20,OR($S$12="Northbound",$S$12="Eastbound")),SUM('Raw Data'!G1517,'Raw Data'!G1519,'Raw Data'!G1521,'Raw Data'!G1523),IF(AND($P$12=$AD$14,OR($S$12="Southbound",$S$12="Westbound")),SUM('Raw Data'!G276,'Raw Data'!G278,'Raw Data'!G280,'Raw Data'!G282),IF(AND($P$12=$AD$15,OR($S$12="Southbound",$S$12="Westbound")),SUM('Raw Data'!G483,'Raw Data'!G485,'Raw Data'!G487,'Raw Data'!G489),IF(AND($P$12=$AD$16,OR($S$12="Southbound",$S$12="Westbound")),SUM('Raw Data'!G690,'Raw Data'!G692,'Raw Data'!G694,'Raw Data'!G696),IF(AND($P$12=$AD$17,OR($S$12="Southbound",$S$12="Westbound")),SUM('Raw Data'!G897,'Raw Data'!G899,'Raw Data'!G901,'Raw Data'!G903),IF(AND($P$12=$AD$18,OR($S$12="Southbound",$S$12="Westbound")),SUM('Raw Data'!G1104,'Raw Data'!G1106,'Raw Data'!G1108,'Raw Data'!G1110),IF(AND($P$12=$AD$19,OR($S$12="Southbound","Westbound")),SUM('Raw Data'!G1311,'Raw Data'!G1313,'Raw Data'!G1315,'Raw Data'!G1317),IF(AND($P$12=$AD$20,OR($S$12="Southbound","Westbound")),SUM('Raw Data'!G1518,'Raw Data'!G1520,'Raw Data'!G1522,'Raw Data'!G1524),IF(AND($P$12=$AD$14,$S$12="Combined"),SUM('Raw Data'!G275:G282),IF(AND($P$12=$AD$15,$S$12="Combined"),SUM('Raw Data'!G482:G489),IF(AND($P$12=$AD$16,$S$12="Combined"),SUM('Raw Data'!G689:G696),IF(AND($P$12=$AD$17,$S$12="Combined"),SUM('Raw Data'!G896:G903),IF(AND($P$12=$AD$18,$S$12="Combined"),SUM('Raw Data'!G1103:G1110),IF(AND($P$12=$AD$19,$S$12="Combined"),SUM('Raw Data'!G1310:G1317),IF(AND($P$12=$AD$20,$S$12="Combined"),SUM('Raw Data'!G1517:G1524),"Error")))))))))))))))))))))</f>
        <v>0</v>
      </c>
      <c r="G33" s="6">
        <f>IF(AND($P$12=$AD$14,OR($S$12="Northbound",$S$12="Eastbound")),SUM('Raw Data'!H275,'Raw Data'!H277,'Raw Data'!H279,'Raw Data'!H281),IF(AND($P$12=$AD$15,OR($S$12="Northbound",$S$12="Eastbound")),SUM('Raw Data'!H482,'Raw Data'!H484,'Raw Data'!H486,'Raw Data'!H488),IF(AND($P$12=$AD$16,OR($S$12="Northbound",$S$12="Eastbound")),SUM('Raw Data'!H689,'Raw Data'!H691,'Raw Data'!H693,'Raw Data'!H695),IF(AND($P$12=$AD$17,OR($S$12="Northbound",$S$12="Eastbound")),SUM('Raw Data'!H896,'Raw Data'!H898,'Raw Data'!H900,'Raw Data'!H902),IF(AND($P$12=$AD$18,OR($S$12="Northbound",$S$12="Eastbound")),SUM('Raw Data'!H1103,'Raw Data'!H1105,'Raw Data'!H1107,'Raw Data'!H1109),IF(AND($P$12=$AD$19,OR($S$12="Northbound",$S$12="Eastbound")),SUM('Raw Data'!H1310,'Raw Data'!H1312,'Raw Data'!H1314,'Raw Data'!H1316),IF(AND($P$12=$AD$20,OR($S$12="Northbound",$S$12="Eastbound")),SUM('Raw Data'!H1517,'Raw Data'!H1519,'Raw Data'!H1521,'Raw Data'!H1523),IF(AND($P$12=$AD$14,OR($S$12="Southbound",$S$12="Westbound")),SUM('Raw Data'!H276,'Raw Data'!H278,'Raw Data'!H280,'Raw Data'!H282),IF(AND($P$12=$AD$15,OR($S$12="Southbound",$S$12="Westbound")),SUM('Raw Data'!H483,'Raw Data'!H485,'Raw Data'!H487,'Raw Data'!H489),IF(AND($P$12=$AD$16,OR($S$12="Southbound",$S$12="Westbound")),SUM('Raw Data'!H690,'Raw Data'!H692,'Raw Data'!H694,'Raw Data'!H696),IF(AND($P$12=$AD$17,OR($S$12="Southbound",$S$12="Westbound")),SUM('Raw Data'!H897,'Raw Data'!H899,'Raw Data'!H901,'Raw Data'!H903),IF(AND($P$12=$AD$18,OR($S$12="Southbound",$S$12="Westbound")),SUM('Raw Data'!H1104,'Raw Data'!H1106,'Raw Data'!H1108,'Raw Data'!H1110),IF(AND($P$12=$AD$19,OR($S$12="Southbound","Westbound")),SUM('Raw Data'!H1311,'Raw Data'!H1313,'Raw Data'!H1315,'Raw Data'!H1317),IF(AND($P$12=$AD$20,OR($S$12="Southbound","Westbound")),SUM('Raw Data'!H1518,'Raw Data'!H1520,'Raw Data'!H1522,'Raw Data'!H1524),IF(AND($P$12=$AD$14,$S$12="Combined"),SUM('Raw Data'!H275:H282),IF(AND($P$12=$AD$15,$S$12="Combined"),SUM('Raw Data'!H482:H489),IF(AND($P$12=$AD$16,$S$12="Combined"),SUM('Raw Data'!H689:H696),IF(AND($P$12=$AD$17,$S$12="Combined"),SUM('Raw Data'!H896:H903),IF(AND($P$12=$AD$18,$S$12="Combined"),SUM('Raw Data'!H1103:H1110),IF(AND($P$12=$AD$19,$S$12="Combined"),SUM('Raw Data'!H1310:H1317),IF(AND($P$12=$AD$20,$S$12="Combined"),SUM('Raw Data'!H1517:H1524),"Error")))))))))))))))))))))</f>
        <v>0</v>
      </c>
      <c r="H33" s="6">
        <f>IF(AND($P$12=$AD$14,OR($S$12="Northbound",$S$12="Eastbound")),SUM('Raw Data'!I275,'Raw Data'!I277,'Raw Data'!I279,'Raw Data'!I281),IF(AND($P$12=$AD$15,OR($S$12="Northbound",$S$12="Eastbound")),SUM('Raw Data'!I482,'Raw Data'!I484,'Raw Data'!I486,'Raw Data'!I488),IF(AND($P$12=$AD$16,OR($S$12="Northbound",$S$12="Eastbound")),SUM('Raw Data'!I689,'Raw Data'!I691,'Raw Data'!I693,'Raw Data'!I695),IF(AND($P$12=$AD$17,OR($S$12="Northbound",$S$12="Eastbound")),SUM('Raw Data'!I896,'Raw Data'!I898,'Raw Data'!I900,'Raw Data'!I902),IF(AND($P$12=$AD$18,OR($S$12="Northbound",$S$12="Eastbound")),SUM('Raw Data'!I1103,'Raw Data'!I1105,'Raw Data'!I1107,'Raw Data'!I1109),IF(AND($P$12=$AD$19,OR($S$12="Northbound",$S$12="Eastbound")),SUM('Raw Data'!I1310,'Raw Data'!I1312,'Raw Data'!I1314,'Raw Data'!I1316),IF(AND($P$12=$AD$20,OR($S$12="Northbound",$S$12="Eastbound")),SUM('Raw Data'!I1517,'Raw Data'!I1519,'Raw Data'!I1521,'Raw Data'!I1523),IF(AND($P$12=$AD$14,OR($S$12="Southbound",$S$12="Westbound")),SUM('Raw Data'!I276,'Raw Data'!I278,'Raw Data'!I280,'Raw Data'!I282),IF(AND($P$12=$AD$15,OR($S$12="Southbound",$S$12="Westbound")),SUM('Raw Data'!I483,'Raw Data'!I485,'Raw Data'!I487,'Raw Data'!I489),IF(AND($P$12=$AD$16,OR($S$12="Southbound",$S$12="Westbound")),SUM('Raw Data'!I690,'Raw Data'!I692,'Raw Data'!I694,'Raw Data'!I696),IF(AND($P$12=$AD$17,OR($S$12="Southbound",$S$12="Westbound")),SUM('Raw Data'!I897,'Raw Data'!I899,'Raw Data'!I901,'Raw Data'!I903),IF(AND($P$12=$AD$18,OR($S$12="Southbound",$S$12="Westbound")),SUM('Raw Data'!I1104,'Raw Data'!I1106,'Raw Data'!I1108,'Raw Data'!I1110),IF(AND($P$12=$AD$19,OR($S$12="Southbound","Westbound")),SUM('Raw Data'!I1311,'Raw Data'!I1313,'Raw Data'!I1315,'Raw Data'!I1317),IF(AND($P$12=$AD$20,OR($S$12="Southbound","Westbound")),SUM('Raw Data'!I1518,'Raw Data'!I1520,'Raw Data'!I1522,'Raw Data'!I1524),IF(AND($P$12=$AD$14,$S$12="Combined"),SUM('Raw Data'!I275:I282),IF(AND($P$12=$AD$15,$S$12="Combined"),SUM('Raw Data'!I482:I489),IF(AND($P$12=$AD$16,$S$12="Combined"),SUM('Raw Data'!I689:I696),IF(AND($P$12=$AD$17,$S$12="Combined"),SUM('Raw Data'!I896:I903),IF(AND($P$12=$AD$18,$S$12="Combined"),SUM('Raw Data'!I1103:I1110),IF(AND($P$12=$AD$19,$S$12="Combined"),SUM('Raw Data'!I1310:I1317),IF(AND($P$12=$AD$20,$S$12="Combined"),SUM('Raw Data'!I1517:I1524),"Error")))))))))))))))))))))</f>
        <v>0</v>
      </c>
      <c r="I33" s="6">
        <f>IF(AND($P$12=$AD$14,OR($S$12="Northbound",$S$12="Eastbound")),SUM('Raw Data'!J275,'Raw Data'!J277,'Raw Data'!J279,'Raw Data'!J281),IF(AND($P$12=$AD$15,OR($S$12="Northbound",$S$12="Eastbound")),SUM('Raw Data'!J482,'Raw Data'!J484,'Raw Data'!J486,'Raw Data'!J488),IF(AND($P$12=$AD$16,OR($S$12="Northbound",$S$12="Eastbound")),SUM('Raw Data'!J689,'Raw Data'!J691,'Raw Data'!J693,'Raw Data'!J695),IF(AND($P$12=$AD$17,OR($S$12="Northbound",$S$12="Eastbound")),SUM('Raw Data'!J896,'Raw Data'!J898,'Raw Data'!J900,'Raw Data'!J902),IF(AND($P$12=$AD$18,OR($S$12="Northbound",$S$12="Eastbound")),SUM('Raw Data'!J1103,'Raw Data'!J1105,'Raw Data'!J1107,'Raw Data'!J1109),IF(AND($P$12=$AD$19,OR($S$12="Northbound",$S$12="Eastbound")),SUM('Raw Data'!J1310,'Raw Data'!J1312,'Raw Data'!J1314,'Raw Data'!J1316),IF(AND($P$12=$AD$20,OR($S$12="Northbound",$S$12="Eastbound")),SUM('Raw Data'!J1517,'Raw Data'!J1519,'Raw Data'!J1521,'Raw Data'!J1523),IF(AND($P$12=$AD$14,OR($S$12="Southbound",$S$12="Westbound")),SUM('Raw Data'!J276,'Raw Data'!J278,'Raw Data'!J280,'Raw Data'!J282),IF(AND($P$12=$AD$15,OR($S$12="Southbound",$S$12="Westbound")),SUM('Raw Data'!J483,'Raw Data'!J485,'Raw Data'!J487,'Raw Data'!J489),IF(AND($P$12=$AD$16,OR($S$12="Southbound",$S$12="Westbound")),SUM('Raw Data'!J690,'Raw Data'!J692,'Raw Data'!J694,'Raw Data'!J696),IF(AND($P$12=$AD$17,OR($S$12="Southbound",$S$12="Westbound")),SUM('Raw Data'!J897,'Raw Data'!J899,'Raw Data'!J901,'Raw Data'!J903),IF(AND($P$12=$AD$18,OR($S$12="Southbound",$S$12="Westbound")),SUM('Raw Data'!J1104,'Raw Data'!J1106,'Raw Data'!J1108,'Raw Data'!J1110),IF(AND($P$12=$AD$19,OR($S$12="Southbound","Westbound")),SUM('Raw Data'!J1311,'Raw Data'!J1313,'Raw Data'!J1315,'Raw Data'!J1317),IF(AND($P$12=$AD$20,OR($S$12="Southbound","Westbound")),SUM('Raw Data'!J1518,'Raw Data'!J1520,'Raw Data'!J1522,'Raw Data'!J1524),IF(AND($P$12=$AD$14,$S$12="Combined"),SUM('Raw Data'!J275:J282),IF(AND($P$12=$AD$15,$S$12="Combined"),SUM('Raw Data'!J482:J489),IF(AND($P$12=$AD$16,$S$12="Combined"),SUM('Raw Data'!J689:J696),IF(AND($P$12=$AD$17,$S$12="Combined"),SUM('Raw Data'!J896:J903),IF(AND($P$12=$AD$18,$S$12="Combined"),SUM('Raw Data'!J1103:J1110),IF(AND($P$12=$AD$19,$S$12="Combined"),SUM('Raw Data'!J1310:J1317),IF(AND($P$12=$AD$20,$S$12="Combined"),SUM('Raw Data'!J1517:J1524),"Error")))))))))))))))))))))</f>
        <v>0</v>
      </c>
      <c r="J33" s="6">
        <f>IF(AND($P$12=$AD$14,OR($S$12="Northbound",$S$12="Eastbound")),SUM('Raw Data'!K275,'Raw Data'!K277,'Raw Data'!K279,'Raw Data'!K281),IF(AND($P$12=$AD$15,OR($S$12="Northbound",$S$12="Eastbound")),SUM('Raw Data'!K482,'Raw Data'!K484,'Raw Data'!K486,'Raw Data'!K488),IF(AND($P$12=$AD$16,OR($S$12="Northbound",$S$12="Eastbound")),SUM('Raw Data'!K689,'Raw Data'!K691,'Raw Data'!K693,'Raw Data'!K695),IF(AND($P$12=$AD$17,OR($S$12="Northbound",$S$12="Eastbound")),SUM('Raw Data'!K896,'Raw Data'!K898,'Raw Data'!K900,'Raw Data'!K902),IF(AND($P$12=$AD$18,OR($S$12="Northbound",$S$12="Eastbound")),SUM('Raw Data'!K1103,'Raw Data'!K1105,'Raw Data'!K1107,'Raw Data'!K1109),IF(AND($P$12=$AD$19,OR($S$12="Northbound",$S$12="Eastbound")),SUM('Raw Data'!K1310,'Raw Data'!K1312,'Raw Data'!K1314,'Raw Data'!K1316),IF(AND($P$12=$AD$20,OR($S$12="Northbound",$S$12="Eastbound")),SUM('Raw Data'!K1517,'Raw Data'!K1519,'Raw Data'!K1521,'Raw Data'!K1523),IF(AND($P$12=$AD$14,OR($S$12="Southbound",$S$12="Westbound")),SUM('Raw Data'!K276,'Raw Data'!K278,'Raw Data'!K280,'Raw Data'!K282),IF(AND($P$12=$AD$15,OR($S$12="Southbound",$S$12="Westbound")),SUM('Raw Data'!K483,'Raw Data'!K485,'Raw Data'!K487,'Raw Data'!K489),IF(AND($P$12=$AD$16,OR($S$12="Southbound",$S$12="Westbound")),SUM('Raw Data'!K690,'Raw Data'!K692,'Raw Data'!K694,'Raw Data'!K696),IF(AND($P$12=$AD$17,OR($S$12="Southbound",$S$12="Westbound")),SUM('Raw Data'!K897,'Raw Data'!K899,'Raw Data'!K901,'Raw Data'!K903),IF(AND($P$12=$AD$18,OR($S$12="Southbound",$S$12="Westbound")),SUM('Raw Data'!K1104,'Raw Data'!K1106,'Raw Data'!K1108,'Raw Data'!K1110),IF(AND($P$12=$AD$19,OR($S$12="Southbound","Westbound")),SUM('Raw Data'!K1311,'Raw Data'!K1313,'Raw Data'!K1315,'Raw Data'!K1317),IF(AND($P$12=$AD$20,OR($S$12="Southbound","Westbound")),SUM('Raw Data'!K1518,'Raw Data'!K1520,'Raw Data'!K1522,'Raw Data'!K1524),IF(AND($P$12=$AD$14,$S$12="Combined"),SUM('Raw Data'!K275:K282),IF(AND($P$12=$AD$15,$S$12="Combined"),SUM('Raw Data'!K482:K489),IF(AND($P$12=$AD$16,$S$12="Combined"),SUM('Raw Data'!K689:K696),IF(AND($P$12=$AD$17,$S$12="Combined"),SUM('Raw Data'!K896:K903),IF(AND($P$12=$AD$18,$S$12="Combined"),SUM('Raw Data'!K1103:K1110),IF(AND($P$12=$AD$19,$S$12="Combined"),SUM('Raw Data'!K1310:K1317),IF(AND($P$12=$AD$20,$S$12="Combined"),SUM('Raw Data'!K1517:K1524),"Error")))))))))))))))))))))</f>
        <v>0</v>
      </c>
      <c r="K33" s="6">
        <f>IF(AND($P$12=$AD$14,OR($S$12="Northbound",$S$12="Eastbound")),SUM('Raw Data'!L275,'Raw Data'!L277,'Raw Data'!L279,'Raw Data'!L281),IF(AND($P$12=$AD$15,OR($S$12="Northbound",$S$12="Eastbound")),SUM('Raw Data'!L482,'Raw Data'!L484,'Raw Data'!L486,'Raw Data'!L488),IF(AND($P$12=$AD$16,OR($S$12="Northbound",$S$12="Eastbound")),SUM('Raw Data'!L689,'Raw Data'!L691,'Raw Data'!L693,'Raw Data'!L695),IF(AND($P$12=$AD$17,OR($S$12="Northbound",$S$12="Eastbound")),SUM('Raw Data'!L896,'Raw Data'!L898,'Raw Data'!L900,'Raw Data'!L902),IF(AND($P$12=$AD$18,OR($S$12="Northbound",$S$12="Eastbound")),SUM('Raw Data'!L1103,'Raw Data'!L1105,'Raw Data'!L1107,'Raw Data'!L1109),IF(AND($P$12=$AD$19,OR($S$12="Northbound",$S$12="Eastbound")),SUM('Raw Data'!L1310,'Raw Data'!L1312,'Raw Data'!L1314,'Raw Data'!L1316),IF(AND($P$12=$AD$20,OR($S$12="Northbound",$S$12="Eastbound")),SUM('Raw Data'!L1517,'Raw Data'!L1519,'Raw Data'!L1521,'Raw Data'!L1523),IF(AND($P$12=$AD$14,OR($S$12="Southbound",$S$12="Westbound")),SUM('Raw Data'!L276,'Raw Data'!L278,'Raw Data'!L280,'Raw Data'!L282),IF(AND($P$12=$AD$15,OR($S$12="Southbound",$S$12="Westbound")),SUM('Raw Data'!L483,'Raw Data'!L485,'Raw Data'!L487,'Raw Data'!L489),IF(AND($P$12=$AD$16,OR($S$12="Southbound",$S$12="Westbound")),SUM('Raw Data'!L690,'Raw Data'!L692,'Raw Data'!L694,'Raw Data'!L696),IF(AND($P$12=$AD$17,OR($S$12="Southbound",$S$12="Westbound")),SUM('Raw Data'!L897,'Raw Data'!L899,'Raw Data'!L901,'Raw Data'!L903),IF(AND($P$12=$AD$18,OR($S$12="Southbound",$S$12="Westbound")),SUM('Raw Data'!L1104,'Raw Data'!L1106,'Raw Data'!L1108,'Raw Data'!L1110),IF(AND($P$12=$AD$19,OR($S$12="Southbound","Westbound")),SUM('Raw Data'!L1311,'Raw Data'!L1313,'Raw Data'!L1315,'Raw Data'!L1317),IF(AND($P$12=$AD$20,OR($S$12="Southbound","Westbound")),SUM('Raw Data'!L1518,'Raw Data'!L1520,'Raw Data'!L1522,'Raw Data'!L1524),IF(AND($P$12=$AD$14,$S$12="Combined"),SUM('Raw Data'!L275:L282),IF(AND($P$12=$AD$15,$S$12="Combined"),SUM('Raw Data'!L482:L489),IF(AND($P$12=$AD$16,$S$12="Combined"),SUM('Raw Data'!L689:L696),IF(AND($P$12=$AD$17,$S$12="Combined"),SUM('Raw Data'!L896:L903),IF(AND($P$12=$AD$18,$S$12="Combined"),SUM('Raw Data'!L1103:L1110),IF(AND($P$12=$AD$19,$S$12="Combined"),SUM('Raw Data'!L1310:L1317),IF(AND($P$12=$AD$20,$S$12="Combined"),SUM('Raw Data'!L1517:L1524),"Error")))))))))))))))))))))</f>
        <v>0</v>
      </c>
      <c r="L33" s="6">
        <f>IF(AND($P$12=$AD$14,OR($S$12="Northbound",$S$12="Eastbound")),SUM('Raw Data'!M275,'Raw Data'!M277,'Raw Data'!M279,'Raw Data'!M281),IF(AND($P$12=$AD$15,OR($S$12="Northbound",$S$12="Eastbound")),SUM('Raw Data'!M482,'Raw Data'!M484,'Raw Data'!M486,'Raw Data'!M488),IF(AND($P$12=$AD$16,OR($S$12="Northbound",$S$12="Eastbound")),SUM('Raw Data'!M689,'Raw Data'!M691,'Raw Data'!M693,'Raw Data'!M695),IF(AND($P$12=$AD$17,OR($S$12="Northbound",$S$12="Eastbound")),SUM('Raw Data'!M896,'Raw Data'!M898,'Raw Data'!M900,'Raw Data'!M902),IF(AND($P$12=$AD$18,OR($S$12="Northbound",$S$12="Eastbound")),SUM('Raw Data'!M1103,'Raw Data'!M1105,'Raw Data'!M1107,'Raw Data'!M1109),IF(AND($P$12=$AD$19,OR($S$12="Northbound",$S$12="Eastbound")),SUM('Raw Data'!M1310,'Raw Data'!M1312,'Raw Data'!M1314,'Raw Data'!M1316),IF(AND($P$12=$AD$20,OR($S$12="Northbound",$S$12="Eastbound")),SUM('Raw Data'!M1517,'Raw Data'!M1519,'Raw Data'!M1521,'Raw Data'!M1523),IF(AND($P$12=$AD$14,OR($S$12="Southbound",$S$12="Westbound")),SUM('Raw Data'!M276,'Raw Data'!M278,'Raw Data'!M280,'Raw Data'!M282),IF(AND($P$12=$AD$15,OR($S$12="Southbound",$S$12="Westbound")),SUM('Raw Data'!M483,'Raw Data'!M485,'Raw Data'!M487,'Raw Data'!M489),IF(AND($P$12=$AD$16,OR($S$12="Southbound",$S$12="Westbound")),SUM('Raw Data'!M690,'Raw Data'!M692,'Raw Data'!M694,'Raw Data'!M696),IF(AND($P$12=$AD$17,OR($S$12="Southbound",$S$12="Westbound")),SUM('Raw Data'!M897,'Raw Data'!M899,'Raw Data'!M901,'Raw Data'!M903),IF(AND($P$12=$AD$18,OR($S$12="Southbound",$S$12="Westbound")),SUM('Raw Data'!M1104,'Raw Data'!M1106,'Raw Data'!M1108,'Raw Data'!M1110),IF(AND($P$12=$AD$19,OR($S$12="Southbound","Westbound")),SUM('Raw Data'!M1311,'Raw Data'!M1313,'Raw Data'!M1315,'Raw Data'!M1317),IF(AND($P$12=$AD$20,OR($S$12="Southbound","Westbound")),SUM('Raw Data'!M1518,'Raw Data'!M1520,'Raw Data'!M1522,'Raw Data'!M1524),IF(AND($P$12=$AD$14,$S$12="Combined"),SUM('Raw Data'!M275:M282),IF(AND($P$12=$AD$15,$S$12="Combined"),SUM('Raw Data'!M482:M489),IF(AND($P$12=$AD$16,$S$12="Combined"),SUM('Raw Data'!M689:M696),IF(AND($P$12=$AD$17,$S$12="Combined"),SUM('Raw Data'!M896:M903),IF(AND($P$12=$AD$18,$S$12="Combined"),SUM('Raw Data'!M1103:M1110),IF(AND($P$12=$AD$19,$S$12="Combined"),SUM('Raw Data'!M1310:M1317),IF(AND($P$12=$AD$20,$S$12="Combined"),SUM('Raw Data'!M1517:M1524),"Error")))))))))))))))))))))</f>
        <v>0</v>
      </c>
      <c r="M33" s="6">
        <f>IF(AND($P$12=$AD$14,OR($S$12="Northbound",$S$12="Eastbound")),SUM('Raw Data'!N275,'Raw Data'!N277,'Raw Data'!N279,'Raw Data'!N281),IF(AND($P$12=$AD$15,OR($S$12="Northbound",$S$12="Eastbound")),SUM('Raw Data'!N482,'Raw Data'!N484,'Raw Data'!N486,'Raw Data'!N488),IF(AND($P$12=$AD$16,OR($S$12="Northbound",$S$12="Eastbound")),SUM('Raw Data'!N689,'Raw Data'!N691,'Raw Data'!N693,'Raw Data'!N695),IF(AND($P$12=$AD$17,OR($S$12="Northbound",$S$12="Eastbound")),SUM('Raw Data'!N896,'Raw Data'!N898,'Raw Data'!N900,'Raw Data'!N902),IF(AND($P$12=$AD$18,OR($S$12="Northbound",$S$12="Eastbound")),SUM('Raw Data'!N1103,'Raw Data'!N1105,'Raw Data'!N1107,'Raw Data'!N1109),IF(AND($P$12=$AD$19,OR($S$12="Northbound",$S$12="Eastbound")),SUM('Raw Data'!N1310,'Raw Data'!N1312,'Raw Data'!N1314,'Raw Data'!N1316),IF(AND($P$12=$AD$20,OR($S$12="Northbound",$S$12="Eastbound")),SUM('Raw Data'!N1517,'Raw Data'!N1519,'Raw Data'!N1521,'Raw Data'!N1523),IF(AND($P$12=$AD$14,OR($S$12="Southbound",$S$12="Westbound")),SUM('Raw Data'!N276,'Raw Data'!N278,'Raw Data'!N280,'Raw Data'!N282),IF(AND($P$12=$AD$15,OR($S$12="Southbound",$S$12="Westbound")),SUM('Raw Data'!N483,'Raw Data'!N485,'Raw Data'!N487,'Raw Data'!N489),IF(AND($P$12=$AD$16,OR($S$12="Southbound",$S$12="Westbound")),SUM('Raw Data'!N690,'Raw Data'!N692,'Raw Data'!N694,'Raw Data'!N696),IF(AND($P$12=$AD$17,OR($S$12="Southbound",$S$12="Westbound")),SUM('Raw Data'!N897,'Raw Data'!N899,'Raw Data'!N901,'Raw Data'!N903),IF(AND($P$12=$AD$18,OR($S$12="Southbound",$S$12="Westbound")),SUM('Raw Data'!N1104,'Raw Data'!N1106,'Raw Data'!N1108,'Raw Data'!N1110),IF(AND($P$12=$AD$19,OR($S$12="Southbound","Westbound")),SUM('Raw Data'!N1311,'Raw Data'!N1313,'Raw Data'!N1315,'Raw Data'!N1317),IF(AND($P$12=$AD$20,OR($S$12="Southbound","Westbound")),SUM('Raw Data'!N1518,'Raw Data'!N1520,'Raw Data'!N1522,'Raw Data'!N1524),IF(AND($P$12=$AD$14,$S$12="Combined"),SUM('Raw Data'!N275:N282),IF(AND($P$12=$AD$15,$S$12="Combined"),SUM('Raw Data'!N482:N489),IF(AND($P$12=$AD$16,$S$12="Combined"),SUM('Raw Data'!N689:N696),IF(AND($P$12=$AD$17,$S$12="Combined"),SUM('Raw Data'!N896:N903),IF(AND($P$12=$AD$18,$S$12="Combined"),SUM('Raw Data'!N1103:N1110),IF(AND($P$12=$AD$19,$S$12="Combined"),SUM('Raw Data'!N1310:N1317),IF(AND($P$12=$AD$20,$S$12="Combined"),SUM('Raw Data'!N1517:N1524),"Error")))))))))))))))))))))</f>
        <v>0</v>
      </c>
      <c r="N33" s="46">
        <f t="shared" si="0"/>
        <v>50</v>
      </c>
    </row>
    <row r="34" spans="1:14" ht="13.8" x14ac:dyDescent="0.25">
      <c r="A34" s="43">
        <v>0.83333333333333304</v>
      </c>
      <c r="B34" s="6">
        <f>IF(AND($P$12=$AD$14,OR($S$12="Northbound",$S$12="Eastbound")),SUM('Raw Data'!C283,'Raw Data'!C285,'Raw Data'!C287,'Raw Data'!C289),IF(AND($P$12=$AD$15,OR($S$12="Northbound",$S$12="Eastbound")),SUM('Raw Data'!C490,'Raw Data'!C492,'Raw Data'!C494,'Raw Data'!C496),IF(AND($P$12=$AD$16,OR($S$12="Northbound",$S$12="Eastbound")),SUM('Raw Data'!C697,'Raw Data'!C699,'Raw Data'!C701,'Raw Data'!C703),IF(AND($P$12=$AD$17,OR($S$12="Northbound",$S$12="Eastbound")),SUM('Raw Data'!C904,'Raw Data'!C906,'Raw Data'!C908,'Raw Data'!C910),IF(AND($P$12=$AD$18,OR($S$12="Northbound",$S$12="Eastbound")),SUM('Raw Data'!C1111,'Raw Data'!C1113,'Raw Data'!C1115,'Raw Data'!C1117),IF(AND($P$12=$AD$19,OR($S$12="Northbound",$S$12="Eastbound")),SUM('Raw Data'!C1318,'Raw Data'!C1320,'Raw Data'!C1322,'Raw Data'!C1324),IF(AND($P$12=$AD$20,OR($S$12="Northbound",$S$12="Eastbound")),SUM('Raw Data'!C1525,'Raw Data'!C1527,'Raw Data'!C1529,'Raw Data'!C1531),IF(AND($P$12=$AD$14,OR($S$12="Southbound",$S$12="Westbound")),SUM('Raw Data'!C284,'Raw Data'!C286,'Raw Data'!C288,'Raw Data'!C290),IF(AND($P$12=$AD$15,OR($S$12="Southbound",$S$12="Westbound")),SUM('Raw Data'!C491,'Raw Data'!C493,'Raw Data'!C495,'Raw Data'!C497),IF(AND($P$12=$AD$16,OR($S$12="Southbound",$S$12="Westbound")),SUM('Raw Data'!C698,'Raw Data'!C700,'Raw Data'!C702,'Raw Data'!C704),IF(AND($P$12=$AD$17,OR($S$12="Southbound",$S$12="Westbound")),SUM('Raw Data'!C905,'Raw Data'!C907,'Raw Data'!C909,'Raw Data'!C911),IF(AND($P$12=$AD$18,OR($S$12="Southbound",$S$12="Westbound")),SUM('Raw Data'!C1112,'Raw Data'!C1114,'Raw Data'!C1116,'Raw Data'!C1118),IF(AND($P$12=$AD$19,OR($S$12="Southbound","Westbound")),SUM('Raw Data'!C1319,'Raw Data'!C1321,'Raw Data'!C1323,'Raw Data'!C1325),IF(AND($P$12=$AD$20,OR($S$12="Southbound","Westbound")),SUM('Raw Data'!C1526,'Raw Data'!C1528,'Raw Data'!C1530,'Raw Data'!C1532),IF(AND($P$12=$AD$14,$S$12="Combined"),SUM('Raw Data'!C283:C290),IF(AND($P$12=$AD$15,$S$12="Combined"),SUM('Raw Data'!C490:C497),IF(AND($P$12=$AD$16,$S$12="Combined"),SUM('Raw Data'!C697:C704),IF(AND($P$12=$AD$17,$S$12="Combined"),SUM('Raw Data'!C904:C911),IF(AND($P$12=$AD$18,$S$12="Combined"),SUM('Raw Data'!C1111:C1118),IF(AND($P$12=$AD$19,$S$12="Combined"),SUM('Raw Data'!C1318:C1325),IF(AND($P$12=$AD$20,$S$12="Combined"),SUM('Raw Data'!C1525:C1532),"Error")))))))))))))))))))))</f>
        <v>2</v>
      </c>
      <c r="C34" s="6">
        <f>IF(AND($P$12=$AD$14,OR($S$12="Northbound",$S$12="Eastbound")),SUM('Raw Data'!D283,'Raw Data'!D285,'Raw Data'!D287,'Raw Data'!D289),IF(AND($P$12=$AD$15,OR($S$12="Northbound",$S$12="Eastbound")),SUM('Raw Data'!D490,'Raw Data'!D492,'Raw Data'!D494,'Raw Data'!D496),IF(AND($P$12=$AD$16,OR($S$12="Northbound",$S$12="Eastbound")),SUM('Raw Data'!D697,'Raw Data'!D699,'Raw Data'!D701,'Raw Data'!D703),IF(AND($P$12=$AD$17,OR($S$12="Northbound",$S$12="Eastbound")),SUM('Raw Data'!D904,'Raw Data'!D906,'Raw Data'!D908,'Raw Data'!D910),IF(AND($P$12=$AD$18,OR($S$12="Northbound",$S$12="Eastbound")),SUM('Raw Data'!D1111,'Raw Data'!D1113,'Raw Data'!D1115,'Raw Data'!D1117),IF(AND($P$12=$AD$19,OR($S$12="Northbound",$S$12="Eastbound")),SUM('Raw Data'!D1318,'Raw Data'!D1320,'Raw Data'!D1322,'Raw Data'!D1324),IF(AND($P$12=$AD$20,OR($S$12="Northbound",$S$12="Eastbound")),SUM('Raw Data'!D1525,'Raw Data'!D1527,'Raw Data'!D1529,'Raw Data'!D1531),IF(AND($P$12=$AD$14,OR($S$12="Southbound",$S$12="Westbound")),SUM('Raw Data'!D284,'Raw Data'!D286,'Raw Data'!D288,'Raw Data'!D290),IF(AND($P$12=$AD$15,OR($S$12="Southbound",$S$12="Westbound")),SUM('Raw Data'!D491,'Raw Data'!D493,'Raw Data'!D495,'Raw Data'!D497),IF(AND($P$12=$AD$16,OR($S$12="Southbound",$S$12="Westbound")),SUM('Raw Data'!D698,'Raw Data'!D700,'Raw Data'!D702,'Raw Data'!D704),IF(AND($P$12=$AD$17,OR($S$12="Southbound",$S$12="Westbound")),SUM('Raw Data'!D905,'Raw Data'!D907,'Raw Data'!D909,'Raw Data'!D911),IF(AND($P$12=$AD$18,OR($S$12="Southbound",$S$12="Westbound")),SUM('Raw Data'!D1112,'Raw Data'!D1114,'Raw Data'!D1116,'Raw Data'!D1118),IF(AND($P$12=$AD$19,OR($S$12="Southbound","Westbound")),SUM('Raw Data'!D1319,'Raw Data'!D1321,'Raw Data'!D1323,'Raw Data'!D1325),IF(AND($P$12=$AD$20,OR($S$12="Southbound","Westbound")),SUM('Raw Data'!D1526,'Raw Data'!D1528,'Raw Data'!D1530,'Raw Data'!D1532),IF(AND($P$12=$AD$14,$S$12="Combined"),SUM('Raw Data'!D283:D290),IF(AND($P$12=$AD$15,$S$12="Combined"),SUM('Raw Data'!D490:D497),IF(AND($P$12=$AD$16,$S$12="Combined"),SUM('Raw Data'!D697:D704),IF(AND($P$12=$AD$17,$S$12="Combined"),SUM('Raw Data'!D904:D911),IF(AND($P$12=$AD$18,$S$12="Combined"),SUM('Raw Data'!D1111:D1118),IF(AND($P$12=$AD$19,$S$12="Combined"),SUM('Raw Data'!D1318:D1325),IF(AND($P$12=$AD$20,$S$12="Combined"),SUM('Raw Data'!D1525:D1532),"Error")))))))))))))))))))))</f>
        <v>31</v>
      </c>
      <c r="D34" s="6">
        <f>IF(AND($P$12=$AD$14,OR($S$12="Northbound",$S$12="Eastbound")),SUM('Raw Data'!E283,'Raw Data'!E285,'Raw Data'!E287,'Raw Data'!E289),IF(AND($P$12=$AD$15,OR($S$12="Northbound",$S$12="Eastbound")),SUM('Raw Data'!E490,'Raw Data'!E492,'Raw Data'!E494,'Raw Data'!E496),IF(AND($P$12=$AD$16,OR($S$12="Northbound",$S$12="Eastbound")),SUM('Raw Data'!E697,'Raw Data'!E699,'Raw Data'!E701,'Raw Data'!E703),IF(AND($P$12=$AD$17,OR($S$12="Northbound",$S$12="Eastbound")),SUM('Raw Data'!E904,'Raw Data'!E906,'Raw Data'!E908,'Raw Data'!E910),IF(AND($P$12=$AD$18,OR($S$12="Northbound",$S$12="Eastbound")),SUM('Raw Data'!E1111,'Raw Data'!E1113,'Raw Data'!E1115,'Raw Data'!E1117),IF(AND($P$12=$AD$19,OR($S$12="Northbound",$S$12="Eastbound")),SUM('Raw Data'!E1318,'Raw Data'!E1320,'Raw Data'!E1322,'Raw Data'!E1324),IF(AND($P$12=$AD$20,OR($S$12="Northbound",$S$12="Eastbound")),SUM('Raw Data'!E1525,'Raw Data'!E1527,'Raw Data'!E1529,'Raw Data'!E1531),IF(AND($P$12=$AD$14,OR($S$12="Southbound",$S$12="Westbound")),SUM('Raw Data'!E284,'Raw Data'!E286,'Raw Data'!E288,'Raw Data'!E290),IF(AND($P$12=$AD$15,OR($S$12="Southbound",$S$12="Westbound")),SUM('Raw Data'!E491,'Raw Data'!E493,'Raw Data'!E495,'Raw Data'!E497),IF(AND($P$12=$AD$16,OR($S$12="Southbound",$S$12="Westbound")),SUM('Raw Data'!E698,'Raw Data'!E700,'Raw Data'!E702,'Raw Data'!E704),IF(AND($P$12=$AD$17,OR($S$12="Southbound",$S$12="Westbound")),SUM('Raw Data'!E905,'Raw Data'!E907,'Raw Data'!E909,'Raw Data'!E911),IF(AND($P$12=$AD$18,OR($S$12="Southbound",$S$12="Westbound")),SUM('Raw Data'!E1112,'Raw Data'!E1114,'Raw Data'!E1116,'Raw Data'!E1118),IF(AND($P$12=$AD$19,OR($S$12="Southbound","Westbound")),SUM('Raw Data'!E1319,'Raw Data'!E1321,'Raw Data'!E1323,'Raw Data'!E1325),IF(AND($P$12=$AD$20,OR($S$12="Southbound","Westbound")),SUM('Raw Data'!E1526,'Raw Data'!E1528,'Raw Data'!E1530,'Raw Data'!E1532),IF(AND($P$12=$AD$14,$S$12="Combined"),SUM('Raw Data'!E283:E290),IF(AND($P$12=$AD$15,$S$12="Combined"),SUM('Raw Data'!E490:E497),IF(AND($P$12=$AD$16,$S$12="Combined"),SUM('Raw Data'!E697:E704),IF(AND($P$12=$AD$17,$S$12="Combined"),SUM('Raw Data'!E904:E911),IF(AND($P$12=$AD$18,$S$12="Combined"),SUM('Raw Data'!E1111:E1118),IF(AND($P$12=$AD$19,$S$12="Combined"),SUM('Raw Data'!E1318:E1325),IF(AND($P$12=$AD$20,$S$12="Combined"),SUM('Raw Data'!E1525:E1532),"Error")))))))))))))))))))))</f>
        <v>0</v>
      </c>
      <c r="E34" s="6">
        <f>IF(AND($P$12=$AD$14,OR($S$12="Northbound",$S$12="Eastbound")),SUM('Raw Data'!F283,'Raw Data'!F285,'Raw Data'!F287,'Raw Data'!F289),IF(AND($P$12=$AD$15,OR($S$12="Northbound",$S$12="Eastbound")),SUM('Raw Data'!F490,'Raw Data'!F492,'Raw Data'!F494,'Raw Data'!F496),IF(AND($P$12=$AD$16,OR($S$12="Northbound",$S$12="Eastbound")),SUM('Raw Data'!F697,'Raw Data'!F699,'Raw Data'!F701,'Raw Data'!F703),IF(AND($P$12=$AD$17,OR($S$12="Northbound",$S$12="Eastbound")),SUM('Raw Data'!F904,'Raw Data'!F906,'Raw Data'!F908,'Raw Data'!F910),IF(AND($P$12=$AD$18,OR($S$12="Northbound",$S$12="Eastbound")),SUM('Raw Data'!F1111,'Raw Data'!F1113,'Raw Data'!F1115,'Raw Data'!F1117),IF(AND($P$12=$AD$19,OR($S$12="Northbound",$S$12="Eastbound")),SUM('Raw Data'!F1318,'Raw Data'!F1320,'Raw Data'!F1322,'Raw Data'!F1324),IF(AND($P$12=$AD$20,OR($S$12="Northbound",$S$12="Eastbound")),SUM('Raw Data'!F1525,'Raw Data'!F1527,'Raw Data'!F1529,'Raw Data'!F1531),IF(AND($P$12=$AD$14,OR($S$12="Southbound",$S$12="Westbound")),SUM('Raw Data'!F284,'Raw Data'!F286,'Raw Data'!F288,'Raw Data'!F290),IF(AND($P$12=$AD$15,OR($S$12="Southbound",$S$12="Westbound")),SUM('Raw Data'!F491,'Raw Data'!F493,'Raw Data'!F495,'Raw Data'!F497),IF(AND($P$12=$AD$16,OR($S$12="Southbound",$S$12="Westbound")),SUM('Raw Data'!F698,'Raw Data'!F700,'Raw Data'!F702,'Raw Data'!F704),IF(AND($P$12=$AD$17,OR($S$12="Southbound",$S$12="Westbound")),SUM('Raw Data'!F905,'Raw Data'!F907,'Raw Data'!F909,'Raw Data'!F911),IF(AND($P$12=$AD$18,OR($S$12="Southbound",$S$12="Westbound")),SUM('Raw Data'!F1112,'Raw Data'!F1114,'Raw Data'!F1116,'Raw Data'!F1118),IF(AND($P$12=$AD$19,OR($S$12="Southbound","Westbound")),SUM('Raw Data'!F1319,'Raw Data'!F1321,'Raw Data'!F1323,'Raw Data'!F1325),IF(AND($P$12=$AD$20,OR($S$12="Southbound","Westbound")),SUM('Raw Data'!F1526,'Raw Data'!F1528,'Raw Data'!F1530,'Raw Data'!F1532),IF(AND($P$12=$AD$14,$S$12="Combined"),SUM('Raw Data'!F283:F290),IF(AND($P$12=$AD$15,$S$12="Combined"),SUM('Raw Data'!F490:F497),IF(AND($P$12=$AD$16,$S$12="Combined"),SUM('Raw Data'!F697:F704),IF(AND($P$12=$AD$17,$S$12="Combined"),SUM('Raw Data'!F904:F911),IF(AND($P$12=$AD$18,$S$12="Combined"),SUM('Raw Data'!F1111:F1118),IF(AND($P$12=$AD$19,$S$12="Combined"),SUM('Raw Data'!F1318:F1325),IF(AND($P$12=$AD$20,$S$12="Combined"),SUM('Raw Data'!F1525:F1532),"Error")))))))))))))))))))))</f>
        <v>2</v>
      </c>
      <c r="F34" s="6">
        <f>IF(AND($P$12=$AD$14,OR($S$12="Northbound",$S$12="Eastbound")),SUM('Raw Data'!G283,'Raw Data'!G285,'Raw Data'!G287,'Raw Data'!G289),IF(AND($P$12=$AD$15,OR($S$12="Northbound",$S$12="Eastbound")),SUM('Raw Data'!G490,'Raw Data'!G492,'Raw Data'!G494,'Raw Data'!G496),IF(AND($P$12=$AD$16,OR($S$12="Northbound",$S$12="Eastbound")),SUM('Raw Data'!G697,'Raw Data'!G699,'Raw Data'!G701,'Raw Data'!G703),IF(AND($P$12=$AD$17,OR($S$12="Northbound",$S$12="Eastbound")),SUM('Raw Data'!G904,'Raw Data'!G906,'Raw Data'!G908,'Raw Data'!G910),IF(AND($P$12=$AD$18,OR($S$12="Northbound",$S$12="Eastbound")),SUM('Raw Data'!G1111,'Raw Data'!G1113,'Raw Data'!G1115,'Raw Data'!G1117),IF(AND($P$12=$AD$19,OR($S$12="Northbound",$S$12="Eastbound")),SUM('Raw Data'!G1318,'Raw Data'!G1320,'Raw Data'!G1322,'Raw Data'!G1324),IF(AND($P$12=$AD$20,OR($S$12="Northbound",$S$12="Eastbound")),SUM('Raw Data'!G1525,'Raw Data'!G1527,'Raw Data'!G1529,'Raw Data'!G1531),IF(AND($P$12=$AD$14,OR($S$12="Southbound",$S$12="Westbound")),SUM('Raw Data'!G284,'Raw Data'!G286,'Raw Data'!G288,'Raw Data'!G290),IF(AND($P$12=$AD$15,OR($S$12="Southbound",$S$12="Westbound")),SUM('Raw Data'!G491,'Raw Data'!G493,'Raw Data'!G495,'Raw Data'!G497),IF(AND($P$12=$AD$16,OR($S$12="Southbound",$S$12="Westbound")),SUM('Raw Data'!G698,'Raw Data'!G700,'Raw Data'!G702,'Raw Data'!G704),IF(AND($P$12=$AD$17,OR($S$12="Southbound",$S$12="Westbound")),SUM('Raw Data'!G905,'Raw Data'!G907,'Raw Data'!G909,'Raw Data'!G911),IF(AND($P$12=$AD$18,OR($S$12="Southbound",$S$12="Westbound")),SUM('Raw Data'!G1112,'Raw Data'!G1114,'Raw Data'!G1116,'Raw Data'!G1118),IF(AND($P$12=$AD$19,OR($S$12="Southbound","Westbound")),SUM('Raw Data'!G1319,'Raw Data'!G1321,'Raw Data'!G1323,'Raw Data'!G1325),IF(AND($P$12=$AD$20,OR($S$12="Southbound","Westbound")),SUM('Raw Data'!G1526,'Raw Data'!G1528,'Raw Data'!G1530,'Raw Data'!G1532),IF(AND($P$12=$AD$14,$S$12="Combined"),SUM('Raw Data'!G283:G290),IF(AND($P$12=$AD$15,$S$12="Combined"),SUM('Raw Data'!G490:G497),IF(AND($P$12=$AD$16,$S$12="Combined"),SUM('Raw Data'!G697:G704),IF(AND($P$12=$AD$17,$S$12="Combined"),SUM('Raw Data'!G904:G911),IF(AND($P$12=$AD$18,$S$12="Combined"),SUM('Raw Data'!G1111:G1118),IF(AND($P$12=$AD$19,$S$12="Combined"),SUM('Raw Data'!G1318:G1325),IF(AND($P$12=$AD$20,$S$12="Combined"),SUM('Raw Data'!G1525:G1532),"Error")))))))))))))))))))))</f>
        <v>0</v>
      </c>
      <c r="G34" s="6">
        <f>IF(AND($P$12=$AD$14,OR($S$12="Northbound",$S$12="Eastbound")),SUM('Raw Data'!H283,'Raw Data'!H285,'Raw Data'!H287,'Raw Data'!H289),IF(AND($P$12=$AD$15,OR($S$12="Northbound",$S$12="Eastbound")),SUM('Raw Data'!H490,'Raw Data'!H492,'Raw Data'!H494,'Raw Data'!H496),IF(AND($P$12=$AD$16,OR($S$12="Northbound",$S$12="Eastbound")),SUM('Raw Data'!H697,'Raw Data'!H699,'Raw Data'!H701,'Raw Data'!H703),IF(AND($P$12=$AD$17,OR($S$12="Northbound",$S$12="Eastbound")),SUM('Raw Data'!H904,'Raw Data'!H906,'Raw Data'!H908,'Raw Data'!H910),IF(AND($P$12=$AD$18,OR($S$12="Northbound",$S$12="Eastbound")),SUM('Raw Data'!H1111,'Raw Data'!H1113,'Raw Data'!H1115,'Raw Data'!H1117),IF(AND($P$12=$AD$19,OR($S$12="Northbound",$S$12="Eastbound")),SUM('Raw Data'!H1318,'Raw Data'!H1320,'Raw Data'!H1322,'Raw Data'!H1324),IF(AND($P$12=$AD$20,OR($S$12="Northbound",$S$12="Eastbound")),SUM('Raw Data'!H1525,'Raw Data'!H1527,'Raw Data'!H1529,'Raw Data'!H1531),IF(AND($P$12=$AD$14,OR($S$12="Southbound",$S$12="Westbound")),SUM('Raw Data'!H284,'Raw Data'!H286,'Raw Data'!H288,'Raw Data'!H290),IF(AND($P$12=$AD$15,OR($S$12="Southbound",$S$12="Westbound")),SUM('Raw Data'!H491,'Raw Data'!H493,'Raw Data'!H495,'Raw Data'!H497),IF(AND($P$12=$AD$16,OR($S$12="Southbound",$S$12="Westbound")),SUM('Raw Data'!H698,'Raw Data'!H700,'Raw Data'!H702,'Raw Data'!H704),IF(AND($P$12=$AD$17,OR($S$12="Southbound",$S$12="Westbound")),SUM('Raw Data'!H905,'Raw Data'!H907,'Raw Data'!H909,'Raw Data'!H911),IF(AND($P$12=$AD$18,OR($S$12="Southbound",$S$12="Westbound")),SUM('Raw Data'!H1112,'Raw Data'!H1114,'Raw Data'!H1116,'Raw Data'!H1118),IF(AND($P$12=$AD$19,OR($S$12="Southbound","Westbound")),SUM('Raw Data'!H1319,'Raw Data'!H1321,'Raw Data'!H1323,'Raw Data'!H1325),IF(AND($P$12=$AD$20,OR($S$12="Southbound","Westbound")),SUM('Raw Data'!H1526,'Raw Data'!H1528,'Raw Data'!H1530,'Raw Data'!H1532),IF(AND($P$12=$AD$14,$S$12="Combined"),SUM('Raw Data'!H283:H290),IF(AND($P$12=$AD$15,$S$12="Combined"),SUM('Raw Data'!H490:H497),IF(AND($P$12=$AD$16,$S$12="Combined"),SUM('Raw Data'!H697:H704),IF(AND($P$12=$AD$17,$S$12="Combined"),SUM('Raw Data'!H904:H911),IF(AND($P$12=$AD$18,$S$12="Combined"),SUM('Raw Data'!H1111:H1118),IF(AND($P$12=$AD$19,$S$12="Combined"),SUM('Raw Data'!H1318:H1325),IF(AND($P$12=$AD$20,$S$12="Combined"),SUM('Raw Data'!H1525:H1532),"Error")))))))))))))))))))))</f>
        <v>0</v>
      </c>
      <c r="H34" s="6">
        <f>IF(AND($P$12=$AD$14,OR($S$12="Northbound",$S$12="Eastbound")),SUM('Raw Data'!I283,'Raw Data'!I285,'Raw Data'!I287,'Raw Data'!I289),IF(AND($P$12=$AD$15,OR($S$12="Northbound",$S$12="Eastbound")),SUM('Raw Data'!I490,'Raw Data'!I492,'Raw Data'!I494,'Raw Data'!I496),IF(AND($P$12=$AD$16,OR($S$12="Northbound",$S$12="Eastbound")),SUM('Raw Data'!I697,'Raw Data'!I699,'Raw Data'!I701,'Raw Data'!I703),IF(AND($P$12=$AD$17,OR($S$12="Northbound",$S$12="Eastbound")),SUM('Raw Data'!I904,'Raw Data'!I906,'Raw Data'!I908,'Raw Data'!I910),IF(AND($P$12=$AD$18,OR($S$12="Northbound",$S$12="Eastbound")),SUM('Raw Data'!I1111,'Raw Data'!I1113,'Raw Data'!I1115,'Raw Data'!I1117),IF(AND($P$12=$AD$19,OR($S$12="Northbound",$S$12="Eastbound")),SUM('Raw Data'!I1318,'Raw Data'!I1320,'Raw Data'!I1322,'Raw Data'!I1324),IF(AND($P$12=$AD$20,OR($S$12="Northbound",$S$12="Eastbound")),SUM('Raw Data'!I1525,'Raw Data'!I1527,'Raw Data'!I1529,'Raw Data'!I1531),IF(AND($P$12=$AD$14,OR($S$12="Southbound",$S$12="Westbound")),SUM('Raw Data'!I284,'Raw Data'!I286,'Raw Data'!I288,'Raw Data'!I290),IF(AND($P$12=$AD$15,OR($S$12="Southbound",$S$12="Westbound")),SUM('Raw Data'!I491,'Raw Data'!I493,'Raw Data'!I495,'Raw Data'!I497),IF(AND($P$12=$AD$16,OR($S$12="Southbound",$S$12="Westbound")),SUM('Raw Data'!I698,'Raw Data'!I700,'Raw Data'!I702,'Raw Data'!I704),IF(AND($P$12=$AD$17,OR($S$12="Southbound",$S$12="Westbound")),SUM('Raw Data'!I905,'Raw Data'!I907,'Raw Data'!I909,'Raw Data'!I911),IF(AND($P$12=$AD$18,OR($S$12="Southbound",$S$12="Westbound")),SUM('Raw Data'!I1112,'Raw Data'!I1114,'Raw Data'!I1116,'Raw Data'!I1118),IF(AND($P$12=$AD$19,OR($S$12="Southbound","Westbound")),SUM('Raw Data'!I1319,'Raw Data'!I1321,'Raw Data'!I1323,'Raw Data'!I1325),IF(AND($P$12=$AD$20,OR($S$12="Southbound","Westbound")),SUM('Raw Data'!I1526,'Raw Data'!I1528,'Raw Data'!I1530,'Raw Data'!I1532),IF(AND($P$12=$AD$14,$S$12="Combined"),SUM('Raw Data'!I283:I290),IF(AND($P$12=$AD$15,$S$12="Combined"),SUM('Raw Data'!I490:I497),IF(AND($P$12=$AD$16,$S$12="Combined"),SUM('Raw Data'!I697:I704),IF(AND($P$12=$AD$17,$S$12="Combined"),SUM('Raw Data'!I904:I911),IF(AND($P$12=$AD$18,$S$12="Combined"),SUM('Raw Data'!I1111:I1118),IF(AND($P$12=$AD$19,$S$12="Combined"),SUM('Raw Data'!I1318:I1325),IF(AND($P$12=$AD$20,$S$12="Combined"),SUM('Raw Data'!I1525:I1532),"Error")))))))))))))))))))))</f>
        <v>0</v>
      </c>
      <c r="I34" s="6">
        <f>IF(AND($P$12=$AD$14,OR($S$12="Northbound",$S$12="Eastbound")),SUM('Raw Data'!J283,'Raw Data'!J285,'Raw Data'!J287,'Raw Data'!J289),IF(AND($P$12=$AD$15,OR($S$12="Northbound",$S$12="Eastbound")),SUM('Raw Data'!J490,'Raw Data'!J492,'Raw Data'!J494,'Raw Data'!J496),IF(AND($P$12=$AD$16,OR($S$12="Northbound",$S$12="Eastbound")),SUM('Raw Data'!J697,'Raw Data'!J699,'Raw Data'!J701,'Raw Data'!J703),IF(AND($P$12=$AD$17,OR($S$12="Northbound",$S$12="Eastbound")),SUM('Raw Data'!J904,'Raw Data'!J906,'Raw Data'!J908,'Raw Data'!J910),IF(AND($P$12=$AD$18,OR($S$12="Northbound",$S$12="Eastbound")),SUM('Raw Data'!J1111,'Raw Data'!J1113,'Raw Data'!J1115,'Raw Data'!J1117),IF(AND($P$12=$AD$19,OR($S$12="Northbound",$S$12="Eastbound")),SUM('Raw Data'!J1318,'Raw Data'!J1320,'Raw Data'!J1322,'Raw Data'!J1324),IF(AND($P$12=$AD$20,OR($S$12="Northbound",$S$12="Eastbound")),SUM('Raw Data'!J1525,'Raw Data'!J1527,'Raw Data'!J1529,'Raw Data'!J1531),IF(AND($P$12=$AD$14,OR($S$12="Southbound",$S$12="Westbound")),SUM('Raw Data'!J284,'Raw Data'!J286,'Raw Data'!J288,'Raw Data'!J290),IF(AND($P$12=$AD$15,OR($S$12="Southbound",$S$12="Westbound")),SUM('Raw Data'!J491,'Raw Data'!J493,'Raw Data'!J495,'Raw Data'!J497),IF(AND($P$12=$AD$16,OR($S$12="Southbound",$S$12="Westbound")),SUM('Raw Data'!J698,'Raw Data'!J700,'Raw Data'!J702,'Raw Data'!J704),IF(AND($P$12=$AD$17,OR($S$12="Southbound",$S$12="Westbound")),SUM('Raw Data'!J905,'Raw Data'!J907,'Raw Data'!J909,'Raw Data'!J911),IF(AND($P$12=$AD$18,OR($S$12="Southbound",$S$12="Westbound")),SUM('Raw Data'!J1112,'Raw Data'!J1114,'Raw Data'!J1116,'Raw Data'!J1118),IF(AND($P$12=$AD$19,OR($S$12="Southbound","Westbound")),SUM('Raw Data'!J1319,'Raw Data'!J1321,'Raw Data'!J1323,'Raw Data'!J1325),IF(AND($P$12=$AD$20,OR($S$12="Southbound","Westbound")),SUM('Raw Data'!J1526,'Raw Data'!J1528,'Raw Data'!J1530,'Raw Data'!J1532),IF(AND($P$12=$AD$14,$S$12="Combined"),SUM('Raw Data'!J283:J290),IF(AND($P$12=$AD$15,$S$12="Combined"),SUM('Raw Data'!J490:J497),IF(AND($P$12=$AD$16,$S$12="Combined"),SUM('Raw Data'!J697:J704),IF(AND($P$12=$AD$17,$S$12="Combined"),SUM('Raw Data'!J904:J911),IF(AND($P$12=$AD$18,$S$12="Combined"),SUM('Raw Data'!J1111:J1118),IF(AND($P$12=$AD$19,$S$12="Combined"),SUM('Raw Data'!J1318:J1325),IF(AND($P$12=$AD$20,$S$12="Combined"),SUM('Raw Data'!J1525:J1532),"Error")))))))))))))))))))))</f>
        <v>0</v>
      </c>
      <c r="J34" s="6">
        <f>IF(AND($P$12=$AD$14,OR($S$12="Northbound",$S$12="Eastbound")),SUM('Raw Data'!K283,'Raw Data'!K285,'Raw Data'!K287,'Raw Data'!K289),IF(AND($P$12=$AD$15,OR($S$12="Northbound",$S$12="Eastbound")),SUM('Raw Data'!K490,'Raw Data'!K492,'Raw Data'!K494,'Raw Data'!K496),IF(AND($P$12=$AD$16,OR($S$12="Northbound",$S$12="Eastbound")),SUM('Raw Data'!K697,'Raw Data'!K699,'Raw Data'!K701,'Raw Data'!K703),IF(AND($P$12=$AD$17,OR($S$12="Northbound",$S$12="Eastbound")),SUM('Raw Data'!K904,'Raw Data'!K906,'Raw Data'!K908,'Raw Data'!K910),IF(AND($P$12=$AD$18,OR($S$12="Northbound",$S$12="Eastbound")),SUM('Raw Data'!K1111,'Raw Data'!K1113,'Raw Data'!K1115,'Raw Data'!K1117),IF(AND($P$12=$AD$19,OR($S$12="Northbound",$S$12="Eastbound")),SUM('Raw Data'!K1318,'Raw Data'!K1320,'Raw Data'!K1322,'Raw Data'!K1324),IF(AND($P$12=$AD$20,OR($S$12="Northbound",$S$12="Eastbound")),SUM('Raw Data'!K1525,'Raw Data'!K1527,'Raw Data'!K1529,'Raw Data'!K1531),IF(AND($P$12=$AD$14,OR($S$12="Southbound",$S$12="Westbound")),SUM('Raw Data'!K284,'Raw Data'!K286,'Raw Data'!K288,'Raw Data'!K290),IF(AND($P$12=$AD$15,OR($S$12="Southbound",$S$12="Westbound")),SUM('Raw Data'!K491,'Raw Data'!K493,'Raw Data'!K495,'Raw Data'!K497),IF(AND($P$12=$AD$16,OR($S$12="Southbound",$S$12="Westbound")),SUM('Raw Data'!K698,'Raw Data'!K700,'Raw Data'!K702,'Raw Data'!K704),IF(AND($P$12=$AD$17,OR($S$12="Southbound",$S$12="Westbound")),SUM('Raw Data'!K905,'Raw Data'!K907,'Raw Data'!K909,'Raw Data'!K911),IF(AND($P$12=$AD$18,OR($S$12="Southbound",$S$12="Westbound")),SUM('Raw Data'!K1112,'Raw Data'!K1114,'Raw Data'!K1116,'Raw Data'!K1118),IF(AND($P$12=$AD$19,OR($S$12="Southbound","Westbound")),SUM('Raw Data'!K1319,'Raw Data'!K1321,'Raw Data'!K1323,'Raw Data'!K1325),IF(AND($P$12=$AD$20,OR($S$12="Southbound","Westbound")),SUM('Raw Data'!K1526,'Raw Data'!K1528,'Raw Data'!K1530,'Raw Data'!K1532),IF(AND($P$12=$AD$14,$S$12="Combined"),SUM('Raw Data'!K283:K290),IF(AND($P$12=$AD$15,$S$12="Combined"),SUM('Raw Data'!K490:K497),IF(AND($P$12=$AD$16,$S$12="Combined"),SUM('Raw Data'!K697:K704),IF(AND($P$12=$AD$17,$S$12="Combined"),SUM('Raw Data'!K904:K911),IF(AND($P$12=$AD$18,$S$12="Combined"),SUM('Raw Data'!K1111:K1118),IF(AND($P$12=$AD$19,$S$12="Combined"),SUM('Raw Data'!K1318:K1325),IF(AND($P$12=$AD$20,$S$12="Combined"),SUM('Raw Data'!K1525:K1532),"Error")))))))))))))))))))))</f>
        <v>0</v>
      </c>
      <c r="K34" s="6">
        <f>IF(AND($P$12=$AD$14,OR($S$12="Northbound",$S$12="Eastbound")),SUM('Raw Data'!L283,'Raw Data'!L285,'Raw Data'!L287,'Raw Data'!L289),IF(AND($P$12=$AD$15,OR($S$12="Northbound",$S$12="Eastbound")),SUM('Raw Data'!L490,'Raw Data'!L492,'Raw Data'!L494,'Raw Data'!L496),IF(AND($P$12=$AD$16,OR($S$12="Northbound",$S$12="Eastbound")),SUM('Raw Data'!L697,'Raw Data'!L699,'Raw Data'!L701,'Raw Data'!L703),IF(AND($P$12=$AD$17,OR($S$12="Northbound",$S$12="Eastbound")),SUM('Raw Data'!L904,'Raw Data'!L906,'Raw Data'!L908,'Raw Data'!L910),IF(AND($P$12=$AD$18,OR($S$12="Northbound",$S$12="Eastbound")),SUM('Raw Data'!L1111,'Raw Data'!L1113,'Raw Data'!L1115,'Raw Data'!L1117),IF(AND($P$12=$AD$19,OR($S$12="Northbound",$S$12="Eastbound")),SUM('Raw Data'!L1318,'Raw Data'!L1320,'Raw Data'!L1322,'Raw Data'!L1324),IF(AND($P$12=$AD$20,OR($S$12="Northbound",$S$12="Eastbound")),SUM('Raw Data'!L1525,'Raw Data'!L1527,'Raw Data'!L1529,'Raw Data'!L1531),IF(AND($P$12=$AD$14,OR($S$12="Southbound",$S$12="Westbound")),SUM('Raw Data'!L284,'Raw Data'!L286,'Raw Data'!L288,'Raw Data'!L290),IF(AND($P$12=$AD$15,OR($S$12="Southbound",$S$12="Westbound")),SUM('Raw Data'!L491,'Raw Data'!L493,'Raw Data'!L495,'Raw Data'!L497),IF(AND($P$12=$AD$16,OR($S$12="Southbound",$S$12="Westbound")),SUM('Raw Data'!L698,'Raw Data'!L700,'Raw Data'!L702,'Raw Data'!L704),IF(AND($P$12=$AD$17,OR($S$12="Southbound",$S$12="Westbound")),SUM('Raw Data'!L905,'Raw Data'!L907,'Raw Data'!L909,'Raw Data'!L911),IF(AND($P$12=$AD$18,OR($S$12="Southbound",$S$12="Westbound")),SUM('Raw Data'!L1112,'Raw Data'!L1114,'Raw Data'!L1116,'Raw Data'!L1118),IF(AND($P$12=$AD$19,OR($S$12="Southbound","Westbound")),SUM('Raw Data'!L1319,'Raw Data'!L1321,'Raw Data'!L1323,'Raw Data'!L1325),IF(AND($P$12=$AD$20,OR($S$12="Southbound","Westbound")),SUM('Raw Data'!L1526,'Raw Data'!L1528,'Raw Data'!L1530,'Raw Data'!L1532),IF(AND($P$12=$AD$14,$S$12="Combined"),SUM('Raw Data'!L283:L290),IF(AND($P$12=$AD$15,$S$12="Combined"),SUM('Raw Data'!L490:L497),IF(AND($P$12=$AD$16,$S$12="Combined"),SUM('Raw Data'!L697:L704),IF(AND($P$12=$AD$17,$S$12="Combined"),SUM('Raw Data'!L904:L911),IF(AND($P$12=$AD$18,$S$12="Combined"),SUM('Raw Data'!L1111:L1118),IF(AND($P$12=$AD$19,$S$12="Combined"),SUM('Raw Data'!L1318:L1325),IF(AND($P$12=$AD$20,$S$12="Combined"),SUM('Raw Data'!L1525:L1532),"Error")))))))))))))))))))))</f>
        <v>0</v>
      </c>
      <c r="L34" s="6">
        <f>IF(AND($P$12=$AD$14,OR($S$12="Northbound",$S$12="Eastbound")),SUM('Raw Data'!M283,'Raw Data'!M285,'Raw Data'!M287,'Raw Data'!M289),IF(AND($P$12=$AD$15,OR($S$12="Northbound",$S$12="Eastbound")),SUM('Raw Data'!M490,'Raw Data'!M492,'Raw Data'!M494,'Raw Data'!M496),IF(AND($P$12=$AD$16,OR($S$12="Northbound",$S$12="Eastbound")),SUM('Raw Data'!M697,'Raw Data'!M699,'Raw Data'!M701,'Raw Data'!M703),IF(AND($P$12=$AD$17,OR($S$12="Northbound",$S$12="Eastbound")),SUM('Raw Data'!M904,'Raw Data'!M906,'Raw Data'!M908,'Raw Data'!M910),IF(AND($P$12=$AD$18,OR($S$12="Northbound",$S$12="Eastbound")),SUM('Raw Data'!M1111,'Raw Data'!M1113,'Raw Data'!M1115,'Raw Data'!M1117),IF(AND($P$12=$AD$19,OR($S$12="Northbound",$S$12="Eastbound")),SUM('Raw Data'!M1318,'Raw Data'!M1320,'Raw Data'!M1322,'Raw Data'!M1324),IF(AND($P$12=$AD$20,OR($S$12="Northbound",$S$12="Eastbound")),SUM('Raw Data'!M1525,'Raw Data'!M1527,'Raw Data'!M1529,'Raw Data'!M1531),IF(AND($P$12=$AD$14,OR($S$12="Southbound",$S$12="Westbound")),SUM('Raw Data'!M284,'Raw Data'!M286,'Raw Data'!M288,'Raw Data'!M290),IF(AND($P$12=$AD$15,OR($S$12="Southbound",$S$12="Westbound")),SUM('Raw Data'!M491,'Raw Data'!M493,'Raw Data'!M495,'Raw Data'!M497),IF(AND($P$12=$AD$16,OR($S$12="Southbound",$S$12="Westbound")),SUM('Raw Data'!M698,'Raw Data'!M700,'Raw Data'!M702,'Raw Data'!M704),IF(AND($P$12=$AD$17,OR($S$12="Southbound",$S$12="Westbound")),SUM('Raw Data'!M905,'Raw Data'!M907,'Raw Data'!M909,'Raw Data'!M911),IF(AND($P$12=$AD$18,OR($S$12="Southbound",$S$12="Westbound")),SUM('Raw Data'!M1112,'Raw Data'!M1114,'Raw Data'!M1116,'Raw Data'!M1118),IF(AND($P$12=$AD$19,OR($S$12="Southbound","Westbound")),SUM('Raw Data'!M1319,'Raw Data'!M1321,'Raw Data'!M1323,'Raw Data'!M1325),IF(AND($P$12=$AD$20,OR($S$12="Southbound","Westbound")),SUM('Raw Data'!M1526,'Raw Data'!M1528,'Raw Data'!M1530,'Raw Data'!M1532),IF(AND($P$12=$AD$14,$S$12="Combined"),SUM('Raw Data'!M283:M290),IF(AND($P$12=$AD$15,$S$12="Combined"),SUM('Raw Data'!M490:M497),IF(AND($P$12=$AD$16,$S$12="Combined"),SUM('Raw Data'!M697:M704),IF(AND($P$12=$AD$17,$S$12="Combined"),SUM('Raw Data'!M904:M911),IF(AND($P$12=$AD$18,$S$12="Combined"),SUM('Raw Data'!M1111:M1118),IF(AND($P$12=$AD$19,$S$12="Combined"),SUM('Raw Data'!M1318:M1325),IF(AND($P$12=$AD$20,$S$12="Combined"),SUM('Raw Data'!M1525:M1532),"Error")))))))))))))))))))))</f>
        <v>0</v>
      </c>
      <c r="M34" s="6">
        <f>IF(AND($P$12=$AD$14,OR($S$12="Northbound",$S$12="Eastbound")),SUM('Raw Data'!N283,'Raw Data'!N285,'Raw Data'!N287,'Raw Data'!N289),IF(AND($P$12=$AD$15,OR($S$12="Northbound",$S$12="Eastbound")),SUM('Raw Data'!N490,'Raw Data'!N492,'Raw Data'!N494,'Raw Data'!N496),IF(AND($P$12=$AD$16,OR($S$12="Northbound",$S$12="Eastbound")),SUM('Raw Data'!N697,'Raw Data'!N699,'Raw Data'!N701,'Raw Data'!N703),IF(AND($P$12=$AD$17,OR($S$12="Northbound",$S$12="Eastbound")),SUM('Raw Data'!N904,'Raw Data'!N906,'Raw Data'!N908,'Raw Data'!N910),IF(AND($P$12=$AD$18,OR($S$12="Northbound",$S$12="Eastbound")),SUM('Raw Data'!N1111,'Raw Data'!N1113,'Raw Data'!N1115,'Raw Data'!N1117),IF(AND($P$12=$AD$19,OR($S$12="Northbound",$S$12="Eastbound")),SUM('Raw Data'!N1318,'Raw Data'!N1320,'Raw Data'!N1322,'Raw Data'!N1324),IF(AND($P$12=$AD$20,OR($S$12="Northbound",$S$12="Eastbound")),SUM('Raw Data'!N1525,'Raw Data'!N1527,'Raw Data'!N1529,'Raw Data'!N1531),IF(AND($P$12=$AD$14,OR($S$12="Southbound",$S$12="Westbound")),SUM('Raw Data'!N284,'Raw Data'!N286,'Raw Data'!N288,'Raw Data'!N290),IF(AND($P$12=$AD$15,OR($S$12="Southbound",$S$12="Westbound")),SUM('Raw Data'!N491,'Raw Data'!N493,'Raw Data'!N495,'Raw Data'!N497),IF(AND($P$12=$AD$16,OR($S$12="Southbound",$S$12="Westbound")),SUM('Raw Data'!N698,'Raw Data'!N700,'Raw Data'!N702,'Raw Data'!N704),IF(AND($P$12=$AD$17,OR($S$12="Southbound",$S$12="Westbound")),SUM('Raw Data'!N905,'Raw Data'!N907,'Raw Data'!N909,'Raw Data'!N911),IF(AND($P$12=$AD$18,OR($S$12="Southbound",$S$12="Westbound")),SUM('Raw Data'!N1112,'Raw Data'!N1114,'Raw Data'!N1116,'Raw Data'!N1118),IF(AND($P$12=$AD$19,OR($S$12="Southbound","Westbound")),SUM('Raw Data'!N1319,'Raw Data'!N1321,'Raw Data'!N1323,'Raw Data'!N1325),IF(AND($P$12=$AD$20,OR($S$12="Southbound","Westbound")),SUM('Raw Data'!N1526,'Raw Data'!N1528,'Raw Data'!N1530,'Raw Data'!N1532),IF(AND($P$12=$AD$14,$S$12="Combined"),SUM('Raw Data'!N283:N290),IF(AND($P$12=$AD$15,$S$12="Combined"),SUM('Raw Data'!N490:N497),IF(AND($P$12=$AD$16,$S$12="Combined"),SUM('Raw Data'!N697:N704),IF(AND($P$12=$AD$17,$S$12="Combined"),SUM('Raw Data'!N904:N911),IF(AND($P$12=$AD$18,$S$12="Combined"),SUM('Raw Data'!N1111:N1118),IF(AND($P$12=$AD$19,$S$12="Combined"),SUM('Raw Data'!N1318:N1325),IF(AND($P$12=$AD$20,$S$12="Combined"),SUM('Raw Data'!N1525:N1532),"Error")))))))))))))))))))))</f>
        <v>0</v>
      </c>
      <c r="N34" s="46">
        <f t="shared" si="0"/>
        <v>35</v>
      </c>
    </row>
    <row r="35" spans="1:14" ht="13.8" x14ac:dyDescent="0.25">
      <c r="A35" s="43">
        <v>0.875</v>
      </c>
      <c r="B35" s="6">
        <f>IF(AND($P$12=$AD$14,OR($S$12="Northbound",$S$12="Eastbound")),SUM('Raw Data'!C291,'Raw Data'!C293,'Raw Data'!C295,'Raw Data'!C297),IF(AND($P$12=$AD$15,OR($S$12="Northbound",$S$12="Eastbound")),SUM('Raw Data'!C498,'Raw Data'!C500,'Raw Data'!C502,'Raw Data'!C504),IF(AND($P$12=$AD$16,OR($S$12="Northbound",$S$12="Eastbound")),SUM('Raw Data'!C705,'Raw Data'!C707,'Raw Data'!C709,'Raw Data'!C711),IF(AND($P$12=$AD$17,OR($S$12="Northbound",$S$12="Eastbound")),SUM('Raw Data'!C912,'Raw Data'!C914,'Raw Data'!C916,'Raw Data'!C918),IF(AND($P$12=$AD$18,OR($S$12="Northbound",$S$12="Eastbound")),SUM('Raw Data'!C1119,'Raw Data'!C1121,'Raw Data'!C1123,'Raw Data'!C1125),IF(AND($P$12=$AD$19,OR($S$12="Northbound",$S$12="Eastbound")),SUM('Raw Data'!C1326,'Raw Data'!C1328,'Raw Data'!C1330,'Raw Data'!C1332),IF(AND($P$12=$AD$20,OR($S$12="Northbound",$S$12="Eastbound")),SUM('Raw Data'!C1533,'Raw Data'!C1535,'Raw Data'!C1537,'Raw Data'!C1539),IF(AND($P$12=$AD$14,OR($S$12="Southbound",$S$12="Westbound")),SUM('Raw Data'!C292,'Raw Data'!C294,'Raw Data'!C296,'Raw Data'!C298),IF(AND($P$12=$AD$15,OR($S$12="Southbound",$S$12="Westbound")),SUM('Raw Data'!C499,'Raw Data'!C501,'Raw Data'!C503,'Raw Data'!C505),IF(AND($P$12=$AD$16,OR($S$12="Southbound",$S$12="Westbound")),SUM('Raw Data'!C706,'Raw Data'!C708,'Raw Data'!C710,'Raw Data'!C712),IF(AND($P$12=$AD$17,OR($S$12="Southbound",$S$12="Westbound")),SUM('Raw Data'!C913,'Raw Data'!C915,'Raw Data'!C917,'Raw Data'!C919),IF(AND($P$12=$AD$18,OR($S$12="Southbound",$S$12="Westbound")),SUM('Raw Data'!C1120,'Raw Data'!C1122,'Raw Data'!C1124,'Raw Data'!C1126),IF(AND($P$12=$AD$19,OR($S$12="Southbound","Westbound")),SUM('Raw Data'!C1327,'Raw Data'!C1329,'Raw Data'!C1331,'Raw Data'!C1333),IF(AND($P$12=$AD$20,OR($S$12="Southbound","Westbound")),SUM('Raw Data'!C1534,'Raw Data'!C1536,'Raw Data'!C1538,'Raw Data'!C1540),IF(AND($P$12=$AD$14,$S$12="Combined"),SUM('Raw Data'!C291:C298),IF(AND($P$12=$AD$15,$S$12="Combined"),SUM('Raw Data'!C498:C505),IF(AND($P$12=$AD$16,$S$12="Combined"),SUM('Raw Data'!C705:C712),IF(AND($P$12=$AD$17,$S$12="Combined"),SUM('Raw Data'!C912:C919),IF(AND($P$12=$AD$18,$S$12="Combined"),SUM('Raw Data'!C1119:C1126),IF(AND($P$12=$AD$19,$S$12="Combined"),SUM('Raw Data'!C1326:C1333),IF(AND($P$12=$AD$20,$S$12="Combined"),SUM('Raw Data'!C1533:C1540),"Error")))))))))))))))))))))</f>
        <v>2</v>
      </c>
      <c r="C35" s="6">
        <f>IF(AND($P$12=$AD$14,OR($S$12="Northbound",$S$12="Eastbound")),SUM('Raw Data'!D291,'Raw Data'!D293,'Raw Data'!D295,'Raw Data'!D297),IF(AND($P$12=$AD$15,OR($S$12="Northbound",$S$12="Eastbound")),SUM('Raw Data'!D498,'Raw Data'!D500,'Raw Data'!D502,'Raw Data'!D504),IF(AND($P$12=$AD$16,OR($S$12="Northbound",$S$12="Eastbound")),SUM('Raw Data'!D705,'Raw Data'!D707,'Raw Data'!D709,'Raw Data'!D711),IF(AND($P$12=$AD$17,OR($S$12="Northbound",$S$12="Eastbound")),SUM('Raw Data'!D912,'Raw Data'!D914,'Raw Data'!D916,'Raw Data'!D918),IF(AND($P$12=$AD$18,OR($S$12="Northbound",$S$12="Eastbound")),SUM('Raw Data'!D1119,'Raw Data'!D1121,'Raw Data'!D1123,'Raw Data'!D1125),IF(AND($P$12=$AD$19,OR($S$12="Northbound",$S$12="Eastbound")),SUM('Raw Data'!D1326,'Raw Data'!D1328,'Raw Data'!D1330,'Raw Data'!D1332),IF(AND($P$12=$AD$20,OR($S$12="Northbound",$S$12="Eastbound")),SUM('Raw Data'!D1533,'Raw Data'!D1535,'Raw Data'!D1537,'Raw Data'!D1539),IF(AND($P$12=$AD$14,OR($S$12="Southbound",$S$12="Westbound")),SUM('Raw Data'!D292,'Raw Data'!D294,'Raw Data'!D296,'Raw Data'!D298),IF(AND($P$12=$AD$15,OR($S$12="Southbound",$S$12="Westbound")),SUM('Raw Data'!D499,'Raw Data'!D501,'Raw Data'!D503,'Raw Data'!D505),IF(AND($P$12=$AD$16,OR($S$12="Southbound",$S$12="Westbound")),SUM('Raw Data'!D706,'Raw Data'!D708,'Raw Data'!D710,'Raw Data'!D712),IF(AND($P$12=$AD$17,OR($S$12="Southbound",$S$12="Westbound")),SUM('Raw Data'!D913,'Raw Data'!D915,'Raw Data'!D917,'Raw Data'!D919),IF(AND($P$12=$AD$18,OR($S$12="Southbound",$S$12="Westbound")),SUM('Raw Data'!D1120,'Raw Data'!D1122,'Raw Data'!D1124,'Raw Data'!D1126),IF(AND($P$12=$AD$19,OR($S$12="Southbound","Westbound")),SUM('Raw Data'!D1327,'Raw Data'!D1329,'Raw Data'!D1331,'Raw Data'!D1333),IF(AND($P$12=$AD$20,OR($S$12="Southbound","Westbound")),SUM('Raw Data'!D1534,'Raw Data'!D1536,'Raw Data'!D1538,'Raw Data'!D1540),IF(AND($P$12=$AD$14,$S$12="Combined"),SUM('Raw Data'!D291:D298),IF(AND($P$12=$AD$15,$S$12="Combined"),SUM('Raw Data'!D498:D505),IF(AND($P$12=$AD$16,$S$12="Combined"),SUM('Raw Data'!D705:D712),IF(AND($P$12=$AD$17,$S$12="Combined"),SUM('Raw Data'!D912:D919),IF(AND($P$12=$AD$18,$S$12="Combined"),SUM('Raw Data'!D1119:D1126),IF(AND($P$12=$AD$19,$S$12="Combined"),SUM('Raw Data'!D1326:D1333),IF(AND($P$12=$AD$20,$S$12="Combined"),SUM('Raw Data'!D1533:D1540),"Error")))))))))))))))))))))</f>
        <v>22</v>
      </c>
      <c r="D35" s="6">
        <f>IF(AND($P$12=$AD$14,OR($S$12="Northbound",$S$12="Eastbound")),SUM('Raw Data'!E291,'Raw Data'!E293,'Raw Data'!E295,'Raw Data'!E297),IF(AND($P$12=$AD$15,OR($S$12="Northbound",$S$12="Eastbound")),SUM('Raw Data'!E498,'Raw Data'!E500,'Raw Data'!E502,'Raw Data'!E504),IF(AND($P$12=$AD$16,OR($S$12="Northbound",$S$12="Eastbound")),SUM('Raw Data'!E705,'Raw Data'!E707,'Raw Data'!E709,'Raw Data'!E711),IF(AND($P$12=$AD$17,OR($S$12="Northbound",$S$12="Eastbound")),SUM('Raw Data'!E912,'Raw Data'!E914,'Raw Data'!E916,'Raw Data'!E918),IF(AND($P$12=$AD$18,OR($S$12="Northbound",$S$12="Eastbound")),SUM('Raw Data'!E1119,'Raw Data'!E1121,'Raw Data'!E1123,'Raw Data'!E1125),IF(AND($P$12=$AD$19,OR($S$12="Northbound",$S$12="Eastbound")),SUM('Raw Data'!E1326,'Raw Data'!E1328,'Raw Data'!E1330,'Raw Data'!E1332),IF(AND($P$12=$AD$20,OR($S$12="Northbound",$S$12="Eastbound")),SUM('Raw Data'!E1533,'Raw Data'!E1535,'Raw Data'!E1537,'Raw Data'!E1539),IF(AND($P$12=$AD$14,OR($S$12="Southbound",$S$12="Westbound")),SUM('Raw Data'!E292,'Raw Data'!E294,'Raw Data'!E296,'Raw Data'!E298),IF(AND($P$12=$AD$15,OR($S$12="Southbound",$S$12="Westbound")),SUM('Raw Data'!E499,'Raw Data'!E501,'Raw Data'!E503,'Raw Data'!E505),IF(AND($P$12=$AD$16,OR($S$12="Southbound",$S$12="Westbound")),SUM('Raw Data'!E706,'Raw Data'!E708,'Raw Data'!E710,'Raw Data'!E712),IF(AND($P$12=$AD$17,OR($S$12="Southbound",$S$12="Westbound")),SUM('Raw Data'!E913,'Raw Data'!E915,'Raw Data'!E917,'Raw Data'!E919),IF(AND($P$12=$AD$18,OR($S$12="Southbound",$S$12="Westbound")),SUM('Raw Data'!E1120,'Raw Data'!E1122,'Raw Data'!E1124,'Raw Data'!E1126),IF(AND($P$12=$AD$19,OR($S$12="Southbound","Westbound")),SUM('Raw Data'!E1327,'Raw Data'!E1329,'Raw Data'!E1331,'Raw Data'!E1333),IF(AND($P$12=$AD$20,OR($S$12="Southbound","Westbound")),SUM('Raw Data'!E1534,'Raw Data'!E1536,'Raw Data'!E1538,'Raw Data'!E1540),IF(AND($P$12=$AD$14,$S$12="Combined"),SUM('Raw Data'!E291:E298),IF(AND($P$12=$AD$15,$S$12="Combined"),SUM('Raw Data'!E498:E505),IF(AND($P$12=$AD$16,$S$12="Combined"),SUM('Raw Data'!E705:E712),IF(AND($P$12=$AD$17,$S$12="Combined"),SUM('Raw Data'!E912:E919),IF(AND($P$12=$AD$18,$S$12="Combined"),SUM('Raw Data'!E1119:E1126),IF(AND($P$12=$AD$19,$S$12="Combined"),SUM('Raw Data'!E1326:E1333),IF(AND($P$12=$AD$20,$S$12="Combined"),SUM('Raw Data'!E1533:E1540),"Error")))))))))))))))))))))</f>
        <v>0</v>
      </c>
      <c r="E35" s="6">
        <f>IF(AND($P$12=$AD$14,OR($S$12="Northbound",$S$12="Eastbound")),SUM('Raw Data'!F291,'Raw Data'!F293,'Raw Data'!F295,'Raw Data'!F297),IF(AND($P$12=$AD$15,OR($S$12="Northbound",$S$12="Eastbound")),SUM('Raw Data'!F498,'Raw Data'!F500,'Raw Data'!F502,'Raw Data'!F504),IF(AND($P$12=$AD$16,OR($S$12="Northbound",$S$12="Eastbound")),SUM('Raw Data'!F705,'Raw Data'!F707,'Raw Data'!F709,'Raw Data'!F711),IF(AND($P$12=$AD$17,OR($S$12="Northbound",$S$12="Eastbound")),SUM('Raw Data'!F912,'Raw Data'!F914,'Raw Data'!F916,'Raw Data'!F918),IF(AND($P$12=$AD$18,OR($S$12="Northbound",$S$12="Eastbound")),SUM('Raw Data'!F1119,'Raw Data'!F1121,'Raw Data'!F1123,'Raw Data'!F1125),IF(AND($P$12=$AD$19,OR($S$12="Northbound",$S$12="Eastbound")),SUM('Raw Data'!F1326,'Raw Data'!F1328,'Raw Data'!F1330,'Raw Data'!F1332),IF(AND($P$12=$AD$20,OR($S$12="Northbound",$S$12="Eastbound")),SUM('Raw Data'!F1533,'Raw Data'!F1535,'Raw Data'!F1537,'Raw Data'!F1539),IF(AND($P$12=$AD$14,OR($S$12="Southbound",$S$12="Westbound")),SUM('Raw Data'!F292,'Raw Data'!F294,'Raw Data'!F296,'Raw Data'!F298),IF(AND($P$12=$AD$15,OR($S$12="Southbound",$S$12="Westbound")),SUM('Raw Data'!F499,'Raw Data'!F501,'Raw Data'!F503,'Raw Data'!F505),IF(AND($P$12=$AD$16,OR($S$12="Southbound",$S$12="Westbound")),SUM('Raw Data'!F706,'Raw Data'!F708,'Raw Data'!F710,'Raw Data'!F712),IF(AND($P$12=$AD$17,OR($S$12="Southbound",$S$12="Westbound")),SUM('Raw Data'!F913,'Raw Data'!F915,'Raw Data'!F917,'Raw Data'!F919),IF(AND($P$12=$AD$18,OR($S$12="Southbound",$S$12="Westbound")),SUM('Raw Data'!F1120,'Raw Data'!F1122,'Raw Data'!F1124,'Raw Data'!F1126),IF(AND($P$12=$AD$19,OR($S$12="Southbound","Westbound")),SUM('Raw Data'!F1327,'Raw Data'!F1329,'Raw Data'!F1331,'Raw Data'!F1333),IF(AND($P$12=$AD$20,OR($S$12="Southbound","Westbound")),SUM('Raw Data'!F1534,'Raw Data'!F1536,'Raw Data'!F1538,'Raw Data'!F1540),IF(AND($P$12=$AD$14,$S$12="Combined"),SUM('Raw Data'!F291:F298),IF(AND($P$12=$AD$15,$S$12="Combined"),SUM('Raw Data'!F498:F505),IF(AND($P$12=$AD$16,$S$12="Combined"),SUM('Raw Data'!F705:F712),IF(AND($P$12=$AD$17,$S$12="Combined"),SUM('Raw Data'!F912:F919),IF(AND($P$12=$AD$18,$S$12="Combined"),SUM('Raw Data'!F1119:F1126),IF(AND($P$12=$AD$19,$S$12="Combined"),SUM('Raw Data'!F1326:F1333),IF(AND($P$12=$AD$20,$S$12="Combined"),SUM('Raw Data'!F1533:F1540),"Error")))))))))))))))))))))</f>
        <v>0</v>
      </c>
      <c r="F35" s="6">
        <f>IF(AND($P$12=$AD$14,OR($S$12="Northbound",$S$12="Eastbound")),SUM('Raw Data'!G291,'Raw Data'!G293,'Raw Data'!G295,'Raw Data'!G297),IF(AND($P$12=$AD$15,OR($S$12="Northbound",$S$12="Eastbound")),SUM('Raw Data'!G498,'Raw Data'!G500,'Raw Data'!G502,'Raw Data'!G504),IF(AND($P$12=$AD$16,OR($S$12="Northbound",$S$12="Eastbound")),SUM('Raw Data'!G705,'Raw Data'!G707,'Raw Data'!G709,'Raw Data'!G711),IF(AND($P$12=$AD$17,OR($S$12="Northbound",$S$12="Eastbound")),SUM('Raw Data'!G912,'Raw Data'!G914,'Raw Data'!G916,'Raw Data'!G918),IF(AND($P$12=$AD$18,OR($S$12="Northbound",$S$12="Eastbound")),SUM('Raw Data'!G1119,'Raw Data'!G1121,'Raw Data'!G1123,'Raw Data'!G1125),IF(AND($P$12=$AD$19,OR($S$12="Northbound",$S$12="Eastbound")),SUM('Raw Data'!G1326,'Raw Data'!G1328,'Raw Data'!G1330,'Raw Data'!G1332),IF(AND($P$12=$AD$20,OR($S$12="Northbound",$S$12="Eastbound")),SUM('Raw Data'!G1533,'Raw Data'!G1535,'Raw Data'!G1537,'Raw Data'!G1539),IF(AND($P$12=$AD$14,OR($S$12="Southbound",$S$12="Westbound")),SUM('Raw Data'!G292,'Raw Data'!G294,'Raw Data'!G296,'Raw Data'!G298),IF(AND($P$12=$AD$15,OR($S$12="Southbound",$S$12="Westbound")),SUM('Raw Data'!G499,'Raw Data'!G501,'Raw Data'!G503,'Raw Data'!G505),IF(AND($P$12=$AD$16,OR($S$12="Southbound",$S$12="Westbound")),SUM('Raw Data'!G706,'Raw Data'!G708,'Raw Data'!G710,'Raw Data'!G712),IF(AND($P$12=$AD$17,OR($S$12="Southbound",$S$12="Westbound")),SUM('Raw Data'!G913,'Raw Data'!G915,'Raw Data'!G917,'Raw Data'!G919),IF(AND($P$12=$AD$18,OR($S$12="Southbound",$S$12="Westbound")),SUM('Raw Data'!G1120,'Raw Data'!G1122,'Raw Data'!G1124,'Raw Data'!G1126),IF(AND($P$12=$AD$19,OR($S$12="Southbound","Westbound")),SUM('Raw Data'!G1327,'Raw Data'!G1329,'Raw Data'!G1331,'Raw Data'!G1333),IF(AND($P$12=$AD$20,OR($S$12="Southbound","Westbound")),SUM('Raw Data'!G1534,'Raw Data'!G1536,'Raw Data'!G1538,'Raw Data'!G1540),IF(AND($P$12=$AD$14,$S$12="Combined"),SUM('Raw Data'!G291:G298),IF(AND($P$12=$AD$15,$S$12="Combined"),SUM('Raw Data'!G498:G505),IF(AND($P$12=$AD$16,$S$12="Combined"),SUM('Raw Data'!G705:G712),IF(AND($P$12=$AD$17,$S$12="Combined"),SUM('Raw Data'!G912:G919),IF(AND($P$12=$AD$18,$S$12="Combined"),SUM('Raw Data'!G1119:G1126),IF(AND($P$12=$AD$19,$S$12="Combined"),SUM('Raw Data'!G1326:G1333),IF(AND($P$12=$AD$20,$S$12="Combined"),SUM('Raw Data'!G1533:G1540),"Error")))))))))))))))))))))</f>
        <v>0</v>
      </c>
      <c r="G35" s="6">
        <f>IF(AND($P$12=$AD$14,OR($S$12="Northbound",$S$12="Eastbound")),SUM('Raw Data'!H291,'Raw Data'!H293,'Raw Data'!H295,'Raw Data'!H297),IF(AND($P$12=$AD$15,OR($S$12="Northbound",$S$12="Eastbound")),SUM('Raw Data'!H498,'Raw Data'!H500,'Raw Data'!H502,'Raw Data'!H504),IF(AND($P$12=$AD$16,OR($S$12="Northbound",$S$12="Eastbound")),SUM('Raw Data'!H705,'Raw Data'!H707,'Raw Data'!H709,'Raw Data'!H711),IF(AND($P$12=$AD$17,OR($S$12="Northbound",$S$12="Eastbound")),SUM('Raw Data'!H912,'Raw Data'!H914,'Raw Data'!H916,'Raw Data'!H918),IF(AND($P$12=$AD$18,OR($S$12="Northbound",$S$12="Eastbound")),SUM('Raw Data'!H1119,'Raw Data'!H1121,'Raw Data'!H1123,'Raw Data'!H1125),IF(AND($P$12=$AD$19,OR($S$12="Northbound",$S$12="Eastbound")),SUM('Raw Data'!H1326,'Raw Data'!H1328,'Raw Data'!H1330,'Raw Data'!H1332),IF(AND($P$12=$AD$20,OR($S$12="Northbound",$S$12="Eastbound")),SUM('Raw Data'!H1533,'Raw Data'!H1535,'Raw Data'!H1537,'Raw Data'!H1539),IF(AND($P$12=$AD$14,OR($S$12="Southbound",$S$12="Westbound")),SUM('Raw Data'!H292,'Raw Data'!H294,'Raw Data'!H296,'Raw Data'!H298),IF(AND($P$12=$AD$15,OR($S$12="Southbound",$S$12="Westbound")),SUM('Raw Data'!H499,'Raw Data'!H501,'Raw Data'!H503,'Raw Data'!H505),IF(AND($P$12=$AD$16,OR($S$12="Southbound",$S$12="Westbound")),SUM('Raw Data'!H706,'Raw Data'!H708,'Raw Data'!H710,'Raw Data'!H712),IF(AND($P$12=$AD$17,OR($S$12="Southbound",$S$12="Westbound")),SUM('Raw Data'!H913,'Raw Data'!H915,'Raw Data'!H917,'Raw Data'!H919),IF(AND($P$12=$AD$18,OR($S$12="Southbound",$S$12="Westbound")),SUM('Raw Data'!H1120,'Raw Data'!H1122,'Raw Data'!H1124,'Raw Data'!H1126),IF(AND($P$12=$AD$19,OR($S$12="Southbound","Westbound")),SUM('Raw Data'!H1327,'Raw Data'!H1329,'Raw Data'!H1331,'Raw Data'!H1333),IF(AND($P$12=$AD$20,OR($S$12="Southbound","Westbound")),SUM('Raw Data'!H1534,'Raw Data'!H1536,'Raw Data'!H1538,'Raw Data'!H1540),IF(AND($P$12=$AD$14,$S$12="Combined"),SUM('Raw Data'!H291:H298),IF(AND($P$12=$AD$15,$S$12="Combined"),SUM('Raw Data'!H498:H505),IF(AND($P$12=$AD$16,$S$12="Combined"),SUM('Raw Data'!H705:H712),IF(AND($P$12=$AD$17,$S$12="Combined"),SUM('Raw Data'!H912:H919),IF(AND($P$12=$AD$18,$S$12="Combined"),SUM('Raw Data'!H1119:H1126),IF(AND($P$12=$AD$19,$S$12="Combined"),SUM('Raw Data'!H1326:H1333),IF(AND($P$12=$AD$20,$S$12="Combined"),SUM('Raw Data'!H1533:H1540),"Error")))))))))))))))))))))</f>
        <v>0</v>
      </c>
      <c r="H35" s="6">
        <f>IF(AND($P$12=$AD$14,OR($S$12="Northbound",$S$12="Eastbound")),SUM('Raw Data'!I291,'Raw Data'!I293,'Raw Data'!I295,'Raw Data'!I297),IF(AND($P$12=$AD$15,OR($S$12="Northbound",$S$12="Eastbound")),SUM('Raw Data'!I498,'Raw Data'!I500,'Raw Data'!I502,'Raw Data'!I504),IF(AND($P$12=$AD$16,OR($S$12="Northbound",$S$12="Eastbound")),SUM('Raw Data'!I705,'Raw Data'!I707,'Raw Data'!I709,'Raw Data'!I711),IF(AND($P$12=$AD$17,OR($S$12="Northbound",$S$12="Eastbound")),SUM('Raw Data'!I912,'Raw Data'!I914,'Raw Data'!I916,'Raw Data'!I918),IF(AND($P$12=$AD$18,OR($S$12="Northbound",$S$12="Eastbound")),SUM('Raw Data'!I1119,'Raw Data'!I1121,'Raw Data'!I1123,'Raw Data'!I1125),IF(AND($P$12=$AD$19,OR($S$12="Northbound",$S$12="Eastbound")),SUM('Raw Data'!I1326,'Raw Data'!I1328,'Raw Data'!I1330,'Raw Data'!I1332),IF(AND($P$12=$AD$20,OR($S$12="Northbound",$S$12="Eastbound")),SUM('Raw Data'!I1533,'Raw Data'!I1535,'Raw Data'!I1537,'Raw Data'!I1539),IF(AND($P$12=$AD$14,OR($S$12="Southbound",$S$12="Westbound")),SUM('Raw Data'!I292,'Raw Data'!I294,'Raw Data'!I296,'Raw Data'!I298),IF(AND($P$12=$AD$15,OR($S$12="Southbound",$S$12="Westbound")),SUM('Raw Data'!I499,'Raw Data'!I501,'Raw Data'!I503,'Raw Data'!I505),IF(AND($P$12=$AD$16,OR($S$12="Southbound",$S$12="Westbound")),SUM('Raw Data'!I706,'Raw Data'!I708,'Raw Data'!I710,'Raw Data'!I712),IF(AND($P$12=$AD$17,OR($S$12="Southbound",$S$12="Westbound")),SUM('Raw Data'!I913,'Raw Data'!I915,'Raw Data'!I917,'Raw Data'!I919),IF(AND($P$12=$AD$18,OR($S$12="Southbound",$S$12="Westbound")),SUM('Raw Data'!I1120,'Raw Data'!I1122,'Raw Data'!I1124,'Raw Data'!I1126),IF(AND($P$12=$AD$19,OR($S$12="Southbound","Westbound")),SUM('Raw Data'!I1327,'Raw Data'!I1329,'Raw Data'!I1331,'Raw Data'!I1333),IF(AND($P$12=$AD$20,OR($S$12="Southbound","Westbound")),SUM('Raw Data'!I1534,'Raw Data'!I1536,'Raw Data'!I1538,'Raw Data'!I1540),IF(AND($P$12=$AD$14,$S$12="Combined"),SUM('Raw Data'!I291:I298),IF(AND($P$12=$AD$15,$S$12="Combined"),SUM('Raw Data'!I498:I505),IF(AND($P$12=$AD$16,$S$12="Combined"),SUM('Raw Data'!I705:I712),IF(AND($P$12=$AD$17,$S$12="Combined"),SUM('Raw Data'!I912:I919),IF(AND($P$12=$AD$18,$S$12="Combined"),SUM('Raw Data'!I1119:I1126),IF(AND($P$12=$AD$19,$S$12="Combined"),SUM('Raw Data'!I1326:I1333),IF(AND($P$12=$AD$20,$S$12="Combined"),SUM('Raw Data'!I1533:I1540),"Error")))))))))))))))))))))</f>
        <v>0</v>
      </c>
      <c r="I35" s="6">
        <f>IF(AND($P$12=$AD$14,OR($S$12="Northbound",$S$12="Eastbound")),SUM('Raw Data'!J291,'Raw Data'!J293,'Raw Data'!J295,'Raw Data'!J297),IF(AND($P$12=$AD$15,OR($S$12="Northbound",$S$12="Eastbound")),SUM('Raw Data'!J498,'Raw Data'!J500,'Raw Data'!J502,'Raw Data'!J504),IF(AND($P$12=$AD$16,OR($S$12="Northbound",$S$12="Eastbound")),SUM('Raw Data'!J705,'Raw Data'!J707,'Raw Data'!J709,'Raw Data'!J711),IF(AND($P$12=$AD$17,OR($S$12="Northbound",$S$12="Eastbound")),SUM('Raw Data'!J912,'Raw Data'!J914,'Raw Data'!J916,'Raw Data'!J918),IF(AND($P$12=$AD$18,OR($S$12="Northbound",$S$12="Eastbound")),SUM('Raw Data'!J1119,'Raw Data'!J1121,'Raw Data'!J1123,'Raw Data'!J1125),IF(AND($P$12=$AD$19,OR($S$12="Northbound",$S$12="Eastbound")),SUM('Raw Data'!J1326,'Raw Data'!J1328,'Raw Data'!J1330,'Raw Data'!J1332),IF(AND($P$12=$AD$20,OR($S$12="Northbound",$S$12="Eastbound")),SUM('Raw Data'!J1533,'Raw Data'!J1535,'Raw Data'!J1537,'Raw Data'!J1539),IF(AND($P$12=$AD$14,OR($S$12="Southbound",$S$12="Westbound")),SUM('Raw Data'!J292,'Raw Data'!J294,'Raw Data'!J296,'Raw Data'!J298),IF(AND($P$12=$AD$15,OR($S$12="Southbound",$S$12="Westbound")),SUM('Raw Data'!J499,'Raw Data'!J501,'Raw Data'!J503,'Raw Data'!J505),IF(AND($P$12=$AD$16,OR($S$12="Southbound",$S$12="Westbound")),SUM('Raw Data'!J706,'Raw Data'!J708,'Raw Data'!J710,'Raw Data'!J712),IF(AND($P$12=$AD$17,OR($S$12="Southbound",$S$12="Westbound")),SUM('Raw Data'!J913,'Raw Data'!J915,'Raw Data'!J917,'Raw Data'!J919),IF(AND($P$12=$AD$18,OR($S$12="Southbound",$S$12="Westbound")),SUM('Raw Data'!J1120,'Raw Data'!J1122,'Raw Data'!J1124,'Raw Data'!J1126),IF(AND($P$12=$AD$19,OR($S$12="Southbound","Westbound")),SUM('Raw Data'!J1327,'Raw Data'!J1329,'Raw Data'!J1331,'Raw Data'!J1333),IF(AND($P$12=$AD$20,OR($S$12="Southbound","Westbound")),SUM('Raw Data'!J1534,'Raw Data'!J1536,'Raw Data'!J1538,'Raw Data'!J1540),IF(AND($P$12=$AD$14,$S$12="Combined"),SUM('Raw Data'!J291:J298),IF(AND($P$12=$AD$15,$S$12="Combined"),SUM('Raw Data'!J498:J505),IF(AND($P$12=$AD$16,$S$12="Combined"),SUM('Raw Data'!J705:J712),IF(AND($P$12=$AD$17,$S$12="Combined"),SUM('Raw Data'!J912:J919),IF(AND($P$12=$AD$18,$S$12="Combined"),SUM('Raw Data'!J1119:J1126),IF(AND($P$12=$AD$19,$S$12="Combined"),SUM('Raw Data'!J1326:J1333),IF(AND($P$12=$AD$20,$S$12="Combined"),SUM('Raw Data'!J1533:J1540),"Error")))))))))))))))))))))</f>
        <v>0</v>
      </c>
      <c r="J35" s="6">
        <f>IF(AND($P$12=$AD$14,OR($S$12="Northbound",$S$12="Eastbound")),SUM('Raw Data'!K291,'Raw Data'!K293,'Raw Data'!K295,'Raw Data'!K297),IF(AND($P$12=$AD$15,OR($S$12="Northbound",$S$12="Eastbound")),SUM('Raw Data'!K498,'Raw Data'!K500,'Raw Data'!K502,'Raw Data'!K504),IF(AND($P$12=$AD$16,OR($S$12="Northbound",$S$12="Eastbound")),SUM('Raw Data'!K705,'Raw Data'!K707,'Raw Data'!K709,'Raw Data'!K711),IF(AND($P$12=$AD$17,OR($S$12="Northbound",$S$12="Eastbound")),SUM('Raw Data'!K912,'Raw Data'!K914,'Raw Data'!K916,'Raw Data'!K918),IF(AND($P$12=$AD$18,OR($S$12="Northbound",$S$12="Eastbound")),SUM('Raw Data'!K1119,'Raw Data'!K1121,'Raw Data'!K1123,'Raw Data'!K1125),IF(AND($P$12=$AD$19,OR($S$12="Northbound",$S$12="Eastbound")),SUM('Raw Data'!K1326,'Raw Data'!K1328,'Raw Data'!K1330,'Raw Data'!K1332),IF(AND($P$12=$AD$20,OR($S$12="Northbound",$S$12="Eastbound")),SUM('Raw Data'!K1533,'Raw Data'!K1535,'Raw Data'!K1537,'Raw Data'!K1539),IF(AND($P$12=$AD$14,OR($S$12="Southbound",$S$12="Westbound")),SUM('Raw Data'!K292,'Raw Data'!K294,'Raw Data'!K296,'Raw Data'!K298),IF(AND($P$12=$AD$15,OR($S$12="Southbound",$S$12="Westbound")),SUM('Raw Data'!K499,'Raw Data'!K501,'Raw Data'!K503,'Raw Data'!K505),IF(AND($P$12=$AD$16,OR($S$12="Southbound",$S$12="Westbound")),SUM('Raw Data'!K706,'Raw Data'!K708,'Raw Data'!K710,'Raw Data'!K712),IF(AND($P$12=$AD$17,OR($S$12="Southbound",$S$12="Westbound")),SUM('Raw Data'!K913,'Raw Data'!K915,'Raw Data'!K917,'Raw Data'!K919),IF(AND($P$12=$AD$18,OR($S$12="Southbound",$S$12="Westbound")),SUM('Raw Data'!K1120,'Raw Data'!K1122,'Raw Data'!K1124,'Raw Data'!K1126),IF(AND($P$12=$AD$19,OR($S$12="Southbound","Westbound")),SUM('Raw Data'!K1327,'Raw Data'!K1329,'Raw Data'!K1331,'Raw Data'!K1333),IF(AND($P$12=$AD$20,OR($S$12="Southbound","Westbound")),SUM('Raw Data'!K1534,'Raw Data'!K1536,'Raw Data'!K1538,'Raw Data'!K1540),IF(AND($P$12=$AD$14,$S$12="Combined"),SUM('Raw Data'!K291:K298),IF(AND($P$12=$AD$15,$S$12="Combined"),SUM('Raw Data'!K498:K505),IF(AND($P$12=$AD$16,$S$12="Combined"),SUM('Raw Data'!K705:K712),IF(AND($P$12=$AD$17,$S$12="Combined"),SUM('Raw Data'!K912:K919),IF(AND($P$12=$AD$18,$S$12="Combined"),SUM('Raw Data'!K1119:K1126),IF(AND($P$12=$AD$19,$S$12="Combined"),SUM('Raw Data'!K1326:K1333),IF(AND($P$12=$AD$20,$S$12="Combined"),SUM('Raw Data'!K1533:K1540),"Error")))))))))))))))))))))</f>
        <v>0</v>
      </c>
      <c r="K35" s="6">
        <f>IF(AND($P$12=$AD$14,OR($S$12="Northbound",$S$12="Eastbound")),SUM('Raw Data'!L291,'Raw Data'!L293,'Raw Data'!L295,'Raw Data'!L297),IF(AND($P$12=$AD$15,OR($S$12="Northbound",$S$12="Eastbound")),SUM('Raw Data'!L498,'Raw Data'!L500,'Raw Data'!L502,'Raw Data'!L504),IF(AND($P$12=$AD$16,OR($S$12="Northbound",$S$12="Eastbound")),SUM('Raw Data'!L705,'Raw Data'!L707,'Raw Data'!L709,'Raw Data'!L711),IF(AND($P$12=$AD$17,OR($S$12="Northbound",$S$12="Eastbound")),SUM('Raw Data'!L912,'Raw Data'!L914,'Raw Data'!L916,'Raw Data'!L918),IF(AND($P$12=$AD$18,OR($S$12="Northbound",$S$12="Eastbound")),SUM('Raw Data'!L1119,'Raw Data'!L1121,'Raw Data'!L1123,'Raw Data'!L1125),IF(AND($P$12=$AD$19,OR($S$12="Northbound",$S$12="Eastbound")),SUM('Raw Data'!L1326,'Raw Data'!L1328,'Raw Data'!L1330,'Raw Data'!L1332),IF(AND($P$12=$AD$20,OR($S$12="Northbound",$S$12="Eastbound")),SUM('Raw Data'!L1533,'Raw Data'!L1535,'Raw Data'!L1537,'Raw Data'!L1539),IF(AND($P$12=$AD$14,OR($S$12="Southbound",$S$12="Westbound")),SUM('Raw Data'!L292,'Raw Data'!L294,'Raw Data'!L296,'Raw Data'!L298),IF(AND($P$12=$AD$15,OR($S$12="Southbound",$S$12="Westbound")),SUM('Raw Data'!L499,'Raw Data'!L501,'Raw Data'!L503,'Raw Data'!L505),IF(AND($P$12=$AD$16,OR($S$12="Southbound",$S$12="Westbound")),SUM('Raw Data'!L706,'Raw Data'!L708,'Raw Data'!L710,'Raw Data'!L712),IF(AND($P$12=$AD$17,OR($S$12="Southbound",$S$12="Westbound")),SUM('Raw Data'!L913,'Raw Data'!L915,'Raw Data'!L917,'Raw Data'!L919),IF(AND($P$12=$AD$18,OR($S$12="Southbound",$S$12="Westbound")),SUM('Raw Data'!L1120,'Raw Data'!L1122,'Raw Data'!L1124,'Raw Data'!L1126),IF(AND($P$12=$AD$19,OR($S$12="Southbound","Westbound")),SUM('Raw Data'!L1327,'Raw Data'!L1329,'Raw Data'!L1331,'Raw Data'!L1333),IF(AND($P$12=$AD$20,OR($S$12="Southbound","Westbound")),SUM('Raw Data'!L1534,'Raw Data'!L1536,'Raw Data'!L1538,'Raw Data'!L1540),IF(AND($P$12=$AD$14,$S$12="Combined"),SUM('Raw Data'!L291:L298),IF(AND($P$12=$AD$15,$S$12="Combined"),SUM('Raw Data'!L498:L505),IF(AND($P$12=$AD$16,$S$12="Combined"),SUM('Raw Data'!L705:L712),IF(AND($P$12=$AD$17,$S$12="Combined"),SUM('Raw Data'!L912:L919),IF(AND($P$12=$AD$18,$S$12="Combined"),SUM('Raw Data'!L1119:L1126),IF(AND($P$12=$AD$19,$S$12="Combined"),SUM('Raw Data'!L1326:L1333),IF(AND($P$12=$AD$20,$S$12="Combined"),SUM('Raw Data'!L1533:L1540),"Error")))))))))))))))))))))</f>
        <v>0</v>
      </c>
      <c r="L35" s="6">
        <f>IF(AND($P$12=$AD$14,OR($S$12="Northbound",$S$12="Eastbound")),SUM('Raw Data'!M291,'Raw Data'!M293,'Raw Data'!M295,'Raw Data'!M297),IF(AND($P$12=$AD$15,OR($S$12="Northbound",$S$12="Eastbound")),SUM('Raw Data'!M498,'Raw Data'!M500,'Raw Data'!M502,'Raw Data'!M504),IF(AND($P$12=$AD$16,OR($S$12="Northbound",$S$12="Eastbound")),SUM('Raw Data'!M705,'Raw Data'!M707,'Raw Data'!M709,'Raw Data'!M711),IF(AND($P$12=$AD$17,OR($S$12="Northbound",$S$12="Eastbound")),SUM('Raw Data'!M912,'Raw Data'!M914,'Raw Data'!M916,'Raw Data'!M918),IF(AND($P$12=$AD$18,OR($S$12="Northbound",$S$12="Eastbound")),SUM('Raw Data'!M1119,'Raw Data'!M1121,'Raw Data'!M1123,'Raw Data'!M1125),IF(AND($P$12=$AD$19,OR($S$12="Northbound",$S$12="Eastbound")),SUM('Raw Data'!M1326,'Raw Data'!M1328,'Raw Data'!M1330,'Raw Data'!M1332),IF(AND($P$12=$AD$20,OR($S$12="Northbound",$S$12="Eastbound")),SUM('Raw Data'!M1533,'Raw Data'!M1535,'Raw Data'!M1537,'Raw Data'!M1539),IF(AND($P$12=$AD$14,OR($S$12="Southbound",$S$12="Westbound")),SUM('Raw Data'!M292,'Raw Data'!M294,'Raw Data'!M296,'Raw Data'!M298),IF(AND($P$12=$AD$15,OR($S$12="Southbound",$S$12="Westbound")),SUM('Raw Data'!M499,'Raw Data'!M501,'Raw Data'!M503,'Raw Data'!M505),IF(AND($P$12=$AD$16,OR($S$12="Southbound",$S$12="Westbound")),SUM('Raw Data'!M706,'Raw Data'!M708,'Raw Data'!M710,'Raw Data'!M712),IF(AND($P$12=$AD$17,OR($S$12="Southbound",$S$12="Westbound")),SUM('Raw Data'!M913,'Raw Data'!M915,'Raw Data'!M917,'Raw Data'!M919),IF(AND($P$12=$AD$18,OR($S$12="Southbound",$S$12="Westbound")),SUM('Raw Data'!M1120,'Raw Data'!M1122,'Raw Data'!M1124,'Raw Data'!M1126),IF(AND($P$12=$AD$19,OR($S$12="Southbound","Westbound")),SUM('Raw Data'!M1327,'Raw Data'!M1329,'Raw Data'!M1331,'Raw Data'!M1333),IF(AND($P$12=$AD$20,OR($S$12="Southbound","Westbound")),SUM('Raw Data'!M1534,'Raw Data'!M1536,'Raw Data'!M1538,'Raw Data'!M1540),IF(AND($P$12=$AD$14,$S$12="Combined"),SUM('Raw Data'!M291:M298),IF(AND($P$12=$AD$15,$S$12="Combined"),SUM('Raw Data'!M498:M505),IF(AND($P$12=$AD$16,$S$12="Combined"),SUM('Raw Data'!M705:M712),IF(AND($P$12=$AD$17,$S$12="Combined"),SUM('Raw Data'!M912:M919),IF(AND($P$12=$AD$18,$S$12="Combined"),SUM('Raw Data'!M1119:M1126),IF(AND($P$12=$AD$19,$S$12="Combined"),SUM('Raw Data'!M1326:M1333),IF(AND($P$12=$AD$20,$S$12="Combined"),SUM('Raw Data'!M1533:M1540),"Error")))))))))))))))))))))</f>
        <v>0</v>
      </c>
      <c r="M35" s="6">
        <f>IF(AND($P$12=$AD$14,OR($S$12="Northbound",$S$12="Eastbound")),SUM('Raw Data'!N291,'Raw Data'!N293,'Raw Data'!N295,'Raw Data'!N297),IF(AND($P$12=$AD$15,OR($S$12="Northbound",$S$12="Eastbound")),SUM('Raw Data'!N498,'Raw Data'!N500,'Raw Data'!N502,'Raw Data'!N504),IF(AND($P$12=$AD$16,OR($S$12="Northbound",$S$12="Eastbound")),SUM('Raw Data'!N705,'Raw Data'!N707,'Raw Data'!N709,'Raw Data'!N711),IF(AND($P$12=$AD$17,OR($S$12="Northbound",$S$12="Eastbound")),SUM('Raw Data'!N912,'Raw Data'!N914,'Raw Data'!N916,'Raw Data'!N918),IF(AND($P$12=$AD$18,OR($S$12="Northbound",$S$12="Eastbound")),SUM('Raw Data'!N1119,'Raw Data'!N1121,'Raw Data'!N1123,'Raw Data'!N1125),IF(AND($P$12=$AD$19,OR($S$12="Northbound",$S$12="Eastbound")),SUM('Raw Data'!N1326,'Raw Data'!N1328,'Raw Data'!N1330,'Raw Data'!N1332),IF(AND($P$12=$AD$20,OR($S$12="Northbound",$S$12="Eastbound")),SUM('Raw Data'!N1533,'Raw Data'!N1535,'Raw Data'!N1537,'Raw Data'!N1539),IF(AND($P$12=$AD$14,OR($S$12="Southbound",$S$12="Westbound")),SUM('Raw Data'!N292,'Raw Data'!N294,'Raw Data'!N296,'Raw Data'!N298),IF(AND($P$12=$AD$15,OR($S$12="Southbound",$S$12="Westbound")),SUM('Raw Data'!N499,'Raw Data'!N501,'Raw Data'!N503,'Raw Data'!N505),IF(AND($P$12=$AD$16,OR($S$12="Southbound",$S$12="Westbound")),SUM('Raw Data'!N706,'Raw Data'!N708,'Raw Data'!N710,'Raw Data'!N712),IF(AND($P$12=$AD$17,OR($S$12="Southbound",$S$12="Westbound")),SUM('Raw Data'!N913,'Raw Data'!N915,'Raw Data'!N917,'Raw Data'!N919),IF(AND($P$12=$AD$18,OR($S$12="Southbound",$S$12="Westbound")),SUM('Raw Data'!N1120,'Raw Data'!N1122,'Raw Data'!N1124,'Raw Data'!N1126),IF(AND($P$12=$AD$19,OR($S$12="Southbound","Westbound")),SUM('Raw Data'!N1327,'Raw Data'!N1329,'Raw Data'!N1331,'Raw Data'!N1333),IF(AND($P$12=$AD$20,OR($S$12="Southbound","Westbound")),SUM('Raw Data'!N1534,'Raw Data'!N1536,'Raw Data'!N1538,'Raw Data'!N1540),IF(AND($P$12=$AD$14,$S$12="Combined"),SUM('Raw Data'!N291:N298),IF(AND($P$12=$AD$15,$S$12="Combined"),SUM('Raw Data'!N498:N505),IF(AND($P$12=$AD$16,$S$12="Combined"),SUM('Raw Data'!N705:N712),IF(AND($P$12=$AD$17,$S$12="Combined"),SUM('Raw Data'!N912:N919),IF(AND($P$12=$AD$18,$S$12="Combined"),SUM('Raw Data'!N1119:N1126),IF(AND($P$12=$AD$19,$S$12="Combined"),SUM('Raw Data'!N1326:N1333),IF(AND($P$12=$AD$20,$S$12="Combined"),SUM('Raw Data'!N1533:N1540),"Error")))))))))))))))))))))</f>
        <v>0</v>
      </c>
      <c r="N35" s="46">
        <f t="shared" si="0"/>
        <v>24</v>
      </c>
    </row>
    <row r="36" spans="1:14" ht="13.8" x14ac:dyDescent="0.25">
      <c r="A36" s="43">
        <v>0.91666666666666696</v>
      </c>
      <c r="B36" s="6">
        <f>IF(AND($P$12=$AD$14,OR($S$12="Northbound",$S$12="Eastbound")),SUM('Raw Data'!C299,'Raw Data'!C301,'Raw Data'!C303,'Raw Data'!C305),IF(AND($P$12=$AD$15,OR($S$12="Northbound",$S$12="Eastbound")),SUM('Raw Data'!C506,'Raw Data'!C508,'Raw Data'!C510,'Raw Data'!C512),IF(AND($P$12=$AD$16,OR($S$12="Northbound",$S$12="Eastbound")),SUM('Raw Data'!C713,'Raw Data'!C715,'Raw Data'!C717,'Raw Data'!C719),IF(AND($P$12=$AD$17,OR($S$12="Northbound",$S$12="Eastbound")),SUM('Raw Data'!C920,'Raw Data'!C922,'Raw Data'!C924,'Raw Data'!C926),IF(AND($P$12=$AD$18,OR($S$12="Northbound",$S$12="Eastbound")),SUM('Raw Data'!C1127,'Raw Data'!C1129,'Raw Data'!C1131,'Raw Data'!C1133),IF(AND($P$12=$AD$19,OR($S$12="Northbound",$S$12="Eastbound")),SUM('Raw Data'!C1334,'Raw Data'!C1336,'Raw Data'!C1338,'Raw Data'!C1340),IF(AND($P$12=$AD$20,OR($S$12="Northbound",$S$12="Eastbound")),SUM('Raw Data'!C1541,'Raw Data'!C1543,'Raw Data'!C1545,'Raw Data'!C1547),IF(AND($P$12=$AD$14,OR($S$12="Southbound",$S$12="Westbound")),SUM('Raw Data'!C300,'Raw Data'!C302,'Raw Data'!C304,'Raw Data'!C306),IF(AND($P$12=$AD$15,OR($S$12="Southbound",$S$12="Westbound")),SUM('Raw Data'!C507,'Raw Data'!C509,'Raw Data'!C511,'Raw Data'!C513),IF(AND($P$12=$AD$16,OR($S$12="Southbound",$S$12="Westbound")),SUM('Raw Data'!C714,'Raw Data'!C716,'Raw Data'!C718,'Raw Data'!C720),IF(AND($P$12=$AD$17,OR($S$12="Southbound",$S$12="Westbound")),SUM('Raw Data'!C921,'Raw Data'!C923,'Raw Data'!C925,'Raw Data'!C927),IF(AND($P$12=$AD$18,OR($S$12="Southbound",$S$12="Westbound")),SUM('Raw Data'!C1128,'Raw Data'!C1130,'Raw Data'!C1132,'Raw Data'!C1134),IF(AND($P$12=$AD$19,OR($S$12="Southbound","Westbound")),SUM('Raw Data'!C1335,'Raw Data'!C1337,'Raw Data'!C1339,'Raw Data'!C1341),IF(AND($P$12=$AD$20,OR($S$12="Southbound","Westbound")),SUM('Raw Data'!C1542,'Raw Data'!C1544,'Raw Data'!C1546,'Raw Data'!C1548),IF(AND($P$12=$AD$14,$S$12="Combined"),SUM('Raw Data'!C299:C306),IF(AND($P$12=$AD$15,$S$12="Combined"),SUM('Raw Data'!C506:C513),IF(AND($P$12=$AD$16,$S$12="Combined"),SUM('Raw Data'!C713:C720),IF(AND($P$12=$AD$17,$S$12="Combined"),SUM('Raw Data'!C920:C927),IF(AND($P$12=$AD$18,$S$12="Combined"),SUM('Raw Data'!C1127:C1134),IF(AND($P$12=$AD$19,$S$12="Combined"),SUM('Raw Data'!C1334:C1341),IF(AND($P$12=$AD$20,$S$12="Combined"),SUM('Raw Data'!C1541:C1548),"Error")))))))))))))))))))))</f>
        <v>5</v>
      </c>
      <c r="C36" s="6">
        <f>IF(AND($P$12=$AD$14,OR($S$12="Northbound",$S$12="Eastbound")),SUM('Raw Data'!D299,'Raw Data'!D301,'Raw Data'!D303,'Raw Data'!D305),IF(AND($P$12=$AD$15,OR($S$12="Northbound",$S$12="Eastbound")),SUM('Raw Data'!D506,'Raw Data'!D508,'Raw Data'!D510,'Raw Data'!D512),IF(AND($P$12=$AD$16,OR($S$12="Northbound",$S$12="Eastbound")),SUM('Raw Data'!D713,'Raw Data'!D715,'Raw Data'!D717,'Raw Data'!D719),IF(AND($P$12=$AD$17,OR($S$12="Northbound",$S$12="Eastbound")),SUM('Raw Data'!D920,'Raw Data'!D922,'Raw Data'!D924,'Raw Data'!D926),IF(AND($P$12=$AD$18,OR($S$12="Northbound",$S$12="Eastbound")),SUM('Raw Data'!D1127,'Raw Data'!D1129,'Raw Data'!D1131,'Raw Data'!D1133),IF(AND($P$12=$AD$19,OR($S$12="Northbound",$S$12="Eastbound")),SUM('Raw Data'!D1334,'Raw Data'!D1336,'Raw Data'!D1338,'Raw Data'!D1340),IF(AND($P$12=$AD$20,OR($S$12="Northbound",$S$12="Eastbound")),SUM('Raw Data'!D1541,'Raw Data'!D1543,'Raw Data'!D1545,'Raw Data'!D1547),IF(AND($P$12=$AD$14,OR($S$12="Southbound",$S$12="Westbound")),SUM('Raw Data'!D300,'Raw Data'!D302,'Raw Data'!D304,'Raw Data'!D306),IF(AND($P$12=$AD$15,OR($S$12="Southbound",$S$12="Westbound")),SUM('Raw Data'!D507,'Raw Data'!D509,'Raw Data'!D511,'Raw Data'!D513),IF(AND($P$12=$AD$16,OR($S$12="Southbound",$S$12="Westbound")),SUM('Raw Data'!D714,'Raw Data'!D716,'Raw Data'!D718,'Raw Data'!D720),IF(AND($P$12=$AD$17,OR($S$12="Southbound",$S$12="Westbound")),SUM('Raw Data'!D921,'Raw Data'!D923,'Raw Data'!D925,'Raw Data'!D927),IF(AND($P$12=$AD$18,OR($S$12="Southbound",$S$12="Westbound")),SUM('Raw Data'!D1128,'Raw Data'!D1130,'Raw Data'!D1132,'Raw Data'!D1134),IF(AND($P$12=$AD$19,OR($S$12="Southbound","Westbound")),SUM('Raw Data'!D1335,'Raw Data'!D1337,'Raw Data'!D1339,'Raw Data'!D1341),IF(AND($P$12=$AD$20,OR($S$12="Southbound","Westbound")),SUM('Raw Data'!D1542,'Raw Data'!D1544,'Raw Data'!D1546,'Raw Data'!D1548),IF(AND($P$12=$AD$14,$S$12="Combined"),SUM('Raw Data'!D299:D306),IF(AND($P$12=$AD$15,$S$12="Combined"),SUM('Raw Data'!D506:D513),IF(AND($P$12=$AD$16,$S$12="Combined"),SUM('Raw Data'!D713:D720),IF(AND($P$12=$AD$17,$S$12="Combined"),SUM('Raw Data'!D920:D927),IF(AND($P$12=$AD$18,$S$12="Combined"),SUM('Raw Data'!D1127:D1134),IF(AND($P$12=$AD$19,$S$12="Combined"),SUM('Raw Data'!D1334:D1341),IF(AND($P$12=$AD$20,$S$12="Combined"),SUM('Raw Data'!D1541:D1548),"Error")))))))))))))))))))))</f>
        <v>16</v>
      </c>
      <c r="D36" s="6">
        <f>IF(AND($P$12=$AD$14,OR($S$12="Northbound",$S$12="Eastbound")),SUM('Raw Data'!E299,'Raw Data'!E301,'Raw Data'!E303,'Raw Data'!E305),IF(AND($P$12=$AD$15,OR($S$12="Northbound",$S$12="Eastbound")),SUM('Raw Data'!E506,'Raw Data'!E508,'Raw Data'!E510,'Raw Data'!E512),IF(AND($P$12=$AD$16,OR($S$12="Northbound",$S$12="Eastbound")),SUM('Raw Data'!E713,'Raw Data'!E715,'Raw Data'!E717,'Raw Data'!E719),IF(AND($P$12=$AD$17,OR($S$12="Northbound",$S$12="Eastbound")),SUM('Raw Data'!E920,'Raw Data'!E922,'Raw Data'!E924,'Raw Data'!E926),IF(AND($P$12=$AD$18,OR($S$12="Northbound",$S$12="Eastbound")),SUM('Raw Data'!E1127,'Raw Data'!E1129,'Raw Data'!E1131,'Raw Data'!E1133),IF(AND($P$12=$AD$19,OR($S$12="Northbound",$S$12="Eastbound")),SUM('Raw Data'!E1334,'Raw Data'!E1336,'Raw Data'!E1338,'Raw Data'!E1340),IF(AND($P$12=$AD$20,OR($S$12="Northbound",$S$12="Eastbound")),SUM('Raw Data'!E1541,'Raw Data'!E1543,'Raw Data'!E1545,'Raw Data'!E1547),IF(AND($P$12=$AD$14,OR($S$12="Southbound",$S$12="Westbound")),SUM('Raw Data'!E300,'Raw Data'!E302,'Raw Data'!E304,'Raw Data'!E306),IF(AND($P$12=$AD$15,OR($S$12="Southbound",$S$12="Westbound")),SUM('Raw Data'!E507,'Raw Data'!E509,'Raw Data'!E511,'Raw Data'!E513),IF(AND($P$12=$AD$16,OR($S$12="Southbound",$S$12="Westbound")),SUM('Raw Data'!E714,'Raw Data'!E716,'Raw Data'!E718,'Raw Data'!E720),IF(AND($P$12=$AD$17,OR($S$12="Southbound",$S$12="Westbound")),SUM('Raw Data'!E921,'Raw Data'!E923,'Raw Data'!E925,'Raw Data'!E927),IF(AND($P$12=$AD$18,OR($S$12="Southbound",$S$12="Westbound")),SUM('Raw Data'!E1128,'Raw Data'!E1130,'Raw Data'!E1132,'Raw Data'!E1134),IF(AND($P$12=$AD$19,OR($S$12="Southbound","Westbound")),SUM('Raw Data'!E1335,'Raw Data'!E1337,'Raw Data'!E1339,'Raw Data'!E1341),IF(AND($P$12=$AD$20,OR($S$12="Southbound","Westbound")),SUM('Raw Data'!E1542,'Raw Data'!E1544,'Raw Data'!E1546,'Raw Data'!E1548),IF(AND($P$12=$AD$14,$S$12="Combined"),SUM('Raw Data'!E299:E306),IF(AND($P$12=$AD$15,$S$12="Combined"),SUM('Raw Data'!E506:E513),IF(AND($P$12=$AD$16,$S$12="Combined"),SUM('Raw Data'!E713:E720),IF(AND($P$12=$AD$17,$S$12="Combined"),SUM('Raw Data'!E920:E927),IF(AND($P$12=$AD$18,$S$12="Combined"),SUM('Raw Data'!E1127:E1134),IF(AND($P$12=$AD$19,$S$12="Combined"),SUM('Raw Data'!E1334:E1341),IF(AND($P$12=$AD$20,$S$12="Combined"),SUM('Raw Data'!E1541:E1548),"Error")))))))))))))))))))))</f>
        <v>0</v>
      </c>
      <c r="E36" s="6">
        <f>IF(AND($P$12=$AD$14,OR($S$12="Northbound",$S$12="Eastbound")),SUM('Raw Data'!F299,'Raw Data'!F301,'Raw Data'!F303,'Raw Data'!F305),IF(AND($P$12=$AD$15,OR($S$12="Northbound",$S$12="Eastbound")),SUM('Raw Data'!F506,'Raw Data'!F508,'Raw Data'!F510,'Raw Data'!F512),IF(AND($P$12=$AD$16,OR($S$12="Northbound",$S$12="Eastbound")),SUM('Raw Data'!F713,'Raw Data'!F715,'Raw Data'!F717,'Raw Data'!F719),IF(AND($P$12=$AD$17,OR($S$12="Northbound",$S$12="Eastbound")),SUM('Raw Data'!F920,'Raw Data'!F922,'Raw Data'!F924,'Raw Data'!F926),IF(AND($P$12=$AD$18,OR($S$12="Northbound",$S$12="Eastbound")),SUM('Raw Data'!F1127,'Raw Data'!F1129,'Raw Data'!F1131,'Raw Data'!F1133),IF(AND($P$12=$AD$19,OR($S$12="Northbound",$S$12="Eastbound")),SUM('Raw Data'!F1334,'Raw Data'!F1336,'Raw Data'!F1338,'Raw Data'!F1340),IF(AND($P$12=$AD$20,OR($S$12="Northbound",$S$12="Eastbound")),SUM('Raw Data'!F1541,'Raw Data'!F1543,'Raw Data'!F1545,'Raw Data'!F1547),IF(AND($P$12=$AD$14,OR($S$12="Southbound",$S$12="Westbound")),SUM('Raw Data'!F300,'Raw Data'!F302,'Raw Data'!F304,'Raw Data'!F306),IF(AND($P$12=$AD$15,OR($S$12="Southbound",$S$12="Westbound")),SUM('Raw Data'!F507,'Raw Data'!F509,'Raw Data'!F511,'Raw Data'!F513),IF(AND($P$12=$AD$16,OR($S$12="Southbound",$S$12="Westbound")),SUM('Raw Data'!F714,'Raw Data'!F716,'Raw Data'!F718,'Raw Data'!F720),IF(AND($P$12=$AD$17,OR($S$12="Southbound",$S$12="Westbound")),SUM('Raw Data'!F921,'Raw Data'!F923,'Raw Data'!F925,'Raw Data'!F927),IF(AND($P$12=$AD$18,OR($S$12="Southbound",$S$12="Westbound")),SUM('Raw Data'!F1128,'Raw Data'!F1130,'Raw Data'!F1132,'Raw Data'!F1134),IF(AND($P$12=$AD$19,OR($S$12="Southbound","Westbound")),SUM('Raw Data'!F1335,'Raw Data'!F1337,'Raw Data'!F1339,'Raw Data'!F1341),IF(AND($P$12=$AD$20,OR($S$12="Southbound","Westbound")),SUM('Raw Data'!F1542,'Raw Data'!F1544,'Raw Data'!F1546,'Raw Data'!F1548),IF(AND($P$12=$AD$14,$S$12="Combined"),SUM('Raw Data'!F299:F306),IF(AND($P$12=$AD$15,$S$12="Combined"),SUM('Raw Data'!F506:F513),IF(AND($P$12=$AD$16,$S$12="Combined"),SUM('Raw Data'!F713:F720),IF(AND($P$12=$AD$17,$S$12="Combined"),SUM('Raw Data'!F920:F927),IF(AND($P$12=$AD$18,$S$12="Combined"),SUM('Raw Data'!F1127:F1134),IF(AND($P$12=$AD$19,$S$12="Combined"),SUM('Raw Data'!F1334:F1341),IF(AND($P$12=$AD$20,$S$12="Combined"),SUM('Raw Data'!F1541:F1548),"Error")))))))))))))))))))))</f>
        <v>0</v>
      </c>
      <c r="F36" s="6">
        <f>IF(AND($P$12=$AD$14,OR($S$12="Northbound",$S$12="Eastbound")),SUM('Raw Data'!G299,'Raw Data'!G301,'Raw Data'!G303,'Raw Data'!G305),IF(AND($P$12=$AD$15,OR($S$12="Northbound",$S$12="Eastbound")),SUM('Raw Data'!G506,'Raw Data'!G508,'Raw Data'!G510,'Raw Data'!G512),IF(AND($P$12=$AD$16,OR($S$12="Northbound",$S$12="Eastbound")),SUM('Raw Data'!G713,'Raw Data'!G715,'Raw Data'!G717,'Raw Data'!G719),IF(AND($P$12=$AD$17,OR($S$12="Northbound",$S$12="Eastbound")),SUM('Raw Data'!G920,'Raw Data'!G922,'Raw Data'!G924,'Raw Data'!G926),IF(AND($P$12=$AD$18,OR($S$12="Northbound",$S$12="Eastbound")),SUM('Raw Data'!G1127,'Raw Data'!G1129,'Raw Data'!G1131,'Raw Data'!G1133),IF(AND($P$12=$AD$19,OR($S$12="Northbound",$S$12="Eastbound")),SUM('Raw Data'!G1334,'Raw Data'!G1336,'Raw Data'!G1338,'Raw Data'!G1340),IF(AND($P$12=$AD$20,OR($S$12="Northbound",$S$12="Eastbound")),SUM('Raw Data'!G1541,'Raw Data'!G1543,'Raw Data'!G1545,'Raw Data'!G1547),IF(AND($P$12=$AD$14,OR($S$12="Southbound",$S$12="Westbound")),SUM('Raw Data'!G300,'Raw Data'!G302,'Raw Data'!G304,'Raw Data'!G306),IF(AND($P$12=$AD$15,OR($S$12="Southbound",$S$12="Westbound")),SUM('Raw Data'!G507,'Raw Data'!G509,'Raw Data'!G511,'Raw Data'!G513),IF(AND($P$12=$AD$16,OR($S$12="Southbound",$S$12="Westbound")),SUM('Raw Data'!G714,'Raw Data'!G716,'Raw Data'!G718,'Raw Data'!G720),IF(AND($P$12=$AD$17,OR($S$12="Southbound",$S$12="Westbound")),SUM('Raw Data'!G921,'Raw Data'!G923,'Raw Data'!G925,'Raw Data'!G927),IF(AND($P$12=$AD$18,OR($S$12="Southbound",$S$12="Westbound")),SUM('Raw Data'!G1128,'Raw Data'!G1130,'Raw Data'!G1132,'Raw Data'!G1134),IF(AND($P$12=$AD$19,OR($S$12="Southbound","Westbound")),SUM('Raw Data'!G1335,'Raw Data'!G1337,'Raw Data'!G1339,'Raw Data'!G1341),IF(AND($P$12=$AD$20,OR($S$12="Southbound","Westbound")),SUM('Raw Data'!G1542,'Raw Data'!G1544,'Raw Data'!G1546,'Raw Data'!G1548),IF(AND($P$12=$AD$14,$S$12="Combined"),SUM('Raw Data'!G299:G306),IF(AND($P$12=$AD$15,$S$12="Combined"),SUM('Raw Data'!G506:G513),IF(AND($P$12=$AD$16,$S$12="Combined"),SUM('Raw Data'!G713:G720),IF(AND($P$12=$AD$17,$S$12="Combined"),SUM('Raw Data'!G920:G927),IF(AND($P$12=$AD$18,$S$12="Combined"),SUM('Raw Data'!G1127:G1134),IF(AND($P$12=$AD$19,$S$12="Combined"),SUM('Raw Data'!G1334:G1341),IF(AND($P$12=$AD$20,$S$12="Combined"),SUM('Raw Data'!G1541:G1548),"Error")))))))))))))))))))))</f>
        <v>1</v>
      </c>
      <c r="G36" s="6">
        <f>IF(AND($P$12=$AD$14,OR($S$12="Northbound",$S$12="Eastbound")),SUM('Raw Data'!H299,'Raw Data'!H301,'Raw Data'!H303,'Raw Data'!H305),IF(AND($P$12=$AD$15,OR($S$12="Northbound",$S$12="Eastbound")),SUM('Raw Data'!H506,'Raw Data'!H508,'Raw Data'!H510,'Raw Data'!H512),IF(AND($P$12=$AD$16,OR($S$12="Northbound",$S$12="Eastbound")),SUM('Raw Data'!H713,'Raw Data'!H715,'Raw Data'!H717,'Raw Data'!H719),IF(AND($P$12=$AD$17,OR($S$12="Northbound",$S$12="Eastbound")),SUM('Raw Data'!H920,'Raw Data'!H922,'Raw Data'!H924,'Raw Data'!H926),IF(AND($P$12=$AD$18,OR($S$12="Northbound",$S$12="Eastbound")),SUM('Raw Data'!H1127,'Raw Data'!H1129,'Raw Data'!H1131,'Raw Data'!H1133),IF(AND($P$12=$AD$19,OR($S$12="Northbound",$S$12="Eastbound")),SUM('Raw Data'!H1334,'Raw Data'!H1336,'Raw Data'!H1338,'Raw Data'!H1340),IF(AND($P$12=$AD$20,OR($S$12="Northbound",$S$12="Eastbound")),SUM('Raw Data'!H1541,'Raw Data'!H1543,'Raw Data'!H1545,'Raw Data'!H1547),IF(AND($P$12=$AD$14,OR($S$12="Southbound",$S$12="Westbound")),SUM('Raw Data'!H300,'Raw Data'!H302,'Raw Data'!H304,'Raw Data'!H306),IF(AND($P$12=$AD$15,OR($S$12="Southbound",$S$12="Westbound")),SUM('Raw Data'!H507,'Raw Data'!H509,'Raw Data'!H511,'Raw Data'!H513),IF(AND($P$12=$AD$16,OR($S$12="Southbound",$S$12="Westbound")),SUM('Raw Data'!H714,'Raw Data'!H716,'Raw Data'!H718,'Raw Data'!H720),IF(AND($P$12=$AD$17,OR($S$12="Southbound",$S$12="Westbound")),SUM('Raw Data'!H921,'Raw Data'!H923,'Raw Data'!H925,'Raw Data'!H927),IF(AND($P$12=$AD$18,OR($S$12="Southbound",$S$12="Westbound")),SUM('Raw Data'!H1128,'Raw Data'!H1130,'Raw Data'!H1132,'Raw Data'!H1134),IF(AND($P$12=$AD$19,OR($S$12="Southbound","Westbound")),SUM('Raw Data'!H1335,'Raw Data'!H1337,'Raw Data'!H1339,'Raw Data'!H1341),IF(AND($P$12=$AD$20,OR($S$12="Southbound","Westbound")),SUM('Raw Data'!H1542,'Raw Data'!H1544,'Raw Data'!H1546,'Raw Data'!H1548),IF(AND($P$12=$AD$14,$S$12="Combined"),SUM('Raw Data'!H299:H306),IF(AND($P$12=$AD$15,$S$12="Combined"),SUM('Raw Data'!H506:H513),IF(AND($P$12=$AD$16,$S$12="Combined"),SUM('Raw Data'!H713:H720),IF(AND($P$12=$AD$17,$S$12="Combined"),SUM('Raw Data'!H920:H927),IF(AND($P$12=$AD$18,$S$12="Combined"),SUM('Raw Data'!H1127:H1134),IF(AND($P$12=$AD$19,$S$12="Combined"),SUM('Raw Data'!H1334:H1341),IF(AND($P$12=$AD$20,$S$12="Combined"),SUM('Raw Data'!H1541:H1548),"Error")))))))))))))))))))))</f>
        <v>0</v>
      </c>
      <c r="H36" s="6">
        <f>IF(AND($P$12=$AD$14,OR($S$12="Northbound",$S$12="Eastbound")),SUM('Raw Data'!I299,'Raw Data'!I301,'Raw Data'!I303,'Raw Data'!I305),IF(AND($P$12=$AD$15,OR($S$12="Northbound",$S$12="Eastbound")),SUM('Raw Data'!I506,'Raw Data'!I508,'Raw Data'!I510,'Raw Data'!I512),IF(AND($P$12=$AD$16,OR($S$12="Northbound",$S$12="Eastbound")),SUM('Raw Data'!I713,'Raw Data'!I715,'Raw Data'!I717,'Raw Data'!I719),IF(AND($P$12=$AD$17,OR($S$12="Northbound",$S$12="Eastbound")),SUM('Raw Data'!I920,'Raw Data'!I922,'Raw Data'!I924,'Raw Data'!I926),IF(AND($P$12=$AD$18,OR($S$12="Northbound",$S$12="Eastbound")),SUM('Raw Data'!I1127,'Raw Data'!I1129,'Raw Data'!I1131,'Raw Data'!I1133),IF(AND($P$12=$AD$19,OR($S$12="Northbound",$S$12="Eastbound")),SUM('Raw Data'!I1334,'Raw Data'!I1336,'Raw Data'!I1338,'Raw Data'!I1340),IF(AND($P$12=$AD$20,OR($S$12="Northbound",$S$12="Eastbound")),SUM('Raw Data'!I1541,'Raw Data'!I1543,'Raw Data'!I1545,'Raw Data'!I1547),IF(AND($P$12=$AD$14,OR($S$12="Southbound",$S$12="Westbound")),SUM('Raw Data'!I300,'Raw Data'!I302,'Raw Data'!I304,'Raw Data'!I306),IF(AND($P$12=$AD$15,OR($S$12="Southbound",$S$12="Westbound")),SUM('Raw Data'!I507,'Raw Data'!I509,'Raw Data'!I511,'Raw Data'!I513),IF(AND($P$12=$AD$16,OR($S$12="Southbound",$S$12="Westbound")),SUM('Raw Data'!I714,'Raw Data'!I716,'Raw Data'!I718,'Raw Data'!I720),IF(AND($P$12=$AD$17,OR($S$12="Southbound",$S$12="Westbound")),SUM('Raw Data'!I921,'Raw Data'!I923,'Raw Data'!I925,'Raw Data'!I927),IF(AND($P$12=$AD$18,OR($S$12="Southbound",$S$12="Westbound")),SUM('Raw Data'!I1128,'Raw Data'!I1130,'Raw Data'!I1132,'Raw Data'!I1134),IF(AND($P$12=$AD$19,OR($S$12="Southbound","Westbound")),SUM('Raw Data'!I1335,'Raw Data'!I1337,'Raw Data'!I1339,'Raw Data'!I1341),IF(AND($P$12=$AD$20,OR($S$12="Southbound","Westbound")),SUM('Raw Data'!I1542,'Raw Data'!I1544,'Raw Data'!I1546,'Raw Data'!I1548),IF(AND($P$12=$AD$14,$S$12="Combined"),SUM('Raw Data'!I299:I306),IF(AND($P$12=$AD$15,$S$12="Combined"),SUM('Raw Data'!I506:I513),IF(AND($P$12=$AD$16,$S$12="Combined"),SUM('Raw Data'!I713:I720),IF(AND($P$12=$AD$17,$S$12="Combined"),SUM('Raw Data'!I920:I927),IF(AND($P$12=$AD$18,$S$12="Combined"),SUM('Raw Data'!I1127:I1134),IF(AND($P$12=$AD$19,$S$12="Combined"),SUM('Raw Data'!I1334:I1341),IF(AND($P$12=$AD$20,$S$12="Combined"),SUM('Raw Data'!I1541:I1548),"Error")))))))))))))))))))))</f>
        <v>0</v>
      </c>
      <c r="I36" s="6">
        <f>IF(AND($P$12=$AD$14,OR($S$12="Northbound",$S$12="Eastbound")),SUM('Raw Data'!J299,'Raw Data'!J301,'Raw Data'!J303,'Raw Data'!J305),IF(AND($P$12=$AD$15,OR($S$12="Northbound",$S$12="Eastbound")),SUM('Raw Data'!J506,'Raw Data'!J508,'Raw Data'!J510,'Raw Data'!J512),IF(AND($P$12=$AD$16,OR($S$12="Northbound",$S$12="Eastbound")),SUM('Raw Data'!J713,'Raw Data'!J715,'Raw Data'!J717,'Raw Data'!J719),IF(AND($P$12=$AD$17,OR($S$12="Northbound",$S$12="Eastbound")),SUM('Raw Data'!J920,'Raw Data'!J922,'Raw Data'!J924,'Raw Data'!J926),IF(AND($P$12=$AD$18,OR($S$12="Northbound",$S$12="Eastbound")),SUM('Raw Data'!J1127,'Raw Data'!J1129,'Raw Data'!J1131,'Raw Data'!J1133),IF(AND($P$12=$AD$19,OR($S$12="Northbound",$S$12="Eastbound")),SUM('Raw Data'!J1334,'Raw Data'!J1336,'Raw Data'!J1338,'Raw Data'!J1340),IF(AND($P$12=$AD$20,OR($S$12="Northbound",$S$12="Eastbound")),SUM('Raw Data'!J1541,'Raw Data'!J1543,'Raw Data'!J1545,'Raw Data'!J1547),IF(AND($P$12=$AD$14,OR($S$12="Southbound",$S$12="Westbound")),SUM('Raw Data'!J300,'Raw Data'!J302,'Raw Data'!J304,'Raw Data'!J306),IF(AND($P$12=$AD$15,OR($S$12="Southbound",$S$12="Westbound")),SUM('Raw Data'!J507,'Raw Data'!J509,'Raw Data'!J511,'Raw Data'!J513),IF(AND($P$12=$AD$16,OR($S$12="Southbound",$S$12="Westbound")),SUM('Raw Data'!J714,'Raw Data'!J716,'Raw Data'!J718,'Raw Data'!J720),IF(AND($P$12=$AD$17,OR($S$12="Southbound",$S$12="Westbound")),SUM('Raw Data'!J921,'Raw Data'!J923,'Raw Data'!J925,'Raw Data'!J927),IF(AND($P$12=$AD$18,OR($S$12="Southbound",$S$12="Westbound")),SUM('Raw Data'!J1128,'Raw Data'!J1130,'Raw Data'!J1132,'Raw Data'!J1134),IF(AND($P$12=$AD$19,OR($S$12="Southbound","Westbound")),SUM('Raw Data'!J1335,'Raw Data'!J1337,'Raw Data'!J1339,'Raw Data'!J1341),IF(AND($P$12=$AD$20,OR($S$12="Southbound","Westbound")),SUM('Raw Data'!J1542,'Raw Data'!J1544,'Raw Data'!J1546,'Raw Data'!J1548),IF(AND($P$12=$AD$14,$S$12="Combined"),SUM('Raw Data'!J299:J306),IF(AND($P$12=$AD$15,$S$12="Combined"),SUM('Raw Data'!J506:J513),IF(AND($P$12=$AD$16,$S$12="Combined"),SUM('Raw Data'!J713:J720),IF(AND($P$12=$AD$17,$S$12="Combined"),SUM('Raw Data'!J920:J927),IF(AND($P$12=$AD$18,$S$12="Combined"),SUM('Raw Data'!J1127:J1134),IF(AND($P$12=$AD$19,$S$12="Combined"),SUM('Raw Data'!J1334:J1341),IF(AND($P$12=$AD$20,$S$12="Combined"),SUM('Raw Data'!J1541:J1548),"Error")))))))))))))))))))))</f>
        <v>0</v>
      </c>
      <c r="J36" s="6">
        <f>IF(AND($P$12=$AD$14,OR($S$12="Northbound",$S$12="Eastbound")),SUM('Raw Data'!K299,'Raw Data'!K301,'Raw Data'!K303,'Raw Data'!K305),IF(AND($P$12=$AD$15,OR($S$12="Northbound",$S$12="Eastbound")),SUM('Raw Data'!K506,'Raw Data'!K508,'Raw Data'!K510,'Raw Data'!K512),IF(AND($P$12=$AD$16,OR($S$12="Northbound",$S$12="Eastbound")),SUM('Raw Data'!K713,'Raw Data'!K715,'Raw Data'!K717,'Raw Data'!K719),IF(AND($P$12=$AD$17,OR($S$12="Northbound",$S$12="Eastbound")),SUM('Raw Data'!K920,'Raw Data'!K922,'Raw Data'!K924,'Raw Data'!K926),IF(AND($P$12=$AD$18,OR($S$12="Northbound",$S$12="Eastbound")),SUM('Raw Data'!K1127,'Raw Data'!K1129,'Raw Data'!K1131,'Raw Data'!K1133),IF(AND($P$12=$AD$19,OR($S$12="Northbound",$S$12="Eastbound")),SUM('Raw Data'!K1334,'Raw Data'!K1336,'Raw Data'!K1338,'Raw Data'!K1340),IF(AND($P$12=$AD$20,OR($S$12="Northbound",$S$12="Eastbound")),SUM('Raw Data'!K1541,'Raw Data'!K1543,'Raw Data'!K1545,'Raw Data'!K1547),IF(AND($P$12=$AD$14,OR($S$12="Southbound",$S$12="Westbound")),SUM('Raw Data'!K300,'Raw Data'!K302,'Raw Data'!K304,'Raw Data'!K306),IF(AND($P$12=$AD$15,OR($S$12="Southbound",$S$12="Westbound")),SUM('Raw Data'!K507,'Raw Data'!K509,'Raw Data'!K511,'Raw Data'!K513),IF(AND($P$12=$AD$16,OR($S$12="Southbound",$S$12="Westbound")),SUM('Raw Data'!K714,'Raw Data'!K716,'Raw Data'!K718,'Raw Data'!K720),IF(AND($P$12=$AD$17,OR($S$12="Southbound",$S$12="Westbound")),SUM('Raw Data'!K921,'Raw Data'!K923,'Raw Data'!K925,'Raw Data'!K927),IF(AND($P$12=$AD$18,OR($S$12="Southbound",$S$12="Westbound")),SUM('Raw Data'!K1128,'Raw Data'!K1130,'Raw Data'!K1132,'Raw Data'!K1134),IF(AND($P$12=$AD$19,OR($S$12="Southbound","Westbound")),SUM('Raw Data'!K1335,'Raw Data'!K1337,'Raw Data'!K1339,'Raw Data'!K1341),IF(AND($P$12=$AD$20,OR($S$12="Southbound","Westbound")),SUM('Raw Data'!K1542,'Raw Data'!K1544,'Raw Data'!K1546,'Raw Data'!K1548),IF(AND($P$12=$AD$14,$S$12="Combined"),SUM('Raw Data'!K299:K306),IF(AND($P$12=$AD$15,$S$12="Combined"),SUM('Raw Data'!K506:K513),IF(AND($P$12=$AD$16,$S$12="Combined"),SUM('Raw Data'!K713:K720),IF(AND($P$12=$AD$17,$S$12="Combined"),SUM('Raw Data'!K920:K927),IF(AND($P$12=$AD$18,$S$12="Combined"),SUM('Raw Data'!K1127:K1134),IF(AND($P$12=$AD$19,$S$12="Combined"),SUM('Raw Data'!K1334:K1341),IF(AND($P$12=$AD$20,$S$12="Combined"),SUM('Raw Data'!K1541:K1548),"Error")))))))))))))))))))))</f>
        <v>0</v>
      </c>
      <c r="K36" s="6">
        <f>IF(AND($P$12=$AD$14,OR($S$12="Northbound",$S$12="Eastbound")),SUM('Raw Data'!L299,'Raw Data'!L301,'Raw Data'!L303,'Raw Data'!L305),IF(AND($P$12=$AD$15,OR($S$12="Northbound",$S$12="Eastbound")),SUM('Raw Data'!L506,'Raw Data'!L508,'Raw Data'!L510,'Raw Data'!L512),IF(AND($P$12=$AD$16,OR($S$12="Northbound",$S$12="Eastbound")),SUM('Raw Data'!L713,'Raw Data'!L715,'Raw Data'!L717,'Raw Data'!L719),IF(AND($P$12=$AD$17,OR($S$12="Northbound",$S$12="Eastbound")),SUM('Raw Data'!L920,'Raw Data'!L922,'Raw Data'!L924,'Raw Data'!L926),IF(AND($P$12=$AD$18,OR($S$12="Northbound",$S$12="Eastbound")),SUM('Raw Data'!L1127,'Raw Data'!L1129,'Raw Data'!L1131,'Raw Data'!L1133),IF(AND($P$12=$AD$19,OR($S$12="Northbound",$S$12="Eastbound")),SUM('Raw Data'!L1334,'Raw Data'!L1336,'Raw Data'!L1338,'Raw Data'!L1340),IF(AND($P$12=$AD$20,OR($S$12="Northbound",$S$12="Eastbound")),SUM('Raw Data'!L1541,'Raw Data'!L1543,'Raw Data'!L1545,'Raw Data'!L1547),IF(AND($P$12=$AD$14,OR($S$12="Southbound",$S$12="Westbound")),SUM('Raw Data'!L300,'Raw Data'!L302,'Raw Data'!L304,'Raw Data'!L306),IF(AND($P$12=$AD$15,OR($S$12="Southbound",$S$12="Westbound")),SUM('Raw Data'!L507,'Raw Data'!L509,'Raw Data'!L511,'Raw Data'!L513),IF(AND($P$12=$AD$16,OR($S$12="Southbound",$S$12="Westbound")),SUM('Raw Data'!L714,'Raw Data'!L716,'Raw Data'!L718,'Raw Data'!L720),IF(AND($P$12=$AD$17,OR($S$12="Southbound",$S$12="Westbound")),SUM('Raw Data'!L921,'Raw Data'!L923,'Raw Data'!L925,'Raw Data'!L927),IF(AND($P$12=$AD$18,OR($S$12="Southbound",$S$12="Westbound")),SUM('Raw Data'!L1128,'Raw Data'!L1130,'Raw Data'!L1132,'Raw Data'!L1134),IF(AND($P$12=$AD$19,OR($S$12="Southbound","Westbound")),SUM('Raw Data'!L1335,'Raw Data'!L1337,'Raw Data'!L1339,'Raw Data'!L1341),IF(AND($P$12=$AD$20,OR($S$12="Southbound","Westbound")),SUM('Raw Data'!L1542,'Raw Data'!L1544,'Raw Data'!L1546,'Raw Data'!L1548),IF(AND($P$12=$AD$14,$S$12="Combined"),SUM('Raw Data'!L299:L306),IF(AND($P$12=$AD$15,$S$12="Combined"),SUM('Raw Data'!L506:L513),IF(AND($P$12=$AD$16,$S$12="Combined"),SUM('Raw Data'!L713:L720),IF(AND($P$12=$AD$17,$S$12="Combined"),SUM('Raw Data'!L920:L927),IF(AND($P$12=$AD$18,$S$12="Combined"),SUM('Raw Data'!L1127:L1134),IF(AND($P$12=$AD$19,$S$12="Combined"),SUM('Raw Data'!L1334:L1341),IF(AND($P$12=$AD$20,$S$12="Combined"),SUM('Raw Data'!L1541:L1548),"Error")))))))))))))))))))))</f>
        <v>0</v>
      </c>
      <c r="L36" s="6">
        <f>IF(AND($P$12=$AD$14,OR($S$12="Northbound",$S$12="Eastbound")),SUM('Raw Data'!M299,'Raw Data'!M301,'Raw Data'!M303,'Raw Data'!M305),IF(AND($P$12=$AD$15,OR($S$12="Northbound",$S$12="Eastbound")),SUM('Raw Data'!M506,'Raw Data'!M508,'Raw Data'!M510,'Raw Data'!M512),IF(AND($P$12=$AD$16,OR($S$12="Northbound",$S$12="Eastbound")),SUM('Raw Data'!M713,'Raw Data'!M715,'Raw Data'!M717,'Raw Data'!M719),IF(AND($P$12=$AD$17,OR($S$12="Northbound",$S$12="Eastbound")),SUM('Raw Data'!M920,'Raw Data'!M922,'Raw Data'!M924,'Raw Data'!M926),IF(AND($P$12=$AD$18,OR($S$12="Northbound",$S$12="Eastbound")),SUM('Raw Data'!M1127,'Raw Data'!M1129,'Raw Data'!M1131,'Raw Data'!M1133),IF(AND($P$12=$AD$19,OR($S$12="Northbound",$S$12="Eastbound")),SUM('Raw Data'!M1334,'Raw Data'!M1336,'Raw Data'!M1338,'Raw Data'!M1340),IF(AND($P$12=$AD$20,OR($S$12="Northbound",$S$12="Eastbound")),SUM('Raw Data'!M1541,'Raw Data'!M1543,'Raw Data'!M1545,'Raw Data'!M1547),IF(AND($P$12=$AD$14,OR($S$12="Southbound",$S$12="Westbound")),SUM('Raw Data'!M300,'Raw Data'!M302,'Raw Data'!M304,'Raw Data'!M306),IF(AND($P$12=$AD$15,OR($S$12="Southbound",$S$12="Westbound")),SUM('Raw Data'!M507,'Raw Data'!M509,'Raw Data'!M511,'Raw Data'!M513),IF(AND($P$12=$AD$16,OR($S$12="Southbound",$S$12="Westbound")),SUM('Raw Data'!M714,'Raw Data'!M716,'Raw Data'!M718,'Raw Data'!M720),IF(AND($P$12=$AD$17,OR($S$12="Southbound",$S$12="Westbound")),SUM('Raw Data'!M921,'Raw Data'!M923,'Raw Data'!M925,'Raw Data'!M927),IF(AND($P$12=$AD$18,OR($S$12="Southbound",$S$12="Westbound")),SUM('Raw Data'!M1128,'Raw Data'!M1130,'Raw Data'!M1132,'Raw Data'!M1134),IF(AND($P$12=$AD$19,OR($S$12="Southbound","Westbound")),SUM('Raw Data'!M1335,'Raw Data'!M1337,'Raw Data'!M1339,'Raw Data'!M1341),IF(AND($P$12=$AD$20,OR($S$12="Southbound","Westbound")),SUM('Raw Data'!M1542,'Raw Data'!M1544,'Raw Data'!M1546,'Raw Data'!M1548),IF(AND($P$12=$AD$14,$S$12="Combined"),SUM('Raw Data'!M299:M306),IF(AND($P$12=$AD$15,$S$12="Combined"),SUM('Raw Data'!M506:M513),IF(AND($P$12=$AD$16,$S$12="Combined"),SUM('Raw Data'!M713:M720),IF(AND($P$12=$AD$17,$S$12="Combined"),SUM('Raw Data'!M920:M927),IF(AND($P$12=$AD$18,$S$12="Combined"),SUM('Raw Data'!M1127:M1134),IF(AND($P$12=$AD$19,$S$12="Combined"),SUM('Raw Data'!M1334:M1341),IF(AND($P$12=$AD$20,$S$12="Combined"),SUM('Raw Data'!M1541:M1548),"Error")))))))))))))))))))))</f>
        <v>0</v>
      </c>
      <c r="M36" s="6">
        <f>IF(AND($P$12=$AD$14,OR($S$12="Northbound",$S$12="Eastbound")),SUM('Raw Data'!N299,'Raw Data'!N301,'Raw Data'!N303,'Raw Data'!N305),IF(AND($P$12=$AD$15,OR($S$12="Northbound",$S$12="Eastbound")),SUM('Raw Data'!N506,'Raw Data'!N508,'Raw Data'!N510,'Raw Data'!N512),IF(AND($P$12=$AD$16,OR($S$12="Northbound",$S$12="Eastbound")),SUM('Raw Data'!N713,'Raw Data'!N715,'Raw Data'!N717,'Raw Data'!N719),IF(AND($P$12=$AD$17,OR($S$12="Northbound",$S$12="Eastbound")),SUM('Raw Data'!N920,'Raw Data'!N922,'Raw Data'!N924,'Raw Data'!N926),IF(AND($P$12=$AD$18,OR($S$12="Northbound",$S$12="Eastbound")),SUM('Raw Data'!N1127,'Raw Data'!N1129,'Raw Data'!N1131,'Raw Data'!N1133),IF(AND($P$12=$AD$19,OR($S$12="Northbound",$S$12="Eastbound")),SUM('Raw Data'!N1334,'Raw Data'!N1336,'Raw Data'!N1338,'Raw Data'!N1340),IF(AND($P$12=$AD$20,OR($S$12="Northbound",$S$12="Eastbound")),SUM('Raw Data'!N1541,'Raw Data'!N1543,'Raw Data'!N1545,'Raw Data'!N1547),IF(AND($P$12=$AD$14,OR($S$12="Southbound",$S$12="Westbound")),SUM('Raw Data'!N300,'Raw Data'!N302,'Raw Data'!N304,'Raw Data'!N306),IF(AND($P$12=$AD$15,OR($S$12="Southbound",$S$12="Westbound")),SUM('Raw Data'!N507,'Raw Data'!N509,'Raw Data'!N511,'Raw Data'!N513),IF(AND($P$12=$AD$16,OR($S$12="Southbound",$S$12="Westbound")),SUM('Raw Data'!N714,'Raw Data'!N716,'Raw Data'!N718,'Raw Data'!N720),IF(AND($P$12=$AD$17,OR($S$12="Southbound",$S$12="Westbound")),SUM('Raw Data'!N921,'Raw Data'!N923,'Raw Data'!N925,'Raw Data'!N927),IF(AND($P$12=$AD$18,OR($S$12="Southbound",$S$12="Westbound")),SUM('Raw Data'!N1128,'Raw Data'!N1130,'Raw Data'!N1132,'Raw Data'!N1134),IF(AND($P$12=$AD$19,OR($S$12="Southbound","Westbound")),SUM('Raw Data'!N1335,'Raw Data'!N1337,'Raw Data'!N1339,'Raw Data'!N1341),IF(AND($P$12=$AD$20,OR($S$12="Southbound","Westbound")),SUM('Raw Data'!N1542,'Raw Data'!N1544,'Raw Data'!N1546,'Raw Data'!N1548),IF(AND($P$12=$AD$14,$S$12="Combined"),SUM('Raw Data'!N299:N306),IF(AND($P$12=$AD$15,$S$12="Combined"),SUM('Raw Data'!N506:N513),IF(AND($P$12=$AD$16,$S$12="Combined"),SUM('Raw Data'!N713:N720),IF(AND($P$12=$AD$17,$S$12="Combined"),SUM('Raw Data'!N920:N927),IF(AND($P$12=$AD$18,$S$12="Combined"),SUM('Raw Data'!N1127:N1134),IF(AND($P$12=$AD$19,$S$12="Combined"),SUM('Raw Data'!N1334:N1341),IF(AND($P$12=$AD$20,$S$12="Combined"),SUM('Raw Data'!N1541:N1548),"Error")))))))))))))))))))))</f>
        <v>0</v>
      </c>
      <c r="N36" s="46">
        <f t="shared" si="0"/>
        <v>22</v>
      </c>
    </row>
    <row r="37" spans="1:14" ht="13.8" x14ac:dyDescent="0.25">
      <c r="A37" s="43">
        <v>0.95833333333333304</v>
      </c>
      <c r="B37" s="6">
        <f>IF(AND($P$12=$AD$14,OR($S$12="Northbound",$S$12="Eastbound")),SUM('Raw Data'!C307,'Raw Data'!C309,'Raw Data'!C311,'Raw Data'!C313),IF(AND($P$12=$AD$15,OR($S$12="Northbound",$S$12="Eastbound")),SUM('Raw Data'!C514,'Raw Data'!C516,'Raw Data'!C518,'Raw Data'!C520),IF(AND($P$12=$AD$16,OR($S$12="Northbound",$S$12="Eastbound")),SUM('Raw Data'!C721,'Raw Data'!C723,'Raw Data'!C725,'Raw Data'!C727),IF(AND($P$12=$AD$17,OR($S$12="Northbound",$S$12="Eastbound")),SUM('Raw Data'!C928,'Raw Data'!C930,'Raw Data'!C932,'Raw Data'!C934),IF(AND($P$12=$AD$18,OR($S$12="Northbound",$S$12="Eastbound")),SUM('Raw Data'!C1135,'Raw Data'!C1137,'Raw Data'!C1139,'Raw Data'!C1141),IF(AND($P$12=$AD$19,OR($S$12="Northbound",$S$12="Eastbound")),SUM('Raw Data'!C1342,'Raw Data'!C1344,'Raw Data'!C1346,'Raw Data'!C1348),IF(AND($P$12=$AD$20,OR($S$12="Northbound",$S$12="Eastbound")),SUM('Raw Data'!C1549,'Raw Data'!C1551,'Raw Data'!C1553,'Raw Data'!C1555),IF(AND($P$12=$AD$14,OR($S$12="Southbound",$S$12="Westbound")),SUM('Raw Data'!C308,'Raw Data'!C310,'Raw Data'!C312,'Raw Data'!C314),IF(AND($P$12=$AD$15,OR($S$12="Southbound",$S$12="Westbound")),SUM('Raw Data'!C515,'Raw Data'!C517,'Raw Data'!C519,'Raw Data'!C521),IF(AND($P$12=$AD$16,OR($S$12="Southbound",$S$12="Westbound")),SUM('Raw Data'!C722,'Raw Data'!C724,'Raw Data'!C726,'Raw Data'!C728),IF(AND($P$12=$AD$17,OR($S$12="Southbound",$S$12="Westbound")),SUM('Raw Data'!C929,'Raw Data'!C931,'Raw Data'!C933,'Raw Data'!C935),IF(AND($P$12=$AD$18,OR($S$12="Southbound",$S$12="Westbound")),SUM('Raw Data'!C1136,'Raw Data'!C1138,'Raw Data'!C1140,'Raw Data'!C1142),IF(AND($P$12=$AD$19,OR($S$12="Southbound","Westbound")),SUM('Raw Data'!C1343,'Raw Data'!C1345,'Raw Data'!C1347,'Raw Data'!C1349),IF(AND($P$12=$AD$20,OR($S$12="Southbound","Westbound")),SUM('Raw Data'!C1550,'Raw Data'!C1552,'Raw Data'!C1554,'Raw Data'!C1556),IF(AND($P$12=$AD$14,$S$12="Combined"),SUM('Raw Data'!C307:C314),IF(AND($P$12=$AD$15,$S$12="Combined"),SUM('Raw Data'!C514:C521),IF(AND($P$12=$AD$16,$S$12="Combined"),SUM('Raw Data'!C721:C728),IF(AND($P$12=$AD$17,$S$12="Combined"),SUM('Raw Data'!C928:C935),IF(AND($P$12=$AD$18,$S$12="Combined"),SUM('Raw Data'!C1135:C1142),IF(AND($P$12=$AD$19,$S$12="Combined"),SUM('Raw Data'!C1342:C1349),IF(AND($P$12=$AD$20,$S$12="Combined"),SUM('Raw Data'!C1549:C1556),"Error")))))))))))))))))))))</f>
        <v>2</v>
      </c>
      <c r="C37" s="6">
        <f>IF(AND($P$12=$AD$14,OR($S$12="Northbound",$S$12="Eastbound")),SUM('Raw Data'!D307,'Raw Data'!D309,'Raw Data'!D311,'Raw Data'!D313),IF(AND($P$12=$AD$15,OR($S$12="Northbound",$S$12="Eastbound")),SUM('Raw Data'!D514,'Raw Data'!D516,'Raw Data'!D518,'Raw Data'!D520),IF(AND($P$12=$AD$16,OR($S$12="Northbound",$S$12="Eastbound")),SUM('Raw Data'!D721,'Raw Data'!D723,'Raw Data'!D725,'Raw Data'!D727),IF(AND($P$12=$AD$17,OR($S$12="Northbound",$S$12="Eastbound")),SUM('Raw Data'!D928,'Raw Data'!D930,'Raw Data'!D932,'Raw Data'!D934),IF(AND($P$12=$AD$18,OR($S$12="Northbound",$S$12="Eastbound")),SUM('Raw Data'!D1135,'Raw Data'!D1137,'Raw Data'!D1139,'Raw Data'!D1141),IF(AND($P$12=$AD$19,OR($S$12="Northbound",$S$12="Eastbound")),SUM('Raw Data'!D1342,'Raw Data'!D1344,'Raw Data'!D1346,'Raw Data'!D1348),IF(AND($P$12=$AD$20,OR($S$12="Northbound",$S$12="Eastbound")),SUM('Raw Data'!D1549,'Raw Data'!D1551,'Raw Data'!D1553,'Raw Data'!D1555),IF(AND($P$12=$AD$14,OR($S$12="Southbound",$S$12="Westbound")),SUM('Raw Data'!D308,'Raw Data'!D310,'Raw Data'!D312,'Raw Data'!D314),IF(AND($P$12=$AD$15,OR($S$12="Southbound",$S$12="Westbound")),SUM('Raw Data'!D515,'Raw Data'!D517,'Raw Data'!D519,'Raw Data'!D521),IF(AND($P$12=$AD$16,OR($S$12="Southbound",$S$12="Westbound")),SUM('Raw Data'!D722,'Raw Data'!D724,'Raw Data'!D726,'Raw Data'!D728),IF(AND($P$12=$AD$17,OR($S$12="Southbound",$S$12="Westbound")),SUM('Raw Data'!D929,'Raw Data'!D931,'Raw Data'!D933,'Raw Data'!D935),IF(AND($P$12=$AD$18,OR($S$12="Southbound",$S$12="Westbound")),SUM('Raw Data'!D1136,'Raw Data'!D1138,'Raw Data'!D1140,'Raw Data'!D1142),IF(AND($P$12=$AD$19,OR($S$12="Southbound","Westbound")),SUM('Raw Data'!D1343,'Raw Data'!D1345,'Raw Data'!D1347,'Raw Data'!D1349),IF(AND($P$12=$AD$20,OR($S$12="Southbound","Westbound")),SUM('Raw Data'!D1550,'Raw Data'!D1552,'Raw Data'!D1554,'Raw Data'!D1556),IF(AND($P$12=$AD$14,$S$12="Combined"),SUM('Raw Data'!D307:D314),IF(AND($P$12=$AD$15,$S$12="Combined"),SUM('Raw Data'!D514:D521),IF(AND($P$12=$AD$16,$S$12="Combined"),SUM('Raw Data'!D721:D728),IF(AND($P$12=$AD$17,$S$12="Combined"),SUM('Raw Data'!D928:D935),IF(AND($P$12=$AD$18,$S$12="Combined"),SUM('Raw Data'!D1135:D1142),IF(AND($P$12=$AD$19,$S$12="Combined"),SUM('Raw Data'!D1342:D1349),IF(AND($P$12=$AD$20,$S$12="Combined"),SUM('Raw Data'!D1549:D1556),"Error")))))))))))))))))))))</f>
        <v>5</v>
      </c>
      <c r="D37" s="6">
        <f>IF(AND($P$12=$AD$14,OR($S$12="Northbound",$S$12="Eastbound")),SUM('Raw Data'!E307,'Raw Data'!E309,'Raw Data'!E311,'Raw Data'!E313),IF(AND($P$12=$AD$15,OR($S$12="Northbound",$S$12="Eastbound")),SUM('Raw Data'!E514,'Raw Data'!E516,'Raw Data'!E518,'Raw Data'!E520),IF(AND($P$12=$AD$16,OR($S$12="Northbound",$S$12="Eastbound")),SUM('Raw Data'!E721,'Raw Data'!E723,'Raw Data'!E725,'Raw Data'!E727),IF(AND($P$12=$AD$17,OR($S$12="Northbound",$S$12="Eastbound")),SUM('Raw Data'!E928,'Raw Data'!E930,'Raw Data'!E932,'Raw Data'!E934),IF(AND($P$12=$AD$18,OR($S$12="Northbound",$S$12="Eastbound")),SUM('Raw Data'!E1135,'Raw Data'!E1137,'Raw Data'!E1139,'Raw Data'!E1141),IF(AND($P$12=$AD$19,OR($S$12="Northbound",$S$12="Eastbound")),SUM('Raw Data'!E1342,'Raw Data'!E1344,'Raw Data'!E1346,'Raw Data'!E1348),IF(AND($P$12=$AD$20,OR($S$12="Northbound",$S$12="Eastbound")),SUM('Raw Data'!E1549,'Raw Data'!E1551,'Raw Data'!E1553,'Raw Data'!E1555),IF(AND($P$12=$AD$14,OR($S$12="Southbound",$S$12="Westbound")),SUM('Raw Data'!E308,'Raw Data'!E310,'Raw Data'!E312,'Raw Data'!E314),IF(AND($P$12=$AD$15,OR($S$12="Southbound",$S$12="Westbound")),SUM('Raw Data'!E515,'Raw Data'!E517,'Raw Data'!E519,'Raw Data'!E521),IF(AND($P$12=$AD$16,OR($S$12="Southbound",$S$12="Westbound")),SUM('Raw Data'!E722,'Raw Data'!E724,'Raw Data'!E726,'Raw Data'!E728),IF(AND($P$12=$AD$17,OR($S$12="Southbound",$S$12="Westbound")),SUM('Raw Data'!E929,'Raw Data'!E931,'Raw Data'!E933,'Raw Data'!E935),IF(AND($P$12=$AD$18,OR($S$12="Southbound",$S$12="Westbound")),SUM('Raw Data'!E1136,'Raw Data'!E1138,'Raw Data'!E1140,'Raw Data'!E1142),IF(AND($P$12=$AD$19,OR($S$12="Southbound","Westbound")),SUM('Raw Data'!E1343,'Raw Data'!E1345,'Raw Data'!E1347,'Raw Data'!E1349),IF(AND($P$12=$AD$20,OR($S$12="Southbound","Westbound")),SUM('Raw Data'!E1550,'Raw Data'!E1552,'Raw Data'!E1554,'Raw Data'!E1556),IF(AND($P$12=$AD$14,$S$12="Combined"),SUM('Raw Data'!E307:E314),IF(AND($P$12=$AD$15,$S$12="Combined"),SUM('Raw Data'!E514:E521),IF(AND($P$12=$AD$16,$S$12="Combined"),SUM('Raw Data'!E721:E728),IF(AND($P$12=$AD$17,$S$12="Combined"),SUM('Raw Data'!E928:E935),IF(AND($P$12=$AD$18,$S$12="Combined"),SUM('Raw Data'!E1135:E1142),IF(AND($P$12=$AD$19,$S$12="Combined"),SUM('Raw Data'!E1342:E1349),IF(AND($P$12=$AD$20,$S$12="Combined"),SUM('Raw Data'!E1549:E1556),"Error")))))))))))))))))))))</f>
        <v>0</v>
      </c>
      <c r="E37" s="6">
        <f>IF(AND($P$12=$AD$14,OR($S$12="Northbound",$S$12="Eastbound")),SUM('Raw Data'!F307,'Raw Data'!F309,'Raw Data'!F311,'Raw Data'!F313),IF(AND($P$12=$AD$15,OR($S$12="Northbound",$S$12="Eastbound")),SUM('Raw Data'!F514,'Raw Data'!F516,'Raw Data'!F518,'Raw Data'!F520),IF(AND($P$12=$AD$16,OR($S$12="Northbound",$S$12="Eastbound")),SUM('Raw Data'!F721,'Raw Data'!F723,'Raw Data'!F725,'Raw Data'!F727),IF(AND($P$12=$AD$17,OR($S$12="Northbound",$S$12="Eastbound")),SUM('Raw Data'!F928,'Raw Data'!F930,'Raw Data'!F932,'Raw Data'!F934),IF(AND($P$12=$AD$18,OR($S$12="Northbound",$S$12="Eastbound")),SUM('Raw Data'!F1135,'Raw Data'!F1137,'Raw Data'!F1139,'Raw Data'!F1141),IF(AND($P$12=$AD$19,OR($S$12="Northbound",$S$12="Eastbound")),SUM('Raw Data'!F1342,'Raw Data'!F1344,'Raw Data'!F1346,'Raw Data'!F1348),IF(AND($P$12=$AD$20,OR($S$12="Northbound",$S$12="Eastbound")),SUM('Raw Data'!F1549,'Raw Data'!F1551,'Raw Data'!F1553,'Raw Data'!F1555),IF(AND($P$12=$AD$14,OR($S$12="Southbound",$S$12="Westbound")),SUM('Raw Data'!F308,'Raw Data'!F310,'Raw Data'!F312,'Raw Data'!F314),IF(AND($P$12=$AD$15,OR($S$12="Southbound",$S$12="Westbound")),SUM('Raw Data'!F515,'Raw Data'!F517,'Raw Data'!F519,'Raw Data'!F521),IF(AND($P$12=$AD$16,OR($S$12="Southbound",$S$12="Westbound")),SUM('Raw Data'!F722,'Raw Data'!F724,'Raw Data'!F726,'Raw Data'!F728),IF(AND($P$12=$AD$17,OR($S$12="Southbound",$S$12="Westbound")),SUM('Raw Data'!F929,'Raw Data'!F931,'Raw Data'!F933,'Raw Data'!F935),IF(AND($P$12=$AD$18,OR($S$12="Southbound",$S$12="Westbound")),SUM('Raw Data'!F1136,'Raw Data'!F1138,'Raw Data'!F1140,'Raw Data'!F1142),IF(AND($P$12=$AD$19,OR($S$12="Southbound","Westbound")),SUM('Raw Data'!F1343,'Raw Data'!F1345,'Raw Data'!F1347,'Raw Data'!F1349),IF(AND($P$12=$AD$20,OR($S$12="Southbound","Westbound")),SUM('Raw Data'!F1550,'Raw Data'!F1552,'Raw Data'!F1554,'Raw Data'!F1556),IF(AND($P$12=$AD$14,$S$12="Combined"),SUM('Raw Data'!F307:F314),IF(AND($P$12=$AD$15,$S$12="Combined"),SUM('Raw Data'!F514:F521),IF(AND($P$12=$AD$16,$S$12="Combined"),SUM('Raw Data'!F721:F728),IF(AND($P$12=$AD$17,$S$12="Combined"),SUM('Raw Data'!F928:F935),IF(AND($P$12=$AD$18,$S$12="Combined"),SUM('Raw Data'!F1135:F1142),IF(AND($P$12=$AD$19,$S$12="Combined"),SUM('Raw Data'!F1342:F1349),IF(AND($P$12=$AD$20,$S$12="Combined"),SUM('Raw Data'!F1549:F1556),"Error")))))))))))))))))))))</f>
        <v>0</v>
      </c>
      <c r="F37" s="6">
        <f>IF(AND($P$12=$AD$14,OR($S$12="Northbound",$S$12="Eastbound")),SUM('Raw Data'!G307,'Raw Data'!G309,'Raw Data'!G311,'Raw Data'!G313),IF(AND($P$12=$AD$15,OR($S$12="Northbound",$S$12="Eastbound")),SUM('Raw Data'!G514,'Raw Data'!G516,'Raw Data'!G518,'Raw Data'!G520),IF(AND($P$12=$AD$16,OR($S$12="Northbound",$S$12="Eastbound")),SUM('Raw Data'!G721,'Raw Data'!G723,'Raw Data'!G725,'Raw Data'!G727),IF(AND($P$12=$AD$17,OR($S$12="Northbound",$S$12="Eastbound")),SUM('Raw Data'!G928,'Raw Data'!G930,'Raw Data'!G932,'Raw Data'!G934),IF(AND($P$12=$AD$18,OR($S$12="Northbound",$S$12="Eastbound")),SUM('Raw Data'!G1135,'Raw Data'!G1137,'Raw Data'!G1139,'Raw Data'!G1141),IF(AND($P$12=$AD$19,OR($S$12="Northbound",$S$12="Eastbound")),SUM('Raw Data'!G1342,'Raw Data'!G1344,'Raw Data'!G1346,'Raw Data'!G1348),IF(AND($P$12=$AD$20,OR($S$12="Northbound",$S$12="Eastbound")),SUM('Raw Data'!G1549,'Raw Data'!G1551,'Raw Data'!G1553,'Raw Data'!G1555),IF(AND($P$12=$AD$14,OR($S$12="Southbound",$S$12="Westbound")),SUM('Raw Data'!G308,'Raw Data'!G310,'Raw Data'!G312,'Raw Data'!G314),IF(AND($P$12=$AD$15,OR($S$12="Southbound",$S$12="Westbound")),SUM('Raw Data'!G515,'Raw Data'!G517,'Raw Data'!G519,'Raw Data'!G521),IF(AND($P$12=$AD$16,OR($S$12="Southbound",$S$12="Westbound")),SUM('Raw Data'!G722,'Raw Data'!G724,'Raw Data'!G726,'Raw Data'!G728),IF(AND($P$12=$AD$17,OR($S$12="Southbound",$S$12="Westbound")),SUM('Raw Data'!G929,'Raw Data'!G931,'Raw Data'!G933,'Raw Data'!G935),IF(AND($P$12=$AD$18,OR($S$12="Southbound",$S$12="Westbound")),SUM('Raw Data'!G1136,'Raw Data'!G1138,'Raw Data'!G1140,'Raw Data'!G1142),IF(AND($P$12=$AD$19,OR($S$12="Southbound","Westbound")),SUM('Raw Data'!G1343,'Raw Data'!G1345,'Raw Data'!G1347,'Raw Data'!G1349),IF(AND($P$12=$AD$20,OR($S$12="Southbound","Westbound")),SUM('Raw Data'!G1550,'Raw Data'!G1552,'Raw Data'!G1554,'Raw Data'!G1556),IF(AND($P$12=$AD$14,$S$12="Combined"),SUM('Raw Data'!G307:G314),IF(AND($P$12=$AD$15,$S$12="Combined"),SUM('Raw Data'!G514:G521),IF(AND($P$12=$AD$16,$S$12="Combined"),SUM('Raw Data'!G721:G728),IF(AND($P$12=$AD$17,$S$12="Combined"),SUM('Raw Data'!G928:G935),IF(AND($P$12=$AD$18,$S$12="Combined"),SUM('Raw Data'!G1135:G1142),IF(AND($P$12=$AD$19,$S$12="Combined"),SUM('Raw Data'!G1342:G1349),IF(AND($P$12=$AD$20,$S$12="Combined"),SUM('Raw Data'!G1549:G1556),"Error")))))))))))))))))))))</f>
        <v>0</v>
      </c>
      <c r="G37" s="6">
        <f>IF(AND($P$12=$AD$14,OR($S$12="Northbound",$S$12="Eastbound")),SUM('Raw Data'!H307,'Raw Data'!H309,'Raw Data'!H311,'Raw Data'!H313),IF(AND($P$12=$AD$15,OR($S$12="Northbound",$S$12="Eastbound")),SUM('Raw Data'!H514,'Raw Data'!H516,'Raw Data'!H518,'Raw Data'!H520),IF(AND($P$12=$AD$16,OR($S$12="Northbound",$S$12="Eastbound")),SUM('Raw Data'!H721,'Raw Data'!H723,'Raw Data'!H725,'Raw Data'!H727),IF(AND($P$12=$AD$17,OR($S$12="Northbound",$S$12="Eastbound")),SUM('Raw Data'!H928,'Raw Data'!H930,'Raw Data'!H932,'Raw Data'!H934),IF(AND($P$12=$AD$18,OR($S$12="Northbound",$S$12="Eastbound")),SUM('Raw Data'!H1135,'Raw Data'!H1137,'Raw Data'!H1139,'Raw Data'!H1141),IF(AND($P$12=$AD$19,OR($S$12="Northbound",$S$12="Eastbound")),SUM('Raw Data'!H1342,'Raw Data'!H1344,'Raw Data'!H1346,'Raw Data'!H1348),IF(AND($P$12=$AD$20,OR($S$12="Northbound",$S$12="Eastbound")),SUM('Raw Data'!H1549,'Raw Data'!H1551,'Raw Data'!H1553,'Raw Data'!H1555),IF(AND($P$12=$AD$14,OR($S$12="Southbound",$S$12="Westbound")),SUM('Raw Data'!H308,'Raw Data'!H310,'Raw Data'!H312,'Raw Data'!H314),IF(AND($P$12=$AD$15,OR($S$12="Southbound",$S$12="Westbound")),SUM('Raw Data'!H515,'Raw Data'!H517,'Raw Data'!H519,'Raw Data'!H521),IF(AND($P$12=$AD$16,OR($S$12="Southbound",$S$12="Westbound")),SUM('Raw Data'!H722,'Raw Data'!H724,'Raw Data'!H726,'Raw Data'!H728),IF(AND($P$12=$AD$17,OR($S$12="Southbound",$S$12="Westbound")),SUM('Raw Data'!H929,'Raw Data'!H931,'Raw Data'!H933,'Raw Data'!H935),IF(AND($P$12=$AD$18,OR($S$12="Southbound",$S$12="Westbound")),SUM('Raw Data'!H1136,'Raw Data'!H1138,'Raw Data'!H1140,'Raw Data'!H1142),IF(AND($P$12=$AD$19,OR($S$12="Southbound","Westbound")),SUM('Raw Data'!H1343,'Raw Data'!H1345,'Raw Data'!H1347,'Raw Data'!H1349),IF(AND($P$12=$AD$20,OR($S$12="Southbound","Westbound")),SUM('Raw Data'!H1550,'Raw Data'!H1552,'Raw Data'!H1554,'Raw Data'!H1556),IF(AND($P$12=$AD$14,$S$12="Combined"),SUM('Raw Data'!H307:H314),IF(AND($P$12=$AD$15,$S$12="Combined"),SUM('Raw Data'!H514:H521),IF(AND($P$12=$AD$16,$S$12="Combined"),SUM('Raw Data'!H721:H728),IF(AND($P$12=$AD$17,$S$12="Combined"),SUM('Raw Data'!H928:H935),IF(AND($P$12=$AD$18,$S$12="Combined"),SUM('Raw Data'!H1135:H1142),IF(AND($P$12=$AD$19,$S$12="Combined"),SUM('Raw Data'!H1342:H1349),IF(AND($P$12=$AD$20,$S$12="Combined"),SUM('Raw Data'!H1549:H1556),"Error")))))))))))))))))))))</f>
        <v>0</v>
      </c>
      <c r="H37" s="6">
        <f>IF(AND($P$12=$AD$14,OR($S$12="Northbound",$S$12="Eastbound")),SUM('Raw Data'!I307,'Raw Data'!I309,'Raw Data'!I311,'Raw Data'!I313),IF(AND($P$12=$AD$15,OR($S$12="Northbound",$S$12="Eastbound")),SUM('Raw Data'!I514,'Raw Data'!I516,'Raw Data'!I518,'Raw Data'!I520),IF(AND($P$12=$AD$16,OR($S$12="Northbound",$S$12="Eastbound")),SUM('Raw Data'!I721,'Raw Data'!I723,'Raw Data'!I725,'Raw Data'!I727),IF(AND($P$12=$AD$17,OR($S$12="Northbound",$S$12="Eastbound")),SUM('Raw Data'!I928,'Raw Data'!I930,'Raw Data'!I932,'Raw Data'!I934),IF(AND($P$12=$AD$18,OR($S$12="Northbound",$S$12="Eastbound")),SUM('Raw Data'!I1135,'Raw Data'!I1137,'Raw Data'!I1139,'Raw Data'!I1141),IF(AND($P$12=$AD$19,OR($S$12="Northbound",$S$12="Eastbound")),SUM('Raw Data'!I1342,'Raw Data'!I1344,'Raw Data'!I1346,'Raw Data'!I1348),IF(AND($P$12=$AD$20,OR($S$12="Northbound",$S$12="Eastbound")),SUM('Raw Data'!I1549,'Raw Data'!I1551,'Raw Data'!I1553,'Raw Data'!I1555),IF(AND($P$12=$AD$14,OR($S$12="Southbound",$S$12="Westbound")),SUM('Raw Data'!I308,'Raw Data'!I310,'Raw Data'!I312,'Raw Data'!I314),IF(AND($P$12=$AD$15,OR($S$12="Southbound",$S$12="Westbound")),SUM('Raw Data'!I515,'Raw Data'!I517,'Raw Data'!I519,'Raw Data'!I521),IF(AND($P$12=$AD$16,OR($S$12="Southbound",$S$12="Westbound")),SUM('Raw Data'!I722,'Raw Data'!I724,'Raw Data'!I726,'Raw Data'!I728),IF(AND($P$12=$AD$17,OR($S$12="Southbound",$S$12="Westbound")),SUM('Raw Data'!I929,'Raw Data'!I931,'Raw Data'!I933,'Raw Data'!I935),IF(AND($P$12=$AD$18,OR($S$12="Southbound",$S$12="Westbound")),SUM('Raw Data'!I1136,'Raw Data'!I1138,'Raw Data'!I1140,'Raw Data'!I1142),IF(AND($P$12=$AD$19,OR($S$12="Southbound","Westbound")),SUM('Raw Data'!I1343,'Raw Data'!I1345,'Raw Data'!I1347,'Raw Data'!I1349),IF(AND($P$12=$AD$20,OR($S$12="Southbound","Westbound")),SUM('Raw Data'!I1550,'Raw Data'!I1552,'Raw Data'!I1554,'Raw Data'!I1556),IF(AND($P$12=$AD$14,$S$12="Combined"),SUM('Raw Data'!I307:I314),IF(AND($P$12=$AD$15,$S$12="Combined"),SUM('Raw Data'!I514:I521),IF(AND($P$12=$AD$16,$S$12="Combined"),SUM('Raw Data'!I721:I728),IF(AND($P$12=$AD$17,$S$12="Combined"),SUM('Raw Data'!I928:I935),IF(AND($P$12=$AD$18,$S$12="Combined"),SUM('Raw Data'!I1135:I1142),IF(AND($P$12=$AD$19,$S$12="Combined"),SUM('Raw Data'!I1342:I1349),IF(AND($P$12=$AD$20,$S$12="Combined"),SUM('Raw Data'!I1549:I1556),"Error")))))))))))))))))))))</f>
        <v>0</v>
      </c>
      <c r="I37" s="6">
        <f>IF(AND($P$12=$AD$14,OR($S$12="Northbound",$S$12="Eastbound")),SUM('Raw Data'!J307,'Raw Data'!J309,'Raw Data'!J311,'Raw Data'!J313),IF(AND($P$12=$AD$15,OR($S$12="Northbound",$S$12="Eastbound")),SUM('Raw Data'!J514,'Raw Data'!J516,'Raw Data'!J518,'Raw Data'!J520),IF(AND($P$12=$AD$16,OR($S$12="Northbound",$S$12="Eastbound")),SUM('Raw Data'!J721,'Raw Data'!J723,'Raw Data'!J725,'Raw Data'!J727),IF(AND($P$12=$AD$17,OR($S$12="Northbound",$S$12="Eastbound")),SUM('Raw Data'!J928,'Raw Data'!J930,'Raw Data'!J932,'Raw Data'!J934),IF(AND($P$12=$AD$18,OR($S$12="Northbound",$S$12="Eastbound")),SUM('Raw Data'!J1135,'Raw Data'!J1137,'Raw Data'!J1139,'Raw Data'!J1141),IF(AND($P$12=$AD$19,OR($S$12="Northbound",$S$12="Eastbound")),SUM('Raw Data'!J1342,'Raw Data'!J1344,'Raw Data'!J1346,'Raw Data'!J1348),IF(AND($P$12=$AD$20,OR($S$12="Northbound",$S$12="Eastbound")),SUM('Raw Data'!J1549,'Raw Data'!J1551,'Raw Data'!J1553,'Raw Data'!J1555),IF(AND($P$12=$AD$14,OR($S$12="Southbound",$S$12="Westbound")),SUM('Raw Data'!J308,'Raw Data'!J310,'Raw Data'!J312,'Raw Data'!J314),IF(AND($P$12=$AD$15,OR($S$12="Southbound",$S$12="Westbound")),SUM('Raw Data'!J515,'Raw Data'!J517,'Raw Data'!J519,'Raw Data'!J521),IF(AND($P$12=$AD$16,OR($S$12="Southbound",$S$12="Westbound")),SUM('Raw Data'!J722,'Raw Data'!J724,'Raw Data'!J726,'Raw Data'!J728),IF(AND($P$12=$AD$17,OR($S$12="Southbound",$S$12="Westbound")),SUM('Raw Data'!J929,'Raw Data'!J931,'Raw Data'!J933,'Raw Data'!J935),IF(AND($P$12=$AD$18,OR($S$12="Southbound",$S$12="Westbound")),SUM('Raw Data'!J1136,'Raw Data'!J1138,'Raw Data'!J1140,'Raw Data'!J1142),IF(AND($P$12=$AD$19,OR($S$12="Southbound","Westbound")),SUM('Raw Data'!J1343,'Raw Data'!J1345,'Raw Data'!J1347,'Raw Data'!J1349),IF(AND($P$12=$AD$20,OR($S$12="Southbound","Westbound")),SUM('Raw Data'!J1550,'Raw Data'!J1552,'Raw Data'!J1554,'Raw Data'!J1556),IF(AND($P$12=$AD$14,$S$12="Combined"),SUM('Raw Data'!J307:J314),IF(AND($P$12=$AD$15,$S$12="Combined"),SUM('Raw Data'!J514:J521),IF(AND($P$12=$AD$16,$S$12="Combined"),SUM('Raw Data'!J721:J728),IF(AND($P$12=$AD$17,$S$12="Combined"),SUM('Raw Data'!J928:J935),IF(AND($P$12=$AD$18,$S$12="Combined"),SUM('Raw Data'!J1135:J1142),IF(AND($P$12=$AD$19,$S$12="Combined"),SUM('Raw Data'!J1342:J1349),IF(AND($P$12=$AD$20,$S$12="Combined"),SUM('Raw Data'!J1549:J1556),"Error")))))))))))))))))))))</f>
        <v>0</v>
      </c>
      <c r="J37" s="6">
        <f>IF(AND($P$12=$AD$14,OR($S$12="Northbound",$S$12="Eastbound")),SUM('Raw Data'!K307,'Raw Data'!K309,'Raw Data'!K311,'Raw Data'!K313),IF(AND($P$12=$AD$15,OR($S$12="Northbound",$S$12="Eastbound")),SUM('Raw Data'!K514,'Raw Data'!K516,'Raw Data'!K518,'Raw Data'!K520),IF(AND($P$12=$AD$16,OR($S$12="Northbound",$S$12="Eastbound")),SUM('Raw Data'!K721,'Raw Data'!K723,'Raw Data'!K725,'Raw Data'!K727),IF(AND($P$12=$AD$17,OR($S$12="Northbound",$S$12="Eastbound")),SUM('Raw Data'!K928,'Raw Data'!K930,'Raw Data'!K932,'Raw Data'!K934),IF(AND($P$12=$AD$18,OR($S$12="Northbound",$S$12="Eastbound")),SUM('Raw Data'!K1135,'Raw Data'!K1137,'Raw Data'!K1139,'Raw Data'!K1141),IF(AND($P$12=$AD$19,OR($S$12="Northbound",$S$12="Eastbound")),SUM('Raw Data'!K1342,'Raw Data'!K1344,'Raw Data'!K1346,'Raw Data'!K1348),IF(AND($P$12=$AD$20,OR($S$12="Northbound",$S$12="Eastbound")),SUM('Raw Data'!K1549,'Raw Data'!K1551,'Raw Data'!K1553,'Raw Data'!K1555),IF(AND($P$12=$AD$14,OR($S$12="Southbound",$S$12="Westbound")),SUM('Raw Data'!K308,'Raw Data'!K310,'Raw Data'!K312,'Raw Data'!K314),IF(AND($P$12=$AD$15,OR($S$12="Southbound",$S$12="Westbound")),SUM('Raw Data'!K515,'Raw Data'!K517,'Raw Data'!K519,'Raw Data'!K521),IF(AND($P$12=$AD$16,OR($S$12="Southbound",$S$12="Westbound")),SUM('Raw Data'!K722,'Raw Data'!K724,'Raw Data'!K726,'Raw Data'!K728),IF(AND($P$12=$AD$17,OR($S$12="Southbound",$S$12="Westbound")),SUM('Raw Data'!K929,'Raw Data'!K931,'Raw Data'!K933,'Raw Data'!K935),IF(AND($P$12=$AD$18,OR($S$12="Southbound",$S$12="Westbound")),SUM('Raw Data'!K1136,'Raw Data'!K1138,'Raw Data'!K1140,'Raw Data'!K1142),IF(AND($P$12=$AD$19,OR($S$12="Southbound","Westbound")),SUM('Raw Data'!K1343,'Raw Data'!K1345,'Raw Data'!K1347,'Raw Data'!K1349),IF(AND($P$12=$AD$20,OR($S$12="Southbound","Westbound")),SUM('Raw Data'!K1550,'Raw Data'!K1552,'Raw Data'!K1554,'Raw Data'!K1556),IF(AND($P$12=$AD$14,$S$12="Combined"),SUM('Raw Data'!K307:K314),IF(AND($P$12=$AD$15,$S$12="Combined"),SUM('Raw Data'!K514:K521),IF(AND($P$12=$AD$16,$S$12="Combined"),SUM('Raw Data'!K721:K728),IF(AND($P$12=$AD$17,$S$12="Combined"),SUM('Raw Data'!K928:K935),IF(AND($P$12=$AD$18,$S$12="Combined"),SUM('Raw Data'!K1135:K1142),IF(AND($P$12=$AD$19,$S$12="Combined"),SUM('Raw Data'!K1342:K1349),IF(AND($P$12=$AD$20,$S$12="Combined"),SUM('Raw Data'!K1549:K1556),"Error")))))))))))))))))))))</f>
        <v>0</v>
      </c>
      <c r="K37" s="6">
        <f>IF(AND($P$12=$AD$14,OR($S$12="Northbound",$S$12="Eastbound")),SUM('Raw Data'!L307,'Raw Data'!L309,'Raw Data'!L311,'Raw Data'!L313),IF(AND($P$12=$AD$15,OR($S$12="Northbound",$S$12="Eastbound")),SUM('Raw Data'!L514,'Raw Data'!L516,'Raw Data'!L518,'Raw Data'!L520),IF(AND($P$12=$AD$16,OR($S$12="Northbound",$S$12="Eastbound")),SUM('Raw Data'!L721,'Raw Data'!L723,'Raw Data'!L725,'Raw Data'!L727),IF(AND($P$12=$AD$17,OR($S$12="Northbound",$S$12="Eastbound")),SUM('Raw Data'!L928,'Raw Data'!L930,'Raw Data'!L932,'Raw Data'!L934),IF(AND($P$12=$AD$18,OR($S$12="Northbound",$S$12="Eastbound")),SUM('Raw Data'!L1135,'Raw Data'!L1137,'Raw Data'!L1139,'Raw Data'!L1141),IF(AND($P$12=$AD$19,OR($S$12="Northbound",$S$12="Eastbound")),SUM('Raw Data'!L1342,'Raw Data'!L1344,'Raw Data'!L1346,'Raw Data'!L1348),IF(AND($P$12=$AD$20,OR($S$12="Northbound",$S$12="Eastbound")),SUM('Raw Data'!L1549,'Raw Data'!L1551,'Raw Data'!L1553,'Raw Data'!L1555),IF(AND($P$12=$AD$14,OR($S$12="Southbound",$S$12="Westbound")),SUM('Raw Data'!L308,'Raw Data'!L310,'Raw Data'!L312,'Raw Data'!L314),IF(AND($P$12=$AD$15,OR($S$12="Southbound",$S$12="Westbound")),SUM('Raw Data'!L515,'Raw Data'!L517,'Raw Data'!L519,'Raw Data'!L521),IF(AND($P$12=$AD$16,OR($S$12="Southbound",$S$12="Westbound")),SUM('Raw Data'!L722,'Raw Data'!L724,'Raw Data'!L726,'Raw Data'!L728),IF(AND($P$12=$AD$17,OR($S$12="Southbound",$S$12="Westbound")),SUM('Raw Data'!L929,'Raw Data'!L931,'Raw Data'!L933,'Raw Data'!L935),IF(AND($P$12=$AD$18,OR($S$12="Southbound",$S$12="Westbound")),SUM('Raw Data'!L1136,'Raw Data'!L1138,'Raw Data'!L1140,'Raw Data'!L1142),IF(AND($P$12=$AD$19,OR($S$12="Southbound","Westbound")),SUM('Raw Data'!L1343,'Raw Data'!L1345,'Raw Data'!L1347,'Raw Data'!L1349),IF(AND($P$12=$AD$20,OR($S$12="Southbound","Westbound")),SUM('Raw Data'!L1550,'Raw Data'!L1552,'Raw Data'!L1554,'Raw Data'!L1556),IF(AND($P$12=$AD$14,$S$12="Combined"),SUM('Raw Data'!L307:L314),IF(AND($P$12=$AD$15,$S$12="Combined"),SUM('Raw Data'!L514:L521),IF(AND($P$12=$AD$16,$S$12="Combined"),SUM('Raw Data'!L721:L728),IF(AND($P$12=$AD$17,$S$12="Combined"),SUM('Raw Data'!L928:L935),IF(AND($P$12=$AD$18,$S$12="Combined"),SUM('Raw Data'!L1135:L1142),IF(AND($P$12=$AD$19,$S$12="Combined"),SUM('Raw Data'!L1342:L1349),IF(AND($P$12=$AD$20,$S$12="Combined"),SUM('Raw Data'!L1549:L1556),"Error")))))))))))))))))))))</f>
        <v>0</v>
      </c>
      <c r="L37" s="6">
        <f>IF(AND($P$12=$AD$14,OR($S$12="Northbound",$S$12="Eastbound")),SUM('Raw Data'!M307,'Raw Data'!M309,'Raw Data'!M311,'Raw Data'!M313),IF(AND($P$12=$AD$15,OR($S$12="Northbound",$S$12="Eastbound")),SUM('Raw Data'!M514,'Raw Data'!M516,'Raw Data'!M518,'Raw Data'!M520),IF(AND($P$12=$AD$16,OR($S$12="Northbound",$S$12="Eastbound")),SUM('Raw Data'!M721,'Raw Data'!M723,'Raw Data'!M725,'Raw Data'!M727),IF(AND($P$12=$AD$17,OR($S$12="Northbound",$S$12="Eastbound")),SUM('Raw Data'!M928,'Raw Data'!M930,'Raw Data'!M932,'Raw Data'!M934),IF(AND($P$12=$AD$18,OR($S$12="Northbound",$S$12="Eastbound")),SUM('Raw Data'!M1135,'Raw Data'!M1137,'Raw Data'!M1139,'Raw Data'!M1141),IF(AND($P$12=$AD$19,OR($S$12="Northbound",$S$12="Eastbound")),SUM('Raw Data'!M1342,'Raw Data'!M1344,'Raw Data'!M1346,'Raw Data'!M1348),IF(AND($P$12=$AD$20,OR($S$12="Northbound",$S$12="Eastbound")),SUM('Raw Data'!M1549,'Raw Data'!M1551,'Raw Data'!M1553,'Raw Data'!M1555),IF(AND($P$12=$AD$14,OR($S$12="Southbound",$S$12="Westbound")),SUM('Raw Data'!M308,'Raw Data'!M310,'Raw Data'!M312,'Raw Data'!M314),IF(AND($P$12=$AD$15,OR($S$12="Southbound",$S$12="Westbound")),SUM('Raw Data'!M515,'Raw Data'!M517,'Raw Data'!M519,'Raw Data'!M521),IF(AND($P$12=$AD$16,OR($S$12="Southbound",$S$12="Westbound")),SUM('Raw Data'!M722,'Raw Data'!M724,'Raw Data'!M726,'Raw Data'!M728),IF(AND($P$12=$AD$17,OR($S$12="Southbound",$S$12="Westbound")),SUM('Raw Data'!M929,'Raw Data'!M931,'Raw Data'!M933,'Raw Data'!M935),IF(AND($P$12=$AD$18,OR($S$12="Southbound",$S$12="Westbound")),SUM('Raw Data'!M1136,'Raw Data'!M1138,'Raw Data'!M1140,'Raw Data'!M1142),IF(AND($P$12=$AD$19,OR($S$12="Southbound","Westbound")),SUM('Raw Data'!M1343,'Raw Data'!M1345,'Raw Data'!M1347,'Raw Data'!M1349),IF(AND($P$12=$AD$20,OR($S$12="Southbound","Westbound")),SUM('Raw Data'!M1550,'Raw Data'!M1552,'Raw Data'!M1554,'Raw Data'!M1556),IF(AND($P$12=$AD$14,$S$12="Combined"),SUM('Raw Data'!M307:M314),IF(AND($P$12=$AD$15,$S$12="Combined"),SUM('Raw Data'!M514:M521),IF(AND($P$12=$AD$16,$S$12="Combined"),SUM('Raw Data'!M721:M728),IF(AND($P$12=$AD$17,$S$12="Combined"),SUM('Raw Data'!M928:M935),IF(AND($P$12=$AD$18,$S$12="Combined"),SUM('Raw Data'!M1135:M1142),IF(AND($P$12=$AD$19,$S$12="Combined"),SUM('Raw Data'!M1342:M1349),IF(AND($P$12=$AD$20,$S$12="Combined"),SUM('Raw Data'!M1549:M1556),"Error")))))))))))))))))))))</f>
        <v>0</v>
      </c>
      <c r="M37" s="6">
        <f>IF(AND($P$12=$AD$14,OR($S$12="Northbound",$S$12="Eastbound")),SUM('Raw Data'!N307,'Raw Data'!N309,'Raw Data'!N311,'Raw Data'!N313),IF(AND($P$12=$AD$15,OR($S$12="Northbound",$S$12="Eastbound")),SUM('Raw Data'!N514,'Raw Data'!N516,'Raw Data'!N518,'Raw Data'!N520),IF(AND($P$12=$AD$16,OR($S$12="Northbound",$S$12="Eastbound")),SUM('Raw Data'!N721,'Raw Data'!N723,'Raw Data'!N725,'Raw Data'!N727),IF(AND($P$12=$AD$17,OR($S$12="Northbound",$S$12="Eastbound")),SUM('Raw Data'!N928,'Raw Data'!N930,'Raw Data'!N932,'Raw Data'!N934),IF(AND($P$12=$AD$18,OR($S$12="Northbound",$S$12="Eastbound")),SUM('Raw Data'!N1135,'Raw Data'!N1137,'Raw Data'!N1139,'Raw Data'!N1141),IF(AND($P$12=$AD$19,OR($S$12="Northbound",$S$12="Eastbound")),SUM('Raw Data'!N1342,'Raw Data'!N1344,'Raw Data'!N1346,'Raw Data'!N1348),IF(AND($P$12=$AD$20,OR($S$12="Northbound",$S$12="Eastbound")),SUM('Raw Data'!N1549,'Raw Data'!N1551,'Raw Data'!N1553,'Raw Data'!N1555),IF(AND($P$12=$AD$14,OR($S$12="Southbound",$S$12="Westbound")),SUM('Raw Data'!N308,'Raw Data'!N310,'Raw Data'!N312,'Raw Data'!N314),IF(AND($P$12=$AD$15,OR($S$12="Southbound",$S$12="Westbound")),SUM('Raw Data'!N515,'Raw Data'!N517,'Raw Data'!N519,'Raw Data'!N521),IF(AND($P$12=$AD$16,OR($S$12="Southbound",$S$12="Westbound")),SUM('Raw Data'!N722,'Raw Data'!N724,'Raw Data'!N726,'Raw Data'!N728),IF(AND($P$12=$AD$17,OR($S$12="Southbound",$S$12="Westbound")),SUM('Raw Data'!N929,'Raw Data'!N931,'Raw Data'!N933,'Raw Data'!N935),IF(AND($P$12=$AD$18,OR($S$12="Southbound",$S$12="Westbound")),SUM('Raw Data'!N1136,'Raw Data'!N1138,'Raw Data'!N1140,'Raw Data'!N1142),IF(AND($P$12=$AD$19,OR($S$12="Southbound","Westbound")),SUM('Raw Data'!N1343,'Raw Data'!N1345,'Raw Data'!N1347,'Raw Data'!N1349),IF(AND($P$12=$AD$20,OR($S$12="Southbound","Westbound")),SUM('Raw Data'!N1550,'Raw Data'!N1552,'Raw Data'!N1554,'Raw Data'!N1556),IF(AND($P$12=$AD$14,$S$12="Combined"),SUM('Raw Data'!N307:N314),IF(AND($P$12=$AD$15,$S$12="Combined"),SUM('Raw Data'!N514:N521),IF(AND($P$12=$AD$16,$S$12="Combined"),SUM('Raw Data'!N721:N728),IF(AND($P$12=$AD$17,$S$12="Combined"),SUM('Raw Data'!N928:N935),IF(AND($P$12=$AD$18,$S$12="Combined"),SUM('Raw Data'!N1135:N1142),IF(AND($P$12=$AD$19,$S$12="Combined"),SUM('Raw Data'!N1342:N1349),IF(AND($P$12=$AD$20,$S$12="Combined"),SUM('Raw Data'!N1549:N1556),"Error")))))))))))))))))))))</f>
        <v>0</v>
      </c>
      <c r="N37" s="46">
        <f t="shared" si="0"/>
        <v>7</v>
      </c>
    </row>
    <row r="38" spans="1:14" ht="13.8" x14ac:dyDescent="0.25">
      <c r="A38" s="25" t="s">
        <v>212</v>
      </c>
      <c r="B38" s="26">
        <f>SUM(B21:B32)</f>
        <v>91</v>
      </c>
      <c r="C38" s="26">
        <f t="shared" ref="C38:M38" si="1">SUM(C21:C32)</f>
        <v>603</v>
      </c>
      <c r="D38" s="26">
        <f t="shared" si="1"/>
        <v>2</v>
      </c>
      <c r="E38" s="26">
        <f t="shared" si="1"/>
        <v>17</v>
      </c>
      <c r="F38" s="26">
        <f t="shared" si="1"/>
        <v>4</v>
      </c>
      <c r="G38" s="26">
        <f t="shared" si="1"/>
        <v>3</v>
      </c>
      <c r="H38" s="26">
        <f t="shared" si="1"/>
        <v>0</v>
      </c>
      <c r="I38" s="26">
        <f t="shared" si="1"/>
        <v>0</v>
      </c>
      <c r="J38" s="26">
        <f t="shared" si="1"/>
        <v>0</v>
      </c>
      <c r="K38" s="26">
        <f t="shared" si="1"/>
        <v>0</v>
      </c>
      <c r="L38" s="26">
        <f t="shared" si="1"/>
        <v>0</v>
      </c>
      <c r="M38" s="26">
        <f t="shared" si="1"/>
        <v>0</v>
      </c>
      <c r="N38" s="46">
        <f t="shared" si="0"/>
        <v>720</v>
      </c>
    </row>
    <row r="39" spans="1:14" ht="13.8" x14ac:dyDescent="0.25">
      <c r="A39" s="29" t="s">
        <v>213</v>
      </c>
      <c r="B39" s="30">
        <f>SUM(B20:B35)</f>
        <v>104</v>
      </c>
      <c r="C39" s="30">
        <f t="shared" ref="C39:M39" si="2">SUM(C20:C35)</f>
        <v>700</v>
      </c>
      <c r="D39" s="30">
        <f t="shared" si="2"/>
        <v>2</v>
      </c>
      <c r="E39" s="30">
        <f t="shared" si="2"/>
        <v>19</v>
      </c>
      <c r="F39" s="30">
        <f t="shared" si="2"/>
        <v>4</v>
      </c>
      <c r="G39" s="30">
        <f t="shared" si="2"/>
        <v>3</v>
      </c>
      <c r="H39" s="30">
        <f t="shared" si="2"/>
        <v>0</v>
      </c>
      <c r="I39" s="30">
        <f t="shared" si="2"/>
        <v>0</v>
      </c>
      <c r="J39" s="30">
        <f t="shared" si="2"/>
        <v>0</v>
      </c>
      <c r="K39" s="30">
        <f t="shared" si="2"/>
        <v>0</v>
      </c>
      <c r="L39" s="30">
        <f t="shared" si="2"/>
        <v>0</v>
      </c>
      <c r="M39" s="30">
        <f t="shared" si="2"/>
        <v>0</v>
      </c>
      <c r="N39" s="46">
        <f t="shared" si="0"/>
        <v>832</v>
      </c>
    </row>
    <row r="40" spans="1:14" ht="13.8" x14ac:dyDescent="0.25">
      <c r="A40" s="33" t="s">
        <v>214</v>
      </c>
      <c r="B40" s="30">
        <f>SUM(B20:B37)</f>
        <v>111</v>
      </c>
      <c r="C40" s="30">
        <f t="shared" ref="C40:M40" si="3">SUM(C20:C37)</f>
        <v>721</v>
      </c>
      <c r="D40" s="30">
        <f t="shared" si="3"/>
        <v>2</v>
      </c>
      <c r="E40" s="30">
        <f t="shared" si="3"/>
        <v>19</v>
      </c>
      <c r="F40" s="30">
        <f t="shared" si="3"/>
        <v>5</v>
      </c>
      <c r="G40" s="30">
        <f t="shared" si="3"/>
        <v>3</v>
      </c>
      <c r="H40" s="30">
        <f t="shared" si="3"/>
        <v>0</v>
      </c>
      <c r="I40" s="30">
        <f t="shared" si="3"/>
        <v>0</v>
      </c>
      <c r="J40" s="30">
        <f t="shared" si="3"/>
        <v>0</v>
      </c>
      <c r="K40" s="30">
        <f t="shared" si="3"/>
        <v>0</v>
      </c>
      <c r="L40" s="30">
        <f t="shared" si="3"/>
        <v>0</v>
      </c>
      <c r="M40" s="30">
        <f t="shared" si="3"/>
        <v>0</v>
      </c>
      <c r="N40" s="46">
        <f t="shared" si="0"/>
        <v>861</v>
      </c>
    </row>
    <row r="41" spans="1:14" ht="13.8" x14ac:dyDescent="0.25">
      <c r="A41" s="34" t="s">
        <v>215</v>
      </c>
      <c r="B41" s="35">
        <f>SUM(B14:B37)</f>
        <v>116</v>
      </c>
      <c r="C41" s="35">
        <f t="shared" ref="C41:M41" si="4">SUM(C14:C37)</f>
        <v>745</v>
      </c>
      <c r="D41" s="35">
        <f t="shared" si="4"/>
        <v>2</v>
      </c>
      <c r="E41" s="35">
        <f t="shared" si="4"/>
        <v>19</v>
      </c>
      <c r="F41" s="35">
        <f t="shared" si="4"/>
        <v>5</v>
      </c>
      <c r="G41" s="35">
        <f t="shared" si="4"/>
        <v>3</v>
      </c>
      <c r="H41" s="35">
        <f t="shared" si="4"/>
        <v>0</v>
      </c>
      <c r="I41" s="35">
        <f t="shared" si="4"/>
        <v>0</v>
      </c>
      <c r="J41" s="35">
        <f t="shared" si="4"/>
        <v>0</v>
      </c>
      <c r="K41" s="35">
        <f t="shared" si="4"/>
        <v>0</v>
      </c>
      <c r="L41" s="35">
        <f t="shared" si="4"/>
        <v>0</v>
      </c>
      <c r="M41" s="35">
        <f t="shared" si="4"/>
        <v>0</v>
      </c>
      <c r="N41" s="46">
        <f t="shared" si="0"/>
        <v>890</v>
      </c>
    </row>
    <row r="42" spans="1:14" ht="26.4" x14ac:dyDescent="0.25">
      <c r="A42" s="42" t="str">
        <f>TEXT('Raw Data'!A532,"ddd d mmm yyyy")</f>
        <v>Mon 11 Oct 2021</v>
      </c>
    </row>
    <row r="43" spans="1:14" ht="26.4" x14ac:dyDescent="0.25">
      <c r="A43" s="42" t="str">
        <f>TEXT('Raw Data'!A739,"ddd d mmm yyyy")</f>
        <v>Tue 12 Oct 2021</v>
      </c>
    </row>
    <row r="44" spans="1:14" ht="26.4" x14ac:dyDescent="0.25">
      <c r="A44" s="42" t="str">
        <f>TEXT('Raw Data'!A946,"ddd d mmm yyyy")</f>
        <v>Wed 13 Oct 2021</v>
      </c>
    </row>
    <row r="45" spans="1:14" ht="26.4" x14ac:dyDescent="0.25">
      <c r="A45" s="42" t="str">
        <f>TEXT('Raw Data'!A1153,"ddd d mmm yyyy")</f>
        <v>Thu 14 Oct 2021</v>
      </c>
    </row>
    <row r="46" spans="1:14" ht="26.4" x14ac:dyDescent="0.25">
      <c r="A46" s="42" t="str">
        <f>TEXT('Raw Data'!A1360,"ddd d mmm yyyy")</f>
        <v>Fri 15 Oct 2021</v>
      </c>
    </row>
  </sheetData>
  <mergeCells count="5">
    <mergeCell ref="B11:N11"/>
    <mergeCell ref="B12:N12"/>
    <mergeCell ref="A11:A12"/>
    <mergeCell ref="S12:T13"/>
    <mergeCell ref="P12:Q13"/>
  </mergeCells>
  <phoneticPr fontId="18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Lists!$A$1:$A$3</xm:f>
          </x14:formula1>
          <xm:sqref>S12</xm:sqref>
        </x14:dataValidation>
        <x14:dataValidation type="list" allowBlank="1" showInputMessage="1" showErrorMessage="1" xr:uid="{00000000-0002-0000-0300-000001000000}">
          <x14:formula1>
            <xm:f>Lists!$C$1:$C$7</xm:f>
          </x14:formula1>
          <xm:sqref>P12:Q13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8DEA-3B63-482D-9008-BE3F0709D56B}">
  <sheetPr codeName="Sheet5"/>
  <dimension ref="A1:AV116"/>
  <sheetViews>
    <sheetView workbookViewId="0">
      <pane ySplit="13" topLeftCell="A14" activePane="bottomLeft" state="frozenSplit"/>
      <selection pane="bottomLeft" activeCell="H4" sqref="H4"/>
    </sheetView>
  </sheetViews>
  <sheetFormatPr defaultColWidth="8.88671875" defaultRowHeight="13.2" x14ac:dyDescent="0.25"/>
  <cols>
    <col min="1" max="2" width="8.88671875" style="23"/>
    <col min="3" max="29" width="5.44140625" style="23" customWidth="1"/>
    <col min="30" max="30" width="1.77734375" style="23" customWidth="1"/>
    <col min="31" max="32" width="8.88671875" style="23"/>
    <col min="33" max="33" width="1.77734375" style="23" customWidth="1"/>
    <col min="34" max="41" width="8.88671875" style="23"/>
    <col min="42" max="42" width="8.88671875" style="51"/>
    <col min="43" max="16384" width="8.88671875" style="23"/>
  </cols>
  <sheetData>
    <row r="1" spans="1:48" s="1" customFormat="1" ht="13.8" x14ac:dyDescent="0.3">
      <c r="F1" s="22" t="s">
        <v>206</v>
      </c>
      <c r="H1" s="1" t="str">
        <f>'Volumes by Class'!G1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F2" s="22" t="s">
        <v>207</v>
      </c>
      <c r="H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F3" s="22" t="s">
        <v>208</v>
      </c>
      <c r="H3" s="1" t="str">
        <f>RIGHT('Raw Data'!B20,3)</f>
        <v>039</v>
      </c>
      <c r="AL3" s="50" t="str">
        <f>TEXT('Raw Data'!A532,"ddd d mmm yyyy")</f>
        <v>Mon 11 Oct 2021</v>
      </c>
      <c r="AM3" s="50"/>
    </row>
    <row r="4" spans="1:48" s="1" customFormat="1" ht="13.8" x14ac:dyDescent="0.3">
      <c r="F4" s="22" t="s">
        <v>210</v>
      </c>
      <c r="H4" s="1" t="str">
        <f>'Raw Data'!B21</f>
        <v>Holloway</v>
      </c>
      <c r="AL4" s="50" t="str">
        <f>TEXT('Raw Data'!A739,"ddd d mmm yyyy")</f>
        <v>Tue 12 Oct 2021</v>
      </c>
      <c r="AM4" s="50"/>
    </row>
    <row r="5" spans="1:48" s="1" customFormat="1" ht="13.8" x14ac:dyDescent="0.3">
      <c r="F5" s="22" t="s">
        <v>211</v>
      </c>
      <c r="H5" s="1" t="str">
        <f>Summary!G5</f>
        <v>51.37584,-2.36472</v>
      </c>
      <c r="AF5" s="3" t="str">
        <f>_xlfn.CONCAT("Volume by Speed - ",AE11," - ",AH11)</f>
        <v>Volume by Speed - Sat 9 Oct 2021 - Combined</v>
      </c>
      <c r="AL5" s="50" t="str">
        <f>TEXT('Raw Data'!A946,"ddd d mmm yyyy")</f>
        <v>Wed 13 Oct 2021</v>
      </c>
      <c r="AM5" s="50"/>
    </row>
    <row r="6" spans="1:48" s="1" customFormat="1" ht="13.8" x14ac:dyDescent="0.3">
      <c r="F6" s="22" t="s">
        <v>216</v>
      </c>
      <c r="H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F7" s="22" t="s">
        <v>217</v>
      </c>
      <c r="H7" s="1" t="s">
        <v>218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F8" s="60" t="s">
        <v>209</v>
      </c>
      <c r="H8" s="61">
        <f>Summary!G8</f>
        <v>20</v>
      </c>
    </row>
    <row r="9" spans="1:48" s="58" customFormat="1" ht="3.6" customHeight="1" x14ac:dyDescent="0.25">
      <c r="AP9" s="59"/>
      <c r="AT9" s="59"/>
      <c r="AU9" s="59"/>
      <c r="AV9" s="59"/>
    </row>
    <row r="10" spans="1:48" x14ac:dyDescent="0.25">
      <c r="AM10" s="41"/>
      <c r="AN10" s="41"/>
      <c r="AO10" s="41"/>
      <c r="AT10" s="47"/>
      <c r="AU10" s="47"/>
      <c r="AV10" s="47"/>
    </row>
    <row r="11" spans="1:48" ht="13.8" x14ac:dyDescent="0.3">
      <c r="A11" s="147" t="str">
        <f>AE11</f>
        <v>Sat 9 Oct 2021</v>
      </c>
      <c r="B11" s="62"/>
      <c r="C11" s="149" t="str">
        <f>AH11</f>
        <v>Combined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1"/>
      <c r="AE11" s="144" t="s">
        <v>641</v>
      </c>
      <c r="AF11" s="144"/>
      <c r="AH11" s="144" t="s">
        <v>205</v>
      </c>
      <c r="AI11" s="144"/>
      <c r="AM11" s="41"/>
      <c r="AN11" s="41"/>
      <c r="AO11" s="41"/>
      <c r="AT11" s="47"/>
      <c r="AU11" s="47"/>
      <c r="AV11" s="47"/>
    </row>
    <row r="12" spans="1:48" ht="13.8" x14ac:dyDescent="0.3">
      <c r="A12" s="148"/>
      <c r="B12" s="63"/>
      <c r="C12" s="152" t="s">
        <v>233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4"/>
      <c r="X12" s="155">
        <f>H8</f>
        <v>20</v>
      </c>
      <c r="Y12" s="155"/>
      <c r="Z12" s="49"/>
      <c r="AA12" s="152" t="s">
        <v>275</v>
      </c>
      <c r="AB12" s="153"/>
      <c r="AC12" s="156"/>
      <c r="AE12" s="144"/>
      <c r="AF12" s="144"/>
      <c r="AH12" s="144"/>
      <c r="AI12" s="144"/>
      <c r="AN12" s="41"/>
      <c r="AO12" s="41"/>
      <c r="AT12" s="47"/>
      <c r="AU12" s="47"/>
      <c r="AV12" s="47"/>
    </row>
    <row r="13" spans="1:48" ht="13.8" x14ac:dyDescent="0.25">
      <c r="A13" s="33" t="s">
        <v>31</v>
      </c>
      <c r="B13" s="54" t="s">
        <v>32</v>
      </c>
      <c r="C13" s="55" t="s">
        <v>250</v>
      </c>
      <c r="D13" s="56" t="s">
        <v>251</v>
      </c>
      <c r="E13" s="56" t="s">
        <v>252</v>
      </c>
      <c r="F13" s="56" t="s">
        <v>253</v>
      </c>
      <c r="G13" s="56" t="s">
        <v>254</v>
      </c>
      <c r="H13" s="56" t="s">
        <v>255</v>
      </c>
      <c r="I13" s="56" t="s">
        <v>256</v>
      </c>
      <c r="J13" s="56" t="s">
        <v>257</v>
      </c>
      <c r="K13" s="56" t="s">
        <v>258</v>
      </c>
      <c r="L13" s="56" t="s">
        <v>259</v>
      </c>
      <c r="M13" s="56" t="s">
        <v>260</v>
      </c>
      <c r="N13" s="56" t="s">
        <v>261</v>
      </c>
      <c r="O13" s="56" t="s">
        <v>262</v>
      </c>
      <c r="P13" s="56" t="s">
        <v>263</v>
      </c>
      <c r="Q13" s="56" t="s">
        <v>264</v>
      </c>
      <c r="R13" s="56" t="s">
        <v>265</v>
      </c>
      <c r="S13" s="56" t="s">
        <v>266</v>
      </c>
      <c r="T13" s="56" t="s">
        <v>267</v>
      </c>
      <c r="U13" s="56" t="s">
        <v>268</v>
      </c>
      <c r="V13" s="56" t="s">
        <v>269</v>
      </c>
      <c r="W13" s="56" t="s">
        <v>270</v>
      </c>
      <c r="X13" s="56" t="s">
        <v>271</v>
      </c>
      <c r="Y13" s="56" t="s">
        <v>272</v>
      </c>
      <c r="Z13" s="56" t="s">
        <v>39</v>
      </c>
      <c r="AA13" s="56" t="s">
        <v>276</v>
      </c>
      <c r="AB13" s="56" t="s">
        <v>273</v>
      </c>
      <c r="AC13" s="69" t="s">
        <v>274</v>
      </c>
      <c r="AD13" s="48"/>
      <c r="AE13" s="47"/>
      <c r="AF13" s="47"/>
      <c r="AG13" s="47"/>
      <c r="AH13" s="47"/>
      <c r="AI13" s="47"/>
      <c r="AJ13" s="47"/>
      <c r="AK13" s="47"/>
      <c r="AN13" s="41"/>
      <c r="AO13" s="51"/>
      <c r="AQ13" s="47"/>
      <c r="AR13" s="47"/>
      <c r="AT13" s="47"/>
      <c r="AU13" s="47"/>
    </row>
    <row r="14" spans="1:48" ht="13.8" x14ac:dyDescent="0.25">
      <c r="A14" s="75" t="s">
        <v>219</v>
      </c>
      <c r="B14" s="76">
        <f>SUM(C14:W14)</f>
        <v>4</v>
      </c>
      <c r="C14" s="6">
        <f>IF(AND($AE$11=$AL$1,OR($AH$11="Northbound",$AH$11="Eastbound")),'Raw Data'!AM123,IF(AND($AE$11=$AL$2,OR($AH$11="Northbound",$AH$11="Eastbound")),'Raw Data'!AM330,IF(AND($AE$11=$AL$3,OR($AH$11="Northbound",$AH$11="Eastbound")),'Raw Data'!AM537,IF(AND($AE$11=$AL$4,OR($AH$11="Northbound",$AH$11="Eastbound")),'Raw Data'!AM744,IF(AND($AE$11=$AL$5,OR($AH$11="Northbound",$AH$11="Eastbound")),'Raw Data'!AM951,IF(AND($AE$11=$AL$6,OR($AH$11="Northbound",$AH$11="Eastbound")),'Raw Data'!AM1158,IF(AND($AE$11=$AL$7,OR($AH$11="Northbound",$AH$11="Eastbound")),'Raw Data'!AM1365,IF(AND($AE$11=$AL$1,OR($AH$11="Southbound",$AH$11="Westbound")),'Raw Data'!AM124,IF(AND($AE$11=$AL$2,OR($AH$11="Southbound",$AH$11="Westbound")),'Raw Data'!AM331,IF(AND($AE$11=$AL$3,OR($AH$11="Southbound",$AH$11="Westbound")),'Raw Data'!AM538,IF(AND($AE$11=$AL$4,OR($AH$11="Southbound",$AH$11="Westbound")),'Raw Data'!AM745,IF(AND($AE$11=$AL$5,OR($AH$11="Southbound",$AH$11="Westbound")),'Raw Data'!AM952,IF(AND($AE$11=$AL$6,OR($AH$11="Southbound",$AH$11="Westbound")),'Raw Data'!AM1159,IF(AND($AE$11=$AL$7,OR($AH$11="Southbound",$AH$11="Westbound")),'Raw Data'!AM1366,IF(AND($AE$11=$AL$1,$AH$11="Combined"),SUM('Raw Data'!AM123:AM124),IF(AND($AE$11=$AL$2,$AH$11="Combined"),SUM('Raw Data'!AM330:AM331),IF(AND($AE$11=$AL$3,$AH$11="Combined"),SUM('Raw Data'!AM537:AM538),IF(AND($AE$11=$AL$4,$AH$11="Combined"),SUM('Raw Data'!AM744:AM745),IF(AND($AE$11=$AL$5,$AH$11="Combined"),SUM('Raw Data'!AM951:AM952),IF(AND($AE$11=$AL$6,$AH$11="Combined"),SUM('Raw Data'!AM1158:AM1159),IF(AND($AE$11=$AL$7,$AH$11="Combined"),SUM('Raw Data'!AM1365:AM1366),"Error")))))))))))))))))))))</f>
        <v>0</v>
      </c>
      <c r="D14" s="6">
        <f>IF(AND($AE$11=$AL$1,OR($AH$11="Northbound",$AH$11="Eastbound")),'Raw Data'!AN123,IF(AND($AE$11=$AL$2,OR($AH$11="Northbound",$AH$11="Eastbound")),'Raw Data'!AN330,IF(AND($AE$11=$AL$3,OR($AH$11="Northbound",$AH$11="Eastbound")),'Raw Data'!AN537,IF(AND($AE$11=$AL$4,OR($AH$11="Northbound",$AH$11="Eastbound")),'Raw Data'!AN744,IF(AND($AE$11=$AL$5,OR($AH$11="Northbound",$AH$11="Eastbound")),'Raw Data'!AN951,IF(AND($AE$11=$AL$6,OR($AH$11="Northbound",$AH$11="Eastbound")),'Raw Data'!AN1158,IF(AND($AE$11=$AL$7,OR($AH$11="Northbound",$AH$11="Eastbound")),'Raw Data'!AN1365,IF(AND($AE$11=$AL$1,OR($AH$11="Southbound",$AH$11="Westbound")),'Raw Data'!AN124,IF(AND($AE$11=$AL$2,OR($AH$11="Southbound",$AH$11="Westbound")),'Raw Data'!AN331,IF(AND($AE$11=$AL$3,OR($AH$11="Southbound",$AH$11="Westbound")),'Raw Data'!AN538,IF(AND($AE$11=$AL$4,OR($AH$11="Southbound",$AH$11="Westbound")),'Raw Data'!AN745,IF(AND($AE$11=$AL$5,OR($AH$11="Southbound",$AH$11="Westbound")),'Raw Data'!AN952,IF(AND($AE$11=$AL$6,OR($AH$11="Southbound",$AH$11="Westbound")),'Raw Data'!AN1159,IF(AND($AE$11=$AL$7,OR($AH$11="Southbound",$AH$11="Westbound")),'Raw Data'!AN1366,IF(AND($AE$11=$AL$1,$AH$11="Combined"),SUM('Raw Data'!AN123:AN124),IF(AND($AE$11=$AL$2,$AH$11="Combined"),SUM('Raw Data'!AN330:AN331),IF(AND($AE$11=$AL$3,$AH$11="Combined"),SUM('Raw Data'!AN537:AN538),IF(AND($AE$11=$AL$4,$AH$11="Combined"),SUM('Raw Data'!AN744:AN745),IF(AND($AE$11=$AL$5,$AH$11="Combined"),SUM('Raw Data'!AN951:AN952),IF(AND($AE$11=$AL$6,$AH$11="Combined"),SUM('Raw Data'!AN1158:AN1159),IF(AND($AE$11=$AL$7,$AH$11="Combined"),SUM('Raw Data'!AN1365:AN1366),"Error")))))))))))))))))))))</f>
        <v>0</v>
      </c>
      <c r="E14" s="6">
        <f>IF(AND($AE$11=$AL$1,OR($AH$11="Northbound",$AH$11="Eastbound")),'Raw Data'!AO123,IF(AND($AE$11=$AL$2,OR($AH$11="Northbound",$AH$11="Eastbound")),'Raw Data'!AO330,IF(AND($AE$11=$AL$3,OR($AH$11="Northbound",$AH$11="Eastbound")),'Raw Data'!AO537,IF(AND($AE$11=$AL$4,OR($AH$11="Northbound",$AH$11="Eastbound")),'Raw Data'!AO744,IF(AND($AE$11=$AL$5,OR($AH$11="Northbound",$AH$11="Eastbound")),'Raw Data'!AO951,IF(AND($AE$11=$AL$6,OR($AH$11="Northbound",$AH$11="Eastbound")),'Raw Data'!AO1158,IF(AND($AE$11=$AL$7,OR($AH$11="Northbound",$AH$11="Eastbound")),'Raw Data'!AO1365,IF(AND($AE$11=$AL$1,OR($AH$11="Southbound",$AH$11="Westbound")),'Raw Data'!AO124,IF(AND($AE$11=$AL$2,OR($AH$11="Southbound",$AH$11="Westbound")),'Raw Data'!AO331,IF(AND($AE$11=$AL$3,OR($AH$11="Southbound",$AH$11="Westbound")),'Raw Data'!AO538,IF(AND($AE$11=$AL$4,OR($AH$11="Southbound",$AH$11="Westbound")),'Raw Data'!AO745,IF(AND($AE$11=$AL$5,OR($AH$11="Southbound",$AH$11="Westbound")),'Raw Data'!AO952,IF(AND($AE$11=$AL$6,OR($AH$11="Southbound",$AH$11="Westbound")),'Raw Data'!AO1159,IF(AND($AE$11=$AL$7,OR($AH$11="Southbound",$AH$11="Westbound")),'Raw Data'!AO1366,IF(AND($AE$11=$AL$1,$AH$11="Combined"),SUM('Raw Data'!AO123:AO124),IF(AND($AE$11=$AL$2,$AH$11="Combined"),SUM('Raw Data'!AO330:AO331),IF(AND($AE$11=$AL$3,$AH$11="Combined"),SUM('Raw Data'!AO537:AO538),IF(AND($AE$11=$AL$4,$AH$11="Combined"),SUM('Raw Data'!AO744:AO745),IF(AND($AE$11=$AL$5,$AH$11="Combined"),SUM('Raw Data'!AO951:AO952),IF(AND($AE$11=$AL$6,$AH$11="Combined"),SUM('Raw Data'!AO1158:AO1159),IF(AND($AE$11=$AL$7,$AH$11="Combined"),SUM('Raw Data'!AO1365:AO1366),"Error")))))))))))))))))))))</f>
        <v>2</v>
      </c>
      <c r="F14" s="6">
        <f>IF(AND($AE$11=$AL$1,OR($AH$11="Northbound",$AH$11="Eastbound")),'Raw Data'!AP123,IF(AND($AE$11=$AL$2,OR($AH$11="Northbound",$AH$11="Eastbound")),'Raw Data'!AP330,IF(AND($AE$11=$AL$3,OR($AH$11="Northbound",$AH$11="Eastbound")),'Raw Data'!AP537,IF(AND($AE$11=$AL$4,OR($AH$11="Northbound",$AH$11="Eastbound")),'Raw Data'!AP744,IF(AND($AE$11=$AL$5,OR($AH$11="Northbound",$AH$11="Eastbound")),'Raw Data'!AP951,IF(AND($AE$11=$AL$6,OR($AH$11="Northbound",$AH$11="Eastbound")),'Raw Data'!AP1158,IF(AND($AE$11=$AL$7,OR($AH$11="Northbound",$AH$11="Eastbound")),'Raw Data'!AP1365,IF(AND($AE$11=$AL$1,OR($AH$11="Southbound",$AH$11="Westbound")),'Raw Data'!AP124,IF(AND($AE$11=$AL$2,OR($AH$11="Southbound",$AH$11="Westbound")),'Raw Data'!AP331,IF(AND($AE$11=$AL$3,OR($AH$11="Southbound",$AH$11="Westbound")),'Raw Data'!AP538,IF(AND($AE$11=$AL$4,OR($AH$11="Southbound",$AH$11="Westbound")),'Raw Data'!AP745,IF(AND($AE$11=$AL$5,OR($AH$11="Southbound",$AH$11="Westbound")),'Raw Data'!AP952,IF(AND($AE$11=$AL$6,OR($AH$11="Southbound",$AH$11="Westbound")),'Raw Data'!AP1159,IF(AND($AE$11=$AL$7,OR($AH$11="Southbound",$AH$11="Westbound")),'Raw Data'!AP1366,IF(AND($AE$11=$AL$1,$AH$11="Combined"),SUM('Raw Data'!AP123:AP124),IF(AND($AE$11=$AL$2,$AH$11="Combined"),SUM('Raw Data'!AP330:AP331),IF(AND($AE$11=$AL$3,$AH$11="Combined"),SUM('Raw Data'!AP537:AP538),IF(AND($AE$11=$AL$4,$AH$11="Combined"),SUM('Raw Data'!AP744:AP745),IF(AND($AE$11=$AL$5,$AH$11="Combined"),SUM('Raw Data'!AP951:AP952),IF(AND($AE$11=$AL$6,$AH$11="Combined"),SUM('Raw Data'!AP1158:AP1159),IF(AND($AE$11=$AL$7,$AH$11="Combined"),SUM('Raw Data'!AP1365:AP1366),"Error")))))))))))))))))))))</f>
        <v>0</v>
      </c>
      <c r="G14" s="6">
        <f>IF(AND($AE$11=$AL$1,OR($AH$11="Northbound",$AH$11="Eastbound")),'Raw Data'!AQ123,IF(AND($AE$11=$AL$2,OR($AH$11="Northbound",$AH$11="Eastbound")),'Raw Data'!AQ330,IF(AND($AE$11=$AL$3,OR($AH$11="Northbound",$AH$11="Eastbound")),'Raw Data'!AQ537,IF(AND($AE$11=$AL$4,OR($AH$11="Northbound",$AH$11="Eastbound")),'Raw Data'!AQ744,IF(AND($AE$11=$AL$5,OR($AH$11="Northbound",$AH$11="Eastbound")),'Raw Data'!AQ951,IF(AND($AE$11=$AL$6,OR($AH$11="Northbound",$AH$11="Eastbound")),'Raw Data'!AQ1158,IF(AND($AE$11=$AL$7,OR($AH$11="Northbound",$AH$11="Eastbound")),'Raw Data'!AQ1365,IF(AND($AE$11=$AL$1,OR($AH$11="Southbound",$AH$11="Westbound")),'Raw Data'!AQ124,IF(AND($AE$11=$AL$2,OR($AH$11="Southbound",$AH$11="Westbound")),'Raw Data'!AQ331,IF(AND($AE$11=$AL$3,OR($AH$11="Southbound",$AH$11="Westbound")),'Raw Data'!AQ538,IF(AND($AE$11=$AL$4,OR($AH$11="Southbound",$AH$11="Westbound")),'Raw Data'!AQ745,IF(AND($AE$11=$AL$5,OR($AH$11="Southbound",$AH$11="Westbound")),'Raw Data'!AQ952,IF(AND($AE$11=$AL$6,OR($AH$11="Southbound",$AH$11="Westbound")),'Raw Data'!AQ1159,IF(AND($AE$11=$AL$7,OR($AH$11="Southbound",$AH$11="Westbound")),'Raw Data'!AQ1366,IF(AND($AE$11=$AL$1,$AH$11="Combined"),SUM('Raw Data'!AQ123:AQ124),IF(AND($AE$11=$AL$2,$AH$11="Combined"),SUM('Raw Data'!AQ330:AQ331),IF(AND($AE$11=$AL$3,$AH$11="Combined"),SUM('Raw Data'!AQ537:AQ538),IF(AND($AE$11=$AL$4,$AH$11="Combined"),SUM('Raw Data'!AQ744:AQ745),IF(AND($AE$11=$AL$5,$AH$11="Combined"),SUM('Raw Data'!AQ951:AQ952),IF(AND($AE$11=$AL$6,$AH$11="Combined"),SUM('Raw Data'!AQ1158:AQ1159),IF(AND($AE$11=$AL$7,$AH$11="Combined"),SUM('Raw Data'!AQ1365:AQ1366),"Error")))))))))))))))))))))</f>
        <v>2</v>
      </c>
      <c r="H14" s="6">
        <f>IF(AND($AE$11=$AL$1,OR($AH$11="Northbound",$AH$11="Eastbound")),'Raw Data'!AR123,IF(AND($AE$11=$AL$2,OR($AH$11="Northbound",$AH$11="Eastbound")),'Raw Data'!AR330,IF(AND($AE$11=$AL$3,OR($AH$11="Northbound",$AH$11="Eastbound")),'Raw Data'!AR537,IF(AND($AE$11=$AL$4,OR($AH$11="Northbound",$AH$11="Eastbound")),'Raw Data'!AR744,IF(AND($AE$11=$AL$5,OR($AH$11="Northbound",$AH$11="Eastbound")),'Raw Data'!AR951,IF(AND($AE$11=$AL$6,OR($AH$11="Northbound",$AH$11="Eastbound")),'Raw Data'!AR1158,IF(AND($AE$11=$AL$7,OR($AH$11="Northbound",$AH$11="Eastbound")),'Raw Data'!AR1365,IF(AND($AE$11=$AL$1,OR($AH$11="Southbound",$AH$11="Westbound")),'Raw Data'!AR124,IF(AND($AE$11=$AL$2,OR($AH$11="Southbound",$AH$11="Westbound")),'Raw Data'!AR331,IF(AND($AE$11=$AL$3,OR($AH$11="Southbound",$AH$11="Westbound")),'Raw Data'!AR538,IF(AND($AE$11=$AL$4,OR($AH$11="Southbound",$AH$11="Westbound")),'Raw Data'!AR745,IF(AND($AE$11=$AL$5,OR($AH$11="Southbound",$AH$11="Westbound")),'Raw Data'!AR952,IF(AND($AE$11=$AL$6,OR($AH$11="Southbound",$AH$11="Westbound")),'Raw Data'!AR1159,IF(AND($AE$11=$AL$7,OR($AH$11="Southbound",$AH$11="Westbound")),'Raw Data'!AR1366,IF(AND($AE$11=$AL$1,$AH$11="Combined"),SUM('Raw Data'!AR123:AR124),IF(AND($AE$11=$AL$2,$AH$11="Combined"),SUM('Raw Data'!AR330:AR331),IF(AND($AE$11=$AL$3,$AH$11="Combined"),SUM('Raw Data'!AR537:AR538),IF(AND($AE$11=$AL$4,$AH$11="Combined"),SUM('Raw Data'!AR744:AR745),IF(AND($AE$11=$AL$5,$AH$11="Combined"),SUM('Raw Data'!AR951:AR952),IF(AND($AE$11=$AL$6,$AH$11="Combined"),SUM('Raw Data'!AR1158:AR1159),IF(AND($AE$11=$AL$7,$AH$11="Combined"),SUM('Raw Data'!AR1365:AR1366),"Error")))))))))))))))))))))</f>
        <v>0</v>
      </c>
      <c r="I14" s="6">
        <f>IF(AND($AE$11=$AL$1,OR($AH$11="Northbound",$AH$11="Eastbound")),'Raw Data'!AS123,IF(AND($AE$11=$AL$2,OR($AH$11="Northbound",$AH$11="Eastbound")),'Raw Data'!AS330,IF(AND($AE$11=$AL$3,OR($AH$11="Northbound",$AH$11="Eastbound")),'Raw Data'!AS537,IF(AND($AE$11=$AL$4,OR($AH$11="Northbound",$AH$11="Eastbound")),'Raw Data'!AS744,IF(AND($AE$11=$AL$5,OR($AH$11="Northbound",$AH$11="Eastbound")),'Raw Data'!AS951,IF(AND($AE$11=$AL$6,OR($AH$11="Northbound",$AH$11="Eastbound")),'Raw Data'!AS1158,IF(AND($AE$11=$AL$7,OR($AH$11="Northbound",$AH$11="Eastbound")),'Raw Data'!AS1365,IF(AND($AE$11=$AL$1,OR($AH$11="Southbound",$AH$11="Westbound")),'Raw Data'!AS124,IF(AND($AE$11=$AL$2,OR($AH$11="Southbound",$AH$11="Westbound")),'Raw Data'!AS331,IF(AND($AE$11=$AL$3,OR($AH$11="Southbound",$AH$11="Westbound")),'Raw Data'!AS538,IF(AND($AE$11=$AL$4,OR($AH$11="Southbound",$AH$11="Westbound")),'Raw Data'!AS745,IF(AND($AE$11=$AL$5,OR($AH$11="Southbound",$AH$11="Westbound")),'Raw Data'!AS952,IF(AND($AE$11=$AL$6,OR($AH$11="Southbound",$AH$11="Westbound")),'Raw Data'!AS1159,IF(AND($AE$11=$AL$7,OR($AH$11="Southbound",$AH$11="Westbound")),'Raw Data'!AS1366,IF(AND($AE$11=$AL$1,$AH$11="Combined"),SUM('Raw Data'!AS123:AS124),IF(AND($AE$11=$AL$2,$AH$11="Combined"),SUM('Raw Data'!AS330:AS331),IF(AND($AE$11=$AL$3,$AH$11="Combined"),SUM('Raw Data'!AS537:AS538),IF(AND($AE$11=$AL$4,$AH$11="Combined"),SUM('Raw Data'!AS744:AS745),IF(AND($AE$11=$AL$5,$AH$11="Combined"),SUM('Raw Data'!AS951:AS952),IF(AND($AE$11=$AL$6,$AH$11="Combined"),SUM('Raw Data'!AS1158:AS1159),IF(AND($AE$11=$AL$7,$AH$11="Combined"),SUM('Raw Data'!AS1365:AS1366),"Error")))))))))))))))))))))</f>
        <v>0</v>
      </c>
      <c r="J14" s="6">
        <f>IF(AND($AE$11=$AL$1,OR($AH$11="Northbound",$AH$11="Eastbound")),'Raw Data'!AT123,IF(AND($AE$11=$AL$2,OR($AH$11="Northbound",$AH$11="Eastbound")),'Raw Data'!AT330,IF(AND($AE$11=$AL$3,OR($AH$11="Northbound",$AH$11="Eastbound")),'Raw Data'!AT537,IF(AND($AE$11=$AL$4,OR($AH$11="Northbound",$AH$11="Eastbound")),'Raw Data'!AT744,IF(AND($AE$11=$AL$5,OR($AH$11="Northbound",$AH$11="Eastbound")),'Raw Data'!AT951,IF(AND($AE$11=$AL$6,OR($AH$11="Northbound",$AH$11="Eastbound")),'Raw Data'!AT1158,IF(AND($AE$11=$AL$7,OR($AH$11="Northbound",$AH$11="Eastbound")),'Raw Data'!AT1365,IF(AND($AE$11=$AL$1,OR($AH$11="Southbound",$AH$11="Westbound")),'Raw Data'!AT124,IF(AND($AE$11=$AL$2,OR($AH$11="Southbound",$AH$11="Westbound")),'Raw Data'!AT331,IF(AND($AE$11=$AL$3,OR($AH$11="Southbound",$AH$11="Westbound")),'Raw Data'!AT538,IF(AND($AE$11=$AL$4,OR($AH$11="Southbound",$AH$11="Westbound")),'Raw Data'!AT745,IF(AND($AE$11=$AL$5,OR($AH$11="Southbound",$AH$11="Westbound")),'Raw Data'!AT952,IF(AND($AE$11=$AL$6,OR($AH$11="Southbound",$AH$11="Westbound")),'Raw Data'!AT1159,IF(AND($AE$11=$AL$7,OR($AH$11="Southbound",$AH$11="Westbound")),'Raw Data'!AT1366,IF(AND($AE$11=$AL$1,$AH$11="Combined"),SUM('Raw Data'!AT123:AT124),IF(AND($AE$11=$AL$2,$AH$11="Combined"),SUM('Raw Data'!AT330:AT331),IF(AND($AE$11=$AL$3,$AH$11="Combined"),SUM('Raw Data'!AT537:AT538),IF(AND($AE$11=$AL$4,$AH$11="Combined"),SUM('Raw Data'!AT744:AT745),IF(AND($AE$11=$AL$5,$AH$11="Combined"),SUM('Raw Data'!AT951:AT952),IF(AND($AE$11=$AL$6,$AH$11="Combined"),SUM('Raw Data'!AT1158:AT1159),IF(AND($AE$11=$AL$7,$AH$11="Combined"),SUM('Raw Data'!AT1365:AT1366),"Error")))))))))))))))))))))</f>
        <v>0</v>
      </c>
      <c r="K14" s="6">
        <f>IF(AND($AE$11=$AL$1,OR($AH$11="Northbound",$AH$11="Eastbound")),'Raw Data'!AU123,IF(AND($AE$11=$AL$2,OR($AH$11="Northbound",$AH$11="Eastbound")),'Raw Data'!AU330,IF(AND($AE$11=$AL$3,OR($AH$11="Northbound",$AH$11="Eastbound")),'Raw Data'!AU537,IF(AND($AE$11=$AL$4,OR($AH$11="Northbound",$AH$11="Eastbound")),'Raw Data'!AU744,IF(AND($AE$11=$AL$5,OR($AH$11="Northbound",$AH$11="Eastbound")),'Raw Data'!AU951,IF(AND($AE$11=$AL$6,OR($AH$11="Northbound",$AH$11="Eastbound")),'Raw Data'!AU1158,IF(AND($AE$11=$AL$7,OR($AH$11="Northbound",$AH$11="Eastbound")),'Raw Data'!AU1365,IF(AND($AE$11=$AL$1,OR($AH$11="Southbound",$AH$11="Westbound")),'Raw Data'!AU124,IF(AND($AE$11=$AL$2,OR($AH$11="Southbound",$AH$11="Westbound")),'Raw Data'!AU331,IF(AND($AE$11=$AL$3,OR($AH$11="Southbound",$AH$11="Westbound")),'Raw Data'!AU538,IF(AND($AE$11=$AL$4,OR($AH$11="Southbound",$AH$11="Westbound")),'Raw Data'!AU745,IF(AND($AE$11=$AL$5,OR($AH$11="Southbound",$AH$11="Westbound")),'Raw Data'!AU952,IF(AND($AE$11=$AL$6,OR($AH$11="Southbound",$AH$11="Westbound")),'Raw Data'!AU1159,IF(AND($AE$11=$AL$7,OR($AH$11="Southbound",$AH$11="Westbound")),'Raw Data'!AU1366,IF(AND($AE$11=$AL$1,$AH$11="Combined"),SUM('Raw Data'!AU123:AU124),IF(AND($AE$11=$AL$2,$AH$11="Combined"),SUM('Raw Data'!AU330:AU331),IF(AND($AE$11=$AL$3,$AH$11="Combined"),SUM('Raw Data'!AU537:AU538),IF(AND($AE$11=$AL$4,$AH$11="Combined"),SUM('Raw Data'!AU744:AU745),IF(AND($AE$11=$AL$5,$AH$11="Combined"),SUM('Raw Data'!AU951:AU952),IF(AND($AE$11=$AL$6,$AH$11="Combined"),SUM('Raw Data'!AU1158:AU1159),IF(AND($AE$11=$AL$7,$AH$11="Combined"),SUM('Raw Data'!AU1365:AU1366),"Error")))))))))))))))))))))</f>
        <v>0</v>
      </c>
      <c r="L14" s="6">
        <f>IF(AND($AE$11=$AL$1,OR($AH$11="Northbound",$AH$11="Eastbound")),'Raw Data'!AV123,IF(AND($AE$11=$AL$2,OR($AH$11="Northbound",$AH$11="Eastbound")),'Raw Data'!AV330,IF(AND($AE$11=$AL$3,OR($AH$11="Northbound",$AH$11="Eastbound")),'Raw Data'!AV537,IF(AND($AE$11=$AL$4,OR($AH$11="Northbound",$AH$11="Eastbound")),'Raw Data'!AV744,IF(AND($AE$11=$AL$5,OR($AH$11="Northbound",$AH$11="Eastbound")),'Raw Data'!AV951,IF(AND($AE$11=$AL$6,OR($AH$11="Northbound",$AH$11="Eastbound")),'Raw Data'!AV1158,IF(AND($AE$11=$AL$7,OR($AH$11="Northbound",$AH$11="Eastbound")),'Raw Data'!AV1365,IF(AND($AE$11=$AL$1,OR($AH$11="Southbound",$AH$11="Westbound")),'Raw Data'!AV124,IF(AND($AE$11=$AL$2,OR($AH$11="Southbound",$AH$11="Westbound")),'Raw Data'!AV331,IF(AND($AE$11=$AL$3,OR($AH$11="Southbound",$AH$11="Westbound")),'Raw Data'!AV538,IF(AND($AE$11=$AL$4,OR($AH$11="Southbound",$AH$11="Westbound")),'Raw Data'!AV745,IF(AND($AE$11=$AL$5,OR($AH$11="Southbound",$AH$11="Westbound")),'Raw Data'!AV952,IF(AND($AE$11=$AL$6,OR($AH$11="Southbound",$AH$11="Westbound")),'Raw Data'!AV1159,IF(AND($AE$11=$AL$7,OR($AH$11="Southbound",$AH$11="Westbound")),'Raw Data'!AV1366,IF(AND($AE$11=$AL$1,$AH$11="Combined"),SUM('Raw Data'!AV123:AV124),IF(AND($AE$11=$AL$2,$AH$11="Combined"),SUM('Raw Data'!AV330:AV331),IF(AND($AE$11=$AL$3,$AH$11="Combined"),SUM('Raw Data'!AV537:AV538),IF(AND($AE$11=$AL$4,$AH$11="Combined"),SUM('Raw Data'!AV744:AV745),IF(AND($AE$11=$AL$5,$AH$11="Combined"),SUM('Raw Data'!AV951:AV952),IF(AND($AE$11=$AL$6,$AH$11="Combined"),SUM('Raw Data'!AV1158:AV1159),IF(AND($AE$11=$AL$7,$AH$11="Combined"),SUM('Raw Data'!AV1365:AV1366),"Error")))))))))))))))))))))</f>
        <v>0</v>
      </c>
      <c r="M14" s="6">
        <f>IF(AND($AE$11=$AL$1,OR($AH$11="Northbound",$AH$11="Eastbound")),'Raw Data'!AW123,IF(AND($AE$11=$AL$2,OR($AH$11="Northbound",$AH$11="Eastbound")),'Raw Data'!AW330,IF(AND($AE$11=$AL$3,OR($AH$11="Northbound",$AH$11="Eastbound")),'Raw Data'!AW537,IF(AND($AE$11=$AL$4,OR($AH$11="Northbound",$AH$11="Eastbound")),'Raw Data'!AW744,IF(AND($AE$11=$AL$5,OR($AH$11="Northbound",$AH$11="Eastbound")),'Raw Data'!AW951,IF(AND($AE$11=$AL$6,OR($AH$11="Northbound",$AH$11="Eastbound")),'Raw Data'!AW1158,IF(AND($AE$11=$AL$7,OR($AH$11="Northbound",$AH$11="Eastbound")),'Raw Data'!AW1365,IF(AND($AE$11=$AL$1,OR($AH$11="Southbound",$AH$11="Westbound")),'Raw Data'!AW124,IF(AND($AE$11=$AL$2,OR($AH$11="Southbound",$AH$11="Westbound")),'Raw Data'!AW331,IF(AND($AE$11=$AL$3,OR($AH$11="Southbound",$AH$11="Westbound")),'Raw Data'!AW538,IF(AND($AE$11=$AL$4,OR($AH$11="Southbound",$AH$11="Westbound")),'Raw Data'!AW745,IF(AND($AE$11=$AL$5,OR($AH$11="Southbound",$AH$11="Westbound")),'Raw Data'!AW952,IF(AND($AE$11=$AL$6,OR($AH$11="Southbound",$AH$11="Westbound")),'Raw Data'!AW1159,IF(AND($AE$11=$AL$7,OR($AH$11="Southbound",$AH$11="Westbound")),'Raw Data'!AW1366,IF(AND($AE$11=$AL$1,$AH$11="Combined"),SUM('Raw Data'!AW123:AW124),IF(AND($AE$11=$AL$2,$AH$11="Combined"),SUM('Raw Data'!AW330:AW331),IF(AND($AE$11=$AL$3,$AH$11="Combined"),SUM('Raw Data'!AW537:AW538),IF(AND($AE$11=$AL$4,$AH$11="Combined"),SUM('Raw Data'!AW744:AW745),IF(AND($AE$11=$AL$5,$AH$11="Combined"),SUM('Raw Data'!AW951:AW952),IF(AND($AE$11=$AL$6,$AH$11="Combined"),SUM('Raw Data'!AW1158:AW1159),IF(AND($AE$11=$AL$7,$AH$11="Combined"),SUM('Raw Data'!AW1365:AW1366),"Error")))))))))))))))))))))</f>
        <v>0</v>
      </c>
      <c r="N14" s="6">
        <f>IF(AND($AE$11=$AL$1,OR($AH$11="Northbound",$AH$11="Eastbound")),'Raw Data'!AX123,IF(AND($AE$11=$AL$2,OR($AH$11="Northbound",$AH$11="Eastbound")),'Raw Data'!AX330,IF(AND($AE$11=$AL$3,OR($AH$11="Northbound",$AH$11="Eastbound")),'Raw Data'!AX537,IF(AND($AE$11=$AL$4,OR($AH$11="Northbound",$AH$11="Eastbound")),'Raw Data'!AX744,IF(AND($AE$11=$AL$5,OR($AH$11="Northbound",$AH$11="Eastbound")),'Raw Data'!AX951,IF(AND($AE$11=$AL$6,OR($AH$11="Northbound",$AH$11="Eastbound")),'Raw Data'!AX1158,IF(AND($AE$11=$AL$7,OR($AH$11="Northbound",$AH$11="Eastbound")),'Raw Data'!AX1365,IF(AND($AE$11=$AL$1,OR($AH$11="Southbound",$AH$11="Westbound")),'Raw Data'!AX124,IF(AND($AE$11=$AL$2,OR($AH$11="Southbound",$AH$11="Westbound")),'Raw Data'!AX331,IF(AND($AE$11=$AL$3,OR($AH$11="Southbound",$AH$11="Westbound")),'Raw Data'!AX538,IF(AND($AE$11=$AL$4,OR($AH$11="Southbound",$AH$11="Westbound")),'Raw Data'!AX745,IF(AND($AE$11=$AL$5,OR($AH$11="Southbound",$AH$11="Westbound")),'Raw Data'!AX952,IF(AND($AE$11=$AL$6,OR($AH$11="Southbound",$AH$11="Westbound")),'Raw Data'!AX1159,IF(AND($AE$11=$AL$7,OR($AH$11="Southbound",$AH$11="Westbound")),'Raw Data'!AX1366,IF(AND($AE$11=$AL$1,$AH$11="Combined"),SUM('Raw Data'!AX123:AX124),IF(AND($AE$11=$AL$2,$AH$11="Combined"),SUM('Raw Data'!AX330:AX331),IF(AND($AE$11=$AL$3,$AH$11="Combined"),SUM('Raw Data'!AX537:AX538),IF(AND($AE$11=$AL$4,$AH$11="Combined"),SUM('Raw Data'!AX744:AX745),IF(AND($AE$11=$AL$5,$AH$11="Combined"),SUM('Raw Data'!AX951:AX952),IF(AND($AE$11=$AL$6,$AH$11="Combined"),SUM('Raw Data'!AX1158:AX1159),IF(AND($AE$11=$AL$7,$AH$11="Combined"),SUM('Raw Data'!AX1365:AX1366),"Error")))))))))))))))))))))</f>
        <v>0</v>
      </c>
      <c r="O14" s="6">
        <f>IF(AND($AE$11=$AL$1,OR($AH$11="Northbound",$AH$11="Eastbound")),'Raw Data'!AY123,IF(AND($AE$11=$AL$2,OR($AH$11="Northbound",$AH$11="Eastbound")),'Raw Data'!AY330,IF(AND($AE$11=$AL$3,OR($AH$11="Northbound",$AH$11="Eastbound")),'Raw Data'!AY537,IF(AND($AE$11=$AL$4,OR($AH$11="Northbound",$AH$11="Eastbound")),'Raw Data'!AY744,IF(AND($AE$11=$AL$5,OR($AH$11="Northbound",$AH$11="Eastbound")),'Raw Data'!AY951,IF(AND($AE$11=$AL$6,OR($AH$11="Northbound",$AH$11="Eastbound")),'Raw Data'!AY1158,IF(AND($AE$11=$AL$7,OR($AH$11="Northbound",$AH$11="Eastbound")),'Raw Data'!AY1365,IF(AND($AE$11=$AL$1,OR($AH$11="Southbound",$AH$11="Westbound")),'Raw Data'!AY124,IF(AND($AE$11=$AL$2,OR($AH$11="Southbound",$AH$11="Westbound")),'Raw Data'!AY331,IF(AND($AE$11=$AL$3,OR($AH$11="Southbound",$AH$11="Westbound")),'Raw Data'!AY538,IF(AND($AE$11=$AL$4,OR($AH$11="Southbound",$AH$11="Westbound")),'Raw Data'!AY745,IF(AND($AE$11=$AL$5,OR($AH$11="Southbound",$AH$11="Westbound")),'Raw Data'!AY952,IF(AND($AE$11=$AL$6,OR($AH$11="Southbound",$AH$11="Westbound")),'Raw Data'!AY1159,IF(AND($AE$11=$AL$7,OR($AH$11="Southbound",$AH$11="Westbound")),'Raw Data'!AY1366,IF(AND($AE$11=$AL$1,$AH$11="Combined"),SUM('Raw Data'!AY123:AY124),IF(AND($AE$11=$AL$2,$AH$11="Combined"),SUM('Raw Data'!AY330:AY331),IF(AND($AE$11=$AL$3,$AH$11="Combined"),SUM('Raw Data'!AY537:AY538),IF(AND($AE$11=$AL$4,$AH$11="Combined"),SUM('Raw Data'!AY744:AY745),IF(AND($AE$11=$AL$5,$AH$11="Combined"),SUM('Raw Data'!AY951:AY952),IF(AND($AE$11=$AL$6,$AH$11="Combined"),SUM('Raw Data'!AY1158:AY1159),IF(AND($AE$11=$AL$7,$AH$11="Combined"),SUM('Raw Data'!AY1365:AY1366),"Error")))))))))))))))))))))</f>
        <v>0</v>
      </c>
      <c r="P14" s="6">
        <f>IF(AND($AE$11=$AL$1,OR($AH$11="Northbound",$AH$11="Eastbound")),'Raw Data'!AZ123,IF(AND($AE$11=$AL$2,OR($AH$11="Northbound",$AH$11="Eastbound")),'Raw Data'!AZ330,IF(AND($AE$11=$AL$3,OR($AH$11="Northbound",$AH$11="Eastbound")),'Raw Data'!AZ537,IF(AND($AE$11=$AL$4,OR($AH$11="Northbound",$AH$11="Eastbound")),'Raw Data'!AZ744,IF(AND($AE$11=$AL$5,OR($AH$11="Northbound",$AH$11="Eastbound")),'Raw Data'!AZ951,IF(AND($AE$11=$AL$6,OR($AH$11="Northbound",$AH$11="Eastbound")),'Raw Data'!AZ1158,IF(AND($AE$11=$AL$7,OR($AH$11="Northbound",$AH$11="Eastbound")),'Raw Data'!AZ1365,IF(AND($AE$11=$AL$1,OR($AH$11="Southbound",$AH$11="Westbound")),'Raw Data'!AZ124,IF(AND($AE$11=$AL$2,OR($AH$11="Southbound",$AH$11="Westbound")),'Raw Data'!AZ331,IF(AND($AE$11=$AL$3,OR($AH$11="Southbound",$AH$11="Westbound")),'Raw Data'!AZ538,IF(AND($AE$11=$AL$4,OR($AH$11="Southbound",$AH$11="Westbound")),'Raw Data'!AZ745,IF(AND($AE$11=$AL$5,OR($AH$11="Southbound",$AH$11="Westbound")),'Raw Data'!AZ952,IF(AND($AE$11=$AL$6,OR($AH$11="Southbound",$AH$11="Westbound")),'Raw Data'!AZ1159,IF(AND($AE$11=$AL$7,OR($AH$11="Southbound",$AH$11="Westbound")),'Raw Data'!AZ1366,IF(AND($AE$11=$AL$1,$AH$11="Combined"),SUM('Raw Data'!AZ123:AZ124),IF(AND($AE$11=$AL$2,$AH$11="Combined"),SUM('Raw Data'!AZ330:AZ331),IF(AND($AE$11=$AL$3,$AH$11="Combined"),SUM('Raw Data'!AZ537:AZ538),IF(AND($AE$11=$AL$4,$AH$11="Combined"),SUM('Raw Data'!AZ744:AZ745),IF(AND($AE$11=$AL$5,$AH$11="Combined"),SUM('Raw Data'!AZ951:AZ952),IF(AND($AE$11=$AL$6,$AH$11="Combined"),SUM('Raw Data'!AZ1158:AZ1159),IF(AND($AE$11=$AL$7,$AH$11="Combined"),SUM('Raw Data'!AZ1365:AZ1366),"Error")))))))))))))))))))))</f>
        <v>0</v>
      </c>
      <c r="Q14" s="6">
        <f>IF(AND($AE$11=$AL$1,OR($AH$11="Northbound",$AH$11="Eastbound")),'Raw Data'!BA123,IF(AND($AE$11=$AL$2,OR($AH$11="Northbound",$AH$11="Eastbound")),'Raw Data'!BA330,IF(AND($AE$11=$AL$3,OR($AH$11="Northbound",$AH$11="Eastbound")),'Raw Data'!BA537,IF(AND($AE$11=$AL$4,OR($AH$11="Northbound",$AH$11="Eastbound")),'Raw Data'!BA744,IF(AND($AE$11=$AL$5,OR($AH$11="Northbound",$AH$11="Eastbound")),'Raw Data'!BA951,IF(AND($AE$11=$AL$6,OR($AH$11="Northbound",$AH$11="Eastbound")),'Raw Data'!BA1158,IF(AND($AE$11=$AL$7,OR($AH$11="Northbound",$AH$11="Eastbound")),'Raw Data'!BA1365,IF(AND($AE$11=$AL$1,OR($AH$11="Southbound",$AH$11="Westbound")),'Raw Data'!BA124,IF(AND($AE$11=$AL$2,OR($AH$11="Southbound",$AH$11="Westbound")),'Raw Data'!BA331,IF(AND($AE$11=$AL$3,OR($AH$11="Southbound",$AH$11="Westbound")),'Raw Data'!BA538,IF(AND($AE$11=$AL$4,OR($AH$11="Southbound",$AH$11="Westbound")),'Raw Data'!BA745,IF(AND($AE$11=$AL$5,OR($AH$11="Southbound",$AH$11="Westbound")),'Raw Data'!BA952,IF(AND($AE$11=$AL$6,OR($AH$11="Southbound",$AH$11="Westbound")),'Raw Data'!BA1159,IF(AND($AE$11=$AL$7,OR($AH$11="Southbound",$AH$11="Westbound")),'Raw Data'!BA1366,IF(AND($AE$11=$AL$1,$AH$11="Combined"),SUM('Raw Data'!BA123:BA124),IF(AND($AE$11=$AL$2,$AH$11="Combined"),SUM('Raw Data'!BA330:BA331),IF(AND($AE$11=$AL$3,$AH$11="Combined"),SUM('Raw Data'!BA537:BA538),IF(AND($AE$11=$AL$4,$AH$11="Combined"),SUM('Raw Data'!BA744:BA745),IF(AND($AE$11=$AL$5,$AH$11="Combined"),SUM('Raw Data'!BA951:BA952),IF(AND($AE$11=$AL$6,$AH$11="Combined"),SUM('Raw Data'!BA1158:BA1159),IF(AND($AE$11=$AL$7,$AH$11="Combined"),SUM('Raw Data'!BA1365:BA1366),"Error")))))))))))))))))))))</f>
        <v>0</v>
      </c>
      <c r="R14" s="6">
        <f>IF(AND($AE$11=$AL$1,OR($AH$11="Northbound",$AH$11="Eastbound")),'Raw Data'!BB123,IF(AND($AE$11=$AL$2,OR($AH$11="Northbound",$AH$11="Eastbound")),'Raw Data'!BB330,IF(AND($AE$11=$AL$3,OR($AH$11="Northbound",$AH$11="Eastbound")),'Raw Data'!BB537,IF(AND($AE$11=$AL$4,OR($AH$11="Northbound",$AH$11="Eastbound")),'Raw Data'!BB744,IF(AND($AE$11=$AL$5,OR($AH$11="Northbound",$AH$11="Eastbound")),'Raw Data'!BB951,IF(AND($AE$11=$AL$6,OR($AH$11="Northbound",$AH$11="Eastbound")),'Raw Data'!BB1158,IF(AND($AE$11=$AL$7,OR($AH$11="Northbound",$AH$11="Eastbound")),'Raw Data'!BB1365,IF(AND($AE$11=$AL$1,OR($AH$11="Southbound",$AH$11="Westbound")),'Raw Data'!BB124,IF(AND($AE$11=$AL$2,OR($AH$11="Southbound",$AH$11="Westbound")),'Raw Data'!BB331,IF(AND($AE$11=$AL$3,OR($AH$11="Southbound",$AH$11="Westbound")),'Raw Data'!BB538,IF(AND($AE$11=$AL$4,OR($AH$11="Southbound",$AH$11="Westbound")),'Raw Data'!BB745,IF(AND($AE$11=$AL$5,OR($AH$11="Southbound",$AH$11="Westbound")),'Raw Data'!BB952,IF(AND($AE$11=$AL$6,OR($AH$11="Southbound",$AH$11="Westbound")),'Raw Data'!BB1159,IF(AND($AE$11=$AL$7,OR($AH$11="Southbound",$AH$11="Westbound")),'Raw Data'!BB1366,IF(AND($AE$11=$AL$1,$AH$11="Combined"),SUM('Raw Data'!BB123:BB124),IF(AND($AE$11=$AL$2,$AH$11="Combined"),SUM('Raw Data'!BB330:BB331),IF(AND($AE$11=$AL$3,$AH$11="Combined"),SUM('Raw Data'!BB537:BB538),IF(AND($AE$11=$AL$4,$AH$11="Combined"),SUM('Raw Data'!BB744:BB745),IF(AND($AE$11=$AL$5,$AH$11="Combined"),SUM('Raw Data'!BB951:BB952),IF(AND($AE$11=$AL$6,$AH$11="Combined"),SUM('Raw Data'!BB1158:BB1159),IF(AND($AE$11=$AL$7,$AH$11="Combined"),SUM('Raw Data'!BB1365:BB1366),"Error")))))))))))))))))))))</f>
        <v>0</v>
      </c>
      <c r="S14" s="6">
        <f>IF(AND($AE$11=$AL$1,OR($AH$11="Northbound",$AH$11="Eastbound")),'Raw Data'!BC123,IF(AND($AE$11=$AL$2,OR($AH$11="Northbound",$AH$11="Eastbound")),'Raw Data'!BC330,IF(AND($AE$11=$AL$3,OR($AH$11="Northbound",$AH$11="Eastbound")),'Raw Data'!BC537,IF(AND($AE$11=$AL$4,OR($AH$11="Northbound",$AH$11="Eastbound")),'Raw Data'!BC744,IF(AND($AE$11=$AL$5,OR($AH$11="Northbound",$AH$11="Eastbound")),'Raw Data'!BC951,IF(AND($AE$11=$AL$6,OR($AH$11="Northbound",$AH$11="Eastbound")),'Raw Data'!BC1158,IF(AND($AE$11=$AL$7,OR($AH$11="Northbound",$AH$11="Eastbound")),'Raw Data'!BC1365,IF(AND($AE$11=$AL$1,OR($AH$11="Southbound",$AH$11="Westbound")),'Raw Data'!BC124,IF(AND($AE$11=$AL$2,OR($AH$11="Southbound",$AH$11="Westbound")),'Raw Data'!BC331,IF(AND($AE$11=$AL$3,OR($AH$11="Southbound",$AH$11="Westbound")),'Raw Data'!BC538,IF(AND($AE$11=$AL$4,OR($AH$11="Southbound",$AH$11="Westbound")),'Raw Data'!BC745,IF(AND($AE$11=$AL$5,OR($AH$11="Southbound",$AH$11="Westbound")),'Raw Data'!BC952,IF(AND($AE$11=$AL$6,OR($AH$11="Southbound",$AH$11="Westbound")),'Raw Data'!BC1159,IF(AND($AE$11=$AL$7,OR($AH$11="Southbound",$AH$11="Westbound")),'Raw Data'!BC1366,IF(AND($AE$11=$AL$1,$AH$11="Combined"),SUM('Raw Data'!BC123:BC124),IF(AND($AE$11=$AL$2,$AH$11="Combined"),SUM('Raw Data'!BC330:BC331),IF(AND($AE$11=$AL$3,$AH$11="Combined"),SUM('Raw Data'!BC537:BC538),IF(AND($AE$11=$AL$4,$AH$11="Combined"),SUM('Raw Data'!BC744:BC745),IF(AND($AE$11=$AL$5,$AH$11="Combined"),SUM('Raw Data'!BC951:BC952),IF(AND($AE$11=$AL$6,$AH$11="Combined"),SUM('Raw Data'!BC1158:BC1159),IF(AND($AE$11=$AL$7,$AH$11="Combined"),SUM('Raw Data'!BC1365:BC1366),"Error")))))))))))))))))))))</f>
        <v>0</v>
      </c>
      <c r="T14" s="6">
        <f>IF(AND($AE$11=$AL$1,OR($AH$11="Northbound",$AH$11="Eastbound")),'Raw Data'!BD123,IF(AND($AE$11=$AL$2,OR($AH$11="Northbound",$AH$11="Eastbound")),'Raw Data'!BD330,IF(AND($AE$11=$AL$3,OR($AH$11="Northbound",$AH$11="Eastbound")),'Raw Data'!BD537,IF(AND($AE$11=$AL$4,OR($AH$11="Northbound",$AH$11="Eastbound")),'Raw Data'!BD744,IF(AND($AE$11=$AL$5,OR($AH$11="Northbound",$AH$11="Eastbound")),'Raw Data'!BD951,IF(AND($AE$11=$AL$6,OR($AH$11="Northbound",$AH$11="Eastbound")),'Raw Data'!BD1158,IF(AND($AE$11=$AL$7,OR($AH$11="Northbound",$AH$11="Eastbound")),'Raw Data'!BD1365,IF(AND($AE$11=$AL$1,OR($AH$11="Southbound",$AH$11="Westbound")),'Raw Data'!BD124,IF(AND($AE$11=$AL$2,OR($AH$11="Southbound",$AH$11="Westbound")),'Raw Data'!BD331,IF(AND($AE$11=$AL$3,OR($AH$11="Southbound",$AH$11="Westbound")),'Raw Data'!BD538,IF(AND($AE$11=$AL$4,OR($AH$11="Southbound",$AH$11="Westbound")),'Raw Data'!BD745,IF(AND($AE$11=$AL$5,OR($AH$11="Southbound",$AH$11="Westbound")),'Raw Data'!BD952,IF(AND($AE$11=$AL$6,OR($AH$11="Southbound",$AH$11="Westbound")),'Raw Data'!BD1159,IF(AND($AE$11=$AL$7,OR($AH$11="Southbound",$AH$11="Westbound")),'Raw Data'!BD1366,IF(AND($AE$11=$AL$1,$AH$11="Combined"),SUM('Raw Data'!BD123:BD124),IF(AND($AE$11=$AL$2,$AH$11="Combined"),SUM('Raw Data'!BD330:BD331),IF(AND($AE$11=$AL$3,$AH$11="Combined"),SUM('Raw Data'!BD537:BD538),IF(AND($AE$11=$AL$4,$AH$11="Combined"),SUM('Raw Data'!BD744:BD745),IF(AND($AE$11=$AL$5,$AH$11="Combined"),SUM('Raw Data'!BD951:BD952),IF(AND($AE$11=$AL$6,$AH$11="Combined"),SUM('Raw Data'!BD1158:BD1159),IF(AND($AE$11=$AL$7,$AH$11="Combined"),SUM('Raw Data'!BD1365:BD1366),"Error")))))))))))))))))))))</f>
        <v>0</v>
      </c>
      <c r="U14" s="6">
        <f>IF(AND($AE$11=$AL$1,OR($AH$11="Northbound",$AH$11="Eastbound")),'Raw Data'!BE123,IF(AND($AE$11=$AL$2,OR($AH$11="Northbound",$AH$11="Eastbound")),'Raw Data'!BE330,IF(AND($AE$11=$AL$3,OR($AH$11="Northbound",$AH$11="Eastbound")),'Raw Data'!BE537,IF(AND($AE$11=$AL$4,OR($AH$11="Northbound",$AH$11="Eastbound")),'Raw Data'!BE744,IF(AND($AE$11=$AL$5,OR($AH$11="Northbound",$AH$11="Eastbound")),'Raw Data'!BE951,IF(AND($AE$11=$AL$6,OR($AH$11="Northbound",$AH$11="Eastbound")),'Raw Data'!BE1158,IF(AND($AE$11=$AL$7,OR($AH$11="Northbound",$AH$11="Eastbound")),'Raw Data'!BE1365,IF(AND($AE$11=$AL$1,OR($AH$11="Southbound",$AH$11="Westbound")),'Raw Data'!BE124,IF(AND($AE$11=$AL$2,OR($AH$11="Southbound",$AH$11="Westbound")),'Raw Data'!BE331,IF(AND($AE$11=$AL$3,OR($AH$11="Southbound",$AH$11="Westbound")),'Raw Data'!BE538,IF(AND($AE$11=$AL$4,OR($AH$11="Southbound",$AH$11="Westbound")),'Raw Data'!BE745,IF(AND($AE$11=$AL$5,OR($AH$11="Southbound",$AH$11="Westbound")),'Raw Data'!BE952,IF(AND($AE$11=$AL$6,OR($AH$11="Southbound",$AH$11="Westbound")),'Raw Data'!BE1159,IF(AND($AE$11=$AL$7,OR($AH$11="Southbound",$AH$11="Westbound")),'Raw Data'!BE1366,IF(AND($AE$11=$AL$1,$AH$11="Combined"),SUM('Raw Data'!BE123:BE124),IF(AND($AE$11=$AL$2,$AH$11="Combined"),SUM('Raw Data'!BE330:BE331),IF(AND($AE$11=$AL$3,$AH$11="Combined"),SUM('Raw Data'!BE537:BE538),IF(AND($AE$11=$AL$4,$AH$11="Combined"),SUM('Raw Data'!BE744:BE745),IF(AND($AE$11=$AL$5,$AH$11="Combined"),SUM('Raw Data'!BE951:BE952),IF(AND($AE$11=$AL$6,$AH$11="Combined"),SUM('Raw Data'!BE1158:BE1159),IF(AND($AE$11=$AL$7,$AH$11="Combined"),SUM('Raw Data'!BE1365:BE1366),"Error")))))))))))))))))))))</f>
        <v>0</v>
      </c>
      <c r="V14" s="6">
        <f>IF(AND($AE$11=$AL$1,OR($AH$11="Northbound",$AH$11="Eastbound")),'Raw Data'!BF123,IF(AND($AE$11=$AL$2,OR($AH$11="Northbound",$AH$11="Eastbound")),'Raw Data'!BF330,IF(AND($AE$11=$AL$3,OR($AH$11="Northbound",$AH$11="Eastbound")),'Raw Data'!BF537,IF(AND($AE$11=$AL$4,OR($AH$11="Northbound",$AH$11="Eastbound")),'Raw Data'!BF744,IF(AND($AE$11=$AL$5,OR($AH$11="Northbound",$AH$11="Eastbound")),'Raw Data'!BF951,IF(AND($AE$11=$AL$6,OR($AH$11="Northbound",$AH$11="Eastbound")),'Raw Data'!BF1158,IF(AND($AE$11=$AL$7,OR($AH$11="Northbound",$AH$11="Eastbound")),'Raw Data'!BF1365,IF(AND($AE$11=$AL$1,OR($AH$11="Southbound",$AH$11="Westbound")),'Raw Data'!BF124,IF(AND($AE$11=$AL$2,OR($AH$11="Southbound",$AH$11="Westbound")),'Raw Data'!BF331,IF(AND($AE$11=$AL$3,OR($AH$11="Southbound",$AH$11="Westbound")),'Raw Data'!BF538,IF(AND($AE$11=$AL$4,OR($AH$11="Southbound",$AH$11="Westbound")),'Raw Data'!BF745,IF(AND($AE$11=$AL$5,OR($AH$11="Southbound",$AH$11="Westbound")),'Raw Data'!BF952,IF(AND($AE$11=$AL$6,OR($AH$11="Southbound",$AH$11="Westbound")),'Raw Data'!BF1159,IF(AND($AE$11=$AL$7,OR($AH$11="Southbound",$AH$11="Westbound")),'Raw Data'!BF1366,IF(AND($AE$11=$AL$1,$AH$11="Combined"),SUM('Raw Data'!BF123:BF124),IF(AND($AE$11=$AL$2,$AH$11="Combined"),SUM('Raw Data'!BF330:BF331),IF(AND($AE$11=$AL$3,$AH$11="Combined"),SUM('Raw Data'!BF537:BF538),IF(AND($AE$11=$AL$4,$AH$11="Combined"),SUM('Raw Data'!BF744:BF745),IF(AND($AE$11=$AL$5,$AH$11="Combined"),SUM('Raw Data'!BF951:BF952),IF(AND($AE$11=$AL$6,$AH$11="Combined"),SUM('Raw Data'!BF1158:BF1159),IF(AND($AE$11=$AL$7,$AH$11="Combined"),SUM('Raw Data'!BF1365:BF1366),"Error")))))))))))))))))))))</f>
        <v>0</v>
      </c>
      <c r="W14" s="6">
        <f>IF(AND($AE$11=$AL$1,OR($AH$11="Northbound",$AH$11="Eastbound")),'Raw Data'!BG123,IF(AND($AE$11=$AL$2,OR($AH$11="Northbound",$AH$11="Eastbound")),'Raw Data'!BG330,IF(AND($AE$11=$AL$3,OR($AH$11="Northbound",$AH$11="Eastbound")),'Raw Data'!BG537,IF(AND($AE$11=$AL$4,OR($AH$11="Northbound",$AH$11="Eastbound")),'Raw Data'!BG744,IF(AND($AE$11=$AL$5,OR($AH$11="Northbound",$AH$11="Eastbound")),'Raw Data'!BG951,IF(AND($AE$11=$AL$6,OR($AH$11="Northbound",$AH$11="Eastbound")),'Raw Data'!BG1158,IF(AND($AE$11=$AL$7,OR($AH$11="Northbound",$AH$11="Eastbound")),'Raw Data'!BG1365,IF(AND($AE$11=$AL$1,OR($AH$11="Southbound",$AH$11="Westbound")),'Raw Data'!BG124,IF(AND($AE$11=$AL$2,OR($AH$11="Southbound",$AH$11="Westbound")),'Raw Data'!BG331,IF(AND($AE$11=$AL$3,OR($AH$11="Southbound",$AH$11="Westbound")),'Raw Data'!BG538,IF(AND($AE$11=$AL$4,OR($AH$11="Southbound",$AH$11="Westbound")),'Raw Data'!BG745,IF(AND($AE$11=$AL$5,OR($AH$11="Southbound",$AH$11="Westbound")),'Raw Data'!BG952,IF(AND($AE$11=$AL$6,OR($AH$11="Southbound",$AH$11="Westbound")),'Raw Data'!BG1159,IF(AND($AE$11=$AL$7,OR($AH$11="Southbound",$AH$11="Westbound")),'Raw Data'!BG1366,IF(AND($AE$11=$AL$1,$AH$11="Combined"),SUM('Raw Data'!BG123:BG124),IF(AND($AE$11=$AL$2,$AH$11="Combined"),SUM('Raw Data'!BG330:BG331),IF(AND($AE$11=$AL$3,$AH$11="Combined"),SUM('Raw Data'!BG537:BG538),IF(AND($AE$11=$AL$4,$AH$11="Combined"),SUM('Raw Data'!BG744:BG745),IF(AND($AE$11=$AL$5,$AH$11="Combined"),SUM('Raw Data'!BG951:BG952),IF(AND($AE$11=$AL$6,$AH$11="Combined"),SUM('Raw Data'!BG1158:BG1159),IF(AND($AE$11=$AL$7,$AH$11="Combined"),SUM('Raw Data'!BG1365:BG1366),"Error")))))))))))))))))))))</f>
        <v>0</v>
      </c>
      <c r="X14" s="6">
        <f>IF($X$12=20,SUM(G14:W14),IF($X$12=30,SUM(I14:W14),IF($X$12=40,SUM(K14:W14),IF($X$12=50,SUM(M14:W14),IF($X$12=60,SUM(O14:W14),IF($X$12=70,SUM(Q14:W14),"Error"))))))</f>
        <v>2</v>
      </c>
      <c r="Y14" s="24">
        <f t="shared" ref="Y14:Y49" si="0">IFERROR(X14/B14*100,"0")</f>
        <v>50</v>
      </c>
      <c r="Z14" s="6" t="str">
        <f>IF(AND($AE$11=$AL$1,OR($AH$11="Northbound",$AH$11="Eastbound")),'Raw Data'!BH123,IF(AND($AE$11=$AL$2,OR($AH$11="Northbound",$AH$11="Eastbound")),'Raw Data'!BH330,IF(AND($AE$11=$AL$3,OR($AH$11="Northbound",$AH$11="Eastbound")),'Raw Data'!BH537,IF(AND($AE$11=$AL$4,OR($AH$11="Northbound",$AH$11="Eastbound")),'Raw Data'!BH744,IF(AND($AE$11=$AL$5,OR($AH$11="Northbound",$AH$11="Eastbound")),'Raw Data'!BH951,IF(AND($AE$11=$AL$6,OR($AH$11="Northbound",$AH$11="Eastbound")),'Raw Data'!BH1158,IF(AND($AE$11=$AL$7,OR($AH$11="Northbound",$AH$11="Eastbound")),'Raw Data'!BH1365,IF(AND($AE$11=$AL$1,OR($AH$11="Southbound",$AH$11="Westbound")),'Raw Data'!BH124,IF(AND($AE$11=$AL$2,OR($AH$11="Southbound",$AH$11="Westbound")),'Raw Data'!BH331,IF(AND($AE$11=$AL$3,OR($AH$11="Southbound",$AH$11="Westbound")),'Raw Data'!BH538,IF(AND($AE$11=$AL$4,OR($AH$11="Southbound",$AH$11="Westbound")),'Raw Data'!BH745,IF(AND($AE$11=$AL$5,OR($AH$11="Southbound",$AH$11="Westbound")),'Raw Data'!BH952,IF(AND($AE$11=$AL$6,OR($AH$11="Southbound",$AH$11="Westbound")),'Raw Data'!BH1159,IF(AND($AE$11=$AL$7,OR($AH$11="Southbound",$AH$11="Westbound")),'Raw Data'!BH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4" s="6" t="str">
        <f>IF(AND($AE$11=$AL$1,OR($AH$11="Northbound",$AH$11="Eastbound")),'Raw Data'!BI123,IF(AND($AE$11=$AL$2,OR($AH$11="Northbound",$AH$11="Eastbound")),'Raw Data'!BI330,IF(AND($AE$11=$AL$3,OR($AH$11="Northbound",$AH$11="Eastbound")),'Raw Data'!BI537,IF(AND($AE$11=$AL$4,OR($AH$11="Northbound",$AH$11="Eastbound")),'Raw Data'!BI744,IF(AND($AE$11=$AL$5,OR($AH$11="Northbound",$AH$11="Eastbound")),'Raw Data'!BI951,IF(AND($AE$11=$AL$6,OR($AH$11="Northbound",$AH$11="Eastbound")),'Raw Data'!BI1158,IF(AND($AE$11=$AL$7,OR($AH$11="Northbound",$AH$11="Eastbound")),'Raw Data'!BI1365,IF(AND($AE$11=$AL$1,OR($AH$11="Southbound",$AH$11="Westbound")),'Raw Data'!BI124,IF(AND($AE$11=$AL$2,OR($AH$11="Southbound",$AH$11="Westbound")),'Raw Data'!BI331,IF(AND($AE$11=$AL$3,OR($AH$11="Southbound",$AH$11="Westbound")),'Raw Data'!BI538,IF(AND($AE$11=$AL$4,OR($AH$11="Southbound",$AH$11="Westbound")),'Raw Data'!BI745,IF(AND($AE$11=$AL$5,OR($AH$11="Southbound",$AH$11="Westbound")),'Raw Data'!BI952,IF(AND($AE$11=$AL$6,OR($AH$11="Southbound",$AH$11="Westbound")),'Raw Data'!BI1159,IF(AND($AE$11=$AL$7,OR($AH$11="Southbound",$AH$11="Westbound")),'Raw Data'!BI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4" s="6" t="str">
        <f>IF(AND($AE$11=$AL$1,OR($AH$11="Northbound",$AH$11="Eastbound")),'Raw Data'!BJ123,IF(AND($AE$11=$AL$2,OR($AH$11="Northbound",$AH$11="Eastbound")),'Raw Data'!BJ330,IF(AND($AE$11=$AL$3,OR($AH$11="Northbound",$AH$11="Eastbound")),'Raw Data'!BJ537,IF(AND($AE$11=$AL$4,OR($AH$11="Northbound",$AH$11="Eastbound")),'Raw Data'!BJ744,IF(AND($AE$11=$AL$5,OR($AH$11="Northbound",$AH$11="Eastbound")),'Raw Data'!BJ951,IF(AND($AE$11=$AL$6,OR($AH$11="Northbound",$AH$11="Eastbound")),'Raw Data'!BJ1158,IF(AND($AE$11=$AL$7,OR($AH$11="Northbound",$AH$11="Eastbound")),'Raw Data'!BJ1365,IF(AND($AE$11=$AL$1,OR($AH$11="Southbound",$AH$11="Westbound")),'Raw Data'!BJ124,IF(AND($AE$11=$AL$2,OR($AH$11="Southbound",$AH$11="Westbound")),'Raw Data'!BJ331,IF(AND($AE$11=$AL$3,OR($AH$11="Southbound",$AH$11="Westbound")),'Raw Data'!BJ538,IF(AND($AE$11=$AL$4,OR($AH$11="Southbound",$AH$11="Westbound")),'Raw Data'!BJ745,IF(AND($AE$11=$AL$5,OR($AH$11="Southbound",$AH$11="Westbound")),'Raw Data'!BJ952,IF(AND($AE$11=$AL$6,OR($AH$11="Southbound",$AH$11="Westbound")),'Raw Data'!BJ1159,IF(AND($AE$11=$AL$7,OR($AH$11="Southbound",$AH$11="Westbound")),'Raw Data'!BJ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4" s="70" t="str">
        <f>IF(AND($AE$11=$AL$1,OR($AH$11="Northbound",$AH$11="Eastbound")),'Raw Data'!BK123,IF(AND($AE$11=$AL$2,OR($AH$11="Northbound",$AH$11="Eastbound")),'Raw Data'!BK330,IF(AND($AE$11=$AL$3,OR($AH$11="Northbound",$AH$11="Eastbound")),'Raw Data'!BK537,IF(AND($AE$11=$AL$4,OR($AH$11="Northbound",$AH$11="Eastbound")),'Raw Data'!BK744,IF(AND($AE$11=$AL$5,OR($AH$11="Northbound",$AH$11="Eastbound")),'Raw Data'!BK951,IF(AND($AE$11=$AL$6,OR($AH$11="Northbound",$AH$11="Eastbound")),'Raw Data'!BK1158,IF(AND($AE$11=$AL$7,OR($AH$11="Northbound",$AH$11="Eastbound")),'Raw Data'!BK1365,IF(AND($AE$11=$AL$1,OR($AH$11="Southbound",$AH$11="Westbound")),'Raw Data'!BK124,IF(AND($AE$11=$AL$2,OR($AH$11="Southbound",$AH$11="Westbound")),'Raw Data'!BK331,IF(AND($AE$11=$AL$3,OR($AH$11="Southbound",$AH$11="Westbound")),'Raw Data'!BK538,IF(AND($AE$11=$AL$4,OR($AH$11="Southbound",$AH$11="Westbound")),'Raw Data'!BK745,IF(AND($AE$11=$AL$5,OR($AH$11="Southbound",$AH$11="Westbound")),'Raw Data'!BK952,IF(AND($AE$11=$AL$6,OR($AH$11="Southbound",$AH$11="Westbound")),'Raw Data'!BK1159,IF(AND($AE$11=$AL$7,OR($AH$11="Southbound",$AH$11="Westbound")),'Raw Data'!BK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4" s="47"/>
      <c r="AF14" s="47"/>
      <c r="AG14" s="47"/>
      <c r="AH14" s="47"/>
      <c r="AI14" s="47"/>
      <c r="AJ14" s="47"/>
      <c r="AK14" s="47"/>
      <c r="AN14" s="41"/>
      <c r="AO14" s="51"/>
      <c r="AQ14" s="47"/>
      <c r="AR14" s="47"/>
      <c r="AT14" s="47"/>
      <c r="AU14" s="47"/>
    </row>
    <row r="15" spans="1:48" ht="13.8" x14ac:dyDescent="0.25">
      <c r="A15" s="43">
        <v>1.0416666666666666E-2</v>
      </c>
      <c r="B15" s="54">
        <f t="shared" ref="B15:B78" si="1">SUM(C15:W15)</f>
        <v>4</v>
      </c>
      <c r="C15" s="6">
        <f>IF(AND($AE$11=$AL$1,OR($AH$11="Northbound",$AH$11="Eastbound")),'Raw Data'!AM125,IF(AND($AE$11=$AL$2,OR($AH$11="Northbound",$AH$11="Eastbound")),'Raw Data'!AM332,IF(AND($AE$11=$AL$3,OR($AH$11="Northbound",$AH$11="Eastbound")),'Raw Data'!AM539,IF(AND($AE$11=$AL$4,OR($AH$11="Northbound",$AH$11="Eastbound")),'Raw Data'!AM746,IF(AND($AE$11=$AL$5,OR($AH$11="Northbound",$AH$11="Eastbound")),'Raw Data'!AM953,IF(AND($AE$11=$AL$6,OR($AH$11="Northbound",$AH$11="Eastbound")),'Raw Data'!AM1160,IF(AND($AE$11=$AL$7,OR($AH$11="Northbound",$AH$11="Eastbound")),'Raw Data'!AM1367,IF(AND($AE$11=$AL$1,OR($AH$11="Southbound",$AH$11="Westbound")),'Raw Data'!AM126,IF(AND($AE$11=$AL$2,OR($AH$11="Southbound",$AH$11="Westbound")),'Raw Data'!AM333,IF(AND($AE$11=$AL$3,OR($AH$11="Southbound",$AH$11="Westbound")),'Raw Data'!AM540,IF(AND($AE$11=$AL$4,OR($AH$11="Southbound",$AH$11="Westbound")),'Raw Data'!AM747,IF(AND($AE$11=$AL$5,OR($AH$11="Southbound",$AH$11="Westbound")),'Raw Data'!AM954,IF(AND($AE$11=$AL$6,OR($AH$11="Southbound",$AH$11="Westbound")),'Raw Data'!AM1161,IF(AND($AE$11=$AL$7,OR($AH$11="Southbound",$AH$11="Westbound")),'Raw Data'!AM1368,IF(AND($AE$11=$AL$1,$AH$11="Combined"),SUM('Raw Data'!AM125:AM126),IF(AND($AE$11=$AL$2,$AH$11="Combined"),SUM('Raw Data'!AM332:AM333),IF(AND($AE$11=$AL$3,$AH$11="Combined"),SUM('Raw Data'!AM539:AM540),IF(AND($AE$11=$AL$4,$AH$11="Combined"),SUM('Raw Data'!AM746:AM747),IF(AND($AE$11=$AL$5,$AH$11="Combined"),SUM('Raw Data'!AM953:AM954),IF(AND($AE$11=$AL$6,$AH$11="Combined"),SUM('Raw Data'!AM1160:AM1161),IF(AND($AE$11=$AL$7,$AH$11="Combined"),SUM('Raw Data'!AM1367:AM1368),"Error")))))))))))))))))))))</f>
        <v>0</v>
      </c>
      <c r="D15" s="6">
        <f>IF(AND($AE$11=$AL$1,OR($AH$11="Northbound",$AH$11="Eastbound")),'Raw Data'!AN125,IF(AND($AE$11=$AL$2,OR($AH$11="Northbound",$AH$11="Eastbound")),'Raw Data'!AN332,IF(AND($AE$11=$AL$3,OR($AH$11="Northbound",$AH$11="Eastbound")),'Raw Data'!AN539,IF(AND($AE$11=$AL$4,OR($AH$11="Northbound",$AH$11="Eastbound")),'Raw Data'!AN746,IF(AND($AE$11=$AL$5,OR($AH$11="Northbound",$AH$11="Eastbound")),'Raw Data'!AN953,IF(AND($AE$11=$AL$6,OR($AH$11="Northbound",$AH$11="Eastbound")),'Raw Data'!AN1160,IF(AND($AE$11=$AL$7,OR($AH$11="Northbound",$AH$11="Eastbound")),'Raw Data'!AN1367,IF(AND($AE$11=$AL$1,OR($AH$11="Southbound",$AH$11="Westbound")),'Raw Data'!AN126,IF(AND($AE$11=$AL$2,OR($AH$11="Southbound",$AH$11="Westbound")),'Raw Data'!AN333,IF(AND($AE$11=$AL$3,OR($AH$11="Southbound",$AH$11="Westbound")),'Raw Data'!AN540,IF(AND($AE$11=$AL$4,OR($AH$11="Southbound",$AH$11="Westbound")),'Raw Data'!AN747,IF(AND($AE$11=$AL$5,OR($AH$11="Southbound",$AH$11="Westbound")),'Raw Data'!AN954,IF(AND($AE$11=$AL$6,OR($AH$11="Southbound",$AH$11="Westbound")),'Raw Data'!AN1161,IF(AND($AE$11=$AL$7,OR($AH$11="Southbound",$AH$11="Westbound")),'Raw Data'!AN1368,IF(AND($AE$11=$AL$1,$AH$11="Combined"),SUM('Raw Data'!AN125:AN126),IF(AND($AE$11=$AL$2,$AH$11="Combined"),SUM('Raw Data'!AN332:AN333),IF(AND($AE$11=$AL$3,$AH$11="Combined"),SUM('Raw Data'!AN539:AN540),IF(AND($AE$11=$AL$4,$AH$11="Combined"),SUM('Raw Data'!AN746:AN747),IF(AND($AE$11=$AL$5,$AH$11="Combined"),SUM('Raw Data'!AN953:AN954),IF(AND($AE$11=$AL$6,$AH$11="Combined"),SUM('Raw Data'!AN1160:AN1161),IF(AND($AE$11=$AL$7,$AH$11="Combined"),SUM('Raw Data'!AN1367:AN1368),"Error")))))))))))))))))))))</f>
        <v>3</v>
      </c>
      <c r="E15" s="6">
        <f>IF(AND($AE$11=$AL$1,OR($AH$11="Northbound",$AH$11="Eastbound")),'Raw Data'!AO125,IF(AND($AE$11=$AL$2,OR($AH$11="Northbound",$AH$11="Eastbound")),'Raw Data'!AO332,IF(AND($AE$11=$AL$3,OR($AH$11="Northbound",$AH$11="Eastbound")),'Raw Data'!AO539,IF(AND($AE$11=$AL$4,OR($AH$11="Northbound",$AH$11="Eastbound")),'Raw Data'!AO746,IF(AND($AE$11=$AL$5,OR($AH$11="Northbound",$AH$11="Eastbound")),'Raw Data'!AO953,IF(AND($AE$11=$AL$6,OR($AH$11="Northbound",$AH$11="Eastbound")),'Raw Data'!AO1160,IF(AND($AE$11=$AL$7,OR($AH$11="Northbound",$AH$11="Eastbound")),'Raw Data'!AO1367,IF(AND($AE$11=$AL$1,OR($AH$11="Southbound",$AH$11="Westbound")),'Raw Data'!AO126,IF(AND($AE$11=$AL$2,OR($AH$11="Southbound",$AH$11="Westbound")),'Raw Data'!AO333,IF(AND($AE$11=$AL$3,OR($AH$11="Southbound",$AH$11="Westbound")),'Raw Data'!AO540,IF(AND($AE$11=$AL$4,OR($AH$11="Southbound",$AH$11="Westbound")),'Raw Data'!AO747,IF(AND($AE$11=$AL$5,OR($AH$11="Southbound",$AH$11="Westbound")),'Raw Data'!AO954,IF(AND($AE$11=$AL$6,OR($AH$11="Southbound",$AH$11="Westbound")),'Raw Data'!AO1161,IF(AND($AE$11=$AL$7,OR($AH$11="Southbound",$AH$11="Westbound")),'Raw Data'!AO1368,IF(AND($AE$11=$AL$1,$AH$11="Combined"),SUM('Raw Data'!AO125:AO126),IF(AND($AE$11=$AL$2,$AH$11="Combined"),SUM('Raw Data'!AO332:AO333),IF(AND($AE$11=$AL$3,$AH$11="Combined"),SUM('Raw Data'!AO539:AO540),IF(AND($AE$11=$AL$4,$AH$11="Combined"),SUM('Raw Data'!AO746:AO747),IF(AND($AE$11=$AL$5,$AH$11="Combined"),SUM('Raw Data'!AO953:AO954),IF(AND($AE$11=$AL$6,$AH$11="Combined"),SUM('Raw Data'!AO1160:AO1161),IF(AND($AE$11=$AL$7,$AH$11="Combined"),SUM('Raw Data'!AO1367:AO1368),"Error")))))))))))))))))))))</f>
        <v>1</v>
      </c>
      <c r="F15" s="6">
        <f>IF(AND($AE$11=$AL$1,OR($AH$11="Northbound",$AH$11="Eastbound")),'Raw Data'!AP125,IF(AND($AE$11=$AL$2,OR($AH$11="Northbound",$AH$11="Eastbound")),'Raw Data'!AP332,IF(AND($AE$11=$AL$3,OR($AH$11="Northbound",$AH$11="Eastbound")),'Raw Data'!AP539,IF(AND($AE$11=$AL$4,OR($AH$11="Northbound",$AH$11="Eastbound")),'Raw Data'!AP746,IF(AND($AE$11=$AL$5,OR($AH$11="Northbound",$AH$11="Eastbound")),'Raw Data'!AP953,IF(AND($AE$11=$AL$6,OR($AH$11="Northbound",$AH$11="Eastbound")),'Raw Data'!AP1160,IF(AND($AE$11=$AL$7,OR($AH$11="Northbound",$AH$11="Eastbound")),'Raw Data'!AP1367,IF(AND($AE$11=$AL$1,OR($AH$11="Southbound",$AH$11="Westbound")),'Raw Data'!AP126,IF(AND($AE$11=$AL$2,OR($AH$11="Southbound",$AH$11="Westbound")),'Raw Data'!AP333,IF(AND($AE$11=$AL$3,OR($AH$11="Southbound",$AH$11="Westbound")),'Raw Data'!AP540,IF(AND($AE$11=$AL$4,OR($AH$11="Southbound",$AH$11="Westbound")),'Raw Data'!AP747,IF(AND($AE$11=$AL$5,OR($AH$11="Southbound",$AH$11="Westbound")),'Raw Data'!AP954,IF(AND($AE$11=$AL$6,OR($AH$11="Southbound",$AH$11="Westbound")),'Raw Data'!AP1161,IF(AND($AE$11=$AL$7,OR($AH$11="Southbound",$AH$11="Westbound")),'Raw Data'!AP1368,IF(AND($AE$11=$AL$1,$AH$11="Combined"),SUM('Raw Data'!AP125:AP126),IF(AND($AE$11=$AL$2,$AH$11="Combined"),SUM('Raw Data'!AP332:AP333),IF(AND($AE$11=$AL$3,$AH$11="Combined"),SUM('Raw Data'!AP539:AP540),IF(AND($AE$11=$AL$4,$AH$11="Combined"),SUM('Raw Data'!AP746:AP747),IF(AND($AE$11=$AL$5,$AH$11="Combined"),SUM('Raw Data'!AP953:AP954),IF(AND($AE$11=$AL$6,$AH$11="Combined"),SUM('Raw Data'!AP1160:AP1161),IF(AND($AE$11=$AL$7,$AH$11="Combined"),SUM('Raw Data'!AP1367:AP1368),"Error")))))))))))))))))))))</f>
        <v>0</v>
      </c>
      <c r="G15" s="6">
        <f>IF(AND($AE$11=$AL$1,OR($AH$11="Northbound",$AH$11="Eastbound")),'Raw Data'!AQ125,IF(AND($AE$11=$AL$2,OR($AH$11="Northbound",$AH$11="Eastbound")),'Raw Data'!AQ332,IF(AND($AE$11=$AL$3,OR($AH$11="Northbound",$AH$11="Eastbound")),'Raw Data'!AQ539,IF(AND($AE$11=$AL$4,OR($AH$11="Northbound",$AH$11="Eastbound")),'Raw Data'!AQ746,IF(AND($AE$11=$AL$5,OR($AH$11="Northbound",$AH$11="Eastbound")),'Raw Data'!AQ953,IF(AND($AE$11=$AL$6,OR($AH$11="Northbound",$AH$11="Eastbound")),'Raw Data'!AQ1160,IF(AND($AE$11=$AL$7,OR($AH$11="Northbound",$AH$11="Eastbound")),'Raw Data'!AQ1367,IF(AND($AE$11=$AL$1,OR($AH$11="Southbound",$AH$11="Westbound")),'Raw Data'!AQ126,IF(AND($AE$11=$AL$2,OR($AH$11="Southbound",$AH$11="Westbound")),'Raw Data'!AQ333,IF(AND($AE$11=$AL$3,OR($AH$11="Southbound",$AH$11="Westbound")),'Raw Data'!AQ540,IF(AND($AE$11=$AL$4,OR($AH$11="Southbound",$AH$11="Westbound")),'Raw Data'!AQ747,IF(AND($AE$11=$AL$5,OR($AH$11="Southbound",$AH$11="Westbound")),'Raw Data'!AQ954,IF(AND($AE$11=$AL$6,OR($AH$11="Southbound",$AH$11="Westbound")),'Raw Data'!AQ1161,IF(AND($AE$11=$AL$7,OR($AH$11="Southbound",$AH$11="Westbound")),'Raw Data'!AQ1368,IF(AND($AE$11=$AL$1,$AH$11="Combined"),SUM('Raw Data'!AQ125:AQ126),IF(AND($AE$11=$AL$2,$AH$11="Combined"),SUM('Raw Data'!AQ332:AQ333),IF(AND($AE$11=$AL$3,$AH$11="Combined"),SUM('Raw Data'!AQ539:AQ540),IF(AND($AE$11=$AL$4,$AH$11="Combined"),SUM('Raw Data'!AQ746:AQ747),IF(AND($AE$11=$AL$5,$AH$11="Combined"),SUM('Raw Data'!AQ953:AQ954),IF(AND($AE$11=$AL$6,$AH$11="Combined"),SUM('Raw Data'!AQ1160:AQ1161),IF(AND($AE$11=$AL$7,$AH$11="Combined"),SUM('Raw Data'!AQ1367:AQ1368),"Error")))))))))))))))))))))</f>
        <v>0</v>
      </c>
      <c r="H15" s="6">
        <f>IF(AND($AE$11=$AL$1,OR($AH$11="Northbound",$AH$11="Eastbound")),'Raw Data'!AR125,IF(AND($AE$11=$AL$2,OR($AH$11="Northbound",$AH$11="Eastbound")),'Raw Data'!AR332,IF(AND($AE$11=$AL$3,OR($AH$11="Northbound",$AH$11="Eastbound")),'Raw Data'!AR539,IF(AND($AE$11=$AL$4,OR($AH$11="Northbound",$AH$11="Eastbound")),'Raw Data'!AR746,IF(AND($AE$11=$AL$5,OR($AH$11="Northbound",$AH$11="Eastbound")),'Raw Data'!AR953,IF(AND($AE$11=$AL$6,OR($AH$11="Northbound",$AH$11="Eastbound")),'Raw Data'!AR1160,IF(AND($AE$11=$AL$7,OR($AH$11="Northbound",$AH$11="Eastbound")),'Raw Data'!AR1367,IF(AND($AE$11=$AL$1,OR($AH$11="Southbound",$AH$11="Westbound")),'Raw Data'!AR126,IF(AND($AE$11=$AL$2,OR($AH$11="Southbound",$AH$11="Westbound")),'Raw Data'!AR333,IF(AND($AE$11=$AL$3,OR($AH$11="Southbound",$AH$11="Westbound")),'Raw Data'!AR540,IF(AND($AE$11=$AL$4,OR($AH$11="Southbound",$AH$11="Westbound")),'Raw Data'!AR747,IF(AND($AE$11=$AL$5,OR($AH$11="Southbound",$AH$11="Westbound")),'Raw Data'!AR954,IF(AND($AE$11=$AL$6,OR($AH$11="Southbound",$AH$11="Westbound")),'Raw Data'!AR1161,IF(AND($AE$11=$AL$7,OR($AH$11="Southbound",$AH$11="Westbound")),'Raw Data'!AR1368,IF(AND($AE$11=$AL$1,$AH$11="Combined"),SUM('Raw Data'!AR125:AR126),IF(AND($AE$11=$AL$2,$AH$11="Combined"),SUM('Raw Data'!AR332:AR333),IF(AND($AE$11=$AL$3,$AH$11="Combined"),SUM('Raw Data'!AR539:AR540),IF(AND($AE$11=$AL$4,$AH$11="Combined"),SUM('Raw Data'!AR746:AR747),IF(AND($AE$11=$AL$5,$AH$11="Combined"),SUM('Raw Data'!AR953:AR954),IF(AND($AE$11=$AL$6,$AH$11="Combined"),SUM('Raw Data'!AR1160:AR1161),IF(AND($AE$11=$AL$7,$AH$11="Combined"),SUM('Raw Data'!AR1367:AR1368),"Error")))))))))))))))))))))</f>
        <v>0</v>
      </c>
      <c r="I15" s="6">
        <f>IF(AND($AE$11=$AL$1,OR($AH$11="Northbound",$AH$11="Eastbound")),'Raw Data'!AS125,IF(AND($AE$11=$AL$2,OR($AH$11="Northbound",$AH$11="Eastbound")),'Raw Data'!AS332,IF(AND($AE$11=$AL$3,OR($AH$11="Northbound",$AH$11="Eastbound")),'Raw Data'!AS539,IF(AND($AE$11=$AL$4,OR($AH$11="Northbound",$AH$11="Eastbound")),'Raw Data'!AS746,IF(AND($AE$11=$AL$5,OR($AH$11="Northbound",$AH$11="Eastbound")),'Raw Data'!AS953,IF(AND($AE$11=$AL$6,OR($AH$11="Northbound",$AH$11="Eastbound")),'Raw Data'!AS1160,IF(AND($AE$11=$AL$7,OR($AH$11="Northbound",$AH$11="Eastbound")),'Raw Data'!AS1367,IF(AND($AE$11=$AL$1,OR($AH$11="Southbound",$AH$11="Westbound")),'Raw Data'!AS126,IF(AND($AE$11=$AL$2,OR($AH$11="Southbound",$AH$11="Westbound")),'Raw Data'!AS333,IF(AND($AE$11=$AL$3,OR($AH$11="Southbound",$AH$11="Westbound")),'Raw Data'!AS540,IF(AND($AE$11=$AL$4,OR($AH$11="Southbound",$AH$11="Westbound")),'Raw Data'!AS747,IF(AND($AE$11=$AL$5,OR($AH$11="Southbound",$AH$11="Westbound")),'Raw Data'!AS954,IF(AND($AE$11=$AL$6,OR($AH$11="Southbound",$AH$11="Westbound")),'Raw Data'!AS1161,IF(AND($AE$11=$AL$7,OR($AH$11="Southbound",$AH$11="Westbound")),'Raw Data'!AS1368,IF(AND($AE$11=$AL$1,$AH$11="Combined"),SUM('Raw Data'!AS125:AS126),IF(AND($AE$11=$AL$2,$AH$11="Combined"),SUM('Raw Data'!AS332:AS333),IF(AND($AE$11=$AL$3,$AH$11="Combined"),SUM('Raw Data'!AS539:AS540),IF(AND($AE$11=$AL$4,$AH$11="Combined"),SUM('Raw Data'!AS746:AS747),IF(AND($AE$11=$AL$5,$AH$11="Combined"),SUM('Raw Data'!AS953:AS954),IF(AND($AE$11=$AL$6,$AH$11="Combined"),SUM('Raw Data'!AS1160:AS1161),IF(AND($AE$11=$AL$7,$AH$11="Combined"),SUM('Raw Data'!AS1367:AS1368),"Error")))))))))))))))))))))</f>
        <v>0</v>
      </c>
      <c r="J15" s="6">
        <f>IF(AND($AE$11=$AL$1,OR($AH$11="Northbound",$AH$11="Eastbound")),'Raw Data'!AT125,IF(AND($AE$11=$AL$2,OR($AH$11="Northbound",$AH$11="Eastbound")),'Raw Data'!AT332,IF(AND($AE$11=$AL$3,OR($AH$11="Northbound",$AH$11="Eastbound")),'Raw Data'!AT539,IF(AND($AE$11=$AL$4,OR($AH$11="Northbound",$AH$11="Eastbound")),'Raw Data'!AT746,IF(AND($AE$11=$AL$5,OR($AH$11="Northbound",$AH$11="Eastbound")),'Raw Data'!AT953,IF(AND($AE$11=$AL$6,OR($AH$11="Northbound",$AH$11="Eastbound")),'Raw Data'!AT1160,IF(AND($AE$11=$AL$7,OR($AH$11="Northbound",$AH$11="Eastbound")),'Raw Data'!AT1367,IF(AND($AE$11=$AL$1,OR($AH$11="Southbound",$AH$11="Westbound")),'Raw Data'!AT126,IF(AND($AE$11=$AL$2,OR($AH$11="Southbound",$AH$11="Westbound")),'Raw Data'!AT333,IF(AND($AE$11=$AL$3,OR($AH$11="Southbound",$AH$11="Westbound")),'Raw Data'!AT540,IF(AND($AE$11=$AL$4,OR($AH$11="Southbound",$AH$11="Westbound")),'Raw Data'!AT747,IF(AND($AE$11=$AL$5,OR($AH$11="Southbound",$AH$11="Westbound")),'Raw Data'!AT954,IF(AND($AE$11=$AL$6,OR($AH$11="Southbound",$AH$11="Westbound")),'Raw Data'!AT1161,IF(AND($AE$11=$AL$7,OR($AH$11="Southbound",$AH$11="Westbound")),'Raw Data'!AT1368,IF(AND($AE$11=$AL$1,$AH$11="Combined"),SUM('Raw Data'!AT125:AT126),IF(AND($AE$11=$AL$2,$AH$11="Combined"),SUM('Raw Data'!AT332:AT333),IF(AND($AE$11=$AL$3,$AH$11="Combined"),SUM('Raw Data'!AT539:AT540),IF(AND($AE$11=$AL$4,$AH$11="Combined"),SUM('Raw Data'!AT746:AT747),IF(AND($AE$11=$AL$5,$AH$11="Combined"),SUM('Raw Data'!AT953:AT954),IF(AND($AE$11=$AL$6,$AH$11="Combined"),SUM('Raw Data'!AT1160:AT1161),IF(AND($AE$11=$AL$7,$AH$11="Combined"),SUM('Raw Data'!AT1367:AT1368),"Error")))))))))))))))))))))</f>
        <v>0</v>
      </c>
      <c r="K15" s="6">
        <f>IF(AND($AE$11=$AL$1,OR($AH$11="Northbound",$AH$11="Eastbound")),'Raw Data'!AU125,IF(AND($AE$11=$AL$2,OR($AH$11="Northbound",$AH$11="Eastbound")),'Raw Data'!AU332,IF(AND($AE$11=$AL$3,OR($AH$11="Northbound",$AH$11="Eastbound")),'Raw Data'!AU539,IF(AND($AE$11=$AL$4,OR($AH$11="Northbound",$AH$11="Eastbound")),'Raw Data'!AU746,IF(AND($AE$11=$AL$5,OR($AH$11="Northbound",$AH$11="Eastbound")),'Raw Data'!AU953,IF(AND($AE$11=$AL$6,OR($AH$11="Northbound",$AH$11="Eastbound")),'Raw Data'!AU1160,IF(AND($AE$11=$AL$7,OR($AH$11="Northbound",$AH$11="Eastbound")),'Raw Data'!AU1367,IF(AND($AE$11=$AL$1,OR($AH$11="Southbound",$AH$11="Westbound")),'Raw Data'!AU126,IF(AND($AE$11=$AL$2,OR($AH$11="Southbound",$AH$11="Westbound")),'Raw Data'!AU333,IF(AND($AE$11=$AL$3,OR($AH$11="Southbound",$AH$11="Westbound")),'Raw Data'!AU540,IF(AND($AE$11=$AL$4,OR($AH$11="Southbound",$AH$11="Westbound")),'Raw Data'!AU747,IF(AND($AE$11=$AL$5,OR($AH$11="Southbound",$AH$11="Westbound")),'Raw Data'!AU954,IF(AND($AE$11=$AL$6,OR($AH$11="Southbound",$AH$11="Westbound")),'Raw Data'!AU1161,IF(AND($AE$11=$AL$7,OR($AH$11="Southbound",$AH$11="Westbound")),'Raw Data'!AU1368,IF(AND($AE$11=$AL$1,$AH$11="Combined"),SUM('Raw Data'!AU125:AU126),IF(AND($AE$11=$AL$2,$AH$11="Combined"),SUM('Raw Data'!AU332:AU333),IF(AND($AE$11=$AL$3,$AH$11="Combined"),SUM('Raw Data'!AU539:AU540),IF(AND($AE$11=$AL$4,$AH$11="Combined"),SUM('Raw Data'!AU746:AU747),IF(AND($AE$11=$AL$5,$AH$11="Combined"),SUM('Raw Data'!AU953:AU954),IF(AND($AE$11=$AL$6,$AH$11="Combined"),SUM('Raw Data'!AU1160:AU1161),IF(AND($AE$11=$AL$7,$AH$11="Combined"),SUM('Raw Data'!AU1367:AU1368),"Error")))))))))))))))))))))</f>
        <v>0</v>
      </c>
      <c r="L15" s="6">
        <f>IF(AND($AE$11=$AL$1,OR($AH$11="Northbound",$AH$11="Eastbound")),'Raw Data'!AV125,IF(AND($AE$11=$AL$2,OR($AH$11="Northbound",$AH$11="Eastbound")),'Raw Data'!AV332,IF(AND($AE$11=$AL$3,OR($AH$11="Northbound",$AH$11="Eastbound")),'Raw Data'!AV539,IF(AND($AE$11=$AL$4,OR($AH$11="Northbound",$AH$11="Eastbound")),'Raw Data'!AV746,IF(AND($AE$11=$AL$5,OR($AH$11="Northbound",$AH$11="Eastbound")),'Raw Data'!AV953,IF(AND($AE$11=$AL$6,OR($AH$11="Northbound",$AH$11="Eastbound")),'Raw Data'!AV1160,IF(AND($AE$11=$AL$7,OR($AH$11="Northbound",$AH$11="Eastbound")),'Raw Data'!AV1367,IF(AND($AE$11=$AL$1,OR($AH$11="Southbound",$AH$11="Westbound")),'Raw Data'!AV126,IF(AND($AE$11=$AL$2,OR($AH$11="Southbound",$AH$11="Westbound")),'Raw Data'!AV333,IF(AND($AE$11=$AL$3,OR($AH$11="Southbound",$AH$11="Westbound")),'Raw Data'!AV540,IF(AND($AE$11=$AL$4,OR($AH$11="Southbound",$AH$11="Westbound")),'Raw Data'!AV747,IF(AND($AE$11=$AL$5,OR($AH$11="Southbound",$AH$11="Westbound")),'Raw Data'!AV954,IF(AND($AE$11=$AL$6,OR($AH$11="Southbound",$AH$11="Westbound")),'Raw Data'!AV1161,IF(AND($AE$11=$AL$7,OR($AH$11="Southbound",$AH$11="Westbound")),'Raw Data'!AV1368,IF(AND($AE$11=$AL$1,$AH$11="Combined"),SUM('Raw Data'!AV125:AV126),IF(AND($AE$11=$AL$2,$AH$11="Combined"),SUM('Raw Data'!AV332:AV333),IF(AND($AE$11=$AL$3,$AH$11="Combined"),SUM('Raw Data'!AV539:AV540),IF(AND($AE$11=$AL$4,$AH$11="Combined"),SUM('Raw Data'!AV746:AV747),IF(AND($AE$11=$AL$5,$AH$11="Combined"),SUM('Raw Data'!AV953:AV954),IF(AND($AE$11=$AL$6,$AH$11="Combined"),SUM('Raw Data'!AV1160:AV1161),IF(AND($AE$11=$AL$7,$AH$11="Combined"),SUM('Raw Data'!AV1367:AV1368),"Error")))))))))))))))))))))</f>
        <v>0</v>
      </c>
      <c r="M15" s="6">
        <f>IF(AND($AE$11=$AL$1,OR($AH$11="Northbound",$AH$11="Eastbound")),'Raw Data'!AW125,IF(AND($AE$11=$AL$2,OR($AH$11="Northbound",$AH$11="Eastbound")),'Raw Data'!AW332,IF(AND($AE$11=$AL$3,OR($AH$11="Northbound",$AH$11="Eastbound")),'Raw Data'!AW539,IF(AND($AE$11=$AL$4,OR($AH$11="Northbound",$AH$11="Eastbound")),'Raw Data'!AW746,IF(AND($AE$11=$AL$5,OR($AH$11="Northbound",$AH$11="Eastbound")),'Raw Data'!AW953,IF(AND($AE$11=$AL$6,OR($AH$11="Northbound",$AH$11="Eastbound")),'Raw Data'!AW1160,IF(AND($AE$11=$AL$7,OR($AH$11="Northbound",$AH$11="Eastbound")),'Raw Data'!AW1367,IF(AND($AE$11=$AL$1,OR($AH$11="Southbound",$AH$11="Westbound")),'Raw Data'!AW126,IF(AND($AE$11=$AL$2,OR($AH$11="Southbound",$AH$11="Westbound")),'Raw Data'!AW333,IF(AND($AE$11=$AL$3,OR($AH$11="Southbound",$AH$11="Westbound")),'Raw Data'!AW540,IF(AND($AE$11=$AL$4,OR($AH$11="Southbound",$AH$11="Westbound")),'Raw Data'!AW747,IF(AND($AE$11=$AL$5,OR($AH$11="Southbound",$AH$11="Westbound")),'Raw Data'!AW954,IF(AND($AE$11=$AL$6,OR($AH$11="Southbound",$AH$11="Westbound")),'Raw Data'!AW1161,IF(AND($AE$11=$AL$7,OR($AH$11="Southbound",$AH$11="Westbound")),'Raw Data'!AW1368,IF(AND($AE$11=$AL$1,$AH$11="Combined"),SUM('Raw Data'!AW125:AW126),IF(AND($AE$11=$AL$2,$AH$11="Combined"),SUM('Raw Data'!AW332:AW333),IF(AND($AE$11=$AL$3,$AH$11="Combined"),SUM('Raw Data'!AW539:AW540),IF(AND($AE$11=$AL$4,$AH$11="Combined"),SUM('Raw Data'!AW746:AW747),IF(AND($AE$11=$AL$5,$AH$11="Combined"),SUM('Raw Data'!AW953:AW954),IF(AND($AE$11=$AL$6,$AH$11="Combined"),SUM('Raw Data'!AW1160:AW1161),IF(AND($AE$11=$AL$7,$AH$11="Combined"),SUM('Raw Data'!AW1367:AW1368),"Error")))))))))))))))))))))</f>
        <v>0</v>
      </c>
      <c r="N15" s="6">
        <f>IF(AND($AE$11=$AL$1,OR($AH$11="Northbound",$AH$11="Eastbound")),'Raw Data'!AX125,IF(AND($AE$11=$AL$2,OR($AH$11="Northbound",$AH$11="Eastbound")),'Raw Data'!AX332,IF(AND($AE$11=$AL$3,OR($AH$11="Northbound",$AH$11="Eastbound")),'Raw Data'!AX539,IF(AND($AE$11=$AL$4,OR($AH$11="Northbound",$AH$11="Eastbound")),'Raw Data'!AX746,IF(AND($AE$11=$AL$5,OR($AH$11="Northbound",$AH$11="Eastbound")),'Raw Data'!AX953,IF(AND($AE$11=$AL$6,OR($AH$11="Northbound",$AH$11="Eastbound")),'Raw Data'!AX1160,IF(AND($AE$11=$AL$7,OR($AH$11="Northbound",$AH$11="Eastbound")),'Raw Data'!AX1367,IF(AND($AE$11=$AL$1,OR($AH$11="Southbound",$AH$11="Westbound")),'Raw Data'!AX126,IF(AND($AE$11=$AL$2,OR($AH$11="Southbound",$AH$11="Westbound")),'Raw Data'!AX333,IF(AND($AE$11=$AL$3,OR($AH$11="Southbound",$AH$11="Westbound")),'Raw Data'!AX540,IF(AND($AE$11=$AL$4,OR($AH$11="Southbound",$AH$11="Westbound")),'Raw Data'!AX747,IF(AND($AE$11=$AL$5,OR($AH$11="Southbound",$AH$11="Westbound")),'Raw Data'!AX954,IF(AND($AE$11=$AL$6,OR($AH$11="Southbound",$AH$11="Westbound")),'Raw Data'!AX1161,IF(AND($AE$11=$AL$7,OR($AH$11="Southbound",$AH$11="Westbound")),'Raw Data'!AX1368,IF(AND($AE$11=$AL$1,$AH$11="Combined"),SUM('Raw Data'!AX125:AX126),IF(AND($AE$11=$AL$2,$AH$11="Combined"),SUM('Raw Data'!AX332:AX333),IF(AND($AE$11=$AL$3,$AH$11="Combined"),SUM('Raw Data'!AX539:AX540),IF(AND($AE$11=$AL$4,$AH$11="Combined"),SUM('Raw Data'!AX746:AX747),IF(AND($AE$11=$AL$5,$AH$11="Combined"),SUM('Raw Data'!AX953:AX954),IF(AND($AE$11=$AL$6,$AH$11="Combined"),SUM('Raw Data'!AX1160:AX1161),IF(AND($AE$11=$AL$7,$AH$11="Combined"),SUM('Raw Data'!AX1367:AX1368),"Error")))))))))))))))))))))</f>
        <v>0</v>
      </c>
      <c r="O15" s="6">
        <f>IF(AND($AE$11=$AL$1,OR($AH$11="Northbound",$AH$11="Eastbound")),'Raw Data'!AY125,IF(AND($AE$11=$AL$2,OR($AH$11="Northbound",$AH$11="Eastbound")),'Raw Data'!AY332,IF(AND($AE$11=$AL$3,OR($AH$11="Northbound",$AH$11="Eastbound")),'Raw Data'!AY539,IF(AND($AE$11=$AL$4,OR($AH$11="Northbound",$AH$11="Eastbound")),'Raw Data'!AY746,IF(AND($AE$11=$AL$5,OR($AH$11="Northbound",$AH$11="Eastbound")),'Raw Data'!AY953,IF(AND($AE$11=$AL$6,OR($AH$11="Northbound",$AH$11="Eastbound")),'Raw Data'!AY1160,IF(AND($AE$11=$AL$7,OR($AH$11="Northbound",$AH$11="Eastbound")),'Raw Data'!AY1367,IF(AND($AE$11=$AL$1,OR($AH$11="Southbound",$AH$11="Westbound")),'Raw Data'!AY126,IF(AND($AE$11=$AL$2,OR($AH$11="Southbound",$AH$11="Westbound")),'Raw Data'!AY333,IF(AND($AE$11=$AL$3,OR($AH$11="Southbound",$AH$11="Westbound")),'Raw Data'!AY540,IF(AND($AE$11=$AL$4,OR($AH$11="Southbound",$AH$11="Westbound")),'Raw Data'!AY747,IF(AND($AE$11=$AL$5,OR($AH$11="Southbound",$AH$11="Westbound")),'Raw Data'!AY954,IF(AND($AE$11=$AL$6,OR($AH$11="Southbound",$AH$11="Westbound")),'Raw Data'!AY1161,IF(AND($AE$11=$AL$7,OR($AH$11="Southbound",$AH$11="Westbound")),'Raw Data'!AY1368,IF(AND($AE$11=$AL$1,$AH$11="Combined"),SUM('Raw Data'!AY125:AY126),IF(AND($AE$11=$AL$2,$AH$11="Combined"),SUM('Raw Data'!AY332:AY333),IF(AND($AE$11=$AL$3,$AH$11="Combined"),SUM('Raw Data'!AY539:AY540),IF(AND($AE$11=$AL$4,$AH$11="Combined"),SUM('Raw Data'!AY746:AY747),IF(AND($AE$11=$AL$5,$AH$11="Combined"),SUM('Raw Data'!AY953:AY954),IF(AND($AE$11=$AL$6,$AH$11="Combined"),SUM('Raw Data'!AY1160:AY1161),IF(AND($AE$11=$AL$7,$AH$11="Combined"),SUM('Raw Data'!AY1367:AY1368),"Error")))))))))))))))))))))</f>
        <v>0</v>
      </c>
      <c r="P15" s="6">
        <f>IF(AND($AE$11=$AL$1,OR($AH$11="Northbound",$AH$11="Eastbound")),'Raw Data'!AZ125,IF(AND($AE$11=$AL$2,OR($AH$11="Northbound",$AH$11="Eastbound")),'Raw Data'!AZ332,IF(AND($AE$11=$AL$3,OR($AH$11="Northbound",$AH$11="Eastbound")),'Raw Data'!AZ539,IF(AND($AE$11=$AL$4,OR($AH$11="Northbound",$AH$11="Eastbound")),'Raw Data'!AZ746,IF(AND($AE$11=$AL$5,OR($AH$11="Northbound",$AH$11="Eastbound")),'Raw Data'!AZ953,IF(AND($AE$11=$AL$6,OR($AH$11="Northbound",$AH$11="Eastbound")),'Raw Data'!AZ1160,IF(AND($AE$11=$AL$7,OR($AH$11="Northbound",$AH$11="Eastbound")),'Raw Data'!AZ1367,IF(AND($AE$11=$AL$1,OR($AH$11="Southbound",$AH$11="Westbound")),'Raw Data'!AZ126,IF(AND($AE$11=$AL$2,OR($AH$11="Southbound",$AH$11="Westbound")),'Raw Data'!AZ333,IF(AND($AE$11=$AL$3,OR($AH$11="Southbound",$AH$11="Westbound")),'Raw Data'!AZ540,IF(AND($AE$11=$AL$4,OR($AH$11="Southbound",$AH$11="Westbound")),'Raw Data'!AZ747,IF(AND($AE$11=$AL$5,OR($AH$11="Southbound",$AH$11="Westbound")),'Raw Data'!AZ954,IF(AND($AE$11=$AL$6,OR($AH$11="Southbound",$AH$11="Westbound")),'Raw Data'!AZ1161,IF(AND($AE$11=$AL$7,OR($AH$11="Southbound",$AH$11="Westbound")),'Raw Data'!AZ1368,IF(AND($AE$11=$AL$1,$AH$11="Combined"),SUM('Raw Data'!AZ125:AZ126),IF(AND($AE$11=$AL$2,$AH$11="Combined"),SUM('Raw Data'!AZ332:AZ333),IF(AND($AE$11=$AL$3,$AH$11="Combined"),SUM('Raw Data'!AZ539:AZ540),IF(AND($AE$11=$AL$4,$AH$11="Combined"),SUM('Raw Data'!AZ746:AZ747),IF(AND($AE$11=$AL$5,$AH$11="Combined"),SUM('Raw Data'!AZ953:AZ954),IF(AND($AE$11=$AL$6,$AH$11="Combined"),SUM('Raw Data'!AZ1160:AZ1161),IF(AND($AE$11=$AL$7,$AH$11="Combined"),SUM('Raw Data'!AZ1367:AZ1368),"Error")))))))))))))))))))))</f>
        <v>0</v>
      </c>
      <c r="Q15" s="6">
        <f>IF(AND($AE$11=$AL$1,OR($AH$11="Northbound",$AH$11="Eastbound")),'Raw Data'!BA125,IF(AND($AE$11=$AL$2,OR($AH$11="Northbound",$AH$11="Eastbound")),'Raw Data'!BA332,IF(AND($AE$11=$AL$3,OR($AH$11="Northbound",$AH$11="Eastbound")),'Raw Data'!BA539,IF(AND($AE$11=$AL$4,OR($AH$11="Northbound",$AH$11="Eastbound")),'Raw Data'!BA746,IF(AND($AE$11=$AL$5,OR($AH$11="Northbound",$AH$11="Eastbound")),'Raw Data'!BA953,IF(AND($AE$11=$AL$6,OR($AH$11="Northbound",$AH$11="Eastbound")),'Raw Data'!BA1160,IF(AND($AE$11=$AL$7,OR($AH$11="Northbound",$AH$11="Eastbound")),'Raw Data'!BA1367,IF(AND($AE$11=$AL$1,OR($AH$11="Southbound",$AH$11="Westbound")),'Raw Data'!BA126,IF(AND($AE$11=$AL$2,OR($AH$11="Southbound",$AH$11="Westbound")),'Raw Data'!BA333,IF(AND($AE$11=$AL$3,OR($AH$11="Southbound",$AH$11="Westbound")),'Raw Data'!BA540,IF(AND($AE$11=$AL$4,OR($AH$11="Southbound",$AH$11="Westbound")),'Raw Data'!BA747,IF(AND($AE$11=$AL$5,OR($AH$11="Southbound",$AH$11="Westbound")),'Raw Data'!BA954,IF(AND($AE$11=$AL$6,OR($AH$11="Southbound",$AH$11="Westbound")),'Raw Data'!BA1161,IF(AND($AE$11=$AL$7,OR($AH$11="Southbound",$AH$11="Westbound")),'Raw Data'!BA1368,IF(AND($AE$11=$AL$1,$AH$11="Combined"),SUM('Raw Data'!BA125:BA126),IF(AND($AE$11=$AL$2,$AH$11="Combined"),SUM('Raw Data'!BA332:BA333),IF(AND($AE$11=$AL$3,$AH$11="Combined"),SUM('Raw Data'!BA539:BA540),IF(AND($AE$11=$AL$4,$AH$11="Combined"),SUM('Raw Data'!BA746:BA747),IF(AND($AE$11=$AL$5,$AH$11="Combined"),SUM('Raw Data'!BA953:BA954),IF(AND($AE$11=$AL$6,$AH$11="Combined"),SUM('Raw Data'!BA1160:BA1161),IF(AND($AE$11=$AL$7,$AH$11="Combined"),SUM('Raw Data'!BA1367:BA1368),"Error")))))))))))))))))))))</f>
        <v>0</v>
      </c>
      <c r="R15" s="6">
        <f>IF(AND($AE$11=$AL$1,OR($AH$11="Northbound",$AH$11="Eastbound")),'Raw Data'!BB125,IF(AND($AE$11=$AL$2,OR($AH$11="Northbound",$AH$11="Eastbound")),'Raw Data'!BB332,IF(AND($AE$11=$AL$3,OR($AH$11="Northbound",$AH$11="Eastbound")),'Raw Data'!BB539,IF(AND($AE$11=$AL$4,OR($AH$11="Northbound",$AH$11="Eastbound")),'Raw Data'!BB746,IF(AND($AE$11=$AL$5,OR($AH$11="Northbound",$AH$11="Eastbound")),'Raw Data'!BB953,IF(AND($AE$11=$AL$6,OR($AH$11="Northbound",$AH$11="Eastbound")),'Raw Data'!BB1160,IF(AND($AE$11=$AL$7,OR($AH$11="Northbound",$AH$11="Eastbound")),'Raw Data'!BB1367,IF(AND($AE$11=$AL$1,OR($AH$11="Southbound",$AH$11="Westbound")),'Raw Data'!BB126,IF(AND($AE$11=$AL$2,OR($AH$11="Southbound",$AH$11="Westbound")),'Raw Data'!BB333,IF(AND($AE$11=$AL$3,OR($AH$11="Southbound",$AH$11="Westbound")),'Raw Data'!BB540,IF(AND($AE$11=$AL$4,OR($AH$11="Southbound",$AH$11="Westbound")),'Raw Data'!BB747,IF(AND($AE$11=$AL$5,OR($AH$11="Southbound",$AH$11="Westbound")),'Raw Data'!BB954,IF(AND($AE$11=$AL$6,OR($AH$11="Southbound",$AH$11="Westbound")),'Raw Data'!BB1161,IF(AND($AE$11=$AL$7,OR($AH$11="Southbound",$AH$11="Westbound")),'Raw Data'!BB1368,IF(AND($AE$11=$AL$1,$AH$11="Combined"),SUM('Raw Data'!BB125:BB126),IF(AND($AE$11=$AL$2,$AH$11="Combined"),SUM('Raw Data'!BB332:BB333),IF(AND($AE$11=$AL$3,$AH$11="Combined"),SUM('Raw Data'!BB539:BB540),IF(AND($AE$11=$AL$4,$AH$11="Combined"),SUM('Raw Data'!BB746:BB747),IF(AND($AE$11=$AL$5,$AH$11="Combined"),SUM('Raw Data'!BB953:BB954),IF(AND($AE$11=$AL$6,$AH$11="Combined"),SUM('Raw Data'!BB1160:BB1161),IF(AND($AE$11=$AL$7,$AH$11="Combined"),SUM('Raw Data'!BB1367:BB1368),"Error")))))))))))))))))))))</f>
        <v>0</v>
      </c>
      <c r="S15" s="6">
        <f>IF(AND($AE$11=$AL$1,OR($AH$11="Northbound",$AH$11="Eastbound")),'Raw Data'!BC125,IF(AND($AE$11=$AL$2,OR($AH$11="Northbound",$AH$11="Eastbound")),'Raw Data'!BC332,IF(AND($AE$11=$AL$3,OR($AH$11="Northbound",$AH$11="Eastbound")),'Raw Data'!BC539,IF(AND($AE$11=$AL$4,OR($AH$11="Northbound",$AH$11="Eastbound")),'Raw Data'!BC746,IF(AND($AE$11=$AL$5,OR($AH$11="Northbound",$AH$11="Eastbound")),'Raw Data'!BC953,IF(AND($AE$11=$AL$6,OR($AH$11="Northbound",$AH$11="Eastbound")),'Raw Data'!BC1160,IF(AND($AE$11=$AL$7,OR($AH$11="Northbound",$AH$11="Eastbound")),'Raw Data'!BC1367,IF(AND($AE$11=$AL$1,OR($AH$11="Southbound",$AH$11="Westbound")),'Raw Data'!BC126,IF(AND($AE$11=$AL$2,OR($AH$11="Southbound",$AH$11="Westbound")),'Raw Data'!BC333,IF(AND($AE$11=$AL$3,OR($AH$11="Southbound",$AH$11="Westbound")),'Raw Data'!BC540,IF(AND($AE$11=$AL$4,OR($AH$11="Southbound",$AH$11="Westbound")),'Raw Data'!BC747,IF(AND($AE$11=$AL$5,OR($AH$11="Southbound",$AH$11="Westbound")),'Raw Data'!BC954,IF(AND($AE$11=$AL$6,OR($AH$11="Southbound",$AH$11="Westbound")),'Raw Data'!BC1161,IF(AND($AE$11=$AL$7,OR($AH$11="Southbound",$AH$11="Westbound")),'Raw Data'!BC1368,IF(AND($AE$11=$AL$1,$AH$11="Combined"),SUM('Raw Data'!BC125:BC126),IF(AND($AE$11=$AL$2,$AH$11="Combined"),SUM('Raw Data'!BC332:BC333),IF(AND($AE$11=$AL$3,$AH$11="Combined"),SUM('Raw Data'!BC539:BC540),IF(AND($AE$11=$AL$4,$AH$11="Combined"),SUM('Raw Data'!BC746:BC747),IF(AND($AE$11=$AL$5,$AH$11="Combined"),SUM('Raw Data'!BC953:BC954),IF(AND($AE$11=$AL$6,$AH$11="Combined"),SUM('Raw Data'!BC1160:BC1161),IF(AND($AE$11=$AL$7,$AH$11="Combined"),SUM('Raw Data'!BC1367:BC1368),"Error")))))))))))))))))))))</f>
        <v>0</v>
      </c>
      <c r="T15" s="6">
        <f>IF(AND($AE$11=$AL$1,OR($AH$11="Northbound",$AH$11="Eastbound")),'Raw Data'!BD125,IF(AND($AE$11=$AL$2,OR($AH$11="Northbound",$AH$11="Eastbound")),'Raw Data'!BD332,IF(AND($AE$11=$AL$3,OR($AH$11="Northbound",$AH$11="Eastbound")),'Raw Data'!BD539,IF(AND($AE$11=$AL$4,OR($AH$11="Northbound",$AH$11="Eastbound")),'Raw Data'!BD746,IF(AND($AE$11=$AL$5,OR($AH$11="Northbound",$AH$11="Eastbound")),'Raw Data'!BD953,IF(AND($AE$11=$AL$6,OR($AH$11="Northbound",$AH$11="Eastbound")),'Raw Data'!BD1160,IF(AND($AE$11=$AL$7,OR($AH$11="Northbound",$AH$11="Eastbound")),'Raw Data'!BD1367,IF(AND($AE$11=$AL$1,OR($AH$11="Southbound",$AH$11="Westbound")),'Raw Data'!BD126,IF(AND($AE$11=$AL$2,OR($AH$11="Southbound",$AH$11="Westbound")),'Raw Data'!BD333,IF(AND($AE$11=$AL$3,OR($AH$11="Southbound",$AH$11="Westbound")),'Raw Data'!BD540,IF(AND($AE$11=$AL$4,OR($AH$11="Southbound",$AH$11="Westbound")),'Raw Data'!BD747,IF(AND($AE$11=$AL$5,OR($AH$11="Southbound",$AH$11="Westbound")),'Raw Data'!BD954,IF(AND($AE$11=$AL$6,OR($AH$11="Southbound",$AH$11="Westbound")),'Raw Data'!BD1161,IF(AND($AE$11=$AL$7,OR($AH$11="Southbound",$AH$11="Westbound")),'Raw Data'!BD1368,IF(AND($AE$11=$AL$1,$AH$11="Combined"),SUM('Raw Data'!BD125:BD126),IF(AND($AE$11=$AL$2,$AH$11="Combined"),SUM('Raw Data'!BD332:BD333),IF(AND($AE$11=$AL$3,$AH$11="Combined"),SUM('Raw Data'!BD539:BD540),IF(AND($AE$11=$AL$4,$AH$11="Combined"),SUM('Raw Data'!BD746:BD747),IF(AND($AE$11=$AL$5,$AH$11="Combined"),SUM('Raw Data'!BD953:BD954),IF(AND($AE$11=$AL$6,$AH$11="Combined"),SUM('Raw Data'!BD1160:BD1161),IF(AND($AE$11=$AL$7,$AH$11="Combined"),SUM('Raw Data'!BD1367:BD1368),"Error")))))))))))))))))))))</f>
        <v>0</v>
      </c>
      <c r="U15" s="6">
        <f>IF(AND($AE$11=$AL$1,OR($AH$11="Northbound",$AH$11="Eastbound")),'Raw Data'!BE125,IF(AND($AE$11=$AL$2,OR($AH$11="Northbound",$AH$11="Eastbound")),'Raw Data'!BE332,IF(AND($AE$11=$AL$3,OR($AH$11="Northbound",$AH$11="Eastbound")),'Raw Data'!BE539,IF(AND($AE$11=$AL$4,OR($AH$11="Northbound",$AH$11="Eastbound")),'Raw Data'!BE746,IF(AND($AE$11=$AL$5,OR($AH$11="Northbound",$AH$11="Eastbound")),'Raw Data'!BE953,IF(AND($AE$11=$AL$6,OR($AH$11="Northbound",$AH$11="Eastbound")),'Raw Data'!BE1160,IF(AND($AE$11=$AL$7,OR($AH$11="Northbound",$AH$11="Eastbound")),'Raw Data'!BE1367,IF(AND($AE$11=$AL$1,OR($AH$11="Southbound",$AH$11="Westbound")),'Raw Data'!BE126,IF(AND($AE$11=$AL$2,OR($AH$11="Southbound",$AH$11="Westbound")),'Raw Data'!BE333,IF(AND($AE$11=$AL$3,OR($AH$11="Southbound",$AH$11="Westbound")),'Raw Data'!BE540,IF(AND($AE$11=$AL$4,OR($AH$11="Southbound",$AH$11="Westbound")),'Raw Data'!BE747,IF(AND($AE$11=$AL$5,OR($AH$11="Southbound",$AH$11="Westbound")),'Raw Data'!BE954,IF(AND($AE$11=$AL$6,OR($AH$11="Southbound",$AH$11="Westbound")),'Raw Data'!BE1161,IF(AND($AE$11=$AL$7,OR($AH$11="Southbound",$AH$11="Westbound")),'Raw Data'!BE1368,IF(AND($AE$11=$AL$1,$AH$11="Combined"),SUM('Raw Data'!BE125:BE126),IF(AND($AE$11=$AL$2,$AH$11="Combined"),SUM('Raw Data'!BE332:BE333),IF(AND($AE$11=$AL$3,$AH$11="Combined"),SUM('Raw Data'!BE539:BE540),IF(AND($AE$11=$AL$4,$AH$11="Combined"),SUM('Raw Data'!BE746:BE747),IF(AND($AE$11=$AL$5,$AH$11="Combined"),SUM('Raw Data'!BE953:BE954),IF(AND($AE$11=$AL$6,$AH$11="Combined"),SUM('Raw Data'!BE1160:BE1161),IF(AND($AE$11=$AL$7,$AH$11="Combined"),SUM('Raw Data'!BE1367:BE1368),"Error")))))))))))))))))))))</f>
        <v>0</v>
      </c>
      <c r="V15" s="6">
        <f>IF(AND($AE$11=$AL$1,OR($AH$11="Northbound",$AH$11="Eastbound")),'Raw Data'!BF125,IF(AND($AE$11=$AL$2,OR($AH$11="Northbound",$AH$11="Eastbound")),'Raw Data'!BF332,IF(AND($AE$11=$AL$3,OR($AH$11="Northbound",$AH$11="Eastbound")),'Raw Data'!BF539,IF(AND($AE$11=$AL$4,OR($AH$11="Northbound",$AH$11="Eastbound")),'Raw Data'!BF746,IF(AND($AE$11=$AL$5,OR($AH$11="Northbound",$AH$11="Eastbound")),'Raw Data'!BF953,IF(AND($AE$11=$AL$6,OR($AH$11="Northbound",$AH$11="Eastbound")),'Raw Data'!BF1160,IF(AND($AE$11=$AL$7,OR($AH$11="Northbound",$AH$11="Eastbound")),'Raw Data'!BF1367,IF(AND($AE$11=$AL$1,OR($AH$11="Southbound",$AH$11="Westbound")),'Raw Data'!BF126,IF(AND($AE$11=$AL$2,OR($AH$11="Southbound",$AH$11="Westbound")),'Raw Data'!BF333,IF(AND($AE$11=$AL$3,OR($AH$11="Southbound",$AH$11="Westbound")),'Raw Data'!BF540,IF(AND($AE$11=$AL$4,OR($AH$11="Southbound",$AH$11="Westbound")),'Raw Data'!BF747,IF(AND($AE$11=$AL$5,OR($AH$11="Southbound",$AH$11="Westbound")),'Raw Data'!BF954,IF(AND($AE$11=$AL$6,OR($AH$11="Southbound",$AH$11="Westbound")),'Raw Data'!BF1161,IF(AND($AE$11=$AL$7,OR($AH$11="Southbound",$AH$11="Westbound")),'Raw Data'!BF1368,IF(AND($AE$11=$AL$1,$AH$11="Combined"),SUM('Raw Data'!BF125:BF126),IF(AND($AE$11=$AL$2,$AH$11="Combined"),SUM('Raw Data'!BF332:BF333),IF(AND($AE$11=$AL$3,$AH$11="Combined"),SUM('Raw Data'!BF539:BF540),IF(AND($AE$11=$AL$4,$AH$11="Combined"),SUM('Raw Data'!BF746:BF747),IF(AND($AE$11=$AL$5,$AH$11="Combined"),SUM('Raw Data'!BF953:BF954),IF(AND($AE$11=$AL$6,$AH$11="Combined"),SUM('Raw Data'!BF1160:BF1161),IF(AND($AE$11=$AL$7,$AH$11="Combined"),SUM('Raw Data'!BF1367:BF1368),"Error")))))))))))))))))))))</f>
        <v>0</v>
      </c>
      <c r="W15" s="6">
        <f>IF(AND($AE$11=$AL$1,OR($AH$11="Northbound",$AH$11="Eastbound")),'Raw Data'!BG125,IF(AND($AE$11=$AL$2,OR($AH$11="Northbound",$AH$11="Eastbound")),'Raw Data'!BG332,IF(AND($AE$11=$AL$3,OR($AH$11="Northbound",$AH$11="Eastbound")),'Raw Data'!BG539,IF(AND($AE$11=$AL$4,OR($AH$11="Northbound",$AH$11="Eastbound")),'Raw Data'!BG746,IF(AND($AE$11=$AL$5,OR($AH$11="Northbound",$AH$11="Eastbound")),'Raw Data'!BG953,IF(AND($AE$11=$AL$6,OR($AH$11="Northbound",$AH$11="Eastbound")),'Raw Data'!BG1160,IF(AND($AE$11=$AL$7,OR($AH$11="Northbound",$AH$11="Eastbound")),'Raw Data'!BG1367,IF(AND($AE$11=$AL$1,OR($AH$11="Southbound",$AH$11="Westbound")),'Raw Data'!BG126,IF(AND($AE$11=$AL$2,OR($AH$11="Southbound",$AH$11="Westbound")),'Raw Data'!BG333,IF(AND($AE$11=$AL$3,OR($AH$11="Southbound",$AH$11="Westbound")),'Raw Data'!BG540,IF(AND($AE$11=$AL$4,OR($AH$11="Southbound",$AH$11="Westbound")),'Raw Data'!BG747,IF(AND($AE$11=$AL$5,OR($AH$11="Southbound",$AH$11="Westbound")),'Raw Data'!BG954,IF(AND($AE$11=$AL$6,OR($AH$11="Southbound",$AH$11="Westbound")),'Raw Data'!BG1161,IF(AND($AE$11=$AL$7,OR($AH$11="Southbound",$AH$11="Westbound")),'Raw Data'!BG1368,IF(AND($AE$11=$AL$1,$AH$11="Combined"),SUM('Raw Data'!BG125:BG126),IF(AND($AE$11=$AL$2,$AH$11="Combined"),SUM('Raw Data'!BG332:BG333),IF(AND($AE$11=$AL$3,$AH$11="Combined"),SUM('Raw Data'!BG539:BG540),IF(AND($AE$11=$AL$4,$AH$11="Combined"),SUM('Raw Data'!BG746:BG747),IF(AND($AE$11=$AL$5,$AH$11="Combined"),SUM('Raw Data'!BG953:BG954),IF(AND($AE$11=$AL$6,$AH$11="Combined"),SUM('Raw Data'!BG1160:BG1161),IF(AND($AE$11=$AL$7,$AH$11="Combined"),SUM('Raw Data'!BG1367:BG1368),"Error")))))))))))))))))))))</f>
        <v>0</v>
      </c>
      <c r="X15" s="6">
        <f t="shared" ref="X15:X78" si="2">IF($X$12=20,SUM(G15:W15),IF($X$12=30,SUM(I15:W15),IF($X$12=40,SUM(K15:W15),IF($X$12=50,SUM(M15:W15),IF($X$12=60,SUM(O15:W15),IF($X$12=70,SUM(Q15:W15),"Error"))))))</f>
        <v>0</v>
      </c>
      <c r="Y15" s="24">
        <f t="shared" si="0"/>
        <v>0</v>
      </c>
      <c r="Z15" s="6" t="str">
        <f>IF(AND($AE$11=$AL$1,OR($AH$11="Northbound",$AH$11="Eastbound")),'Raw Data'!BH125,IF(AND($AE$11=$AL$2,OR($AH$11="Northbound",$AH$11="Eastbound")),'Raw Data'!BH332,IF(AND($AE$11=$AL$3,OR($AH$11="Northbound",$AH$11="Eastbound")),'Raw Data'!BH539,IF(AND($AE$11=$AL$4,OR($AH$11="Northbound",$AH$11="Eastbound")),'Raw Data'!BH746,IF(AND($AE$11=$AL$5,OR($AH$11="Northbound",$AH$11="Eastbound")),'Raw Data'!BH953,IF(AND($AE$11=$AL$6,OR($AH$11="Northbound",$AH$11="Eastbound")),'Raw Data'!BH1160,IF(AND($AE$11=$AL$7,OR($AH$11="Northbound",$AH$11="Eastbound")),'Raw Data'!BH1367,IF(AND($AE$11=$AL$1,OR($AH$11="Southbound",$AH$11="Westbound")),'Raw Data'!BH126,IF(AND($AE$11=$AL$2,OR($AH$11="Southbound",$AH$11="Westbound")),'Raw Data'!BH333,IF(AND($AE$11=$AL$3,OR($AH$11="Southbound",$AH$11="Westbound")),'Raw Data'!BH540,IF(AND($AE$11=$AL$4,OR($AH$11="Southbound",$AH$11="Westbound")),'Raw Data'!BH747,IF(AND($AE$11=$AL$5,OR($AH$11="Southbound",$AH$11="Westbound")),'Raw Data'!BH954,IF(AND($AE$11=$AL$6,OR($AH$11="Southbound",$AH$11="Westbound")),'Raw Data'!BH1161,IF(AND($AE$11=$AL$7,OR($AH$11="Southbound",$AH$11="Westbound")),'Raw Data'!BH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5" s="6" t="str">
        <f>IF(AND($AE$11=$AL$1,OR($AH$11="Northbound",$AH$11="Eastbound")),'Raw Data'!BI125,IF(AND($AE$11=$AL$2,OR($AH$11="Northbound",$AH$11="Eastbound")),'Raw Data'!BI332,IF(AND($AE$11=$AL$3,OR($AH$11="Northbound",$AH$11="Eastbound")),'Raw Data'!BI539,IF(AND($AE$11=$AL$4,OR($AH$11="Northbound",$AH$11="Eastbound")),'Raw Data'!BI746,IF(AND($AE$11=$AL$5,OR($AH$11="Northbound",$AH$11="Eastbound")),'Raw Data'!BI953,IF(AND($AE$11=$AL$6,OR($AH$11="Northbound",$AH$11="Eastbound")),'Raw Data'!BI1160,IF(AND($AE$11=$AL$7,OR($AH$11="Northbound",$AH$11="Eastbound")),'Raw Data'!BI1367,IF(AND($AE$11=$AL$1,OR($AH$11="Southbound",$AH$11="Westbound")),'Raw Data'!BI126,IF(AND($AE$11=$AL$2,OR($AH$11="Southbound",$AH$11="Westbound")),'Raw Data'!BI333,IF(AND($AE$11=$AL$3,OR($AH$11="Southbound",$AH$11="Westbound")),'Raw Data'!BI540,IF(AND($AE$11=$AL$4,OR($AH$11="Southbound",$AH$11="Westbound")),'Raw Data'!BI747,IF(AND($AE$11=$AL$5,OR($AH$11="Southbound",$AH$11="Westbound")),'Raw Data'!BI954,IF(AND($AE$11=$AL$6,OR($AH$11="Southbound",$AH$11="Westbound")),'Raw Data'!BI1161,IF(AND($AE$11=$AL$7,OR($AH$11="Southbound",$AH$11="Westbound")),'Raw Data'!BI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5" s="6" t="str">
        <f>IF(AND($AE$11=$AL$1,OR($AH$11="Northbound",$AH$11="Eastbound")),'Raw Data'!BJ125,IF(AND($AE$11=$AL$2,OR($AH$11="Northbound",$AH$11="Eastbound")),'Raw Data'!BJ332,IF(AND($AE$11=$AL$3,OR($AH$11="Northbound",$AH$11="Eastbound")),'Raw Data'!BJ539,IF(AND($AE$11=$AL$4,OR($AH$11="Northbound",$AH$11="Eastbound")),'Raw Data'!BJ746,IF(AND($AE$11=$AL$5,OR($AH$11="Northbound",$AH$11="Eastbound")),'Raw Data'!BJ953,IF(AND($AE$11=$AL$6,OR($AH$11="Northbound",$AH$11="Eastbound")),'Raw Data'!BJ1160,IF(AND($AE$11=$AL$7,OR($AH$11="Northbound",$AH$11="Eastbound")),'Raw Data'!BJ1367,IF(AND($AE$11=$AL$1,OR($AH$11="Southbound",$AH$11="Westbound")),'Raw Data'!BJ126,IF(AND($AE$11=$AL$2,OR($AH$11="Southbound",$AH$11="Westbound")),'Raw Data'!BJ333,IF(AND($AE$11=$AL$3,OR($AH$11="Southbound",$AH$11="Westbound")),'Raw Data'!BJ540,IF(AND($AE$11=$AL$4,OR($AH$11="Southbound",$AH$11="Westbound")),'Raw Data'!BJ747,IF(AND($AE$11=$AL$5,OR($AH$11="Southbound",$AH$11="Westbound")),'Raw Data'!BJ954,IF(AND($AE$11=$AL$6,OR($AH$11="Southbound",$AH$11="Westbound")),'Raw Data'!BJ1161,IF(AND($AE$11=$AL$7,OR($AH$11="Southbound",$AH$11="Westbound")),'Raw Data'!BJ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5" s="70" t="str">
        <f>IF(AND($AE$11=$AL$1,OR($AH$11="Northbound",$AH$11="Eastbound")),'Raw Data'!BK125,IF(AND($AE$11=$AL$2,OR($AH$11="Northbound",$AH$11="Eastbound")),'Raw Data'!BK332,IF(AND($AE$11=$AL$3,OR($AH$11="Northbound",$AH$11="Eastbound")),'Raw Data'!BK539,IF(AND($AE$11=$AL$4,OR($AH$11="Northbound",$AH$11="Eastbound")),'Raw Data'!BK746,IF(AND($AE$11=$AL$5,OR($AH$11="Northbound",$AH$11="Eastbound")),'Raw Data'!BK953,IF(AND($AE$11=$AL$6,OR($AH$11="Northbound",$AH$11="Eastbound")),'Raw Data'!BK1160,IF(AND($AE$11=$AL$7,OR($AH$11="Northbound",$AH$11="Eastbound")),'Raw Data'!BK1367,IF(AND($AE$11=$AL$1,OR($AH$11="Southbound",$AH$11="Westbound")),'Raw Data'!BK126,IF(AND($AE$11=$AL$2,OR($AH$11="Southbound",$AH$11="Westbound")),'Raw Data'!BK333,IF(AND($AE$11=$AL$3,OR($AH$11="Southbound",$AH$11="Westbound")),'Raw Data'!BK540,IF(AND($AE$11=$AL$4,OR($AH$11="Southbound",$AH$11="Westbound")),'Raw Data'!BK747,IF(AND($AE$11=$AL$5,OR($AH$11="Southbound",$AH$11="Westbound")),'Raw Data'!BK954,IF(AND($AE$11=$AL$6,OR($AH$11="Southbound",$AH$11="Westbound")),'Raw Data'!BK1161,IF(AND($AE$11=$AL$7,OR($AH$11="Southbound",$AH$11="Westbound")),'Raw Data'!BK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5" s="47"/>
      <c r="AF15" s="47"/>
      <c r="AG15" s="47"/>
      <c r="AH15" s="47"/>
      <c r="AI15" s="47"/>
      <c r="AJ15" s="47"/>
      <c r="AK15" s="47"/>
      <c r="AN15" s="41"/>
      <c r="AO15" s="51"/>
      <c r="AQ15" s="47"/>
      <c r="AR15" s="47"/>
      <c r="AT15" s="47"/>
      <c r="AU15" s="47"/>
    </row>
    <row r="16" spans="1:48" ht="13.8" x14ac:dyDescent="0.25">
      <c r="A16" s="43">
        <v>2.0833333333333332E-2</v>
      </c>
      <c r="B16" s="54">
        <f t="shared" si="1"/>
        <v>1</v>
      </c>
      <c r="C16" s="6">
        <f>IF(AND($AE$11=$AL$1,OR($AH$11="Northbound",$AH$11="Eastbound")),'Raw Data'!AM127,IF(AND($AE$11=$AL$2,OR($AH$11="Northbound",$AH$11="Eastbound")),'Raw Data'!AM334,IF(AND($AE$11=$AL$3,OR($AH$11="Northbound",$AH$11="Eastbound")),'Raw Data'!AM541,IF(AND($AE$11=$AL$4,OR($AH$11="Northbound",$AH$11="Eastbound")),'Raw Data'!AM748,IF(AND($AE$11=$AL$5,OR($AH$11="Northbound",$AH$11="Eastbound")),'Raw Data'!AM955,IF(AND($AE$11=$AL$6,OR($AH$11="Northbound",$AH$11="Eastbound")),'Raw Data'!AM1162,IF(AND($AE$11=$AL$7,OR($AH$11="Northbound",$AH$11="Eastbound")),'Raw Data'!AM1369,IF(AND($AE$11=$AL$1,OR($AH$11="Southbound",$AH$11="Westbound")),'Raw Data'!AM128,IF(AND($AE$11=$AL$2,OR($AH$11="Southbound",$AH$11="Westbound")),'Raw Data'!AM335,IF(AND($AE$11=$AL$3,OR($AH$11="Southbound",$AH$11="Westbound")),'Raw Data'!AM542,IF(AND($AE$11=$AL$4,OR($AH$11="Southbound",$AH$11="Westbound")),'Raw Data'!AM749,IF(AND($AE$11=$AL$5,OR($AH$11="Southbound",$AH$11="Westbound")),'Raw Data'!AM956,IF(AND($AE$11=$AL$6,OR($AH$11="Southbound",$AH$11="Westbound")),'Raw Data'!AM1163,IF(AND($AE$11=$AL$7,OR($AH$11="Southbound",$AH$11="Westbound")),'Raw Data'!AM1370,IF(AND($AE$11=$AL$1,$AH$11="Combined"),SUM('Raw Data'!AM127:AM128),IF(AND($AE$11=$AL$2,$AH$11="Combined"),SUM('Raw Data'!AM334:AM335),IF(AND($AE$11=$AL$3,$AH$11="Combined"),SUM('Raw Data'!AM541:AM542),IF(AND($AE$11=$AL$4,$AH$11="Combined"),SUM('Raw Data'!AM748:AM749),IF(AND($AE$11=$AL$5,$AH$11="Combined"),SUM('Raw Data'!AM955:AM956),IF(AND($AE$11=$AL$6,$AH$11="Combined"),SUM('Raw Data'!AM1162:AM1163),IF(AND($AE$11=$AL$7,$AH$11="Combined"),SUM('Raw Data'!AM1369:AM1370),"Error")))))))))))))))))))))</f>
        <v>0</v>
      </c>
      <c r="D16" s="6">
        <f>IF(AND($AE$11=$AL$1,OR($AH$11="Northbound",$AH$11="Eastbound")),'Raw Data'!AN127,IF(AND($AE$11=$AL$2,OR($AH$11="Northbound",$AH$11="Eastbound")),'Raw Data'!AN334,IF(AND($AE$11=$AL$3,OR($AH$11="Northbound",$AH$11="Eastbound")),'Raw Data'!AN541,IF(AND($AE$11=$AL$4,OR($AH$11="Northbound",$AH$11="Eastbound")),'Raw Data'!AN748,IF(AND($AE$11=$AL$5,OR($AH$11="Northbound",$AH$11="Eastbound")),'Raw Data'!AN955,IF(AND($AE$11=$AL$6,OR($AH$11="Northbound",$AH$11="Eastbound")),'Raw Data'!AN1162,IF(AND($AE$11=$AL$7,OR($AH$11="Northbound",$AH$11="Eastbound")),'Raw Data'!AN1369,IF(AND($AE$11=$AL$1,OR($AH$11="Southbound",$AH$11="Westbound")),'Raw Data'!AN128,IF(AND($AE$11=$AL$2,OR($AH$11="Southbound",$AH$11="Westbound")),'Raw Data'!AN335,IF(AND($AE$11=$AL$3,OR($AH$11="Southbound",$AH$11="Westbound")),'Raw Data'!AN542,IF(AND($AE$11=$AL$4,OR($AH$11="Southbound",$AH$11="Westbound")),'Raw Data'!AN749,IF(AND($AE$11=$AL$5,OR($AH$11="Southbound",$AH$11="Westbound")),'Raw Data'!AN956,IF(AND($AE$11=$AL$6,OR($AH$11="Southbound",$AH$11="Westbound")),'Raw Data'!AN1163,IF(AND($AE$11=$AL$7,OR($AH$11="Southbound",$AH$11="Westbound")),'Raw Data'!AN1370,IF(AND($AE$11=$AL$1,$AH$11="Combined"),SUM('Raw Data'!AN127:AN128),IF(AND($AE$11=$AL$2,$AH$11="Combined"),SUM('Raw Data'!AN334:AN335),IF(AND($AE$11=$AL$3,$AH$11="Combined"),SUM('Raw Data'!AN541:AN542),IF(AND($AE$11=$AL$4,$AH$11="Combined"),SUM('Raw Data'!AN748:AN749),IF(AND($AE$11=$AL$5,$AH$11="Combined"),SUM('Raw Data'!AN955:AN956),IF(AND($AE$11=$AL$6,$AH$11="Combined"),SUM('Raw Data'!AN1162:AN1163),IF(AND($AE$11=$AL$7,$AH$11="Combined"),SUM('Raw Data'!AN1369:AN1370),"Error")))))))))))))))))))))</f>
        <v>0</v>
      </c>
      <c r="E16" s="6">
        <f>IF(AND($AE$11=$AL$1,OR($AH$11="Northbound",$AH$11="Eastbound")),'Raw Data'!AO127,IF(AND($AE$11=$AL$2,OR($AH$11="Northbound",$AH$11="Eastbound")),'Raw Data'!AO334,IF(AND($AE$11=$AL$3,OR($AH$11="Northbound",$AH$11="Eastbound")),'Raw Data'!AO541,IF(AND($AE$11=$AL$4,OR($AH$11="Northbound",$AH$11="Eastbound")),'Raw Data'!AO748,IF(AND($AE$11=$AL$5,OR($AH$11="Northbound",$AH$11="Eastbound")),'Raw Data'!AO955,IF(AND($AE$11=$AL$6,OR($AH$11="Northbound",$AH$11="Eastbound")),'Raw Data'!AO1162,IF(AND($AE$11=$AL$7,OR($AH$11="Northbound",$AH$11="Eastbound")),'Raw Data'!AO1369,IF(AND($AE$11=$AL$1,OR($AH$11="Southbound",$AH$11="Westbound")),'Raw Data'!AO128,IF(AND($AE$11=$AL$2,OR($AH$11="Southbound",$AH$11="Westbound")),'Raw Data'!AO335,IF(AND($AE$11=$AL$3,OR($AH$11="Southbound",$AH$11="Westbound")),'Raw Data'!AO542,IF(AND($AE$11=$AL$4,OR($AH$11="Southbound",$AH$11="Westbound")),'Raw Data'!AO749,IF(AND($AE$11=$AL$5,OR($AH$11="Southbound",$AH$11="Westbound")),'Raw Data'!AO956,IF(AND($AE$11=$AL$6,OR($AH$11="Southbound",$AH$11="Westbound")),'Raw Data'!AO1163,IF(AND($AE$11=$AL$7,OR($AH$11="Southbound",$AH$11="Westbound")),'Raw Data'!AO1370,IF(AND($AE$11=$AL$1,$AH$11="Combined"),SUM('Raw Data'!AO127:AO128),IF(AND($AE$11=$AL$2,$AH$11="Combined"),SUM('Raw Data'!AO334:AO335),IF(AND($AE$11=$AL$3,$AH$11="Combined"),SUM('Raw Data'!AO541:AO542),IF(AND($AE$11=$AL$4,$AH$11="Combined"),SUM('Raw Data'!AO748:AO749),IF(AND($AE$11=$AL$5,$AH$11="Combined"),SUM('Raw Data'!AO955:AO956),IF(AND($AE$11=$AL$6,$AH$11="Combined"),SUM('Raw Data'!AO1162:AO1163),IF(AND($AE$11=$AL$7,$AH$11="Combined"),SUM('Raw Data'!AO1369:AO1370),"Error")))))))))))))))))))))</f>
        <v>1</v>
      </c>
      <c r="F16" s="6">
        <f>IF(AND($AE$11=$AL$1,OR($AH$11="Northbound",$AH$11="Eastbound")),'Raw Data'!AP127,IF(AND($AE$11=$AL$2,OR($AH$11="Northbound",$AH$11="Eastbound")),'Raw Data'!AP334,IF(AND($AE$11=$AL$3,OR($AH$11="Northbound",$AH$11="Eastbound")),'Raw Data'!AP541,IF(AND($AE$11=$AL$4,OR($AH$11="Northbound",$AH$11="Eastbound")),'Raw Data'!AP748,IF(AND($AE$11=$AL$5,OR($AH$11="Northbound",$AH$11="Eastbound")),'Raw Data'!AP955,IF(AND($AE$11=$AL$6,OR($AH$11="Northbound",$AH$11="Eastbound")),'Raw Data'!AP1162,IF(AND($AE$11=$AL$7,OR($AH$11="Northbound",$AH$11="Eastbound")),'Raw Data'!AP1369,IF(AND($AE$11=$AL$1,OR($AH$11="Southbound",$AH$11="Westbound")),'Raw Data'!AP128,IF(AND($AE$11=$AL$2,OR($AH$11="Southbound",$AH$11="Westbound")),'Raw Data'!AP335,IF(AND($AE$11=$AL$3,OR($AH$11="Southbound",$AH$11="Westbound")),'Raw Data'!AP542,IF(AND($AE$11=$AL$4,OR($AH$11="Southbound",$AH$11="Westbound")),'Raw Data'!AP749,IF(AND($AE$11=$AL$5,OR($AH$11="Southbound",$AH$11="Westbound")),'Raw Data'!AP956,IF(AND($AE$11=$AL$6,OR($AH$11="Southbound",$AH$11="Westbound")),'Raw Data'!AP1163,IF(AND($AE$11=$AL$7,OR($AH$11="Southbound",$AH$11="Westbound")),'Raw Data'!AP1370,IF(AND($AE$11=$AL$1,$AH$11="Combined"),SUM('Raw Data'!AP127:AP128),IF(AND($AE$11=$AL$2,$AH$11="Combined"),SUM('Raw Data'!AP334:AP335),IF(AND($AE$11=$AL$3,$AH$11="Combined"),SUM('Raw Data'!AP541:AP542),IF(AND($AE$11=$AL$4,$AH$11="Combined"),SUM('Raw Data'!AP748:AP749),IF(AND($AE$11=$AL$5,$AH$11="Combined"),SUM('Raw Data'!AP955:AP956),IF(AND($AE$11=$AL$6,$AH$11="Combined"),SUM('Raw Data'!AP1162:AP1163),IF(AND($AE$11=$AL$7,$AH$11="Combined"),SUM('Raw Data'!AP1369:AP1370),"Error")))))))))))))))))))))</f>
        <v>0</v>
      </c>
      <c r="G16" s="6">
        <f>IF(AND($AE$11=$AL$1,OR($AH$11="Northbound",$AH$11="Eastbound")),'Raw Data'!AQ127,IF(AND($AE$11=$AL$2,OR($AH$11="Northbound",$AH$11="Eastbound")),'Raw Data'!AQ334,IF(AND($AE$11=$AL$3,OR($AH$11="Northbound",$AH$11="Eastbound")),'Raw Data'!AQ541,IF(AND($AE$11=$AL$4,OR($AH$11="Northbound",$AH$11="Eastbound")),'Raw Data'!AQ748,IF(AND($AE$11=$AL$5,OR($AH$11="Northbound",$AH$11="Eastbound")),'Raw Data'!AQ955,IF(AND($AE$11=$AL$6,OR($AH$11="Northbound",$AH$11="Eastbound")),'Raw Data'!AQ1162,IF(AND($AE$11=$AL$7,OR($AH$11="Northbound",$AH$11="Eastbound")),'Raw Data'!AQ1369,IF(AND($AE$11=$AL$1,OR($AH$11="Southbound",$AH$11="Westbound")),'Raw Data'!AQ128,IF(AND($AE$11=$AL$2,OR($AH$11="Southbound",$AH$11="Westbound")),'Raw Data'!AQ335,IF(AND($AE$11=$AL$3,OR($AH$11="Southbound",$AH$11="Westbound")),'Raw Data'!AQ542,IF(AND($AE$11=$AL$4,OR($AH$11="Southbound",$AH$11="Westbound")),'Raw Data'!AQ749,IF(AND($AE$11=$AL$5,OR($AH$11="Southbound",$AH$11="Westbound")),'Raw Data'!AQ956,IF(AND($AE$11=$AL$6,OR($AH$11="Southbound",$AH$11="Westbound")),'Raw Data'!AQ1163,IF(AND($AE$11=$AL$7,OR($AH$11="Southbound",$AH$11="Westbound")),'Raw Data'!AQ1370,IF(AND($AE$11=$AL$1,$AH$11="Combined"),SUM('Raw Data'!AQ127:AQ128),IF(AND($AE$11=$AL$2,$AH$11="Combined"),SUM('Raw Data'!AQ334:AQ335),IF(AND($AE$11=$AL$3,$AH$11="Combined"),SUM('Raw Data'!AQ541:AQ542),IF(AND($AE$11=$AL$4,$AH$11="Combined"),SUM('Raw Data'!AQ748:AQ749),IF(AND($AE$11=$AL$5,$AH$11="Combined"),SUM('Raw Data'!AQ955:AQ956),IF(AND($AE$11=$AL$6,$AH$11="Combined"),SUM('Raw Data'!AQ1162:AQ1163),IF(AND($AE$11=$AL$7,$AH$11="Combined"),SUM('Raw Data'!AQ1369:AQ1370),"Error")))))))))))))))))))))</f>
        <v>0</v>
      </c>
      <c r="H16" s="6">
        <f>IF(AND($AE$11=$AL$1,OR($AH$11="Northbound",$AH$11="Eastbound")),'Raw Data'!AR127,IF(AND($AE$11=$AL$2,OR($AH$11="Northbound",$AH$11="Eastbound")),'Raw Data'!AR334,IF(AND($AE$11=$AL$3,OR($AH$11="Northbound",$AH$11="Eastbound")),'Raw Data'!AR541,IF(AND($AE$11=$AL$4,OR($AH$11="Northbound",$AH$11="Eastbound")),'Raw Data'!AR748,IF(AND($AE$11=$AL$5,OR($AH$11="Northbound",$AH$11="Eastbound")),'Raw Data'!AR955,IF(AND($AE$11=$AL$6,OR($AH$11="Northbound",$AH$11="Eastbound")),'Raw Data'!AR1162,IF(AND($AE$11=$AL$7,OR($AH$11="Northbound",$AH$11="Eastbound")),'Raw Data'!AR1369,IF(AND($AE$11=$AL$1,OR($AH$11="Southbound",$AH$11="Westbound")),'Raw Data'!AR128,IF(AND($AE$11=$AL$2,OR($AH$11="Southbound",$AH$11="Westbound")),'Raw Data'!AR335,IF(AND($AE$11=$AL$3,OR($AH$11="Southbound",$AH$11="Westbound")),'Raw Data'!AR542,IF(AND($AE$11=$AL$4,OR($AH$11="Southbound",$AH$11="Westbound")),'Raw Data'!AR749,IF(AND($AE$11=$AL$5,OR($AH$11="Southbound",$AH$11="Westbound")),'Raw Data'!AR956,IF(AND($AE$11=$AL$6,OR($AH$11="Southbound",$AH$11="Westbound")),'Raw Data'!AR1163,IF(AND($AE$11=$AL$7,OR($AH$11="Southbound",$AH$11="Westbound")),'Raw Data'!AR1370,IF(AND($AE$11=$AL$1,$AH$11="Combined"),SUM('Raw Data'!AR127:AR128),IF(AND($AE$11=$AL$2,$AH$11="Combined"),SUM('Raw Data'!AR334:AR335),IF(AND($AE$11=$AL$3,$AH$11="Combined"),SUM('Raw Data'!AR541:AR542),IF(AND($AE$11=$AL$4,$AH$11="Combined"),SUM('Raw Data'!AR748:AR749),IF(AND($AE$11=$AL$5,$AH$11="Combined"),SUM('Raw Data'!AR955:AR956),IF(AND($AE$11=$AL$6,$AH$11="Combined"),SUM('Raw Data'!AR1162:AR1163),IF(AND($AE$11=$AL$7,$AH$11="Combined"),SUM('Raw Data'!AR1369:AR1370),"Error")))))))))))))))))))))</f>
        <v>0</v>
      </c>
      <c r="I16" s="6">
        <f>IF(AND($AE$11=$AL$1,OR($AH$11="Northbound",$AH$11="Eastbound")),'Raw Data'!AS127,IF(AND($AE$11=$AL$2,OR($AH$11="Northbound",$AH$11="Eastbound")),'Raw Data'!AS334,IF(AND($AE$11=$AL$3,OR($AH$11="Northbound",$AH$11="Eastbound")),'Raw Data'!AS541,IF(AND($AE$11=$AL$4,OR($AH$11="Northbound",$AH$11="Eastbound")),'Raw Data'!AS748,IF(AND($AE$11=$AL$5,OR($AH$11="Northbound",$AH$11="Eastbound")),'Raw Data'!AS955,IF(AND($AE$11=$AL$6,OR($AH$11="Northbound",$AH$11="Eastbound")),'Raw Data'!AS1162,IF(AND($AE$11=$AL$7,OR($AH$11="Northbound",$AH$11="Eastbound")),'Raw Data'!AS1369,IF(AND($AE$11=$AL$1,OR($AH$11="Southbound",$AH$11="Westbound")),'Raw Data'!AS128,IF(AND($AE$11=$AL$2,OR($AH$11="Southbound",$AH$11="Westbound")),'Raw Data'!AS335,IF(AND($AE$11=$AL$3,OR($AH$11="Southbound",$AH$11="Westbound")),'Raw Data'!AS542,IF(AND($AE$11=$AL$4,OR($AH$11="Southbound",$AH$11="Westbound")),'Raw Data'!AS749,IF(AND($AE$11=$AL$5,OR($AH$11="Southbound",$AH$11="Westbound")),'Raw Data'!AS956,IF(AND($AE$11=$AL$6,OR($AH$11="Southbound",$AH$11="Westbound")),'Raw Data'!AS1163,IF(AND($AE$11=$AL$7,OR($AH$11="Southbound",$AH$11="Westbound")),'Raw Data'!AS1370,IF(AND($AE$11=$AL$1,$AH$11="Combined"),SUM('Raw Data'!AS127:AS128),IF(AND($AE$11=$AL$2,$AH$11="Combined"),SUM('Raw Data'!AS334:AS335),IF(AND($AE$11=$AL$3,$AH$11="Combined"),SUM('Raw Data'!AS541:AS542),IF(AND($AE$11=$AL$4,$AH$11="Combined"),SUM('Raw Data'!AS748:AS749),IF(AND($AE$11=$AL$5,$AH$11="Combined"),SUM('Raw Data'!AS955:AS956),IF(AND($AE$11=$AL$6,$AH$11="Combined"),SUM('Raw Data'!AS1162:AS1163),IF(AND($AE$11=$AL$7,$AH$11="Combined"),SUM('Raw Data'!AS1369:AS1370),"Error")))))))))))))))))))))</f>
        <v>0</v>
      </c>
      <c r="J16" s="6">
        <f>IF(AND($AE$11=$AL$1,OR($AH$11="Northbound",$AH$11="Eastbound")),'Raw Data'!AT127,IF(AND($AE$11=$AL$2,OR($AH$11="Northbound",$AH$11="Eastbound")),'Raw Data'!AT334,IF(AND($AE$11=$AL$3,OR($AH$11="Northbound",$AH$11="Eastbound")),'Raw Data'!AT541,IF(AND($AE$11=$AL$4,OR($AH$11="Northbound",$AH$11="Eastbound")),'Raw Data'!AT748,IF(AND($AE$11=$AL$5,OR($AH$11="Northbound",$AH$11="Eastbound")),'Raw Data'!AT955,IF(AND($AE$11=$AL$6,OR($AH$11="Northbound",$AH$11="Eastbound")),'Raw Data'!AT1162,IF(AND($AE$11=$AL$7,OR($AH$11="Northbound",$AH$11="Eastbound")),'Raw Data'!AT1369,IF(AND($AE$11=$AL$1,OR($AH$11="Southbound",$AH$11="Westbound")),'Raw Data'!AT128,IF(AND($AE$11=$AL$2,OR($AH$11="Southbound",$AH$11="Westbound")),'Raw Data'!AT335,IF(AND($AE$11=$AL$3,OR($AH$11="Southbound",$AH$11="Westbound")),'Raw Data'!AT542,IF(AND($AE$11=$AL$4,OR($AH$11="Southbound",$AH$11="Westbound")),'Raw Data'!AT749,IF(AND($AE$11=$AL$5,OR($AH$11="Southbound",$AH$11="Westbound")),'Raw Data'!AT956,IF(AND($AE$11=$AL$6,OR($AH$11="Southbound",$AH$11="Westbound")),'Raw Data'!AT1163,IF(AND($AE$11=$AL$7,OR($AH$11="Southbound",$AH$11="Westbound")),'Raw Data'!AT1370,IF(AND($AE$11=$AL$1,$AH$11="Combined"),SUM('Raw Data'!AT127:AT128),IF(AND($AE$11=$AL$2,$AH$11="Combined"),SUM('Raw Data'!AT334:AT335),IF(AND($AE$11=$AL$3,$AH$11="Combined"),SUM('Raw Data'!AT541:AT542),IF(AND($AE$11=$AL$4,$AH$11="Combined"),SUM('Raw Data'!AT748:AT749),IF(AND($AE$11=$AL$5,$AH$11="Combined"),SUM('Raw Data'!AT955:AT956),IF(AND($AE$11=$AL$6,$AH$11="Combined"),SUM('Raw Data'!AT1162:AT1163),IF(AND($AE$11=$AL$7,$AH$11="Combined"),SUM('Raw Data'!AT1369:AT1370),"Error")))))))))))))))))))))</f>
        <v>0</v>
      </c>
      <c r="K16" s="6">
        <f>IF(AND($AE$11=$AL$1,OR($AH$11="Northbound",$AH$11="Eastbound")),'Raw Data'!AU127,IF(AND($AE$11=$AL$2,OR($AH$11="Northbound",$AH$11="Eastbound")),'Raw Data'!AU334,IF(AND($AE$11=$AL$3,OR($AH$11="Northbound",$AH$11="Eastbound")),'Raw Data'!AU541,IF(AND($AE$11=$AL$4,OR($AH$11="Northbound",$AH$11="Eastbound")),'Raw Data'!AU748,IF(AND($AE$11=$AL$5,OR($AH$11="Northbound",$AH$11="Eastbound")),'Raw Data'!AU955,IF(AND($AE$11=$AL$6,OR($AH$11="Northbound",$AH$11="Eastbound")),'Raw Data'!AU1162,IF(AND($AE$11=$AL$7,OR($AH$11="Northbound",$AH$11="Eastbound")),'Raw Data'!AU1369,IF(AND($AE$11=$AL$1,OR($AH$11="Southbound",$AH$11="Westbound")),'Raw Data'!AU128,IF(AND($AE$11=$AL$2,OR($AH$11="Southbound",$AH$11="Westbound")),'Raw Data'!AU335,IF(AND($AE$11=$AL$3,OR($AH$11="Southbound",$AH$11="Westbound")),'Raw Data'!AU542,IF(AND($AE$11=$AL$4,OR($AH$11="Southbound",$AH$11="Westbound")),'Raw Data'!AU749,IF(AND($AE$11=$AL$5,OR($AH$11="Southbound",$AH$11="Westbound")),'Raw Data'!AU956,IF(AND($AE$11=$AL$6,OR($AH$11="Southbound",$AH$11="Westbound")),'Raw Data'!AU1163,IF(AND($AE$11=$AL$7,OR($AH$11="Southbound",$AH$11="Westbound")),'Raw Data'!AU1370,IF(AND($AE$11=$AL$1,$AH$11="Combined"),SUM('Raw Data'!AU127:AU128),IF(AND($AE$11=$AL$2,$AH$11="Combined"),SUM('Raw Data'!AU334:AU335),IF(AND($AE$11=$AL$3,$AH$11="Combined"),SUM('Raw Data'!AU541:AU542),IF(AND($AE$11=$AL$4,$AH$11="Combined"),SUM('Raw Data'!AU748:AU749),IF(AND($AE$11=$AL$5,$AH$11="Combined"),SUM('Raw Data'!AU955:AU956),IF(AND($AE$11=$AL$6,$AH$11="Combined"),SUM('Raw Data'!AU1162:AU1163),IF(AND($AE$11=$AL$7,$AH$11="Combined"),SUM('Raw Data'!AU1369:AU1370),"Error")))))))))))))))))))))</f>
        <v>0</v>
      </c>
      <c r="L16" s="6">
        <f>IF(AND($AE$11=$AL$1,OR($AH$11="Northbound",$AH$11="Eastbound")),'Raw Data'!AV127,IF(AND($AE$11=$AL$2,OR($AH$11="Northbound",$AH$11="Eastbound")),'Raw Data'!AV334,IF(AND($AE$11=$AL$3,OR($AH$11="Northbound",$AH$11="Eastbound")),'Raw Data'!AV541,IF(AND($AE$11=$AL$4,OR($AH$11="Northbound",$AH$11="Eastbound")),'Raw Data'!AV748,IF(AND($AE$11=$AL$5,OR($AH$11="Northbound",$AH$11="Eastbound")),'Raw Data'!AV955,IF(AND($AE$11=$AL$6,OR($AH$11="Northbound",$AH$11="Eastbound")),'Raw Data'!AV1162,IF(AND($AE$11=$AL$7,OR($AH$11="Northbound",$AH$11="Eastbound")),'Raw Data'!AV1369,IF(AND($AE$11=$AL$1,OR($AH$11="Southbound",$AH$11="Westbound")),'Raw Data'!AV128,IF(AND($AE$11=$AL$2,OR($AH$11="Southbound",$AH$11="Westbound")),'Raw Data'!AV335,IF(AND($AE$11=$AL$3,OR($AH$11="Southbound",$AH$11="Westbound")),'Raw Data'!AV542,IF(AND($AE$11=$AL$4,OR($AH$11="Southbound",$AH$11="Westbound")),'Raw Data'!AV749,IF(AND($AE$11=$AL$5,OR($AH$11="Southbound",$AH$11="Westbound")),'Raw Data'!AV956,IF(AND($AE$11=$AL$6,OR($AH$11="Southbound",$AH$11="Westbound")),'Raw Data'!AV1163,IF(AND($AE$11=$AL$7,OR($AH$11="Southbound",$AH$11="Westbound")),'Raw Data'!AV1370,IF(AND($AE$11=$AL$1,$AH$11="Combined"),SUM('Raw Data'!AV127:AV128),IF(AND($AE$11=$AL$2,$AH$11="Combined"),SUM('Raw Data'!AV334:AV335),IF(AND($AE$11=$AL$3,$AH$11="Combined"),SUM('Raw Data'!AV541:AV542),IF(AND($AE$11=$AL$4,$AH$11="Combined"),SUM('Raw Data'!AV748:AV749),IF(AND($AE$11=$AL$5,$AH$11="Combined"),SUM('Raw Data'!AV955:AV956),IF(AND($AE$11=$AL$6,$AH$11="Combined"),SUM('Raw Data'!AV1162:AV1163),IF(AND($AE$11=$AL$7,$AH$11="Combined"),SUM('Raw Data'!AV1369:AV1370),"Error")))))))))))))))))))))</f>
        <v>0</v>
      </c>
      <c r="M16" s="6">
        <f>IF(AND($AE$11=$AL$1,OR($AH$11="Northbound",$AH$11="Eastbound")),'Raw Data'!AW127,IF(AND($AE$11=$AL$2,OR($AH$11="Northbound",$AH$11="Eastbound")),'Raw Data'!AW334,IF(AND($AE$11=$AL$3,OR($AH$11="Northbound",$AH$11="Eastbound")),'Raw Data'!AW541,IF(AND($AE$11=$AL$4,OR($AH$11="Northbound",$AH$11="Eastbound")),'Raw Data'!AW748,IF(AND($AE$11=$AL$5,OR($AH$11="Northbound",$AH$11="Eastbound")),'Raw Data'!AW955,IF(AND($AE$11=$AL$6,OR($AH$11="Northbound",$AH$11="Eastbound")),'Raw Data'!AW1162,IF(AND($AE$11=$AL$7,OR($AH$11="Northbound",$AH$11="Eastbound")),'Raw Data'!AW1369,IF(AND($AE$11=$AL$1,OR($AH$11="Southbound",$AH$11="Westbound")),'Raw Data'!AW128,IF(AND($AE$11=$AL$2,OR($AH$11="Southbound",$AH$11="Westbound")),'Raw Data'!AW335,IF(AND($AE$11=$AL$3,OR($AH$11="Southbound",$AH$11="Westbound")),'Raw Data'!AW542,IF(AND($AE$11=$AL$4,OR($AH$11="Southbound",$AH$11="Westbound")),'Raw Data'!AW749,IF(AND($AE$11=$AL$5,OR($AH$11="Southbound",$AH$11="Westbound")),'Raw Data'!AW956,IF(AND($AE$11=$AL$6,OR($AH$11="Southbound",$AH$11="Westbound")),'Raw Data'!AW1163,IF(AND($AE$11=$AL$7,OR($AH$11="Southbound",$AH$11="Westbound")),'Raw Data'!AW1370,IF(AND($AE$11=$AL$1,$AH$11="Combined"),SUM('Raw Data'!AW127:AW128),IF(AND($AE$11=$AL$2,$AH$11="Combined"),SUM('Raw Data'!AW334:AW335),IF(AND($AE$11=$AL$3,$AH$11="Combined"),SUM('Raw Data'!AW541:AW542),IF(AND($AE$11=$AL$4,$AH$11="Combined"),SUM('Raw Data'!AW748:AW749),IF(AND($AE$11=$AL$5,$AH$11="Combined"),SUM('Raw Data'!AW955:AW956),IF(AND($AE$11=$AL$6,$AH$11="Combined"),SUM('Raw Data'!AW1162:AW1163),IF(AND($AE$11=$AL$7,$AH$11="Combined"),SUM('Raw Data'!AW1369:AW1370),"Error")))))))))))))))))))))</f>
        <v>0</v>
      </c>
      <c r="N16" s="6">
        <f>IF(AND($AE$11=$AL$1,OR($AH$11="Northbound",$AH$11="Eastbound")),'Raw Data'!AX127,IF(AND($AE$11=$AL$2,OR($AH$11="Northbound",$AH$11="Eastbound")),'Raw Data'!AX334,IF(AND($AE$11=$AL$3,OR($AH$11="Northbound",$AH$11="Eastbound")),'Raw Data'!AX541,IF(AND($AE$11=$AL$4,OR($AH$11="Northbound",$AH$11="Eastbound")),'Raw Data'!AX748,IF(AND($AE$11=$AL$5,OR($AH$11="Northbound",$AH$11="Eastbound")),'Raw Data'!AX955,IF(AND($AE$11=$AL$6,OR($AH$11="Northbound",$AH$11="Eastbound")),'Raw Data'!AX1162,IF(AND($AE$11=$AL$7,OR($AH$11="Northbound",$AH$11="Eastbound")),'Raw Data'!AX1369,IF(AND($AE$11=$AL$1,OR($AH$11="Southbound",$AH$11="Westbound")),'Raw Data'!AX128,IF(AND($AE$11=$AL$2,OR($AH$11="Southbound",$AH$11="Westbound")),'Raw Data'!AX335,IF(AND($AE$11=$AL$3,OR($AH$11="Southbound",$AH$11="Westbound")),'Raw Data'!AX542,IF(AND($AE$11=$AL$4,OR($AH$11="Southbound",$AH$11="Westbound")),'Raw Data'!AX749,IF(AND($AE$11=$AL$5,OR($AH$11="Southbound",$AH$11="Westbound")),'Raw Data'!AX956,IF(AND($AE$11=$AL$6,OR($AH$11="Southbound",$AH$11="Westbound")),'Raw Data'!AX1163,IF(AND($AE$11=$AL$7,OR($AH$11="Southbound",$AH$11="Westbound")),'Raw Data'!AX1370,IF(AND($AE$11=$AL$1,$AH$11="Combined"),SUM('Raw Data'!AX127:AX128),IF(AND($AE$11=$AL$2,$AH$11="Combined"),SUM('Raw Data'!AX334:AX335),IF(AND($AE$11=$AL$3,$AH$11="Combined"),SUM('Raw Data'!AX541:AX542),IF(AND($AE$11=$AL$4,$AH$11="Combined"),SUM('Raw Data'!AX748:AX749),IF(AND($AE$11=$AL$5,$AH$11="Combined"),SUM('Raw Data'!AX955:AX956),IF(AND($AE$11=$AL$6,$AH$11="Combined"),SUM('Raw Data'!AX1162:AX1163),IF(AND($AE$11=$AL$7,$AH$11="Combined"),SUM('Raw Data'!AX1369:AX1370),"Error")))))))))))))))))))))</f>
        <v>0</v>
      </c>
      <c r="O16" s="6">
        <f>IF(AND($AE$11=$AL$1,OR($AH$11="Northbound",$AH$11="Eastbound")),'Raw Data'!AY127,IF(AND($AE$11=$AL$2,OR($AH$11="Northbound",$AH$11="Eastbound")),'Raw Data'!AY334,IF(AND($AE$11=$AL$3,OR($AH$11="Northbound",$AH$11="Eastbound")),'Raw Data'!AY541,IF(AND($AE$11=$AL$4,OR($AH$11="Northbound",$AH$11="Eastbound")),'Raw Data'!AY748,IF(AND($AE$11=$AL$5,OR($AH$11="Northbound",$AH$11="Eastbound")),'Raw Data'!AY955,IF(AND($AE$11=$AL$6,OR($AH$11="Northbound",$AH$11="Eastbound")),'Raw Data'!AY1162,IF(AND($AE$11=$AL$7,OR($AH$11="Northbound",$AH$11="Eastbound")),'Raw Data'!AY1369,IF(AND($AE$11=$AL$1,OR($AH$11="Southbound",$AH$11="Westbound")),'Raw Data'!AY128,IF(AND($AE$11=$AL$2,OR($AH$11="Southbound",$AH$11="Westbound")),'Raw Data'!AY335,IF(AND($AE$11=$AL$3,OR($AH$11="Southbound",$AH$11="Westbound")),'Raw Data'!AY542,IF(AND($AE$11=$AL$4,OR($AH$11="Southbound",$AH$11="Westbound")),'Raw Data'!AY749,IF(AND($AE$11=$AL$5,OR($AH$11="Southbound",$AH$11="Westbound")),'Raw Data'!AY956,IF(AND($AE$11=$AL$6,OR($AH$11="Southbound",$AH$11="Westbound")),'Raw Data'!AY1163,IF(AND($AE$11=$AL$7,OR($AH$11="Southbound",$AH$11="Westbound")),'Raw Data'!AY1370,IF(AND($AE$11=$AL$1,$AH$11="Combined"),SUM('Raw Data'!AY127:AY128),IF(AND($AE$11=$AL$2,$AH$11="Combined"),SUM('Raw Data'!AY334:AY335),IF(AND($AE$11=$AL$3,$AH$11="Combined"),SUM('Raw Data'!AY541:AY542),IF(AND($AE$11=$AL$4,$AH$11="Combined"),SUM('Raw Data'!AY748:AY749),IF(AND($AE$11=$AL$5,$AH$11="Combined"),SUM('Raw Data'!AY955:AY956),IF(AND($AE$11=$AL$6,$AH$11="Combined"),SUM('Raw Data'!AY1162:AY1163),IF(AND($AE$11=$AL$7,$AH$11="Combined"),SUM('Raw Data'!AY1369:AY1370),"Error")))))))))))))))))))))</f>
        <v>0</v>
      </c>
      <c r="P16" s="6">
        <f>IF(AND($AE$11=$AL$1,OR($AH$11="Northbound",$AH$11="Eastbound")),'Raw Data'!AZ127,IF(AND($AE$11=$AL$2,OR($AH$11="Northbound",$AH$11="Eastbound")),'Raw Data'!AZ334,IF(AND($AE$11=$AL$3,OR($AH$11="Northbound",$AH$11="Eastbound")),'Raw Data'!AZ541,IF(AND($AE$11=$AL$4,OR($AH$11="Northbound",$AH$11="Eastbound")),'Raw Data'!AZ748,IF(AND($AE$11=$AL$5,OR($AH$11="Northbound",$AH$11="Eastbound")),'Raw Data'!AZ955,IF(AND($AE$11=$AL$6,OR($AH$11="Northbound",$AH$11="Eastbound")),'Raw Data'!AZ1162,IF(AND($AE$11=$AL$7,OR($AH$11="Northbound",$AH$11="Eastbound")),'Raw Data'!AZ1369,IF(AND($AE$11=$AL$1,OR($AH$11="Southbound",$AH$11="Westbound")),'Raw Data'!AZ128,IF(AND($AE$11=$AL$2,OR($AH$11="Southbound",$AH$11="Westbound")),'Raw Data'!AZ335,IF(AND($AE$11=$AL$3,OR($AH$11="Southbound",$AH$11="Westbound")),'Raw Data'!AZ542,IF(AND($AE$11=$AL$4,OR($AH$11="Southbound",$AH$11="Westbound")),'Raw Data'!AZ749,IF(AND($AE$11=$AL$5,OR($AH$11="Southbound",$AH$11="Westbound")),'Raw Data'!AZ956,IF(AND($AE$11=$AL$6,OR($AH$11="Southbound",$AH$11="Westbound")),'Raw Data'!AZ1163,IF(AND($AE$11=$AL$7,OR($AH$11="Southbound",$AH$11="Westbound")),'Raw Data'!AZ1370,IF(AND($AE$11=$AL$1,$AH$11="Combined"),SUM('Raw Data'!AZ127:AZ128),IF(AND($AE$11=$AL$2,$AH$11="Combined"),SUM('Raw Data'!AZ334:AZ335),IF(AND($AE$11=$AL$3,$AH$11="Combined"),SUM('Raw Data'!AZ541:AZ542),IF(AND($AE$11=$AL$4,$AH$11="Combined"),SUM('Raw Data'!AZ748:AZ749),IF(AND($AE$11=$AL$5,$AH$11="Combined"),SUM('Raw Data'!AZ955:AZ956),IF(AND($AE$11=$AL$6,$AH$11="Combined"),SUM('Raw Data'!AZ1162:AZ1163),IF(AND($AE$11=$AL$7,$AH$11="Combined"),SUM('Raw Data'!AZ1369:AZ1370),"Error")))))))))))))))))))))</f>
        <v>0</v>
      </c>
      <c r="Q16" s="6">
        <f>IF(AND($AE$11=$AL$1,OR($AH$11="Northbound",$AH$11="Eastbound")),'Raw Data'!BA127,IF(AND($AE$11=$AL$2,OR($AH$11="Northbound",$AH$11="Eastbound")),'Raw Data'!BA334,IF(AND($AE$11=$AL$3,OR($AH$11="Northbound",$AH$11="Eastbound")),'Raw Data'!BA541,IF(AND($AE$11=$AL$4,OR($AH$11="Northbound",$AH$11="Eastbound")),'Raw Data'!BA748,IF(AND($AE$11=$AL$5,OR($AH$11="Northbound",$AH$11="Eastbound")),'Raw Data'!BA955,IF(AND($AE$11=$AL$6,OR($AH$11="Northbound",$AH$11="Eastbound")),'Raw Data'!BA1162,IF(AND($AE$11=$AL$7,OR($AH$11="Northbound",$AH$11="Eastbound")),'Raw Data'!BA1369,IF(AND($AE$11=$AL$1,OR($AH$11="Southbound",$AH$11="Westbound")),'Raw Data'!BA128,IF(AND($AE$11=$AL$2,OR($AH$11="Southbound",$AH$11="Westbound")),'Raw Data'!BA335,IF(AND($AE$11=$AL$3,OR($AH$11="Southbound",$AH$11="Westbound")),'Raw Data'!BA542,IF(AND($AE$11=$AL$4,OR($AH$11="Southbound",$AH$11="Westbound")),'Raw Data'!BA749,IF(AND($AE$11=$AL$5,OR($AH$11="Southbound",$AH$11="Westbound")),'Raw Data'!BA956,IF(AND($AE$11=$AL$6,OR($AH$11="Southbound",$AH$11="Westbound")),'Raw Data'!BA1163,IF(AND($AE$11=$AL$7,OR($AH$11="Southbound",$AH$11="Westbound")),'Raw Data'!BA1370,IF(AND($AE$11=$AL$1,$AH$11="Combined"),SUM('Raw Data'!BA127:BA128),IF(AND($AE$11=$AL$2,$AH$11="Combined"),SUM('Raw Data'!BA334:BA335),IF(AND($AE$11=$AL$3,$AH$11="Combined"),SUM('Raw Data'!BA541:BA542),IF(AND($AE$11=$AL$4,$AH$11="Combined"),SUM('Raw Data'!BA748:BA749),IF(AND($AE$11=$AL$5,$AH$11="Combined"),SUM('Raw Data'!BA955:BA956),IF(AND($AE$11=$AL$6,$AH$11="Combined"),SUM('Raw Data'!BA1162:BA1163),IF(AND($AE$11=$AL$7,$AH$11="Combined"),SUM('Raw Data'!BA1369:BA1370),"Error")))))))))))))))))))))</f>
        <v>0</v>
      </c>
      <c r="R16" s="6">
        <f>IF(AND($AE$11=$AL$1,OR($AH$11="Northbound",$AH$11="Eastbound")),'Raw Data'!BB127,IF(AND($AE$11=$AL$2,OR($AH$11="Northbound",$AH$11="Eastbound")),'Raw Data'!BB334,IF(AND($AE$11=$AL$3,OR($AH$11="Northbound",$AH$11="Eastbound")),'Raw Data'!BB541,IF(AND($AE$11=$AL$4,OR($AH$11="Northbound",$AH$11="Eastbound")),'Raw Data'!BB748,IF(AND($AE$11=$AL$5,OR($AH$11="Northbound",$AH$11="Eastbound")),'Raw Data'!BB955,IF(AND($AE$11=$AL$6,OR($AH$11="Northbound",$AH$11="Eastbound")),'Raw Data'!BB1162,IF(AND($AE$11=$AL$7,OR($AH$11="Northbound",$AH$11="Eastbound")),'Raw Data'!BB1369,IF(AND($AE$11=$AL$1,OR($AH$11="Southbound",$AH$11="Westbound")),'Raw Data'!BB128,IF(AND($AE$11=$AL$2,OR($AH$11="Southbound",$AH$11="Westbound")),'Raw Data'!BB335,IF(AND($AE$11=$AL$3,OR($AH$11="Southbound",$AH$11="Westbound")),'Raw Data'!BB542,IF(AND($AE$11=$AL$4,OR($AH$11="Southbound",$AH$11="Westbound")),'Raw Data'!BB749,IF(AND($AE$11=$AL$5,OR($AH$11="Southbound",$AH$11="Westbound")),'Raw Data'!BB956,IF(AND($AE$11=$AL$6,OR($AH$11="Southbound",$AH$11="Westbound")),'Raw Data'!BB1163,IF(AND($AE$11=$AL$7,OR($AH$11="Southbound",$AH$11="Westbound")),'Raw Data'!BB1370,IF(AND($AE$11=$AL$1,$AH$11="Combined"),SUM('Raw Data'!BB127:BB128),IF(AND($AE$11=$AL$2,$AH$11="Combined"),SUM('Raw Data'!BB334:BB335),IF(AND($AE$11=$AL$3,$AH$11="Combined"),SUM('Raw Data'!BB541:BB542),IF(AND($AE$11=$AL$4,$AH$11="Combined"),SUM('Raw Data'!BB748:BB749),IF(AND($AE$11=$AL$5,$AH$11="Combined"),SUM('Raw Data'!BB955:BB956),IF(AND($AE$11=$AL$6,$AH$11="Combined"),SUM('Raw Data'!BB1162:BB1163),IF(AND($AE$11=$AL$7,$AH$11="Combined"),SUM('Raw Data'!BB1369:BB1370),"Error")))))))))))))))))))))</f>
        <v>0</v>
      </c>
      <c r="S16" s="6">
        <f>IF(AND($AE$11=$AL$1,OR($AH$11="Northbound",$AH$11="Eastbound")),'Raw Data'!BC127,IF(AND($AE$11=$AL$2,OR($AH$11="Northbound",$AH$11="Eastbound")),'Raw Data'!BC334,IF(AND($AE$11=$AL$3,OR($AH$11="Northbound",$AH$11="Eastbound")),'Raw Data'!BC541,IF(AND($AE$11=$AL$4,OR($AH$11="Northbound",$AH$11="Eastbound")),'Raw Data'!BC748,IF(AND($AE$11=$AL$5,OR($AH$11="Northbound",$AH$11="Eastbound")),'Raw Data'!BC955,IF(AND($AE$11=$AL$6,OR($AH$11="Northbound",$AH$11="Eastbound")),'Raw Data'!BC1162,IF(AND($AE$11=$AL$7,OR($AH$11="Northbound",$AH$11="Eastbound")),'Raw Data'!BC1369,IF(AND($AE$11=$AL$1,OR($AH$11="Southbound",$AH$11="Westbound")),'Raw Data'!BC128,IF(AND($AE$11=$AL$2,OR($AH$11="Southbound",$AH$11="Westbound")),'Raw Data'!BC335,IF(AND($AE$11=$AL$3,OR($AH$11="Southbound",$AH$11="Westbound")),'Raw Data'!BC542,IF(AND($AE$11=$AL$4,OR($AH$11="Southbound",$AH$11="Westbound")),'Raw Data'!BC749,IF(AND($AE$11=$AL$5,OR($AH$11="Southbound",$AH$11="Westbound")),'Raw Data'!BC956,IF(AND($AE$11=$AL$6,OR($AH$11="Southbound",$AH$11="Westbound")),'Raw Data'!BC1163,IF(AND($AE$11=$AL$7,OR($AH$11="Southbound",$AH$11="Westbound")),'Raw Data'!BC1370,IF(AND($AE$11=$AL$1,$AH$11="Combined"),SUM('Raw Data'!BC127:BC128),IF(AND($AE$11=$AL$2,$AH$11="Combined"),SUM('Raw Data'!BC334:BC335),IF(AND($AE$11=$AL$3,$AH$11="Combined"),SUM('Raw Data'!BC541:BC542),IF(AND($AE$11=$AL$4,$AH$11="Combined"),SUM('Raw Data'!BC748:BC749),IF(AND($AE$11=$AL$5,$AH$11="Combined"),SUM('Raw Data'!BC955:BC956),IF(AND($AE$11=$AL$6,$AH$11="Combined"),SUM('Raw Data'!BC1162:BC1163),IF(AND($AE$11=$AL$7,$AH$11="Combined"),SUM('Raw Data'!BC1369:BC1370),"Error")))))))))))))))))))))</f>
        <v>0</v>
      </c>
      <c r="T16" s="6">
        <f>IF(AND($AE$11=$AL$1,OR($AH$11="Northbound",$AH$11="Eastbound")),'Raw Data'!BD127,IF(AND($AE$11=$AL$2,OR($AH$11="Northbound",$AH$11="Eastbound")),'Raw Data'!BD334,IF(AND($AE$11=$AL$3,OR($AH$11="Northbound",$AH$11="Eastbound")),'Raw Data'!BD541,IF(AND($AE$11=$AL$4,OR($AH$11="Northbound",$AH$11="Eastbound")),'Raw Data'!BD748,IF(AND($AE$11=$AL$5,OR($AH$11="Northbound",$AH$11="Eastbound")),'Raw Data'!BD955,IF(AND($AE$11=$AL$6,OR($AH$11="Northbound",$AH$11="Eastbound")),'Raw Data'!BD1162,IF(AND($AE$11=$AL$7,OR($AH$11="Northbound",$AH$11="Eastbound")),'Raw Data'!BD1369,IF(AND($AE$11=$AL$1,OR($AH$11="Southbound",$AH$11="Westbound")),'Raw Data'!BD128,IF(AND($AE$11=$AL$2,OR($AH$11="Southbound",$AH$11="Westbound")),'Raw Data'!BD335,IF(AND($AE$11=$AL$3,OR($AH$11="Southbound",$AH$11="Westbound")),'Raw Data'!BD542,IF(AND($AE$11=$AL$4,OR($AH$11="Southbound",$AH$11="Westbound")),'Raw Data'!BD749,IF(AND($AE$11=$AL$5,OR($AH$11="Southbound",$AH$11="Westbound")),'Raw Data'!BD956,IF(AND($AE$11=$AL$6,OR($AH$11="Southbound",$AH$11="Westbound")),'Raw Data'!BD1163,IF(AND($AE$11=$AL$7,OR($AH$11="Southbound",$AH$11="Westbound")),'Raw Data'!BD1370,IF(AND($AE$11=$AL$1,$AH$11="Combined"),SUM('Raw Data'!BD127:BD128),IF(AND($AE$11=$AL$2,$AH$11="Combined"),SUM('Raw Data'!BD334:BD335),IF(AND($AE$11=$AL$3,$AH$11="Combined"),SUM('Raw Data'!BD541:BD542),IF(AND($AE$11=$AL$4,$AH$11="Combined"),SUM('Raw Data'!BD748:BD749),IF(AND($AE$11=$AL$5,$AH$11="Combined"),SUM('Raw Data'!BD955:BD956),IF(AND($AE$11=$AL$6,$AH$11="Combined"),SUM('Raw Data'!BD1162:BD1163),IF(AND($AE$11=$AL$7,$AH$11="Combined"),SUM('Raw Data'!BD1369:BD1370),"Error")))))))))))))))))))))</f>
        <v>0</v>
      </c>
      <c r="U16" s="6">
        <f>IF(AND($AE$11=$AL$1,OR($AH$11="Northbound",$AH$11="Eastbound")),'Raw Data'!BE127,IF(AND($AE$11=$AL$2,OR($AH$11="Northbound",$AH$11="Eastbound")),'Raw Data'!BE334,IF(AND($AE$11=$AL$3,OR($AH$11="Northbound",$AH$11="Eastbound")),'Raw Data'!BE541,IF(AND($AE$11=$AL$4,OR($AH$11="Northbound",$AH$11="Eastbound")),'Raw Data'!BE748,IF(AND($AE$11=$AL$5,OR($AH$11="Northbound",$AH$11="Eastbound")),'Raw Data'!BE955,IF(AND($AE$11=$AL$6,OR($AH$11="Northbound",$AH$11="Eastbound")),'Raw Data'!BE1162,IF(AND($AE$11=$AL$7,OR($AH$11="Northbound",$AH$11="Eastbound")),'Raw Data'!BE1369,IF(AND($AE$11=$AL$1,OR($AH$11="Southbound",$AH$11="Westbound")),'Raw Data'!BE128,IF(AND($AE$11=$AL$2,OR($AH$11="Southbound",$AH$11="Westbound")),'Raw Data'!BE335,IF(AND($AE$11=$AL$3,OR($AH$11="Southbound",$AH$11="Westbound")),'Raw Data'!BE542,IF(AND($AE$11=$AL$4,OR($AH$11="Southbound",$AH$11="Westbound")),'Raw Data'!BE749,IF(AND($AE$11=$AL$5,OR($AH$11="Southbound",$AH$11="Westbound")),'Raw Data'!BE956,IF(AND($AE$11=$AL$6,OR($AH$11="Southbound",$AH$11="Westbound")),'Raw Data'!BE1163,IF(AND($AE$11=$AL$7,OR($AH$11="Southbound",$AH$11="Westbound")),'Raw Data'!BE1370,IF(AND($AE$11=$AL$1,$AH$11="Combined"),SUM('Raw Data'!BE127:BE128),IF(AND($AE$11=$AL$2,$AH$11="Combined"),SUM('Raw Data'!BE334:BE335),IF(AND($AE$11=$AL$3,$AH$11="Combined"),SUM('Raw Data'!BE541:BE542),IF(AND($AE$11=$AL$4,$AH$11="Combined"),SUM('Raw Data'!BE748:BE749),IF(AND($AE$11=$AL$5,$AH$11="Combined"),SUM('Raw Data'!BE955:BE956),IF(AND($AE$11=$AL$6,$AH$11="Combined"),SUM('Raw Data'!BE1162:BE1163),IF(AND($AE$11=$AL$7,$AH$11="Combined"),SUM('Raw Data'!BE1369:BE1370),"Error")))))))))))))))))))))</f>
        <v>0</v>
      </c>
      <c r="V16" s="6">
        <f>IF(AND($AE$11=$AL$1,OR($AH$11="Northbound",$AH$11="Eastbound")),'Raw Data'!BF127,IF(AND($AE$11=$AL$2,OR($AH$11="Northbound",$AH$11="Eastbound")),'Raw Data'!BF334,IF(AND($AE$11=$AL$3,OR($AH$11="Northbound",$AH$11="Eastbound")),'Raw Data'!BF541,IF(AND($AE$11=$AL$4,OR($AH$11="Northbound",$AH$11="Eastbound")),'Raw Data'!BF748,IF(AND($AE$11=$AL$5,OR($AH$11="Northbound",$AH$11="Eastbound")),'Raw Data'!BF955,IF(AND($AE$11=$AL$6,OR($AH$11="Northbound",$AH$11="Eastbound")),'Raw Data'!BF1162,IF(AND($AE$11=$AL$7,OR($AH$11="Northbound",$AH$11="Eastbound")),'Raw Data'!BF1369,IF(AND($AE$11=$AL$1,OR($AH$11="Southbound",$AH$11="Westbound")),'Raw Data'!BF128,IF(AND($AE$11=$AL$2,OR($AH$11="Southbound",$AH$11="Westbound")),'Raw Data'!BF335,IF(AND($AE$11=$AL$3,OR($AH$11="Southbound",$AH$11="Westbound")),'Raw Data'!BF542,IF(AND($AE$11=$AL$4,OR($AH$11="Southbound",$AH$11="Westbound")),'Raw Data'!BF749,IF(AND($AE$11=$AL$5,OR($AH$11="Southbound",$AH$11="Westbound")),'Raw Data'!BF956,IF(AND($AE$11=$AL$6,OR($AH$11="Southbound",$AH$11="Westbound")),'Raw Data'!BF1163,IF(AND($AE$11=$AL$7,OR($AH$11="Southbound",$AH$11="Westbound")),'Raw Data'!BF1370,IF(AND($AE$11=$AL$1,$AH$11="Combined"),SUM('Raw Data'!BF127:BF128),IF(AND($AE$11=$AL$2,$AH$11="Combined"),SUM('Raw Data'!BF334:BF335),IF(AND($AE$11=$AL$3,$AH$11="Combined"),SUM('Raw Data'!BF541:BF542),IF(AND($AE$11=$AL$4,$AH$11="Combined"),SUM('Raw Data'!BF748:BF749),IF(AND($AE$11=$AL$5,$AH$11="Combined"),SUM('Raw Data'!BF955:BF956),IF(AND($AE$11=$AL$6,$AH$11="Combined"),SUM('Raw Data'!BF1162:BF1163),IF(AND($AE$11=$AL$7,$AH$11="Combined"),SUM('Raw Data'!BF1369:BF1370),"Error")))))))))))))))))))))</f>
        <v>0</v>
      </c>
      <c r="W16" s="6">
        <f>IF(AND($AE$11=$AL$1,OR($AH$11="Northbound",$AH$11="Eastbound")),'Raw Data'!BG127,IF(AND($AE$11=$AL$2,OR($AH$11="Northbound",$AH$11="Eastbound")),'Raw Data'!BG334,IF(AND($AE$11=$AL$3,OR($AH$11="Northbound",$AH$11="Eastbound")),'Raw Data'!BG541,IF(AND($AE$11=$AL$4,OR($AH$11="Northbound",$AH$11="Eastbound")),'Raw Data'!BG748,IF(AND($AE$11=$AL$5,OR($AH$11="Northbound",$AH$11="Eastbound")),'Raw Data'!BG955,IF(AND($AE$11=$AL$6,OR($AH$11="Northbound",$AH$11="Eastbound")),'Raw Data'!BG1162,IF(AND($AE$11=$AL$7,OR($AH$11="Northbound",$AH$11="Eastbound")),'Raw Data'!BG1369,IF(AND($AE$11=$AL$1,OR($AH$11="Southbound",$AH$11="Westbound")),'Raw Data'!BG128,IF(AND($AE$11=$AL$2,OR($AH$11="Southbound",$AH$11="Westbound")),'Raw Data'!BG335,IF(AND($AE$11=$AL$3,OR($AH$11="Southbound",$AH$11="Westbound")),'Raw Data'!BG542,IF(AND($AE$11=$AL$4,OR($AH$11="Southbound",$AH$11="Westbound")),'Raw Data'!BG749,IF(AND($AE$11=$AL$5,OR($AH$11="Southbound",$AH$11="Westbound")),'Raw Data'!BG956,IF(AND($AE$11=$AL$6,OR($AH$11="Southbound",$AH$11="Westbound")),'Raw Data'!BG1163,IF(AND($AE$11=$AL$7,OR($AH$11="Southbound",$AH$11="Westbound")),'Raw Data'!BG1370,IF(AND($AE$11=$AL$1,$AH$11="Combined"),SUM('Raw Data'!BG127:BG128),IF(AND($AE$11=$AL$2,$AH$11="Combined"),SUM('Raw Data'!BG334:BG335),IF(AND($AE$11=$AL$3,$AH$11="Combined"),SUM('Raw Data'!BG541:BG542),IF(AND($AE$11=$AL$4,$AH$11="Combined"),SUM('Raw Data'!BG748:BG749),IF(AND($AE$11=$AL$5,$AH$11="Combined"),SUM('Raw Data'!BG955:BG956),IF(AND($AE$11=$AL$6,$AH$11="Combined"),SUM('Raw Data'!BG1162:BG1163),IF(AND($AE$11=$AL$7,$AH$11="Combined"),SUM('Raw Data'!BG1369:BG1370),"Error")))))))))))))))))))))</f>
        <v>0</v>
      </c>
      <c r="X16" s="6">
        <f t="shared" si="2"/>
        <v>0</v>
      </c>
      <c r="Y16" s="24">
        <f t="shared" si="0"/>
        <v>0</v>
      </c>
      <c r="Z16" s="6" t="str">
        <f>IF(AND($AE$11=$AL$1,OR($AH$11="Northbound",$AH$11="Eastbound")),'Raw Data'!BH127,IF(AND($AE$11=$AL$2,OR($AH$11="Northbound",$AH$11="Eastbound")),'Raw Data'!BH334,IF(AND($AE$11=$AL$3,OR($AH$11="Northbound",$AH$11="Eastbound")),'Raw Data'!BH541,IF(AND($AE$11=$AL$4,OR($AH$11="Northbound",$AH$11="Eastbound")),'Raw Data'!BH748,IF(AND($AE$11=$AL$5,OR($AH$11="Northbound",$AH$11="Eastbound")),'Raw Data'!BH955,IF(AND($AE$11=$AL$6,OR($AH$11="Northbound",$AH$11="Eastbound")),'Raw Data'!BH1162,IF(AND($AE$11=$AL$7,OR($AH$11="Northbound",$AH$11="Eastbound")),'Raw Data'!BH1369,IF(AND($AE$11=$AL$1,OR($AH$11="Southbound",$AH$11="Westbound")),'Raw Data'!BH128,IF(AND($AE$11=$AL$2,OR($AH$11="Southbound",$AH$11="Westbound")),'Raw Data'!BH335,IF(AND($AE$11=$AL$3,OR($AH$11="Southbound",$AH$11="Westbound")),'Raw Data'!BH542,IF(AND($AE$11=$AL$4,OR($AH$11="Southbound",$AH$11="Westbound")),'Raw Data'!BH749,IF(AND($AE$11=$AL$5,OR($AH$11="Southbound",$AH$11="Westbound")),'Raw Data'!BH956,IF(AND($AE$11=$AL$6,OR($AH$11="Southbound",$AH$11="Westbound")),'Raw Data'!BH1163,IF(AND($AE$11=$AL$7,OR($AH$11="Southbound",$AH$11="Westbound")),'Raw Data'!BH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6" s="6" t="str">
        <f>IF(AND($AE$11=$AL$1,OR($AH$11="Northbound",$AH$11="Eastbound")),'Raw Data'!BI127,IF(AND($AE$11=$AL$2,OR($AH$11="Northbound",$AH$11="Eastbound")),'Raw Data'!BI334,IF(AND($AE$11=$AL$3,OR($AH$11="Northbound",$AH$11="Eastbound")),'Raw Data'!BI541,IF(AND($AE$11=$AL$4,OR($AH$11="Northbound",$AH$11="Eastbound")),'Raw Data'!BI748,IF(AND($AE$11=$AL$5,OR($AH$11="Northbound",$AH$11="Eastbound")),'Raw Data'!BI955,IF(AND($AE$11=$AL$6,OR($AH$11="Northbound",$AH$11="Eastbound")),'Raw Data'!BI1162,IF(AND($AE$11=$AL$7,OR($AH$11="Northbound",$AH$11="Eastbound")),'Raw Data'!BI1369,IF(AND($AE$11=$AL$1,OR($AH$11="Southbound",$AH$11="Westbound")),'Raw Data'!BI128,IF(AND($AE$11=$AL$2,OR($AH$11="Southbound",$AH$11="Westbound")),'Raw Data'!BI335,IF(AND($AE$11=$AL$3,OR($AH$11="Southbound",$AH$11="Westbound")),'Raw Data'!BI542,IF(AND($AE$11=$AL$4,OR($AH$11="Southbound",$AH$11="Westbound")),'Raw Data'!BI749,IF(AND($AE$11=$AL$5,OR($AH$11="Southbound",$AH$11="Westbound")),'Raw Data'!BI956,IF(AND($AE$11=$AL$6,OR($AH$11="Southbound",$AH$11="Westbound")),'Raw Data'!BI1163,IF(AND($AE$11=$AL$7,OR($AH$11="Southbound",$AH$11="Westbound")),'Raw Data'!BI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6" s="6" t="str">
        <f>IF(AND($AE$11=$AL$1,OR($AH$11="Northbound",$AH$11="Eastbound")),'Raw Data'!BJ127,IF(AND($AE$11=$AL$2,OR($AH$11="Northbound",$AH$11="Eastbound")),'Raw Data'!BJ334,IF(AND($AE$11=$AL$3,OR($AH$11="Northbound",$AH$11="Eastbound")),'Raw Data'!BJ541,IF(AND($AE$11=$AL$4,OR($AH$11="Northbound",$AH$11="Eastbound")),'Raw Data'!BJ748,IF(AND($AE$11=$AL$5,OR($AH$11="Northbound",$AH$11="Eastbound")),'Raw Data'!BJ955,IF(AND($AE$11=$AL$6,OR($AH$11="Northbound",$AH$11="Eastbound")),'Raw Data'!BJ1162,IF(AND($AE$11=$AL$7,OR($AH$11="Northbound",$AH$11="Eastbound")),'Raw Data'!BJ1369,IF(AND($AE$11=$AL$1,OR($AH$11="Southbound",$AH$11="Westbound")),'Raw Data'!BJ128,IF(AND($AE$11=$AL$2,OR($AH$11="Southbound",$AH$11="Westbound")),'Raw Data'!BJ335,IF(AND($AE$11=$AL$3,OR($AH$11="Southbound",$AH$11="Westbound")),'Raw Data'!BJ542,IF(AND($AE$11=$AL$4,OR($AH$11="Southbound",$AH$11="Westbound")),'Raw Data'!BJ749,IF(AND($AE$11=$AL$5,OR($AH$11="Southbound",$AH$11="Westbound")),'Raw Data'!BJ956,IF(AND($AE$11=$AL$6,OR($AH$11="Southbound",$AH$11="Westbound")),'Raw Data'!BJ1163,IF(AND($AE$11=$AL$7,OR($AH$11="Southbound",$AH$11="Westbound")),'Raw Data'!BJ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6" s="70" t="str">
        <f>IF(AND($AE$11=$AL$1,OR($AH$11="Northbound",$AH$11="Eastbound")),'Raw Data'!BK127,IF(AND($AE$11=$AL$2,OR($AH$11="Northbound",$AH$11="Eastbound")),'Raw Data'!BK334,IF(AND($AE$11=$AL$3,OR($AH$11="Northbound",$AH$11="Eastbound")),'Raw Data'!BK541,IF(AND($AE$11=$AL$4,OR($AH$11="Northbound",$AH$11="Eastbound")),'Raw Data'!BK748,IF(AND($AE$11=$AL$5,OR($AH$11="Northbound",$AH$11="Eastbound")),'Raw Data'!BK955,IF(AND($AE$11=$AL$6,OR($AH$11="Northbound",$AH$11="Eastbound")),'Raw Data'!BK1162,IF(AND($AE$11=$AL$7,OR($AH$11="Northbound",$AH$11="Eastbound")),'Raw Data'!BK1369,IF(AND($AE$11=$AL$1,OR($AH$11="Southbound",$AH$11="Westbound")),'Raw Data'!BK128,IF(AND($AE$11=$AL$2,OR($AH$11="Southbound",$AH$11="Westbound")),'Raw Data'!BK335,IF(AND($AE$11=$AL$3,OR($AH$11="Southbound",$AH$11="Westbound")),'Raw Data'!BK542,IF(AND($AE$11=$AL$4,OR($AH$11="Southbound",$AH$11="Westbound")),'Raw Data'!BK749,IF(AND($AE$11=$AL$5,OR($AH$11="Southbound",$AH$11="Westbound")),'Raw Data'!BK956,IF(AND($AE$11=$AL$6,OR($AH$11="Southbound",$AH$11="Westbound")),'Raw Data'!BK1163,IF(AND($AE$11=$AL$7,OR($AH$11="Southbound",$AH$11="Westbound")),'Raw Data'!BK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6" s="47"/>
      <c r="AF16" s="47"/>
      <c r="AG16" s="47"/>
      <c r="AH16" s="47"/>
      <c r="AI16" s="47"/>
      <c r="AJ16" s="47"/>
      <c r="AK16" s="47"/>
      <c r="AN16" s="41"/>
      <c r="AO16" s="51"/>
      <c r="AQ16" s="47"/>
      <c r="AR16" s="47"/>
      <c r="AT16" s="47"/>
      <c r="AU16" s="47"/>
    </row>
    <row r="17" spans="1:47" ht="13.8" x14ac:dyDescent="0.25">
      <c r="A17" s="43">
        <v>3.125E-2</v>
      </c>
      <c r="B17" s="54">
        <f t="shared" si="1"/>
        <v>1</v>
      </c>
      <c r="C17" s="6">
        <f>IF(AND($AE$11=$AL$1,OR($AH$11="Northbound",$AH$11="Eastbound")),'Raw Data'!AM129,IF(AND($AE$11=$AL$2,OR($AH$11="Northbound",$AH$11="Eastbound")),'Raw Data'!AM336,IF(AND($AE$11=$AL$3,OR($AH$11="Northbound",$AH$11="Eastbound")),'Raw Data'!AM543,IF(AND($AE$11=$AL$4,OR($AH$11="Northbound",$AH$11="Eastbound")),'Raw Data'!AM750,IF(AND($AE$11=$AL$5,OR($AH$11="Northbound",$AH$11="Eastbound")),'Raw Data'!AM957,IF(AND($AE$11=$AL$6,OR($AH$11="Northbound",$AH$11="Eastbound")),'Raw Data'!AM1164,IF(AND($AE$11=$AL$7,OR($AH$11="Northbound",$AH$11="Eastbound")),'Raw Data'!AM1371,IF(AND($AE$11=$AL$1,OR($AH$11="Southbound",$AH$11="Westbound")),'Raw Data'!AM130,IF(AND($AE$11=$AL$2,OR($AH$11="Southbound",$AH$11="Westbound")),'Raw Data'!AM337,IF(AND($AE$11=$AL$3,OR($AH$11="Southbound",$AH$11="Westbound")),'Raw Data'!AM544,IF(AND($AE$11=$AL$4,OR($AH$11="Southbound",$AH$11="Westbound")),'Raw Data'!AM751,IF(AND($AE$11=$AL$5,OR($AH$11="Southbound",$AH$11="Westbound")),'Raw Data'!AM958,IF(AND($AE$11=$AL$6,OR($AH$11="Southbound",$AH$11="Westbound")),'Raw Data'!AM1165,IF(AND($AE$11=$AL$7,OR($AH$11="Southbound",$AH$11="Westbound")),'Raw Data'!AM1372,IF(AND($AE$11=$AL$1,$AH$11="Combined"),SUM('Raw Data'!AM129:AM130),IF(AND($AE$11=$AL$2,$AH$11="Combined"),SUM('Raw Data'!AM336:AM337),IF(AND($AE$11=$AL$3,$AH$11="Combined"),SUM('Raw Data'!AM543:AM544),IF(AND($AE$11=$AL$4,$AH$11="Combined"),SUM('Raw Data'!AM750:AM751),IF(AND($AE$11=$AL$5,$AH$11="Combined"),SUM('Raw Data'!AM957:AM958),IF(AND($AE$11=$AL$6,$AH$11="Combined"),SUM('Raw Data'!AM1164:AM1165),IF(AND($AE$11=$AL$7,$AH$11="Combined"),SUM('Raw Data'!AM1371:AM1372),"Error")))))))))))))))))))))</f>
        <v>0</v>
      </c>
      <c r="D17" s="6">
        <f>IF(AND($AE$11=$AL$1,OR($AH$11="Northbound",$AH$11="Eastbound")),'Raw Data'!AN129,IF(AND($AE$11=$AL$2,OR($AH$11="Northbound",$AH$11="Eastbound")),'Raw Data'!AN336,IF(AND($AE$11=$AL$3,OR($AH$11="Northbound",$AH$11="Eastbound")),'Raw Data'!AN543,IF(AND($AE$11=$AL$4,OR($AH$11="Northbound",$AH$11="Eastbound")),'Raw Data'!AN750,IF(AND($AE$11=$AL$5,OR($AH$11="Northbound",$AH$11="Eastbound")),'Raw Data'!AN957,IF(AND($AE$11=$AL$6,OR($AH$11="Northbound",$AH$11="Eastbound")),'Raw Data'!AN1164,IF(AND($AE$11=$AL$7,OR($AH$11="Northbound",$AH$11="Eastbound")),'Raw Data'!AN1371,IF(AND($AE$11=$AL$1,OR($AH$11="Southbound",$AH$11="Westbound")),'Raw Data'!AN130,IF(AND($AE$11=$AL$2,OR($AH$11="Southbound",$AH$11="Westbound")),'Raw Data'!AN337,IF(AND($AE$11=$AL$3,OR($AH$11="Southbound",$AH$11="Westbound")),'Raw Data'!AN544,IF(AND($AE$11=$AL$4,OR($AH$11="Southbound",$AH$11="Westbound")),'Raw Data'!AN751,IF(AND($AE$11=$AL$5,OR($AH$11="Southbound",$AH$11="Westbound")),'Raw Data'!AN958,IF(AND($AE$11=$AL$6,OR($AH$11="Southbound",$AH$11="Westbound")),'Raw Data'!AN1165,IF(AND($AE$11=$AL$7,OR($AH$11="Southbound",$AH$11="Westbound")),'Raw Data'!AN1372,IF(AND($AE$11=$AL$1,$AH$11="Combined"),SUM('Raw Data'!AN129:AN130),IF(AND($AE$11=$AL$2,$AH$11="Combined"),SUM('Raw Data'!AN336:AN337),IF(AND($AE$11=$AL$3,$AH$11="Combined"),SUM('Raw Data'!AN543:AN544),IF(AND($AE$11=$AL$4,$AH$11="Combined"),SUM('Raw Data'!AN750:AN751),IF(AND($AE$11=$AL$5,$AH$11="Combined"),SUM('Raw Data'!AN957:AN958),IF(AND($AE$11=$AL$6,$AH$11="Combined"),SUM('Raw Data'!AN1164:AN1165),IF(AND($AE$11=$AL$7,$AH$11="Combined"),SUM('Raw Data'!AN1371:AN1372),"Error")))))))))))))))))))))</f>
        <v>0</v>
      </c>
      <c r="E17" s="6">
        <f>IF(AND($AE$11=$AL$1,OR($AH$11="Northbound",$AH$11="Eastbound")),'Raw Data'!AO129,IF(AND($AE$11=$AL$2,OR($AH$11="Northbound",$AH$11="Eastbound")),'Raw Data'!AO336,IF(AND($AE$11=$AL$3,OR($AH$11="Northbound",$AH$11="Eastbound")),'Raw Data'!AO543,IF(AND($AE$11=$AL$4,OR($AH$11="Northbound",$AH$11="Eastbound")),'Raw Data'!AO750,IF(AND($AE$11=$AL$5,OR($AH$11="Northbound",$AH$11="Eastbound")),'Raw Data'!AO957,IF(AND($AE$11=$AL$6,OR($AH$11="Northbound",$AH$11="Eastbound")),'Raw Data'!AO1164,IF(AND($AE$11=$AL$7,OR($AH$11="Northbound",$AH$11="Eastbound")),'Raw Data'!AO1371,IF(AND($AE$11=$AL$1,OR($AH$11="Southbound",$AH$11="Westbound")),'Raw Data'!AO130,IF(AND($AE$11=$AL$2,OR($AH$11="Southbound",$AH$11="Westbound")),'Raw Data'!AO337,IF(AND($AE$11=$AL$3,OR($AH$11="Southbound",$AH$11="Westbound")),'Raw Data'!AO544,IF(AND($AE$11=$AL$4,OR($AH$11="Southbound",$AH$11="Westbound")),'Raw Data'!AO751,IF(AND($AE$11=$AL$5,OR($AH$11="Southbound",$AH$11="Westbound")),'Raw Data'!AO958,IF(AND($AE$11=$AL$6,OR($AH$11="Southbound",$AH$11="Westbound")),'Raw Data'!AO1165,IF(AND($AE$11=$AL$7,OR($AH$11="Southbound",$AH$11="Westbound")),'Raw Data'!AO1372,IF(AND($AE$11=$AL$1,$AH$11="Combined"),SUM('Raw Data'!AO129:AO130),IF(AND($AE$11=$AL$2,$AH$11="Combined"),SUM('Raw Data'!AO336:AO337),IF(AND($AE$11=$AL$3,$AH$11="Combined"),SUM('Raw Data'!AO543:AO544),IF(AND($AE$11=$AL$4,$AH$11="Combined"),SUM('Raw Data'!AO750:AO751),IF(AND($AE$11=$AL$5,$AH$11="Combined"),SUM('Raw Data'!AO957:AO958),IF(AND($AE$11=$AL$6,$AH$11="Combined"),SUM('Raw Data'!AO1164:AO1165),IF(AND($AE$11=$AL$7,$AH$11="Combined"),SUM('Raw Data'!AO1371:AO1372),"Error")))))))))))))))))))))</f>
        <v>0</v>
      </c>
      <c r="F17" s="6">
        <f>IF(AND($AE$11=$AL$1,OR($AH$11="Northbound",$AH$11="Eastbound")),'Raw Data'!AP129,IF(AND($AE$11=$AL$2,OR($AH$11="Northbound",$AH$11="Eastbound")),'Raw Data'!AP336,IF(AND($AE$11=$AL$3,OR($AH$11="Northbound",$AH$11="Eastbound")),'Raw Data'!AP543,IF(AND($AE$11=$AL$4,OR($AH$11="Northbound",$AH$11="Eastbound")),'Raw Data'!AP750,IF(AND($AE$11=$AL$5,OR($AH$11="Northbound",$AH$11="Eastbound")),'Raw Data'!AP957,IF(AND($AE$11=$AL$6,OR($AH$11="Northbound",$AH$11="Eastbound")),'Raw Data'!AP1164,IF(AND($AE$11=$AL$7,OR($AH$11="Northbound",$AH$11="Eastbound")),'Raw Data'!AP1371,IF(AND($AE$11=$AL$1,OR($AH$11="Southbound",$AH$11="Westbound")),'Raw Data'!AP130,IF(AND($AE$11=$AL$2,OR($AH$11="Southbound",$AH$11="Westbound")),'Raw Data'!AP337,IF(AND($AE$11=$AL$3,OR($AH$11="Southbound",$AH$11="Westbound")),'Raw Data'!AP544,IF(AND($AE$11=$AL$4,OR($AH$11="Southbound",$AH$11="Westbound")),'Raw Data'!AP751,IF(AND($AE$11=$AL$5,OR($AH$11="Southbound",$AH$11="Westbound")),'Raw Data'!AP958,IF(AND($AE$11=$AL$6,OR($AH$11="Southbound",$AH$11="Westbound")),'Raw Data'!AP1165,IF(AND($AE$11=$AL$7,OR($AH$11="Southbound",$AH$11="Westbound")),'Raw Data'!AP1372,IF(AND($AE$11=$AL$1,$AH$11="Combined"),SUM('Raw Data'!AP129:AP130),IF(AND($AE$11=$AL$2,$AH$11="Combined"),SUM('Raw Data'!AP336:AP337),IF(AND($AE$11=$AL$3,$AH$11="Combined"),SUM('Raw Data'!AP543:AP544),IF(AND($AE$11=$AL$4,$AH$11="Combined"),SUM('Raw Data'!AP750:AP751),IF(AND($AE$11=$AL$5,$AH$11="Combined"),SUM('Raw Data'!AP957:AP958),IF(AND($AE$11=$AL$6,$AH$11="Combined"),SUM('Raw Data'!AP1164:AP1165),IF(AND($AE$11=$AL$7,$AH$11="Combined"),SUM('Raw Data'!AP1371:AP1372),"Error")))))))))))))))))))))</f>
        <v>0</v>
      </c>
      <c r="G17" s="6">
        <f>IF(AND($AE$11=$AL$1,OR($AH$11="Northbound",$AH$11="Eastbound")),'Raw Data'!AQ129,IF(AND($AE$11=$AL$2,OR($AH$11="Northbound",$AH$11="Eastbound")),'Raw Data'!AQ336,IF(AND($AE$11=$AL$3,OR($AH$11="Northbound",$AH$11="Eastbound")),'Raw Data'!AQ543,IF(AND($AE$11=$AL$4,OR($AH$11="Northbound",$AH$11="Eastbound")),'Raw Data'!AQ750,IF(AND($AE$11=$AL$5,OR($AH$11="Northbound",$AH$11="Eastbound")),'Raw Data'!AQ957,IF(AND($AE$11=$AL$6,OR($AH$11="Northbound",$AH$11="Eastbound")),'Raw Data'!AQ1164,IF(AND($AE$11=$AL$7,OR($AH$11="Northbound",$AH$11="Eastbound")),'Raw Data'!AQ1371,IF(AND($AE$11=$AL$1,OR($AH$11="Southbound",$AH$11="Westbound")),'Raw Data'!AQ130,IF(AND($AE$11=$AL$2,OR($AH$11="Southbound",$AH$11="Westbound")),'Raw Data'!AQ337,IF(AND($AE$11=$AL$3,OR($AH$11="Southbound",$AH$11="Westbound")),'Raw Data'!AQ544,IF(AND($AE$11=$AL$4,OR($AH$11="Southbound",$AH$11="Westbound")),'Raw Data'!AQ751,IF(AND($AE$11=$AL$5,OR($AH$11="Southbound",$AH$11="Westbound")),'Raw Data'!AQ958,IF(AND($AE$11=$AL$6,OR($AH$11="Southbound",$AH$11="Westbound")),'Raw Data'!AQ1165,IF(AND($AE$11=$AL$7,OR($AH$11="Southbound",$AH$11="Westbound")),'Raw Data'!AQ1372,IF(AND($AE$11=$AL$1,$AH$11="Combined"),SUM('Raw Data'!AQ129:AQ130),IF(AND($AE$11=$AL$2,$AH$11="Combined"),SUM('Raw Data'!AQ336:AQ337),IF(AND($AE$11=$AL$3,$AH$11="Combined"),SUM('Raw Data'!AQ543:AQ544),IF(AND($AE$11=$AL$4,$AH$11="Combined"),SUM('Raw Data'!AQ750:AQ751),IF(AND($AE$11=$AL$5,$AH$11="Combined"),SUM('Raw Data'!AQ957:AQ958),IF(AND($AE$11=$AL$6,$AH$11="Combined"),SUM('Raw Data'!AQ1164:AQ1165),IF(AND($AE$11=$AL$7,$AH$11="Combined"),SUM('Raw Data'!AQ1371:AQ1372),"Error")))))))))))))))))))))</f>
        <v>1</v>
      </c>
      <c r="H17" s="6">
        <f>IF(AND($AE$11=$AL$1,OR($AH$11="Northbound",$AH$11="Eastbound")),'Raw Data'!AR129,IF(AND($AE$11=$AL$2,OR($AH$11="Northbound",$AH$11="Eastbound")),'Raw Data'!AR336,IF(AND($AE$11=$AL$3,OR($AH$11="Northbound",$AH$11="Eastbound")),'Raw Data'!AR543,IF(AND($AE$11=$AL$4,OR($AH$11="Northbound",$AH$11="Eastbound")),'Raw Data'!AR750,IF(AND($AE$11=$AL$5,OR($AH$11="Northbound",$AH$11="Eastbound")),'Raw Data'!AR957,IF(AND($AE$11=$AL$6,OR($AH$11="Northbound",$AH$11="Eastbound")),'Raw Data'!AR1164,IF(AND($AE$11=$AL$7,OR($AH$11="Northbound",$AH$11="Eastbound")),'Raw Data'!AR1371,IF(AND($AE$11=$AL$1,OR($AH$11="Southbound",$AH$11="Westbound")),'Raw Data'!AR130,IF(AND($AE$11=$AL$2,OR($AH$11="Southbound",$AH$11="Westbound")),'Raw Data'!AR337,IF(AND($AE$11=$AL$3,OR($AH$11="Southbound",$AH$11="Westbound")),'Raw Data'!AR544,IF(AND($AE$11=$AL$4,OR($AH$11="Southbound",$AH$11="Westbound")),'Raw Data'!AR751,IF(AND($AE$11=$AL$5,OR($AH$11="Southbound",$AH$11="Westbound")),'Raw Data'!AR958,IF(AND($AE$11=$AL$6,OR($AH$11="Southbound",$AH$11="Westbound")),'Raw Data'!AR1165,IF(AND($AE$11=$AL$7,OR($AH$11="Southbound",$AH$11="Westbound")),'Raw Data'!AR1372,IF(AND($AE$11=$AL$1,$AH$11="Combined"),SUM('Raw Data'!AR129:AR130),IF(AND($AE$11=$AL$2,$AH$11="Combined"),SUM('Raw Data'!AR336:AR337),IF(AND($AE$11=$AL$3,$AH$11="Combined"),SUM('Raw Data'!AR543:AR544),IF(AND($AE$11=$AL$4,$AH$11="Combined"),SUM('Raw Data'!AR750:AR751),IF(AND($AE$11=$AL$5,$AH$11="Combined"),SUM('Raw Data'!AR957:AR958),IF(AND($AE$11=$AL$6,$AH$11="Combined"),SUM('Raw Data'!AR1164:AR1165),IF(AND($AE$11=$AL$7,$AH$11="Combined"),SUM('Raw Data'!AR1371:AR1372),"Error")))))))))))))))))))))</f>
        <v>0</v>
      </c>
      <c r="I17" s="6">
        <f>IF(AND($AE$11=$AL$1,OR($AH$11="Northbound",$AH$11="Eastbound")),'Raw Data'!AS129,IF(AND($AE$11=$AL$2,OR($AH$11="Northbound",$AH$11="Eastbound")),'Raw Data'!AS336,IF(AND($AE$11=$AL$3,OR($AH$11="Northbound",$AH$11="Eastbound")),'Raw Data'!AS543,IF(AND($AE$11=$AL$4,OR($AH$11="Northbound",$AH$11="Eastbound")),'Raw Data'!AS750,IF(AND($AE$11=$AL$5,OR($AH$11="Northbound",$AH$11="Eastbound")),'Raw Data'!AS957,IF(AND($AE$11=$AL$6,OR($AH$11="Northbound",$AH$11="Eastbound")),'Raw Data'!AS1164,IF(AND($AE$11=$AL$7,OR($AH$11="Northbound",$AH$11="Eastbound")),'Raw Data'!AS1371,IF(AND($AE$11=$AL$1,OR($AH$11="Southbound",$AH$11="Westbound")),'Raw Data'!AS130,IF(AND($AE$11=$AL$2,OR($AH$11="Southbound",$AH$11="Westbound")),'Raw Data'!AS337,IF(AND($AE$11=$AL$3,OR($AH$11="Southbound",$AH$11="Westbound")),'Raw Data'!AS544,IF(AND($AE$11=$AL$4,OR($AH$11="Southbound",$AH$11="Westbound")),'Raw Data'!AS751,IF(AND($AE$11=$AL$5,OR($AH$11="Southbound",$AH$11="Westbound")),'Raw Data'!AS958,IF(AND($AE$11=$AL$6,OR($AH$11="Southbound",$AH$11="Westbound")),'Raw Data'!AS1165,IF(AND($AE$11=$AL$7,OR($AH$11="Southbound",$AH$11="Westbound")),'Raw Data'!AS1372,IF(AND($AE$11=$AL$1,$AH$11="Combined"),SUM('Raw Data'!AS129:AS130),IF(AND($AE$11=$AL$2,$AH$11="Combined"),SUM('Raw Data'!AS336:AS337),IF(AND($AE$11=$AL$3,$AH$11="Combined"),SUM('Raw Data'!AS543:AS544),IF(AND($AE$11=$AL$4,$AH$11="Combined"),SUM('Raw Data'!AS750:AS751),IF(AND($AE$11=$AL$5,$AH$11="Combined"),SUM('Raw Data'!AS957:AS958),IF(AND($AE$11=$AL$6,$AH$11="Combined"),SUM('Raw Data'!AS1164:AS1165),IF(AND($AE$11=$AL$7,$AH$11="Combined"),SUM('Raw Data'!AS1371:AS1372),"Error")))))))))))))))))))))</f>
        <v>0</v>
      </c>
      <c r="J17" s="6">
        <f>IF(AND($AE$11=$AL$1,OR($AH$11="Northbound",$AH$11="Eastbound")),'Raw Data'!AT129,IF(AND($AE$11=$AL$2,OR($AH$11="Northbound",$AH$11="Eastbound")),'Raw Data'!AT336,IF(AND($AE$11=$AL$3,OR($AH$11="Northbound",$AH$11="Eastbound")),'Raw Data'!AT543,IF(AND($AE$11=$AL$4,OR($AH$11="Northbound",$AH$11="Eastbound")),'Raw Data'!AT750,IF(AND($AE$11=$AL$5,OR($AH$11="Northbound",$AH$11="Eastbound")),'Raw Data'!AT957,IF(AND($AE$11=$AL$6,OR($AH$11="Northbound",$AH$11="Eastbound")),'Raw Data'!AT1164,IF(AND($AE$11=$AL$7,OR($AH$11="Northbound",$AH$11="Eastbound")),'Raw Data'!AT1371,IF(AND($AE$11=$AL$1,OR($AH$11="Southbound",$AH$11="Westbound")),'Raw Data'!AT130,IF(AND($AE$11=$AL$2,OR($AH$11="Southbound",$AH$11="Westbound")),'Raw Data'!AT337,IF(AND($AE$11=$AL$3,OR($AH$11="Southbound",$AH$11="Westbound")),'Raw Data'!AT544,IF(AND($AE$11=$AL$4,OR($AH$11="Southbound",$AH$11="Westbound")),'Raw Data'!AT751,IF(AND($AE$11=$AL$5,OR($AH$11="Southbound",$AH$11="Westbound")),'Raw Data'!AT958,IF(AND($AE$11=$AL$6,OR($AH$11="Southbound",$AH$11="Westbound")),'Raw Data'!AT1165,IF(AND($AE$11=$AL$7,OR($AH$11="Southbound",$AH$11="Westbound")),'Raw Data'!AT1372,IF(AND($AE$11=$AL$1,$AH$11="Combined"),SUM('Raw Data'!AT129:AT130),IF(AND($AE$11=$AL$2,$AH$11="Combined"),SUM('Raw Data'!AT336:AT337),IF(AND($AE$11=$AL$3,$AH$11="Combined"),SUM('Raw Data'!AT543:AT544),IF(AND($AE$11=$AL$4,$AH$11="Combined"),SUM('Raw Data'!AT750:AT751),IF(AND($AE$11=$AL$5,$AH$11="Combined"),SUM('Raw Data'!AT957:AT958),IF(AND($AE$11=$AL$6,$AH$11="Combined"),SUM('Raw Data'!AT1164:AT1165),IF(AND($AE$11=$AL$7,$AH$11="Combined"),SUM('Raw Data'!AT1371:AT1372),"Error")))))))))))))))))))))</f>
        <v>0</v>
      </c>
      <c r="K17" s="6">
        <f>IF(AND($AE$11=$AL$1,OR($AH$11="Northbound",$AH$11="Eastbound")),'Raw Data'!AU129,IF(AND($AE$11=$AL$2,OR($AH$11="Northbound",$AH$11="Eastbound")),'Raw Data'!AU336,IF(AND($AE$11=$AL$3,OR($AH$11="Northbound",$AH$11="Eastbound")),'Raw Data'!AU543,IF(AND($AE$11=$AL$4,OR($AH$11="Northbound",$AH$11="Eastbound")),'Raw Data'!AU750,IF(AND($AE$11=$AL$5,OR($AH$11="Northbound",$AH$11="Eastbound")),'Raw Data'!AU957,IF(AND($AE$11=$AL$6,OR($AH$11="Northbound",$AH$11="Eastbound")),'Raw Data'!AU1164,IF(AND($AE$11=$AL$7,OR($AH$11="Northbound",$AH$11="Eastbound")),'Raw Data'!AU1371,IF(AND($AE$11=$AL$1,OR($AH$11="Southbound",$AH$11="Westbound")),'Raw Data'!AU130,IF(AND($AE$11=$AL$2,OR($AH$11="Southbound",$AH$11="Westbound")),'Raw Data'!AU337,IF(AND($AE$11=$AL$3,OR($AH$11="Southbound",$AH$11="Westbound")),'Raw Data'!AU544,IF(AND($AE$11=$AL$4,OR($AH$11="Southbound",$AH$11="Westbound")),'Raw Data'!AU751,IF(AND($AE$11=$AL$5,OR($AH$11="Southbound",$AH$11="Westbound")),'Raw Data'!AU958,IF(AND($AE$11=$AL$6,OR($AH$11="Southbound",$AH$11="Westbound")),'Raw Data'!AU1165,IF(AND($AE$11=$AL$7,OR($AH$11="Southbound",$AH$11="Westbound")),'Raw Data'!AU1372,IF(AND($AE$11=$AL$1,$AH$11="Combined"),SUM('Raw Data'!AU129:AU130),IF(AND($AE$11=$AL$2,$AH$11="Combined"),SUM('Raw Data'!AU336:AU337),IF(AND($AE$11=$AL$3,$AH$11="Combined"),SUM('Raw Data'!AU543:AU544),IF(AND($AE$11=$AL$4,$AH$11="Combined"),SUM('Raw Data'!AU750:AU751),IF(AND($AE$11=$AL$5,$AH$11="Combined"),SUM('Raw Data'!AU957:AU958),IF(AND($AE$11=$AL$6,$AH$11="Combined"),SUM('Raw Data'!AU1164:AU1165),IF(AND($AE$11=$AL$7,$AH$11="Combined"),SUM('Raw Data'!AU1371:AU1372),"Error")))))))))))))))))))))</f>
        <v>0</v>
      </c>
      <c r="L17" s="6">
        <f>IF(AND($AE$11=$AL$1,OR($AH$11="Northbound",$AH$11="Eastbound")),'Raw Data'!AV129,IF(AND($AE$11=$AL$2,OR($AH$11="Northbound",$AH$11="Eastbound")),'Raw Data'!AV336,IF(AND($AE$11=$AL$3,OR($AH$11="Northbound",$AH$11="Eastbound")),'Raw Data'!AV543,IF(AND($AE$11=$AL$4,OR($AH$11="Northbound",$AH$11="Eastbound")),'Raw Data'!AV750,IF(AND($AE$11=$AL$5,OR($AH$11="Northbound",$AH$11="Eastbound")),'Raw Data'!AV957,IF(AND($AE$11=$AL$6,OR($AH$11="Northbound",$AH$11="Eastbound")),'Raw Data'!AV1164,IF(AND($AE$11=$AL$7,OR($AH$11="Northbound",$AH$11="Eastbound")),'Raw Data'!AV1371,IF(AND($AE$11=$AL$1,OR($AH$11="Southbound",$AH$11="Westbound")),'Raw Data'!AV130,IF(AND($AE$11=$AL$2,OR($AH$11="Southbound",$AH$11="Westbound")),'Raw Data'!AV337,IF(AND($AE$11=$AL$3,OR($AH$11="Southbound",$AH$11="Westbound")),'Raw Data'!AV544,IF(AND($AE$11=$AL$4,OR($AH$11="Southbound",$AH$11="Westbound")),'Raw Data'!AV751,IF(AND($AE$11=$AL$5,OR($AH$11="Southbound",$AH$11="Westbound")),'Raw Data'!AV958,IF(AND($AE$11=$AL$6,OR($AH$11="Southbound",$AH$11="Westbound")),'Raw Data'!AV1165,IF(AND($AE$11=$AL$7,OR($AH$11="Southbound",$AH$11="Westbound")),'Raw Data'!AV1372,IF(AND($AE$11=$AL$1,$AH$11="Combined"),SUM('Raw Data'!AV129:AV130),IF(AND($AE$11=$AL$2,$AH$11="Combined"),SUM('Raw Data'!AV336:AV337),IF(AND($AE$11=$AL$3,$AH$11="Combined"),SUM('Raw Data'!AV543:AV544),IF(AND($AE$11=$AL$4,$AH$11="Combined"),SUM('Raw Data'!AV750:AV751),IF(AND($AE$11=$AL$5,$AH$11="Combined"),SUM('Raw Data'!AV957:AV958),IF(AND($AE$11=$AL$6,$AH$11="Combined"),SUM('Raw Data'!AV1164:AV1165),IF(AND($AE$11=$AL$7,$AH$11="Combined"),SUM('Raw Data'!AV1371:AV1372),"Error")))))))))))))))))))))</f>
        <v>0</v>
      </c>
      <c r="M17" s="6">
        <f>IF(AND($AE$11=$AL$1,OR($AH$11="Northbound",$AH$11="Eastbound")),'Raw Data'!AW129,IF(AND($AE$11=$AL$2,OR($AH$11="Northbound",$AH$11="Eastbound")),'Raw Data'!AW336,IF(AND($AE$11=$AL$3,OR($AH$11="Northbound",$AH$11="Eastbound")),'Raw Data'!AW543,IF(AND($AE$11=$AL$4,OR($AH$11="Northbound",$AH$11="Eastbound")),'Raw Data'!AW750,IF(AND($AE$11=$AL$5,OR($AH$11="Northbound",$AH$11="Eastbound")),'Raw Data'!AW957,IF(AND($AE$11=$AL$6,OR($AH$11="Northbound",$AH$11="Eastbound")),'Raw Data'!AW1164,IF(AND($AE$11=$AL$7,OR($AH$11="Northbound",$AH$11="Eastbound")),'Raw Data'!AW1371,IF(AND($AE$11=$AL$1,OR($AH$11="Southbound",$AH$11="Westbound")),'Raw Data'!AW130,IF(AND($AE$11=$AL$2,OR($AH$11="Southbound",$AH$11="Westbound")),'Raw Data'!AW337,IF(AND($AE$11=$AL$3,OR($AH$11="Southbound",$AH$11="Westbound")),'Raw Data'!AW544,IF(AND($AE$11=$AL$4,OR($AH$11="Southbound",$AH$11="Westbound")),'Raw Data'!AW751,IF(AND($AE$11=$AL$5,OR($AH$11="Southbound",$AH$11="Westbound")),'Raw Data'!AW958,IF(AND($AE$11=$AL$6,OR($AH$11="Southbound",$AH$11="Westbound")),'Raw Data'!AW1165,IF(AND($AE$11=$AL$7,OR($AH$11="Southbound",$AH$11="Westbound")),'Raw Data'!AW1372,IF(AND($AE$11=$AL$1,$AH$11="Combined"),SUM('Raw Data'!AW129:AW130),IF(AND($AE$11=$AL$2,$AH$11="Combined"),SUM('Raw Data'!AW336:AW337),IF(AND($AE$11=$AL$3,$AH$11="Combined"),SUM('Raw Data'!AW543:AW544),IF(AND($AE$11=$AL$4,$AH$11="Combined"),SUM('Raw Data'!AW750:AW751),IF(AND($AE$11=$AL$5,$AH$11="Combined"),SUM('Raw Data'!AW957:AW958),IF(AND($AE$11=$AL$6,$AH$11="Combined"),SUM('Raw Data'!AW1164:AW1165),IF(AND($AE$11=$AL$7,$AH$11="Combined"),SUM('Raw Data'!AW1371:AW1372),"Error")))))))))))))))))))))</f>
        <v>0</v>
      </c>
      <c r="N17" s="6">
        <f>IF(AND($AE$11=$AL$1,OR($AH$11="Northbound",$AH$11="Eastbound")),'Raw Data'!AX129,IF(AND($AE$11=$AL$2,OR($AH$11="Northbound",$AH$11="Eastbound")),'Raw Data'!AX336,IF(AND($AE$11=$AL$3,OR($AH$11="Northbound",$AH$11="Eastbound")),'Raw Data'!AX543,IF(AND($AE$11=$AL$4,OR($AH$11="Northbound",$AH$11="Eastbound")),'Raw Data'!AX750,IF(AND($AE$11=$AL$5,OR($AH$11="Northbound",$AH$11="Eastbound")),'Raw Data'!AX957,IF(AND($AE$11=$AL$6,OR($AH$11="Northbound",$AH$11="Eastbound")),'Raw Data'!AX1164,IF(AND($AE$11=$AL$7,OR($AH$11="Northbound",$AH$11="Eastbound")),'Raw Data'!AX1371,IF(AND($AE$11=$AL$1,OR($AH$11="Southbound",$AH$11="Westbound")),'Raw Data'!AX130,IF(AND($AE$11=$AL$2,OR($AH$11="Southbound",$AH$11="Westbound")),'Raw Data'!AX337,IF(AND($AE$11=$AL$3,OR($AH$11="Southbound",$AH$11="Westbound")),'Raw Data'!AX544,IF(AND($AE$11=$AL$4,OR($AH$11="Southbound",$AH$11="Westbound")),'Raw Data'!AX751,IF(AND($AE$11=$AL$5,OR($AH$11="Southbound",$AH$11="Westbound")),'Raw Data'!AX958,IF(AND($AE$11=$AL$6,OR($AH$11="Southbound",$AH$11="Westbound")),'Raw Data'!AX1165,IF(AND($AE$11=$AL$7,OR($AH$11="Southbound",$AH$11="Westbound")),'Raw Data'!AX1372,IF(AND($AE$11=$AL$1,$AH$11="Combined"),SUM('Raw Data'!AX129:AX130),IF(AND($AE$11=$AL$2,$AH$11="Combined"),SUM('Raw Data'!AX336:AX337),IF(AND($AE$11=$AL$3,$AH$11="Combined"),SUM('Raw Data'!AX543:AX544),IF(AND($AE$11=$AL$4,$AH$11="Combined"),SUM('Raw Data'!AX750:AX751),IF(AND($AE$11=$AL$5,$AH$11="Combined"),SUM('Raw Data'!AX957:AX958),IF(AND($AE$11=$AL$6,$AH$11="Combined"),SUM('Raw Data'!AX1164:AX1165),IF(AND($AE$11=$AL$7,$AH$11="Combined"),SUM('Raw Data'!AX1371:AX1372),"Error")))))))))))))))))))))</f>
        <v>0</v>
      </c>
      <c r="O17" s="6">
        <f>IF(AND($AE$11=$AL$1,OR($AH$11="Northbound",$AH$11="Eastbound")),'Raw Data'!AY129,IF(AND($AE$11=$AL$2,OR($AH$11="Northbound",$AH$11="Eastbound")),'Raw Data'!AY336,IF(AND($AE$11=$AL$3,OR($AH$11="Northbound",$AH$11="Eastbound")),'Raw Data'!AY543,IF(AND($AE$11=$AL$4,OR($AH$11="Northbound",$AH$11="Eastbound")),'Raw Data'!AY750,IF(AND($AE$11=$AL$5,OR($AH$11="Northbound",$AH$11="Eastbound")),'Raw Data'!AY957,IF(AND($AE$11=$AL$6,OR($AH$11="Northbound",$AH$11="Eastbound")),'Raw Data'!AY1164,IF(AND($AE$11=$AL$7,OR($AH$11="Northbound",$AH$11="Eastbound")),'Raw Data'!AY1371,IF(AND($AE$11=$AL$1,OR($AH$11="Southbound",$AH$11="Westbound")),'Raw Data'!AY130,IF(AND($AE$11=$AL$2,OR($AH$11="Southbound",$AH$11="Westbound")),'Raw Data'!AY337,IF(AND($AE$11=$AL$3,OR($AH$11="Southbound",$AH$11="Westbound")),'Raw Data'!AY544,IF(AND($AE$11=$AL$4,OR($AH$11="Southbound",$AH$11="Westbound")),'Raw Data'!AY751,IF(AND($AE$11=$AL$5,OR($AH$11="Southbound",$AH$11="Westbound")),'Raw Data'!AY958,IF(AND($AE$11=$AL$6,OR($AH$11="Southbound",$AH$11="Westbound")),'Raw Data'!AY1165,IF(AND($AE$11=$AL$7,OR($AH$11="Southbound",$AH$11="Westbound")),'Raw Data'!AY1372,IF(AND($AE$11=$AL$1,$AH$11="Combined"),SUM('Raw Data'!AY129:AY130),IF(AND($AE$11=$AL$2,$AH$11="Combined"),SUM('Raw Data'!AY336:AY337),IF(AND($AE$11=$AL$3,$AH$11="Combined"),SUM('Raw Data'!AY543:AY544),IF(AND($AE$11=$AL$4,$AH$11="Combined"),SUM('Raw Data'!AY750:AY751),IF(AND($AE$11=$AL$5,$AH$11="Combined"),SUM('Raw Data'!AY957:AY958),IF(AND($AE$11=$AL$6,$AH$11="Combined"),SUM('Raw Data'!AY1164:AY1165),IF(AND($AE$11=$AL$7,$AH$11="Combined"),SUM('Raw Data'!AY1371:AY1372),"Error")))))))))))))))))))))</f>
        <v>0</v>
      </c>
      <c r="P17" s="6">
        <f>IF(AND($AE$11=$AL$1,OR($AH$11="Northbound",$AH$11="Eastbound")),'Raw Data'!AZ129,IF(AND($AE$11=$AL$2,OR($AH$11="Northbound",$AH$11="Eastbound")),'Raw Data'!AZ336,IF(AND($AE$11=$AL$3,OR($AH$11="Northbound",$AH$11="Eastbound")),'Raw Data'!AZ543,IF(AND($AE$11=$AL$4,OR($AH$11="Northbound",$AH$11="Eastbound")),'Raw Data'!AZ750,IF(AND($AE$11=$AL$5,OR($AH$11="Northbound",$AH$11="Eastbound")),'Raw Data'!AZ957,IF(AND($AE$11=$AL$6,OR($AH$11="Northbound",$AH$11="Eastbound")),'Raw Data'!AZ1164,IF(AND($AE$11=$AL$7,OR($AH$11="Northbound",$AH$11="Eastbound")),'Raw Data'!AZ1371,IF(AND($AE$11=$AL$1,OR($AH$11="Southbound",$AH$11="Westbound")),'Raw Data'!AZ130,IF(AND($AE$11=$AL$2,OR($AH$11="Southbound",$AH$11="Westbound")),'Raw Data'!AZ337,IF(AND($AE$11=$AL$3,OR($AH$11="Southbound",$AH$11="Westbound")),'Raw Data'!AZ544,IF(AND($AE$11=$AL$4,OR($AH$11="Southbound",$AH$11="Westbound")),'Raw Data'!AZ751,IF(AND($AE$11=$AL$5,OR($AH$11="Southbound",$AH$11="Westbound")),'Raw Data'!AZ958,IF(AND($AE$11=$AL$6,OR($AH$11="Southbound",$AH$11="Westbound")),'Raw Data'!AZ1165,IF(AND($AE$11=$AL$7,OR($AH$11="Southbound",$AH$11="Westbound")),'Raw Data'!AZ1372,IF(AND($AE$11=$AL$1,$AH$11="Combined"),SUM('Raw Data'!AZ129:AZ130),IF(AND($AE$11=$AL$2,$AH$11="Combined"),SUM('Raw Data'!AZ336:AZ337),IF(AND($AE$11=$AL$3,$AH$11="Combined"),SUM('Raw Data'!AZ543:AZ544),IF(AND($AE$11=$AL$4,$AH$11="Combined"),SUM('Raw Data'!AZ750:AZ751),IF(AND($AE$11=$AL$5,$AH$11="Combined"),SUM('Raw Data'!AZ957:AZ958),IF(AND($AE$11=$AL$6,$AH$11="Combined"),SUM('Raw Data'!AZ1164:AZ1165),IF(AND($AE$11=$AL$7,$AH$11="Combined"),SUM('Raw Data'!AZ1371:AZ1372),"Error")))))))))))))))))))))</f>
        <v>0</v>
      </c>
      <c r="Q17" s="6">
        <f>IF(AND($AE$11=$AL$1,OR($AH$11="Northbound",$AH$11="Eastbound")),'Raw Data'!BA129,IF(AND($AE$11=$AL$2,OR($AH$11="Northbound",$AH$11="Eastbound")),'Raw Data'!BA336,IF(AND($AE$11=$AL$3,OR($AH$11="Northbound",$AH$11="Eastbound")),'Raw Data'!BA543,IF(AND($AE$11=$AL$4,OR($AH$11="Northbound",$AH$11="Eastbound")),'Raw Data'!BA750,IF(AND($AE$11=$AL$5,OR($AH$11="Northbound",$AH$11="Eastbound")),'Raw Data'!BA957,IF(AND($AE$11=$AL$6,OR($AH$11="Northbound",$AH$11="Eastbound")),'Raw Data'!BA1164,IF(AND($AE$11=$AL$7,OR($AH$11="Northbound",$AH$11="Eastbound")),'Raw Data'!BA1371,IF(AND($AE$11=$AL$1,OR($AH$11="Southbound",$AH$11="Westbound")),'Raw Data'!BA130,IF(AND($AE$11=$AL$2,OR($AH$11="Southbound",$AH$11="Westbound")),'Raw Data'!BA337,IF(AND($AE$11=$AL$3,OR($AH$11="Southbound",$AH$11="Westbound")),'Raw Data'!BA544,IF(AND($AE$11=$AL$4,OR($AH$11="Southbound",$AH$11="Westbound")),'Raw Data'!BA751,IF(AND($AE$11=$AL$5,OR($AH$11="Southbound",$AH$11="Westbound")),'Raw Data'!BA958,IF(AND($AE$11=$AL$6,OR($AH$11="Southbound",$AH$11="Westbound")),'Raw Data'!BA1165,IF(AND($AE$11=$AL$7,OR($AH$11="Southbound",$AH$11="Westbound")),'Raw Data'!BA1372,IF(AND($AE$11=$AL$1,$AH$11="Combined"),SUM('Raw Data'!BA129:BA130),IF(AND($AE$11=$AL$2,$AH$11="Combined"),SUM('Raw Data'!BA336:BA337),IF(AND($AE$11=$AL$3,$AH$11="Combined"),SUM('Raw Data'!BA543:BA544),IF(AND($AE$11=$AL$4,$AH$11="Combined"),SUM('Raw Data'!BA750:BA751),IF(AND($AE$11=$AL$5,$AH$11="Combined"),SUM('Raw Data'!BA957:BA958),IF(AND($AE$11=$AL$6,$AH$11="Combined"),SUM('Raw Data'!BA1164:BA1165),IF(AND($AE$11=$AL$7,$AH$11="Combined"),SUM('Raw Data'!BA1371:BA1372),"Error")))))))))))))))))))))</f>
        <v>0</v>
      </c>
      <c r="R17" s="6">
        <f>IF(AND($AE$11=$AL$1,OR($AH$11="Northbound",$AH$11="Eastbound")),'Raw Data'!BB129,IF(AND($AE$11=$AL$2,OR($AH$11="Northbound",$AH$11="Eastbound")),'Raw Data'!BB336,IF(AND($AE$11=$AL$3,OR($AH$11="Northbound",$AH$11="Eastbound")),'Raw Data'!BB543,IF(AND($AE$11=$AL$4,OR($AH$11="Northbound",$AH$11="Eastbound")),'Raw Data'!BB750,IF(AND($AE$11=$AL$5,OR($AH$11="Northbound",$AH$11="Eastbound")),'Raw Data'!BB957,IF(AND($AE$11=$AL$6,OR($AH$11="Northbound",$AH$11="Eastbound")),'Raw Data'!BB1164,IF(AND($AE$11=$AL$7,OR($AH$11="Northbound",$AH$11="Eastbound")),'Raw Data'!BB1371,IF(AND($AE$11=$AL$1,OR($AH$11="Southbound",$AH$11="Westbound")),'Raw Data'!BB130,IF(AND($AE$11=$AL$2,OR($AH$11="Southbound",$AH$11="Westbound")),'Raw Data'!BB337,IF(AND($AE$11=$AL$3,OR($AH$11="Southbound",$AH$11="Westbound")),'Raw Data'!BB544,IF(AND($AE$11=$AL$4,OR($AH$11="Southbound",$AH$11="Westbound")),'Raw Data'!BB751,IF(AND($AE$11=$AL$5,OR($AH$11="Southbound",$AH$11="Westbound")),'Raw Data'!BB958,IF(AND($AE$11=$AL$6,OR($AH$11="Southbound",$AH$11="Westbound")),'Raw Data'!BB1165,IF(AND($AE$11=$AL$7,OR($AH$11="Southbound",$AH$11="Westbound")),'Raw Data'!BB1372,IF(AND($AE$11=$AL$1,$AH$11="Combined"),SUM('Raw Data'!BB129:BB130),IF(AND($AE$11=$AL$2,$AH$11="Combined"),SUM('Raw Data'!BB336:BB337),IF(AND($AE$11=$AL$3,$AH$11="Combined"),SUM('Raw Data'!BB543:BB544),IF(AND($AE$11=$AL$4,$AH$11="Combined"),SUM('Raw Data'!BB750:BB751),IF(AND($AE$11=$AL$5,$AH$11="Combined"),SUM('Raw Data'!BB957:BB958),IF(AND($AE$11=$AL$6,$AH$11="Combined"),SUM('Raw Data'!BB1164:BB1165),IF(AND($AE$11=$AL$7,$AH$11="Combined"),SUM('Raw Data'!BB1371:BB1372),"Error")))))))))))))))))))))</f>
        <v>0</v>
      </c>
      <c r="S17" s="6">
        <f>IF(AND($AE$11=$AL$1,OR($AH$11="Northbound",$AH$11="Eastbound")),'Raw Data'!BC129,IF(AND($AE$11=$AL$2,OR($AH$11="Northbound",$AH$11="Eastbound")),'Raw Data'!BC336,IF(AND($AE$11=$AL$3,OR($AH$11="Northbound",$AH$11="Eastbound")),'Raw Data'!BC543,IF(AND($AE$11=$AL$4,OR($AH$11="Northbound",$AH$11="Eastbound")),'Raw Data'!BC750,IF(AND($AE$11=$AL$5,OR($AH$11="Northbound",$AH$11="Eastbound")),'Raw Data'!BC957,IF(AND($AE$11=$AL$6,OR($AH$11="Northbound",$AH$11="Eastbound")),'Raw Data'!BC1164,IF(AND($AE$11=$AL$7,OR($AH$11="Northbound",$AH$11="Eastbound")),'Raw Data'!BC1371,IF(AND($AE$11=$AL$1,OR($AH$11="Southbound",$AH$11="Westbound")),'Raw Data'!BC130,IF(AND($AE$11=$AL$2,OR($AH$11="Southbound",$AH$11="Westbound")),'Raw Data'!BC337,IF(AND($AE$11=$AL$3,OR($AH$11="Southbound",$AH$11="Westbound")),'Raw Data'!BC544,IF(AND($AE$11=$AL$4,OR($AH$11="Southbound",$AH$11="Westbound")),'Raw Data'!BC751,IF(AND($AE$11=$AL$5,OR($AH$11="Southbound",$AH$11="Westbound")),'Raw Data'!BC958,IF(AND($AE$11=$AL$6,OR($AH$11="Southbound",$AH$11="Westbound")),'Raw Data'!BC1165,IF(AND($AE$11=$AL$7,OR($AH$11="Southbound",$AH$11="Westbound")),'Raw Data'!BC1372,IF(AND($AE$11=$AL$1,$AH$11="Combined"),SUM('Raw Data'!BC129:BC130),IF(AND($AE$11=$AL$2,$AH$11="Combined"),SUM('Raw Data'!BC336:BC337),IF(AND($AE$11=$AL$3,$AH$11="Combined"),SUM('Raw Data'!BC543:BC544),IF(AND($AE$11=$AL$4,$AH$11="Combined"),SUM('Raw Data'!BC750:BC751),IF(AND($AE$11=$AL$5,$AH$11="Combined"),SUM('Raw Data'!BC957:BC958),IF(AND($AE$11=$AL$6,$AH$11="Combined"),SUM('Raw Data'!BC1164:BC1165),IF(AND($AE$11=$AL$7,$AH$11="Combined"),SUM('Raw Data'!BC1371:BC1372),"Error")))))))))))))))))))))</f>
        <v>0</v>
      </c>
      <c r="T17" s="6">
        <f>IF(AND($AE$11=$AL$1,OR($AH$11="Northbound",$AH$11="Eastbound")),'Raw Data'!BD129,IF(AND($AE$11=$AL$2,OR($AH$11="Northbound",$AH$11="Eastbound")),'Raw Data'!BD336,IF(AND($AE$11=$AL$3,OR($AH$11="Northbound",$AH$11="Eastbound")),'Raw Data'!BD543,IF(AND($AE$11=$AL$4,OR($AH$11="Northbound",$AH$11="Eastbound")),'Raw Data'!BD750,IF(AND($AE$11=$AL$5,OR($AH$11="Northbound",$AH$11="Eastbound")),'Raw Data'!BD957,IF(AND($AE$11=$AL$6,OR($AH$11="Northbound",$AH$11="Eastbound")),'Raw Data'!BD1164,IF(AND($AE$11=$AL$7,OR($AH$11="Northbound",$AH$11="Eastbound")),'Raw Data'!BD1371,IF(AND($AE$11=$AL$1,OR($AH$11="Southbound",$AH$11="Westbound")),'Raw Data'!BD130,IF(AND($AE$11=$AL$2,OR($AH$11="Southbound",$AH$11="Westbound")),'Raw Data'!BD337,IF(AND($AE$11=$AL$3,OR($AH$11="Southbound",$AH$11="Westbound")),'Raw Data'!BD544,IF(AND($AE$11=$AL$4,OR($AH$11="Southbound",$AH$11="Westbound")),'Raw Data'!BD751,IF(AND($AE$11=$AL$5,OR($AH$11="Southbound",$AH$11="Westbound")),'Raw Data'!BD958,IF(AND($AE$11=$AL$6,OR($AH$11="Southbound",$AH$11="Westbound")),'Raw Data'!BD1165,IF(AND($AE$11=$AL$7,OR($AH$11="Southbound",$AH$11="Westbound")),'Raw Data'!BD1372,IF(AND($AE$11=$AL$1,$AH$11="Combined"),SUM('Raw Data'!BD129:BD130),IF(AND($AE$11=$AL$2,$AH$11="Combined"),SUM('Raw Data'!BD336:BD337),IF(AND($AE$11=$AL$3,$AH$11="Combined"),SUM('Raw Data'!BD543:BD544),IF(AND($AE$11=$AL$4,$AH$11="Combined"),SUM('Raw Data'!BD750:BD751),IF(AND($AE$11=$AL$5,$AH$11="Combined"),SUM('Raw Data'!BD957:BD958),IF(AND($AE$11=$AL$6,$AH$11="Combined"),SUM('Raw Data'!BD1164:BD1165),IF(AND($AE$11=$AL$7,$AH$11="Combined"),SUM('Raw Data'!BD1371:BD1372),"Error")))))))))))))))))))))</f>
        <v>0</v>
      </c>
      <c r="U17" s="6">
        <f>IF(AND($AE$11=$AL$1,OR($AH$11="Northbound",$AH$11="Eastbound")),'Raw Data'!BE129,IF(AND($AE$11=$AL$2,OR($AH$11="Northbound",$AH$11="Eastbound")),'Raw Data'!BE336,IF(AND($AE$11=$AL$3,OR($AH$11="Northbound",$AH$11="Eastbound")),'Raw Data'!BE543,IF(AND($AE$11=$AL$4,OR($AH$11="Northbound",$AH$11="Eastbound")),'Raw Data'!BE750,IF(AND($AE$11=$AL$5,OR($AH$11="Northbound",$AH$11="Eastbound")),'Raw Data'!BE957,IF(AND($AE$11=$AL$6,OR($AH$11="Northbound",$AH$11="Eastbound")),'Raw Data'!BE1164,IF(AND($AE$11=$AL$7,OR($AH$11="Northbound",$AH$11="Eastbound")),'Raw Data'!BE1371,IF(AND($AE$11=$AL$1,OR($AH$11="Southbound",$AH$11="Westbound")),'Raw Data'!BE130,IF(AND($AE$11=$AL$2,OR($AH$11="Southbound",$AH$11="Westbound")),'Raw Data'!BE337,IF(AND($AE$11=$AL$3,OR($AH$11="Southbound",$AH$11="Westbound")),'Raw Data'!BE544,IF(AND($AE$11=$AL$4,OR($AH$11="Southbound",$AH$11="Westbound")),'Raw Data'!BE751,IF(AND($AE$11=$AL$5,OR($AH$11="Southbound",$AH$11="Westbound")),'Raw Data'!BE958,IF(AND($AE$11=$AL$6,OR($AH$11="Southbound",$AH$11="Westbound")),'Raw Data'!BE1165,IF(AND($AE$11=$AL$7,OR($AH$11="Southbound",$AH$11="Westbound")),'Raw Data'!BE1372,IF(AND($AE$11=$AL$1,$AH$11="Combined"),SUM('Raw Data'!BE129:BE130),IF(AND($AE$11=$AL$2,$AH$11="Combined"),SUM('Raw Data'!BE336:BE337),IF(AND($AE$11=$AL$3,$AH$11="Combined"),SUM('Raw Data'!BE543:BE544),IF(AND($AE$11=$AL$4,$AH$11="Combined"),SUM('Raw Data'!BE750:BE751),IF(AND($AE$11=$AL$5,$AH$11="Combined"),SUM('Raw Data'!BE957:BE958),IF(AND($AE$11=$AL$6,$AH$11="Combined"),SUM('Raw Data'!BE1164:BE1165),IF(AND($AE$11=$AL$7,$AH$11="Combined"),SUM('Raw Data'!BE1371:BE1372),"Error")))))))))))))))))))))</f>
        <v>0</v>
      </c>
      <c r="V17" s="6">
        <f>IF(AND($AE$11=$AL$1,OR($AH$11="Northbound",$AH$11="Eastbound")),'Raw Data'!BF129,IF(AND($AE$11=$AL$2,OR($AH$11="Northbound",$AH$11="Eastbound")),'Raw Data'!BF336,IF(AND($AE$11=$AL$3,OR($AH$11="Northbound",$AH$11="Eastbound")),'Raw Data'!BF543,IF(AND($AE$11=$AL$4,OR($AH$11="Northbound",$AH$11="Eastbound")),'Raw Data'!BF750,IF(AND($AE$11=$AL$5,OR($AH$11="Northbound",$AH$11="Eastbound")),'Raw Data'!BF957,IF(AND($AE$11=$AL$6,OR($AH$11="Northbound",$AH$11="Eastbound")),'Raw Data'!BF1164,IF(AND($AE$11=$AL$7,OR($AH$11="Northbound",$AH$11="Eastbound")),'Raw Data'!BF1371,IF(AND($AE$11=$AL$1,OR($AH$11="Southbound",$AH$11="Westbound")),'Raw Data'!BF130,IF(AND($AE$11=$AL$2,OR($AH$11="Southbound",$AH$11="Westbound")),'Raw Data'!BF337,IF(AND($AE$11=$AL$3,OR($AH$11="Southbound",$AH$11="Westbound")),'Raw Data'!BF544,IF(AND($AE$11=$AL$4,OR($AH$11="Southbound",$AH$11="Westbound")),'Raw Data'!BF751,IF(AND($AE$11=$AL$5,OR($AH$11="Southbound",$AH$11="Westbound")),'Raw Data'!BF958,IF(AND($AE$11=$AL$6,OR($AH$11="Southbound",$AH$11="Westbound")),'Raw Data'!BF1165,IF(AND($AE$11=$AL$7,OR($AH$11="Southbound",$AH$11="Westbound")),'Raw Data'!BF1372,IF(AND($AE$11=$AL$1,$AH$11="Combined"),SUM('Raw Data'!BF129:BF130),IF(AND($AE$11=$AL$2,$AH$11="Combined"),SUM('Raw Data'!BF336:BF337),IF(AND($AE$11=$AL$3,$AH$11="Combined"),SUM('Raw Data'!BF543:BF544),IF(AND($AE$11=$AL$4,$AH$11="Combined"),SUM('Raw Data'!BF750:BF751),IF(AND($AE$11=$AL$5,$AH$11="Combined"),SUM('Raw Data'!BF957:BF958),IF(AND($AE$11=$AL$6,$AH$11="Combined"),SUM('Raw Data'!BF1164:BF1165),IF(AND($AE$11=$AL$7,$AH$11="Combined"),SUM('Raw Data'!BF1371:BF1372),"Error")))))))))))))))))))))</f>
        <v>0</v>
      </c>
      <c r="W17" s="6">
        <f>IF(AND($AE$11=$AL$1,OR($AH$11="Northbound",$AH$11="Eastbound")),'Raw Data'!BG129,IF(AND($AE$11=$AL$2,OR($AH$11="Northbound",$AH$11="Eastbound")),'Raw Data'!BG336,IF(AND($AE$11=$AL$3,OR($AH$11="Northbound",$AH$11="Eastbound")),'Raw Data'!BG543,IF(AND($AE$11=$AL$4,OR($AH$11="Northbound",$AH$11="Eastbound")),'Raw Data'!BG750,IF(AND($AE$11=$AL$5,OR($AH$11="Northbound",$AH$11="Eastbound")),'Raw Data'!BG957,IF(AND($AE$11=$AL$6,OR($AH$11="Northbound",$AH$11="Eastbound")),'Raw Data'!BG1164,IF(AND($AE$11=$AL$7,OR($AH$11="Northbound",$AH$11="Eastbound")),'Raw Data'!BG1371,IF(AND($AE$11=$AL$1,OR($AH$11="Southbound",$AH$11="Westbound")),'Raw Data'!BG130,IF(AND($AE$11=$AL$2,OR($AH$11="Southbound",$AH$11="Westbound")),'Raw Data'!BG337,IF(AND($AE$11=$AL$3,OR($AH$11="Southbound",$AH$11="Westbound")),'Raw Data'!BG544,IF(AND($AE$11=$AL$4,OR($AH$11="Southbound",$AH$11="Westbound")),'Raw Data'!BG751,IF(AND($AE$11=$AL$5,OR($AH$11="Southbound",$AH$11="Westbound")),'Raw Data'!BG958,IF(AND($AE$11=$AL$6,OR($AH$11="Southbound",$AH$11="Westbound")),'Raw Data'!BG1165,IF(AND($AE$11=$AL$7,OR($AH$11="Southbound",$AH$11="Westbound")),'Raw Data'!BG1372,IF(AND($AE$11=$AL$1,$AH$11="Combined"),SUM('Raw Data'!BG129:BG130),IF(AND($AE$11=$AL$2,$AH$11="Combined"),SUM('Raw Data'!BG336:BG337),IF(AND($AE$11=$AL$3,$AH$11="Combined"),SUM('Raw Data'!BG543:BG544),IF(AND($AE$11=$AL$4,$AH$11="Combined"),SUM('Raw Data'!BG750:BG751),IF(AND($AE$11=$AL$5,$AH$11="Combined"),SUM('Raw Data'!BG957:BG958),IF(AND($AE$11=$AL$6,$AH$11="Combined"),SUM('Raw Data'!BG1164:BG1165),IF(AND($AE$11=$AL$7,$AH$11="Combined"),SUM('Raw Data'!BG1371:BG1372),"Error")))))))))))))))))))))</f>
        <v>0</v>
      </c>
      <c r="X17" s="6">
        <f t="shared" si="2"/>
        <v>1</v>
      </c>
      <c r="Y17" s="24">
        <f t="shared" si="0"/>
        <v>100</v>
      </c>
      <c r="Z17" s="6" t="str">
        <f>IF(AND($AE$11=$AL$1,OR($AH$11="Northbound",$AH$11="Eastbound")),'Raw Data'!BH129,IF(AND($AE$11=$AL$2,OR($AH$11="Northbound",$AH$11="Eastbound")),'Raw Data'!BH336,IF(AND($AE$11=$AL$3,OR($AH$11="Northbound",$AH$11="Eastbound")),'Raw Data'!BH543,IF(AND($AE$11=$AL$4,OR($AH$11="Northbound",$AH$11="Eastbound")),'Raw Data'!BH750,IF(AND($AE$11=$AL$5,OR($AH$11="Northbound",$AH$11="Eastbound")),'Raw Data'!BH957,IF(AND($AE$11=$AL$6,OR($AH$11="Northbound",$AH$11="Eastbound")),'Raw Data'!BH1164,IF(AND($AE$11=$AL$7,OR($AH$11="Northbound",$AH$11="Eastbound")),'Raw Data'!BH1371,IF(AND($AE$11=$AL$1,OR($AH$11="Southbound",$AH$11="Westbound")),'Raw Data'!BH130,IF(AND($AE$11=$AL$2,OR($AH$11="Southbound",$AH$11="Westbound")),'Raw Data'!BH337,IF(AND($AE$11=$AL$3,OR($AH$11="Southbound",$AH$11="Westbound")),'Raw Data'!BH544,IF(AND($AE$11=$AL$4,OR($AH$11="Southbound",$AH$11="Westbound")),'Raw Data'!BH751,IF(AND($AE$11=$AL$5,OR($AH$11="Southbound",$AH$11="Westbound")),'Raw Data'!BH958,IF(AND($AE$11=$AL$6,OR($AH$11="Southbound",$AH$11="Westbound")),'Raw Data'!BH1165,IF(AND($AE$11=$AL$7,OR($AH$11="Southbound",$AH$11="Westbound")),'Raw Data'!BH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7" s="6" t="str">
        <f>IF(AND($AE$11=$AL$1,OR($AH$11="Northbound",$AH$11="Eastbound")),'Raw Data'!BI129,IF(AND($AE$11=$AL$2,OR($AH$11="Northbound",$AH$11="Eastbound")),'Raw Data'!BI336,IF(AND($AE$11=$AL$3,OR($AH$11="Northbound",$AH$11="Eastbound")),'Raw Data'!BI543,IF(AND($AE$11=$AL$4,OR($AH$11="Northbound",$AH$11="Eastbound")),'Raw Data'!BI750,IF(AND($AE$11=$AL$5,OR($AH$11="Northbound",$AH$11="Eastbound")),'Raw Data'!BI957,IF(AND($AE$11=$AL$6,OR($AH$11="Northbound",$AH$11="Eastbound")),'Raw Data'!BI1164,IF(AND($AE$11=$AL$7,OR($AH$11="Northbound",$AH$11="Eastbound")),'Raw Data'!BI1371,IF(AND($AE$11=$AL$1,OR($AH$11="Southbound",$AH$11="Westbound")),'Raw Data'!BI130,IF(AND($AE$11=$AL$2,OR($AH$11="Southbound",$AH$11="Westbound")),'Raw Data'!BI337,IF(AND($AE$11=$AL$3,OR($AH$11="Southbound",$AH$11="Westbound")),'Raw Data'!BI544,IF(AND($AE$11=$AL$4,OR($AH$11="Southbound",$AH$11="Westbound")),'Raw Data'!BI751,IF(AND($AE$11=$AL$5,OR($AH$11="Southbound",$AH$11="Westbound")),'Raw Data'!BI958,IF(AND($AE$11=$AL$6,OR($AH$11="Southbound",$AH$11="Westbound")),'Raw Data'!BI1165,IF(AND($AE$11=$AL$7,OR($AH$11="Southbound",$AH$11="Westbound")),'Raw Data'!BI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7" s="6" t="str">
        <f>IF(AND($AE$11=$AL$1,OR($AH$11="Northbound",$AH$11="Eastbound")),'Raw Data'!BJ129,IF(AND($AE$11=$AL$2,OR($AH$11="Northbound",$AH$11="Eastbound")),'Raw Data'!BJ336,IF(AND($AE$11=$AL$3,OR($AH$11="Northbound",$AH$11="Eastbound")),'Raw Data'!BJ543,IF(AND($AE$11=$AL$4,OR($AH$11="Northbound",$AH$11="Eastbound")),'Raw Data'!BJ750,IF(AND($AE$11=$AL$5,OR($AH$11="Northbound",$AH$11="Eastbound")),'Raw Data'!BJ957,IF(AND($AE$11=$AL$6,OR($AH$11="Northbound",$AH$11="Eastbound")),'Raw Data'!BJ1164,IF(AND($AE$11=$AL$7,OR($AH$11="Northbound",$AH$11="Eastbound")),'Raw Data'!BJ1371,IF(AND($AE$11=$AL$1,OR($AH$11="Southbound",$AH$11="Westbound")),'Raw Data'!BJ130,IF(AND($AE$11=$AL$2,OR($AH$11="Southbound",$AH$11="Westbound")),'Raw Data'!BJ337,IF(AND($AE$11=$AL$3,OR($AH$11="Southbound",$AH$11="Westbound")),'Raw Data'!BJ544,IF(AND($AE$11=$AL$4,OR($AH$11="Southbound",$AH$11="Westbound")),'Raw Data'!BJ751,IF(AND($AE$11=$AL$5,OR($AH$11="Southbound",$AH$11="Westbound")),'Raw Data'!BJ958,IF(AND($AE$11=$AL$6,OR($AH$11="Southbound",$AH$11="Westbound")),'Raw Data'!BJ1165,IF(AND($AE$11=$AL$7,OR($AH$11="Southbound",$AH$11="Westbound")),'Raw Data'!BJ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7" s="70" t="str">
        <f>IF(AND($AE$11=$AL$1,OR($AH$11="Northbound",$AH$11="Eastbound")),'Raw Data'!BK129,IF(AND($AE$11=$AL$2,OR($AH$11="Northbound",$AH$11="Eastbound")),'Raw Data'!BK336,IF(AND($AE$11=$AL$3,OR($AH$11="Northbound",$AH$11="Eastbound")),'Raw Data'!BK543,IF(AND($AE$11=$AL$4,OR($AH$11="Northbound",$AH$11="Eastbound")),'Raw Data'!BK750,IF(AND($AE$11=$AL$5,OR($AH$11="Northbound",$AH$11="Eastbound")),'Raw Data'!BK957,IF(AND($AE$11=$AL$6,OR($AH$11="Northbound",$AH$11="Eastbound")),'Raw Data'!BK1164,IF(AND($AE$11=$AL$7,OR($AH$11="Northbound",$AH$11="Eastbound")),'Raw Data'!BK1371,IF(AND($AE$11=$AL$1,OR($AH$11="Southbound",$AH$11="Westbound")),'Raw Data'!BK130,IF(AND($AE$11=$AL$2,OR($AH$11="Southbound",$AH$11="Westbound")),'Raw Data'!BK337,IF(AND($AE$11=$AL$3,OR($AH$11="Southbound",$AH$11="Westbound")),'Raw Data'!BK544,IF(AND($AE$11=$AL$4,OR($AH$11="Southbound",$AH$11="Westbound")),'Raw Data'!BK751,IF(AND($AE$11=$AL$5,OR($AH$11="Southbound",$AH$11="Westbound")),'Raw Data'!BK958,IF(AND($AE$11=$AL$6,OR($AH$11="Southbound",$AH$11="Westbound")),'Raw Data'!BK1165,IF(AND($AE$11=$AL$7,OR($AH$11="Southbound",$AH$11="Westbound")),'Raw Data'!BK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7" s="47"/>
      <c r="AF17" s="47"/>
      <c r="AG17" s="47"/>
      <c r="AH17" s="47"/>
      <c r="AI17" s="47"/>
      <c r="AJ17" s="47"/>
      <c r="AK17" s="47"/>
      <c r="AN17" s="41"/>
      <c r="AO17" s="51"/>
      <c r="AQ17" s="47"/>
      <c r="AR17" s="47"/>
      <c r="AT17" s="47"/>
      <c r="AU17" s="47"/>
    </row>
    <row r="18" spans="1:47" ht="13.8" x14ac:dyDescent="0.25">
      <c r="A18" s="43">
        <v>4.1666666666666664E-2</v>
      </c>
      <c r="B18" s="54">
        <f t="shared" si="1"/>
        <v>2</v>
      </c>
      <c r="C18" s="6">
        <f>IF(AND($AE$11=$AL$1,OR($AH$11="Northbound",$AH$11="Eastbound")),'Raw Data'!AM131,IF(AND($AE$11=$AL$2,OR($AH$11="Northbound",$AH$11="Eastbound")),'Raw Data'!AM338,IF(AND($AE$11=$AL$3,OR($AH$11="Northbound",$AH$11="Eastbound")),'Raw Data'!AM545,IF(AND($AE$11=$AL$4,OR($AH$11="Northbound",$AH$11="Eastbound")),'Raw Data'!AM752,IF(AND($AE$11=$AL$5,OR($AH$11="Northbound",$AH$11="Eastbound")),'Raw Data'!AM959,IF(AND($AE$11=$AL$6,OR($AH$11="Northbound",$AH$11="Eastbound")),'Raw Data'!AM1166,IF(AND($AE$11=$AL$7,OR($AH$11="Northbound",$AH$11="Eastbound")),'Raw Data'!AM1373,IF(AND($AE$11=$AL$1,OR($AH$11="Southbound",$AH$11="Westbound")),'Raw Data'!AM132,IF(AND($AE$11=$AL$2,OR($AH$11="Southbound",$AH$11="Westbound")),'Raw Data'!AM339,IF(AND($AE$11=$AL$3,OR($AH$11="Southbound",$AH$11="Westbound")),'Raw Data'!AM546,IF(AND($AE$11=$AL$4,OR($AH$11="Southbound",$AH$11="Westbound")),'Raw Data'!AM753,IF(AND($AE$11=$AL$5,OR($AH$11="Southbound",$AH$11="Westbound")),'Raw Data'!AM960,IF(AND($AE$11=$AL$6,OR($AH$11="Southbound",$AH$11="Westbound")),'Raw Data'!AM1167,IF(AND($AE$11=$AL$7,OR($AH$11="Southbound",$AH$11="Westbound")),'Raw Data'!AM1374,IF(AND($AE$11=$AL$1,$AH$11="Combined"),SUM('Raw Data'!AM131:AM132),IF(AND($AE$11=$AL$2,$AH$11="Combined"),SUM('Raw Data'!AM338:AM339),IF(AND($AE$11=$AL$3,$AH$11="Combined"),SUM('Raw Data'!AM545:AM546),IF(AND($AE$11=$AL$4,$AH$11="Combined"),SUM('Raw Data'!AM752:AM753),IF(AND($AE$11=$AL$5,$AH$11="Combined"),SUM('Raw Data'!AM959:AM960),IF(AND($AE$11=$AL$6,$AH$11="Combined"),SUM('Raw Data'!AM1166:AM1167),IF(AND($AE$11=$AL$7,$AH$11="Combined"),SUM('Raw Data'!AM1373:AM1374),"Error")))))))))))))))))))))</f>
        <v>0</v>
      </c>
      <c r="D18" s="6">
        <f>IF(AND($AE$11=$AL$1,OR($AH$11="Northbound",$AH$11="Eastbound")),'Raw Data'!AN131,IF(AND($AE$11=$AL$2,OR($AH$11="Northbound",$AH$11="Eastbound")),'Raw Data'!AN338,IF(AND($AE$11=$AL$3,OR($AH$11="Northbound",$AH$11="Eastbound")),'Raw Data'!AN545,IF(AND($AE$11=$AL$4,OR($AH$11="Northbound",$AH$11="Eastbound")),'Raw Data'!AN752,IF(AND($AE$11=$AL$5,OR($AH$11="Northbound",$AH$11="Eastbound")),'Raw Data'!AN959,IF(AND($AE$11=$AL$6,OR($AH$11="Northbound",$AH$11="Eastbound")),'Raw Data'!AN1166,IF(AND($AE$11=$AL$7,OR($AH$11="Northbound",$AH$11="Eastbound")),'Raw Data'!AN1373,IF(AND($AE$11=$AL$1,OR($AH$11="Southbound",$AH$11="Westbound")),'Raw Data'!AN132,IF(AND($AE$11=$AL$2,OR($AH$11="Southbound",$AH$11="Westbound")),'Raw Data'!AN339,IF(AND($AE$11=$AL$3,OR($AH$11="Southbound",$AH$11="Westbound")),'Raw Data'!AN546,IF(AND($AE$11=$AL$4,OR($AH$11="Southbound",$AH$11="Westbound")),'Raw Data'!AN753,IF(AND($AE$11=$AL$5,OR($AH$11="Southbound",$AH$11="Westbound")),'Raw Data'!AN960,IF(AND($AE$11=$AL$6,OR($AH$11="Southbound",$AH$11="Westbound")),'Raw Data'!AN1167,IF(AND($AE$11=$AL$7,OR($AH$11="Southbound",$AH$11="Westbound")),'Raw Data'!AN1374,IF(AND($AE$11=$AL$1,$AH$11="Combined"),SUM('Raw Data'!AN131:AN132),IF(AND($AE$11=$AL$2,$AH$11="Combined"),SUM('Raw Data'!AN338:AN339),IF(AND($AE$11=$AL$3,$AH$11="Combined"),SUM('Raw Data'!AN545:AN546),IF(AND($AE$11=$AL$4,$AH$11="Combined"),SUM('Raw Data'!AN752:AN753),IF(AND($AE$11=$AL$5,$AH$11="Combined"),SUM('Raw Data'!AN959:AN960),IF(AND($AE$11=$AL$6,$AH$11="Combined"),SUM('Raw Data'!AN1166:AN1167),IF(AND($AE$11=$AL$7,$AH$11="Combined"),SUM('Raw Data'!AN1373:AN1374),"Error")))))))))))))))))))))</f>
        <v>0</v>
      </c>
      <c r="E18" s="6">
        <f>IF(AND($AE$11=$AL$1,OR($AH$11="Northbound",$AH$11="Eastbound")),'Raw Data'!AO131,IF(AND($AE$11=$AL$2,OR($AH$11="Northbound",$AH$11="Eastbound")),'Raw Data'!AO338,IF(AND($AE$11=$AL$3,OR($AH$11="Northbound",$AH$11="Eastbound")),'Raw Data'!AO545,IF(AND($AE$11=$AL$4,OR($AH$11="Northbound",$AH$11="Eastbound")),'Raw Data'!AO752,IF(AND($AE$11=$AL$5,OR($AH$11="Northbound",$AH$11="Eastbound")),'Raw Data'!AO959,IF(AND($AE$11=$AL$6,OR($AH$11="Northbound",$AH$11="Eastbound")),'Raw Data'!AO1166,IF(AND($AE$11=$AL$7,OR($AH$11="Northbound",$AH$11="Eastbound")),'Raw Data'!AO1373,IF(AND($AE$11=$AL$1,OR($AH$11="Southbound",$AH$11="Westbound")),'Raw Data'!AO132,IF(AND($AE$11=$AL$2,OR($AH$11="Southbound",$AH$11="Westbound")),'Raw Data'!AO339,IF(AND($AE$11=$AL$3,OR($AH$11="Southbound",$AH$11="Westbound")),'Raw Data'!AO546,IF(AND($AE$11=$AL$4,OR($AH$11="Southbound",$AH$11="Westbound")),'Raw Data'!AO753,IF(AND($AE$11=$AL$5,OR($AH$11="Southbound",$AH$11="Westbound")),'Raw Data'!AO960,IF(AND($AE$11=$AL$6,OR($AH$11="Southbound",$AH$11="Westbound")),'Raw Data'!AO1167,IF(AND($AE$11=$AL$7,OR($AH$11="Southbound",$AH$11="Westbound")),'Raw Data'!AO1374,IF(AND($AE$11=$AL$1,$AH$11="Combined"),SUM('Raw Data'!AO131:AO132),IF(AND($AE$11=$AL$2,$AH$11="Combined"),SUM('Raw Data'!AO338:AO339),IF(AND($AE$11=$AL$3,$AH$11="Combined"),SUM('Raw Data'!AO545:AO546),IF(AND($AE$11=$AL$4,$AH$11="Combined"),SUM('Raw Data'!AO752:AO753),IF(AND($AE$11=$AL$5,$AH$11="Combined"),SUM('Raw Data'!AO959:AO960),IF(AND($AE$11=$AL$6,$AH$11="Combined"),SUM('Raw Data'!AO1166:AO1167),IF(AND($AE$11=$AL$7,$AH$11="Combined"),SUM('Raw Data'!AO1373:AO1374),"Error")))))))))))))))))))))</f>
        <v>0</v>
      </c>
      <c r="F18" s="6">
        <f>IF(AND($AE$11=$AL$1,OR($AH$11="Northbound",$AH$11="Eastbound")),'Raw Data'!AP131,IF(AND($AE$11=$AL$2,OR($AH$11="Northbound",$AH$11="Eastbound")),'Raw Data'!AP338,IF(AND($AE$11=$AL$3,OR($AH$11="Northbound",$AH$11="Eastbound")),'Raw Data'!AP545,IF(AND($AE$11=$AL$4,OR($AH$11="Northbound",$AH$11="Eastbound")),'Raw Data'!AP752,IF(AND($AE$11=$AL$5,OR($AH$11="Northbound",$AH$11="Eastbound")),'Raw Data'!AP959,IF(AND($AE$11=$AL$6,OR($AH$11="Northbound",$AH$11="Eastbound")),'Raw Data'!AP1166,IF(AND($AE$11=$AL$7,OR($AH$11="Northbound",$AH$11="Eastbound")),'Raw Data'!AP1373,IF(AND($AE$11=$AL$1,OR($AH$11="Southbound",$AH$11="Westbound")),'Raw Data'!AP132,IF(AND($AE$11=$AL$2,OR($AH$11="Southbound",$AH$11="Westbound")),'Raw Data'!AP339,IF(AND($AE$11=$AL$3,OR($AH$11="Southbound",$AH$11="Westbound")),'Raw Data'!AP546,IF(AND($AE$11=$AL$4,OR($AH$11="Southbound",$AH$11="Westbound")),'Raw Data'!AP753,IF(AND($AE$11=$AL$5,OR($AH$11="Southbound",$AH$11="Westbound")),'Raw Data'!AP960,IF(AND($AE$11=$AL$6,OR($AH$11="Southbound",$AH$11="Westbound")),'Raw Data'!AP1167,IF(AND($AE$11=$AL$7,OR($AH$11="Southbound",$AH$11="Westbound")),'Raw Data'!AP1374,IF(AND($AE$11=$AL$1,$AH$11="Combined"),SUM('Raw Data'!AP131:AP132),IF(AND($AE$11=$AL$2,$AH$11="Combined"),SUM('Raw Data'!AP338:AP339),IF(AND($AE$11=$AL$3,$AH$11="Combined"),SUM('Raw Data'!AP545:AP546),IF(AND($AE$11=$AL$4,$AH$11="Combined"),SUM('Raw Data'!AP752:AP753),IF(AND($AE$11=$AL$5,$AH$11="Combined"),SUM('Raw Data'!AP959:AP960),IF(AND($AE$11=$AL$6,$AH$11="Combined"),SUM('Raw Data'!AP1166:AP1167),IF(AND($AE$11=$AL$7,$AH$11="Combined"),SUM('Raw Data'!AP1373:AP1374),"Error")))))))))))))))))))))</f>
        <v>2</v>
      </c>
      <c r="G18" s="6">
        <f>IF(AND($AE$11=$AL$1,OR($AH$11="Northbound",$AH$11="Eastbound")),'Raw Data'!AQ131,IF(AND($AE$11=$AL$2,OR($AH$11="Northbound",$AH$11="Eastbound")),'Raw Data'!AQ338,IF(AND($AE$11=$AL$3,OR($AH$11="Northbound",$AH$11="Eastbound")),'Raw Data'!AQ545,IF(AND($AE$11=$AL$4,OR($AH$11="Northbound",$AH$11="Eastbound")),'Raw Data'!AQ752,IF(AND($AE$11=$AL$5,OR($AH$11="Northbound",$AH$11="Eastbound")),'Raw Data'!AQ959,IF(AND($AE$11=$AL$6,OR($AH$11="Northbound",$AH$11="Eastbound")),'Raw Data'!AQ1166,IF(AND($AE$11=$AL$7,OR($AH$11="Northbound",$AH$11="Eastbound")),'Raw Data'!AQ1373,IF(AND($AE$11=$AL$1,OR($AH$11="Southbound",$AH$11="Westbound")),'Raw Data'!AQ132,IF(AND($AE$11=$AL$2,OR($AH$11="Southbound",$AH$11="Westbound")),'Raw Data'!AQ339,IF(AND($AE$11=$AL$3,OR($AH$11="Southbound",$AH$11="Westbound")),'Raw Data'!AQ546,IF(AND($AE$11=$AL$4,OR($AH$11="Southbound",$AH$11="Westbound")),'Raw Data'!AQ753,IF(AND($AE$11=$AL$5,OR($AH$11="Southbound",$AH$11="Westbound")),'Raw Data'!AQ960,IF(AND($AE$11=$AL$6,OR($AH$11="Southbound",$AH$11="Westbound")),'Raw Data'!AQ1167,IF(AND($AE$11=$AL$7,OR($AH$11="Southbound",$AH$11="Westbound")),'Raw Data'!AQ1374,IF(AND($AE$11=$AL$1,$AH$11="Combined"),SUM('Raw Data'!AQ131:AQ132),IF(AND($AE$11=$AL$2,$AH$11="Combined"),SUM('Raw Data'!AQ338:AQ339),IF(AND($AE$11=$AL$3,$AH$11="Combined"),SUM('Raw Data'!AQ545:AQ546),IF(AND($AE$11=$AL$4,$AH$11="Combined"),SUM('Raw Data'!AQ752:AQ753),IF(AND($AE$11=$AL$5,$AH$11="Combined"),SUM('Raw Data'!AQ959:AQ960),IF(AND($AE$11=$AL$6,$AH$11="Combined"),SUM('Raw Data'!AQ1166:AQ1167),IF(AND($AE$11=$AL$7,$AH$11="Combined"),SUM('Raw Data'!AQ1373:AQ1374),"Error")))))))))))))))))))))</f>
        <v>0</v>
      </c>
      <c r="H18" s="6">
        <f>IF(AND($AE$11=$AL$1,OR($AH$11="Northbound",$AH$11="Eastbound")),'Raw Data'!AR131,IF(AND($AE$11=$AL$2,OR($AH$11="Northbound",$AH$11="Eastbound")),'Raw Data'!AR338,IF(AND($AE$11=$AL$3,OR($AH$11="Northbound",$AH$11="Eastbound")),'Raw Data'!AR545,IF(AND($AE$11=$AL$4,OR($AH$11="Northbound",$AH$11="Eastbound")),'Raw Data'!AR752,IF(AND($AE$11=$AL$5,OR($AH$11="Northbound",$AH$11="Eastbound")),'Raw Data'!AR959,IF(AND($AE$11=$AL$6,OR($AH$11="Northbound",$AH$11="Eastbound")),'Raw Data'!AR1166,IF(AND($AE$11=$AL$7,OR($AH$11="Northbound",$AH$11="Eastbound")),'Raw Data'!AR1373,IF(AND($AE$11=$AL$1,OR($AH$11="Southbound",$AH$11="Westbound")),'Raw Data'!AR132,IF(AND($AE$11=$AL$2,OR($AH$11="Southbound",$AH$11="Westbound")),'Raw Data'!AR339,IF(AND($AE$11=$AL$3,OR($AH$11="Southbound",$AH$11="Westbound")),'Raw Data'!AR546,IF(AND($AE$11=$AL$4,OR($AH$11="Southbound",$AH$11="Westbound")),'Raw Data'!AR753,IF(AND($AE$11=$AL$5,OR($AH$11="Southbound",$AH$11="Westbound")),'Raw Data'!AR960,IF(AND($AE$11=$AL$6,OR($AH$11="Southbound",$AH$11="Westbound")),'Raw Data'!AR1167,IF(AND($AE$11=$AL$7,OR($AH$11="Southbound",$AH$11="Westbound")),'Raw Data'!AR1374,IF(AND($AE$11=$AL$1,$AH$11="Combined"),SUM('Raw Data'!AR131:AR132),IF(AND($AE$11=$AL$2,$AH$11="Combined"),SUM('Raw Data'!AR338:AR339),IF(AND($AE$11=$AL$3,$AH$11="Combined"),SUM('Raw Data'!AR545:AR546),IF(AND($AE$11=$AL$4,$AH$11="Combined"),SUM('Raw Data'!AR752:AR753),IF(AND($AE$11=$AL$5,$AH$11="Combined"),SUM('Raw Data'!AR959:AR960),IF(AND($AE$11=$AL$6,$AH$11="Combined"),SUM('Raw Data'!AR1166:AR1167),IF(AND($AE$11=$AL$7,$AH$11="Combined"),SUM('Raw Data'!AR1373:AR1374),"Error")))))))))))))))))))))</f>
        <v>0</v>
      </c>
      <c r="I18" s="6">
        <f>IF(AND($AE$11=$AL$1,OR($AH$11="Northbound",$AH$11="Eastbound")),'Raw Data'!AS131,IF(AND($AE$11=$AL$2,OR($AH$11="Northbound",$AH$11="Eastbound")),'Raw Data'!AS338,IF(AND($AE$11=$AL$3,OR($AH$11="Northbound",$AH$11="Eastbound")),'Raw Data'!AS545,IF(AND($AE$11=$AL$4,OR($AH$11="Northbound",$AH$11="Eastbound")),'Raw Data'!AS752,IF(AND($AE$11=$AL$5,OR($AH$11="Northbound",$AH$11="Eastbound")),'Raw Data'!AS959,IF(AND($AE$11=$AL$6,OR($AH$11="Northbound",$AH$11="Eastbound")),'Raw Data'!AS1166,IF(AND($AE$11=$AL$7,OR($AH$11="Northbound",$AH$11="Eastbound")),'Raw Data'!AS1373,IF(AND($AE$11=$AL$1,OR($AH$11="Southbound",$AH$11="Westbound")),'Raw Data'!AS132,IF(AND($AE$11=$AL$2,OR($AH$11="Southbound",$AH$11="Westbound")),'Raw Data'!AS339,IF(AND($AE$11=$AL$3,OR($AH$11="Southbound",$AH$11="Westbound")),'Raw Data'!AS546,IF(AND($AE$11=$AL$4,OR($AH$11="Southbound",$AH$11="Westbound")),'Raw Data'!AS753,IF(AND($AE$11=$AL$5,OR($AH$11="Southbound",$AH$11="Westbound")),'Raw Data'!AS960,IF(AND($AE$11=$AL$6,OR($AH$11="Southbound",$AH$11="Westbound")),'Raw Data'!AS1167,IF(AND($AE$11=$AL$7,OR($AH$11="Southbound",$AH$11="Westbound")),'Raw Data'!AS1374,IF(AND($AE$11=$AL$1,$AH$11="Combined"),SUM('Raw Data'!AS131:AS132),IF(AND($AE$11=$AL$2,$AH$11="Combined"),SUM('Raw Data'!AS338:AS339),IF(AND($AE$11=$AL$3,$AH$11="Combined"),SUM('Raw Data'!AS545:AS546),IF(AND($AE$11=$AL$4,$AH$11="Combined"),SUM('Raw Data'!AS752:AS753),IF(AND($AE$11=$AL$5,$AH$11="Combined"),SUM('Raw Data'!AS959:AS960),IF(AND($AE$11=$AL$6,$AH$11="Combined"),SUM('Raw Data'!AS1166:AS1167),IF(AND($AE$11=$AL$7,$AH$11="Combined"),SUM('Raw Data'!AS1373:AS1374),"Error")))))))))))))))))))))</f>
        <v>0</v>
      </c>
      <c r="J18" s="6">
        <f>IF(AND($AE$11=$AL$1,OR($AH$11="Northbound",$AH$11="Eastbound")),'Raw Data'!AT131,IF(AND($AE$11=$AL$2,OR($AH$11="Northbound",$AH$11="Eastbound")),'Raw Data'!AT338,IF(AND($AE$11=$AL$3,OR($AH$11="Northbound",$AH$11="Eastbound")),'Raw Data'!AT545,IF(AND($AE$11=$AL$4,OR($AH$11="Northbound",$AH$11="Eastbound")),'Raw Data'!AT752,IF(AND($AE$11=$AL$5,OR($AH$11="Northbound",$AH$11="Eastbound")),'Raw Data'!AT959,IF(AND($AE$11=$AL$6,OR($AH$11="Northbound",$AH$11="Eastbound")),'Raw Data'!AT1166,IF(AND($AE$11=$AL$7,OR($AH$11="Northbound",$AH$11="Eastbound")),'Raw Data'!AT1373,IF(AND($AE$11=$AL$1,OR($AH$11="Southbound",$AH$11="Westbound")),'Raw Data'!AT132,IF(AND($AE$11=$AL$2,OR($AH$11="Southbound",$AH$11="Westbound")),'Raw Data'!AT339,IF(AND($AE$11=$AL$3,OR($AH$11="Southbound",$AH$11="Westbound")),'Raw Data'!AT546,IF(AND($AE$11=$AL$4,OR($AH$11="Southbound",$AH$11="Westbound")),'Raw Data'!AT753,IF(AND($AE$11=$AL$5,OR($AH$11="Southbound",$AH$11="Westbound")),'Raw Data'!AT960,IF(AND($AE$11=$AL$6,OR($AH$11="Southbound",$AH$11="Westbound")),'Raw Data'!AT1167,IF(AND($AE$11=$AL$7,OR($AH$11="Southbound",$AH$11="Westbound")),'Raw Data'!AT1374,IF(AND($AE$11=$AL$1,$AH$11="Combined"),SUM('Raw Data'!AT131:AT132),IF(AND($AE$11=$AL$2,$AH$11="Combined"),SUM('Raw Data'!AT338:AT339),IF(AND($AE$11=$AL$3,$AH$11="Combined"),SUM('Raw Data'!AT545:AT546),IF(AND($AE$11=$AL$4,$AH$11="Combined"),SUM('Raw Data'!AT752:AT753),IF(AND($AE$11=$AL$5,$AH$11="Combined"),SUM('Raw Data'!AT959:AT960),IF(AND($AE$11=$AL$6,$AH$11="Combined"),SUM('Raw Data'!AT1166:AT1167),IF(AND($AE$11=$AL$7,$AH$11="Combined"),SUM('Raw Data'!AT1373:AT1374),"Error")))))))))))))))))))))</f>
        <v>0</v>
      </c>
      <c r="K18" s="6">
        <f>IF(AND($AE$11=$AL$1,OR($AH$11="Northbound",$AH$11="Eastbound")),'Raw Data'!AU131,IF(AND($AE$11=$AL$2,OR($AH$11="Northbound",$AH$11="Eastbound")),'Raw Data'!AU338,IF(AND($AE$11=$AL$3,OR($AH$11="Northbound",$AH$11="Eastbound")),'Raw Data'!AU545,IF(AND($AE$11=$AL$4,OR($AH$11="Northbound",$AH$11="Eastbound")),'Raw Data'!AU752,IF(AND($AE$11=$AL$5,OR($AH$11="Northbound",$AH$11="Eastbound")),'Raw Data'!AU959,IF(AND($AE$11=$AL$6,OR($AH$11="Northbound",$AH$11="Eastbound")),'Raw Data'!AU1166,IF(AND($AE$11=$AL$7,OR($AH$11="Northbound",$AH$11="Eastbound")),'Raw Data'!AU1373,IF(AND($AE$11=$AL$1,OR($AH$11="Southbound",$AH$11="Westbound")),'Raw Data'!AU132,IF(AND($AE$11=$AL$2,OR($AH$11="Southbound",$AH$11="Westbound")),'Raw Data'!AU339,IF(AND($AE$11=$AL$3,OR($AH$11="Southbound",$AH$11="Westbound")),'Raw Data'!AU546,IF(AND($AE$11=$AL$4,OR($AH$11="Southbound",$AH$11="Westbound")),'Raw Data'!AU753,IF(AND($AE$11=$AL$5,OR($AH$11="Southbound",$AH$11="Westbound")),'Raw Data'!AU960,IF(AND($AE$11=$AL$6,OR($AH$11="Southbound",$AH$11="Westbound")),'Raw Data'!AU1167,IF(AND($AE$11=$AL$7,OR($AH$11="Southbound",$AH$11="Westbound")),'Raw Data'!AU1374,IF(AND($AE$11=$AL$1,$AH$11="Combined"),SUM('Raw Data'!AU131:AU132),IF(AND($AE$11=$AL$2,$AH$11="Combined"),SUM('Raw Data'!AU338:AU339),IF(AND($AE$11=$AL$3,$AH$11="Combined"),SUM('Raw Data'!AU545:AU546),IF(AND($AE$11=$AL$4,$AH$11="Combined"),SUM('Raw Data'!AU752:AU753),IF(AND($AE$11=$AL$5,$AH$11="Combined"),SUM('Raw Data'!AU959:AU960),IF(AND($AE$11=$AL$6,$AH$11="Combined"),SUM('Raw Data'!AU1166:AU1167),IF(AND($AE$11=$AL$7,$AH$11="Combined"),SUM('Raw Data'!AU1373:AU1374),"Error")))))))))))))))))))))</f>
        <v>0</v>
      </c>
      <c r="L18" s="6">
        <f>IF(AND($AE$11=$AL$1,OR($AH$11="Northbound",$AH$11="Eastbound")),'Raw Data'!AV131,IF(AND($AE$11=$AL$2,OR($AH$11="Northbound",$AH$11="Eastbound")),'Raw Data'!AV338,IF(AND($AE$11=$AL$3,OR($AH$11="Northbound",$AH$11="Eastbound")),'Raw Data'!AV545,IF(AND($AE$11=$AL$4,OR($AH$11="Northbound",$AH$11="Eastbound")),'Raw Data'!AV752,IF(AND($AE$11=$AL$5,OR($AH$11="Northbound",$AH$11="Eastbound")),'Raw Data'!AV959,IF(AND($AE$11=$AL$6,OR($AH$11="Northbound",$AH$11="Eastbound")),'Raw Data'!AV1166,IF(AND($AE$11=$AL$7,OR($AH$11="Northbound",$AH$11="Eastbound")),'Raw Data'!AV1373,IF(AND($AE$11=$AL$1,OR($AH$11="Southbound",$AH$11="Westbound")),'Raw Data'!AV132,IF(AND($AE$11=$AL$2,OR($AH$11="Southbound",$AH$11="Westbound")),'Raw Data'!AV339,IF(AND($AE$11=$AL$3,OR($AH$11="Southbound",$AH$11="Westbound")),'Raw Data'!AV546,IF(AND($AE$11=$AL$4,OR($AH$11="Southbound",$AH$11="Westbound")),'Raw Data'!AV753,IF(AND($AE$11=$AL$5,OR($AH$11="Southbound",$AH$11="Westbound")),'Raw Data'!AV960,IF(AND($AE$11=$AL$6,OR($AH$11="Southbound",$AH$11="Westbound")),'Raw Data'!AV1167,IF(AND($AE$11=$AL$7,OR($AH$11="Southbound",$AH$11="Westbound")),'Raw Data'!AV1374,IF(AND($AE$11=$AL$1,$AH$11="Combined"),SUM('Raw Data'!AV131:AV132),IF(AND($AE$11=$AL$2,$AH$11="Combined"),SUM('Raw Data'!AV338:AV339),IF(AND($AE$11=$AL$3,$AH$11="Combined"),SUM('Raw Data'!AV545:AV546),IF(AND($AE$11=$AL$4,$AH$11="Combined"),SUM('Raw Data'!AV752:AV753),IF(AND($AE$11=$AL$5,$AH$11="Combined"),SUM('Raw Data'!AV959:AV960),IF(AND($AE$11=$AL$6,$AH$11="Combined"),SUM('Raw Data'!AV1166:AV1167),IF(AND($AE$11=$AL$7,$AH$11="Combined"),SUM('Raw Data'!AV1373:AV1374),"Error")))))))))))))))))))))</f>
        <v>0</v>
      </c>
      <c r="M18" s="6">
        <f>IF(AND($AE$11=$AL$1,OR($AH$11="Northbound",$AH$11="Eastbound")),'Raw Data'!AW131,IF(AND($AE$11=$AL$2,OR($AH$11="Northbound",$AH$11="Eastbound")),'Raw Data'!AW338,IF(AND($AE$11=$AL$3,OR($AH$11="Northbound",$AH$11="Eastbound")),'Raw Data'!AW545,IF(AND($AE$11=$AL$4,OR($AH$11="Northbound",$AH$11="Eastbound")),'Raw Data'!AW752,IF(AND($AE$11=$AL$5,OR($AH$11="Northbound",$AH$11="Eastbound")),'Raw Data'!AW959,IF(AND($AE$11=$AL$6,OR($AH$11="Northbound",$AH$11="Eastbound")),'Raw Data'!AW1166,IF(AND($AE$11=$AL$7,OR($AH$11="Northbound",$AH$11="Eastbound")),'Raw Data'!AW1373,IF(AND($AE$11=$AL$1,OR($AH$11="Southbound",$AH$11="Westbound")),'Raw Data'!AW132,IF(AND($AE$11=$AL$2,OR($AH$11="Southbound",$AH$11="Westbound")),'Raw Data'!AW339,IF(AND($AE$11=$AL$3,OR($AH$11="Southbound",$AH$11="Westbound")),'Raw Data'!AW546,IF(AND($AE$11=$AL$4,OR($AH$11="Southbound",$AH$11="Westbound")),'Raw Data'!AW753,IF(AND($AE$11=$AL$5,OR($AH$11="Southbound",$AH$11="Westbound")),'Raw Data'!AW960,IF(AND($AE$11=$AL$6,OR($AH$11="Southbound",$AH$11="Westbound")),'Raw Data'!AW1167,IF(AND($AE$11=$AL$7,OR($AH$11="Southbound",$AH$11="Westbound")),'Raw Data'!AW1374,IF(AND($AE$11=$AL$1,$AH$11="Combined"),SUM('Raw Data'!AW131:AW132),IF(AND($AE$11=$AL$2,$AH$11="Combined"),SUM('Raw Data'!AW338:AW339),IF(AND($AE$11=$AL$3,$AH$11="Combined"),SUM('Raw Data'!AW545:AW546),IF(AND($AE$11=$AL$4,$AH$11="Combined"),SUM('Raw Data'!AW752:AW753),IF(AND($AE$11=$AL$5,$AH$11="Combined"),SUM('Raw Data'!AW959:AW960),IF(AND($AE$11=$AL$6,$AH$11="Combined"),SUM('Raw Data'!AW1166:AW1167),IF(AND($AE$11=$AL$7,$AH$11="Combined"),SUM('Raw Data'!AW1373:AW1374),"Error")))))))))))))))))))))</f>
        <v>0</v>
      </c>
      <c r="N18" s="6">
        <f>IF(AND($AE$11=$AL$1,OR($AH$11="Northbound",$AH$11="Eastbound")),'Raw Data'!AX131,IF(AND($AE$11=$AL$2,OR($AH$11="Northbound",$AH$11="Eastbound")),'Raw Data'!AX338,IF(AND($AE$11=$AL$3,OR($AH$11="Northbound",$AH$11="Eastbound")),'Raw Data'!AX545,IF(AND($AE$11=$AL$4,OR($AH$11="Northbound",$AH$11="Eastbound")),'Raw Data'!AX752,IF(AND($AE$11=$AL$5,OR($AH$11="Northbound",$AH$11="Eastbound")),'Raw Data'!AX959,IF(AND($AE$11=$AL$6,OR($AH$11="Northbound",$AH$11="Eastbound")),'Raw Data'!AX1166,IF(AND($AE$11=$AL$7,OR($AH$11="Northbound",$AH$11="Eastbound")),'Raw Data'!AX1373,IF(AND($AE$11=$AL$1,OR($AH$11="Southbound",$AH$11="Westbound")),'Raw Data'!AX132,IF(AND($AE$11=$AL$2,OR($AH$11="Southbound",$AH$11="Westbound")),'Raw Data'!AX339,IF(AND($AE$11=$AL$3,OR($AH$11="Southbound",$AH$11="Westbound")),'Raw Data'!AX546,IF(AND($AE$11=$AL$4,OR($AH$11="Southbound",$AH$11="Westbound")),'Raw Data'!AX753,IF(AND($AE$11=$AL$5,OR($AH$11="Southbound",$AH$11="Westbound")),'Raw Data'!AX960,IF(AND($AE$11=$AL$6,OR($AH$11="Southbound",$AH$11="Westbound")),'Raw Data'!AX1167,IF(AND($AE$11=$AL$7,OR($AH$11="Southbound",$AH$11="Westbound")),'Raw Data'!AX1374,IF(AND($AE$11=$AL$1,$AH$11="Combined"),SUM('Raw Data'!AX131:AX132),IF(AND($AE$11=$AL$2,$AH$11="Combined"),SUM('Raw Data'!AX338:AX339),IF(AND($AE$11=$AL$3,$AH$11="Combined"),SUM('Raw Data'!AX545:AX546),IF(AND($AE$11=$AL$4,$AH$11="Combined"),SUM('Raw Data'!AX752:AX753),IF(AND($AE$11=$AL$5,$AH$11="Combined"),SUM('Raw Data'!AX959:AX960),IF(AND($AE$11=$AL$6,$AH$11="Combined"),SUM('Raw Data'!AX1166:AX1167),IF(AND($AE$11=$AL$7,$AH$11="Combined"),SUM('Raw Data'!AX1373:AX1374),"Error")))))))))))))))))))))</f>
        <v>0</v>
      </c>
      <c r="O18" s="6">
        <f>IF(AND($AE$11=$AL$1,OR($AH$11="Northbound",$AH$11="Eastbound")),'Raw Data'!AY131,IF(AND($AE$11=$AL$2,OR($AH$11="Northbound",$AH$11="Eastbound")),'Raw Data'!AY338,IF(AND($AE$11=$AL$3,OR($AH$11="Northbound",$AH$11="Eastbound")),'Raw Data'!AY545,IF(AND($AE$11=$AL$4,OR($AH$11="Northbound",$AH$11="Eastbound")),'Raw Data'!AY752,IF(AND($AE$11=$AL$5,OR($AH$11="Northbound",$AH$11="Eastbound")),'Raw Data'!AY959,IF(AND($AE$11=$AL$6,OR($AH$11="Northbound",$AH$11="Eastbound")),'Raw Data'!AY1166,IF(AND($AE$11=$AL$7,OR($AH$11="Northbound",$AH$11="Eastbound")),'Raw Data'!AY1373,IF(AND($AE$11=$AL$1,OR($AH$11="Southbound",$AH$11="Westbound")),'Raw Data'!AY132,IF(AND($AE$11=$AL$2,OR($AH$11="Southbound",$AH$11="Westbound")),'Raw Data'!AY339,IF(AND($AE$11=$AL$3,OR($AH$11="Southbound",$AH$11="Westbound")),'Raw Data'!AY546,IF(AND($AE$11=$AL$4,OR($AH$11="Southbound",$AH$11="Westbound")),'Raw Data'!AY753,IF(AND($AE$11=$AL$5,OR($AH$11="Southbound",$AH$11="Westbound")),'Raw Data'!AY960,IF(AND($AE$11=$AL$6,OR($AH$11="Southbound",$AH$11="Westbound")),'Raw Data'!AY1167,IF(AND($AE$11=$AL$7,OR($AH$11="Southbound",$AH$11="Westbound")),'Raw Data'!AY1374,IF(AND($AE$11=$AL$1,$AH$11="Combined"),SUM('Raw Data'!AY131:AY132),IF(AND($AE$11=$AL$2,$AH$11="Combined"),SUM('Raw Data'!AY338:AY339),IF(AND($AE$11=$AL$3,$AH$11="Combined"),SUM('Raw Data'!AY545:AY546),IF(AND($AE$11=$AL$4,$AH$11="Combined"),SUM('Raw Data'!AY752:AY753),IF(AND($AE$11=$AL$5,$AH$11="Combined"),SUM('Raw Data'!AY959:AY960),IF(AND($AE$11=$AL$6,$AH$11="Combined"),SUM('Raw Data'!AY1166:AY1167),IF(AND($AE$11=$AL$7,$AH$11="Combined"),SUM('Raw Data'!AY1373:AY1374),"Error")))))))))))))))))))))</f>
        <v>0</v>
      </c>
      <c r="P18" s="6">
        <f>IF(AND($AE$11=$AL$1,OR($AH$11="Northbound",$AH$11="Eastbound")),'Raw Data'!AZ131,IF(AND($AE$11=$AL$2,OR($AH$11="Northbound",$AH$11="Eastbound")),'Raw Data'!AZ338,IF(AND($AE$11=$AL$3,OR($AH$11="Northbound",$AH$11="Eastbound")),'Raw Data'!AZ545,IF(AND($AE$11=$AL$4,OR($AH$11="Northbound",$AH$11="Eastbound")),'Raw Data'!AZ752,IF(AND($AE$11=$AL$5,OR($AH$11="Northbound",$AH$11="Eastbound")),'Raw Data'!AZ959,IF(AND($AE$11=$AL$6,OR($AH$11="Northbound",$AH$11="Eastbound")),'Raw Data'!AZ1166,IF(AND($AE$11=$AL$7,OR($AH$11="Northbound",$AH$11="Eastbound")),'Raw Data'!AZ1373,IF(AND($AE$11=$AL$1,OR($AH$11="Southbound",$AH$11="Westbound")),'Raw Data'!AZ132,IF(AND($AE$11=$AL$2,OR($AH$11="Southbound",$AH$11="Westbound")),'Raw Data'!AZ339,IF(AND($AE$11=$AL$3,OR($AH$11="Southbound",$AH$11="Westbound")),'Raw Data'!AZ546,IF(AND($AE$11=$AL$4,OR($AH$11="Southbound",$AH$11="Westbound")),'Raw Data'!AZ753,IF(AND($AE$11=$AL$5,OR($AH$11="Southbound",$AH$11="Westbound")),'Raw Data'!AZ960,IF(AND($AE$11=$AL$6,OR($AH$11="Southbound",$AH$11="Westbound")),'Raw Data'!AZ1167,IF(AND($AE$11=$AL$7,OR($AH$11="Southbound",$AH$11="Westbound")),'Raw Data'!AZ1374,IF(AND($AE$11=$AL$1,$AH$11="Combined"),SUM('Raw Data'!AZ131:AZ132),IF(AND($AE$11=$AL$2,$AH$11="Combined"),SUM('Raw Data'!AZ338:AZ339),IF(AND($AE$11=$AL$3,$AH$11="Combined"),SUM('Raw Data'!AZ545:AZ546),IF(AND($AE$11=$AL$4,$AH$11="Combined"),SUM('Raw Data'!AZ752:AZ753),IF(AND($AE$11=$AL$5,$AH$11="Combined"),SUM('Raw Data'!AZ959:AZ960),IF(AND($AE$11=$AL$6,$AH$11="Combined"),SUM('Raw Data'!AZ1166:AZ1167),IF(AND($AE$11=$AL$7,$AH$11="Combined"),SUM('Raw Data'!AZ1373:AZ1374),"Error")))))))))))))))))))))</f>
        <v>0</v>
      </c>
      <c r="Q18" s="6">
        <f>IF(AND($AE$11=$AL$1,OR($AH$11="Northbound",$AH$11="Eastbound")),'Raw Data'!BA131,IF(AND($AE$11=$AL$2,OR($AH$11="Northbound",$AH$11="Eastbound")),'Raw Data'!BA338,IF(AND($AE$11=$AL$3,OR($AH$11="Northbound",$AH$11="Eastbound")),'Raw Data'!BA545,IF(AND($AE$11=$AL$4,OR($AH$11="Northbound",$AH$11="Eastbound")),'Raw Data'!BA752,IF(AND($AE$11=$AL$5,OR($AH$11="Northbound",$AH$11="Eastbound")),'Raw Data'!BA959,IF(AND($AE$11=$AL$6,OR($AH$11="Northbound",$AH$11="Eastbound")),'Raw Data'!BA1166,IF(AND($AE$11=$AL$7,OR($AH$11="Northbound",$AH$11="Eastbound")),'Raw Data'!BA1373,IF(AND($AE$11=$AL$1,OR($AH$11="Southbound",$AH$11="Westbound")),'Raw Data'!BA132,IF(AND($AE$11=$AL$2,OR($AH$11="Southbound",$AH$11="Westbound")),'Raw Data'!BA339,IF(AND($AE$11=$AL$3,OR($AH$11="Southbound",$AH$11="Westbound")),'Raw Data'!BA546,IF(AND($AE$11=$AL$4,OR($AH$11="Southbound",$AH$11="Westbound")),'Raw Data'!BA753,IF(AND($AE$11=$AL$5,OR($AH$11="Southbound",$AH$11="Westbound")),'Raw Data'!BA960,IF(AND($AE$11=$AL$6,OR($AH$11="Southbound",$AH$11="Westbound")),'Raw Data'!BA1167,IF(AND($AE$11=$AL$7,OR($AH$11="Southbound",$AH$11="Westbound")),'Raw Data'!BA1374,IF(AND($AE$11=$AL$1,$AH$11="Combined"),SUM('Raw Data'!BA131:BA132),IF(AND($AE$11=$AL$2,$AH$11="Combined"),SUM('Raw Data'!BA338:BA339),IF(AND($AE$11=$AL$3,$AH$11="Combined"),SUM('Raw Data'!BA545:BA546),IF(AND($AE$11=$AL$4,$AH$11="Combined"),SUM('Raw Data'!BA752:BA753),IF(AND($AE$11=$AL$5,$AH$11="Combined"),SUM('Raw Data'!BA959:BA960),IF(AND($AE$11=$AL$6,$AH$11="Combined"),SUM('Raw Data'!BA1166:BA1167),IF(AND($AE$11=$AL$7,$AH$11="Combined"),SUM('Raw Data'!BA1373:BA1374),"Error")))))))))))))))))))))</f>
        <v>0</v>
      </c>
      <c r="R18" s="6">
        <f>IF(AND($AE$11=$AL$1,OR($AH$11="Northbound",$AH$11="Eastbound")),'Raw Data'!BB131,IF(AND($AE$11=$AL$2,OR($AH$11="Northbound",$AH$11="Eastbound")),'Raw Data'!BB338,IF(AND($AE$11=$AL$3,OR($AH$11="Northbound",$AH$11="Eastbound")),'Raw Data'!BB545,IF(AND($AE$11=$AL$4,OR($AH$11="Northbound",$AH$11="Eastbound")),'Raw Data'!BB752,IF(AND($AE$11=$AL$5,OR($AH$11="Northbound",$AH$11="Eastbound")),'Raw Data'!BB959,IF(AND($AE$11=$AL$6,OR($AH$11="Northbound",$AH$11="Eastbound")),'Raw Data'!BB1166,IF(AND($AE$11=$AL$7,OR($AH$11="Northbound",$AH$11="Eastbound")),'Raw Data'!BB1373,IF(AND($AE$11=$AL$1,OR($AH$11="Southbound",$AH$11="Westbound")),'Raw Data'!BB132,IF(AND($AE$11=$AL$2,OR($AH$11="Southbound",$AH$11="Westbound")),'Raw Data'!BB339,IF(AND($AE$11=$AL$3,OR($AH$11="Southbound",$AH$11="Westbound")),'Raw Data'!BB546,IF(AND($AE$11=$AL$4,OR($AH$11="Southbound",$AH$11="Westbound")),'Raw Data'!BB753,IF(AND($AE$11=$AL$5,OR($AH$11="Southbound",$AH$11="Westbound")),'Raw Data'!BB960,IF(AND($AE$11=$AL$6,OR($AH$11="Southbound",$AH$11="Westbound")),'Raw Data'!BB1167,IF(AND($AE$11=$AL$7,OR($AH$11="Southbound",$AH$11="Westbound")),'Raw Data'!BB1374,IF(AND($AE$11=$AL$1,$AH$11="Combined"),SUM('Raw Data'!BB131:BB132),IF(AND($AE$11=$AL$2,$AH$11="Combined"),SUM('Raw Data'!BB338:BB339),IF(AND($AE$11=$AL$3,$AH$11="Combined"),SUM('Raw Data'!BB545:BB546),IF(AND($AE$11=$AL$4,$AH$11="Combined"),SUM('Raw Data'!BB752:BB753),IF(AND($AE$11=$AL$5,$AH$11="Combined"),SUM('Raw Data'!BB959:BB960),IF(AND($AE$11=$AL$6,$AH$11="Combined"),SUM('Raw Data'!BB1166:BB1167),IF(AND($AE$11=$AL$7,$AH$11="Combined"),SUM('Raw Data'!BB1373:BB1374),"Error")))))))))))))))))))))</f>
        <v>0</v>
      </c>
      <c r="S18" s="6">
        <f>IF(AND($AE$11=$AL$1,OR($AH$11="Northbound",$AH$11="Eastbound")),'Raw Data'!BC131,IF(AND($AE$11=$AL$2,OR($AH$11="Northbound",$AH$11="Eastbound")),'Raw Data'!BC338,IF(AND($AE$11=$AL$3,OR($AH$11="Northbound",$AH$11="Eastbound")),'Raw Data'!BC545,IF(AND($AE$11=$AL$4,OR($AH$11="Northbound",$AH$11="Eastbound")),'Raw Data'!BC752,IF(AND($AE$11=$AL$5,OR($AH$11="Northbound",$AH$11="Eastbound")),'Raw Data'!BC959,IF(AND($AE$11=$AL$6,OR($AH$11="Northbound",$AH$11="Eastbound")),'Raw Data'!BC1166,IF(AND($AE$11=$AL$7,OR($AH$11="Northbound",$AH$11="Eastbound")),'Raw Data'!BC1373,IF(AND($AE$11=$AL$1,OR($AH$11="Southbound",$AH$11="Westbound")),'Raw Data'!BC132,IF(AND($AE$11=$AL$2,OR($AH$11="Southbound",$AH$11="Westbound")),'Raw Data'!BC339,IF(AND($AE$11=$AL$3,OR($AH$11="Southbound",$AH$11="Westbound")),'Raw Data'!BC546,IF(AND($AE$11=$AL$4,OR($AH$11="Southbound",$AH$11="Westbound")),'Raw Data'!BC753,IF(AND($AE$11=$AL$5,OR($AH$11="Southbound",$AH$11="Westbound")),'Raw Data'!BC960,IF(AND($AE$11=$AL$6,OR($AH$11="Southbound",$AH$11="Westbound")),'Raw Data'!BC1167,IF(AND($AE$11=$AL$7,OR($AH$11="Southbound",$AH$11="Westbound")),'Raw Data'!BC1374,IF(AND($AE$11=$AL$1,$AH$11="Combined"),SUM('Raw Data'!BC131:BC132),IF(AND($AE$11=$AL$2,$AH$11="Combined"),SUM('Raw Data'!BC338:BC339),IF(AND($AE$11=$AL$3,$AH$11="Combined"),SUM('Raw Data'!BC545:BC546),IF(AND($AE$11=$AL$4,$AH$11="Combined"),SUM('Raw Data'!BC752:BC753),IF(AND($AE$11=$AL$5,$AH$11="Combined"),SUM('Raw Data'!BC959:BC960),IF(AND($AE$11=$AL$6,$AH$11="Combined"),SUM('Raw Data'!BC1166:BC1167),IF(AND($AE$11=$AL$7,$AH$11="Combined"),SUM('Raw Data'!BC1373:BC1374),"Error")))))))))))))))))))))</f>
        <v>0</v>
      </c>
      <c r="T18" s="6">
        <f>IF(AND($AE$11=$AL$1,OR($AH$11="Northbound",$AH$11="Eastbound")),'Raw Data'!BD131,IF(AND($AE$11=$AL$2,OR($AH$11="Northbound",$AH$11="Eastbound")),'Raw Data'!BD338,IF(AND($AE$11=$AL$3,OR($AH$11="Northbound",$AH$11="Eastbound")),'Raw Data'!BD545,IF(AND($AE$11=$AL$4,OR($AH$11="Northbound",$AH$11="Eastbound")),'Raw Data'!BD752,IF(AND($AE$11=$AL$5,OR($AH$11="Northbound",$AH$11="Eastbound")),'Raw Data'!BD959,IF(AND($AE$11=$AL$6,OR($AH$11="Northbound",$AH$11="Eastbound")),'Raw Data'!BD1166,IF(AND($AE$11=$AL$7,OR($AH$11="Northbound",$AH$11="Eastbound")),'Raw Data'!BD1373,IF(AND($AE$11=$AL$1,OR($AH$11="Southbound",$AH$11="Westbound")),'Raw Data'!BD132,IF(AND($AE$11=$AL$2,OR($AH$11="Southbound",$AH$11="Westbound")),'Raw Data'!BD339,IF(AND($AE$11=$AL$3,OR($AH$11="Southbound",$AH$11="Westbound")),'Raw Data'!BD546,IF(AND($AE$11=$AL$4,OR($AH$11="Southbound",$AH$11="Westbound")),'Raw Data'!BD753,IF(AND($AE$11=$AL$5,OR($AH$11="Southbound",$AH$11="Westbound")),'Raw Data'!BD960,IF(AND($AE$11=$AL$6,OR($AH$11="Southbound",$AH$11="Westbound")),'Raw Data'!BD1167,IF(AND($AE$11=$AL$7,OR($AH$11="Southbound",$AH$11="Westbound")),'Raw Data'!BD1374,IF(AND($AE$11=$AL$1,$AH$11="Combined"),SUM('Raw Data'!BD131:BD132),IF(AND($AE$11=$AL$2,$AH$11="Combined"),SUM('Raw Data'!BD338:BD339),IF(AND($AE$11=$AL$3,$AH$11="Combined"),SUM('Raw Data'!BD545:BD546),IF(AND($AE$11=$AL$4,$AH$11="Combined"),SUM('Raw Data'!BD752:BD753),IF(AND($AE$11=$AL$5,$AH$11="Combined"),SUM('Raw Data'!BD959:BD960),IF(AND($AE$11=$AL$6,$AH$11="Combined"),SUM('Raw Data'!BD1166:BD1167),IF(AND($AE$11=$AL$7,$AH$11="Combined"),SUM('Raw Data'!BD1373:BD1374),"Error")))))))))))))))))))))</f>
        <v>0</v>
      </c>
      <c r="U18" s="6">
        <f>IF(AND($AE$11=$AL$1,OR($AH$11="Northbound",$AH$11="Eastbound")),'Raw Data'!BE131,IF(AND($AE$11=$AL$2,OR($AH$11="Northbound",$AH$11="Eastbound")),'Raw Data'!BE338,IF(AND($AE$11=$AL$3,OR($AH$11="Northbound",$AH$11="Eastbound")),'Raw Data'!BE545,IF(AND($AE$11=$AL$4,OR($AH$11="Northbound",$AH$11="Eastbound")),'Raw Data'!BE752,IF(AND($AE$11=$AL$5,OR($AH$11="Northbound",$AH$11="Eastbound")),'Raw Data'!BE959,IF(AND($AE$11=$AL$6,OR($AH$11="Northbound",$AH$11="Eastbound")),'Raw Data'!BE1166,IF(AND($AE$11=$AL$7,OR($AH$11="Northbound",$AH$11="Eastbound")),'Raw Data'!BE1373,IF(AND($AE$11=$AL$1,OR($AH$11="Southbound",$AH$11="Westbound")),'Raw Data'!BE132,IF(AND($AE$11=$AL$2,OR($AH$11="Southbound",$AH$11="Westbound")),'Raw Data'!BE339,IF(AND($AE$11=$AL$3,OR($AH$11="Southbound",$AH$11="Westbound")),'Raw Data'!BE546,IF(AND($AE$11=$AL$4,OR($AH$11="Southbound",$AH$11="Westbound")),'Raw Data'!BE753,IF(AND($AE$11=$AL$5,OR($AH$11="Southbound",$AH$11="Westbound")),'Raw Data'!BE960,IF(AND($AE$11=$AL$6,OR($AH$11="Southbound",$AH$11="Westbound")),'Raw Data'!BE1167,IF(AND($AE$11=$AL$7,OR($AH$11="Southbound",$AH$11="Westbound")),'Raw Data'!BE1374,IF(AND($AE$11=$AL$1,$AH$11="Combined"),SUM('Raw Data'!BE131:BE132),IF(AND($AE$11=$AL$2,$AH$11="Combined"),SUM('Raw Data'!BE338:BE339),IF(AND($AE$11=$AL$3,$AH$11="Combined"),SUM('Raw Data'!BE545:BE546),IF(AND($AE$11=$AL$4,$AH$11="Combined"),SUM('Raw Data'!BE752:BE753),IF(AND($AE$11=$AL$5,$AH$11="Combined"),SUM('Raw Data'!BE959:BE960),IF(AND($AE$11=$AL$6,$AH$11="Combined"),SUM('Raw Data'!BE1166:BE1167),IF(AND($AE$11=$AL$7,$AH$11="Combined"),SUM('Raw Data'!BE1373:BE1374),"Error")))))))))))))))))))))</f>
        <v>0</v>
      </c>
      <c r="V18" s="6">
        <f>IF(AND($AE$11=$AL$1,OR($AH$11="Northbound",$AH$11="Eastbound")),'Raw Data'!BF131,IF(AND($AE$11=$AL$2,OR($AH$11="Northbound",$AH$11="Eastbound")),'Raw Data'!BF338,IF(AND($AE$11=$AL$3,OR($AH$11="Northbound",$AH$11="Eastbound")),'Raw Data'!BF545,IF(AND($AE$11=$AL$4,OR($AH$11="Northbound",$AH$11="Eastbound")),'Raw Data'!BF752,IF(AND($AE$11=$AL$5,OR($AH$11="Northbound",$AH$11="Eastbound")),'Raw Data'!BF959,IF(AND($AE$11=$AL$6,OR($AH$11="Northbound",$AH$11="Eastbound")),'Raw Data'!BF1166,IF(AND($AE$11=$AL$7,OR($AH$11="Northbound",$AH$11="Eastbound")),'Raw Data'!BF1373,IF(AND($AE$11=$AL$1,OR($AH$11="Southbound",$AH$11="Westbound")),'Raw Data'!BF132,IF(AND($AE$11=$AL$2,OR($AH$11="Southbound",$AH$11="Westbound")),'Raw Data'!BF339,IF(AND($AE$11=$AL$3,OR($AH$11="Southbound",$AH$11="Westbound")),'Raw Data'!BF546,IF(AND($AE$11=$AL$4,OR($AH$11="Southbound",$AH$11="Westbound")),'Raw Data'!BF753,IF(AND($AE$11=$AL$5,OR($AH$11="Southbound",$AH$11="Westbound")),'Raw Data'!BF960,IF(AND($AE$11=$AL$6,OR($AH$11="Southbound",$AH$11="Westbound")),'Raw Data'!BF1167,IF(AND($AE$11=$AL$7,OR($AH$11="Southbound",$AH$11="Westbound")),'Raw Data'!BF1374,IF(AND($AE$11=$AL$1,$AH$11="Combined"),SUM('Raw Data'!BF131:BF132),IF(AND($AE$11=$AL$2,$AH$11="Combined"),SUM('Raw Data'!BF338:BF339),IF(AND($AE$11=$AL$3,$AH$11="Combined"),SUM('Raw Data'!BF545:BF546),IF(AND($AE$11=$AL$4,$AH$11="Combined"),SUM('Raw Data'!BF752:BF753),IF(AND($AE$11=$AL$5,$AH$11="Combined"),SUM('Raw Data'!BF959:BF960),IF(AND($AE$11=$AL$6,$AH$11="Combined"),SUM('Raw Data'!BF1166:BF1167),IF(AND($AE$11=$AL$7,$AH$11="Combined"),SUM('Raw Data'!BF1373:BF1374),"Error")))))))))))))))))))))</f>
        <v>0</v>
      </c>
      <c r="W18" s="6">
        <f>IF(AND($AE$11=$AL$1,OR($AH$11="Northbound",$AH$11="Eastbound")),'Raw Data'!BG131,IF(AND($AE$11=$AL$2,OR($AH$11="Northbound",$AH$11="Eastbound")),'Raw Data'!BG338,IF(AND($AE$11=$AL$3,OR($AH$11="Northbound",$AH$11="Eastbound")),'Raw Data'!BG545,IF(AND($AE$11=$AL$4,OR($AH$11="Northbound",$AH$11="Eastbound")),'Raw Data'!BG752,IF(AND($AE$11=$AL$5,OR($AH$11="Northbound",$AH$11="Eastbound")),'Raw Data'!BG959,IF(AND($AE$11=$AL$6,OR($AH$11="Northbound",$AH$11="Eastbound")),'Raw Data'!BG1166,IF(AND($AE$11=$AL$7,OR($AH$11="Northbound",$AH$11="Eastbound")),'Raw Data'!BG1373,IF(AND($AE$11=$AL$1,OR($AH$11="Southbound",$AH$11="Westbound")),'Raw Data'!BG132,IF(AND($AE$11=$AL$2,OR($AH$11="Southbound",$AH$11="Westbound")),'Raw Data'!BG339,IF(AND($AE$11=$AL$3,OR($AH$11="Southbound",$AH$11="Westbound")),'Raw Data'!BG546,IF(AND($AE$11=$AL$4,OR($AH$11="Southbound",$AH$11="Westbound")),'Raw Data'!BG753,IF(AND($AE$11=$AL$5,OR($AH$11="Southbound",$AH$11="Westbound")),'Raw Data'!BG960,IF(AND($AE$11=$AL$6,OR($AH$11="Southbound",$AH$11="Westbound")),'Raw Data'!BG1167,IF(AND($AE$11=$AL$7,OR($AH$11="Southbound",$AH$11="Westbound")),'Raw Data'!BG1374,IF(AND($AE$11=$AL$1,$AH$11="Combined"),SUM('Raw Data'!BG131:BG132),IF(AND($AE$11=$AL$2,$AH$11="Combined"),SUM('Raw Data'!BG338:BG339),IF(AND($AE$11=$AL$3,$AH$11="Combined"),SUM('Raw Data'!BG545:BG546),IF(AND($AE$11=$AL$4,$AH$11="Combined"),SUM('Raw Data'!BG752:BG753),IF(AND($AE$11=$AL$5,$AH$11="Combined"),SUM('Raw Data'!BG959:BG960),IF(AND($AE$11=$AL$6,$AH$11="Combined"),SUM('Raw Data'!BG1166:BG1167),IF(AND($AE$11=$AL$7,$AH$11="Combined"),SUM('Raw Data'!BG1373:BG1374),"Error")))))))))))))))))))))</f>
        <v>0</v>
      </c>
      <c r="X18" s="6">
        <f t="shared" si="2"/>
        <v>0</v>
      </c>
      <c r="Y18" s="24">
        <f t="shared" si="0"/>
        <v>0</v>
      </c>
      <c r="Z18" s="6" t="str">
        <f>IF(AND($AE$11=$AL$1,OR($AH$11="Northbound",$AH$11="Eastbound")),'Raw Data'!BH131,IF(AND($AE$11=$AL$2,OR($AH$11="Northbound",$AH$11="Eastbound")),'Raw Data'!BH338,IF(AND($AE$11=$AL$3,OR($AH$11="Northbound",$AH$11="Eastbound")),'Raw Data'!BH545,IF(AND($AE$11=$AL$4,OR($AH$11="Northbound",$AH$11="Eastbound")),'Raw Data'!BH752,IF(AND($AE$11=$AL$5,OR($AH$11="Northbound",$AH$11="Eastbound")),'Raw Data'!BH959,IF(AND($AE$11=$AL$6,OR($AH$11="Northbound",$AH$11="Eastbound")),'Raw Data'!BH1166,IF(AND($AE$11=$AL$7,OR($AH$11="Northbound",$AH$11="Eastbound")),'Raw Data'!BH1373,IF(AND($AE$11=$AL$1,OR($AH$11="Southbound",$AH$11="Westbound")),'Raw Data'!BH132,IF(AND($AE$11=$AL$2,OR($AH$11="Southbound",$AH$11="Westbound")),'Raw Data'!BH339,IF(AND($AE$11=$AL$3,OR($AH$11="Southbound",$AH$11="Westbound")),'Raw Data'!BH546,IF(AND($AE$11=$AL$4,OR($AH$11="Southbound",$AH$11="Westbound")),'Raw Data'!BH753,IF(AND($AE$11=$AL$5,OR($AH$11="Southbound",$AH$11="Westbound")),'Raw Data'!BH960,IF(AND($AE$11=$AL$6,OR($AH$11="Southbound",$AH$11="Westbound")),'Raw Data'!BH1167,IF(AND($AE$11=$AL$7,OR($AH$11="Southbound",$AH$11="Westbound")),'Raw Data'!BH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8" s="6" t="str">
        <f>IF(AND($AE$11=$AL$1,OR($AH$11="Northbound",$AH$11="Eastbound")),'Raw Data'!BI131,IF(AND($AE$11=$AL$2,OR($AH$11="Northbound",$AH$11="Eastbound")),'Raw Data'!BI338,IF(AND($AE$11=$AL$3,OR($AH$11="Northbound",$AH$11="Eastbound")),'Raw Data'!BI545,IF(AND($AE$11=$AL$4,OR($AH$11="Northbound",$AH$11="Eastbound")),'Raw Data'!BI752,IF(AND($AE$11=$AL$5,OR($AH$11="Northbound",$AH$11="Eastbound")),'Raw Data'!BI959,IF(AND($AE$11=$AL$6,OR($AH$11="Northbound",$AH$11="Eastbound")),'Raw Data'!BI1166,IF(AND($AE$11=$AL$7,OR($AH$11="Northbound",$AH$11="Eastbound")),'Raw Data'!BI1373,IF(AND($AE$11=$AL$1,OR($AH$11="Southbound",$AH$11="Westbound")),'Raw Data'!BI132,IF(AND($AE$11=$AL$2,OR($AH$11="Southbound",$AH$11="Westbound")),'Raw Data'!BI339,IF(AND($AE$11=$AL$3,OR($AH$11="Southbound",$AH$11="Westbound")),'Raw Data'!BI546,IF(AND($AE$11=$AL$4,OR($AH$11="Southbound",$AH$11="Westbound")),'Raw Data'!BI753,IF(AND($AE$11=$AL$5,OR($AH$11="Southbound",$AH$11="Westbound")),'Raw Data'!BI960,IF(AND($AE$11=$AL$6,OR($AH$11="Southbound",$AH$11="Westbound")),'Raw Data'!BI1167,IF(AND($AE$11=$AL$7,OR($AH$11="Southbound",$AH$11="Westbound")),'Raw Data'!BI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8" s="6" t="str">
        <f>IF(AND($AE$11=$AL$1,OR($AH$11="Northbound",$AH$11="Eastbound")),'Raw Data'!BJ131,IF(AND($AE$11=$AL$2,OR($AH$11="Northbound",$AH$11="Eastbound")),'Raw Data'!BJ338,IF(AND($AE$11=$AL$3,OR($AH$11="Northbound",$AH$11="Eastbound")),'Raw Data'!BJ545,IF(AND($AE$11=$AL$4,OR($AH$11="Northbound",$AH$11="Eastbound")),'Raw Data'!BJ752,IF(AND($AE$11=$AL$5,OR($AH$11="Northbound",$AH$11="Eastbound")),'Raw Data'!BJ959,IF(AND($AE$11=$AL$6,OR($AH$11="Northbound",$AH$11="Eastbound")),'Raw Data'!BJ1166,IF(AND($AE$11=$AL$7,OR($AH$11="Northbound",$AH$11="Eastbound")),'Raw Data'!BJ1373,IF(AND($AE$11=$AL$1,OR($AH$11="Southbound",$AH$11="Westbound")),'Raw Data'!BJ132,IF(AND($AE$11=$AL$2,OR($AH$11="Southbound",$AH$11="Westbound")),'Raw Data'!BJ339,IF(AND($AE$11=$AL$3,OR($AH$11="Southbound",$AH$11="Westbound")),'Raw Data'!BJ546,IF(AND($AE$11=$AL$4,OR($AH$11="Southbound",$AH$11="Westbound")),'Raw Data'!BJ753,IF(AND($AE$11=$AL$5,OR($AH$11="Southbound",$AH$11="Westbound")),'Raw Data'!BJ960,IF(AND($AE$11=$AL$6,OR($AH$11="Southbound",$AH$11="Westbound")),'Raw Data'!BJ1167,IF(AND($AE$11=$AL$7,OR($AH$11="Southbound",$AH$11="Westbound")),'Raw Data'!BJ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8" s="70" t="str">
        <f>IF(AND($AE$11=$AL$1,OR($AH$11="Northbound",$AH$11="Eastbound")),'Raw Data'!BK131,IF(AND($AE$11=$AL$2,OR($AH$11="Northbound",$AH$11="Eastbound")),'Raw Data'!BK338,IF(AND($AE$11=$AL$3,OR($AH$11="Northbound",$AH$11="Eastbound")),'Raw Data'!BK545,IF(AND($AE$11=$AL$4,OR($AH$11="Northbound",$AH$11="Eastbound")),'Raw Data'!BK752,IF(AND($AE$11=$AL$5,OR($AH$11="Northbound",$AH$11="Eastbound")),'Raw Data'!BK959,IF(AND($AE$11=$AL$6,OR($AH$11="Northbound",$AH$11="Eastbound")),'Raw Data'!BK1166,IF(AND($AE$11=$AL$7,OR($AH$11="Northbound",$AH$11="Eastbound")),'Raw Data'!BK1373,IF(AND($AE$11=$AL$1,OR($AH$11="Southbound",$AH$11="Westbound")),'Raw Data'!BK132,IF(AND($AE$11=$AL$2,OR($AH$11="Southbound",$AH$11="Westbound")),'Raw Data'!BK339,IF(AND($AE$11=$AL$3,OR($AH$11="Southbound",$AH$11="Westbound")),'Raw Data'!BK546,IF(AND($AE$11=$AL$4,OR($AH$11="Southbound",$AH$11="Westbound")),'Raw Data'!BK753,IF(AND($AE$11=$AL$5,OR($AH$11="Southbound",$AH$11="Westbound")),'Raw Data'!BK960,IF(AND($AE$11=$AL$6,OR($AH$11="Southbound",$AH$11="Westbound")),'Raw Data'!BK1167,IF(AND($AE$11=$AL$7,OR($AH$11="Southbound",$AH$11="Westbound")),'Raw Data'!BK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8" s="47"/>
      <c r="AF18" s="47"/>
      <c r="AG18" s="47"/>
      <c r="AH18" s="47"/>
      <c r="AI18" s="47"/>
      <c r="AJ18" s="47"/>
      <c r="AK18" s="47"/>
      <c r="AN18" s="41"/>
      <c r="AO18" s="51"/>
      <c r="AQ18" s="47"/>
      <c r="AR18" s="47"/>
      <c r="AT18" s="47"/>
      <c r="AU18" s="47"/>
    </row>
    <row r="19" spans="1:47" ht="13.8" x14ac:dyDescent="0.25">
      <c r="A19" s="43">
        <v>5.2083333333333398E-2</v>
      </c>
      <c r="B19" s="54">
        <f t="shared" si="1"/>
        <v>2</v>
      </c>
      <c r="C19" s="6">
        <f>IF(AND($AE$11=$AL$1,OR($AH$11="Northbound",$AH$11="Eastbound")),'Raw Data'!AM133,IF(AND($AE$11=$AL$2,OR($AH$11="Northbound",$AH$11="Eastbound")),'Raw Data'!AM340,IF(AND($AE$11=$AL$3,OR($AH$11="Northbound",$AH$11="Eastbound")),'Raw Data'!AM547,IF(AND($AE$11=$AL$4,OR($AH$11="Northbound",$AH$11="Eastbound")),'Raw Data'!AM754,IF(AND($AE$11=$AL$5,OR($AH$11="Northbound",$AH$11="Eastbound")),'Raw Data'!AM961,IF(AND($AE$11=$AL$6,OR($AH$11="Northbound",$AH$11="Eastbound")),'Raw Data'!AM1168,IF(AND($AE$11=$AL$7,OR($AH$11="Northbound",$AH$11="Eastbound")),'Raw Data'!AM1375,IF(AND($AE$11=$AL$1,OR($AH$11="Southbound",$AH$11="Westbound")),'Raw Data'!AM134,IF(AND($AE$11=$AL$2,OR($AH$11="Southbound",$AH$11="Westbound")),'Raw Data'!AM341,IF(AND($AE$11=$AL$3,OR($AH$11="Southbound",$AH$11="Westbound")),'Raw Data'!AM548,IF(AND($AE$11=$AL$4,OR($AH$11="Southbound",$AH$11="Westbound")),'Raw Data'!AM755,IF(AND($AE$11=$AL$5,OR($AH$11="Southbound",$AH$11="Westbound")),'Raw Data'!AM962,IF(AND($AE$11=$AL$6,OR($AH$11="Southbound",$AH$11="Westbound")),'Raw Data'!AM1169,IF(AND($AE$11=$AL$7,OR($AH$11="Southbound",$AH$11="Westbound")),'Raw Data'!AM1376,IF(AND($AE$11=$AL$1,$AH$11="Combined"),SUM('Raw Data'!AM133:AM134),IF(AND($AE$11=$AL$2,$AH$11="Combined"),SUM('Raw Data'!AM340:AM341),IF(AND($AE$11=$AL$3,$AH$11="Combined"),SUM('Raw Data'!AM547:AM548),IF(AND($AE$11=$AL$4,$AH$11="Combined"),SUM('Raw Data'!AM754:AM755),IF(AND($AE$11=$AL$5,$AH$11="Combined"),SUM('Raw Data'!AM961:AM962),IF(AND($AE$11=$AL$6,$AH$11="Combined"),SUM('Raw Data'!AM1168:AM1169),IF(AND($AE$11=$AL$7,$AH$11="Combined"),SUM('Raw Data'!AM1375:AM1376),"Error")))))))))))))))))))))</f>
        <v>0</v>
      </c>
      <c r="D19" s="6">
        <f>IF(AND($AE$11=$AL$1,OR($AH$11="Northbound",$AH$11="Eastbound")),'Raw Data'!AN133,IF(AND($AE$11=$AL$2,OR($AH$11="Northbound",$AH$11="Eastbound")),'Raw Data'!AN340,IF(AND($AE$11=$AL$3,OR($AH$11="Northbound",$AH$11="Eastbound")),'Raw Data'!AN547,IF(AND($AE$11=$AL$4,OR($AH$11="Northbound",$AH$11="Eastbound")),'Raw Data'!AN754,IF(AND($AE$11=$AL$5,OR($AH$11="Northbound",$AH$11="Eastbound")),'Raw Data'!AN961,IF(AND($AE$11=$AL$6,OR($AH$11="Northbound",$AH$11="Eastbound")),'Raw Data'!AN1168,IF(AND($AE$11=$AL$7,OR($AH$11="Northbound",$AH$11="Eastbound")),'Raw Data'!AN1375,IF(AND($AE$11=$AL$1,OR($AH$11="Southbound",$AH$11="Westbound")),'Raw Data'!AN134,IF(AND($AE$11=$AL$2,OR($AH$11="Southbound",$AH$11="Westbound")),'Raw Data'!AN341,IF(AND($AE$11=$AL$3,OR($AH$11="Southbound",$AH$11="Westbound")),'Raw Data'!AN548,IF(AND($AE$11=$AL$4,OR($AH$11="Southbound",$AH$11="Westbound")),'Raw Data'!AN755,IF(AND($AE$11=$AL$5,OR($AH$11="Southbound",$AH$11="Westbound")),'Raw Data'!AN962,IF(AND($AE$11=$AL$6,OR($AH$11="Southbound",$AH$11="Westbound")),'Raw Data'!AN1169,IF(AND($AE$11=$AL$7,OR($AH$11="Southbound",$AH$11="Westbound")),'Raw Data'!AN1376,IF(AND($AE$11=$AL$1,$AH$11="Combined"),SUM('Raw Data'!AN133:AN134),IF(AND($AE$11=$AL$2,$AH$11="Combined"),SUM('Raw Data'!AN340:AN341),IF(AND($AE$11=$AL$3,$AH$11="Combined"),SUM('Raw Data'!AN547:AN548),IF(AND($AE$11=$AL$4,$AH$11="Combined"),SUM('Raw Data'!AN754:AN755),IF(AND($AE$11=$AL$5,$AH$11="Combined"),SUM('Raw Data'!AN961:AN962),IF(AND($AE$11=$AL$6,$AH$11="Combined"),SUM('Raw Data'!AN1168:AN1169),IF(AND($AE$11=$AL$7,$AH$11="Combined"),SUM('Raw Data'!AN1375:AN1376),"Error")))))))))))))))))))))</f>
        <v>0</v>
      </c>
      <c r="E19" s="6">
        <f>IF(AND($AE$11=$AL$1,OR($AH$11="Northbound",$AH$11="Eastbound")),'Raw Data'!AO133,IF(AND($AE$11=$AL$2,OR($AH$11="Northbound",$AH$11="Eastbound")),'Raw Data'!AO340,IF(AND($AE$11=$AL$3,OR($AH$11="Northbound",$AH$11="Eastbound")),'Raw Data'!AO547,IF(AND($AE$11=$AL$4,OR($AH$11="Northbound",$AH$11="Eastbound")),'Raw Data'!AO754,IF(AND($AE$11=$AL$5,OR($AH$11="Northbound",$AH$11="Eastbound")),'Raw Data'!AO961,IF(AND($AE$11=$AL$6,OR($AH$11="Northbound",$AH$11="Eastbound")),'Raw Data'!AO1168,IF(AND($AE$11=$AL$7,OR($AH$11="Northbound",$AH$11="Eastbound")),'Raw Data'!AO1375,IF(AND($AE$11=$AL$1,OR($AH$11="Southbound",$AH$11="Westbound")),'Raw Data'!AO134,IF(AND($AE$11=$AL$2,OR($AH$11="Southbound",$AH$11="Westbound")),'Raw Data'!AO341,IF(AND($AE$11=$AL$3,OR($AH$11="Southbound",$AH$11="Westbound")),'Raw Data'!AO548,IF(AND($AE$11=$AL$4,OR($AH$11="Southbound",$AH$11="Westbound")),'Raw Data'!AO755,IF(AND($AE$11=$AL$5,OR($AH$11="Southbound",$AH$11="Westbound")),'Raw Data'!AO962,IF(AND($AE$11=$AL$6,OR($AH$11="Southbound",$AH$11="Westbound")),'Raw Data'!AO1169,IF(AND($AE$11=$AL$7,OR($AH$11="Southbound",$AH$11="Westbound")),'Raw Data'!AO1376,IF(AND($AE$11=$AL$1,$AH$11="Combined"),SUM('Raw Data'!AO133:AO134),IF(AND($AE$11=$AL$2,$AH$11="Combined"),SUM('Raw Data'!AO340:AO341),IF(AND($AE$11=$AL$3,$AH$11="Combined"),SUM('Raw Data'!AO547:AO548),IF(AND($AE$11=$AL$4,$AH$11="Combined"),SUM('Raw Data'!AO754:AO755),IF(AND($AE$11=$AL$5,$AH$11="Combined"),SUM('Raw Data'!AO961:AO962),IF(AND($AE$11=$AL$6,$AH$11="Combined"),SUM('Raw Data'!AO1168:AO1169),IF(AND($AE$11=$AL$7,$AH$11="Combined"),SUM('Raw Data'!AO1375:AO1376),"Error")))))))))))))))))))))</f>
        <v>0</v>
      </c>
      <c r="F19" s="6">
        <f>IF(AND($AE$11=$AL$1,OR($AH$11="Northbound",$AH$11="Eastbound")),'Raw Data'!AP133,IF(AND($AE$11=$AL$2,OR($AH$11="Northbound",$AH$11="Eastbound")),'Raw Data'!AP340,IF(AND($AE$11=$AL$3,OR($AH$11="Northbound",$AH$11="Eastbound")),'Raw Data'!AP547,IF(AND($AE$11=$AL$4,OR($AH$11="Northbound",$AH$11="Eastbound")),'Raw Data'!AP754,IF(AND($AE$11=$AL$5,OR($AH$11="Northbound",$AH$11="Eastbound")),'Raw Data'!AP961,IF(AND($AE$11=$AL$6,OR($AH$11="Northbound",$AH$11="Eastbound")),'Raw Data'!AP1168,IF(AND($AE$11=$AL$7,OR($AH$11="Northbound",$AH$11="Eastbound")),'Raw Data'!AP1375,IF(AND($AE$11=$AL$1,OR($AH$11="Southbound",$AH$11="Westbound")),'Raw Data'!AP134,IF(AND($AE$11=$AL$2,OR($AH$11="Southbound",$AH$11="Westbound")),'Raw Data'!AP341,IF(AND($AE$11=$AL$3,OR($AH$11="Southbound",$AH$11="Westbound")),'Raw Data'!AP548,IF(AND($AE$11=$AL$4,OR($AH$11="Southbound",$AH$11="Westbound")),'Raw Data'!AP755,IF(AND($AE$11=$AL$5,OR($AH$11="Southbound",$AH$11="Westbound")),'Raw Data'!AP962,IF(AND($AE$11=$AL$6,OR($AH$11="Southbound",$AH$11="Westbound")),'Raw Data'!AP1169,IF(AND($AE$11=$AL$7,OR($AH$11="Southbound",$AH$11="Westbound")),'Raw Data'!AP1376,IF(AND($AE$11=$AL$1,$AH$11="Combined"),SUM('Raw Data'!AP133:AP134),IF(AND($AE$11=$AL$2,$AH$11="Combined"),SUM('Raw Data'!AP340:AP341),IF(AND($AE$11=$AL$3,$AH$11="Combined"),SUM('Raw Data'!AP547:AP548),IF(AND($AE$11=$AL$4,$AH$11="Combined"),SUM('Raw Data'!AP754:AP755),IF(AND($AE$11=$AL$5,$AH$11="Combined"),SUM('Raw Data'!AP961:AP962),IF(AND($AE$11=$AL$6,$AH$11="Combined"),SUM('Raw Data'!AP1168:AP1169),IF(AND($AE$11=$AL$7,$AH$11="Combined"),SUM('Raw Data'!AP1375:AP1376),"Error")))))))))))))))))))))</f>
        <v>1</v>
      </c>
      <c r="G19" s="6">
        <f>IF(AND($AE$11=$AL$1,OR($AH$11="Northbound",$AH$11="Eastbound")),'Raw Data'!AQ133,IF(AND($AE$11=$AL$2,OR($AH$11="Northbound",$AH$11="Eastbound")),'Raw Data'!AQ340,IF(AND($AE$11=$AL$3,OR($AH$11="Northbound",$AH$11="Eastbound")),'Raw Data'!AQ547,IF(AND($AE$11=$AL$4,OR($AH$11="Northbound",$AH$11="Eastbound")),'Raw Data'!AQ754,IF(AND($AE$11=$AL$5,OR($AH$11="Northbound",$AH$11="Eastbound")),'Raw Data'!AQ961,IF(AND($AE$11=$AL$6,OR($AH$11="Northbound",$AH$11="Eastbound")),'Raw Data'!AQ1168,IF(AND($AE$11=$AL$7,OR($AH$11="Northbound",$AH$11="Eastbound")),'Raw Data'!AQ1375,IF(AND($AE$11=$AL$1,OR($AH$11="Southbound",$AH$11="Westbound")),'Raw Data'!AQ134,IF(AND($AE$11=$AL$2,OR($AH$11="Southbound",$AH$11="Westbound")),'Raw Data'!AQ341,IF(AND($AE$11=$AL$3,OR($AH$11="Southbound",$AH$11="Westbound")),'Raw Data'!AQ548,IF(AND($AE$11=$AL$4,OR($AH$11="Southbound",$AH$11="Westbound")),'Raw Data'!AQ755,IF(AND($AE$11=$AL$5,OR($AH$11="Southbound",$AH$11="Westbound")),'Raw Data'!AQ962,IF(AND($AE$11=$AL$6,OR($AH$11="Southbound",$AH$11="Westbound")),'Raw Data'!AQ1169,IF(AND($AE$11=$AL$7,OR($AH$11="Southbound",$AH$11="Westbound")),'Raw Data'!AQ1376,IF(AND($AE$11=$AL$1,$AH$11="Combined"),SUM('Raw Data'!AQ133:AQ134),IF(AND($AE$11=$AL$2,$AH$11="Combined"),SUM('Raw Data'!AQ340:AQ341),IF(AND($AE$11=$AL$3,$AH$11="Combined"),SUM('Raw Data'!AQ547:AQ548),IF(AND($AE$11=$AL$4,$AH$11="Combined"),SUM('Raw Data'!AQ754:AQ755),IF(AND($AE$11=$AL$5,$AH$11="Combined"),SUM('Raw Data'!AQ961:AQ962),IF(AND($AE$11=$AL$6,$AH$11="Combined"),SUM('Raw Data'!AQ1168:AQ1169),IF(AND($AE$11=$AL$7,$AH$11="Combined"),SUM('Raw Data'!AQ1375:AQ1376),"Error")))))))))))))))))))))</f>
        <v>1</v>
      </c>
      <c r="H19" s="6">
        <f>IF(AND($AE$11=$AL$1,OR($AH$11="Northbound",$AH$11="Eastbound")),'Raw Data'!AR133,IF(AND($AE$11=$AL$2,OR($AH$11="Northbound",$AH$11="Eastbound")),'Raw Data'!AR340,IF(AND($AE$11=$AL$3,OR($AH$11="Northbound",$AH$11="Eastbound")),'Raw Data'!AR547,IF(AND($AE$11=$AL$4,OR($AH$11="Northbound",$AH$11="Eastbound")),'Raw Data'!AR754,IF(AND($AE$11=$AL$5,OR($AH$11="Northbound",$AH$11="Eastbound")),'Raw Data'!AR961,IF(AND($AE$11=$AL$6,OR($AH$11="Northbound",$AH$11="Eastbound")),'Raw Data'!AR1168,IF(AND($AE$11=$AL$7,OR($AH$11="Northbound",$AH$11="Eastbound")),'Raw Data'!AR1375,IF(AND($AE$11=$AL$1,OR($AH$11="Southbound",$AH$11="Westbound")),'Raw Data'!AR134,IF(AND($AE$11=$AL$2,OR($AH$11="Southbound",$AH$11="Westbound")),'Raw Data'!AR341,IF(AND($AE$11=$AL$3,OR($AH$11="Southbound",$AH$11="Westbound")),'Raw Data'!AR548,IF(AND($AE$11=$AL$4,OR($AH$11="Southbound",$AH$11="Westbound")),'Raw Data'!AR755,IF(AND($AE$11=$AL$5,OR($AH$11="Southbound",$AH$11="Westbound")),'Raw Data'!AR962,IF(AND($AE$11=$AL$6,OR($AH$11="Southbound",$AH$11="Westbound")),'Raw Data'!AR1169,IF(AND($AE$11=$AL$7,OR($AH$11="Southbound",$AH$11="Westbound")),'Raw Data'!AR1376,IF(AND($AE$11=$AL$1,$AH$11="Combined"),SUM('Raw Data'!AR133:AR134),IF(AND($AE$11=$AL$2,$AH$11="Combined"),SUM('Raw Data'!AR340:AR341),IF(AND($AE$11=$AL$3,$AH$11="Combined"),SUM('Raw Data'!AR547:AR548),IF(AND($AE$11=$AL$4,$AH$11="Combined"),SUM('Raw Data'!AR754:AR755),IF(AND($AE$11=$AL$5,$AH$11="Combined"),SUM('Raw Data'!AR961:AR962),IF(AND($AE$11=$AL$6,$AH$11="Combined"),SUM('Raw Data'!AR1168:AR1169),IF(AND($AE$11=$AL$7,$AH$11="Combined"),SUM('Raw Data'!AR1375:AR1376),"Error")))))))))))))))))))))</f>
        <v>0</v>
      </c>
      <c r="I19" s="6">
        <f>IF(AND($AE$11=$AL$1,OR($AH$11="Northbound",$AH$11="Eastbound")),'Raw Data'!AS133,IF(AND($AE$11=$AL$2,OR($AH$11="Northbound",$AH$11="Eastbound")),'Raw Data'!AS340,IF(AND($AE$11=$AL$3,OR($AH$11="Northbound",$AH$11="Eastbound")),'Raw Data'!AS547,IF(AND($AE$11=$AL$4,OR($AH$11="Northbound",$AH$11="Eastbound")),'Raw Data'!AS754,IF(AND($AE$11=$AL$5,OR($AH$11="Northbound",$AH$11="Eastbound")),'Raw Data'!AS961,IF(AND($AE$11=$AL$6,OR($AH$11="Northbound",$AH$11="Eastbound")),'Raw Data'!AS1168,IF(AND($AE$11=$AL$7,OR($AH$11="Northbound",$AH$11="Eastbound")),'Raw Data'!AS1375,IF(AND($AE$11=$AL$1,OR($AH$11="Southbound",$AH$11="Westbound")),'Raw Data'!AS134,IF(AND($AE$11=$AL$2,OR($AH$11="Southbound",$AH$11="Westbound")),'Raw Data'!AS341,IF(AND($AE$11=$AL$3,OR($AH$11="Southbound",$AH$11="Westbound")),'Raw Data'!AS548,IF(AND($AE$11=$AL$4,OR($AH$11="Southbound",$AH$11="Westbound")),'Raw Data'!AS755,IF(AND($AE$11=$AL$5,OR($AH$11="Southbound",$AH$11="Westbound")),'Raw Data'!AS962,IF(AND($AE$11=$AL$6,OR($AH$11="Southbound",$AH$11="Westbound")),'Raw Data'!AS1169,IF(AND($AE$11=$AL$7,OR($AH$11="Southbound",$AH$11="Westbound")),'Raw Data'!AS1376,IF(AND($AE$11=$AL$1,$AH$11="Combined"),SUM('Raw Data'!AS133:AS134),IF(AND($AE$11=$AL$2,$AH$11="Combined"),SUM('Raw Data'!AS340:AS341),IF(AND($AE$11=$AL$3,$AH$11="Combined"),SUM('Raw Data'!AS547:AS548),IF(AND($AE$11=$AL$4,$AH$11="Combined"),SUM('Raw Data'!AS754:AS755),IF(AND($AE$11=$AL$5,$AH$11="Combined"),SUM('Raw Data'!AS961:AS962),IF(AND($AE$11=$AL$6,$AH$11="Combined"),SUM('Raw Data'!AS1168:AS1169),IF(AND($AE$11=$AL$7,$AH$11="Combined"),SUM('Raw Data'!AS1375:AS1376),"Error")))))))))))))))))))))</f>
        <v>0</v>
      </c>
      <c r="J19" s="6">
        <f>IF(AND($AE$11=$AL$1,OR($AH$11="Northbound",$AH$11="Eastbound")),'Raw Data'!AT133,IF(AND($AE$11=$AL$2,OR($AH$11="Northbound",$AH$11="Eastbound")),'Raw Data'!AT340,IF(AND($AE$11=$AL$3,OR($AH$11="Northbound",$AH$11="Eastbound")),'Raw Data'!AT547,IF(AND($AE$11=$AL$4,OR($AH$11="Northbound",$AH$11="Eastbound")),'Raw Data'!AT754,IF(AND($AE$11=$AL$5,OR($AH$11="Northbound",$AH$11="Eastbound")),'Raw Data'!AT961,IF(AND($AE$11=$AL$6,OR($AH$11="Northbound",$AH$11="Eastbound")),'Raw Data'!AT1168,IF(AND($AE$11=$AL$7,OR($AH$11="Northbound",$AH$11="Eastbound")),'Raw Data'!AT1375,IF(AND($AE$11=$AL$1,OR($AH$11="Southbound",$AH$11="Westbound")),'Raw Data'!AT134,IF(AND($AE$11=$AL$2,OR($AH$11="Southbound",$AH$11="Westbound")),'Raw Data'!AT341,IF(AND($AE$11=$AL$3,OR($AH$11="Southbound",$AH$11="Westbound")),'Raw Data'!AT548,IF(AND($AE$11=$AL$4,OR($AH$11="Southbound",$AH$11="Westbound")),'Raw Data'!AT755,IF(AND($AE$11=$AL$5,OR($AH$11="Southbound",$AH$11="Westbound")),'Raw Data'!AT962,IF(AND($AE$11=$AL$6,OR($AH$11="Southbound",$AH$11="Westbound")),'Raw Data'!AT1169,IF(AND($AE$11=$AL$7,OR($AH$11="Southbound",$AH$11="Westbound")),'Raw Data'!AT1376,IF(AND($AE$11=$AL$1,$AH$11="Combined"),SUM('Raw Data'!AT133:AT134),IF(AND($AE$11=$AL$2,$AH$11="Combined"),SUM('Raw Data'!AT340:AT341),IF(AND($AE$11=$AL$3,$AH$11="Combined"),SUM('Raw Data'!AT547:AT548),IF(AND($AE$11=$AL$4,$AH$11="Combined"),SUM('Raw Data'!AT754:AT755),IF(AND($AE$11=$AL$5,$AH$11="Combined"),SUM('Raw Data'!AT961:AT962),IF(AND($AE$11=$AL$6,$AH$11="Combined"),SUM('Raw Data'!AT1168:AT1169),IF(AND($AE$11=$AL$7,$AH$11="Combined"),SUM('Raw Data'!AT1375:AT1376),"Error")))))))))))))))))))))</f>
        <v>0</v>
      </c>
      <c r="K19" s="6">
        <f>IF(AND($AE$11=$AL$1,OR($AH$11="Northbound",$AH$11="Eastbound")),'Raw Data'!AU133,IF(AND($AE$11=$AL$2,OR($AH$11="Northbound",$AH$11="Eastbound")),'Raw Data'!AU340,IF(AND($AE$11=$AL$3,OR($AH$11="Northbound",$AH$11="Eastbound")),'Raw Data'!AU547,IF(AND($AE$11=$AL$4,OR($AH$11="Northbound",$AH$11="Eastbound")),'Raw Data'!AU754,IF(AND($AE$11=$AL$5,OR($AH$11="Northbound",$AH$11="Eastbound")),'Raw Data'!AU961,IF(AND($AE$11=$AL$6,OR($AH$11="Northbound",$AH$11="Eastbound")),'Raw Data'!AU1168,IF(AND($AE$11=$AL$7,OR($AH$11="Northbound",$AH$11="Eastbound")),'Raw Data'!AU1375,IF(AND($AE$11=$AL$1,OR($AH$11="Southbound",$AH$11="Westbound")),'Raw Data'!AU134,IF(AND($AE$11=$AL$2,OR($AH$11="Southbound",$AH$11="Westbound")),'Raw Data'!AU341,IF(AND($AE$11=$AL$3,OR($AH$11="Southbound",$AH$11="Westbound")),'Raw Data'!AU548,IF(AND($AE$11=$AL$4,OR($AH$11="Southbound",$AH$11="Westbound")),'Raw Data'!AU755,IF(AND($AE$11=$AL$5,OR($AH$11="Southbound",$AH$11="Westbound")),'Raw Data'!AU962,IF(AND($AE$11=$AL$6,OR($AH$11="Southbound",$AH$11="Westbound")),'Raw Data'!AU1169,IF(AND($AE$11=$AL$7,OR($AH$11="Southbound",$AH$11="Westbound")),'Raw Data'!AU1376,IF(AND($AE$11=$AL$1,$AH$11="Combined"),SUM('Raw Data'!AU133:AU134),IF(AND($AE$11=$AL$2,$AH$11="Combined"),SUM('Raw Data'!AU340:AU341),IF(AND($AE$11=$AL$3,$AH$11="Combined"),SUM('Raw Data'!AU547:AU548),IF(AND($AE$11=$AL$4,$AH$11="Combined"),SUM('Raw Data'!AU754:AU755),IF(AND($AE$11=$AL$5,$AH$11="Combined"),SUM('Raw Data'!AU961:AU962),IF(AND($AE$11=$AL$6,$AH$11="Combined"),SUM('Raw Data'!AU1168:AU1169),IF(AND($AE$11=$AL$7,$AH$11="Combined"),SUM('Raw Data'!AU1375:AU1376),"Error")))))))))))))))))))))</f>
        <v>0</v>
      </c>
      <c r="L19" s="6">
        <f>IF(AND($AE$11=$AL$1,OR($AH$11="Northbound",$AH$11="Eastbound")),'Raw Data'!AV133,IF(AND($AE$11=$AL$2,OR($AH$11="Northbound",$AH$11="Eastbound")),'Raw Data'!AV340,IF(AND($AE$11=$AL$3,OR($AH$11="Northbound",$AH$11="Eastbound")),'Raw Data'!AV547,IF(AND($AE$11=$AL$4,OR($AH$11="Northbound",$AH$11="Eastbound")),'Raw Data'!AV754,IF(AND($AE$11=$AL$5,OR($AH$11="Northbound",$AH$11="Eastbound")),'Raw Data'!AV961,IF(AND($AE$11=$AL$6,OR($AH$11="Northbound",$AH$11="Eastbound")),'Raw Data'!AV1168,IF(AND($AE$11=$AL$7,OR($AH$11="Northbound",$AH$11="Eastbound")),'Raw Data'!AV1375,IF(AND($AE$11=$AL$1,OR($AH$11="Southbound",$AH$11="Westbound")),'Raw Data'!AV134,IF(AND($AE$11=$AL$2,OR($AH$11="Southbound",$AH$11="Westbound")),'Raw Data'!AV341,IF(AND($AE$11=$AL$3,OR($AH$11="Southbound",$AH$11="Westbound")),'Raw Data'!AV548,IF(AND($AE$11=$AL$4,OR($AH$11="Southbound",$AH$11="Westbound")),'Raw Data'!AV755,IF(AND($AE$11=$AL$5,OR($AH$11="Southbound",$AH$11="Westbound")),'Raw Data'!AV962,IF(AND($AE$11=$AL$6,OR($AH$11="Southbound",$AH$11="Westbound")),'Raw Data'!AV1169,IF(AND($AE$11=$AL$7,OR($AH$11="Southbound",$AH$11="Westbound")),'Raw Data'!AV1376,IF(AND($AE$11=$AL$1,$AH$11="Combined"),SUM('Raw Data'!AV133:AV134),IF(AND($AE$11=$AL$2,$AH$11="Combined"),SUM('Raw Data'!AV340:AV341),IF(AND($AE$11=$AL$3,$AH$11="Combined"),SUM('Raw Data'!AV547:AV548),IF(AND($AE$11=$AL$4,$AH$11="Combined"),SUM('Raw Data'!AV754:AV755),IF(AND($AE$11=$AL$5,$AH$11="Combined"),SUM('Raw Data'!AV961:AV962),IF(AND($AE$11=$AL$6,$AH$11="Combined"),SUM('Raw Data'!AV1168:AV1169),IF(AND($AE$11=$AL$7,$AH$11="Combined"),SUM('Raw Data'!AV1375:AV1376),"Error")))))))))))))))))))))</f>
        <v>0</v>
      </c>
      <c r="M19" s="6">
        <f>IF(AND($AE$11=$AL$1,OR($AH$11="Northbound",$AH$11="Eastbound")),'Raw Data'!AW133,IF(AND($AE$11=$AL$2,OR($AH$11="Northbound",$AH$11="Eastbound")),'Raw Data'!AW340,IF(AND($AE$11=$AL$3,OR($AH$11="Northbound",$AH$11="Eastbound")),'Raw Data'!AW547,IF(AND($AE$11=$AL$4,OR($AH$11="Northbound",$AH$11="Eastbound")),'Raw Data'!AW754,IF(AND($AE$11=$AL$5,OR($AH$11="Northbound",$AH$11="Eastbound")),'Raw Data'!AW961,IF(AND($AE$11=$AL$6,OR($AH$11="Northbound",$AH$11="Eastbound")),'Raw Data'!AW1168,IF(AND($AE$11=$AL$7,OR($AH$11="Northbound",$AH$11="Eastbound")),'Raw Data'!AW1375,IF(AND($AE$11=$AL$1,OR($AH$11="Southbound",$AH$11="Westbound")),'Raw Data'!AW134,IF(AND($AE$11=$AL$2,OR($AH$11="Southbound",$AH$11="Westbound")),'Raw Data'!AW341,IF(AND($AE$11=$AL$3,OR($AH$11="Southbound",$AH$11="Westbound")),'Raw Data'!AW548,IF(AND($AE$11=$AL$4,OR($AH$11="Southbound",$AH$11="Westbound")),'Raw Data'!AW755,IF(AND($AE$11=$AL$5,OR($AH$11="Southbound",$AH$11="Westbound")),'Raw Data'!AW962,IF(AND($AE$11=$AL$6,OR($AH$11="Southbound",$AH$11="Westbound")),'Raw Data'!AW1169,IF(AND($AE$11=$AL$7,OR($AH$11="Southbound",$AH$11="Westbound")),'Raw Data'!AW1376,IF(AND($AE$11=$AL$1,$AH$11="Combined"),SUM('Raw Data'!AW133:AW134),IF(AND($AE$11=$AL$2,$AH$11="Combined"),SUM('Raw Data'!AW340:AW341),IF(AND($AE$11=$AL$3,$AH$11="Combined"),SUM('Raw Data'!AW547:AW548),IF(AND($AE$11=$AL$4,$AH$11="Combined"),SUM('Raw Data'!AW754:AW755),IF(AND($AE$11=$AL$5,$AH$11="Combined"),SUM('Raw Data'!AW961:AW962),IF(AND($AE$11=$AL$6,$AH$11="Combined"),SUM('Raw Data'!AW1168:AW1169),IF(AND($AE$11=$AL$7,$AH$11="Combined"),SUM('Raw Data'!AW1375:AW1376),"Error")))))))))))))))))))))</f>
        <v>0</v>
      </c>
      <c r="N19" s="6">
        <f>IF(AND($AE$11=$AL$1,OR($AH$11="Northbound",$AH$11="Eastbound")),'Raw Data'!AX133,IF(AND($AE$11=$AL$2,OR($AH$11="Northbound",$AH$11="Eastbound")),'Raw Data'!AX340,IF(AND($AE$11=$AL$3,OR($AH$11="Northbound",$AH$11="Eastbound")),'Raw Data'!AX547,IF(AND($AE$11=$AL$4,OR($AH$11="Northbound",$AH$11="Eastbound")),'Raw Data'!AX754,IF(AND($AE$11=$AL$5,OR($AH$11="Northbound",$AH$11="Eastbound")),'Raw Data'!AX961,IF(AND($AE$11=$AL$6,OR($AH$11="Northbound",$AH$11="Eastbound")),'Raw Data'!AX1168,IF(AND($AE$11=$AL$7,OR($AH$11="Northbound",$AH$11="Eastbound")),'Raw Data'!AX1375,IF(AND($AE$11=$AL$1,OR($AH$11="Southbound",$AH$11="Westbound")),'Raw Data'!AX134,IF(AND($AE$11=$AL$2,OR($AH$11="Southbound",$AH$11="Westbound")),'Raw Data'!AX341,IF(AND($AE$11=$AL$3,OR($AH$11="Southbound",$AH$11="Westbound")),'Raw Data'!AX548,IF(AND($AE$11=$AL$4,OR($AH$11="Southbound",$AH$11="Westbound")),'Raw Data'!AX755,IF(AND($AE$11=$AL$5,OR($AH$11="Southbound",$AH$11="Westbound")),'Raw Data'!AX962,IF(AND($AE$11=$AL$6,OR($AH$11="Southbound",$AH$11="Westbound")),'Raw Data'!AX1169,IF(AND($AE$11=$AL$7,OR($AH$11="Southbound",$AH$11="Westbound")),'Raw Data'!AX1376,IF(AND($AE$11=$AL$1,$AH$11="Combined"),SUM('Raw Data'!AX133:AX134),IF(AND($AE$11=$AL$2,$AH$11="Combined"),SUM('Raw Data'!AX340:AX341),IF(AND($AE$11=$AL$3,$AH$11="Combined"),SUM('Raw Data'!AX547:AX548),IF(AND($AE$11=$AL$4,$AH$11="Combined"),SUM('Raw Data'!AX754:AX755),IF(AND($AE$11=$AL$5,$AH$11="Combined"),SUM('Raw Data'!AX961:AX962),IF(AND($AE$11=$AL$6,$AH$11="Combined"),SUM('Raw Data'!AX1168:AX1169),IF(AND($AE$11=$AL$7,$AH$11="Combined"),SUM('Raw Data'!AX1375:AX1376),"Error")))))))))))))))))))))</f>
        <v>0</v>
      </c>
      <c r="O19" s="6">
        <f>IF(AND($AE$11=$AL$1,OR($AH$11="Northbound",$AH$11="Eastbound")),'Raw Data'!AY133,IF(AND($AE$11=$AL$2,OR($AH$11="Northbound",$AH$11="Eastbound")),'Raw Data'!AY340,IF(AND($AE$11=$AL$3,OR($AH$11="Northbound",$AH$11="Eastbound")),'Raw Data'!AY547,IF(AND($AE$11=$AL$4,OR($AH$11="Northbound",$AH$11="Eastbound")),'Raw Data'!AY754,IF(AND($AE$11=$AL$5,OR($AH$11="Northbound",$AH$11="Eastbound")),'Raw Data'!AY961,IF(AND($AE$11=$AL$6,OR($AH$11="Northbound",$AH$11="Eastbound")),'Raw Data'!AY1168,IF(AND($AE$11=$AL$7,OR($AH$11="Northbound",$AH$11="Eastbound")),'Raw Data'!AY1375,IF(AND($AE$11=$AL$1,OR($AH$11="Southbound",$AH$11="Westbound")),'Raw Data'!AY134,IF(AND($AE$11=$AL$2,OR($AH$11="Southbound",$AH$11="Westbound")),'Raw Data'!AY341,IF(AND($AE$11=$AL$3,OR($AH$11="Southbound",$AH$11="Westbound")),'Raw Data'!AY548,IF(AND($AE$11=$AL$4,OR($AH$11="Southbound",$AH$11="Westbound")),'Raw Data'!AY755,IF(AND($AE$11=$AL$5,OR($AH$11="Southbound",$AH$11="Westbound")),'Raw Data'!AY962,IF(AND($AE$11=$AL$6,OR($AH$11="Southbound",$AH$11="Westbound")),'Raw Data'!AY1169,IF(AND($AE$11=$AL$7,OR($AH$11="Southbound",$AH$11="Westbound")),'Raw Data'!AY1376,IF(AND($AE$11=$AL$1,$AH$11="Combined"),SUM('Raw Data'!AY133:AY134),IF(AND($AE$11=$AL$2,$AH$11="Combined"),SUM('Raw Data'!AY340:AY341),IF(AND($AE$11=$AL$3,$AH$11="Combined"),SUM('Raw Data'!AY547:AY548),IF(AND($AE$11=$AL$4,$AH$11="Combined"),SUM('Raw Data'!AY754:AY755),IF(AND($AE$11=$AL$5,$AH$11="Combined"),SUM('Raw Data'!AY961:AY962),IF(AND($AE$11=$AL$6,$AH$11="Combined"),SUM('Raw Data'!AY1168:AY1169),IF(AND($AE$11=$AL$7,$AH$11="Combined"),SUM('Raw Data'!AY1375:AY1376),"Error")))))))))))))))))))))</f>
        <v>0</v>
      </c>
      <c r="P19" s="6">
        <f>IF(AND($AE$11=$AL$1,OR($AH$11="Northbound",$AH$11="Eastbound")),'Raw Data'!AZ133,IF(AND($AE$11=$AL$2,OR($AH$11="Northbound",$AH$11="Eastbound")),'Raw Data'!AZ340,IF(AND($AE$11=$AL$3,OR($AH$11="Northbound",$AH$11="Eastbound")),'Raw Data'!AZ547,IF(AND($AE$11=$AL$4,OR($AH$11="Northbound",$AH$11="Eastbound")),'Raw Data'!AZ754,IF(AND($AE$11=$AL$5,OR($AH$11="Northbound",$AH$11="Eastbound")),'Raw Data'!AZ961,IF(AND($AE$11=$AL$6,OR($AH$11="Northbound",$AH$11="Eastbound")),'Raw Data'!AZ1168,IF(AND($AE$11=$AL$7,OR($AH$11="Northbound",$AH$11="Eastbound")),'Raw Data'!AZ1375,IF(AND($AE$11=$AL$1,OR($AH$11="Southbound",$AH$11="Westbound")),'Raw Data'!AZ134,IF(AND($AE$11=$AL$2,OR($AH$11="Southbound",$AH$11="Westbound")),'Raw Data'!AZ341,IF(AND($AE$11=$AL$3,OR($AH$11="Southbound",$AH$11="Westbound")),'Raw Data'!AZ548,IF(AND($AE$11=$AL$4,OR($AH$11="Southbound",$AH$11="Westbound")),'Raw Data'!AZ755,IF(AND($AE$11=$AL$5,OR($AH$11="Southbound",$AH$11="Westbound")),'Raw Data'!AZ962,IF(AND($AE$11=$AL$6,OR($AH$11="Southbound",$AH$11="Westbound")),'Raw Data'!AZ1169,IF(AND($AE$11=$AL$7,OR($AH$11="Southbound",$AH$11="Westbound")),'Raw Data'!AZ1376,IF(AND($AE$11=$AL$1,$AH$11="Combined"),SUM('Raw Data'!AZ133:AZ134),IF(AND($AE$11=$AL$2,$AH$11="Combined"),SUM('Raw Data'!AZ340:AZ341),IF(AND($AE$11=$AL$3,$AH$11="Combined"),SUM('Raw Data'!AZ547:AZ548),IF(AND($AE$11=$AL$4,$AH$11="Combined"),SUM('Raw Data'!AZ754:AZ755),IF(AND($AE$11=$AL$5,$AH$11="Combined"),SUM('Raw Data'!AZ961:AZ962),IF(AND($AE$11=$AL$6,$AH$11="Combined"),SUM('Raw Data'!AZ1168:AZ1169),IF(AND($AE$11=$AL$7,$AH$11="Combined"),SUM('Raw Data'!AZ1375:AZ1376),"Error")))))))))))))))))))))</f>
        <v>0</v>
      </c>
      <c r="Q19" s="6">
        <f>IF(AND($AE$11=$AL$1,OR($AH$11="Northbound",$AH$11="Eastbound")),'Raw Data'!BA133,IF(AND($AE$11=$AL$2,OR($AH$11="Northbound",$AH$11="Eastbound")),'Raw Data'!BA340,IF(AND($AE$11=$AL$3,OR($AH$11="Northbound",$AH$11="Eastbound")),'Raw Data'!BA547,IF(AND($AE$11=$AL$4,OR($AH$11="Northbound",$AH$11="Eastbound")),'Raw Data'!BA754,IF(AND($AE$11=$AL$5,OR($AH$11="Northbound",$AH$11="Eastbound")),'Raw Data'!BA961,IF(AND($AE$11=$AL$6,OR($AH$11="Northbound",$AH$11="Eastbound")),'Raw Data'!BA1168,IF(AND($AE$11=$AL$7,OR($AH$11="Northbound",$AH$11="Eastbound")),'Raw Data'!BA1375,IF(AND($AE$11=$AL$1,OR($AH$11="Southbound",$AH$11="Westbound")),'Raw Data'!BA134,IF(AND($AE$11=$AL$2,OR($AH$11="Southbound",$AH$11="Westbound")),'Raw Data'!BA341,IF(AND($AE$11=$AL$3,OR($AH$11="Southbound",$AH$11="Westbound")),'Raw Data'!BA548,IF(AND($AE$11=$AL$4,OR($AH$11="Southbound",$AH$11="Westbound")),'Raw Data'!BA755,IF(AND($AE$11=$AL$5,OR($AH$11="Southbound",$AH$11="Westbound")),'Raw Data'!BA962,IF(AND($AE$11=$AL$6,OR($AH$11="Southbound",$AH$11="Westbound")),'Raw Data'!BA1169,IF(AND($AE$11=$AL$7,OR($AH$11="Southbound",$AH$11="Westbound")),'Raw Data'!BA1376,IF(AND($AE$11=$AL$1,$AH$11="Combined"),SUM('Raw Data'!BA133:BA134),IF(AND($AE$11=$AL$2,$AH$11="Combined"),SUM('Raw Data'!BA340:BA341),IF(AND($AE$11=$AL$3,$AH$11="Combined"),SUM('Raw Data'!BA547:BA548),IF(AND($AE$11=$AL$4,$AH$11="Combined"),SUM('Raw Data'!BA754:BA755),IF(AND($AE$11=$AL$5,$AH$11="Combined"),SUM('Raw Data'!BA961:BA962),IF(AND($AE$11=$AL$6,$AH$11="Combined"),SUM('Raw Data'!BA1168:BA1169),IF(AND($AE$11=$AL$7,$AH$11="Combined"),SUM('Raw Data'!BA1375:BA1376),"Error")))))))))))))))))))))</f>
        <v>0</v>
      </c>
      <c r="R19" s="6">
        <f>IF(AND($AE$11=$AL$1,OR($AH$11="Northbound",$AH$11="Eastbound")),'Raw Data'!BB133,IF(AND($AE$11=$AL$2,OR($AH$11="Northbound",$AH$11="Eastbound")),'Raw Data'!BB340,IF(AND($AE$11=$AL$3,OR($AH$11="Northbound",$AH$11="Eastbound")),'Raw Data'!BB547,IF(AND($AE$11=$AL$4,OR($AH$11="Northbound",$AH$11="Eastbound")),'Raw Data'!BB754,IF(AND($AE$11=$AL$5,OR($AH$11="Northbound",$AH$11="Eastbound")),'Raw Data'!BB961,IF(AND($AE$11=$AL$6,OR($AH$11="Northbound",$AH$11="Eastbound")),'Raw Data'!BB1168,IF(AND($AE$11=$AL$7,OR($AH$11="Northbound",$AH$11="Eastbound")),'Raw Data'!BB1375,IF(AND($AE$11=$AL$1,OR($AH$11="Southbound",$AH$11="Westbound")),'Raw Data'!BB134,IF(AND($AE$11=$AL$2,OR($AH$11="Southbound",$AH$11="Westbound")),'Raw Data'!BB341,IF(AND($AE$11=$AL$3,OR($AH$11="Southbound",$AH$11="Westbound")),'Raw Data'!BB548,IF(AND($AE$11=$AL$4,OR($AH$11="Southbound",$AH$11="Westbound")),'Raw Data'!BB755,IF(AND($AE$11=$AL$5,OR($AH$11="Southbound",$AH$11="Westbound")),'Raw Data'!BB962,IF(AND($AE$11=$AL$6,OR($AH$11="Southbound",$AH$11="Westbound")),'Raw Data'!BB1169,IF(AND($AE$11=$AL$7,OR($AH$11="Southbound",$AH$11="Westbound")),'Raw Data'!BB1376,IF(AND($AE$11=$AL$1,$AH$11="Combined"),SUM('Raw Data'!BB133:BB134),IF(AND($AE$11=$AL$2,$AH$11="Combined"),SUM('Raw Data'!BB340:BB341),IF(AND($AE$11=$AL$3,$AH$11="Combined"),SUM('Raw Data'!BB547:BB548),IF(AND($AE$11=$AL$4,$AH$11="Combined"),SUM('Raw Data'!BB754:BB755),IF(AND($AE$11=$AL$5,$AH$11="Combined"),SUM('Raw Data'!BB961:BB962),IF(AND($AE$11=$AL$6,$AH$11="Combined"),SUM('Raw Data'!BB1168:BB1169),IF(AND($AE$11=$AL$7,$AH$11="Combined"),SUM('Raw Data'!BB1375:BB1376),"Error")))))))))))))))))))))</f>
        <v>0</v>
      </c>
      <c r="S19" s="6">
        <f>IF(AND($AE$11=$AL$1,OR($AH$11="Northbound",$AH$11="Eastbound")),'Raw Data'!BC133,IF(AND($AE$11=$AL$2,OR($AH$11="Northbound",$AH$11="Eastbound")),'Raw Data'!BC340,IF(AND($AE$11=$AL$3,OR($AH$11="Northbound",$AH$11="Eastbound")),'Raw Data'!BC547,IF(AND($AE$11=$AL$4,OR($AH$11="Northbound",$AH$11="Eastbound")),'Raw Data'!BC754,IF(AND($AE$11=$AL$5,OR($AH$11="Northbound",$AH$11="Eastbound")),'Raw Data'!BC961,IF(AND($AE$11=$AL$6,OR($AH$11="Northbound",$AH$11="Eastbound")),'Raw Data'!BC1168,IF(AND($AE$11=$AL$7,OR($AH$11="Northbound",$AH$11="Eastbound")),'Raw Data'!BC1375,IF(AND($AE$11=$AL$1,OR($AH$11="Southbound",$AH$11="Westbound")),'Raw Data'!BC134,IF(AND($AE$11=$AL$2,OR($AH$11="Southbound",$AH$11="Westbound")),'Raw Data'!BC341,IF(AND($AE$11=$AL$3,OR($AH$11="Southbound",$AH$11="Westbound")),'Raw Data'!BC548,IF(AND($AE$11=$AL$4,OR($AH$11="Southbound",$AH$11="Westbound")),'Raw Data'!BC755,IF(AND($AE$11=$AL$5,OR($AH$11="Southbound",$AH$11="Westbound")),'Raw Data'!BC962,IF(AND($AE$11=$AL$6,OR($AH$11="Southbound",$AH$11="Westbound")),'Raw Data'!BC1169,IF(AND($AE$11=$AL$7,OR($AH$11="Southbound",$AH$11="Westbound")),'Raw Data'!BC1376,IF(AND($AE$11=$AL$1,$AH$11="Combined"),SUM('Raw Data'!BC133:BC134),IF(AND($AE$11=$AL$2,$AH$11="Combined"),SUM('Raw Data'!BC340:BC341),IF(AND($AE$11=$AL$3,$AH$11="Combined"),SUM('Raw Data'!BC547:BC548),IF(AND($AE$11=$AL$4,$AH$11="Combined"),SUM('Raw Data'!BC754:BC755),IF(AND($AE$11=$AL$5,$AH$11="Combined"),SUM('Raw Data'!BC961:BC962),IF(AND($AE$11=$AL$6,$AH$11="Combined"),SUM('Raw Data'!BC1168:BC1169),IF(AND($AE$11=$AL$7,$AH$11="Combined"),SUM('Raw Data'!BC1375:BC1376),"Error")))))))))))))))))))))</f>
        <v>0</v>
      </c>
      <c r="T19" s="6">
        <f>IF(AND($AE$11=$AL$1,OR($AH$11="Northbound",$AH$11="Eastbound")),'Raw Data'!BD133,IF(AND($AE$11=$AL$2,OR($AH$11="Northbound",$AH$11="Eastbound")),'Raw Data'!BD340,IF(AND($AE$11=$AL$3,OR($AH$11="Northbound",$AH$11="Eastbound")),'Raw Data'!BD547,IF(AND($AE$11=$AL$4,OR($AH$11="Northbound",$AH$11="Eastbound")),'Raw Data'!BD754,IF(AND($AE$11=$AL$5,OR($AH$11="Northbound",$AH$11="Eastbound")),'Raw Data'!BD961,IF(AND($AE$11=$AL$6,OR($AH$11="Northbound",$AH$11="Eastbound")),'Raw Data'!BD1168,IF(AND($AE$11=$AL$7,OR($AH$11="Northbound",$AH$11="Eastbound")),'Raw Data'!BD1375,IF(AND($AE$11=$AL$1,OR($AH$11="Southbound",$AH$11="Westbound")),'Raw Data'!BD134,IF(AND($AE$11=$AL$2,OR($AH$11="Southbound",$AH$11="Westbound")),'Raw Data'!BD341,IF(AND($AE$11=$AL$3,OR($AH$11="Southbound",$AH$11="Westbound")),'Raw Data'!BD548,IF(AND($AE$11=$AL$4,OR($AH$11="Southbound",$AH$11="Westbound")),'Raw Data'!BD755,IF(AND($AE$11=$AL$5,OR($AH$11="Southbound",$AH$11="Westbound")),'Raw Data'!BD962,IF(AND($AE$11=$AL$6,OR($AH$11="Southbound",$AH$11="Westbound")),'Raw Data'!BD1169,IF(AND($AE$11=$AL$7,OR($AH$11="Southbound",$AH$11="Westbound")),'Raw Data'!BD1376,IF(AND($AE$11=$AL$1,$AH$11="Combined"),SUM('Raw Data'!BD133:BD134),IF(AND($AE$11=$AL$2,$AH$11="Combined"),SUM('Raw Data'!BD340:BD341),IF(AND($AE$11=$AL$3,$AH$11="Combined"),SUM('Raw Data'!BD547:BD548),IF(AND($AE$11=$AL$4,$AH$11="Combined"),SUM('Raw Data'!BD754:BD755),IF(AND($AE$11=$AL$5,$AH$11="Combined"),SUM('Raw Data'!BD961:BD962),IF(AND($AE$11=$AL$6,$AH$11="Combined"),SUM('Raw Data'!BD1168:BD1169),IF(AND($AE$11=$AL$7,$AH$11="Combined"),SUM('Raw Data'!BD1375:BD1376),"Error")))))))))))))))))))))</f>
        <v>0</v>
      </c>
      <c r="U19" s="6">
        <f>IF(AND($AE$11=$AL$1,OR($AH$11="Northbound",$AH$11="Eastbound")),'Raw Data'!BE133,IF(AND($AE$11=$AL$2,OR($AH$11="Northbound",$AH$11="Eastbound")),'Raw Data'!BE340,IF(AND($AE$11=$AL$3,OR($AH$11="Northbound",$AH$11="Eastbound")),'Raw Data'!BE547,IF(AND($AE$11=$AL$4,OR($AH$11="Northbound",$AH$11="Eastbound")),'Raw Data'!BE754,IF(AND($AE$11=$AL$5,OR($AH$11="Northbound",$AH$11="Eastbound")),'Raw Data'!BE961,IF(AND($AE$11=$AL$6,OR($AH$11="Northbound",$AH$11="Eastbound")),'Raw Data'!BE1168,IF(AND($AE$11=$AL$7,OR($AH$11="Northbound",$AH$11="Eastbound")),'Raw Data'!BE1375,IF(AND($AE$11=$AL$1,OR($AH$11="Southbound",$AH$11="Westbound")),'Raw Data'!BE134,IF(AND($AE$11=$AL$2,OR($AH$11="Southbound",$AH$11="Westbound")),'Raw Data'!BE341,IF(AND($AE$11=$AL$3,OR($AH$11="Southbound",$AH$11="Westbound")),'Raw Data'!BE548,IF(AND($AE$11=$AL$4,OR($AH$11="Southbound",$AH$11="Westbound")),'Raw Data'!BE755,IF(AND($AE$11=$AL$5,OR($AH$11="Southbound",$AH$11="Westbound")),'Raw Data'!BE962,IF(AND($AE$11=$AL$6,OR($AH$11="Southbound",$AH$11="Westbound")),'Raw Data'!BE1169,IF(AND($AE$11=$AL$7,OR($AH$11="Southbound",$AH$11="Westbound")),'Raw Data'!BE1376,IF(AND($AE$11=$AL$1,$AH$11="Combined"),SUM('Raw Data'!BE133:BE134),IF(AND($AE$11=$AL$2,$AH$11="Combined"),SUM('Raw Data'!BE340:BE341),IF(AND($AE$11=$AL$3,$AH$11="Combined"),SUM('Raw Data'!BE547:BE548),IF(AND($AE$11=$AL$4,$AH$11="Combined"),SUM('Raw Data'!BE754:BE755),IF(AND($AE$11=$AL$5,$AH$11="Combined"),SUM('Raw Data'!BE961:BE962),IF(AND($AE$11=$AL$6,$AH$11="Combined"),SUM('Raw Data'!BE1168:BE1169),IF(AND($AE$11=$AL$7,$AH$11="Combined"),SUM('Raw Data'!BE1375:BE1376),"Error")))))))))))))))))))))</f>
        <v>0</v>
      </c>
      <c r="V19" s="6">
        <f>IF(AND($AE$11=$AL$1,OR($AH$11="Northbound",$AH$11="Eastbound")),'Raw Data'!BF133,IF(AND($AE$11=$AL$2,OR($AH$11="Northbound",$AH$11="Eastbound")),'Raw Data'!BF340,IF(AND($AE$11=$AL$3,OR($AH$11="Northbound",$AH$11="Eastbound")),'Raw Data'!BF547,IF(AND($AE$11=$AL$4,OR($AH$11="Northbound",$AH$11="Eastbound")),'Raw Data'!BF754,IF(AND($AE$11=$AL$5,OR($AH$11="Northbound",$AH$11="Eastbound")),'Raw Data'!BF961,IF(AND($AE$11=$AL$6,OR($AH$11="Northbound",$AH$11="Eastbound")),'Raw Data'!BF1168,IF(AND($AE$11=$AL$7,OR($AH$11="Northbound",$AH$11="Eastbound")),'Raw Data'!BF1375,IF(AND($AE$11=$AL$1,OR($AH$11="Southbound",$AH$11="Westbound")),'Raw Data'!BF134,IF(AND($AE$11=$AL$2,OR($AH$11="Southbound",$AH$11="Westbound")),'Raw Data'!BF341,IF(AND($AE$11=$AL$3,OR($AH$11="Southbound",$AH$11="Westbound")),'Raw Data'!BF548,IF(AND($AE$11=$AL$4,OR($AH$11="Southbound",$AH$11="Westbound")),'Raw Data'!BF755,IF(AND($AE$11=$AL$5,OR($AH$11="Southbound",$AH$11="Westbound")),'Raw Data'!BF962,IF(AND($AE$11=$AL$6,OR($AH$11="Southbound",$AH$11="Westbound")),'Raw Data'!BF1169,IF(AND($AE$11=$AL$7,OR($AH$11="Southbound",$AH$11="Westbound")),'Raw Data'!BF1376,IF(AND($AE$11=$AL$1,$AH$11="Combined"),SUM('Raw Data'!BF133:BF134),IF(AND($AE$11=$AL$2,$AH$11="Combined"),SUM('Raw Data'!BF340:BF341),IF(AND($AE$11=$AL$3,$AH$11="Combined"),SUM('Raw Data'!BF547:BF548),IF(AND($AE$11=$AL$4,$AH$11="Combined"),SUM('Raw Data'!BF754:BF755),IF(AND($AE$11=$AL$5,$AH$11="Combined"),SUM('Raw Data'!BF961:BF962),IF(AND($AE$11=$AL$6,$AH$11="Combined"),SUM('Raw Data'!BF1168:BF1169),IF(AND($AE$11=$AL$7,$AH$11="Combined"),SUM('Raw Data'!BF1375:BF1376),"Error")))))))))))))))))))))</f>
        <v>0</v>
      </c>
      <c r="W19" s="6">
        <f>IF(AND($AE$11=$AL$1,OR($AH$11="Northbound",$AH$11="Eastbound")),'Raw Data'!BG133,IF(AND($AE$11=$AL$2,OR($AH$11="Northbound",$AH$11="Eastbound")),'Raw Data'!BG340,IF(AND($AE$11=$AL$3,OR($AH$11="Northbound",$AH$11="Eastbound")),'Raw Data'!BG547,IF(AND($AE$11=$AL$4,OR($AH$11="Northbound",$AH$11="Eastbound")),'Raw Data'!BG754,IF(AND($AE$11=$AL$5,OR($AH$11="Northbound",$AH$11="Eastbound")),'Raw Data'!BG961,IF(AND($AE$11=$AL$6,OR($AH$11="Northbound",$AH$11="Eastbound")),'Raw Data'!BG1168,IF(AND($AE$11=$AL$7,OR($AH$11="Northbound",$AH$11="Eastbound")),'Raw Data'!BG1375,IF(AND($AE$11=$AL$1,OR($AH$11="Southbound",$AH$11="Westbound")),'Raw Data'!BG134,IF(AND($AE$11=$AL$2,OR($AH$11="Southbound",$AH$11="Westbound")),'Raw Data'!BG341,IF(AND($AE$11=$AL$3,OR($AH$11="Southbound",$AH$11="Westbound")),'Raw Data'!BG548,IF(AND($AE$11=$AL$4,OR($AH$11="Southbound",$AH$11="Westbound")),'Raw Data'!BG755,IF(AND($AE$11=$AL$5,OR($AH$11="Southbound",$AH$11="Westbound")),'Raw Data'!BG962,IF(AND($AE$11=$AL$6,OR($AH$11="Southbound",$AH$11="Westbound")),'Raw Data'!BG1169,IF(AND($AE$11=$AL$7,OR($AH$11="Southbound",$AH$11="Westbound")),'Raw Data'!BG1376,IF(AND($AE$11=$AL$1,$AH$11="Combined"),SUM('Raw Data'!BG133:BG134),IF(AND($AE$11=$AL$2,$AH$11="Combined"),SUM('Raw Data'!BG340:BG341),IF(AND($AE$11=$AL$3,$AH$11="Combined"),SUM('Raw Data'!BG547:BG548),IF(AND($AE$11=$AL$4,$AH$11="Combined"),SUM('Raw Data'!BG754:BG755),IF(AND($AE$11=$AL$5,$AH$11="Combined"),SUM('Raw Data'!BG961:BG962),IF(AND($AE$11=$AL$6,$AH$11="Combined"),SUM('Raw Data'!BG1168:BG1169),IF(AND($AE$11=$AL$7,$AH$11="Combined"),SUM('Raw Data'!BG1375:BG1376),"Error")))))))))))))))))))))</f>
        <v>0</v>
      </c>
      <c r="X19" s="6">
        <f t="shared" si="2"/>
        <v>1</v>
      </c>
      <c r="Y19" s="24">
        <f t="shared" si="0"/>
        <v>50</v>
      </c>
      <c r="Z19" s="6" t="str">
        <f>IF(AND($AE$11=$AL$1,OR($AH$11="Northbound",$AH$11="Eastbound")),'Raw Data'!BH133,IF(AND($AE$11=$AL$2,OR($AH$11="Northbound",$AH$11="Eastbound")),'Raw Data'!BH340,IF(AND($AE$11=$AL$3,OR($AH$11="Northbound",$AH$11="Eastbound")),'Raw Data'!BH547,IF(AND($AE$11=$AL$4,OR($AH$11="Northbound",$AH$11="Eastbound")),'Raw Data'!BH754,IF(AND($AE$11=$AL$5,OR($AH$11="Northbound",$AH$11="Eastbound")),'Raw Data'!BH961,IF(AND($AE$11=$AL$6,OR($AH$11="Northbound",$AH$11="Eastbound")),'Raw Data'!BH1168,IF(AND($AE$11=$AL$7,OR($AH$11="Northbound",$AH$11="Eastbound")),'Raw Data'!BH1375,IF(AND($AE$11=$AL$1,OR($AH$11="Southbound",$AH$11="Westbound")),'Raw Data'!BH134,IF(AND($AE$11=$AL$2,OR($AH$11="Southbound",$AH$11="Westbound")),'Raw Data'!BH341,IF(AND($AE$11=$AL$3,OR($AH$11="Southbound",$AH$11="Westbound")),'Raw Data'!BH548,IF(AND($AE$11=$AL$4,OR($AH$11="Southbound",$AH$11="Westbound")),'Raw Data'!BH755,IF(AND($AE$11=$AL$5,OR($AH$11="Southbound",$AH$11="Westbound")),'Raw Data'!BH962,IF(AND($AE$11=$AL$6,OR($AH$11="Southbound",$AH$11="Westbound")),'Raw Data'!BH1169,IF(AND($AE$11=$AL$7,OR($AH$11="Southbound",$AH$11="Westbound")),'Raw Data'!BH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9" s="6" t="str">
        <f>IF(AND($AE$11=$AL$1,OR($AH$11="Northbound",$AH$11="Eastbound")),'Raw Data'!BI133,IF(AND($AE$11=$AL$2,OR($AH$11="Northbound",$AH$11="Eastbound")),'Raw Data'!BI340,IF(AND($AE$11=$AL$3,OR($AH$11="Northbound",$AH$11="Eastbound")),'Raw Data'!BI547,IF(AND($AE$11=$AL$4,OR($AH$11="Northbound",$AH$11="Eastbound")),'Raw Data'!BI754,IF(AND($AE$11=$AL$5,OR($AH$11="Northbound",$AH$11="Eastbound")),'Raw Data'!BI961,IF(AND($AE$11=$AL$6,OR($AH$11="Northbound",$AH$11="Eastbound")),'Raw Data'!BI1168,IF(AND($AE$11=$AL$7,OR($AH$11="Northbound",$AH$11="Eastbound")),'Raw Data'!BI1375,IF(AND($AE$11=$AL$1,OR($AH$11="Southbound",$AH$11="Westbound")),'Raw Data'!BI134,IF(AND($AE$11=$AL$2,OR($AH$11="Southbound",$AH$11="Westbound")),'Raw Data'!BI341,IF(AND($AE$11=$AL$3,OR($AH$11="Southbound",$AH$11="Westbound")),'Raw Data'!BI548,IF(AND($AE$11=$AL$4,OR($AH$11="Southbound",$AH$11="Westbound")),'Raw Data'!BI755,IF(AND($AE$11=$AL$5,OR($AH$11="Southbound",$AH$11="Westbound")),'Raw Data'!BI962,IF(AND($AE$11=$AL$6,OR($AH$11="Southbound",$AH$11="Westbound")),'Raw Data'!BI1169,IF(AND($AE$11=$AL$7,OR($AH$11="Southbound",$AH$11="Westbound")),'Raw Data'!BI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9" s="6" t="str">
        <f>IF(AND($AE$11=$AL$1,OR($AH$11="Northbound",$AH$11="Eastbound")),'Raw Data'!BJ133,IF(AND($AE$11=$AL$2,OR($AH$11="Northbound",$AH$11="Eastbound")),'Raw Data'!BJ340,IF(AND($AE$11=$AL$3,OR($AH$11="Northbound",$AH$11="Eastbound")),'Raw Data'!BJ547,IF(AND($AE$11=$AL$4,OR($AH$11="Northbound",$AH$11="Eastbound")),'Raw Data'!BJ754,IF(AND($AE$11=$AL$5,OR($AH$11="Northbound",$AH$11="Eastbound")),'Raw Data'!BJ961,IF(AND($AE$11=$AL$6,OR($AH$11="Northbound",$AH$11="Eastbound")),'Raw Data'!BJ1168,IF(AND($AE$11=$AL$7,OR($AH$11="Northbound",$AH$11="Eastbound")),'Raw Data'!BJ1375,IF(AND($AE$11=$AL$1,OR($AH$11="Southbound",$AH$11="Westbound")),'Raw Data'!BJ134,IF(AND($AE$11=$AL$2,OR($AH$11="Southbound",$AH$11="Westbound")),'Raw Data'!BJ341,IF(AND($AE$11=$AL$3,OR($AH$11="Southbound",$AH$11="Westbound")),'Raw Data'!BJ548,IF(AND($AE$11=$AL$4,OR($AH$11="Southbound",$AH$11="Westbound")),'Raw Data'!BJ755,IF(AND($AE$11=$AL$5,OR($AH$11="Southbound",$AH$11="Westbound")),'Raw Data'!BJ962,IF(AND($AE$11=$AL$6,OR($AH$11="Southbound",$AH$11="Westbound")),'Raw Data'!BJ1169,IF(AND($AE$11=$AL$7,OR($AH$11="Southbound",$AH$11="Westbound")),'Raw Data'!BJ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9" s="70" t="str">
        <f>IF(AND($AE$11=$AL$1,OR($AH$11="Northbound",$AH$11="Eastbound")),'Raw Data'!BK133,IF(AND($AE$11=$AL$2,OR($AH$11="Northbound",$AH$11="Eastbound")),'Raw Data'!BK340,IF(AND($AE$11=$AL$3,OR($AH$11="Northbound",$AH$11="Eastbound")),'Raw Data'!BK547,IF(AND($AE$11=$AL$4,OR($AH$11="Northbound",$AH$11="Eastbound")),'Raw Data'!BK754,IF(AND($AE$11=$AL$5,OR($AH$11="Northbound",$AH$11="Eastbound")),'Raw Data'!BK961,IF(AND($AE$11=$AL$6,OR($AH$11="Northbound",$AH$11="Eastbound")),'Raw Data'!BK1168,IF(AND($AE$11=$AL$7,OR($AH$11="Northbound",$AH$11="Eastbound")),'Raw Data'!BK1375,IF(AND($AE$11=$AL$1,OR($AH$11="Southbound",$AH$11="Westbound")),'Raw Data'!BK134,IF(AND($AE$11=$AL$2,OR($AH$11="Southbound",$AH$11="Westbound")),'Raw Data'!BK341,IF(AND($AE$11=$AL$3,OR($AH$11="Southbound",$AH$11="Westbound")),'Raw Data'!BK548,IF(AND($AE$11=$AL$4,OR($AH$11="Southbound",$AH$11="Westbound")),'Raw Data'!BK755,IF(AND($AE$11=$AL$5,OR($AH$11="Southbound",$AH$11="Westbound")),'Raw Data'!BK962,IF(AND($AE$11=$AL$6,OR($AH$11="Southbound",$AH$11="Westbound")),'Raw Data'!BK1169,IF(AND($AE$11=$AL$7,OR($AH$11="Southbound",$AH$11="Westbound")),'Raw Data'!BK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9" s="47"/>
      <c r="AF19" s="47"/>
      <c r="AG19" s="47"/>
      <c r="AH19" s="47"/>
      <c r="AI19" s="47"/>
      <c r="AJ19" s="47"/>
      <c r="AK19" s="47"/>
      <c r="AL19" s="51"/>
      <c r="AM19" s="51"/>
      <c r="AN19" s="41"/>
      <c r="AO19" s="51"/>
      <c r="AQ19" s="47"/>
      <c r="AR19" s="47"/>
      <c r="AT19" s="47"/>
      <c r="AU19" s="47"/>
    </row>
    <row r="20" spans="1:47" ht="13.8" x14ac:dyDescent="0.25">
      <c r="A20" s="43">
        <v>6.25E-2</v>
      </c>
      <c r="B20" s="54">
        <f t="shared" si="1"/>
        <v>1</v>
      </c>
      <c r="C20" s="6">
        <f>IF(AND($AE$11=$AL$1,OR($AH$11="Northbound",$AH$11="Eastbound")),'Raw Data'!AM135,IF(AND($AE$11=$AL$2,OR($AH$11="Northbound",$AH$11="Eastbound")),'Raw Data'!AM342,IF(AND($AE$11=$AL$3,OR($AH$11="Northbound",$AH$11="Eastbound")),'Raw Data'!AM549,IF(AND($AE$11=$AL$4,OR($AH$11="Northbound",$AH$11="Eastbound")),'Raw Data'!AM756,IF(AND($AE$11=$AL$5,OR($AH$11="Northbound",$AH$11="Eastbound")),'Raw Data'!AM963,IF(AND($AE$11=$AL$6,OR($AH$11="Northbound",$AH$11="Eastbound")),'Raw Data'!AM1170,IF(AND($AE$11=$AL$7,OR($AH$11="Northbound",$AH$11="Eastbound")),'Raw Data'!AM1377,IF(AND($AE$11=$AL$1,OR($AH$11="Southbound",$AH$11="Westbound")),'Raw Data'!AM136,IF(AND($AE$11=$AL$2,OR($AH$11="Southbound",$AH$11="Westbound")),'Raw Data'!AM343,IF(AND($AE$11=$AL$3,OR($AH$11="Southbound",$AH$11="Westbound")),'Raw Data'!AM550,IF(AND($AE$11=$AL$4,OR($AH$11="Southbound",$AH$11="Westbound")),'Raw Data'!AM757,IF(AND($AE$11=$AL$5,OR($AH$11="Southbound",$AH$11="Westbound")),'Raw Data'!AM964,IF(AND($AE$11=$AL$6,OR($AH$11="Southbound",$AH$11="Westbound")),'Raw Data'!AM1171,IF(AND($AE$11=$AL$7,OR($AH$11="Southbound",$AH$11="Westbound")),'Raw Data'!AM1378,IF(AND($AE$11=$AL$1,$AH$11="Combined"),SUM('Raw Data'!AM135:AM136),IF(AND($AE$11=$AL$2,$AH$11="Combined"),SUM('Raw Data'!AM342:AM343),IF(AND($AE$11=$AL$3,$AH$11="Combined"),SUM('Raw Data'!AM549:AM550),IF(AND($AE$11=$AL$4,$AH$11="Combined"),SUM('Raw Data'!AM756:AM757),IF(AND($AE$11=$AL$5,$AH$11="Combined"),SUM('Raw Data'!AM963:AM964),IF(AND($AE$11=$AL$6,$AH$11="Combined"),SUM('Raw Data'!AM1170:AM1171),IF(AND($AE$11=$AL$7,$AH$11="Combined"),SUM('Raw Data'!AM1377:AM1378),"Error")))))))))))))))))))))</f>
        <v>0</v>
      </c>
      <c r="D20" s="6">
        <f>IF(AND($AE$11=$AL$1,OR($AH$11="Northbound",$AH$11="Eastbound")),'Raw Data'!AN135,IF(AND($AE$11=$AL$2,OR($AH$11="Northbound",$AH$11="Eastbound")),'Raw Data'!AN342,IF(AND($AE$11=$AL$3,OR($AH$11="Northbound",$AH$11="Eastbound")),'Raw Data'!AN549,IF(AND($AE$11=$AL$4,OR($AH$11="Northbound",$AH$11="Eastbound")),'Raw Data'!AN756,IF(AND($AE$11=$AL$5,OR($AH$11="Northbound",$AH$11="Eastbound")),'Raw Data'!AN963,IF(AND($AE$11=$AL$6,OR($AH$11="Northbound",$AH$11="Eastbound")),'Raw Data'!AN1170,IF(AND($AE$11=$AL$7,OR($AH$11="Northbound",$AH$11="Eastbound")),'Raw Data'!AN1377,IF(AND($AE$11=$AL$1,OR($AH$11="Southbound",$AH$11="Westbound")),'Raw Data'!AN136,IF(AND($AE$11=$AL$2,OR($AH$11="Southbound",$AH$11="Westbound")),'Raw Data'!AN343,IF(AND($AE$11=$AL$3,OR($AH$11="Southbound",$AH$11="Westbound")),'Raw Data'!AN550,IF(AND($AE$11=$AL$4,OR($AH$11="Southbound",$AH$11="Westbound")),'Raw Data'!AN757,IF(AND($AE$11=$AL$5,OR($AH$11="Southbound",$AH$11="Westbound")),'Raw Data'!AN964,IF(AND($AE$11=$AL$6,OR($AH$11="Southbound",$AH$11="Westbound")),'Raw Data'!AN1171,IF(AND($AE$11=$AL$7,OR($AH$11="Southbound",$AH$11="Westbound")),'Raw Data'!AN1378,IF(AND($AE$11=$AL$1,$AH$11="Combined"),SUM('Raw Data'!AN135:AN136),IF(AND($AE$11=$AL$2,$AH$11="Combined"),SUM('Raw Data'!AN342:AN343),IF(AND($AE$11=$AL$3,$AH$11="Combined"),SUM('Raw Data'!AN549:AN550),IF(AND($AE$11=$AL$4,$AH$11="Combined"),SUM('Raw Data'!AN756:AN757),IF(AND($AE$11=$AL$5,$AH$11="Combined"),SUM('Raw Data'!AN963:AN964),IF(AND($AE$11=$AL$6,$AH$11="Combined"),SUM('Raw Data'!AN1170:AN1171),IF(AND($AE$11=$AL$7,$AH$11="Combined"),SUM('Raw Data'!AN1377:AN1378),"Error")))))))))))))))))))))</f>
        <v>0</v>
      </c>
      <c r="E20" s="6">
        <f>IF(AND($AE$11=$AL$1,OR($AH$11="Northbound",$AH$11="Eastbound")),'Raw Data'!AO135,IF(AND($AE$11=$AL$2,OR($AH$11="Northbound",$AH$11="Eastbound")),'Raw Data'!AO342,IF(AND($AE$11=$AL$3,OR($AH$11="Northbound",$AH$11="Eastbound")),'Raw Data'!AO549,IF(AND($AE$11=$AL$4,OR($AH$11="Northbound",$AH$11="Eastbound")),'Raw Data'!AO756,IF(AND($AE$11=$AL$5,OR($AH$11="Northbound",$AH$11="Eastbound")),'Raw Data'!AO963,IF(AND($AE$11=$AL$6,OR($AH$11="Northbound",$AH$11="Eastbound")),'Raw Data'!AO1170,IF(AND($AE$11=$AL$7,OR($AH$11="Northbound",$AH$11="Eastbound")),'Raw Data'!AO1377,IF(AND($AE$11=$AL$1,OR($AH$11="Southbound",$AH$11="Westbound")),'Raw Data'!AO136,IF(AND($AE$11=$AL$2,OR($AH$11="Southbound",$AH$11="Westbound")),'Raw Data'!AO343,IF(AND($AE$11=$AL$3,OR($AH$11="Southbound",$AH$11="Westbound")),'Raw Data'!AO550,IF(AND($AE$11=$AL$4,OR($AH$11="Southbound",$AH$11="Westbound")),'Raw Data'!AO757,IF(AND($AE$11=$AL$5,OR($AH$11="Southbound",$AH$11="Westbound")),'Raw Data'!AO964,IF(AND($AE$11=$AL$6,OR($AH$11="Southbound",$AH$11="Westbound")),'Raw Data'!AO1171,IF(AND($AE$11=$AL$7,OR($AH$11="Southbound",$AH$11="Westbound")),'Raw Data'!AO1378,IF(AND($AE$11=$AL$1,$AH$11="Combined"),SUM('Raw Data'!AO135:AO136),IF(AND($AE$11=$AL$2,$AH$11="Combined"),SUM('Raw Data'!AO342:AO343),IF(AND($AE$11=$AL$3,$AH$11="Combined"),SUM('Raw Data'!AO549:AO550),IF(AND($AE$11=$AL$4,$AH$11="Combined"),SUM('Raw Data'!AO756:AO757),IF(AND($AE$11=$AL$5,$AH$11="Combined"),SUM('Raw Data'!AO963:AO964),IF(AND($AE$11=$AL$6,$AH$11="Combined"),SUM('Raw Data'!AO1170:AO1171),IF(AND($AE$11=$AL$7,$AH$11="Combined"),SUM('Raw Data'!AO1377:AO1378),"Error")))))))))))))))))))))</f>
        <v>0</v>
      </c>
      <c r="F20" s="6">
        <f>IF(AND($AE$11=$AL$1,OR($AH$11="Northbound",$AH$11="Eastbound")),'Raw Data'!AP135,IF(AND($AE$11=$AL$2,OR($AH$11="Northbound",$AH$11="Eastbound")),'Raw Data'!AP342,IF(AND($AE$11=$AL$3,OR($AH$11="Northbound",$AH$11="Eastbound")),'Raw Data'!AP549,IF(AND($AE$11=$AL$4,OR($AH$11="Northbound",$AH$11="Eastbound")),'Raw Data'!AP756,IF(AND($AE$11=$AL$5,OR($AH$11="Northbound",$AH$11="Eastbound")),'Raw Data'!AP963,IF(AND($AE$11=$AL$6,OR($AH$11="Northbound",$AH$11="Eastbound")),'Raw Data'!AP1170,IF(AND($AE$11=$AL$7,OR($AH$11="Northbound",$AH$11="Eastbound")),'Raw Data'!AP1377,IF(AND($AE$11=$AL$1,OR($AH$11="Southbound",$AH$11="Westbound")),'Raw Data'!AP136,IF(AND($AE$11=$AL$2,OR($AH$11="Southbound",$AH$11="Westbound")),'Raw Data'!AP343,IF(AND($AE$11=$AL$3,OR($AH$11="Southbound",$AH$11="Westbound")),'Raw Data'!AP550,IF(AND($AE$11=$AL$4,OR($AH$11="Southbound",$AH$11="Westbound")),'Raw Data'!AP757,IF(AND($AE$11=$AL$5,OR($AH$11="Southbound",$AH$11="Westbound")),'Raw Data'!AP964,IF(AND($AE$11=$AL$6,OR($AH$11="Southbound",$AH$11="Westbound")),'Raw Data'!AP1171,IF(AND($AE$11=$AL$7,OR($AH$11="Southbound",$AH$11="Westbound")),'Raw Data'!AP1378,IF(AND($AE$11=$AL$1,$AH$11="Combined"),SUM('Raw Data'!AP135:AP136),IF(AND($AE$11=$AL$2,$AH$11="Combined"),SUM('Raw Data'!AP342:AP343),IF(AND($AE$11=$AL$3,$AH$11="Combined"),SUM('Raw Data'!AP549:AP550),IF(AND($AE$11=$AL$4,$AH$11="Combined"),SUM('Raw Data'!AP756:AP757),IF(AND($AE$11=$AL$5,$AH$11="Combined"),SUM('Raw Data'!AP963:AP964),IF(AND($AE$11=$AL$6,$AH$11="Combined"),SUM('Raw Data'!AP1170:AP1171),IF(AND($AE$11=$AL$7,$AH$11="Combined"),SUM('Raw Data'!AP1377:AP1378),"Error")))))))))))))))))))))</f>
        <v>1</v>
      </c>
      <c r="G20" s="6">
        <f>IF(AND($AE$11=$AL$1,OR($AH$11="Northbound",$AH$11="Eastbound")),'Raw Data'!AQ135,IF(AND($AE$11=$AL$2,OR($AH$11="Northbound",$AH$11="Eastbound")),'Raw Data'!AQ342,IF(AND($AE$11=$AL$3,OR($AH$11="Northbound",$AH$11="Eastbound")),'Raw Data'!AQ549,IF(AND($AE$11=$AL$4,OR($AH$11="Northbound",$AH$11="Eastbound")),'Raw Data'!AQ756,IF(AND($AE$11=$AL$5,OR($AH$11="Northbound",$AH$11="Eastbound")),'Raw Data'!AQ963,IF(AND($AE$11=$AL$6,OR($AH$11="Northbound",$AH$11="Eastbound")),'Raw Data'!AQ1170,IF(AND($AE$11=$AL$7,OR($AH$11="Northbound",$AH$11="Eastbound")),'Raw Data'!AQ1377,IF(AND($AE$11=$AL$1,OR($AH$11="Southbound",$AH$11="Westbound")),'Raw Data'!AQ136,IF(AND($AE$11=$AL$2,OR($AH$11="Southbound",$AH$11="Westbound")),'Raw Data'!AQ343,IF(AND($AE$11=$AL$3,OR($AH$11="Southbound",$AH$11="Westbound")),'Raw Data'!AQ550,IF(AND($AE$11=$AL$4,OR($AH$11="Southbound",$AH$11="Westbound")),'Raw Data'!AQ757,IF(AND($AE$11=$AL$5,OR($AH$11="Southbound",$AH$11="Westbound")),'Raw Data'!AQ964,IF(AND($AE$11=$AL$6,OR($AH$11="Southbound",$AH$11="Westbound")),'Raw Data'!AQ1171,IF(AND($AE$11=$AL$7,OR($AH$11="Southbound",$AH$11="Westbound")),'Raw Data'!AQ1378,IF(AND($AE$11=$AL$1,$AH$11="Combined"),SUM('Raw Data'!AQ135:AQ136),IF(AND($AE$11=$AL$2,$AH$11="Combined"),SUM('Raw Data'!AQ342:AQ343),IF(AND($AE$11=$AL$3,$AH$11="Combined"),SUM('Raw Data'!AQ549:AQ550),IF(AND($AE$11=$AL$4,$AH$11="Combined"),SUM('Raw Data'!AQ756:AQ757),IF(AND($AE$11=$AL$5,$AH$11="Combined"),SUM('Raw Data'!AQ963:AQ964),IF(AND($AE$11=$AL$6,$AH$11="Combined"),SUM('Raw Data'!AQ1170:AQ1171),IF(AND($AE$11=$AL$7,$AH$11="Combined"),SUM('Raw Data'!AQ1377:AQ1378),"Error")))))))))))))))))))))</f>
        <v>0</v>
      </c>
      <c r="H20" s="6">
        <f>IF(AND($AE$11=$AL$1,OR($AH$11="Northbound",$AH$11="Eastbound")),'Raw Data'!AR135,IF(AND($AE$11=$AL$2,OR($AH$11="Northbound",$AH$11="Eastbound")),'Raw Data'!AR342,IF(AND($AE$11=$AL$3,OR($AH$11="Northbound",$AH$11="Eastbound")),'Raw Data'!AR549,IF(AND($AE$11=$AL$4,OR($AH$11="Northbound",$AH$11="Eastbound")),'Raw Data'!AR756,IF(AND($AE$11=$AL$5,OR($AH$11="Northbound",$AH$11="Eastbound")),'Raw Data'!AR963,IF(AND($AE$11=$AL$6,OR($AH$11="Northbound",$AH$11="Eastbound")),'Raw Data'!AR1170,IF(AND($AE$11=$AL$7,OR($AH$11="Northbound",$AH$11="Eastbound")),'Raw Data'!AR1377,IF(AND($AE$11=$AL$1,OR($AH$11="Southbound",$AH$11="Westbound")),'Raw Data'!AR136,IF(AND($AE$11=$AL$2,OR($AH$11="Southbound",$AH$11="Westbound")),'Raw Data'!AR343,IF(AND($AE$11=$AL$3,OR($AH$11="Southbound",$AH$11="Westbound")),'Raw Data'!AR550,IF(AND($AE$11=$AL$4,OR($AH$11="Southbound",$AH$11="Westbound")),'Raw Data'!AR757,IF(AND($AE$11=$AL$5,OR($AH$11="Southbound",$AH$11="Westbound")),'Raw Data'!AR964,IF(AND($AE$11=$AL$6,OR($AH$11="Southbound",$AH$11="Westbound")),'Raw Data'!AR1171,IF(AND($AE$11=$AL$7,OR($AH$11="Southbound",$AH$11="Westbound")),'Raw Data'!AR1378,IF(AND($AE$11=$AL$1,$AH$11="Combined"),SUM('Raw Data'!AR135:AR136),IF(AND($AE$11=$AL$2,$AH$11="Combined"),SUM('Raw Data'!AR342:AR343),IF(AND($AE$11=$AL$3,$AH$11="Combined"),SUM('Raw Data'!AR549:AR550),IF(AND($AE$11=$AL$4,$AH$11="Combined"),SUM('Raw Data'!AR756:AR757),IF(AND($AE$11=$AL$5,$AH$11="Combined"),SUM('Raw Data'!AR963:AR964),IF(AND($AE$11=$AL$6,$AH$11="Combined"),SUM('Raw Data'!AR1170:AR1171),IF(AND($AE$11=$AL$7,$AH$11="Combined"),SUM('Raw Data'!AR1377:AR1378),"Error")))))))))))))))))))))</f>
        <v>0</v>
      </c>
      <c r="I20" s="6">
        <f>IF(AND($AE$11=$AL$1,OR($AH$11="Northbound",$AH$11="Eastbound")),'Raw Data'!AS135,IF(AND($AE$11=$AL$2,OR($AH$11="Northbound",$AH$11="Eastbound")),'Raw Data'!AS342,IF(AND($AE$11=$AL$3,OR($AH$11="Northbound",$AH$11="Eastbound")),'Raw Data'!AS549,IF(AND($AE$11=$AL$4,OR($AH$11="Northbound",$AH$11="Eastbound")),'Raw Data'!AS756,IF(AND($AE$11=$AL$5,OR($AH$11="Northbound",$AH$11="Eastbound")),'Raw Data'!AS963,IF(AND($AE$11=$AL$6,OR($AH$11="Northbound",$AH$11="Eastbound")),'Raw Data'!AS1170,IF(AND($AE$11=$AL$7,OR($AH$11="Northbound",$AH$11="Eastbound")),'Raw Data'!AS1377,IF(AND($AE$11=$AL$1,OR($AH$11="Southbound",$AH$11="Westbound")),'Raw Data'!AS136,IF(AND($AE$11=$AL$2,OR($AH$11="Southbound",$AH$11="Westbound")),'Raw Data'!AS343,IF(AND($AE$11=$AL$3,OR($AH$11="Southbound",$AH$11="Westbound")),'Raw Data'!AS550,IF(AND($AE$11=$AL$4,OR($AH$11="Southbound",$AH$11="Westbound")),'Raw Data'!AS757,IF(AND($AE$11=$AL$5,OR($AH$11="Southbound",$AH$11="Westbound")),'Raw Data'!AS964,IF(AND($AE$11=$AL$6,OR($AH$11="Southbound",$AH$11="Westbound")),'Raw Data'!AS1171,IF(AND($AE$11=$AL$7,OR($AH$11="Southbound",$AH$11="Westbound")),'Raw Data'!AS1378,IF(AND($AE$11=$AL$1,$AH$11="Combined"),SUM('Raw Data'!AS135:AS136),IF(AND($AE$11=$AL$2,$AH$11="Combined"),SUM('Raw Data'!AS342:AS343),IF(AND($AE$11=$AL$3,$AH$11="Combined"),SUM('Raw Data'!AS549:AS550),IF(AND($AE$11=$AL$4,$AH$11="Combined"),SUM('Raw Data'!AS756:AS757),IF(AND($AE$11=$AL$5,$AH$11="Combined"),SUM('Raw Data'!AS963:AS964),IF(AND($AE$11=$AL$6,$AH$11="Combined"),SUM('Raw Data'!AS1170:AS1171),IF(AND($AE$11=$AL$7,$AH$11="Combined"),SUM('Raw Data'!AS1377:AS1378),"Error")))))))))))))))))))))</f>
        <v>0</v>
      </c>
      <c r="J20" s="6">
        <f>IF(AND($AE$11=$AL$1,OR($AH$11="Northbound",$AH$11="Eastbound")),'Raw Data'!AT135,IF(AND($AE$11=$AL$2,OR($AH$11="Northbound",$AH$11="Eastbound")),'Raw Data'!AT342,IF(AND($AE$11=$AL$3,OR($AH$11="Northbound",$AH$11="Eastbound")),'Raw Data'!AT549,IF(AND($AE$11=$AL$4,OR($AH$11="Northbound",$AH$11="Eastbound")),'Raw Data'!AT756,IF(AND($AE$11=$AL$5,OR($AH$11="Northbound",$AH$11="Eastbound")),'Raw Data'!AT963,IF(AND($AE$11=$AL$6,OR($AH$11="Northbound",$AH$11="Eastbound")),'Raw Data'!AT1170,IF(AND($AE$11=$AL$7,OR($AH$11="Northbound",$AH$11="Eastbound")),'Raw Data'!AT1377,IF(AND($AE$11=$AL$1,OR($AH$11="Southbound",$AH$11="Westbound")),'Raw Data'!AT136,IF(AND($AE$11=$AL$2,OR($AH$11="Southbound",$AH$11="Westbound")),'Raw Data'!AT343,IF(AND($AE$11=$AL$3,OR($AH$11="Southbound",$AH$11="Westbound")),'Raw Data'!AT550,IF(AND($AE$11=$AL$4,OR($AH$11="Southbound",$AH$11="Westbound")),'Raw Data'!AT757,IF(AND($AE$11=$AL$5,OR($AH$11="Southbound",$AH$11="Westbound")),'Raw Data'!AT964,IF(AND($AE$11=$AL$6,OR($AH$11="Southbound",$AH$11="Westbound")),'Raw Data'!AT1171,IF(AND($AE$11=$AL$7,OR($AH$11="Southbound",$AH$11="Westbound")),'Raw Data'!AT1378,IF(AND($AE$11=$AL$1,$AH$11="Combined"),SUM('Raw Data'!AT135:AT136),IF(AND($AE$11=$AL$2,$AH$11="Combined"),SUM('Raw Data'!AT342:AT343),IF(AND($AE$11=$AL$3,$AH$11="Combined"),SUM('Raw Data'!AT549:AT550),IF(AND($AE$11=$AL$4,$AH$11="Combined"),SUM('Raw Data'!AT756:AT757),IF(AND($AE$11=$AL$5,$AH$11="Combined"),SUM('Raw Data'!AT963:AT964),IF(AND($AE$11=$AL$6,$AH$11="Combined"),SUM('Raw Data'!AT1170:AT1171),IF(AND($AE$11=$AL$7,$AH$11="Combined"),SUM('Raw Data'!AT1377:AT1378),"Error")))))))))))))))))))))</f>
        <v>0</v>
      </c>
      <c r="K20" s="6">
        <f>IF(AND($AE$11=$AL$1,OR($AH$11="Northbound",$AH$11="Eastbound")),'Raw Data'!AU135,IF(AND($AE$11=$AL$2,OR($AH$11="Northbound",$AH$11="Eastbound")),'Raw Data'!AU342,IF(AND($AE$11=$AL$3,OR($AH$11="Northbound",$AH$11="Eastbound")),'Raw Data'!AU549,IF(AND($AE$11=$AL$4,OR($AH$11="Northbound",$AH$11="Eastbound")),'Raw Data'!AU756,IF(AND($AE$11=$AL$5,OR($AH$11="Northbound",$AH$11="Eastbound")),'Raw Data'!AU963,IF(AND($AE$11=$AL$6,OR($AH$11="Northbound",$AH$11="Eastbound")),'Raw Data'!AU1170,IF(AND($AE$11=$AL$7,OR($AH$11="Northbound",$AH$11="Eastbound")),'Raw Data'!AU1377,IF(AND($AE$11=$AL$1,OR($AH$11="Southbound",$AH$11="Westbound")),'Raw Data'!AU136,IF(AND($AE$11=$AL$2,OR($AH$11="Southbound",$AH$11="Westbound")),'Raw Data'!AU343,IF(AND($AE$11=$AL$3,OR($AH$11="Southbound",$AH$11="Westbound")),'Raw Data'!AU550,IF(AND($AE$11=$AL$4,OR($AH$11="Southbound",$AH$11="Westbound")),'Raw Data'!AU757,IF(AND($AE$11=$AL$5,OR($AH$11="Southbound",$AH$11="Westbound")),'Raw Data'!AU964,IF(AND($AE$11=$AL$6,OR($AH$11="Southbound",$AH$11="Westbound")),'Raw Data'!AU1171,IF(AND($AE$11=$AL$7,OR($AH$11="Southbound",$AH$11="Westbound")),'Raw Data'!AU1378,IF(AND($AE$11=$AL$1,$AH$11="Combined"),SUM('Raw Data'!AU135:AU136),IF(AND($AE$11=$AL$2,$AH$11="Combined"),SUM('Raw Data'!AU342:AU343),IF(AND($AE$11=$AL$3,$AH$11="Combined"),SUM('Raw Data'!AU549:AU550),IF(AND($AE$11=$AL$4,$AH$11="Combined"),SUM('Raw Data'!AU756:AU757),IF(AND($AE$11=$AL$5,$AH$11="Combined"),SUM('Raw Data'!AU963:AU964),IF(AND($AE$11=$AL$6,$AH$11="Combined"),SUM('Raw Data'!AU1170:AU1171),IF(AND($AE$11=$AL$7,$AH$11="Combined"),SUM('Raw Data'!AU1377:AU1378),"Error")))))))))))))))))))))</f>
        <v>0</v>
      </c>
      <c r="L20" s="6">
        <f>IF(AND($AE$11=$AL$1,OR($AH$11="Northbound",$AH$11="Eastbound")),'Raw Data'!AV135,IF(AND($AE$11=$AL$2,OR($AH$11="Northbound",$AH$11="Eastbound")),'Raw Data'!AV342,IF(AND($AE$11=$AL$3,OR($AH$11="Northbound",$AH$11="Eastbound")),'Raw Data'!AV549,IF(AND($AE$11=$AL$4,OR($AH$11="Northbound",$AH$11="Eastbound")),'Raw Data'!AV756,IF(AND($AE$11=$AL$5,OR($AH$11="Northbound",$AH$11="Eastbound")),'Raw Data'!AV963,IF(AND($AE$11=$AL$6,OR($AH$11="Northbound",$AH$11="Eastbound")),'Raw Data'!AV1170,IF(AND($AE$11=$AL$7,OR($AH$11="Northbound",$AH$11="Eastbound")),'Raw Data'!AV1377,IF(AND($AE$11=$AL$1,OR($AH$11="Southbound",$AH$11="Westbound")),'Raw Data'!AV136,IF(AND($AE$11=$AL$2,OR($AH$11="Southbound",$AH$11="Westbound")),'Raw Data'!AV343,IF(AND($AE$11=$AL$3,OR($AH$11="Southbound",$AH$11="Westbound")),'Raw Data'!AV550,IF(AND($AE$11=$AL$4,OR($AH$11="Southbound",$AH$11="Westbound")),'Raw Data'!AV757,IF(AND($AE$11=$AL$5,OR($AH$11="Southbound",$AH$11="Westbound")),'Raw Data'!AV964,IF(AND($AE$11=$AL$6,OR($AH$11="Southbound",$AH$11="Westbound")),'Raw Data'!AV1171,IF(AND($AE$11=$AL$7,OR($AH$11="Southbound",$AH$11="Westbound")),'Raw Data'!AV1378,IF(AND($AE$11=$AL$1,$AH$11="Combined"),SUM('Raw Data'!AV135:AV136),IF(AND($AE$11=$AL$2,$AH$11="Combined"),SUM('Raw Data'!AV342:AV343),IF(AND($AE$11=$AL$3,$AH$11="Combined"),SUM('Raw Data'!AV549:AV550),IF(AND($AE$11=$AL$4,$AH$11="Combined"),SUM('Raw Data'!AV756:AV757),IF(AND($AE$11=$AL$5,$AH$11="Combined"),SUM('Raw Data'!AV963:AV964),IF(AND($AE$11=$AL$6,$AH$11="Combined"),SUM('Raw Data'!AV1170:AV1171),IF(AND($AE$11=$AL$7,$AH$11="Combined"),SUM('Raw Data'!AV1377:AV1378),"Error")))))))))))))))))))))</f>
        <v>0</v>
      </c>
      <c r="M20" s="6">
        <f>IF(AND($AE$11=$AL$1,OR($AH$11="Northbound",$AH$11="Eastbound")),'Raw Data'!AW135,IF(AND($AE$11=$AL$2,OR($AH$11="Northbound",$AH$11="Eastbound")),'Raw Data'!AW342,IF(AND($AE$11=$AL$3,OR($AH$11="Northbound",$AH$11="Eastbound")),'Raw Data'!AW549,IF(AND($AE$11=$AL$4,OR($AH$11="Northbound",$AH$11="Eastbound")),'Raw Data'!AW756,IF(AND($AE$11=$AL$5,OR($AH$11="Northbound",$AH$11="Eastbound")),'Raw Data'!AW963,IF(AND($AE$11=$AL$6,OR($AH$11="Northbound",$AH$11="Eastbound")),'Raw Data'!AW1170,IF(AND($AE$11=$AL$7,OR($AH$11="Northbound",$AH$11="Eastbound")),'Raw Data'!AW1377,IF(AND($AE$11=$AL$1,OR($AH$11="Southbound",$AH$11="Westbound")),'Raw Data'!AW136,IF(AND($AE$11=$AL$2,OR($AH$11="Southbound",$AH$11="Westbound")),'Raw Data'!AW343,IF(AND($AE$11=$AL$3,OR($AH$11="Southbound",$AH$11="Westbound")),'Raw Data'!AW550,IF(AND($AE$11=$AL$4,OR($AH$11="Southbound",$AH$11="Westbound")),'Raw Data'!AW757,IF(AND($AE$11=$AL$5,OR($AH$11="Southbound",$AH$11="Westbound")),'Raw Data'!AW964,IF(AND($AE$11=$AL$6,OR($AH$11="Southbound",$AH$11="Westbound")),'Raw Data'!AW1171,IF(AND($AE$11=$AL$7,OR($AH$11="Southbound",$AH$11="Westbound")),'Raw Data'!AW1378,IF(AND($AE$11=$AL$1,$AH$11="Combined"),SUM('Raw Data'!AW135:AW136),IF(AND($AE$11=$AL$2,$AH$11="Combined"),SUM('Raw Data'!AW342:AW343),IF(AND($AE$11=$AL$3,$AH$11="Combined"),SUM('Raw Data'!AW549:AW550),IF(AND($AE$11=$AL$4,$AH$11="Combined"),SUM('Raw Data'!AW756:AW757),IF(AND($AE$11=$AL$5,$AH$11="Combined"),SUM('Raw Data'!AW963:AW964),IF(AND($AE$11=$AL$6,$AH$11="Combined"),SUM('Raw Data'!AW1170:AW1171),IF(AND($AE$11=$AL$7,$AH$11="Combined"),SUM('Raw Data'!AW1377:AW1378),"Error")))))))))))))))))))))</f>
        <v>0</v>
      </c>
      <c r="N20" s="6">
        <f>IF(AND($AE$11=$AL$1,OR($AH$11="Northbound",$AH$11="Eastbound")),'Raw Data'!AX135,IF(AND($AE$11=$AL$2,OR($AH$11="Northbound",$AH$11="Eastbound")),'Raw Data'!AX342,IF(AND($AE$11=$AL$3,OR($AH$11="Northbound",$AH$11="Eastbound")),'Raw Data'!AX549,IF(AND($AE$11=$AL$4,OR($AH$11="Northbound",$AH$11="Eastbound")),'Raw Data'!AX756,IF(AND($AE$11=$AL$5,OR($AH$11="Northbound",$AH$11="Eastbound")),'Raw Data'!AX963,IF(AND($AE$11=$AL$6,OR($AH$11="Northbound",$AH$11="Eastbound")),'Raw Data'!AX1170,IF(AND($AE$11=$AL$7,OR($AH$11="Northbound",$AH$11="Eastbound")),'Raw Data'!AX1377,IF(AND($AE$11=$AL$1,OR($AH$11="Southbound",$AH$11="Westbound")),'Raw Data'!AX136,IF(AND($AE$11=$AL$2,OR($AH$11="Southbound",$AH$11="Westbound")),'Raw Data'!AX343,IF(AND($AE$11=$AL$3,OR($AH$11="Southbound",$AH$11="Westbound")),'Raw Data'!AX550,IF(AND($AE$11=$AL$4,OR($AH$11="Southbound",$AH$11="Westbound")),'Raw Data'!AX757,IF(AND($AE$11=$AL$5,OR($AH$11="Southbound",$AH$11="Westbound")),'Raw Data'!AX964,IF(AND($AE$11=$AL$6,OR($AH$11="Southbound",$AH$11="Westbound")),'Raw Data'!AX1171,IF(AND($AE$11=$AL$7,OR($AH$11="Southbound",$AH$11="Westbound")),'Raw Data'!AX1378,IF(AND($AE$11=$AL$1,$AH$11="Combined"),SUM('Raw Data'!AX135:AX136),IF(AND($AE$11=$AL$2,$AH$11="Combined"),SUM('Raw Data'!AX342:AX343),IF(AND($AE$11=$AL$3,$AH$11="Combined"),SUM('Raw Data'!AX549:AX550),IF(AND($AE$11=$AL$4,$AH$11="Combined"),SUM('Raw Data'!AX756:AX757),IF(AND($AE$11=$AL$5,$AH$11="Combined"),SUM('Raw Data'!AX963:AX964),IF(AND($AE$11=$AL$6,$AH$11="Combined"),SUM('Raw Data'!AX1170:AX1171),IF(AND($AE$11=$AL$7,$AH$11="Combined"),SUM('Raw Data'!AX1377:AX1378),"Error")))))))))))))))))))))</f>
        <v>0</v>
      </c>
      <c r="O20" s="6">
        <f>IF(AND($AE$11=$AL$1,OR($AH$11="Northbound",$AH$11="Eastbound")),'Raw Data'!AY135,IF(AND($AE$11=$AL$2,OR($AH$11="Northbound",$AH$11="Eastbound")),'Raw Data'!AY342,IF(AND($AE$11=$AL$3,OR($AH$11="Northbound",$AH$11="Eastbound")),'Raw Data'!AY549,IF(AND($AE$11=$AL$4,OR($AH$11="Northbound",$AH$11="Eastbound")),'Raw Data'!AY756,IF(AND($AE$11=$AL$5,OR($AH$11="Northbound",$AH$11="Eastbound")),'Raw Data'!AY963,IF(AND($AE$11=$AL$6,OR($AH$11="Northbound",$AH$11="Eastbound")),'Raw Data'!AY1170,IF(AND($AE$11=$AL$7,OR($AH$11="Northbound",$AH$11="Eastbound")),'Raw Data'!AY1377,IF(AND($AE$11=$AL$1,OR($AH$11="Southbound",$AH$11="Westbound")),'Raw Data'!AY136,IF(AND($AE$11=$AL$2,OR($AH$11="Southbound",$AH$11="Westbound")),'Raw Data'!AY343,IF(AND($AE$11=$AL$3,OR($AH$11="Southbound",$AH$11="Westbound")),'Raw Data'!AY550,IF(AND($AE$11=$AL$4,OR($AH$11="Southbound",$AH$11="Westbound")),'Raw Data'!AY757,IF(AND($AE$11=$AL$5,OR($AH$11="Southbound",$AH$11="Westbound")),'Raw Data'!AY964,IF(AND($AE$11=$AL$6,OR($AH$11="Southbound",$AH$11="Westbound")),'Raw Data'!AY1171,IF(AND($AE$11=$AL$7,OR($AH$11="Southbound",$AH$11="Westbound")),'Raw Data'!AY1378,IF(AND($AE$11=$AL$1,$AH$11="Combined"),SUM('Raw Data'!AY135:AY136),IF(AND($AE$11=$AL$2,$AH$11="Combined"),SUM('Raw Data'!AY342:AY343),IF(AND($AE$11=$AL$3,$AH$11="Combined"),SUM('Raw Data'!AY549:AY550),IF(AND($AE$11=$AL$4,$AH$11="Combined"),SUM('Raw Data'!AY756:AY757),IF(AND($AE$11=$AL$5,$AH$11="Combined"),SUM('Raw Data'!AY963:AY964),IF(AND($AE$11=$AL$6,$AH$11="Combined"),SUM('Raw Data'!AY1170:AY1171),IF(AND($AE$11=$AL$7,$AH$11="Combined"),SUM('Raw Data'!AY1377:AY1378),"Error")))))))))))))))))))))</f>
        <v>0</v>
      </c>
      <c r="P20" s="6">
        <f>IF(AND($AE$11=$AL$1,OR($AH$11="Northbound",$AH$11="Eastbound")),'Raw Data'!AZ135,IF(AND($AE$11=$AL$2,OR($AH$11="Northbound",$AH$11="Eastbound")),'Raw Data'!AZ342,IF(AND($AE$11=$AL$3,OR($AH$11="Northbound",$AH$11="Eastbound")),'Raw Data'!AZ549,IF(AND($AE$11=$AL$4,OR($AH$11="Northbound",$AH$11="Eastbound")),'Raw Data'!AZ756,IF(AND($AE$11=$AL$5,OR($AH$11="Northbound",$AH$11="Eastbound")),'Raw Data'!AZ963,IF(AND($AE$11=$AL$6,OR($AH$11="Northbound",$AH$11="Eastbound")),'Raw Data'!AZ1170,IF(AND($AE$11=$AL$7,OR($AH$11="Northbound",$AH$11="Eastbound")),'Raw Data'!AZ1377,IF(AND($AE$11=$AL$1,OR($AH$11="Southbound",$AH$11="Westbound")),'Raw Data'!AZ136,IF(AND($AE$11=$AL$2,OR($AH$11="Southbound",$AH$11="Westbound")),'Raw Data'!AZ343,IF(AND($AE$11=$AL$3,OR($AH$11="Southbound",$AH$11="Westbound")),'Raw Data'!AZ550,IF(AND($AE$11=$AL$4,OR($AH$11="Southbound",$AH$11="Westbound")),'Raw Data'!AZ757,IF(AND($AE$11=$AL$5,OR($AH$11="Southbound",$AH$11="Westbound")),'Raw Data'!AZ964,IF(AND($AE$11=$AL$6,OR($AH$11="Southbound",$AH$11="Westbound")),'Raw Data'!AZ1171,IF(AND($AE$11=$AL$7,OR($AH$11="Southbound",$AH$11="Westbound")),'Raw Data'!AZ1378,IF(AND($AE$11=$AL$1,$AH$11="Combined"),SUM('Raw Data'!AZ135:AZ136),IF(AND($AE$11=$AL$2,$AH$11="Combined"),SUM('Raw Data'!AZ342:AZ343),IF(AND($AE$11=$AL$3,$AH$11="Combined"),SUM('Raw Data'!AZ549:AZ550),IF(AND($AE$11=$AL$4,$AH$11="Combined"),SUM('Raw Data'!AZ756:AZ757),IF(AND($AE$11=$AL$5,$AH$11="Combined"),SUM('Raw Data'!AZ963:AZ964),IF(AND($AE$11=$AL$6,$AH$11="Combined"),SUM('Raw Data'!AZ1170:AZ1171),IF(AND($AE$11=$AL$7,$AH$11="Combined"),SUM('Raw Data'!AZ1377:AZ1378),"Error")))))))))))))))))))))</f>
        <v>0</v>
      </c>
      <c r="Q20" s="6">
        <f>IF(AND($AE$11=$AL$1,OR($AH$11="Northbound",$AH$11="Eastbound")),'Raw Data'!BA135,IF(AND($AE$11=$AL$2,OR($AH$11="Northbound",$AH$11="Eastbound")),'Raw Data'!BA342,IF(AND($AE$11=$AL$3,OR($AH$11="Northbound",$AH$11="Eastbound")),'Raw Data'!BA549,IF(AND($AE$11=$AL$4,OR($AH$11="Northbound",$AH$11="Eastbound")),'Raw Data'!BA756,IF(AND($AE$11=$AL$5,OR($AH$11="Northbound",$AH$11="Eastbound")),'Raw Data'!BA963,IF(AND($AE$11=$AL$6,OR($AH$11="Northbound",$AH$11="Eastbound")),'Raw Data'!BA1170,IF(AND($AE$11=$AL$7,OR($AH$11="Northbound",$AH$11="Eastbound")),'Raw Data'!BA1377,IF(AND($AE$11=$AL$1,OR($AH$11="Southbound",$AH$11="Westbound")),'Raw Data'!BA136,IF(AND($AE$11=$AL$2,OR($AH$11="Southbound",$AH$11="Westbound")),'Raw Data'!BA343,IF(AND($AE$11=$AL$3,OR($AH$11="Southbound",$AH$11="Westbound")),'Raw Data'!BA550,IF(AND($AE$11=$AL$4,OR($AH$11="Southbound",$AH$11="Westbound")),'Raw Data'!BA757,IF(AND($AE$11=$AL$5,OR($AH$11="Southbound",$AH$11="Westbound")),'Raw Data'!BA964,IF(AND($AE$11=$AL$6,OR($AH$11="Southbound",$AH$11="Westbound")),'Raw Data'!BA1171,IF(AND($AE$11=$AL$7,OR($AH$11="Southbound",$AH$11="Westbound")),'Raw Data'!BA1378,IF(AND($AE$11=$AL$1,$AH$11="Combined"),SUM('Raw Data'!BA135:BA136),IF(AND($AE$11=$AL$2,$AH$11="Combined"),SUM('Raw Data'!BA342:BA343),IF(AND($AE$11=$AL$3,$AH$11="Combined"),SUM('Raw Data'!BA549:BA550),IF(AND($AE$11=$AL$4,$AH$11="Combined"),SUM('Raw Data'!BA756:BA757),IF(AND($AE$11=$AL$5,$AH$11="Combined"),SUM('Raw Data'!BA963:BA964),IF(AND($AE$11=$AL$6,$AH$11="Combined"),SUM('Raw Data'!BA1170:BA1171),IF(AND($AE$11=$AL$7,$AH$11="Combined"),SUM('Raw Data'!BA1377:BA1378),"Error")))))))))))))))))))))</f>
        <v>0</v>
      </c>
      <c r="R20" s="6">
        <f>IF(AND($AE$11=$AL$1,OR($AH$11="Northbound",$AH$11="Eastbound")),'Raw Data'!BB135,IF(AND($AE$11=$AL$2,OR($AH$11="Northbound",$AH$11="Eastbound")),'Raw Data'!BB342,IF(AND($AE$11=$AL$3,OR($AH$11="Northbound",$AH$11="Eastbound")),'Raw Data'!BB549,IF(AND($AE$11=$AL$4,OR($AH$11="Northbound",$AH$11="Eastbound")),'Raw Data'!BB756,IF(AND($AE$11=$AL$5,OR($AH$11="Northbound",$AH$11="Eastbound")),'Raw Data'!BB963,IF(AND($AE$11=$AL$6,OR($AH$11="Northbound",$AH$11="Eastbound")),'Raw Data'!BB1170,IF(AND($AE$11=$AL$7,OR($AH$11="Northbound",$AH$11="Eastbound")),'Raw Data'!BB1377,IF(AND($AE$11=$AL$1,OR($AH$11="Southbound",$AH$11="Westbound")),'Raw Data'!BB136,IF(AND($AE$11=$AL$2,OR($AH$11="Southbound",$AH$11="Westbound")),'Raw Data'!BB343,IF(AND($AE$11=$AL$3,OR($AH$11="Southbound",$AH$11="Westbound")),'Raw Data'!BB550,IF(AND($AE$11=$AL$4,OR($AH$11="Southbound",$AH$11="Westbound")),'Raw Data'!BB757,IF(AND($AE$11=$AL$5,OR($AH$11="Southbound",$AH$11="Westbound")),'Raw Data'!BB964,IF(AND($AE$11=$AL$6,OR($AH$11="Southbound",$AH$11="Westbound")),'Raw Data'!BB1171,IF(AND($AE$11=$AL$7,OR($AH$11="Southbound",$AH$11="Westbound")),'Raw Data'!BB1378,IF(AND($AE$11=$AL$1,$AH$11="Combined"),SUM('Raw Data'!BB135:BB136),IF(AND($AE$11=$AL$2,$AH$11="Combined"),SUM('Raw Data'!BB342:BB343),IF(AND($AE$11=$AL$3,$AH$11="Combined"),SUM('Raw Data'!BB549:BB550),IF(AND($AE$11=$AL$4,$AH$11="Combined"),SUM('Raw Data'!BB756:BB757),IF(AND($AE$11=$AL$5,$AH$11="Combined"),SUM('Raw Data'!BB963:BB964),IF(AND($AE$11=$AL$6,$AH$11="Combined"),SUM('Raw Data'!BB1170:BB1171),IF(AND($AE$11=$AL$7,$AH$11="Combined"),SUM('Raw Data'!BB1377:BB1378),"Error")))))))))))))))))))))</f>
        <v>0</v>
      </c>
      <c r="S20" s="6">
        <f>IF(AND($AE$11=$AL$1,OR($AH$11="Northbound",$AH$11="Eastbound")),'Raw Data'!BC135,IF(AND($AE$11=$AL$2,OR($AH$11="Northbound",$AH$11="Eastbound")),'Raw Data'!BC342,IF(AND($AE$11=$AL$3,OR($AH$11="Northbound",$AH$11="Eastbound")),'Raw Data'!BC549,IF(AND($AE$11=$AL$4,OR($AH$11="Northbound",$AH$11="Eastbound")),'Raw Data'!BC756,IF(AND($AE$11=$AL$5,OR($AH$11="Northbound",$AH$11="Eastbound")),'Raw Data'!BC963,IF(AND($AE$11=$AL$6,OR($AH$11="Northbound",$AH$11="Eastbound")),'Raw Data'!BC1170,IF(AND($AE$11=$AL$7,OR($AH$11="Northbound",$AH$11="Eastbound")),'Raw Data'!BC1377,IF(AND($AE$11=$AL$1,OR($AH$11="Southbound",$AH$11="Westbound")),'Raw Data'!BC136,IF(AND($AE$11=$AL$2,OR($AH$11="Southbound",$AH$11="Westbound")),'Raw Data'!BC343,IF(AND($AE$11=$AL$3,OR($AH$11="Southbound",$AH$11="Westbound")),'Raw Data'!BC550,IF(AND($AE$11=$AL$4,OR($AH$11="Southbound",$AH$11="Westbound")),'Raw Data'!BC757,IF(AND($AE$11=$AL$5,OR($AH$11="Southbound",$AH$11="Westbound")),'Raw Data'!BC964,IF(AND($AE$11=$AL$6,OR($AH$11="Southbound",$AH$11="Westbound")),'Raw Data'!BC1171,IF(AND($AE$11=$AL$7,OR($AH$11="Southbound",$AH$11="Westbound")),'Raw Data'!BC1378,IF(AND($AE$11=$AL$1,$AH$11="Combined"),SUM('Raw Data'!BC135:BC136),IF(AND($AE$11=$AL$2,$AH$11="Combined"),SUM('Raw Data'!BC342:BC343),IF(AND($AE$11=$AL$3,$AH$11="Combined"),SUM('Raw Data'!BC549:BC550),IF(AND($AE$11=$AL$4,$AH$11="Combined"),SUM('Raw Data'!BC756:BC757),IF(AND($AE$11=$AL$5,$AH$11="Combined"),SUM('Raw Data'!BC963:BC964),IF(AND($AE$11=$AL$6,$AH$11="Combined"),SUM('Raw Data'!BC1170:BC1171),IF(AND($AE$11=$AL$7,$AH$11="Combined"),SUM('Raw Data'!BC1377:BC1378),"Error")))))))))))))))))))))</f>
        <v>0</v>
      </c>
      <c r="T20" s="6">
        <f>IF(AND($AE$11=$AL$1,OR($AH$11="Northbound",$AH$11="Eastbound")),'Raw Data'!BD135,IF(AND($AE$11=$AL$2,OR($AH$11="Northbound",$AH$11="Eastbound")),'Raw Data'!BD342,IF(AND($AE$11=$AL$3,OR($AH$11="Northbound",$AH$11="Eastbound")),'Raw Data'!BD549,IF(AND($AE$11=$AL$4,OR($AH$11="Northbound",$AH$11="Eastbound")),'Raw Data'!BD756,IF(AND($AE$11=$AL$5,OR($AH$11="Northbound",$AH$11="Eastbound")),'Raw Data'!BD963,IF(AND($AE$11=$AL$6,OR($AH$11="Northbound",$AH$11="Eastbound")),'Raw Data'!BD1170,IF(AND($AE$11=$AL$7,OR($AH$11="Northbound",$AH$11="Eastbound")),'Raw Data'!BD1377,IF(AND($AE$11=$AL$1,OR($AH$11="Southbound",$AH$11="Westbound")),'Raw Data'!BD136,IF(AND($AE$11=$AL$2,OR($AH$11="Southbound",$AH$11="Westbound")),'Raw Data'!BD343,IF(AND($AE$11=$AL$3,OR($AH$11="Southbound",$AH$11="Westbound")),'Raw Data'!BD550,IF(AND($AE$11=$AL$4,OR($AH$11="Southbound",$AH$11="Westbound")),'Raw Data'!BD757,IF(AND($AE$11=$AL$5,OR($AH$11="Southbound",$AH$11="Westbound")),'Raw Data'!BD964,IF(AND($AE$11=$AL$6,OR($AH$11="Southbound",$AH$11="Westbound")),'Raw Data'!BD1171,IF(AND($AE$11=$AL$7,OR($AH$11="Southbound",$AH$11="Westbound")),'Raw Data'!BD1378,IF(AND($AE$11=$AL$1,$AH$11="Combined"),SUM('Raw Data'!BD135:BD136),IF(AND($AE$11=$AL$2,$AH$11="Combined"),SUM('Raw Data'!BD342:BD343),IF(AND($AE$11=$AL$3,$AH$11="Combined"),SUM('Raw Data'!BD549:BD550),IF(AND($AE$11=$AL$4,$AH$11="Combined"),SUM('Raw Data'!BD756:BD757),IF(AND($AE$11=$AL$5,$AH$11="Combined"),SUM('Raw Data'!BD963:BD964),IF(AND($AE$11=$AL$6,$AH$11="Combined"),SUM('Raw Data'!BD1170:BD1171),IF(AND($AE$11=$AL$7,$AH$11="Combined"),SUM('Raw Data'!BD1377:BD1378),"Error")))))))))))))))))))))</f>
        <v>0</v>
      </c>
      <c r="U20" s="6">
        <f>IF(AND($AE$11=$AL$1,OR($AH$11="Northbound",$AH$11="Eastbound")),'Raw Data'!BE135,IF(AND($AE$11=$AL$2,OR($AH$11="Northbound",$AH$11="Eastbound")),'Raw Data'!BE342,IF(AND($AE$11=$AL$3,OR($AH$11="Northbound",$AH$11="Eastbound")),'Raw Data'!BE549,IF(AND($AE$11=$AL$4,OR($AH$11="Northbound",$AH$11="Eastbound")),'Raw Data'!BE756,IF(AND($AE$11=$AL$5,OR($AH$11="Northbound",$AH$11="Eastbound")),'Raw Data'!BE963,IF(AND($AE$11=$AL$6,OR($AH$11="Northbound",$AH$11="Eastbound")),'Raw Data'!BE1170,IF(AND($AE$11=$AL$7,OR($AH$11="Northbound",$AH$11="Eastbound")),'Raw Data'!BE1377,IF(AND($AE$11=$AL$1,OR($AH$11="Southbound",$AH$11="Westbound")),'Raw Data'!BE136,IF(AND($AE$11=$AL$2,OR($AH$11="Southbound",$AH$11="Westbound")),'Raw Data'!BE343,IF(AND($AE$11=$AL$3,OR($AH$11="Southbound",$AH$11="Westbound")),'Raw Data'!BE550,IF(AND($AE$11=$AL$4,OR($AH$11="Southbound",$AH$11="Westbound")),'Raw Data'!BE757,IF(AND($AE$11=$AL$5,OR($AH$11="Southbound",$AH$11="Westbound")),'Raw Data'!BE964,IF(AND($AE$11=$AL$6,OR($AH$11="Southbound",$AH$11="Westbound")),'Raw Data'!BE1171,IF(AND($AE$11=$AL$7,OR($AH$11="Southbound",$AH$11="Westbound")),'Raw Data'!BE1378,IF(AND($AE$11=$AL$1,$AH$11="Combined"),SUM('Raw Data'!BE135:BE136),IF(AND($AE$11=$AL$2,$AH$11="Combined"),SUM('Raw Data'!BE342:BE343),IF(AND($AE$11=$AL$3,$AH$11="Combined"),SUM('Raw Data'!BE549:BE550),IF(AND($AE$11=$AL$4,$AH$11="Combined"),SUM('Raw Data'!BE756:BE757),IF(AND($AE$11=$AL$5,$AH$11="Combined"),SUM('Raw Data'!BE963:BE964),IF(AND($AE$11=$AL$6,$AH$11="Combined"),SUM('Raw Data'!BE1170:BE1171),IF(AND($AE$11=$AL$7,$AH$11="Combined"),SUM('Raw Data'!BE1377:BE1378),"Error")))))))))))))))))))))</f>
        <v>0</v>
      </c>
      <c r="V20" s="6">
        <f>IF(AND($AE$11=$AL$1,OR($AH$11="Northbound",$AH$11="Eastbound")),'Raw Data'!BF135,IF(AND($AE$11=$AL$2,OR($AH$11="Northbound",$AH$11="Eastbound")),'Raw Data'!BF342,IF(AND($AE$11=$AL$3,OR($AH$11="Northbound",$AH$11="Eastbound")),'Raw Data'!BF549,IF(AND($AE$11=$AL$4,OR($AH$11="Northbound",$AH$11="Eastbound")),'Raw Data'!BF756,IF(AND($AE$11=$AL$5,OR($AH$11="Northbound",$AH$11="Eastbound")),'Raw Data'!BF963,IF(AND($AE$11=$AL$6,OR($AH$11="Northbound",$AH$11="Eastbound")),'Raw Data'!BF1170,IF(AND($AE$11=$AL$7,OR($AH$11="Northbound",$AH$11="Eastbound")),'Raw Data'!BF1377,IF(AND($AE$11=$AL$1,OR($AH$11="Southbound",$AH$11="Westbound")),'Raw Data'!BF136,IF(AND($AE$11=$AL$2,OR($AH$11="Southbound",$AH$11="Westbound")),'Raw Data'!BF343,IF(AND($AE$11=$AL$3,OR($AH$11="Southbound",$AH$11="Westbound")),'Raw Data'!BF550,IF(AND($AE$11=$AL$4,OR($AH$11="Southbound",$AH$11="Westbound")),'Raw Data'!BF757,IF(AND($AE$11=$AL$5,OR($AH$11="Southbound",$AH$11="Westbound")),'Raw Data'!BF964,IF(AND($AE$11=$AL$6,OR($AH$11="Southbound",$AH$11="Westbound")),'Raw Data'!BF1171,IF(AND($AE$11=$AL$7,OR($AH$11="Southbound",$AH$11="Westbound")),'Raw Data'!BF1378,IF(AND($AE$11=$AL$1,$AH$11="Combined"),SUM('Raw Data'!BF135:BF136),IF(AND($AE$11=$AL$2,$AH$11="Combined"),SUM('Raw Data'!BF342:BF343),IF(AND($AE$11=$AL$3,$AH$11="Combined"),SUM('Raw Data'!BF549:BF550),IF(AND($AE$11=$AL$4,$AH$11="Combined"),SUM('Raw Data'!BF756:BF757),IF(AND($AE$11=$AL$5,$AH$11="Combined"),SUM('Raw Data'!BF963:BF964),IF(AND($AE$11=$AL$6,$AH$11="Combined"),SUM('Raw Data'!BF1170:BF1171),IF(AND($AE$11=$AL$7,$AH$11="Combined"),SUM('Raw Data'!BF1377:BF1378),"Error")))))))))))))))))))))</f>
        <v>0</v>
      </c>
      <c r="W20" s="6">
        <f>IF(AND($AE$11=$AL$1,OR($AH$11="Northbound",$AH$11="Eastbound")),'Raw Data'!BG135,IF(AND($AE$11=$AL$2,OR($AH$11="Northbound",$AH$11="Eastbound")),'Raw Data'!BG342,IF(AND($AE$11=$AL$3,OR($AH$11="Northbound",$AH$11="Eastbound")),'Raw Data'!BG549,IF(AND($AE$11=$AL$4,OR($AH$11="Northbound",$AH$11="Eastbound")),'Raw Data'!BG756,IF(AND($AE$11=$AL$5,OR($AH$11="Northbound",$AH$11="Eastbound")),'Raw Data'!BG963,IF(AND($AE$11=$AL$6,OR($AH$11="Northbound",$AH$11="Eastbound")),'Raw Data'!BG1170,IF(AND($AE$11=$AL$7,OR($AH$11="Northbound",$AH$11="Eastbound")),'Raw Data'!BG1377,IF(AND($AE$11=$AL$1,OR($AH$11="Southbound",$AH$11="Westbound")),'Raw Data'!BG136,IF(AND($AE$11=$AL$2,OR($AH$11="Southbound",$AH$11="Westbound")),'Raw Data'!BG343,IF(AND($AE$11=$AL$3,OR($AH$11="Southbound",$AH$11="Westbound")),'Raw Data'!BG550,IF(AND($AE$11=$AL$4,OR($AH$11="Southbound",$AH$11="Westbound")),'Raw Data'!BG757,IF(AND($AE$11=$AL$5,OR($AH$11="Southbound",$AH$11="Westbound")),'Raw Data'!BG964,IF(AND($AE$11=$AL$6,OR($AH$11="Southbound",$AH$11="Westbound")),'Raw Data'!BG1171,IF(AND($AE$11=$AL$7,OR($AH$11="Southbound",$AH$11="Westbound")),'Raw Data'!BG1378,IF(AND($AE$11=$AL$1,$AH$11="Combined"),SUM('Raw Data'!BG135:BG136),IF(AND($AE$11=$AL$2,$AH$11="Combined"),SUM('Raw Data'!BG342:BG343),IF(AND($AE$11=$AL$3,$AH$11="Combined"),SUM('Raw Data'!BG549:BG550),IF(AND($AE$11=$AL$4,$AH$11="Combined"),SUM('Raw Data'!BG756:BG757),IF(AND($AE$11=$AL$5,$AH$11="Combined"),SUM('Raw Data'!BG963:BG964),IF(AND($AE$11=$AL$6,$AH$11="Combined"),SUM('Raw Data'!BG1170:BG1171),IF(AND($AE$11=$AL$7,$AH$11="Combined"),SUM('Raw Data'!BG1377:BG1378),"Error")))))))))))))))))))))</f>
        <v>0</v>
      </c>
      <c r="X20" s="6">
        <f t="shared" si="2"/>
        <v>0</v>
      </c>
      <c r="Y20" s="24">
        <f t="shared" si="0"/>
        <v>0</v>
      </c>
      <c r="Z20" s="6" t="str">
        <f>IF(AND($AE$11=$AL$1,OR($AH$11="Northbound",$AH$11="Eastbound")),'Raw Data'!BH135,IF(AND($AE$11=$AL$2,OR($AH$11="Northbound",$AH$11="Eastbound")),'Raw Data'!BH342,IF(AND($AE$11=$AL$3,OR($AH$11="Northbound",$AH$11="Eastbound")),'Raw Data'!BH549,IF(AND($AE$11=$AL$4,OR($AH$11="Northbound",$AH$11="Eastbound")),'Raw Data'!BH756,IF(AND($AE$11=$AL$5,OR($AH$11="Northbound",$AH$11="Eastbound")),'Raw Data'!BH963,IF(AND($AE$11=$AL$6,OR($AH$11="Northbound",$AH$11="Eastbound")),'Raw Data'!BH1170,IF(AND($AE$11=$AL$7,OR($AH$11="Northbound",$AH$11="Eastbound")),'Raw Data'!BH1377,IF(AND($AE$11=$AL$1,OR($AH$11="Southbound",$AH$11="Westbound")),'Raw Data'!BH136,IF(AND($AE$11=$AL$2,OR($AH$11="Southbound",$AH$11="Westbound")),'Raw Data'!BH343,IF(AND($AE$11=$AL$3,OR($AH$11="Southbound",$AH$11="Westbound")),'Raw Data'!BH550,IF(AND($AE$11=$AL$4,OR($AH$11="Southbound",$AH$11="Westbound")),'Raw Data'!BH757,IF(AND($AE$11=$AL$5,OR($AH$11="Southbound",$AH$11="Westbound")),'Raw Data'!BH964,IF(AND($AE$11=$AL$6,OR($AH$11="Southbound",$AH$11="Westbound")),'Raw Data'!BH1171,IF(AND($AE$11=$AL$7,OR($AH$11="Southbound",$AH$11="Westbound")),'Raw Data'!BH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0" s="6" t="str">
        <f>IF(AND($AE$11=$AL$1,OR($AH$11="Northbound",$AH$11="Eastbound")),'Raw Data'!BI135,IF(AND($AE$11=$AL$2,OR($AH$11="Northbound",$AH$11="Eastbound")),'Raw Data'!BI342,IF(AND($AE$11=$AL$3,OR($AH$11="Northbound",$AH$11="Eastbound")),'Raw Data'!BI549,IF(AND($AE$11=$AL$4,OR($AH$11="Northbound",$AH$11="Eastbound")),'Raw Data'!BI756,IF(AND($AE$11=$AL$5,OR($AH$11="Northbound",$AH$11="Eastbound")),'Raw Data'!BI963,IF(AND($AE$11=$AL$6,OR($AH$11="Northbound",$AH$11="Eastbound")),'Raw Data'!BI1170,IF(AND($AE$11=$AL$7,OR($AH$11="Northbound",$AH$11="Eastbound")),'Raw Data'!BI1377,IF(AND($AE$11=$AL$1,OR($AH$11="Southbound",$AH$11="Westbound")),'Raw Data'!BI136,IF(AND($AE$11=$AL$2,OR($AH$11="Southbound",$AH$11="Westbound")),'Raw Data'!BI343,IF(AND($AE$11=$AL$3,OR($AH$11="Southbound",$AH$11="Westbound")),'Raw Data'!BI550,IF(AND($AE$11=$AL$4,OR($AH$11="Southbound",$AH$11="Westbound")),'Raw Data'!BI757,IF(AND($AE$11=$AL$5,OR($AH$11="Southbound",$AH$11="Westbound")),'Raw Data'!BI964,IF(AND($AE$11=$AL$6,OR($AH$11="Southbound",$AH$11="Westbound")),'Raw Data'!BI1171,IF(AND($AE$11=$AL$7,OR($AH$11="Southbound",$AH$11="Westbound")),'Raw Data'!BI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0" s="6" t="str">
        <f>IF(AND($AE$11=$AL$1,OR($AH$11="Northbound",$AH$11="Eastbound")),'Raw Data'!BJ135,IF(AND($AE$11=$AL$2,OR($AH$11="Northbound",$AH$11="Eastbound")),'Raw Data'!BJ342,IF(AND($AE$11=$AL$3,OR($AH$11="Northbound",$AH$11="Eastbound")),'Raw Data'!BJ549,IF(AND($AE$11=$AL$4,OR($AH$11="Northbound",$AH$11="Eastbound")),'Raw Data'!BJ756,IF(AND($AE$11=$AL$5,OR($AH$11="Northbound",$AH$11="Eastbound")),'Raw Data'!BJ963,IF(AND($AE$11=$AL$6,OR($AH$11="Northbound",$AH$11="Eastbound")),'Raw Data'!BJ1170,IF(AND($AE$11=$AL$7,OR($AH$11="Northbound",$AH$11="Eastbound")),'Raw Data'!BJ1377,IF(AND($AE$11=$AL$1,OR($AH$11="Southbound",$AH$11="Westbound")),'Raw Data'!BJ136,IF(AND($AE$11=$AL$2,OR($AH$11="Southbound",$AH$11="Westbound")),'Raw Data'!BJ343,IF(AND($AE$11=$AL$3,OR($AH$11="Southbound",$AH$11="Westbound")),'Raw Data'!BJ550,IF(AND($AE$11=$AL$4,OR($AH$11="Southbound",$AH$11="Westbound")),'Raw Data'!BJ757,IF(AND($AE$11=$AL$5,OR($AH$11="Southbound",$AH$11="Westbound")),'Raw Data'!BJ964,IF(AND($AE$11=$AL$6,OR($AH$11="Southbound",$AH$11="Westbound")),'Raw Data'!BJ1171,IF(AND($AE$11=$AL$7,OR($AH$11="Southbound",$AH$11="Westbound")),'Raw Data'!BJ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0" s="70" t="str">
        <f>IF(AND($AE$11=$AL$1,OR($AH$11="Northbound",$AH$11="Eastbound")),'Raw Data'!BK135,IF(AND($AE$11=$AL$2,OR($AH$11="Northbound",$AH$11="Eastbound")),'Raw Data'!BK342,IF(AND($AE$11=$AL$3,OR($AH$11="Northbound",$AH$11="Eastbound")),'Raw Data'!BK549,IF(AND($AE$11=$AL$4,OR($AH$11="Northbound",$AH$11="Eastbound")),'Raw Data'!BK756,IF(AND($AE$11=$AL$5,OR($AH$11="Northbound",$AH$11="Eastbound")),'Raw Data'!BK963,IF(AND($AE$11=$AL$6,OR($AH$11="Northbound",$AH$11="Eastbound")),'Raw Data'!BK1170,IF(AND($AE$11=$AL$7,OR($AH$11="Northbound",$AH$11="Eastbound")),'Raw Data'!BK1377,IF(AND($AE$11=$AL$1,OR($AH$11="Southbound",$AH$11="Westbound")),'Raw Data'!BK136,IF(AND($AE$11=$AL$2,OR($AH$11="Southbound",$AH$11="Westbound")),'Raw Data'!BK343,IF(AND($AE$11=$AL$3,OR($AH$11="Southbound",$AH$11="Westbound")),'Raw Data'!BK550,IF(AND($AE$11=$AL$4,OR($AH$11="Southbound",$AH$11="Westbound")),'Raw Data'!BK757,IF(AND($AE$11=$AL$5,OR($AH$11="Southbound",$AH$11="Westbound")),'Raw Data'!BK964,IF(AND($AE$11=$AL$6,OR($AH$11="Southbound",$AH$11="Westbound")),'Raw Data'!BK1171,IF(AND($AE$11=$AL$7,OR($AH$11="Southbound",$AH$11="Westbound")),'Raw Data'!BK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0" s="47"/>
      <c r="AF20" s="47"/>
      <c r="AG20" s="47"/>
      <c r="AH20" s="47"/>
      <c r="AI20" s="47"/>
      <c r="AJ20" s="47"/>
      <c r="AK20" s="47"/>
      <c r="AL20" s="51"/>
      <c r="AM20" s="51"/>
      <c r="AN20" s="41"/>
      <c r="AO20" s="51"/>
      <c r="AQ20" s="47"/>
      <c r="AR20" s="47"/>
      <c r="AT20" s="47"/>
      <c r="AU20" s="47"/>
    </row>
    <row r="21" spans="1:47" ht="13.8" x14ac:dyDescent="0.25">
      <c r="A21" s="43">
        <v>7.2916666666666699E-2</v>
      </c>
      <c r="B21" s="54">
        <f t="shared" si="1"/>
        <v>3</v>
      </c>
      <c r="C21" s="6">
        <f>IF(AND($AE$11=$AL$1,OR($AH$11="Northbound",$AH$11="Eastbound")),'Raw Data'!AM137,IF(AND($AE$11=$AL$2,OR($AH$11="Northbound",$AH$11="Eastbound")),'Raw Data'!AM344,IF(AND($AE$11=$AL$3,OR($AH$11="Northbound",$AH$11="Eastbound")),'Raw Data'!AM551,IF(AND($AE$11=$AL$4,OR($AH$11="Northbound",$AH$11="Eastbound")),'Raw Data'!AM758,IF(AND($AE$11=$AL$5,OR($AH$11="Northbound",$AH$11="Eastbound")),'Raw Data'!AM965,IF(AND($AE$11=$AL$6,OR($AH$11="Northbound",$AH$11="Eastbound")),'Raw Data'!AM1172,IF(AND($AE$11=$AL$7,OR($AH$11="Northbound",$AH$11="Eastbound")),'Raw Data'!AM1379,IF(AND($AE$11=$AL$1,OR($AH$11="Southbound",$AH$11="Westbound")),'Raw Data'!AM138,IF(AND($AE$11=$AL$2,OR($AH$11="Southbound",$AH$11="Westbound")),'Raw Data'!AM345,IF(AND($AE$11=$AL$3,OR($AH$11="Southbound",$AH$11="Westbound")),'Raw Data'!AM552,IF(AND($AE$11=$AL$4,OR($AH$11="Southbound",$AH$11="Westbound")),'Raw Data'!AM759,IF(AND($AE$11=$AL$5,OR($AH$11="Southbound",$AH$11="Westbound")),'Raw Data'!AM966,IF(AND($AE$11=$AL$6,OR($AH$11="Southbound",$AH$11="Westbound")),'Raw Data'!AM1173,IF(AND($AE$11=$AL$7,OR($AH$11="Southbound",$AH$11="Westbound")),'Raw Data'!AM1380,IF(AND($AE$11=$AL$1,$AH$11="Combined"),SUM('Raw Data'!AM137:AM138),IF(AND($AE$11=$AL$2,$AH$11="Combined"),SUM('Raw Data'!AM344:AM345),IF(AND($AE$11=$AL$3,$AH$11="Combined"),SUM('Raw Data'!AM551:AM552),IF(AND($AE$11=$AL$4,$AH$11="Combined"),SUM('Raw Data'!AM758:AM759),IF(AND($AE$11=$AL$5,$AH$11="Combined"),SUM('Raw Data'!AM965:AM966),IF(AND($AE$11=$AL$6,$AH$11="Combined"),SUM('Raw Data'!AM1172:AM1173),IF(AND($AE$11=$AL$7,$AH$11="Combined"),SUM('Raw Data'!AM1379:AM1380),"Error")))))))))))))))))))))</f>
        <v>0</v>
      </c>
      <c r="D21" s="6">
        <f>IF(AND($AE$11=$AL$1,OR($AH$11="Northbound",$AH$11="Eastbound")),'Raw Data'!AN137,IF(AND($AE$11=$AL$2,OR($AH$11="Northbound",$AH$11="Eastbound")),'Raw Data'!AN344,IF(AND($AE$11=$AL$3,OR($AH$11="Northbound",$AH$11="Eastbound")),'Raw Data'!AN551,IF(AND($AE$11=$AL$4,OR($AH$11="Northbound",$AH$11="Eastbound")),'Raw Data'!AN758,IF(AND($AE$11=$AL$5,OR($AH$11="Northbound",$AH$11="Eastbound")),'Raw Data'!AN965,IF(AND($AE$11=$AL$6,OR($AH$11="Northbound",$AH$11="Eastbound")),'Raw Data'!AN1172,IF(AND($AE$11=$AL$7,OR($AH$11="Northbound",$AH$11="Eastbound")),'Raw Data'!AN1379,IF(AND($AE$11=$AL$1,OR($AH$11="Southbound",$AH$11="Westbound")),'Raw Data'!AN138,IF(AND($AE$11=$AL$2,OR($AH$11="Southbound",$AH$11="Westbound")),'Raw Data'!AN345,IF(AND($AE$11=$AL$3,OR($AH$11="Southbound",$AH$11="Westbound")),'Raw Data'!AN552,IF(AND($AE$11=$AL$4,OR($AH$11="Southbound",$AH$11="Westbound")),'Raw Data'!AN759,IF(AND($AE$11=$AL$5,OR($AH$11="Southbound",$AH$11="Westbound")),'Raw Data'!AN966,IF(AND($AE$11=$AL$6,OR($AH$11="Southbound",$AH$11="Westbound")),'Raw Data'!AN1173,IF(AND($AE$11=$AL$7,OR($AH$11="Southbound",$AH$11="Westbound")),'Raw Data'!AN1380,IF(AND($AE$11=$AL$1,$AH$11="Combined"),SUM('Raw Data'!AN137:AN138),IF(AND($AE$11=$AL$2,$AH$11="Combined"),SUM('Raw Data'!AN344:AN345),IF(AND($AE$11=$AL$3,$AH$11="Combined"),SUM('Raw Data'!AN551:AN552),IF(AND($AE$11=$AL$4,$AH$11="Combined"),SUM('Raw Data'!AN758:AN759),IF(AND($AE$11=$AL$5,$AH$11="Combined"),SUM('Raw Data'!AN965:AN966),IF(AND($AE$11=$AL$6,$AH$11="Combined"),SUM('Raw Data'!AN1172:AN1173),IF(AND($AE$11=$AL$7,$AH$11="Combined"),SUM('Raw Data'!AN1379:AN1380),"Error")))))))))))))))))))))</f>
        <v>0</v>
      </c>
      <c r="E21" s="6">
        <f>IF(AND($AE$11=$AL$1,OR($AH$11="Northbound",$AH$11="Eastbound")),'Raw Data'!AO137,IF(AND($AE$11=$AL$2,OR($AH$11="Northbound",$AH$11="Eastbound")),'Raw Data'!AO344,IF(AND($AE$11=$AL$3,OR($AH$11="Northbound",$AH$11="Eastbound")),'Raw Data'!AO551,IF(AND($AE$11=$AL$4,OR($AH$11="Northbound",$AH$11="Eastbound")),'Raw Data'!AO758,IF(AND($AE$11=$AL$5,OR($AH$11="Northbound",$AH$11="Eastbound")),'Raw Data'!AO965,IF(AND($AE$11=$AL$6,OR($AH$11="Northbound",$AH$11="Eastbound")),'Raw Data'!AO1172,IF(AND($AE$11=$AL$7,OR($AH$11="Northbound",$AH$11="Eastbound")),'Raw Data'!AO1379,IF(AND($AE$11=$AL$1,OR($AH$11="Southbound",$AH$11="Westbound")),'Raw Data'!AO138,IF(AND($AE$11=$AL$2,OR($AH$11="Southbound",$AH$11="Westbound")),'Raw Data'!AO345,IF(AND($AE$11=$AL$3,OR($AH$11="Southbound",$AH$11="Westbound")),'Raw Data'!AO552,IF(AND($AE$11=$AL$4,OR($AH$11="Southbound",$AH$11="Westbound")),'Raw Data'!AO759,IF(AND($AE$11=$AL$5,OR($AH$11="Southbound",$AH$11="Westbound")),'Raw Data'!AO966,IF(AND($AE$11=$AL$6,OR($AH$11="Southbound",$AH$11="Westbound")),'Raw Data'!AO1173,IF(AND($AE$11=$AL$7,OR($AH$11="Southbound",$AH$11="Westbound")),'Raw Data'!AO1380,IF(AND($AE$11=$AL$1,$AH$11="Combined"),SUM('Raw Data'!AO137:AO138),IF(AND($AE$11=$AL$2,$AH$11="Combined"),SUM('Raw Data'!AO344:AO345),IF(AND($AE$11=$AL$3,$AH$11="Combined"),SUM('Raw Data'!AO551:AO552),IF(AND($AE$11=$AL$4,$AH$11="Combined"),SUM('Raw Data'!AO758:AO759),IF(AND($AE$11=$AL$5,$AH$11="Combined"),SUM('Raw Data'!AO965:AO966),IF(AND($AE$11=$AL$6,$AH$11="Combined"),SUM('Raw Data'!AO1172:AO1173),IF(AND($AE$11=$AL$7,$AH$11="Combined"),SUM('Raw Data'!AO1379:AO1380),"Error")))))))))))))))))))))</f>
        <v>1</v>
      </c>
      <c r="F21" s="6">
        <f>IF(AND($AE$11=$AL$1,OR($AH$11="Northbound",$AH$11="Eastbound")),'Raw Data'!AP137,IF(AND($AE$11=$AL$2,OR($AH$11="Northbound",$AH$11="Eastbound")),'Raw Data'!AP344,IF(AND($AE$11=$AL$3,OR($AH$11="Northbound",$AH$11="Eastbound")),'Raw Data'!AP551,IF(AND($AE$11=$AL$4,OR($AH$11="Northbound",$AH$11="Eastbound")),'Raw Data'!AP758,IF(AND($AE$11=$AL$5,OR($AH$11="Northbound",$AH$11="Eastbound")),'Raw Data'!AP965,IF(AND($AE$11=$AL$6,OR($AH$11="Northbound",$AH$11="Eastbound")),'Raw Data'!AP1172,IF(AND($AE$11=$AL$7,OR($AH$11="Northbound",$AH$11="Eastbound")),'Raw Data'!AP1379,IF(AND($AE$11=$AL$1,OR($AH$11="Southbound",$AH$11="Westbound")),'Raw Data'!AP138,IF(AND($AE$11=$AL$2,OR($AH$11="Southbound",$AH$11="Westbound")),'Raw Data'!AP345,IF(AND($AE$11=$AL$3,OR($AH$11="Southbound",$AH$11="Westbound")),'Raw Data'!AP552,IF(AND($AE$11=$AL$4,OR($AH$11="Southbound",$AH$11="Westbound")),'Raw Data'!AP759,IF(AND($AE$11=$AL$5,OR($AH$11="Southbound",$AH$11="Westbound")),'Raw Data'!AP966,IF(AND($AE$11=$AL$6,OR($AH$11="Southbound",$AH$11="Westbound")),'Raw Data'!AP1173,IF(AND($AE$11=$AL$7,OR($AH$11="Southbound",$AH$11="Westbound")),'Raw Data'!AP1380,IF(AND($AE$11=$AL$1,$AH$11="Combined"),SUM('Raw Data'!AP137:AP138),IF(AND($AE$11=$AL$2,$AH$11="Combined"),SUM('Raw Data'!AP344:AP345),IF(AND($AE$11=$AL$3,$AH$11="Combined"),SUM('Raw Data'!AP551:AP552),IF(AND($AE$11=$AL$4,$AH$11="Combined"),SUM('Raw Data'!AP758:AP759),IF(AND($AE$11=$AL$5,$AH$11="Combined"),SUM('Raw Data'!AP965:AP966),IF(AND($AE$11=$AL$6,$AH$11="Combined"),SUM('Raw Data'!AP1172:AP1173),IF(AND($AE$11=$AL$7,$AH$11="Combined"),SUM('Raw Data'!AP1379:AP1380),"Error")))))))))))))))))))))</f>
        <v>1</v>
      </c>
      <c r="G21" s="6">
        <f>IF(AND($AE$11=$AL$1,OR($AH$11="Northbound",$AH$11="Eastbound")),'Raw Data'!AQ137,IF(AND($AE$11=$AL$2,OR($AH$11="Northbound",$AH$11="Eastbound")),'Raw Data'!AQ344,IF(AND($AE$11=$AL$3,OR($AH$11="Northbound",$AH$11="Eastbound")),'Raw Data'!AQ551,IF(AND($AE$11=$AL$4,OR($AH$11="Northbound",$AH$11="Eastbound")),'Raw Data'!AQ758,IF(AND($AE$11=$AL$5,OR($AH$11="Northbound",$AH$11="Eastbound")),'Raw Data'!AQ965,IF(AND($AE$11=$AL$6,OR($AH$11="Northbound",$AH$11="Eastbound")),'Raw Data'!AQ1172,IF(AND($AE$11=$AL$7,OR($AH$11="Northbound",$AH$11="Eastbound")),'Raw Data'!AQ1379,IF(AND($AE$11=$AL$1,OR($AH$11="Southbound",$AH$11="Westbound")),'Raw Data'!AQ138,IF(AND($AE$11=$AL$2,OR($AH$11="Southbound",$AH$11="Westbound")),'Raw Data'!AQ345,IF(AND($AE$11=$AL$3,OR($AH$11="Southbound",$AH$11="Westbound")),'Raw Data'!AQ552,IF(AND($AE$11=$AL$4,OR($AH$11="Southbound",$AH$11="Westbound")),'Raw Data'!AQ759,IF(AND($AE$11=$AL$5,OR($AH$11="Southbound",$AH$11="Westbound")),'Raw Data'!AQ966,IF(AND($AE$11=$AL$6,OR($AH$11="Southbound",$AH$11="Westbound")),'Raw Data'!AQ1173,IF(AND($AE$11=$AL$7,OR($AH$11="Southbound",$AH$11="Westbound")),'Raw Data'!AQ1380,IF(AND($AE$11=$AL$1,$AH$11="Combined"),SUM('Raw Data'!AQ137:AQ138),IF(AND($AE$11=$AL$2,$AH$11="Combined"),SUM('Raw Data'!AQ344:AQ345),IF(AND($AE$11=$AL$3,$AH$11="Combined"),SUM('Raw Data'!AQ551:AQ552),IF(AND($AE$11=$AL$4,$AH$11="Combined"),SUM('Raw Data'!AQ758:AQ759),IF(AND($AE$11=$AL$5,$AH$11="Combined"),SUM('Raw Data'!AQ965:AQ966),IF(AND($AE$11=$AL$6,$AH$11="Combined"),SUM('Raw Data'!AQ1172:AQ1173),IF(AND($AE$11=$AL$7,$AH$11="Combined"),SUM('Raw Data'!AQ1379:AQ1380),"Error")))))))))))))))))))))</f>
        <v>0</v>
      </c>
      <c r="H21" s="6">
        <f>IF(AND($AE$11=$AL$1,OR($AH$11="Northbound",$AH$11="Eastbound")),'Raw Data'!AR137,IF(AND($AE$11=$AL$2,OR($AH$11="Northbound",$AH$11="Eastbound")),'Raw Data'!AR344,IF(AND($AE$11=$AL$3,OR($AH$11="Northbound",$AH$11="Eastbound")),'Raw Data'!AR551,IF(AND($AE$11=$AL$4,OR($AH$11="Northbound",$AH$11="Eastbound")),'Raw Data'!AR758,IF(AND($AE$11=$AL$5,OR($AH$11="Northbound",$AH$11="Eastbound")),'Raw Data'!AR965,IF(AND($AE$11=$AL$6,OR($AH$11="Northbound",$AH$11="Eastbound")),'Raw Data'!AR1172,IF(AND($AE$11=$AL$7,OR($AH$11="Northbound",$AH$11="Eastbound")),'Raw Data'!AR1379,IF(AND($AE$11=$AL$1,OR($AH$11="Southbound",$AH$11="Westbound")),'Raw Data'!AR138,IF(AND($AE$11=$AL$2,OR($AH$11="Southbound",$AH$11="Westbound")),'Raw Data'!AR345,IF(AND($AE$11=$AL$3,OR($AH$11="Southbound",$AH$11="Westbound")),'Raw Data'!AR552,IF(AND($AE$11=$AL$4,OR($AH$11="Southbound",$AH$11="Westbound")),'Raw Data'!AR759,IF(AND($AE$11=$AL$5,OR($AH$11="Southbound",$AH$11="Westbound")),'Raw Data'!AR966,IF(AND($AE$11=$AL$6,OR($AH$11="Southbound",$AH$11="Westbound")),'Raw Data'!AR1173,IF(AND($AE$11=$AL$7,OR($AH$11="Southbound",$AH$11="Westbound")),'Raw Data'!AR1380,IF(AND($AE$11=$AL$1,$AH$11="Combined"),SUM('Raw Data'!AR137:AR138),IF(AND($AE$11=$AL$2,$AH$11="Combined"),SUM('Raw Data'!AR344:AR345),IF(AND($AE$11=$AL$3,$AH$11="Combined"),SUM('Raw Data'!AR551:AR552),IF(AND($AE$11=$AL$4,$AH$11="Combined"),SUM('Raw Data'!AR758:AR759),IF(AND($AE$11=$AL$5,$AH$11="Combined"),SUM('Raw Data'!AR965:AR966),IF(AND($AE$11=$AL$6,$AH$11="Combined"),SUM('Raw Data'!AR1172:AR1173),IF(AND($AE$11=$AL$7,$AH$11="Combined"),SUM('Raw Data'!AR1379:AR1380),"Error")))))))))))))))))))))</f>
        <v>1</v>
      </c>
      <c r="I21" s="6">
        <f>IF(AND($AE$11=$AL$1,OR($AH$11="Northbound",$AH$11="Eastbound")),'Raw Data'!AS137,IF(AND($AE$11=$AL$2,OR($AH$11="Northbound",$AH$11="Eastbound")),'Raw Data'!AS344,IF(AND($AE$11=$AL$3,OR($AH$11="Northbound",$AH$11="Eastbound")),'Raw Data'!AS551,IF(AND($AE$11=$AL$4,OR($AH$11="Northbound",$AH$11="Eastbound")),'Raw Data'!AS758,IF(AND($AE$11=$AL$5,OR($AH$11="Northbound",$AH$11="Eastbound")),'Raw Data'!AS965,IF(AND($AE$11=$AL$6,OR($AH$11="Northbound",$AH$11="Eastbound")),'Raw Data'!AS1172,IF(AND($AE$11=$AL$7,OR($AH$11="Northbound",$AH$11="Eastbound")),'Raw Data'!AS1379,IF(AND($AE$11=$AL$1,OR($AH$11="Southbound",$AH$11="Westbound")),'Raw Data'!AS138,IF(AND($AE$11=$AL$2,OR($AH$11="Southbound",$AH$11="Westbound")),'Raw Data'!AS345,IF(AND($AE$11=$AL$3,OR($AH$11="Southbound",$AH$11="Westbound")),'Raw Data'!AS552,IF(AND($AE$11=$AL$4,OR($AH$11="Southbound",$AH$11="Westbound")),'Raw Data'!AS759,IF(AND($AE$11=$AL$5,OR($AH$11="Southbound",$AH$11="Westbound")),'Raw Data'!AS966,IF(AND($AE$11=$AL$6,OR($AH$11="Southbound",$AH$11="Westbound")),'Raw Data'!AS1173,IF(AND($AE$11=$AL$7,OR($AH$11="Southbound",$AH$11="Westbound")),'Raw Data'!AS1380,IF(AND($AE$11=$AL$1,$AH$11="Combined"),SUM('Raw Data'!AS137:AS138),IF(AND($AE$11=$AL$2,$AH$11="Combined"),SUM('Raw Data'!AS344:AS345),IF(AND($AE$11=$AL$3,$AH$11="Combined"),SUM('Raw Data'!AS551:AS552),IF(AND($AE$11=$AL$4,$AH$11="Combined"),SUM('Raw Data'!AS758:AS759),IF(AND($AE$11=$AL$5,$AH$11="Combined"),SUM('Raw Data'!AS965:AS966),IF(AND($AE$11=$AL$6,$AH$11="Combined"),SUM('Raw Data'!AS1172:AS1173),IF(AND($AE$11=$AL$7,$AH$11="Combined"),SUM('Raw Data'!AS1379:AS1380),"Error")))))))))))))))))))))</f>
        <v>0</v>
      </c>
      <c r="J21" s="6">
        <f>IF(AND($AE$11=$AL$1,OR($AH$11="Northbound",$AH$11="Eastbound")),'Raw Data'!AT137,IF(AND($AE$11=$AL$2,OR($AH$11="Northbound",$AH$11="Eastbound")),'Raw Data'!AT344,IF(AND($AE$11=$AL$3,OR($AH$11="Northbound",$AH$11="Eastbound")),'Raw Data'!AT551,IF(AND($AE$11=$AL$4,OR($AH$11="Northbound",$AH$11="Eastbound")),'Raw Data'!AT758,IF(AND($AE$11=$AL$5,OR($AH$11="Northbound",$AH$11="Eastbound")),'Raw Data'!AT965,IF(AND($AE$11=$AL$6,OR($AH$11="Northbound",$AH$11="Eastbound")),'Raw Data'!AT1172,IF(AND($AE$11=$AL$7,OR($AH$11="Northbound",$AH$11="Eastbound")),'Raw Data'!AT1379,IF(AND($AE$11=$AL$1,OR($AH$11="Southbound",$AH$11="Westbound")),'Raw Data'!AT138,IF(AND($AE$11=$AL$2,OR($AH$11="Southbound",$AH$11="Westbound")),'Raw Data'!AT345,IF(AND($AE$11=$AL$3,OR($AH$11="Southbound",$AH$11="Westbound")),'Raw Data'!AT552,IF(AND($AE$11=$AL$4,OR($AH$11="Southbound",$AH$11="Westbound")),'Raw Data'!AT759,IF(AND($AE$11=$AL$5,OR($AH$11="Southbound",$AH$11="Westbound")),'Raw Data'!AT966,IF(AND($AE$11=$AL$6,OR($AH$11="Southbound",$AH$11="Westbound")),'Raw Data'!AT1173,IF(AND($AE$11=$AL$7,OR($AH$11="Southbound",$AH$11="Westbound")),'Raw Data'!AT1380,IF(AND($AE$11=$AL$1,$AH$11="Combined"),SUM('Raw Data'!AT137:AT138),IF(AND($AE$11=$AL$2,$AH$11="Combined"),SUM('Raw Data'!AT344:AT345),IF(AND($AE$11=$AL$3,$AH$11="Combined"),SUM('Raw Data'!AT551:AT552),IF(AND($AE$11=$AL$4,$AH$11="Combined"),SUM('Raw Data'!AT758:AT759),IF(AND($AE$11=$AL$5,$AH$11="Combined"),SUM('Raw Data'!AT965:AT966),IF(AND($AE$11=$AL$6,$AH$11="Combined"),SUM('Raw Data'!AT1172:AT1173),IF(AND($AE$11=$AL$7,$AH$11="Combined"),SUM('Raw Data'!AT1379:AT1380),"Error")))))))))))))))))))))</f>
        <v>0</v>
      </c>
      <c r="K21" s="6">
        <f>IF(AND($AE$11=$AL$1,OR($AH$11="Northbound",$AH$11="Eastbound")),'Raw Data'!AU137,IF(AND($AE$11=$AL$2,OR($AH$11="Northbound",$AH$11="Eastbound")),'Raw Data'!AU344,IF(AND($AE$11=$AL$3,OR($AH$11="Northbound",$AH$11="Eastbound")),'Raw Data'!AU551,IF(AND($AE$11=$AL$4,OR($AH$11="Northbound",$AH$11="Eastbound")),'Raw Data'!AU758,IF(AND($AE$11=$AL$5,OR($AH$11="Northbound",$AH$11="Eastbound")),'Raw Data'!AU965,IF(AND($AE$11=$AL$6,OR($AH$11="Northbound",$AH$11="Eastbound")),'Raw Data'!AU1172,IF(AND($AE$11=$AL$7,OR($AH$11="Northbound",$AH$11="Eastbound")),'Raw Data'!AU1379,IF(AND($AE$11=$AL$1,OR($AH$11="Southbound",$AH$11="Westbound")),'Raw Data'!AU138,IF(AND($AE$11=$AL$2,OR($AH$11="Southbound",$AH$11="Westbound")),'Raw Data'!AU345,IF(AND($AE$11=$AL$3,OR($AH$11="Southbound",$AH$11="Westbound")),'Raw Data'!AU552,IF(AND($AE$11=$AL$4,OR($AH$11="Southbound",$AH$11="Westbound")),'Raw Data'!AU759,IF(AND($AE$11=$AL$5,OR($AH$11="Southbound",$AH$11="Westbound")),'Raw Data'!AU966,IF(AND($AE$11=$AL$6,OR($AH$11="Southbound",$AH$11="Westbound")),'Raw Data'!AU1173,IF(AND($AE$11=$AL$7,OR($AH$11="Southbound",$AH$11="Westbound")),'Raw Data'!AU1380,IF(AND($AE$11=$AL$1,$AH$11="Combined"),SUM('Raw Data'!AU137:AU138),IF(AND($AE$11=$AL$2,$AH$11="Combined"),SUM('Raw Data'!AU344:AU345),IF(AND($AE$11=$AL$3,$AH$11="Combined"),SUM('Raw Data'!AU551:AU552),IF(AND($AE$11=$AL$4,$AH$11="Combined"),SUM('Raw Data'!AU758:AU759),IF(AND($AE$11=$AL$5,$AH$11="Combined"),SUM('Raw Data'!AU965:AU966),IF(AND($AE$11=$AL$6,$AH$11="Combined"),SUM('Raw Data'!AU1172:AU1173),IF(AND($AE$11=$AL$7,$AH$11="Combined"),SUM('Raw Data'!AU1379:AU1380),"Error")))))))))))))))))))))</f>
        <v>0</v>
      </c>
      <c r="L21" s="6">
        <f>IF(AND($AE$11=$AL$1,OR($AH$11="Northbound",$AH$11="Eastbound")),'Raw Data'!AV137,IF(AND($AE$11=$AL$2,OR($AH$11="Northbound",$AH$11="Eastbound")),'Raw Data'!AV344,IF(AND($AE$11=$AL$3,OR($AH$11="Northbound",$AH$11="Eastbound")),'Raw Data'!AV551,IF(AND($AE$11=$AL$4,OR($AH$11="Northbound",$AH$11="Eastbound")),'Raw Data'!AV758,IF(AND($AE$11=$AL$5,OR($AH$11="Northbound",$AH$11="Eastbound")),'Raw Data'!AV965,IF(AND($AE$11=$AL$6,OR($AH$11="Northbound",$AH$11="Eastbound")),'Raw Data'!AV1172,IF(AND($AE$11=$AL$7,OR($AH$11="Northbound",$AH$11="Eastbound")),'Raw Data'!AV1379,IF(AND($AE$11=$AL$1,OR($AH$11="Southbound",$AH$11="Westbound")),'Raw Data'!AV138,IF(AND($AE$11=$AL$2,OR($AH$11="Southbound",$AH$11="Westbound")),'Raw Data'!AV345,IF(AND($AE$11=$AL$3,OR($AH$11="Southbound",$AH$11="Westbound")),'Raw Data'!AV552,IF(AND($AE$11=$AL$4,OR($AH$11="Southbound",$AH$11="Westbound")),'Raw Data'!AV759,IF(AND($AE$11=$AL$5,OR($AH$11="Southbound",$AH$11="Westbound")),'Raw Data'!AV966,IF(AND($AE$11=$AL$6,OR($AH$11="Southbound",$AH$11="Westbound")),'Raw Data'!AV1173,IF(AND($AE$11=$AL$7,OR($AH$11="Southbound",$AH$11="Westbound")),'Raw Data'!AV1380,IF(AND($AE$11=$AL$1,$AH$11="Combined"),SUM('Raw Data'!AV137:AV138),IF(AND($AE$11=$AL$2,$AH$11="Combined"),SUM('Raw Data'!AV344:AV345),IF(AND($AE$11=$AL$3,$AH$11="Combined"),SUM('Raw Data'!AV551:AV552),IF(AND($AE$11=$AL$4,$AH$11="Combined"),SUM('Raw Data'!AV758:AV759),IF(AND($AE$11=$AL$5,$AH$11="Combined"),SUM('Raw Data'!AV965:AV966),IF(AND($AE$11=$AL$6,$AH$11="Combined"),SUM('Raw Data'!AV1172:AV1173),IF(AND($AE$11=$AL$7,$AH$11="Combined"),SUM('Raw Data'!AV1379:AV1380),"Error")))))))))))))))))))))</f>
        <v>0</v>
      </c>
      <c r="M21" s="6">
        <f>IF(AND($AE$11=$AL$1,OR($AH$11="Northbound",$AH$11="Eastbound")),'Raw Data'!AW137,IF(AND($AE$11=$AL$2,OR($AH$11="Northbound",$AH$11="Eastbound")),'Raw Data'!AW344,IF(AND($AE$11=$AL$3,OR($AH$11="Northbound",$AH$11="Eastbound")),'Raw Data'!AW551,IF(AND($AE$11=$AL$4,OR($AH$11="Northbound",$AH$11="Eastbound")),'Raw Data'!AW758,IF(AND($AE$11=$AL$5,OR($AH$11="Northbound",$AH$11="Eastbound")),'Raw Data'!AW965,IF(AND($AE$11=$AL$6,OR($AH$11="Northbound",$AH$11="Eastbound")),'Raw Data'!AW1172,IF(AND($AE$11=$AL$7,OR($AH$11="Northbound",$AH$11="Eastbound")),'Raw Data'!AW1379,IF(AND($AE$11=$AL$1,OR($AH$11="Southbound",$AH$11="Westbound")),'Raw Data'!AW138,IF(AND($AE$11=$AL$2,OR($AH$11="Southbound",$AH$11="Westbound")),'Raw Data'!AW345,IF(AND($AE$11=$AL$3,OR($AH$11="Southbound",$AH$11="Westbound")),'Raw Data'!AW552,IF(AND($AE$11=$AL$4,OR($AH$11="Southbound",$AH$11="Westbound")),'Raw Data'!AW759,IF(AND($AE$11=$AL$5,OR($AH$11="Southbound",$AH$11="Westbound")),'Raw Data'!AW966,IF(AND($AE$11=$AL$6,OR($AH$11="Southbound",$AH$11="Westbound")),'Raw Data'!AW1173,IF(AND($AE$11=$AL$7,OR($AH$11="Southbound",$AH$11="Westbound")),'Raw Data'!AW1380,IF(AND($AE$11=$AL$1,$AH$11="Combined"),SUM('Raw Data'!AW137:AW138),IF(AND($AE$11=$AL$2,$AH$11="Combined"),SUM('Raw Data'!AW344:AW345),IF(AND($AE$11=$AL$3,$AH$11="Combined"),SUM('Raw Data'!AW551:AW552),IF(AND($AE$11=$AL$4,$AH$11="Combined"),SUM('Raw Data'!AW758:AW759),IF(AND($AE$11=$AL$5,$AH$11="Combined"),SUM('Raw Data'!AW965:AW966),IF(AND($AE$11=$AL$6,$AH$11="Combined"),SUM('Raw Data'!AW1172:AW1173),IF(AND($AE$11=$AL$7,$AH$11="Combined"),SUM('Raw Data'!AW1379:AW1380),"Error")))))))))))))))))))))</f>
        <v>0</v>
      </c>
      <c r="N21" s="6">
        <f>IF(AND($AE$11=$AL$1,OR($AH$11="Northbound",$AH$11="Eastbound")),'Raw Data'!AX137,IF(AND($AE$11=$AL$2,OR($AH$11="Northbound",$AH$11="Eastbound")),'Raw Data'!AX344,IF(AND($AE$11=$AL$3,OR($AH$11="Northbound",$AH$11="Eastbound")),'Raw Data'!AX551,IF(AND($AE$11=$AL$4,OR($AH$11="Northbound",$AH$11="Eastbound")),'Raw Data'!AX758,IF(AND($AE$11=$AL$5,OR($AH$11="Northbound",$AH$11="Eastbound")),'Raw Data'!AX965,IF(AND($AE$11=$AL$6,OR($AH$11="Northbound",$AH$11="Eastbound")),'Raw Data'!AX1172,IF(AND($AE$11=$AL$7,OR($AH$11="Northbound",$AH$11="Eastbound")),'Raw Data'!AX1379,IF(AND($AE$11=$AL$1,OR($AH$11="Southbound",$AH$11="Westbound")),'Raw Data'!AX138,IF(AND($AE$11=$AL$2,OR($AH$11="Southbound",$AH$11="Westbound")),'Raw Data'!AX345,IF(AND($AE$11=$AL$3,OR($AH$11="Southbound",$AH$11="Westbound")),'Raw Data'!AX552,IF(AND($AE$11=$AL$4,OR($AH$11="Southbound",$AH$11="Westbound")),'Raw Data'!AX759,IF(AND($AE$11=$AL$5,OR($AH$11="Southbound",$AH$11="Westbound")),'Raw Data'!AX966,IF(AND($AE$11=$AL$6,OR($AH$11="Southbound",$AH$11="Westbound")),'Raw Data'!AX1173,IF(AND($AE$11=$AL$7,OR($AH$11="Southbound",$AH$11="Westbound")),'Raw Data'!AX1380,IF(AND($AE$11=$AL$1,$AH$11="Combined"),SUM('Raw Data'!AX137:AX138),IF(AND($AE$11=$AL$2,$AH$11="Combined"),SUM('Raw Data'!AX344:AX345),IF(AND($AE$11=$AL$3,$AH$11="Combined"),SUM('Raw Data'!AX551:AX552),IF(AND($AE$11=$AL$4,$AH$11="Combined"),SUM('Raw Data'!AX758:AX759),IF(AND($AE$11=$AL$5,$AH$11="Combined"),SUM('Raw Data'!AX965:AX966),IF(AND($AE$11=$AL$6,$AH$11="Combined"),SUM('Raw Data'!AX1172:AX1173),IF(AND($AE$11=$AL$7,$AH$11="Combined"),SUM('Raw Data'!AX1379:AX1380),"Error")))))))))))))))))))))</f>
        <v>0</v>
      </c>
      <c r="O21" s="6">
        <f>IF(AND($AE$11=$AL$1,OR($AH$11="Northbound",$AH$11="Eastbound")),'Raw Data'!AY137,IF(AND($AE$11=$AL$2,OR($AH$11="Northbound",$AH$11="Eastbound")),'Raw Data'!AY344,IF(AND($AE$11=$AL$3,OR($AH$11="Northbound",$AH$11="Eastbound")),'Raw Data'!AY551,IF(AND($AE$11=$AL$4,OR($AH$11="Northbound",$AH$11="Eastbound")),'Raw Data'!AY758,IF(AND($AE$11=$AL$5,OR($AH$11="Northbound",$AH$11="Eastbound")),'Raw Data'!AY965,IF(AND($AE$11=$AL$6,OR($AH$11="Northbound",$AH$11="Eastbound")),'Raw Data'!AY1172,IF(AND($AE$11=$AL$7,OR($AH$11="Northbound",$AH$11="Eastbound")),'Raw Data'!AY1379,IF(AND($AE$11=$AL$1,OR($AH$11="Southbound",$AH$11="Westbound")),'Raw Data'!AY138,IF(AND($AE$11=$AL$2,OR($AH$11="Southbound",$AH$11="Westbound")),'Raw Data'!AY345,IF(AND($AE$11=$AL$3,OR($AH$11="Southbound",$AH$11="Westbound")),'Raw Data'!AY552,IF(AND($AE$11=$AL$4,OR($AH$11="Southbound",$AH$11="Westbound")),'Raw Data'!AY759,IF(AND($AE$11=$AL$5,OR($AH$11="Southbound",$AH$11="Westbound")),'Raw Data'!AY966,IF(AND($AE$11=$AL$6,OR($AH$11="Southbound",$AH$11="Westbound")),'Raw Data'!AY1173,IF(AND($AE$11=$AL$7,OR($AH$11="Southbound",$AH$11="Westbound")),'Raw Data'!AY1380,IF(AND($AE$11=$AL$1,$AH$11="Combined"),SUM('Raw Data'!AY137:AY138),IF(AND($AE$11=$AL$2,$AH$11="Combined"),SUM('Raw Data'!AY344:AY345),IF(AND($AE$11=$AL$3,$AH$11="Combined"),SUM('Raw Data'!AY551:AY552),IF(AND($AE$11=$AL$4,$AH$11="Combined"),SUM('Raw Data'!AY758:AY759),IF(AND($AE$11=$AL$5,$AH$11="Combined"),SUM('Raw Data'!AY965:AY966),IF(AND($AE$11=$AL$6,$AH$11="Combined"),SUM('Raw Data'!AY1172:AY1173),IF(AND($AE$11=$AL$7,$AH$11="Combined"),SUM('Raw Data'!AY1379:AY1380),"Error")))))))))))))))))))))</f>
        <v>0</v>
      </c>
      <c r="P21" s="6">
        <f>IF(AND($AE$11=$AL$1,OR($AH$11="Northbound",$AH$11="Eastbound")),'Raw Data'!AZ137,IF(AND($AE$11=$AL$2,OR($AH$11="Northbound",$AH$11="Eastbound")),'Raw Data'!AZ344,IF(AND($AE$11=$AL$3,OR($AH$11="Northbound",$AH$11="Eastbound")),'Raw Data'!AZ551,IF(AND($AE$11=$AL$4,OR($AH$11="Northbound",$AH$11="Eastbound")),'Raw Data'!AZ758,IF(AND($AE$11=$AL$5,OR($AH$11="Northbound",$AH$11="Eastbound")),'Raw Data'!AZ965,IF(AND($AE$11=$AL$6,OR($AH$11="Northbound",$AH$11="Eastbound")),'Raw Data'!AZ1172,IF(AND($AE$11=$AL$7,OR($AH$11="Northbound",$AH$11="Eastbound")),'Raw Data'!AZ1379,IF(AND($AE$11=$AL$1,OR($AH$11="Southbound",$AH$11="Westbound")),'Raw Data'!AZ138,IF(AND($AE$11=$AL$2,OR($AH$11="Southbound",$AH$11="Westbound")),'Raw Data'!AZ345,IF(AND($AE$11=$AL$3,OR($AH$11="Southbound",$AH$11="Westbound")),'Raw Data'!AZ552,IF(AND($AE$11=$AL$4,OR($AH$11="Southbound",$AH$11="Westbound")),'Raw Data'!AZ759,IF(AND($AE$11=$AL$5,OR($AH$11="Southbound",$AH$11="Westbound")),'Raw Data'!AZ966,IF(AND($AE$11=$AL$6,OR($AH$11="Southbound",$AH$11="Westbound")),'Raw Data'!AZ1173,IF(AND($AE$11=$AL$7,OR($AH$11="Southbound",$AH$11="Westbound")),'Raw Data'!AZ1380,IF(AND($AE$11=$AL$1,$AH$11="Combined"),SUM('Raw Data'!AZ137:AZ138),IF(AND($AE$11=$AL$2,$AH$11="Combined"),SUM('Raw Data'!AZ344:AZ345),IF(AND($AE$11=$AL$3,$AH$11="Combined"),SUM('Raw Data'!AZ551:AZ552),IF(AND($AE$11=$AL$4,$AH$11="Combined"),SUM('Raw Data'!AZ758:AZ759),IF(AND($AE$11=$AL$5,$AH$11="Combined"),SUM('Raw Data'!AZ965:AZ966),IF(AND($AE$11=$AL$6,$AH$11="Combined"),SUM('Raw Data'!AZ1172:AZ1173),IF(AND($AE$11=$AL$7,$AH$11="Combined"),SUM('Raw Data'!AZ1379:AZ1380),"Error")))))))))))))))))))))</f>
        <v>0</v>
      </c>
      <c r="Q21" s="6">
        <f>IF(AND($AE$11=$AL$1,OR($AH$11="Northbound",$AH$11="Eastbound")),'Raw Data'!BA137,IF(AND($AE$11=$AL$2,OR($AH$11="Northbound",$AH$11="Eastbound")),'Raw Data'!BA344,IF(AND($AE$11=$AL$3,OR($AH$11="Northbound",$AH$11="Eastbound")),'Raw Data'!BA551,IF(AND($AE$11=$AL$4,OR($AH$11="Northbound",$AH$11="Eastbound")),'Raw Data'!BA758,IF(AND($AE$11=$AL$5,OR($AH$11="Northbound",$AH$11="Eastbound")),'Raw Data'!BA965,IF(AND($AE$11=$AL$6,OR($AH$11="Northbound",$AH$11="Eastbound")),'Raw Data'!BA1172,IF(AND($AE$11=$AL$7,OR($AH$11="Northbound",$AH$11="Eastbound")),'Raw Data'!BA1379,IF(AND($AE$11=$AL$1,OR($AH$11="Southbound",$AH$11="Westbound")),'Raw Data'!BA138,IF(AND($AE$11=$AL$2,OR($AH$11="Southbound",$AH$11="Westbound")),'Raw Data'!BA345,IF(AND($AE$11=$AL$3,OR($AH$11="Southbound",$AH$11="Westbound")),'Raw Data'!BA552,IF(AND($AE$11=$AL$4,OR($AH$11="Southbound",$AH$11="Westbound")),'Raw Data'!BA759,IF(AND($AE$11=$AL$5,OR($AH$11="Southbound",$AH$11="Westbound")),'Raw Data'!BA966,IF(AND($AE$11=$AL$6,OR($AH$11="Southbound",$AH$11="Westbound")),'Raw Data'!BA1173,IF(AND($AE$11=$AL$7,OR($AH$11="Southbound",$AH$11="Westbound")),'Raw Data'!BA1380,IF(AND($AE$11=$AL$1,$AH$11="Combined"),SUM('Raw Data'!BA137:BA138),IF(AND($AE$11=$AL$2,$AH$11="Combined"),SUM('Raw Data'!BA344:BA345),IF(AND($AE$11=$AL$3,$AH$11="Combined"),SUM('Raw Data'!BA551:BA552),IF(AND($AE$11=$AL$4,$AH$11="Combined"),SUM('Raw Data'!BA758:BA759),IF(AND($AE$11=$AL$5,$AH$11="Combined"),SUM('Raw Data'!BA965:BA966),IF(AND($AE$11=$AL$6,$AH$11="Combined"),SUM('Raw Data'!BA1172:BA1173),IF(AND($AE$11=$AL$7,$AH$11="Combined"),SUM('Raw Data'!BA1379:BA1380),"Error")))))))))))))))))))))</f>
        <v>0</v>
      </c>
      <c r="R21" s="6">
        <f>IF(AND($AE$11=$AL$1,OR($AH$11="Northbound",$AH$11="Eastbound")),'Raw Data'!BB137,IF(AND($AE$11=$AL$2,OR($AH$11="Northbound",$AH$11="Eastbound")),'Raw Data'!BB344,IF(AND($AE$11=$AL$3,OR($AH$11="Northbound",$AH$11="Eastbound")),'Raw Data'!BB551,IF(AND($AE$11=$AL$4,OR($AH$11="Northbound",$AH$11="Eastbound")),'Raw Data'!BB758,IF(AND($AE$11=$AL$5,OR($AH$11="Northbound",$AH$11="Eastbound")),'Raw Data'!BB965,IF(AND($AE$11=$AL$6,OR($AH$11="Northbound",$AH$11="Eastbound")),'Raw Data'!BB1172,IF(AND($AE$11=$AL$7,OR($AH$11="Northbound",$AH$11="Eastbound")),'Raw Data'!BB1379,IF(AND($AE$11=$AL$1,OR($AH$11="Southbound",$AH$11="Westbound")),'Raw Data'!BB138,IF(AND($AE$11=$AL$2,OR($AH$11="Southbound",$AH$11="Westbound")),'Raw Data'!BB345,IF(AND($AE$11=$AL$3,OR($AH$11="Southbound",$AH$11="Westbound")),'Raw Data'!BB552,IF(AND($AE$11=$AL$4,OR($AH$11="Southbound",$AH$11="Westbound")),'Raw Data'!BB759,IF(AND($AE$11=$AL$5,OR($AH$11="Southbound",$AH$11="Westbound")),'Raw Data'!BB966,IF(AND($AE$11=$AL$6,OR($AH$11="Southbound",$AH$11="Westbound")),'Raw Data'!BB1173,IF(AND($AE$11=$AL$7,OR($AH$11="Southbound",$AH$11="Westbound")),'Raw Data'!BB1380,IF(AND($AE$11=$AL$1,$AH$11="Combined"),SUM('Raw Data'!BB137:BB138),IF(AND($AE$11=$AL$2,$AH$11="Combined"),SUM('Raw Data'!BB344:BB345),IF(AND($AE$11=$AL$3,$AH$11="Combined"),SUM('Raw Data'!BB551:BB552),IF(AND($AE$11=$AL$4,$AH$11="Combined"),SUM('Raw Data'!BB758:BB759),IF(AND($AE$11=$AL$5,$AH$11="Combined"),SUM('Raw Data'!BB965:BB966),IF(AND($AE$11=$AL$6,$AH$11="Combined"),SUM('Raw Data'!BB1172:BB1173),IF(AND($AE$11=$AL$7,$AH$11="Combined"),SUM('Raw Data'!BB1379:BB1380),"Error")))))))))))))))))))))</f>
        <v>0</v>
      </c>
      <c r="S21" s="6">
        <f>IF(AND($AE$11=$AL$1,OR($AH$11="Northbound",$AH$11="Eastbound")),'Raw Data'!BC137,IF(AND($AE$11=$AL$2,OR($AH$11="Northbound",$AH$11="Eastbound")),'Raw Data'!BC344,IF(AND($AE$11=$AL$3,OR($AH$11="Northbound",$AH$11="Eastbound")),'Raw Data'!BC551,IF(AND($AE$11=$AL$4,OR($AH$11="Northbound",$AH$11="Eastbound")),'Raw Data'!BC758,IF(AND($AE$11=$AL$5,OR($AH$11="Northbound",$AH$11="Eastbound")),'Raw Data'!BC965,IF(AND($AE$11=$AL$6,OR($AH$11="Northbound",$AH$11="Eastbound")),'Raw Data'!BC1172,IF(AND($AE$11=$AL$7,OR($AH$11="Northbound",$AH$11="Eastbound")),'Raw Data'!BC1379,IF(AND($AE$11=$AL$1,OR($AH$11="Southbound",$AH$11="Westbound")),'Raw Data'!BC138,IF(AND($AE$11=$AL$2,OR($AH$11="Southbound",$AH$11="Westbound")),'Raw Data'!BC345,IF(AND($AE$11=$AL$3,OR($AH$11="Southbound",$AH$11="Westbound")),'Raw Data'!BC552,IF(AND($AE$11=$AL$4,OR($AH$11="Southbound",$AH$11="Westbound")),'Raw Data'!BC759,IF(AND($AE$11=$AL$5,OR($AH$11="Southbound",$AH$11="Westbound")),'Raw Data'!BC966,IF(AND($AE$11=$AL$6,OR($AH$11="Southbound",$AH$11="Westbound")),'Raw Data'!BC1173,IF(AND($AE$11=$AL$7,OR($AH$11="Southbound",$AH$11="Westbound")),'Raw Data'!BC1380,IF(AND($AE$11=$AL$1,$AH$11="Combined"),SUM('Raw Data'!BC137:BC138),IF(AND($AE$11=$AL$2,$AH$11="Combined"),SUM('Raw Data'!BC344:BC345),IF(AND($AE$11=$AL$3,$AH$11="Combined"),SUM('Raw Data'!BC551:BC552),IF(AND($AE$11=$AL$4,$AH$11="Combined"),SUM('Raw Data'!BC758:BC759),IF(AND($AE$11=$AL$5,$AH$11="Combined"),SUM('Raw Data'!BC965:BC966),IF(AND($AE$11=$AL$6,$AH$11="Combined"),SUM('Raw Data'!BC1172:BC1173),IF(AND($AE$11=$AL$7,$AH$11="Combined"),SUM('Raw Data'!BC1379:BC1380),"Error")))))))))))))))))))))</f>
        <v>0</v>
      </c>
      <c r="T21" s="6">
        <f>IF(AND($AE$11=$AL$1,OR($AH$11="Northbound",$AH$11="Eastbound")),'Raw Data'!BD137,IF(AND($AE$11=$AL$2,OR($AH$11="Northbound",$AH$11="Eastbound")),'Raw Data'!BD344,IF(AND($AE$11=$AL$3,OR($AH$11="Northbound",$AH$11="Eastbound")),'Raw Data'!BD551,IF(AND($AE$11=$AL$4,OR($AH$11="Northbound",$AH$11="Eastbound")),'Raw Data'!BD758,IF(AND($AE$11=$AL$5,OR($AH$11="Northbound",$AH$11="Eastbound")),'Raw Data'!BD965,IF(AND($AE$11=$AL$6,OR($AH$11="Northbound",$AH$11="Eastbound")),'Raw Data'!BD1172,IF(AND($AE$11=$AL$7,OR($AH$11="Northbound",$AH$11="Eastbound")),'Raw Data'!BD1379,IF(AND($AE$11=$AL$1,OR($AH$11="Southbound",$AH$11="Westbound")),'Raw Data'!BD138,IF(AND($AE$11=$AL$2,OR($AH$11="Southbound",$AH$11="Westbound")),'Raw Data'!BD345,IF(AND($AE$11=$AL$3,OR($AH$11="Southbound",$AH$11="Westbound")),'Raw Data'!BD552,IF(AND($AE$11=$AL$4,OR($AH$11="Southbound",$AH$11="Westbound")),'Raw Data'!BD759,IF(AND($AE$11=$AL$5,OR($AH$11="Southbound",$AH$11="Westbound")),'Raw Data'!BD966,IF(AND($AE$11=$AL$6,OR($AH$11="Southbound",$AH$11="Westbound")),'Raw Data'!BD1173,IF(AND($AE$11=$AL$7,OR($AH$11="Southbound",$AH$11="Westbound")),'Raw Data'!BD1380,IF(AND($AE$11=$AL$1,$AH$11="Combined"),SUM('Raw Data'!BD137:BD138),IF(AND($AE$11=$AL$2,$AH$11="Combined"),SUM('Raw Data'!BD344:BD345),IF(AND($AE$11=$AL$3,$AH$11="Combined"),SUM('Raw Data'!BD551:BD552),IF(AND($AE$11=$AL$4,$AH$11="Combined"),SUM('Raw Data'!BD758:BD759),IF(AND($AE$11=$AL$5,$AH$11="Combined"),SUM('Raw Data'!BD965:BD966),IF(AND($AE$11=$AL$6,$AH$11="Combined"),SUM('Raw Data'!BD1172:BD1173),IF(AND($AE$11=$AL$7,$AH$11="Combined"),SUM('Raw Data'!BD1379:BD1380),"Error")))))))))))))))))))))</f>
        <v>0</v>
      </c>
      <c r="U21" s="6">
        <f>IF(AND($AE$11=$AL$1,OR($AH$11="Northbound",$AH$11="Eastbound")),'Raw Data'!BE137,IF(AND($AE$11=$AL$2,OR($AH$11="Northbound",$AH$11="Eastbound")),'Raw Data'!BE344,IF(AND($AE$11=$AL$3,OR($AH$11="Northbound",$AH$11="Eastbound")),'Raw Data'!BE551,IF(AND($AE$11=$AL$4,OR($AH$11="Northbound",$AH$11="Eastbound")),'Raw Data'!BE758,IF(AND($AE$11=$AL$5,OR($AH$11="Northbound",$AH$11="Eastbound")),'Raw Data'!BE965,IF(AND($AE$11=$AL$6,OR($AH$11="Northbound",$AH$11="Eastbound")),'Raw Data'!BE1172,IF(AND($AE$11=$AL$7,OR($AH$11="Northbound",$AH$11="Eastbound")),'Raw Data'!BE1379,IF(AND($AE$11=$AL$1,OR($AH$11="Southbound",$AH$11="Westbound")),'Raw Data'!BE138,IF(AND($AE$11=$AL$2,OR($AH$11="Southbound",$AH$11="Westbound")),'Raw Data'!BE345,IF(AND($AE$11=$AL$3,OR($AH$11="Southbound",$AH$11="Westbound")),'Raw Data'!BE552,IF(AND($AE$11=$AL$4,OR($AH$11="Southbound",$AH$11="Westbound")),'Raw Data'!BE759,IF(AND($AE$11=$AL$5,OR($AH$11="Southbound",$AH$11="Westbound")),'Raw Data'!BE966,IF(AND($AE$11=$AL$6,OR($AH$11="Southbound",$AH$11="Westbound")),'Raw Data'!BE1173,IF(AND($AE$11=$AL$7,OR($AH$11="Southbound",$AH$11="Westbound")),'Raw Data'!BE1380,IF(AND($AE$11=$AL$1,$AH$11="Combined"),SUM('Raw Data'!BE137:BE138),IF(AND($AE$11=$AL$2,$AH$11="Combined"),SUM('Raw Data'!BE344:BE345),IF(AND($AE$11=$AL$3,$AH$11="Combined"),SUM('Raw Data'!BE551:BE552),IF(AND($AE$11=$AL$4,$AH$11="Combined"),SUM('Raw Data'!BE758:BE759),IF(AND($AE$11=$AL$5,$AH$11="Combined"),SUM('Raw Data'!BE965:BE966),IF(AND($AE$11=$AL$6,$AH$11="Combined"),SUM('Raw Data'!BE1172:BE1173),IF(AND($AE$11=$AL$7,$AH$11="Combined"),SUM('Raw Data'!BE1379:BE1380),"Error")))))))))))))))))))))</f>
        <v>0</v>
      </c>
      <c r="V21" s="6">
        <f>IF(AND($AE$11=$AL$1,OR($AH$11="Northbound",$AH$11="Eastbound")),'Raw Data'!BF137,IF(AND($AE$11=$AL$2,OR($AH$11="Northbound",$AH$11="Eastbound")),'Raw Data'!BF344,IF(AND($AE$11=$AL$3,OR($AH$11="Northbound",$AH$11="Eastbound")),'Raw Data'!BF551,IF(AND($AE$11=$AL$4,OR($AH$11="Northbound",$AH$11="Eastbound")),'Raw Data'!BF758,IF(AND($AE$11=$AL$5,OR($AH$11="Northbound",$AH$11="Eastbound")),'Raw Data'!BF965,IF(AND($AE$11=$AL$6,OR($AH$11="Northbound",$AH$11="Eastbound")),'Raw Data'!BF1172,IF(AND($AE$11=$AL$7,OR($AH$11="Northbound",$AH$11="Eastbound")),'Raw Data'!BF1379,IF(AND($AE$11=$AL$1,OR($AH$11="Southbound",$AH$11="Westbound")),'Raw Data'!BF138,IF(AND($AE$11=$AL$2,OR($AH$11="Southbound",$AH$11="Westbound")),'Raw Data'!BF345,IF(AND($AE$11=$AL$3,OR($AH$11="Southbound",$AH$11="Westbound")),'Raw Data'!BF552,IF(AND($AE$11=$AL$4,OR($AH$11="Southbound",$AH$11="Westbound")),'Raw Data'!BF759,IF(AND($AE$11=$AL$5,OR($AH$11="Southbound",$AH$11="Westbound")),'Raw Data'!BF966,IF(AND($AE$11=$AL$6,OR($AH$11="Southbound",$AH$11="Westbound")),'Raw Data'!BF1173,IF(AND($AE$11=$AL$7,OR($AH$11="Southbound",$AH$11="Westbound")),'Raw Data'!BF1380,IF(AND($AE$11=$AL$1,$AH$11="Combined"),SUM('Raw Data'!BF137:BF138),IF(AND($AE$11=$AL$2,$AH$11="Combined"),SUM('Raw Data'!BF344:BF345),IF(AND($AE$11=$AL$3,$AH$11="Combined"),SUM('Raw Data'!BF551:BF552),IF(AND($AE$11=$AL$4,$AH$11="Combined"),SUM('Raw Data'!BF758:BF759),IF(AND($AE$11=$AL$5,$AH$11="Combined"),SUM('Raw Data'!BF965:BF966),IF(AND($AE$11=$AL$6,$AH$11="Combined"),SUM('Raw Data'!BF1172:BF1173),IF(AND($AE$11=$AL$7,$AH$11="Combined"),SUM('Raw Data'!BF1379:BF1380),"Error")))))))))))))))))))))</f>
        <v>0</v>
      </c>
      <c r="W21" s="6">
        <f>IF(AND($AE$11=$AL$1,OR($AH$11="Northbound",$AH$11="Eastbound")),'Raw Data'!BG137,IF(AND($AE$11=$AL$2,OR($AH$11="Northbound",$AH$11="Eastbound")),'Raw Data'!BG344,IF(AND($AE$11=$AL$3,OR($AH$11="Northbound",$AH$11="Eastbound")),'Raw Data'!BG551,IF(AND($AE$11=$AL$4,OR($AH$11="Northbound",$AH$11="Eastbound")),'Raw Data'!BG758,IF(AND($AE$11=$AL$5,OR($AH$11="Northbound",$AH$11="Eastbound")),'Raw Data'!BG965,IF(AND($AE$11=$AL$6,OR($AH$11="Northbound",$AH$11="Eastbound")),'Raw Data'!BG1172,IF(AND($AE$11=$AL$7,OR($AH$11="Northbound",$AH$11="Eastbound")),'Raw Data'!BG1379,IF(AND($AE$11=$AL$1,OR($AH$11="Southbound",$AH$11="Westbound")),'Raw Data'!BG138,IF(AND($AE$11=$AL$2,OR($AH$11="Southbound",$AH$11="Westbound")),'Raw Data'!BG345,IF(AND($AE$11=$AL$3,OR($AH$11="Southbound",$AH$11="Westbound")),'Raw Data'!BG552,IF(AND($AE$11=$AL$4,OR($AH$11="Southbound",$AH$11="Westbound")),'Raw Data'!BG759,IF(AND($AE$11=$AL$5,OR($AH$11="Southbound",$AH$11="Westbound")),'Raw Data'!BG966,IF(AND($AE$11=$AL$6,OR($AH$11="Southbound",$AH$11="Westbound")),'Raw Data'!BG1173,IF(AND($AE$11=$AL$7,OR($AH$11="Southbound",$AH$11="Westbound")),'Raw Data'!BG1380,IF(AND($AE$11=$AL$1,$AH$11="Combined"),SUM('Raw Data'!BG137:BG138),IF(AND($AE$11=$AL$2,$AH$11="Combined"),SUM('Raw Data'!BG344:BG345),IF(AND($AE$11=$AL$3,$AH$11="Combined"),SUM('Raw Data'!BG551:BG552),IF(AND($AE$11=$AL$4,$AH$11="Combined"),SUM('Raw Data'!BG758:BG759),IF(AND($AE$11=$AL$5,$AH$11="Combined"),SUM('Raw Data'!BG965:BG966),IF(AND($AE$11=$AL$6,$AH$11="Combined"),SUM('Raw Data'!BG1172:BG1173),IF(AND($AE$11=$AL$7,$AH$11="Combined"),SUM('Raw Data'!BG1379:BG1380),"Error")))))))))))))))))))))</f>
        <v>0</v>
      </c>
      <c r="X21" s="6">
        <f t="shared" si="2"/>
        <v>1</v>
      </c>
      <c r="Y21" s="24">
        <f t="shared" si="0"/>
        <v>33.333333333333329</v>
      </c>
      <c r="Z21" s="6" t="str">
        <f>IF(AND($AE$11=$AL$1,OR($AH$11="Northbound",$AH$11="Eastbound")),'Raw Data'!BH137,IF(AND($AE$11=$AL$2,OR($AH$11="Northbound",$AH$11="Eastbound")),'Raw Data'!BH344,IF(AND($AE$11=$AL$3,OR($AH$11="Northbound",$AH$11="Eastbound")),'Raw Data'!BH551,IF(AND($AE$11=$AL$4,OR($AH$11="Northbound",$AH$11="Eastbound")),'Raw Data'!BH758,IF(AND($AE$11=$AL$5,OR($AH$11="Northbound",$AH$11="Eastbound")),'Raw Data'!BH965,IF(AND($AE$11=$AL$6,OR($AH$11="Northbound",$AH$11="Eastbound")),'Raw Data'!BH1172,IF(AND($AE$11=$AL$7,OR($AH$11="Northbound",$AH$11="Eastbound")),'Raw Data'!BH1379,IF(AND($AE$11=$AL$1,OR($AH$11="Southbound",$AH$11="Westbound")),'Raw Data'!BH138,IF(AND($AE$11=$AL$2,OR($AH$11="Southbound",$AH$11="Westbound")),'Raw Data'!BH345,IF(AND($AE$11=$AL$3,OR($AH$11="Southbound",$AH$11="Westbound")),'Raw Data'!BH552,IF(AND($AE$11=$AL$4,OR($AH$11="Southbound",$AH$11="Westbound")),'Raw Data'!BH759,IF(AND($AE$11=$AL$5,OR($AH$11="Southbound",$AH$11="Westbound")),'Raw Data'!BH966,IF(AND($AE$11=$AL$6,OR($AH$11="Southbound",$AH$11="Westbound")),'Raw Data'!BH1173,IF(AND($AE$11=$AL$7,OR($AH$11="Southbound",$AH$11="Westbound")),'Raw Data'!BH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1" s="6" t="str">
        <f>IF(AND($AE$11=$AL$1,OR($AH$11="Northbound",$AH$11="Eastbound")),'Raw Data'!BI137,IF(AND($AE$11=$AL$2,OR($AH$11="Northbound",$AH$11="Eastbound")),'Raw Data'!BI344,IF(AND($AE$11=$AL$3,OR($AH$11="Northbound",$AH$11="Eastbound")),'Raw Data'!BI551,IF(AND($AE$11=$AL$4,OR($AH$11="Northbound",$AH$11="Eastbound")),'Raw Data'!BI758,IF(AND($AE$11=$AL$5,OR($AH$11="Northbound",$AH$11="Eastbound")),'Raw Data'!BI965,IF(AND($AE$11=$AL$6,OR($AH$11="Northbound",$AH$11="Eastbound")),'Raw Data'!BI1172,IF(AND($AE$11=$AL$7,OR($AH$11="Northbound",$AH$11="Eastbound")),'Raw Data'!BI1379,IF(AND($AE$11=$AL$1,OR($AH$11="Southbound",$AH$11="Westbound")),'Raw Data'!BI138,IF(AND($AE$11=$AL$2,OR($AH$11="Southbound",$AH$11="Westbound")),'Raw Data'!BI345,IF(AND($AE$11=$AL$3,OR($AH$11="Southbound",$AH$11="Westbound")),'Raw Data'!BI552,IF(AND($AE$11=$AL$4,OR($AH$11="Southbound",$AH$11="Westbound")),'Raw Data'!BI759,IF(AND($AE$11=$AL$5,OR($AH$11="Southbound",$AH$11="Westbound")),'Raw Data'!BI966,IF(AND($AE$11=$AL$6,OR($AH$11="Southbound",$AH$11="Westbound")),'Raw Data'!BI1173,IF(AND($AE$11=$AL$7,OR($AH$11="Southbound",$AH$11="Westbound")),'Raw Data'!BI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1" s="6" t="str">
        <f>IF(AND($AE$11=$AL$1,OR($AH$11="Northbound",$AH$11="Eastbound")),'Raw Data'!BJ137,IF(AND($AE$11=$AL$2,OR($AH$11="Northbound",$AH$11="Eastbound")),'Raw Data'!BJ344,IF(AND($AE$11=$AL$3,OR($AH$11="Northbound",$AH$11="Eastbound")),'Raw Data'!BJ551,IF(AND($AE$11=$AL$4,OR($AH$11="Northbound",$AH$11="Eastbound")),'Raw Data'!BJ758,IF(AND($AE$11=$AL$5,OR($AH$11="Northbound",$AH$11="Eastbound")),'Raw Data'!BJ965,IF(AND($AE$11=$AL$6,OR($AH$11="Northbound",$AH$11="Eastbound")),'Raw Data'!BJ1172,IF(AND($AE$11=$AL$7,OR($AH$11="Northbound",$AH$11="Eastbound")),'Raw Data'!BJ1379,IF(AND($AE$11=$AL$1,OR($AH$11="Southbound",$AH$11="Westbound")),'Raw Data'!BJ138,IF(AND($AE$11=$AL$2,OR($AH$11="Southbound",$AH$11="Westbound")),'Raw Data'!BJ345,IF(AND($AE$11=$AL$3,OR($AH$11="Southbound",$AH$11="Westbound")),'Raw Data'!BJ552,IF(AND($AE$11=$AL$4,OR($AH$11="Southbound",$AH$11="Westbound")),'Raw Data'!BJ759,IF(AND($AE$11=$AL$5,OR($AH$11="Southbound",$AH$11="Westbound")),'Raw Data'!BJ966,IF(AND($AE$11=$AL$6,OR($AH$11="Southbound",$AH$11="Westbound")),'Raw Data'!BJ1173,IF(AND($AE$11=$AL$7,OR($AH$11="Southbound",$AH$11="Westbound")),'Raw Data'!BJ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1" s="70" t="str">
        <f>IF(AND($AE$11=$AL$1,OR($AH$11="Northbound",$AH$11="Eastbound")),'Raw Data'!BK137,IF(AND($AE$11=$AL$2,OR($AH$11="Northbound",$AH$11="Eastbound")),'Raw Data'!BK344,IF(AND($AE$11=$AL$3,OR($AH$11="Northbound",$AH$11="Eastbound")),'Raw Data'!BK551,IF(AND($AE$11=$AL$4,OR($AH$11="Northbound",$AH$11="Eastbound")),'Raw Data'!BK758,IF(AND($AE$11=$AL$5,OR($AH$11="Northbound",$AH$11="Eastbound")),'Raw Data'!BK965,IF(AND($AE$11=$AL$6,OR($AH$11="Northbound",$AH$11="Eastbound")),'Raw Data'!BK1172,IF(AND($AE$11=$AL$7,OR($AH$11="Northbound",$AH$11="Eastbound")),'Raw Data'!BK1379,IF(AND($AE$11=$AL$1,OR($AH$11="Southbound",$AH$11="Westbound")),'Raw Data'!BK138,IF(AND($AE$11=$AL$2,OR($AH$11="Southbound",$AH$11="Westbound")),'Raw Data'!BK345,IF(AND($AE$11=$AL$3,OR($AH$11="Southbound",$AH$11="Westbound")),'Raw Data'!BK552,IF(AND($AE$11=$AL$4,OR($AH$11="Southbound",$AH$11="Westbound")),'Raw Data'!BK759,IF(AND($AE$11=$AL$5,OR($AH$11="Southbound",$AH$11="Westbound")),'Raw Data'!BK966,IF(AND($AE$11=$AL$6,OR($AH$11="Southbound",$AH$11="Westbound")),'Raw Data'!BK1173,IF(AND($AE$11=$AL$7,OR($AH$11="Southbound",$AH$11="Westbound")),'Raw Data'!BK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1" s="47"/>
      <c r="AF21" s="47"/>
      <c r="AG21" s="47"/>
      <c r="AH21" s="47"/>
      <c r="AI21" s="47"/>
      <c r="AJ21" s="47"/>
      <c r="AK21" s="47"/>
      <c r="AL21" s="51"/>
      <c r="AM21" s="51"/>
      <c r="AN21" s="41"/>
      <c r="AO21" s="51"/>
      <c r="AQ21" s="47"/>
      <c r="AR21" s="47"/>
      <c r="AT21" s="47"/>
      <c r="AU21" s="47"/>
    </row>
    <row r="22" spans="1:47" ht="13.8" x14ac:dyDescent="0.25">
      <c r="A22" s="43">
        <v>8.3333333333333398E-2</v>
      </c>
      <c r="B22" s="54">
        <f t="shared" si="1"/>
        <v>1</v>
      </c>
      <c r="C22" s="6">
        <f>IF(AND($AE$11=$AL$1,OR($AH$11="Northbound",$AH$11="Eastbound")),'Raw Data'!AM139,IF(AND($AE$11=$AL$2,OR($AH$11="Northbound",$AH$11="Eastbound")),'Raw Data'!AM346,IF(AND($AE$11=$AL$3,OR($AH$11="Northbound",$AH$11="Eastbound")),'Raw Data'!AM553,IF(AND($AE$11=$AL$4,OR($AH$11="Northbound",$AH$11="Eastbound")),'Raw Data'!AM760,IF(AND($AE$11=$AL$5,OR($AH$11="Northbound",$AH$11="Eastbound")),'Raw Data'!AM967,IF(AND($AE$11=$AL$6,OR($AH$11="Northbound",$AH$11="Eastbound")),'Raw Data'!AM1174,IF(AND($AE$11=$AL$7,OR($AH$11="Northbound",$AH$11="Eastbound")),'Raw Data'!AM1381,IF(AND($AE$11=$AL$1,OR($AH$11="Southbound",$AH$11="Westbound")),'Raw Data'!AM140,IF(AND($AE$11=$AL$2,OR($AH$11="Southbound",$AH$11="Westbound")),'Raw Data'!AM347,IF(AND($AE$11=$AL$3,OR($AH$11="Southbound",$AH$11="Westbound")),'Raw Data'!AM554,IF(AND($AE$11=$AL$4,OR($AH$11="Southbound",$AH$11="Westbound")),'Raw Data'!AM761,IF(AND($AE$11=$AL$5,OR($AH$11="Southbound",$AH$11="Westbound")),'Raw Data'!AM968,IF(AND($AE$11=$AL$6,OR($AH$11="Southbound",$AH$11="Westbound")),'Raw Data'!AM1175,IF(AND($AE$11=$AL$7,OR($AH$11="Southbound",$AH$11="Westbound")),'Raw Data'!AM1382,IF(AND($AE$11=$AL$1,$AH$11="Combined"),SUM('Raw Data'!AM139:AM140),IF(AND($AE$11=$AL$2,$AH$11="Combined"),SUM('Raw Data'!AM346:AM347),IF(AND($AE$11=$AL$3,$AH$11="Combined"),SUM('Raw Data'!AM553:AM554),IF(AND($AE$11=$AL$4,$AH$11="Combined"),SUM('Raw Data'!AM760:AM761),IF(AND($AE$11=$AL$5,$AH$11="Combined"),SUM('Raw Data'!AM967:AM968),IF(AND($AE$11=$AL$6,$AH$11="Combined"),SUM('Raw Data'!AM1174:AM1175),IF(AND($AE$11=$AL$7,$AH$11="Combined"),SUM('Raw Data'!AM1381:AM1382),"Error")))))))))))))))))))))</f>
        <v>0</v>
      </c>
      <c r="D22" s="6">
        <f>IF(AND($AE$11=$AL$1,OR($AH$11="Northbound",$AH$11="Eastbound")),'Raw Data'!AN139,IF(AND($AE$11=$AL$2,OR($AH$11="Northbound",$AH$11="Eastbound")),'Raw Data'!AN346,IF(AND($AE$11=$AL$3,OR($AH$11="Northbound",$AH$11="Eastbound")),'Raw Data'!AN553,IF(AND($AE$11=$AL$4,OR($AH$11="Northbound",$AH$11="Eastbound")),'Raw Data'!AN760,IF(AND($AE$11=$AL$5,OR($AH$11="Northbound",$AH$11="Eastbound")),'Raw Data'!AN967,IF(AND($AE$11=$AL$6,OR($AH$11="Northbound",$AH$11="Eastbound")),'Raw Data'!AN1174,IF(AND($AE$11=$AL$7,OR($AH$11="Northbound",$AH$11="Eastbound")),'Raw Data'!AN1381,IF(AND($AE$11=$AL$1,OR($AH$11="Southbound",$AH$11="Westbound")),'Raw Data'!AN140,IF(AND($AE$11=$AL$2,OR($AH$11="Southbound",$AH$11="Westbound")),'Raw Data'!AN347,IF(AND($AE$11=$AL$3,OR($AH$11="Southbound",$AH$11="Westbound")),'Raw Data'!AN554,IF(AND($AE$11=$AL$4,OR($AH$11="Southbound",$AH$11="Westbound")),'Raw Data'!AN761,IF(AND($AE$11=$AL$5,OR($AH$11="Southbound",$AH$11="Westbound")),'Raw Data'!AN968,IF(AND($AE$11=$AL$6,OR($AH$11="Southbound",$AH$11="Westbound")),'Raw Data'!AN1175,IF(AND($AE$11=$AL$7,OR($AH$11="Southbound",$AH$11="Westbound")),'Raw Data'!AN1382,IF(AND($AE$11=$AL$1,$AH$11="Combined"),SUM('Raw Data'!AN139:AN140),IF(AND($AE$11=$AL$2,$AH$11="Combined"),SUM('Raw Data'!AN346:AN347),IF(AND($AE$11=$AL$3,$AH$11="Combined"),SUM('Raw Data'!AN553:AN554),IF(AND($AE$11=$AL$4,$AH$11="Combined"),SUM('Raw Data'!AN760:AN761),IF(AND($AE$11=$AL$5,$AH$11="Combined"),SUM('Raw Data'!AN967:AN968),IF(AND($AE$11=$AL$6,$AH$11="Combined"),SUM('Raw Data'!AN1174:AN1175),IF(AND($AE$11=$AL$7,$AH$11="Combined"),SUM('Raw Data'!AN1381:AN1382),"Error")))))))))))))))))))))</f>
        <v>0</v>
      </c>
      <c r="E22" s="6">
        <f>IF(AND($AE$11=$AL$1,OR($AH$11="Northbound",$AH$11="Eastbound")),'Raw Data'!AO139,IF(AND($AE$11=$AL$2,OR($AH$11="Northbound",$AH$11="Eastbound")),'Raw Data'!AO346,IF(AND($AE$11=$AL$3,OR($AH$11="Northbound",$AH$11="Eastbound")),'Raw Data'!AO553,IF(AND($AE$11=$AL$4,OR($AH$11="Northbound",$AH$11="Eastbound")),'Raw Data'!AO760,IF(AND($AE$11=$AL$5,OR($AH$11="Northbound",$AH$11="Eastbound")),'Raw Data'!AO967,IF(AND($AE$11=$AL$6,OR($AH$11="Northbound",$AH$11="Eastbound")),'Raw Data'!AO1174,IF(AND($AE$11=$AL$7,OR($AH$11="Northbound",$AH$11="Eastbound")),'Raw Data'!AO1381,IF(AND($AE$11=$AL$1,OR($AH$11="Southbound",$AH$11="Westbound")),'Raw Data'!AO140,IF(AND($AE$11=$AL$2,OR($AH$11="Southbound",$AH$11="Westbound")),'Raw Data'!AO347,IF(AND($AE$11=$AL$3,OR($AH$11="Southbound",$AH$11="Westbound")),'Raw Data'!AO554,IF(AND($AE$11=$AL$4,OR($AH$11="Southbound",$AH$11="Westbound")),'Raw Data'!AO761,IF(AND($AE$11=$AL$5,OR($AH$11="Southbound",$AH$11="Westbound")),'Raw Data'!AO968,IF(AND($AE$11=$AL$6,OR($AH$11="Southbound",$AH$11="Westbound")),'Raw Data'!AO1175,IF(AND($AE$11=$AL$7,OR($AH$11="Southbound",$AH$11="Westbound")),'Raw Data'!AO1382,IF(AND($AE$11=$AL$1,$AH$11="Combined"),SUM('Raw Data'!AO139:AO140),IF(AND($AE$11=$AL$2,$AH$11="Combined"),SUM('Raw Data'!AO346:AO347),IF(AND($AE$11=$AL$3,$AH$11="Combined"),SUM('Raw Data'!AO553:AO554),IF(AND($AE$11=$AL$4,$AH$11="Combined"),SUM('Raw Data'!AO760:AO761),IF(AND($AE$11=$AL$5,$AH$11="Combined"),SUM('Raw Data'!AO967:AO968),IF(AND($AE$11=$AL$6,$AH$11="Combined"),SUM('Raw Data'!AO1174:AO1175),IF(AND($AE$11=$AL$7,$AH$11="Combined"),SUM('Raw Data'!AO1381:AO1382),"Error")))))))))))))))))))))</f>
        <v>0</v>
      </c>
      <c r="F22" s="6">
        <f>IF(AND($AE$11=$AL$1,OR($AH$11="Northbound",$AH$11="Eastbound")),'Raw Data'!AP139,IF(AND($AE$11=$AL$2,OR($AH$11="Northbound",$AH$11="Eastbound")),'Raw Data'!AP346,IF(AND($AE$11=$AL$3,OR($AH$11="Northbound",$AH$11="Eastbound")),'Raw Data'!AP553,IF(AND($AE$11=$AL$4,OR($AH$11="Northbound",$AH$11="Eastbound")),'Raw Data'!AP760,IF(AND($AE$11=$AL$5,OR($AH$11="Northbound",$AH$11="Eastbound")),'Raw Data'!AP967,IF(AND($AE$11=$AL$6,OR($AH$11="Northbound",$AH$11="Eastbound")),'Raw Data'!AP1174,IF(AND($AE$11=$AL$7,OR($AH$11="Northbound",$AH$11="Eastbound")),'Raw Data'!AP1381,IF(AND($AE$11=$AL$1,OR($AH$11="Southbound",$AH$11="Westbound")),'Raw Data'!AP140,IF(AND($AE$11=$AL$2,OR($AH$11="Southbound",$AH$11="Westbound")),'Raw Data'!AP347,IF(AND($AE$11=$AL$3,OR($AH$11="Southbound",$AH$11="Westbound")),'Raw Data'!AP554,IF(AND($AE$11=$AL$4,OR($AH$11="Southbound",$AH$11="Westbound")),'Raw Data'!AP761,IF(AND($AE$11=$AL$5,OR($AH$11="Southbound",$AH$11="Westbound")),'Raw Data'!AP968,IF(AND($AE$11=$AL$6,OR($AH$11="Southbound",$AH$11="Westbound")),'Raw Data'!AP1175,IF(AND($AE$11=$AL$7,OR($AH$11="Southbound",$AH$11="Westbound")),'Raw Data'!AP1382,IF(AND($AE$11=$AL$1,$AH$11="Combined"),SUM('Raw Data'!AP139:AP140),IF(AND($AE$11=$AL$2,$AH$11="Combined"),SUM('Raw Data'!AP346:AP347),IF(AND($AE$11=$AL$3,$AH$11="Combined"),SUM('Raw Data'!AP553:AP554),IF(AND($AE$11=$AL$4,$AH$11="Combined"),SUM('Raw Data'!AP760:AP761),IF(AND($AE$11=$AL$5,$AH$11="Combined"),SUM('Raw Data'!AP967:AP968),IF(AND($AE$11=$AL$6,$AH$11="Combined"),SUM('Raw Data'!AP1174:AP1175),IF(AND($AE$11=$AL$7,$AH$11="Combined"),SUM('Raw Data'!AP1381:AP1382),"Error")))))))))))))))))))))</f>
        <v>0</v>
      </c>
      <c r="G22" s="6">
        <f>IF(AND($AE$11=$AL$1,OR($AH$11="Northbound",$AH$11="Eastbound")),'Raw Data'!AQ139,IF(AND($AE$11=$AL$2,OR($AH$11="Northbound",$AH$11="Eastbound")),'Raw Data'!AQ346,IF(AND($AE$11=$AL$3,OR($AH$11="Northbound",$AH$11="Eastbound")),'Raw Data'!AQ553,IF(AND($AE$11=$AL$4,OR($AH$11="Northbound",$AH$11="Eastbound")),'Raw Data'!AQ760,IF(AND($AE$11=$AL$5,OR($AH$11="Northbound",$AH$11="Eastbound")),'Raw Data'!AQ967,IF(AND($AE$11=$AL$6,OR($AH$11="Northbound",$AH$11="Eastbound")),'Raw Data'!AQ1174,IF(AND($AE$11=$AL$7,OR($AH$11="Northbound",$AH$11="Eastbound")),'Raw Data'!AQ1381,IF(AND($AE$11=$AL$1,OR($AH$11="Southbound",$AH$11="Westbound")),'Raw Data'!AQ140,IF(AND($AE$11=$AL$2,OR($AH$11="Southbound",$AH$11="Westbound")),'Raw Data'!AQ347,IF(AND($AE$11=$AL$3,OR($AH$11="Southbound",$AH$11="Westbound")),'Raw Data'!AQ554,IF(AND($AE$11=$AL$4,OR($AH$11="Southbound",$AH$11="Westbound")),'Raw Data'!AQ761,IF(AND($AE$11=$AL$5,OR($AH$11="Southbound",$AH$11="Westbound")),'Raw Data'!AQ968,IF(AND($AE$11=$AL$6,OR($AH$11="Southbound",$AH$11="Westbound")),'Raw Data'!AQ1175,IF(AND($AE$11=$AL$7,OR($AH$11="Southbound",$AH$11="Westbound")),'Raw Data'!AQ1382,IF(AND($AE$11=$AL$1,$AH$11="Combined"),SUM('Raw Data'!AQ139:AQ140),IF(AND($AE$11=$AL$2,$AH$11="Combined"),SUM('Raw Data'!AQ346:AQ347),IF(AND($AE$11=$AL$3,$AH$11="Combined"),SUM('Raw Data'!AQ553:AQ554),IF(AND($AE$11=$AL$4,$AH$11="Combined"),SUM('Raw Data'!AQ760:AQ761),IF(AND($AE$11=$AL$5,$AH$11="Combined"),SUM('Raw Data'!AQ967:AQ968),IF(AND($AE$11=$AL$6,$AH$11="Combined"),SUM('Raw Data'!AQ1174:AQ1175),IF(AND($AE$11=$AL$7,$AH$11="Combined"),SUM('Raw Data'!AQ1381:AQ1382),"Error")))))))))))))))))))))</f>
        <v>0</v>
      </c>
      <c r="H22" s="6">
        <f>IF(AND($AE$11=$AL$1,OR($AH$11="Northbound",$AH$11="Eastbound")),'Raw Data'!AR139,IF(AND($AE$11=$AL$2,OR($AH$11="Northbound",$AH$11="Eastbound")),'Raw Data'!AR346,IF(AND($AE$11=$AL$3,OR($AH$11="Northbound",$AH$11="Eastbound")),'Raw Data'!AR553,IF(AND($AE$11=$AL$4,OR($AH$11="Northbound",$AH$11="Eastbound")),'Raw Data'!AR760,IF(AND($AE$11=$AL$5,OR($AH$11="Northbound",$AH$11="Eastbound")),'Raw Data'!AR967,IF(AND($AE$11=$AL$6,OR($AH$11="Northbound",$AH$11="Eastbound")),'Raw Data'!AR1174,IF(AND($AE$11=$AL$7,OR($AH$11="Northbound",$AH$11="Eastbound")),'Raw Data'!AR1381,IF(AND($AE$11=$AL$1,OR($AH$11="Southbound",$AH$11="Westbound")),'Raw Data'!AR140,IF(AND($AE$11=$AL$2,OR($AH$11="Southbound",$AH$11="Westbound")),'Raw Data'!AR347,IF(AND($AE$11=$AL$3,OR($AH$11="Southbound",$AH$11="Westbound")),'Raw Data'!AR554,IF(AND($AE$11=$AL$4,OR($AH$11="Southbound",$AH$11="Westbound")),'Raw Data'!AR761,IF(AND($AE$11=$AL$5,OR($AH$11="Southbound",$AH$11="Westbound")),'Raw Data'!AR968,IF(AND($AE$11=$AL$6,OR($AH$11="Southbound",$AH$11="Westbound")),'Raw Data'!AR1175,IF(AND($AE$11=$AL$7,OR($AH$11="Southbound",$AH$11="Westbound")),'Raw Data'!AR1382,IF(AND($AE$11=$AL$1,$AH$11="Combined"),SUM('Raw Data'!AR139:AR140),IF(AND($AE$11=$AL$2,$AH$11="Combined"),SUM('Raw Data'!AR346:AR347),IF(AND($AE$11=$AL$3,$AH$11="Combined"),SUM('Raw Data'!AR553:AR554),IF(AND($AE$11=$AL$4,$AH$11="Combined"),SUM('Raw Data'!AR760:AR761),IF(AND($AE$11=$AL$5,$AH$11="Combined"),SUM('Raw Data'!AR967:AR968),IF(AND($AE$11=$AL$6,$AH$11="Combined"),SUM('Raw Data'!AR1174:AR1175),IF(AND($AE$11=$AL$7,$AH$11="Combined"),SUM('Raw Data'!AR1381:AR1382),"Error")))))))))))))))))))))</f>
        <v>1</v>
      </c>
      <c r="I22" s="6">
        <f>IF(AND($AE$11=$AL$1,OR($AH$11="Northbound",$AH$11="Eastbound")),'Raw Data'!AS139,IF(AND($AE$11=$AL$2,OR($AH$11="Northbound",$AH$11="Eastbound")),'Raw Data'!AS346,IF(AND($AE$11=$AL$3,OR($AH$11="Northbound",$AH$11="Eastbound")),'Raw Data'!AS553,IF(AND($AE$11=$AL$4,OR($AH$11="Northbound",$AH$11="Eastbound")),'Raw Data'!AS760,IF(AND($AE$11=$AL$5,OR($AH$11="Northbound",$AH$11="Eastbound")),'Raw Data'!AS967,IF(AND($AE$11=$AL$6,OR($AH$11="Northbound",$AH$11="Eastbound")),'Raw Data'!AS1174,IF(AND($AE$11=$AL$7,OR($AH$11="Northbound",$AH$11="Eastbound")),'Raw Data'!AS1381,IF(AND($AE$11=$AL$1,OR($AH$11="Southbound",$AH$11="Westbound")),'Raw Data'!AS140,IF(AND($AE$11=$AL$2,OR($AH$11="Southbound",$AH$11="Westbound")),'Raw Data'!AS347,IF(AND($AE$11=$AL$3,OR($AH$11="Southbound",$AH$11="Westbound")),'Raw Data'!AS554,IF(AND($AE$11=$AL$4,OR($AH$11="Southbound",$AH$11="Westbound")),'Raw Data'!AS761,IF(AND($AE$11=$AL$5,OR($AH$11="Southbound",$AH$11="Westbound")),'Raw Data'!AS968,IF(AND($AE$11=$AL$6,OR($AH$11="Southbound",$AH$11="Westbound")),'Raw Data'!AS1175,IF(AND($AE$11=$AL$7,OR($AH$11="Southbound",$AH$11="Westbound")),'Raw Data'!AS1382,IF(AND($AE$11=$AL$1,$AH$11="Combined"),SUM('Raw Data'!AS139:AS140),IF(AND($AE$11=$AL$2,$AH$11="Combined"),SUM('Raw Data'!AS346:AS347),IF(AND($AE$11=$AL$3,$AH$11="Combined"),SUM('Raw Data'!AS553:AS554),IF(AND($AE$11=$AL$4,$AH$11="Combined"),SUM('Raw Data'!AS760:AS761),IF(AND($AE$11=$AL$5,$AH$11="Combined"),SUM('Raw Data'!AS967:AS968),IF(AND($AE$11=$AL$6,$AH$11="Combined"),SUM('Raw Data'!AS1174:AS1175),IF(AND($AE$11=$AL$7,$AH$11="Combined"),SUM('Raw Data'!AS1381:AS1382),"Error")))))))))))))))))))))</f>
        <v>0</v>
      </c>
      <c r="J22" s="6">
        <f>IF(AND($AE$11=$AL$1,OR($AH$11="Northbound",$AH$11="Eastbound")),'Raw Data'!AT139,IF(AND($AE$11=$AL$2,OR($AH$11="Northbound",$AH$11="Eastbound")),'Raw Data'!AT346,IF(AND($AE$11=$AL$3,OR($AH$11="Northbound",$AH$11="Eastbound")),'Raw Data'!AT553,IF(AND($AE$11=$AL$4,OR($AH$11="Northbound",$AH$11="Eastbound")),'Raw Data'!AT760,IF(AND($AE$11=$AL$5,OR($AH$11="Northbound",$AH$11="Eastbound")),'Raw Data'!AT967,IF(AND($AE$11=$AL$6,OR($AH$11="Northbound",$AH$11="Eastbound")),'Raw Data'!AT1174,IF(AND($AE$11=$AL$7,OR($AH$11="Northbound",$AH$11="Eastbound")),'Raw Data'!AT1381,IF(AND($AE$11=$AL$1,OR($AH$11="Southbound",$AH$11="Westbound")),'Raw Data'!AT140,IF(AND($AE$11=$AL$2,OR($AH$11="Southbound",$AH$11="Westbound")),'Raw Data'!AT347,IF(AND($AE$11=$AL$3,OR($AH$11="Southbound",$AH$11="Westbound")),'Raw Data'!AT554,IF(AND($AE$11=$AL$4,OR($AH$11="Southbound",$AH$11="Westbound")),'Raw Data'!AT761,IF(AND($AE$11=$AL$5,OR($AH$11="Southbound",$AH$11="Westbound")),'Raw Data'!AT968,IF(AND($AE$11=$AL$6,OR($AH$11="Southbound",$AH$11="Westbound")),'Raw Data'!AT1175,IF(AND($AE$11=$AL$7,OR($AH$11="Southbound",$AH$11="Westbound")),'Raw Data'!AT1382,IF(AND($AE$11=$AL$1,$AH$11="Combined"),SUM('Raw Data'!AT139:AT140),IF(AND($AE$11=$AL$2,$AH$11="Combined"),SUM('Raw Data'!AT346:AT347),IF(AND($AE$11=$AL$3,$AH$11="Combined"),SUM('Raw Data'!AT553:AT554),IF(AND($AE$11=$AL$4,$AH$11="Combined"),SUM('Raw Data'!AT760:AT761),IF(AND($AE$11=$AL$5,$AH$11="Combined"),SUM('Raw Data'!AT967:AT968),IF(AND($AE$11=$AL$6,$AH$11="Combined"),SUM('Raw Data'!AT1174:AT1175),IF(AND($AE$11=$AL$7,$AH$11="Combined"),SUM('Raw Data'!AT1381:AT1382),"Error")))))))))))))))))))))</f>
        <v>0</v>
      </c>
      <c r="K22" s="6">
        <f>IF(AND($AE$11=$AL$1,OR($AH$11="Northbound",$AH$11="Eastbound")),'Raw Data'!AU139,IF(AND($AE$11=$AL$2,OR($AH$11="Northbound",$AH$11="Eastbound")),'Raw Data'!AU346,IF(AND($AE$11=$AL$3,OR($AH$11="Northbound",$AH$11="Eastbound")),'Raw Data'!AU553,IF(AND($AE$11=$AL$4,OR($AH$11="Northbound",$AH$11="Eastbound")),'Raw Data'!AU760,IF(AND($AE$11=$AL$5,OR($AH$11="Northbound",$AH$11="Eastbound")),'Raw Data'!AU967,IF(AND($AE$11=$AL$6,OR($AH$11="Northbound",$AH$11="Eastbound")),'Raw Data'!AU1174,IF(AND($AE$11=$AL$7,OR($AH$11="Northbound",$AH$11="Eastbound")),'Raw Data'!AU1381,IF(AND($AE$11=$AL$1,OR($AH$11="Southbound",$AH$11="Westbound")),'Raw Data'!AU140,IF(AND($AE$11=$AL$2,OR($AH$11="Southbound",$AH$11="Westbound")),'Raw Data'!AU347,IF(AND($AE$11=$AL$3,OR($AH$11="Southbound",$AH$11="Westbound")),'Raw Data'!AU554,IF(AND($AE$11=$AL$4,OR($AH$11="Southbound",$AH$11="Westbound")),'Raw Data'!AU761,IF(AND($AE$11=$AL$5,OR($AH$11="Southbound",$AH$11="Westbound")),'Raw Data'!AU968,IF(AND($AE$11=$AL$6,OR($AH$11="Southbound",$AH$11="Westbound")),'Raw Data'!AU1175,IF(AND($AE$11=$AL$7,OR($AH$11="Southbound",$AH$11="Westbound")),'Raw Data'!AU1382,IF(AND($AE$11=$AL$1,$AH$11="Combined"),SUM('Raw Data'!AU139:AU140),IF(AND($AE$11=$AL$2,$AH$11="Combined"),SUM('Raw Data'!AU346:AU347),IF(AND($AE$11=$AL$3,$AH$11="Combined"),SUM('Raw Data'!AU553:AU554),IF(AND($AE$11=$AL$4,$AH$11="Combined"),SUM('Raw Data'!AU760:AU761),IF(AND($AE$11=$AL$5,$AH$11="Combined"),SUM('Raw Data'!AU967:AU968),IF(AND($AE$11=$AL$6,$AH$11="Combined"),SUM('Raw Data'!AU1174:AU1175),IF(AND($AE$11=$AL$7,$AH$11="Combined"),SUM('Raw Data'!AU1381:AU1382),"Error")))))))))))))))))))))</f>
        <v>0</v>
      </c>
      <c r="L22" s="6">
        <f>IF(AND($AE$11=$AL$1,OR($AH$11="Northbound",$AH$11="Eastbound")),'Raw Data'!AV139,IF(AND($AE$11=$AL$2,OR($AH$11="Northbound",$AH$11="Eastbound")),'Raw Data'!AV346,IF(AND($AE$11=$AL$3,OR($AH$11="Northbound",$AH$11="Eastbound")),'Raw Data'!AV553,IF(AND($AE$11=$AL$4,OR($AH$11="Northbound",$AH$11="Eastbound")),'Raw Data'!AV760,IF(AND($AE$11=$AL$5,OR($AH$11="Northbound",$AH$11="Eastbound")),'Raw Data'!AV967,IF(AND($AE$11=$AL$6,OR($AH$11="Northbound",$AH$11="Eastbound")),'Raw Data'!AV1174,IF(AND($AE$11=$AL$7,OR($AH$11="Northbound",$AH$11="Eastbound")),'Raw Data'!AV1381,IF(AND($AE$11=$AL$1,OR($AH$11="Southbound",$AH$11="Westbound")),'Raw Data'!AV140,IF(AND($AE$11=$AL$2,OR($AH$11="Southbound",$AH$11="Westbound")),'Raw Data'!AV347,IF(AND($AE$11=$AL$3,OR($AH$11="Southbound",$AH$11="Westbound")),'Raw Data'!AV554,IF(AND($AE$11=$AL$4,OR($AH$11="Southbound",$AH$11="Westbound")),'Raw Data'!AV761,IF(AND($AE$11=$AL$5,OR($AH$11="Southbound",$AH$11="Westbound")),'Raw Data'!AV968,IF(AND($AE$11=$AL$6,OR($AH$11="Southbound",$AH$11="Westbound")),'Raw Data'!AV1175,IF(AND($AE$11=$AL$7,OR($AH$11="Southbound",$AH$11="Westbound")),'Raw Data'!AV1382,IF(AND($AE$11=$AL$1,$AH$11="Combined"),SUM('Raw Data'!AV139:AV140),IF(AND($AE$11=$AL$2,$AH$11="Combined"),SUM('Raw Data'!AV346:AV347),IF(AND($AE$11=$AL$3,$AH$11="Combined"),SUM('Raw Data'!AV553:AV554),IF(AND($AE$11=$AL$4,$AH$11="Combined"),SUM('Raw Data'!AV760:AV761),IF(AND($AE$11=$AL$5,$AH$11="Combined"),SUM('Raw Data'!AV967:AV968),IF(AND($AE$11=$AL$6,$AH$11="Combined"),SUM('Raw Data'!AV1174:AV1175),IF(AND($AE$11=$AL$7,$AH$11="Combined"),SUM('Raw Data'!AV1381:AV1382),"Error")))))))))))))))))))))</f>
        <v>0</v>
      </c>
      <c r="M22" s="6">
        <f>IF(AND($AE$11=$AL$1,OR($AH$11="Northbound",$AH$11="Eastbound")),'Raw Data'!AW139,IF(AND($AE$11=$AL$2,OR($AH$11="Northbound",$AH$11="Eastbound")),'Raw Data'!AW346,IF(AND($AE$11=$AL$3,OR($AH$11="Northbound",$AH$11="Eastbound")),'Raw Data'!AW553,IF(AND($AE$11=$AL$4,OR($AH$11="Northbound",$AH$11="Eastbound")),'Raw Data'!AW760,IF(AND($AE$11=$AL$5,OR($AH$11="Northbound",$AH$11="Eastbound")),'Raw Data'!AW967,IF(AND($AE$11=$AL$6,OR($AH$11="Northbound",$AH$11="Eastbound")),'Raw Data'!AW1174,IF(AND($AE$11=$AL$7,OR($AH$11="Northbound",$AH$11="Eastbound")),'Raw Data'!AW1381,IF(AND($AE$11=$AL$1,OR($AH$11="Southbound",$AH$11="Westbound")),'Raw Data'!AW140,IF(AND($AE$11=$AL$2,OR($AH$11="Southbound",$AH$11="Westbound")),'Raw Data'!AW347,IF(AND($AE$11=$AL$3,OR($AH$11="Southbound",$AH$11="Westbound")),'Raw Data'!AW554,IF(AND($AE$11=$AL$4,OR($AH$11="Southbound",$AH$11="Westbound")),'Raw Data'!AW761,IF(AND($AE$11=$AL$5,OR($AH$11="Southbound",$AH$11="Westbound")),'Raw Data'!AW968,IF(AND($AE$11=$AL$6,OR($AH$11="Southbound",$AH$11="Westbound")),'Raw Data'!AW1175,IF(AND($AE$11=$AL$7,OR($AH$11="Southbound",$AH$11="Westbound")),'Raw Data'!AW1382,IF(AND($AE$11=$AL$1,$AH$11="Combined"),SUM('Raw Data'!AW139:AW140),IF(AND($AE$11=$AL$2,$AH$11="Combined"),SUM('Raw Data'!AW346:AW347),IF(AND($AE$11=$AL$3,$AH$11="Combined"),SUM('Raw Data'!AW553:AW554),IF(AND($AE$11=$AL$4,$AH$11="Combined"),SUM('Raw Data'!AW760:AW761),IF(AND($AE$11=$AL$5,$AH$11="Combined"),SUM('Raw Data'!AW967:AW968),IF(AND($AE$11=$AL$6,$AH$11="Combined"),SUM('Raw Data'!AW1174:AW1175),IF(AND($AE$11=$AL$7,$AH$11="Combined"),SUM('Raw Data'!AW1381:AW1382),"Error")))))))))))))))))))))</f>
        <v>0</v>
      </c>
      <c r="N22" s="6">
        <f>IF(AND($AE$11=$AL$1,OR($AH$11="Northbound",$AH$11="Eastbound")),'Raw Data'!AX139,IF(AND($AE$11=$AL$2,OR($AH$11="Northbound",$AH$11="Eastbound")),'Raw Data'!AX346,IF(AND($AE$11=$AL$3,OR($AH$11="Northbound",$AH$11="Eastbound")),'Raw Data'!AX553,IF(AND($AE$11=$AL$4,OR($AH$11="Northbound",$AH$11="Eastbound")),'Raw Data'!AX760,IF(AND($AE$11=$AL$5,OR($AH$11="Northbound",$AH$11="Eastbound")),'Raw Data'!AX967,IF(AND($AE$11=$AL$6,OR($AH$11="Northbound",$AH$11="Eastbound")),'Raw Data'!AX1174,IF(AND($AE$11=$AL$7,OR($AH$11="Northbound",$AH$11="Eastbound")),'Raw Data'!AX1381,IF(AND($AE$11=$AL$1,OR($AH$11="Southbound",$AH$11="Westbound")),'Raw Data'!AX140,IF(AND($AE$11=$AL$2,OR($AH$11="Southbound",$AH$11="Westbound")),'Raw Data'!AX347,IF(AND($AE$11=$AL$3,OR($AH$11="Southbound",$AH$11="Westbound")),'Raw Data'!AX554,IF(AND($AE$11=$AL$4,OR($AH$11="Southbound",$AH$11="Westbound")),'Raw Data'!AX761,IF(AND($AE$11=$AL$5,OR($AH$11="Southbound",$AH$11="Westbound")),'Raw Data'!AX968,IF(AND($AE$11=$AL$6,OR($AH$11="Southbound",$AH$11="Westbound")),'Raw Data'!AX1175,IF(AND($AE$11=$AL$7,OR($AH$11="Southbound",$AH$11="Westbound")),'Raw Data'!AX1382,IF(AND($AE$11=$AL$1,$AH$11="Combined"),SUM('Raw Data'!AX139:AX140),IF(AND($AE$11=$AL$2,$AH$11="Combined"),SUM('Raw Data'!AX346:AX347),IF(AND($AE$11=$AL$3,$AH$11="Combined"),SUM('Raw Data'!AX553:AX554),IF(AND($AE$11=$AL$4,$AH$11="Combined"),SUM('Raw Data'!AX760:AX761),IF(AND($AE$11=$AL$5,$AH$11="Combined"),SUM('Raw Data'!AX967:AX968),IF(AND($AE$11=$AL$6,$AH$11="Combined"),SUM('Raw Data'!AX1174:AX1175),IF(AND($AE$11=$AL$7,$AH$11="Combined"),SUM('Raw Data'!AX1381:AX1382),"Error")))))))))))))))))))))</f>
        <v>0</v>
      </c>
      <c r="O22" s="6">
        <f>IF(AND($AE$11=$AL$1,OR($AH$11="Northbound",$AH$11="Eastbound")),'Raw Data'!AY139,IF(AND($AE$11=$AL$2,OR($AH$11="Northbound",$AH$11="Eastbound")),'Raw Data'!AY346,IF(AND($AE$11=$AL$3,OR($AH$11="Northbound",$AH$11="Eastbound")),'Raw Data'!AY553,IF(AND($AE$11=$AL$4,OR($AH$11="Northbound",$AH$11="Eastbound")),'Raw Data'!AY760,IF(AND($AE$11=$AL$5,OR($AH$11="Northbound",$AH$11="Eastbound")),'Raw Data'!AY967,IF(AND($AE$11=$AL$6,OR($AH$11="Northbound",$AH$11="Eastbound")),'Raw Data'!AY1174,IF(AND($AE$11=$AL$7,OR($AH$11="Northbound",$AH$11="Eastbound")),'Raw Data'!AY1381,IF(AND($AE$11=$AL$1,OR($AH$11="Southbound",$AH$11="Westbound")),'Raw Data'!AY140,IF(AND($AE$11=$AL$2,OR($AH$11="Southbound",$AH$11="Westbound")),'Raw Data'!AY347,IF(AND($AE$11=$AL$3,OR($AH$11="Southbound",$AH$11="Westbound")),'Raw Data'!AY554,IF(AND($AE$11=$AL$4,OR($AH$11="Southbound",$AH$11="Westbound")),'Raw Data'!AY761,IF(AND($AE$11=$AL$5,OR($AH$11="Southbound",$AH$11="Westbound")),'Raw Data'!AY968,IF(AND($AE$11=$AL$6,OR($AH$11="Southbound",$AH$11="Westbound")),'Raw Data'!AY1175,IF(AND($AE$11=$AL$7,OR($AH$11="Southbound",$AH$11="Westbound")),'Raw Data'!AY1382,IF(AND($AE$11=$AL$1,$AH$11="Combined"),SUM('Raw Data'!AY139:AY140),IF(AND($AE$11=$AL$2,$AH$11="Combined"),SUM('Raw Data'!AY346:AY347),IF(AND($AE$11=$AL$3,$AH$11="Combined"),SUM('Raw Data'!AY553:AY554),IF(AND($AE$11=$AL$4,$AH$11="Combined"),SUM('Raw Data'!AY760:AY761),IF(AND($AE$11=$AL$5,$AH$11="Combined"),SUM('Raw Data'!AY967:AY968),IF(AND($AE$11=$AL$6,$AH$11="Combined"),SUM('Raw Data'!AY1174:AY1175),IF(AND($AE$11=$AL$7,$AH$11="Combined"),SUM('Raw Data'!AY1381:AY1382),"Error")))))))))))))))))))))</f>
        <v>0</v>
      </c>
      <c r="P22" s="6">
        <f>IF(AND($AE$11=$AL$1,OR($AH$11="Northbound",$AH$11="Eastbound")),'Raw Data'!AZ139,IF(AND($AE$11=$AL$2,OR($AH$11="Northbound",$AH$11="Eastbound")),'Raw Data'!AZ346,IF(AND($AE$11=$AL$3,OR($AH$11="Northbound",$AH$11="Eastbound")),'Raw Data'!AZ553,IF(AND($AE$11=$AL$4,OR($AH$11="Northbound",$AH$11="Eastbound")),'Raw Data'!AZ760,IF(AND($AE$11=$AL$5,OR($AH$11="Northbound",$AH$11="Eastbound")),'Raw Data'!AZ967,IF(AND($AE$11=$AL$6,OR($AH$11="Northbound",$AH$11="Eastbound")),'Raw Data'!AZ1174,IF(AND($AE$11=$AL$7,OR($AH$11="Northbound",$AH$11="Eastbound")),'Raw Data'!AZ1381,IF(AND($AE$11=$AL$1,OR($AH$11="Southbound",$AH$11="Westbound")),'Raw Data'!AZ140,IF(AND($AE$11=$AL$2,OR($AH$11="Southbound",$AH$11="Westbound")),'Raw Data'!AZ347,IF(AND($AE$11=$AL$3,OR($AH$11="Southbound",$AH$11="Westbound")),'Raw Data'!AZ554,IF(AND($AE$11=$AL$4,OR($AH$11="Southbound",$AH$11="Westbound")),'Raw Data'!AZ761,IF(AND($AE$11=$AL$5,OR($AH$11="Southbound",$AH$11="Westbound")),'Raw Data'!AZ968,IF(AND($AE$11=$AL$6,OR($AH$11="Southbound",$AH$11="Westbound")),'Raw Data'!AZ1175,IF(AND($AE$11=$AL$7,OR($AH$11="Southbound",$AH$11="Westbound")),'Raw Data'!AZ1382,IF(AND($AE$11=$AL$1,$AH$11="Combined"),SUM('Raw Data'!AZ139:AZ140),IF(AND($AE$11=$AL$2,$AH$11="Combined"),SUM('Raw Data'!AZ346:AZ347),IF(AND($AE$11=$AL$3,$AH$11="Combined"),SUM('Raw Data'!AZ553:AZ554),IF(AND($AE$11=$AL$4,$AH$11="Combined"),SUM('Raw Data'!AZ760:AZ761),IF(AND($AE$11=$AL$5,$AH$11="Combined"),SUM('Raw Data'!AZ967:AZ968),IF(AND($AE$11=$AL$6,$AH$11="Combined"),SUM('Raw Data'!AZ1174:AZ1175),IF(AND($AE$11=$AL$7,$AH$11="Combined"),SUM('Raw Data'!AZ1381:AZ1382),"Error")))))))))))))))))))))</f>
        <v>0</v>
      </c>
      <c r="Q22" s="6">
        <f>IF(AND($AE$11=$AL$1,OR($AH$11="Northbound",$AH$11="Eastbound")),'Raw Data'!BA139,IF(AND($AE$11=$AL$2,OR($AH$11="Northbound",$AH$11="Eastbound")),'Raw Data'!BA346,IF(AND($AE$11=$AL$3,OR($AH$11="Northbound",$AH$11="Eastbound")),'Raw Data'!BA553,IF(AND($AE$11=$AL$4,OR($AH$11="Northbound",$AH$11="Eastbound")),'Raw Data'!BA760,IF(AND($AE$11=$AL$5,OR($AH$11="Northbound",$AH$11="Eastbound")),'Raw Data'!BA967,IF(AND($AE$11=$AL$6,OR($AH$11="Northbound",$AH$11="Eastbound")),'Raw Data'!BA1174,IF(AND($AE$11=$AL$7,OR($AH$11="Northbound",$AH$11="Eastbound")),'Raw Data'!BA1381,IF(AND($AE$11=$AL$1,OR($AH$11="Southbound",$AH$11="Westbound")),'Raw Data'!BA140,IF(AND($AE$11=$AL$2,OR($AH$11="Southbound",$AH$11="Westbound")),'Raw Data'!BA347,IF(AND($AE$11=$AL$3,OR($AH$11="Southbound",$AH$11="Westbound")),'Raw Data'!BA554,IF(AND($AE$11=$AL$4,OR($AH$11="Southbound",$AH$11="Westbound")),'Raw Data'!BA761,IF(AND($AE$11=$AL$5,OR($AH$11="Southbound",$AH$11="Westbound")),'Raw Data'!BA968,IF(AND($AE$11=$AL$6,OR($AH$11="Southbound",$AH$11="Westbound")),'Raw Data'!BA1175,IF(AND($AE$11=$AL$7,OR($AH$11="Southbound",$AH$11="Westbound")),'Raw Data'!BA1382,IF(AND($AE$11=$AL$1,$AH$11="Combined"),SUM('Raw Data'!BA139:BA140),IF(AND($AE$11=$AL$2,$AH$11="Combined"),SUM('Raw Data'!BA346:BA347),IF(AND($AE$11=$AL$3,$AH$11="Combined"),SUM('Raw Data'!BA553:BA554),IF(AND($AE$11=$AL$4,$AH$11="Combined"),SUM('Raw Data'!BA760:BA761),IF(AND($AE$11=$AL$5,$AH$11="Combined"),SUM('Raw Data'!BA967:BA968),IF(AND($AE$11=$AL$6,$AH$11="Combined"),SUM('Raw Data'!BA1174:BA1175),IF(AND($AE$11=$AL$7,$AH$11="Combined"),SUM('Raw Data'!BA1381:BA1382),"Error")))))))))))))))))))))</f>
        <v>0</v>
      </c>
      <c r="R22" s="6">
        <f>IF(AND($AE$11=$AL$1,OR($AH$11="Northbound",$AH$11="Eastbound")),'Raw Data'!BB139,IF(AND($AE$11=$AL$2,OR($AH$11="Northbound",$AH$11="Eastbound")),'Raw Data'!BB346,IF(AND($AE$11=$AL$3,OR($AH$11="Northbound",$AH$11="Eastbound")),'Raw Data'!BB553,IF(AND($AE$11=$AL$4,OR($AH$11="Northbound",$AH$11="Eastbound")),'Raw Data'!BB760,IF(AND($AE$11=$AL$5,OR($AH$11="Northbound",$AH$11="Eastbound")),'Raw Data'!BB967,IF(AND($AE$11=$AL$6,OR($AH$11="Northbound",$AH$11="Eastbound")),'Raw Data'!BB1174,IF(AND($AE$11=$AL$7,OR($AH$11="Northbound",$AH$11="Eastbound")),'Raw Data'!BB1381,IF(AND($AE$11=$AL$1,OR($AH$11="Southbound",$AH$11="Westbound")),'Raw Data'!BB140,IF(AND($AE$11=$AL$2,OR($AH$11="Southbound",$AH$11="Westbound")),'Raw Data'!BB347,IF(AND($AE$11=$AL$3,OR($AH$11="Southbound",$AH$11="Westbound")),'Raw Data'!BB554,IF(AND($AE$11=$AL$4,OR($AH$11="Southbound",$AH$11="Westbound")),'Raw Data'!BB761,IF(AND($AE$11=$AL$5,OR($AH$11="Southbound",$AH$11="Westbound")),'Raw Data'!BB968,IF(AND($AE$11=$AL$6,OR($AH$11="Southbound",$AH$11="Westbound")),'Raw Data'!BB1175,IF(AND($AE$11=$AL$7,OR($AH$11="Southbound",$AH$11="Westbound")),'Raw Data'!BB1382,IF(AND($AE$11=$AL$1,$AH$11="Combined"),SUM('Raw Data'!BB139:BB140),IF(AND($AE$11=$AL$2,$AH$11="Combined"),SUM('Raw Data'!BB346:BB347),IF(AND($AE$11=$AL$3,$AH$11="Combined"),SUM('Raw Data'!BB553:BB554),IF(AND($AE$11=$AL$4,$AH$11="Combined"),SUM('Raw Data'!BB760:BB761),IF(AND($AE$11=$AL$5,$AH$11="Combined"),SUM('Raw Data'!BB967:BB968),IF(AND($AE$11=$AL$6,$AH$11="Combined"),SUM('Raw Data'!BB1174:BB1175),IF(AND($AE$11=$AL$7,$AH$11="Combined"),SUM('Raw Data'!BB1381:BB1382),"Error")))))))))))))))))))))</f>
        <v>0</v>
      </c>
      <c r="S22" s="6">
        <f>IF(AND($AE$11=$AL$1,OR($AH$11="Northbound",$AH$11="Eastbound")),'Raw Data'!BC139,IF(AND($AE$11=$AL$2,OR($AH$11="Northbound",$AH$11="Eastbound")),'Raw Data'!BC346,IF(AND($AE$11=$AL$3,OR($AH$11="Northbound",$AH$11="Eastbound")),'Raw Data'!BC553,IF(AND($AE$11=$AL$4,OR($AH$11="Northbound",$AH$11="Eastbound")),'Raw Data'!BC760,IF(AND($AE$11=$AL$5,OR($AH$11="Northbound",$AH$11="Eastbound")),'Raw Data'!BC967,IF(AND($AE$11=$AL$6,OR($AH$11="Northbound",$AH$11="Eastbound")),'Raw Data'!BC1174,IF(AND($AE$11=$AL$7,OR($AH$11="Northbound",$AH$11="Eastbound")),'Raw Data'!BC1381,IF(AND($AE$11=$AL$1,OR($AH$11="Southbound",$AH$11="Westbound")),'Raw Data'!BC140,IF(AND($AE$11=$AL$2,OR($AH$11="Southbound",$AH$11="Westbound")),'Raw Data'!BC347,IF(AND($AE$11=$AL$3,OR($AH$11="Southbound",$AH$11="Westbound")),'Raw Data'!BC554,IF(AND($AE$11=$AL$4,OR($AH$11="Southbound",$AH$11="Westbound")),'Raw Data'!BC761,IF(AND($AE$11=$AL$5,OR($AH$11="Southbound",$AH$11="Westbound")),'Raw Data'!BC968,IF(AND($AE$11=$AL$6,OR($AH$11="Southbound",$AH$11="Westbound")),'Raw Data'!BC1175,IF(AND($AE$11=$AL$7,OR($AH$11="Southbound",$AH$11="Westbound")),'Raw Data'!BC1382,IF(AND($AE$11=$AL$1,$AH$11="Combined"),SUM('Raw Data'!BC139:BC140),IF(AND($AE$11=$AL$2,$AH$11="Combined"),SUM('Raw Data'!BC346:BC347),IF(AND($AE$11=$AL$3,$AH$11="Combined"),SUM('Raw Data'!BC553:BC554),IF(AND($AE$11=$AL$4,$AH$11="Combined"),SUM('Raw Data'!BC760:BC761),IF(AND($AE$11=$AL$5,$AH$11="Combined"),SUM('Raw Data'!BC967:BC968),IF(AND($AE$11=$AL$6,$AH$11="Combined"),SUM('Raw Data'!BC1174:BC1175),IF(AND($AE$11=$AL$7,$AH$11="Combined"),SUM('Raw Data'!BC1381:BC1382),"Error")))))))))))))))))))))</f>
        <v>0</v>
      </c>
      <c r="T22" s="6">
        <f>IF(AND($AE$11=$AL$1,OR($AH$11="Northbound",$AH$11="Eastbound")),'Raw Data'!BD139,IF(AND($AE$11=$AL$2,OR($AH$11="Northbound",$AH$11="Eastbound")),'Raw Data'!BD346,IF(AND($AE$11=$AL$3,OR($AH$11="Northbound",$AH$11="Eastbound")),'Raw Data'!BD553,IF(AND($AE$11=$AL$4,OR($AH$11="Northbound",$AH$11="Eastbound")),'Raw Data'!BD760,IF(AND($AE$11=$AL$5,OR($AH$11="Northbound",$AH$11="Eastbound")),'Raw Data'!BD967,IF(AND($AE$11=$AL$6,OR($AH$11="Northbound",$AH$11="Eastbound")),'Raw Data'!BD1174,IF(AND($AE$11=$AL$7,OR($AH$11="Northbound",$AH$11="Eastbound")),'Raw Data'!BD1381,IF(AND($AE$11=$AL$1,OR($AH$11="Southbound",$AH$11="Westbound")),'Raw Data'!BD140,IF(AND($AE$11=$AL$2,OR($AH$11="Southbound",$AH$11="Westbound")),'Raw Data'!BD347,IF(AND($AE$11=$AL$3,OR($AH$11="Southbound",$AH$11="Westbound")),'Raw Data'!BD554,IF(AND($AE$11=$AL$4,OR($AH$11="Southbound",$AH$11="Westbound")),'Raw Data'!BD761,IF(AND($AE$11=$AL$5,OR($AH$11="Southbound",$AH$11="Westbound")),'Raw Data'!BD968,IF(AND($AE$11=$AL$6,OR($AH$11="Southbound",$AH$11="Westbound")),'Raw Data'!BD1175,IF(AND($AE$11=$AL$7,OR($AH$11="Southbound",$AH$11="Westbound")),'Raw Data'!BD1382,IF(AND($AE$11=$AL$1,$AH$11="Combined"),SUM('Raw Data'!BD139:BD140),IF(AND($AE$11=$AL$2,$AH$11="Combined"),SUM('Raw Data'!BD346:BD347),IF(AND($AE$11=$AL$3,$AH$11="Combined"),SUM('Raw Data'!BD553:BD554),IF(AND($AE$11=$AL$4,$AH$11="Combined"),SUM('Raw Data'!BD760:BD761),IF(AND($AE$11=$AL$5,$AH$11="Combined"),SUM('Raw Data'!BD967:BD968),IF(AND($AE$11=$AL$6,$AH$11="Combined"),SUM('Raw Data'!BD1174:BD1175),IF(AND($AE$11=$AL$7,$AH$11="Combined"),SUM('Raw Data'!BD1381:BD1382),"Error")))))))))))))))))))))</f>
        <v>0</v>
      </c>
      <c r="U22" s="6">
        <f>IF(AND($AE$11=$AL$1,OR($AH$11="Northbound",$AH$11="Eastbound")),'Raw Data'!BE139,IF(AND($AE$11=$AL$2,OR($AH$11="Northbound",$AH$11="Eastbound")),'Raw Data'!BE346,IF(AND($AE$11=$AL$3,OR($AH$11="Northbound",$AH$11="Eastbound")),'Raw Data'!BE553,IF(AND($AE$11=$AL$4,OR($AH$11="Northbound",$AH$11="Eastbound")),'Raw Data'!BE760,IF(AND($AE$11=$AL$5,OR($AH$11="Northbound",$AH$11="Eastbound")),'Raw Data'!BE967,IF(AND($AE$11=$AL$6,OR($AH$11="Northbound",$AH$11="Eastbound")),'Raw Data'!BE1174,IF(AND($AE$11=$AL$7,OR($AH$11="Northbound",$AH$11="Eastbound")),'Raw Data'!BE1381,IF(AND($AE$11=$AL$1,OR($AH$11="Southbound",$AH$11="Westbound")),'Raw Data'!BE140,IF(AND($AE$11=$AL$2,OR($AH$11="Southbound",$AH$11="Westbound")),'Raw Data'!BE347,IF(AND($AE$11=$AL$3,OR($AH$11="Southbound",$AH$11="Westbound")),'Raw Data'!BE554,IF(AND($AE$11=$AL$4,OR($AH$11="Southbound",$AH$11="Westbound")),'Raw Data'!BE761,IF(AND($AE$11=$AL$5,OR($AH$11="Southbound",$AH$11="Westbound")),'Raw Data'!BE968,IF(AND($AE$11=$AL$6,OR($AH$11="Southbound",$AH$11="Westbound")),'Raw Data'!BE1175,IF(AND($AE$11=$AL$7,OR($AH$11="Southbound",$AH$11="Westbound")),'Raw Data'!BE1382,IF(AND($AE$11=$AL$1,$AH$11="Combined"),SUM('Raw Data'!BE139:BE140),IF(AND($AE$11=$AL$2,$AH$11="Combined"),SUM('Raw Data'!BE346:BE347),IF(AND($AE$11=$AL$3,$AH$11="Combined"),SUM('Raw Data'!BE553:BE554),IF(AND($AE$11=$AL$4,$AH$11="Combined"),SUM('Raw Data'!BE760:BE761),IF(AND($AE$11=$AL$5,$AH$11="Combined"),SUM('Raw Data'!BE967:BE968),IF(AND($AE$11=$AL$6,$AH$11="Combined"),SUM('Raw Data'!BE1174:BE1175),IF(AND($AE$11=$AL$7,$AH$11="Combined"),SUM('Raw Data'!BE1381:BE1382),"Error")))))))))))))))))))))</f>
        <v>0</v>
      </c>
      <c r="V22" s="6">
        <f>IF(AND($AE$11=$AL$1,OR($AH$11="Northbound",$AH$11="Eastbound")),'Raw Data'!BF139,IF(AND($AE$11=$AL$2,OR($AH$11="Northbound",$AH$11="Eastbound")),'Raw Data'!BF346,IF(AND($AE$11=$AL$3,OR($AH$11="Northbound",$AH$11="Eastbound")),'Raw Data'!BF553,IF(AND($AE$11=$AL$4,OR($AH$11="Northbound",$AH$11="Eastbound")),'Raw Data'!BF760,IF(AND($AE$11=$AL$5,OR($AH$11="Northbound",$AH$11="Eastbound")),'Raw Data'!BF967,IF(AND($AE$11=$AL$6,OR($AH$11="Northbound",$AH$11="Eastbound")),'Raw Data'!BF1174,IF(AND($AE$11=$AL$7,OR($AH$11="Northbound",$AH$11="Eastbound")),'Raw Data'!BF1381,IF(AND($AE$11=$AL$1,OR($AH$11="Southbound",$AH$11="Westbound")),'Raw Data'!BF140,IF(AND($AE$11=$AL$2,OR($AH$11="Southbound",$AH$11="Westbound")),'Raw Data'!BF347,IF(AND($AE$11=$AL$3,OR($AH$11="Southbound",$AH$11="Westbound")),'Raw Data'!BF554,IF(AND($AE$11=$AL$4,OR($AH$11="Southbound",$AH$11="Westbound")),'Raw Data'!BF761,IF(AND($AE$11=$AL$5,OR($AH$11="Southbound",$AH$11="Westbound")),'Raw Data'!BF968,IF(AND($AE$11=$AL$6,OR($AH$11="Southbound",$AH$11="Westbound")),'Raw Data'!BF1175,IF(AND($AE$11=$AL$7,OR($AH$11="Southbound",$AH$11="Westbound")),'Raw Data'!BF1382,IF(AND($AE$11=$AL$1,$AH$11="Combined"),SUM('Raw Data'!BF139:BF140),IF(AND($AE$11=$AL$2,$AH$11="Combined"),SUM('Raw Data'!BF346:BF347),IF(AND($AE$11=$AL$3,$AH$11="Combined"),SUM('Raw Data'!BF553:BF554),IF(AND($AE$11=$AL$4,$AH$11="Combined"),SUM('Raw Data'!BF760:BF761),IF(AND($AE$11=$AL$5,$AH$11="Combined"),SUM('Raw Data'!BF967:BF968),IF(AND($AE$11=$AL$6,$AH$11="Combined"),SUM('Raw Data'!BF1174:BF1175),IF(AND($AE$11=$AL$7,$AH$11="Combined"),SUM('Raw Data'!BF1381:BF1382),"Error")))))))))))))))))))))</f>
        <v>0</v>
      </c>
      <c r="W22" s="6">
        <f>IF(AND($AE$11=$AL$1,OR($AH$11="Northbound",$AH$11="Eastbound")),'Raw Data'!BG139,IF(AND($AE$11=$AL$2,OR($AH$11="Northbound",$AH$11="Eastbound")),'Raw Data'!BG346,IF(AND($AE$11=$AL$3,OR($AH$11="Northbound",$AH$11="Eastbound")),'Raw Data'!BG553,IF(AND($AE$11=$AL$4,OR($AH$11="Northbound",$AH$11="Eastbound")),'Raw Data'!BG760,IF(AND($AE$11=$AL$5,OR($AH$11="Northbound",$AH$11="Eastbound")),'Raw Data'!BG967,IF(AND($AE$11=$AL$6,OR($AH$11="Northbound",$AH$11="Eastbound")),'Raw Data'!BG1174,IF(AND($AE$11=$AL$7,OR($AH$11="Northbound",$AH$11="Eastbound")),'Raw Data'!BG1381,IF(AND($AE$11=$AL$1,OR($AH$11="Southbound",$AH$11="Westbound")),'Raw Data'!BG140,IF(AND($AE$11=$AL$2,OR($AH$11="Southbound",$AH$11="Westbound")),'Raw Data'!BG347,IF(AND($AE$11=$AL$3,OR($AH$11="Southbound",$AH$11="Westbound")),'Raw Data'!BG554,IF(AND($AE$11=$AL$4,OR($AH$11="Southbound",$AH$11="Westbound")),'Raw Data'!BG761,IF(AND($AE$11=$AL$5,OR($AH$11="Southbound",$AH$11="Westbound")),'Raw Data'!BG968,IF(AND($AE$11=$AL$6,OR($AH$11="Southbound",$AH$11="Westbound")),'Raw Data'!BG1175,IF(AND($AE$11=$AL$7,OR($AH$11="Southbound",$AH$11="Westbound")),'Raw Data'!BG1382,IF(AND($AE$11=$AL$1,$AH$11="Combined"),SUM('Raw Data'!BG139:BG140),IF(AND($AE$11=$AL$2,$AH$11="Combined"),SUM('Raw Data'!BG346:BG347),IF(AND($AE$11=$AL$3,$AH$11="Combined"),SUM('Raw Data'!BG553:BG554),IF(AND($AE$11=$AL$4,$AH$11="Combined"),SUM('Raw Data'!BG760:BG761),IF(AND($AE$11=$AL$5,$AH$11="Combined"),SUM('Raw Data'!BG967:BG968),IF(AND($AE$11=$AL$6,$AH$11="Combined"),SUM('Raw Data'!BG1174:BG1175),IF(AND($AE$11=$AL$7,$AH$11="Combined"),SUM('Raw Data'!BG1381:BG1382),"Error")))))))))))))))))))))</f>
        <v>0</v>
      </c>
      <c r="X22" s="6">
        <f t="shared" si="2"/>
        <v>1</v>
      </c>
      <c r="Y22" s="24">
        <f t="shared" si="0"/>
        <v>100</v>
      </c>
      <c r="Z22" s="6" t="str">
        <f>IF(AND($AE$11=$AL$1,OR($AH$11="Northbound",$AH$11="Eastbound")),'Raw Data'!BH139,IF(AND($AE$11=$AL$2,OR($AH$11="Northbound",$AH$11="Eastbound")),'Raw Data'!BH346,IF(AND($AE$11=$AL$3,OR($AH$11="Northbound",$AH$11="Eastbound")),'Raw Data'!BH553,IF(AND($AE$11=$AL$4,OR($AH$11="Northbound",$AH$11="Eastbound")),'Raw Data'!BH760,IF(AND($AE$11=$AL$5,OR($AH$11="Northbound",$AH$11="Eastbound")),'Raw Data'!BH967,IF(AND($AE$11=$AL$6,OR($AH$11="Northbound",$AH$11="Eastbound")),'Raw Data'!BH1174,IF(AND($AE$11=$AL$7,OR($AH$11="Northbound",$AH$11="Eastbound")),'Raw Data'!BH1381,IF(AND($AE$11=$AL$1,OR($AH$11="Southbound",$AH$11="Westbound")),'Raw Data'!BH140,IF(AND($AE$11=$AL$2,OR($AH$11="Southbound",$AH$11="Westbound")),'Raw Data'!BH347,IF(AND($AE$11=$AL$3,OR($AH$11="Southbound",$AH$11="Westbound")),'Raw Data'!BH554,IF(AND($AE$11=$AL$4,OR($AH$11="Southbound",$AH$11="Westbound")),'Raw Data'!BH761,IF(AND($AE$11=$AL$5,OR($AH$11="Southbound",$AH$11="Westbound")),'Raw Data'!BH968,IF(AND($AE$11=$AL$6,OR($AH$11="Southbound",$AH$11="Westbound")),'Raw Data'!BH1175,IF(AND($AE$11=$AL$7,OR($AH$11="Southbound",$AH$11="Westbound")),'Raw Data'!BH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2" s="6" t="str">
        <f>IF(AND($AE$11=$AL$1,OR($AH$11="Northbound",$AH$11="Eastbound")),'Raw Data'!BI139,IF(AND($AE$11=$AL$2,OR($AH$11="Northbound",$AH$11="Eastbound")),'Raw Data'!BI346,IF(AND($AE$11=$AL$3,OR($AH$11="Northbound",$AH$11="Eastbound")),'Raw Data'!BI553,IF(AND($AE$11=$AL$4,OR($AH$11="Northbound",$AH$11="Eastbound")),'Raw Data'!BI760,IF(AND($AE$11=$AL$5,OR($AH$11="Northbound",$AH$11="Eastbound")),'Raw Data'!BI967,IF(AND($AE$11=$AL$6,OR($AH$11="Northbound",$AH$11="Eastbound")),'Raw Data'!BI1174,IF(AND($AE$11=$AL$7,OR($AH$11="Northbound",$AH$11="Eastbound")),'Raw Data'!BI1381,IF(AND($AE$11=$AL$1,OR($AH$11="Southbound",$AH$11="Westbound")),'Raw Data'!BI140,IF(AND($AE$11=$AL$2,OR($AH$11="Southbound",$AH$11="Westbound")),'Raw Data'!BI347,IF(AND($AE$11=$AL$3,OR($AH$11="Southbound",$AH$11="Westbound")),'Raw Data'!BI554,IF(AND($AE$11=$AL$4,OR($AH$11="Southbound",$AH$11="Westbound")),'Raw Data'!BI761,IF(AND($AE$11=$AL$5,OR($AH$11="Southbound",$AH$11="Westbound")),'Raw Data'!BI968,IF(AND($AE$11=$AL$6,OR($AH$11="Southbound",$AH$11="Westbound")),'Raw Data'!BI1175,IF(AND($AE$11=$AL$7,OR($AH$11="Southbound",$AH$11="Westbound")),'Raw Data'!BI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2" s="6" t="str">
        <f>IF(AND($AE$11=$AL$1,OR($AH$11="Northbound",$AH$11="Eastbound")),'Raw Data'!BJ139,IF(AND($AE$11=$AL$2,OR($AH$11="Northbound",$AH$11="Eastbound")),'Raw Data'!BJ346,IF(AND($AE$11=$AL$3,OR($AH$11="Northbound",$AH$11="Eastbound")),'Raw Data'!BJ553,IF(AND($AE$11=$AL$4,OR($AH$11="Northbound",$AH$11="Eastbound")),'Raw Data'!BJ760,IF(AND($AE$11=$AL$5,OR($AH$11="Northbound",$AH$11="Eastbound")),'Raw Data'!BJ967,IF(AND($AE$11=$AL$6,OR($AH$11="Northbound",$AH$11="Eastbound")),'Raw Data'!BJ1174,IF(AND($AE$11=$AL$7,OR($AH$11="Northbound",$AH$11="Eastbound")),'Raw Data'!BJ1381,IF(AND($AE$11=$AL$1,OR($AH$11="Southbound",$AH$11="Westbound")),'Raw Data'!BJ140,IF(AND($AE$11=$AL$2,OR($AH$11="Southbound",$AH$11="Westbound")),'Raw Data'!BJ347,IF(AND($AE$11=$AL$3,OR($AH$11="Southbound",$AH$11="Westbound")),'Raw Data'!BJ554,IF(AND($AE$11=$AL$4,OR($AH$11="Southbound",$AH$11="Westbound")),'Raw Data'!BJ761,IF(AND($AE$11=$AL$5,OR($AH$11="Southbound",$AH$11="Westbound")),'Raw Data'!BJ968,IF(AND($AE$11=$AL$6,OR($AH$11="Southbound",$AH$11="Westbound")),'Raw Data'!BJ1175,IF(AND($AE$11=$AL$7,OR($AH$11="Southbound",$AH$11="Westbound")),'Raw Data'!BJ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2" s="70" t="str">
        <f>IF(AND($AE$11=$AL$1,OR($AH$11="Northbound",$AH$11="Eastbound")),'Raw Data'!BK139,IF(AND($AE$11=$AL$2,OR($AH$11="Northbound",$AH$11="Eastbound")),'Raw Data'!BK346,IF(AND($AE$11=$AL$3,OR($AH$11="Northbound",$AH$11="Eastbound")),'Raw Data'!BK553,IF(AND($AE$11=$AL$4,OR($AH$11="Northbound",$AH$11="Eastbound")),'Raw Data'!BK760,IF(AND($AE$11=$AL$5,OR($AH$11="Northbound",$AH$11="Eastbound")),'Raw Data'!BK967,IF(AND($AE$11=$AL$6,OR($AH$11="Northbound",$AH$11="Eastbound")),'Raw Data'!BK1174,IF(AND($AE$11=$AL$7,OR($AH$11="Northbound",$AH$11="Eastbound")),'Raw Data'!BK1381,IF(AND($AE$11=$AL$1,OR($AH$11="Southbound",$AH$11="Westbound")),'Raw Data'!BK140,IF(AND($AE$11=$AL$2,OR($AH$11="Southbound",$AH$11="Westbound")),'Raw Data'!BK347,IF(AND($AE$11=$AL$3,OR($AH$11="Southbound",$AH$11="Westbound")),'Raw Data'!BK554,IF(AND($AE$11=$AL$4,OR($AH$11="Southbound",$AH$11="Westbound")),'Raw Data'!BK761,IF(AND($AE$11=$AL$5,OR($AH$11="Southbound",$AH$11="Westbound")),'Raw Data'!BK968,IF(AND($AE$11=$AL$6,OR($AH$11="Southbound",$AH$11="Westbound")),'Raw Data'!BK1175,IF(AND($AE$11=$AL$7,OR($AH$11="Southbound",$AH$11="Westbound")),'Raw Data'!BK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2" s="47"/>
      <c r="AF22" s="47"/>
      <c r="AG22" s="47"/>
      <c r="AH22" s="47"/>
      <c r="AI22" s="47"/>
      <c r="AJ22" s="47"/>
      <c r="AK22" s="47"/>
      <c r="AL22" s="51"/>
      <c r="AM22" s="51"/>
      <c r="AN22" s="41"/>
      <c r="AO22" s="51"/>
      <c r="AQ22" s="47"/>
      <c r="AR22" s="47"/>
      <c r="AT22" s="47"/>
      <c r="AU22" s="47"/>
    </row>
    <row r="23" spans="1:47" ht="13.8" x14ac:dyDescent="0.25">
      <c r="A23" s="43">
        <v>9.375E-2</v>
      </c>
      <c r="B23" s="54">
        <f t="shared" si="1"/>
        <v>0</v>
      </c>
      <c r="C23" s="6">
        <f>IF(AND($AE$11=$AL$1,OR($AH$11="Northbound",$AH$11="Eastbound")),'Raw Data'!AM141,IF(AND($AE$11=$AL$2,OR($AH$11="Northbound",$AH$11="Eastbound")),'Raw Data'!AM348,IF(AND($AE$11=$AL$3,OR($AH$11="Northbound",$AH$11="Eastbound")),'Raw Data'!AM555,IF(AND($AE$11=$AL$4,OR($AH$11="Northbound",$AH$11="Eastbound")),'Raw Data'!AM762,IF(AND($AE$11=$AL$5,OR($AH$11="Northbound",$AH$11="Eastbound")),'Raw Data'!AM969,IF(AND($AE$11=$AL$6,OR($AH$11="Northbound",$AH$11="Eastbound")),'Raw Data'!AM1176,IF(AND($AE$11=$AL$7,OR($AH$11="Northbound",$AH$11="Eastbound")),'Raw Data'!AM1383,IF(AND($AE$11=$AL$1,OR($AH$11="Southbound",$AH$11="Westbound")),'Raw Data'!AM142,IF(AND($AE$11=$AL$2,OR($AH$11="Southbound",$AH$11="Westbound")),'Raw Data'!AM349,IF(AND($AE$11=$AL$3,OR($AH$11="Southbound",$AH$11="Westbound")),'Raw Data'!AM556,IF(AND($AE$11=$AL$4,OR($AH$11="Southbound",$AH$11="Westbound")),'Raw Data'!AM763,IF(AND($AE$11=$AL$5,OR($AH$11="Southbound",$AH$11="Westbound")),'Raw Data'!AM970,IF(AND($AE$11=$AL$6,OR($AH$11="Southbound",$AH$11="Westbound")),'Raw Data'!AM1177,IF(AND($AE$11=$AL$7,OR($AH$11="Southbound",$AH$11="Westbound")),'Raw Data'!AM1384,IF(AND($AE$11=$AL$1,$AH$11="Combined"),SUM('Raw Data'!AM141:AM142),IF(AND($AE$11=$AL$2,$AH$11="Combined"),SUM('Raw Data'!AM348:AM349),IF(AND($AE$11=$AL$3,$AH$11="Combined"),SUM('Raw Data'!AM555:AM556),IF(AND($AE$11=$AL$4,$AH$11="Combined"),SUM('Raw Data'!AM762:AM763),IF(AND($AE$11=$AL$5,$AH$11="Combined"),SUM('Raw Data'!AM969:AM970),IF(AND($AE$11=$AL$6,$AH$11="Combined"),SUM('Raw Data'!AM1176:AM1177),IF(AND($AE$11=$AL$7,$AH$11="Combined"),SUM('Raw Data'!AM1383:AM1384),"Error")))))))))))))))))))))</f>
        <v>0</v>
      </c>
      <c r="D23" s="6">
        <f>IF(AND($AE$11=$AL$1,OR($AH$11="Northbound",$AH$11="Eastbound")),'Raw Data'!AN141,IF(AND($AE$11=$AL$2,OR($AH$11="Northbound",$AH$11="Eastbound")),'Raw Data'!AN348,IF(AND($AE$11=$AL$3,OR($AH$11="Northbound",$AH$11="Eastbound")),'Raw Data'!AN555,IF(AND($AE$11=$AL$4,OR($AH$11="Northbound",$AH$11="Eastbound")),'Raw Data'!AN762,IF(AND($AE$11=$AL$5,OR($AH$11="Northbound",$AH$11="Eastbound")),'Raw Data'!AN969,IF(AND($AE$11=$AL$6,OR($AH$11="Northbound",$AH$11="Eastbound")),'Raw Data'!AN1176,IF(AND($AE$11=$AL$7,OR($AH$11="Northbound",$AH$11="Eastbound")),'Raw Data'!AN1383,IF(AND($AE$11=$AL$1,OR($AH$11="Southbound",$AH$11="Westbound")),'Raw Data'!AN142,IF(AND($AE$11=$AL$2,OR($AH$11="Southbound",$AH$11="Westbound")),'Raw Data'!AN349,IF(AND($AE$11=$AL$3,OR($AH$11="Southbound",$AH$11="Westbound")),'Raw Data'!AN556,IF(AND($AE$11=$AL$4,OR($AH$11="Southbound",$AH$11="Westbound")),'Raw Data'!AN763,IF(AND($AE$11=$AL$5,OR($AH$11="Southbound",$AH$11="Westbound")),'Raw Data'!AN970,IF(AND($AE$11=$AL$6,OR($AH$11="Southbound",$AH$11="Westbound")),'Raw Data'!AN1177,IF(AND($AE$11=$AL$7,OR($AH$11="Southbound",$AH$11="Westbound")),'Raw Data'!AN1384,IF(AND($AE$11=$AL$1,$AH$11="Combined"),SUM('Raw Data'!AN141:AN142),IF(AND($AE$11=$AL$2,$AH$11="Combined"),SUM('Raw Data'!AN348:AN349),IF(AND($AE$11=$AL$3,$AH$11="Combined"),SUM('Raw Data'!AN555:AN556),IF(AND($AE$11=$AL$4,$AH$11="Combined"),SUM('Raw Data'!AN762:AN763),IF(AND($AE$11=$AL$5,$AH$11="Combined"),SUM('Raw Data'!AN969:AN970),IF(AND($AE$11=$AL$6,$AH$11="Combined"),SUM('Raw Data'!AN1176:AN1177),IF(AND($AE$11=$AL$7,$AH$11="Combined"),SUM('Raw Data'!AN1383:AN1384),"Error")))))))))))))))))))))</f>
        <v>0</v>
      </c>
      <c r="E23" s="6">
        <f>IF(AND($AE$11=$AL$1,OR($AH$11="Northbound",$AH$11="Eastbound")),'Raw Data'!AO141,IF(AND($AE$11=$AL$2,OR($AH$11="Northbound",$AH$11="Eastbound")),'Raw Data'!AO348,IF(AND($AE$11=$AL$3,OR($AH$11="Northbound",$AH$11="Eastbound")),'Raw Data'!AO555,IF(AND($AE$11=$AL$4,OR($AH$11="Northbound",$AH$11="Eastbound")),'Raw Data'!AO762,IF(AND($AE$11=$AL$5,OR($AH$11="Northbound",$AH$11="Eastbound")),'Raw Data'!AO969,IF(AND($AE$11=$AL$6,OR($AH$11="Northbound",$AH$11="Eastbound")),'Raw Data'!AO1176,IF(AND($AE$11=$AL$7,OR($AH$11="Northbound",$AH$11="Eastbound")),'Raw Data'!AO1383,IF(AND($AE$11=$AL$1,OR($AH$11="Southbound",$AH$11="Westbound")),'Raw Data'!AO142,IF(AND($AE$11=$AL$2,OR($AH$11="Southbound",$AH$11="Westbound")),'Raw Data'!AO349,IF(AND($AE$11=$AL$3,OR($AH$11="Southbound",$AH$11="Westbound")),'Raw Data'!AO556,IF(AND($AE$11=$AL$4,OR($AH$11="Southbound",$AH$11="Westbound")),'Raw Data'!AO763,IF(AND($AE$11=$AL$5,OR($AH$11="Southbound",$AH$11="Westbound")),'Raw Data'!AO970,IF(AND($AE$11=$AL$6,OR($AH$11="Southbound",$AH$11="Westbound")),'Raw Data'!AO1177,IF(AND($AE$11=$AL$7,OR($AH$11="Southbound",$AH$11="Westbound")),'Raw Data'!AO1384,IF(AND($AE$11=$AL$1,$AH$11="Combined"),SUM('Raw Data'!AO141:AO142),IF(AND($AE$11=$AL$2,$AH$11="Combined"),SUM('Raw Data'!AO348:AO349),IF(AND($AE$11=$AL$3,$AH$11="Combined"),SUM('Raw Data'!AO555:AO556),IF(AND($AE$11=$AL$4,$AH$11="Combined"),SUM('Raw Data'!AO762:AO763),IF(AND($AE$11=$AL$5,$AH$11="Combined"),SUM('Raw Data'!AO969:AO970),IF(AND($AE$11=$AL$6,$AH$11="Combined"),SUM('Raw Data'!AO1176:AO1177),IF(AND($AE$11=$AL$7,$AH$11="Combined"),SUM('Raw Data'!AO1383:AO1384),"Error")))))))))))))))))))))</f>
        <v>0</v>
      </c>
      <c r="F23" s="6">
        <f>IF(AND($AE$11=$AL$1,OR($AH$11="Northbound",$AH$11="Eastbound")),'Raw Data'!AP141,IF(AND($AE$11=$AL$2,OR($AH$11="Northbound",$AH$11="Eastbound")),'Raw Data'!AP348,IF(AND($AE$11=$AL$3,OR($AH$11="Northbound",$AH$11="Eastbound")),'Raw Data'!AP555,IF(AND($AE$11=$AL$4,OR($AH$11="Northbound",$AH$11="Eastbound")),'Raw Data'!AP762,IF(AND($AE$11=$AL$5,OR($AH$11="Northbound",$AH$11="Eastbound")),'Raw Data'!AP969,IF(AND($AE$11=$AL$6,OR($AH$11="Northbound",$AH$11="Eastbound")),'Raw Data'!AP1176,IF(AND($AE$11=$AL$7,OR($AH$11="Northbound",$AH$11="Eastbound")),'Raw Data'!AP1383,IF(AND($AE$11=$AL$1,OR($AH$11="Southbound",$AH$11="Westbound")),'Raw Data'!AP142,IF(AND($AE$11=$AL$2,OR($AH$11="Southbound",$AH$11="Westbound")),'Raw Data'!AP349,IF(AND($AE$11=$AL$3,OR($AH$11="Southbound",$AH$11="Westbound")),'Raw Data'!AP556,IF(AND($AE$11=$AL$4,OR($AH$11="Southbound",$AH$11="Westbound")),'Raw Data'!AP763,IF(AND($AE$11=$AL$5,OR($AH$11="Southbound",$AH$11="Westbound")),'Raw Data'!AP970,IF(AND($AE$11=$AL$6,OR($AH$11="Southbound",$AH$11="Westbound")),'Raw Data'!AP1177,IF(AND($AE$11=$AL$7,OR($AH$11="Southbound",$AH$11="Westbound")),'Raw Data'!AP1384,IF(AND($AE$11=$AL$1,$AH$11="Combined"),SUM('Raw Data'!AP141:AP142),IF(AND($AE$11=$AL$2,$AH$11="Combined"),SUM('Raw Data'!AP348:AP349),IF(AND($AE$11=$AL$3,$AH$11="Combined"),SUM('Raw Data'!AP555:AP556),IF(AND($AE$11=$AL$4,$AH$11="Combined"),SUM('Raw Data'!AP762:AP763),IF(AND($AE$11=$AL$5,$AH$11="Combined"),SUM('Raw Data'!AP969:AP970),IF(AND($AE$11=$AL$6,$AH$11="Combined"),SUM('Raw Data'!AP1176:AP1177),IF(AND($AE$11=$AL$7,$AH$11="Combined"),SUM('Raw Data'!AP1383:AP1384),"Error")))))))))))))))))))))</f>
        <v>0</v>
      </c>
      <c r="G23" s="6">
        <f>IF(AND($AE$11=$AL$1,OR($AH$11="Northbound",$AH$11="Eastbound")),'Raw Data'!AQ141,IF(AND($AE$11=$AL$2,OR($AH$11="Northbound",$AH$11="Eastbound")),'Raw Data'!AQ348,IF(AND($AE$11=$AL$3,OR($AH$11="Northbound",$AH$11="Eastbound")),'Raw Data'!AQ555,IF(AND($AE$11=$AL$4,OR($AH$11="Northbound",$AH$11="Eastbound")),'Raw Data'!AQ762,IF(AND($AE$11=$AL$5,OR($AH$11="Northbound",$AH$11="Eastbound")),'Raw Data'!AQ969,IF(AND($AE$11=$AL$6,OR($AH$11="Northbound",$AH$11="Eastbound")),'Raw Data'!AQ1176,IF(AND($AE$11=$AL$7,OR($AH$11="Northbound",$AH$11="Eastbound")),'Raw Data'!AQ1383,IF(AND($AE$11=$AL$1,OR($AH$11="Southbound",$AH$11="Westbound")),'Raw Data'!AQ142,IF(AND($AE$11=$AL$2,OR($AH$11="Southbound",$AH$11="Westbound")),'Raw Data'!AQ349,IF(AND($AE$11=$AL$3,OR($AH$11="Southbound",$AH$11="Westbound")),'Raw Data'!AQ556,IF(AND($AE$11=$AL$4,OR($AH$11="Southbound",$AH$11="Westbound")),'Raw Data'!AQ763,IF(AND($AE$11=$AL$5,OR($AH$11="Southbound",$AH$11="Westbound")),'Raw Data'!AQ970,IF(AND($AE$11=$AL$6,OR($AH$11="Southbound",$AH$11="Westbound")),'Raw Data'!AQ1177,IF(AND($AE$11=$AL$7,OR($AH$11="Southbound",$AH$11="Westbound")),'Raw Data'!AQ1384,IF(AND($AE$11=$AL$1,$AH$11="Combined"),SUM('Raw Data'!AQ141:AQ142),IF(AND($AE$11=$AL$2,$AH$11="Combined"),SUM('Raw Data'!AQ348:AQ349),IF(AND($AE$11=$AL$3,$AH$11="Combined"),SUM('Raw Data'!AQ555:AQ556),IF(AND($AE$11=$AL$4,$AH$11="Combined"),SUM('Raw Data'!AQ762:AQ763),IF(AND($AE$11=$AL$5,$AH$11="Combined"),SUM('Raw Data'!AQ969:AQ970),IF(AND($AE$11=$AL$6,$AH$11="Combined"),SUM('Raw Data'!AQ1176:AQ1177),IF(AND($AE$11=$AL$7,$AH$11="Combined"),SUM('Raw Data'!AQ1383:AQ1384),"Error")))))))))))))))))))))</f>
        <v>0</v>
      </c>
      <c r="H23" s="6">
        <f>IF(AND($AE$11=$AL$1,OR($AH$11="Northbound",$AH$11="Eastbound")),'Raw Data'!AR141,IF(AND($AE$11=$AL$2,OR($AH$11="Northbound",$AH$11="Eastbound")),'Raw Data'!AR348,IF(AND($AE$11=$AL$3,OR($AH$11="Northbound",$AH$11="Eastbound")),'Raw Data'!AR555,IF(AND($AE$11=$AL$4,OR($AH$11="Northbound",$AH$11="Eastbound")),'Raw Data'!AR762,IF(AND($AE$11=$AL$5,OR($AH$11="Northbound",$AH$11="Eastbound")),'Raw Data'!AR969,IF(AND($AE$11=$AL$6,OR($AH$11="Northbound",$AH$11="Eastbound")),'Raw Data'!AR1176,IF(AND($AE$11=$AL$7,OR($AH$11="Northbound",$AH$11="Eastbound")),'Raw Data'!AR1383,IF(AND($AE$11=$AL$1,OR($AH$11="Southbound",$AH$11="Westbound")),'Raw Data'!AR142,IF(AND($AE$11=$AL$2,OR($AH$11="Southbound",$AH$11="Westbound")),'Raw Data'!AR349,IF(AND($AE$11=$AL$3,OR($AH$11="Southbound",$AH$11="Westbound")),'Raw Data'!AR556,IF(AND($AE$11=$AL$4,OR($AH$11="Southbound",$AH$11="Westbound")),'Raw Data'!AR763,IF(AND($AE$11=$AL$5,OR($AH$11="Southbound",$AH$11="Westbound")),'Raw Data'!AR970,IF(AND($AE$11=$AL$6,OR($AH$11="Southbound",$AH$11="Westbound")),'Raw Data'!AR1177,IF(AND($AE$11=$AL$7,OR($AH$11="Southbound",$AH$11="Westbound")),'Raw Data'!AR1384,IF(AND($AE$11=$AL$1,$AH$11="Combined"),SUM('Raw Data'!AR141:AR142),IF(AND($AE$11=$AL$2,$AH$11="Combined"),SUM('Raw Data'!AR348:AR349),IF(AND($AE$11=$AL$3,$AH$11="Combined"),SUM('Raw Data'!AR555:AR556),IF(AND($AE$11=$AL$4,$AH$11="Combined"),SUM('Raw Data'!AR762:AR763),IF(AND($AE$11=$AL$5,$AH$11="Combined"),SUM('Raw Data'!AR969:AR970),IF(AND($AE$11=$AL$6,$AH$11="Combined"),SUM('Raw Data'!AR1176:AR1177),IF(AND($AE$11=$AL$7,$AH$11="Combined"),SUM('Raw Data'!AR1383:AR1384),"Error")))))))))))))))))))))</f>
        <v>0</v>
      </c>
      <c r="I23" s="6">
        <f>IF(AND($AE$11=$AL$1,OR($AH$11="Northbound",$AH$11="Eastbound")),'Raw Data'!AS141,IF(AND($AE$11=$AL$2,OR($AH$11="Northbound",$AH$11="Eastbound")),'Raw Data'!AS348,IF(AND($AE$11=$AL$3,OR($AH$11="Northbound",$AH$11="Eastbound")),'Raw Data'!AS555,IF(AND($AE$11=$AL$4,OR($AH$11="Northbound",$AH$11="Eastbound")),'Raw Data'!AS762,IF(AND($AE$11=$AL$5,OR($AH$11="Northbound",$AH$11="Eastbound")),'Raw Data'!AS969,IF(AND($AE$11=$AL$6,OR($AH$11="Northbound",$AH$11="Eastbound")),'Raw Data'!AS1176,IF(AND($AE$11=$AL$7,OR($AH$11="Northbound",$AH$11="Eastbound")),'Raw Data'!AS1383,IF(AND($AE$11=$AL$1,OR($AH$11="Southbound",$AH$11="Westbound")),'Raw Data'!AS142,IF(AND($AE$11=$AL$2,OR($AH$11="Southbound",$AH$11="Westbound")),'Raw Data'!AS349,IF(AND($AE$11=$AL$3,OR($AH$11="Southbound",$AH$11="Westbound")),'Raw Data'!AS556,IF(AND($AE$11=$AL$4,OR($AH$11="Southbound",$AH$11="Westbound")),'Raw Data'!AS763,IF(AND($AE$11=$AL$5,OR($AH$11="Southbound",$AH$11="Westbound")),'Raw Data'!AS970,IF(AND($AE$11=$AL$6,OR($AH$11="Southbound",$AH$11="Westbound")),'Raw Data'!AS1177,IF(AND($AE$11=$AL$7,OR($AH$11="Southbound",$AH$11="Westbound")),'Raw Data'!AS1384,IF(AND($AE$11=$AL$1,$AH$11="Combined"),SUM('Raw Data'!AS141:AS142),IF(AND($AE$11=$AL$2,$AH$11="Combined"),SUM('Raw Data'!AS348:AS349),IF(AND($AE$11=$AL$3,$AH$11="Combined"),SUM('Raw Data'!AS555:AS556),IF(AND($AE$11=$AL$4,$AH$11="Combined"),SUM('Raw Data'!AS762:AS763),IF(AND($AE$11=$AL$5,$AH$11="Combined"),SUM('Raw Data'!AS969:AS970),IF(AND($AE$11=$AL$6,$AH$11="Combined"),SUM('Raw Data'!AS1176:AS1177),IF(AND($AE$11=$AL$7,$AH$11="Combined"),SUM('Raw Data'!AS1383:AS1384),"Error")))))))))))))))))))))</f>
        <v>0</v>
      </c>
      <c r="J23" s="6">
        <f>IF(AND($AE$11=$AL$1,OR($AH$11="Northbound",$AH$11="Eastbound")),'Raw Data'!AT141,IF(AND($AE$11=$AL$2,OR($AH$11="Northbound",$AH$11="Eastbound")),'Raw Data'!AT348,IF(AND($AE$11=$AL$3,OR($AH$11="Northbound",$AH$11="Eastbound")),'Raw Data'!AT555,IF(AND($AE$11=$AL$4,OR($AH$11="Northbound",$AH$11="Eastbound")),'Raw Data'!AT762,IF(AND($AE$11=$AL$5,OR($AH$11="Northbound",$AH$11="Eastbound")),'Raw Data'!AT969,IF(AND($AE$11=$AL$6,OR($AH$11="Northbound",$AH$11="Eastbound")),'Raw Data'!AT1176,IF(AND($AE$11=$AL$7,OR($AH$11="Northbound",$AH$11="Eastbound")),'Raw Data'!AT1383,IF(AND($AE$11=$AL$1,OR($AH$11="Southbound",$AH$11="Westbound")),'Raw Data'!AT142,IF(AND($AE$11=$AL$2,OR($AH$11="Southbound",$AH$11="Westbound")),'Raw Data'!AT349,IF(AND($AE$11=$AL$3,OR($AH$11="Southbound",$AH$11="Westbound")),'Raw Data'!AT556,IF(AND($AE$11=$AL$4,OR($AH$11="Southbound",$AH$11="Westbound")),'Raw Data'!AT763,IF(AND($AE$11=$AL$5,OR($AH$11="Southbound",$AH$11="Westbound")),'Raw Data'!AT970,IF(AND($AE$11=$AL$6,OR($AH$11="Southbound",$AH$11="Westbound")),'Raw Data'!AT1177,IF(AND($AE$11=$AL$7,OR($AH$11="Southbound",$AH$11="Westbound")),'Raw Data'!AT1384,IF(AND($AE$11=$AL$1,$AH$11="Combined"),SUM('Raw Data'!AT141:AT142),IF(AND($AE$11=$AL$2,$AH$11="Combined"),SUM('Raw Data'!AT348:AT349),IF(AND($AE$11=$AL$3,$AH$11="Combined"),SUM('Raw Data'!AT555:AT556),IF(AND($AE$11=$AL$4,$AH$11="Combined"),SUM('Raw Data'!AT762:AT763),IF(AND($AE$11=$AL$5,$AH$11="Combined"),SUM('Raw Data'!AT969:AT970),IF(AND($AE$11=$AL$6,$AH$11="Combined"),SUM('Raw Data'!AT1176:AT1177),IF(AND($AE$11=$AL$7,$AH$11="Combined"),SUM('Raw Data'!AT1383:AT1384),"Error")))))))))))))))))))))</f>
        <v>0</v>
      </c>
      <c r="K23" s="6">
        <f>IF(AND($AE$11=$AL$1,OR($AH$11="Northbound",$AH$11="Eastbound")),'Raw Data'!AU141,IF(AND($AE$11=$AL$2,OR($AH$11="Northbound",$AH$11="Eastbound")),'Raw Data'!AU348,IF(AND($AE$11=$AL$3,OR($AH$11="Northbound",$AH$11="Eastbound")),'Raw Data'!AU555,IF(AND($AE$11=$AL$4,OR($AH$11="Northbound",$AH$11="Eastbound")),'Raw Data'!AU762,IF(AND($AE$11=$AL$5,OR($AH$11="Northbound",$AH$11="Eastbound")),'Raw Data'!AU969,IF(AND($AE$11=$AL$6,OR($AH$11="Northbound",$AH$11="Eastbound")),'Raw Data'!AU1176,IF(AND($AE$11=$AL$7,OR($AH$11="Northbound",$AH$11="Eastbound")),'Raw Data'!AU1383,IF(AND($AE$11=$AL$1,OR($AH$11="Southbound",$AH$11="Westbound")),'Raw Data'!AU142,IF(AND($AE$11=$AL$2,OR($AH$11="Southbound",$AH$11="Westbound")),'Raw Data'!AU349,IF(AND($AE$11=$AL$3,OR($AH$11="Southbound",$AH$11="Westbound")),'Raw Data'!AU556,IF(AND($AE$11=$AL$4,OR($AH$11="Southbound",$AH$11="Westbound")),'Raw Data'!AU763,IF(AND($AE$11=$AL$5,OR($AH$11="Southbound",$AH$11="Westbound")),'Raw Data'!AU970,IF(AND($AE$11=$AL$6,OR($AH$11="Southbound",$AH$11="Westbound")),'Raw Data'!AU1177,IF(AND($AE$11=$AL$7,OR($AH$11="Southbound",$AH$11="Westbound")),'Raw Data'!AU1384,IF(AND($AE$11=$AL$1,$AH$11="Combined"),SUM('Raw Data'!AU141:AU142),IF(AND($AE$11=$AL$2,$AH$11="Combined"),SUM('Raw Data'!AU348:AU349),IF(AND($AE$11=$AL$3,$AH$11="Combined"),SUM('Raw Data'!AU555:AU556),IF(AND($AE$11=$AL$4,$AH$11="Combined"),SUM('Raw Data'!AU762:AU763),IF(AND($AE$11=$AL$5,$AH$11="Combined"),SUM('Raw Data'!AU969:AU970),IF(AND($AE$11=$AL$6,$AH$11="Combined"),SUM('Raw Data'!AU1176:AU1177),IF(AND($AE$11=$AL$7,$AH$11="Combined"),SUM('Raw Data'!AU1383:AU1384),"Error")))))))))))))))))))))</f>
        <v>0</v>
      </c>
      <c r="L23" s="6">
        <f>IF(AND($AE$11=$AL$1,OR($AH$11="Northbound",$AH$11="Eastbound")),'Raw Data'!AV141,IF(AND($AE$11=$AL$2,OR($AH$11="Northbound",$AH$11="Eastbound")),'Raw Data'!AV348,IF(AND($AE$11=$AL$3,OR($AH$11="Northbound",$AH$11="Eastbound")),'Raw Data'!AV555,IF(AND($AE$11=$AL$4,OR($AH$11="Northbound",$AH$11="Eastbound")),'Raw Data'!AV762,IF(AND($AE$11=$AL$5,OR($AH$11="Northbound",$AH$11="Eastbound")),'Raw Data'!AV969,IF(AND($AE$11=$AL$6,OR($AH$11="Northbound",$AH$11="Eastbound")),'Raw Data'!AV1176,IF(AND($AE$11=$AL$7,OR($AH$11="Northbound",$AH$11="Eastbound")),'Raw Data'!AV1383,IF(AND($AE$11=$AL$1,OR($AH$11="Southbound",$AH$11="Westbound")),'Raw Data'!AV142,IF(AND($AE$11=$AL$2,OR($AH$11="Southbound",$AH$11="Westbound")),'Raw Data'!AV349,IF(AND($AE$11=$AL$3,OR($AH$11="Southbound",$AH$11="Westbound")),'Raw Data'!AV556,IF(AND($AE$11=$AL$4,OR($AH$11="Southbound",$AH$11="Westbound")),'Raw Data'!AV763,IF(AND($AE$11=$AL$5,OR($AH$11="Southbound",$AH$11="Westbound")),'Raw Data'!AV970,IF(AND($AE$11=$AL$6,OR($AH$11="Southbound",$AH$11="Westbound")),'Raw Data'!AV1177,IF(AND($AE$11=$AL$7,OR($AH$11="Southbound",$AH$11="Westbound")),'Raw Data'!AV1384,IF(AND($AE$11=$AL$1,$AH$11="Combined"),SUM('Raw Data'!AV141:AV142),IF(AND($AE$11=$AL$2,$AH$11="Combined"),SUM('Raw Data'!AV348:AV349),IF(AND($AE$11=$AL$3,$AH$11="Combined"),SUM('Raw Data'!AV555:AV556),IF(AND($AE$11=$AL$4,$AH$11="Combined"),SUM('Raw Data'!AV762:AV763),IF(AND($AE$11=$AL$5,$AH$11="Combined"),SUM('Raw Data'!AV969:AV970),IF(AND($AE$11=$AL$6,$AH$11="Combined"),SUM('Raw Data'!AV1176:AV1177),IF(AND($AE$11=$AL$7,$AH$11="Combined"),SUM('Raw Data'!AV1383:AV1384),"Error")))))))))))))))))))))</f>
        <v>0</v>
      </c>
      <c r="M23" s="6">
        <f>IF(AND($AE$11=$AL$1,OR($AH$11="Northbound",$AH$11="Eastbound")),'Raw Data'!AW141,IF(AND($AE$11=$AL$2,OR($AH$11="Northbound",$AH$11="Eastbound")),'Raw Data'!AW348,IF(AND($AE$11=$AL$3,OR($AH$11="Northbound",$AH$11="Eastbound")),'Raw Data'!AW555,IF(AND($AE$11=$AL$4,OR($AH$11="Northbound",$AH$11="Eastbound")),'Raw Data'!AW762,IF(AND($AE$11=$AL$5,OR($AH$11="Northbound",$AH$11="Eastbound")),'Raw Data'!AW969,IF(AND($AE$11=$AL$6,OR($AH$11="Northbound",$AH$11="Eastbound")),'Raw Data'!AW1176,IF(AND($AE$11=$AL$7,OR($AH$11="Northbound",$AH$11="Eastbound")),'Raw Data'!AW1383,IF(AND($AE$11=$AL$1,OR($AH$11="Southbound",$AH$11="Westbound")),'Raw Data'!AW142,IF(AND($AE$11=$AL$2,OR($AH$11="Southbound",$AH$11="Westbound")),'Raw Data'!AW349,IF(AND($AE$11=$AL$3,OR($AH$11="Southbound",$AH$11="Westbound")),'Raw Data'!AW556,IF(AND($AE$11=$AL$4,OR($AH$11="Southbound",$AH$11="Westbound")),'Raw Data'!AW763,IF(AND($AE$11=$AL$5,OR($AH$11="Southbound",$AH$11="Westbound")),'Raw Data'!AW970,IF(AND($AE$11=$AL$6,OR($AH$11="Southbound",$AH$11="Westbound")),'Raw Data'!AW1177,IF(AND($AE$11=$AL$7,OR($AH$11="Southbound",$AH$11="Westbound")),'Raw Data'!AW1384,IF(AND($AE$11=$AL$1,$AH$11="Combined"),SUM('Raw Data'!AW141:AW142),IF(AND($AE$11=$AL$2,$AH$11="Combined"),SUM('Raw Data'!AW348:AW349),IF(AND($AE$11=$AL$3,$AH$11="Combined"),SUM('Raw Data'!AW555:AW556),IF(AND($AE$11=$AL$4,$AH$11="Combined"),SUM('Raw Data'!AW762:AW763),IF(AND($AE$11=$AL$5,$AH$11="Combined"),SUM('Raw Data'!AW969:AW970),IF(AND($AE$11=$AL$6,$AH$11="Combined"),SUM('Raw Data'!AW1176:AW1177),IF(AND($AE$11=$AL$7,$AH$11="Combined"),SUM('Raw Data'!AW1383:AW1384),"Error")))))))))))))))))))))</f>
        <v>0</v>
      </c>
      <c r="N23" s="6">
        <f>IF(AND($AE$11=$AL$1,OR($AH$11="Northbound",$AH$11="Eastbound")),'Raw Data'!AX141,IF(AND($AE$11=$AL$2,OR($AH$11="Northbound",$AH$11="Eastbound")),'Raw Data'!AX348,IF(AND($AE$11=$AL$3,OR($AH$11="Northbound",$AH$11="Eastbound")),'Raw Data'!AX555,IF(AND($AE$11=$AL$4,OR($AH$11="Northbound",$AH$11="Eastbound")),'Raw Data'!AX762,IF(AND($AE$11=$AL$5,OR($AH$11="Northbound",$AH$11="Eastbound")),'Raw Data'!AX969,IF(AND($AE$11=$AL$6,OR($AH$11="Northbound",$AH$11="Eastbound")),'Raw Data'!AX1176,IF(AND($AE$11=$AL$7,OR($AH$11="Northbound",$AH$11="Eastbound")),'Raw Data'!AX1383,IF(AND($AE$11=$AL$1,OR($AH$11="Southbound",$AH$11="Westbound")),'Raw Data'!AX142,IF(AND($AE$11=$AL$2,OR($AH$11="Southbound",$AH$11="Westbound")),'Raw Data'!AX349,IF(AND($AE$11=$AL$3,OR($AH$11="Southbound",$AH$11="Westbound")),'Raw Data'!AX556,IF(AND($AE$11=$AL$4,OR($AH$11="Southbound",$AH$11="Westbound")),'Raw Data'!AX763,IF(AND($AE$11=$AL$5,OR($AH$11="Southbound",$AH$11="Westbound")),'Raw Data'!AX970,IF(AND($AE$11=$AL$6,OR($AH$11="Southbound",$AH$11="Westbound")),'Raw Data'!AX1177,IF(AND($AE$11=$AL$7,OR($AH$11="Southbound",$AH$11="Westbound")),'Raw Data'!AX1384,IF(AND($AE$11=$AL$1,$AH$11="Combined"),SUM('Raw Data'!AX141:AX142),IF(AND($AE$11=$AL$2,$AH$11="Combined"),SUM('Raw Data'!AX348:AX349),IF(AND($AE$11=$AL$3,$AH$11="Combined"),SUM('Raw Data'!AX555:AX556),IF(AND($AE$11=$AL$4,$AH$11="Combined"),SUM('Raw Data'!AX762:AX763),IF(AND($AE$11=$AL$5,$AH$11="Combined"),SUM('Raw Data'!AX969:AX970),IF(AND($AE$11=$AL$6,$AH$11="Combined"),SUM('Raw Data'!AX1176:AX1177),IF(AND($AE$11=$AL$7,$AH$11="Combined"),SUM('Raw Data'!AX1383:AX1384),"Error")))))))))))))))))))))</f>
        <v>0</v>
      </c>
      <c r="O23" s="6">
        <f>IF(AND($AE$11=$AL$1,OR($AH$11="Northbound",$AH$11="Eastbound")),'Raw Data'!AY141,IF(AND($AE$11=$AL$2,OR($AH$11="Northbound",$AH$11="Eastbound")),'Raw Data'!AY348,IF(AND($AE$11=$AL$3,OR($AH$11="Northbound",$AH$11="Eastbound")),'Raw Data'!AY555,IF(AND($AE$11=$AL$4,OR($AH$11="Northbound",$AH$11="Eastbound")),'Raw Data'!AY762,IF(AND($AE$11=$AL$5,OR($AH$11="Northbound",$AH$11="Eastbound")),'Raw Data'!AY969,IF(AND($AE$11=$AL$6,OR($AH$11="Northbound",$AH$11="Eastbound")),'Raw Data'!AY1176,IF(AND($AE$11=$AL$7,OR($AH$11="Northbound",$AH$11="Eastbound")),'Raw Data'!AY1383,IF(AND($AE$11=$AL$1,OR($AH$11="Southbound",$AH$11="Westbound")),'Raw Data'!AY142,IF(AND($AE$11=$AL$2,OR($AH$11="Southbound",$AH$11="Westbound")),'Raw Data'!AY349,IF(AND($AE$11=$AL$3,OR($AH$11="Southbound",$AH$11="Westbound")),'Raw Data'!AY556,IF(AND($AE$11=$AL$4,OR($AH$11="Southbound",$AH$11="Westbound")),'Raw Data'!AY763,IF(AND($AE$11=$AL$5,OR($AH$11="Southbound",$AH$11="Westbound")),'Raw Data'!AY970,IF(AND($AE$11=$AL$6,OR($AH$11="Southbound",$AH$11="Westbound")),'Raw Data'!AY1177,IF(AND($AE$11=$AL$7,OR($AH$11="Southbound",$AH$11="Westbound")),'Raw Data'!AY1384,IF(AND($AE$11=$AL$1,$AH$11="Combined"),SUM('Raw Data'!AY141:AY142),IF(AND($AE$11=$AL$2,$AH$11="Combined"),SUM('Raw Data'!AY348:AY349),IF(AND($AE$11=$AL$3,$AH$11="Combined"),SUM('Raw Data'!AY555:AY556),IF(AND($AE$11=$AL$4,$AH$11="Combined"),SUM('Raw Data'!AY762:AY763),IF(AND($AE$11=$AL$5,$AH$11="Combined"),SUM('Raw Data'!AY969:AY970),IF(AND($AE$11=$AL$6,$AH$11="Combined"),SUM('Raw Data'!AY1176:AY1177),IF(AND($AE$11=$AL$7,$AH$11="Combined"),SUM('Raw Data'!AY1383:AY1384),"Error")))))))))))))))))))))</f>
        <v>0</v>
      </c>
      <c r="P23" s="6">
        <f>IF(AND($AE$11=$AL$1,OR($AH$11="Northbound",$AH$11="Eastbound")),'Raw Data'!AZ141,IF(AND($AE$11=$AL$2,OR($AH$11="Northbound",$AH$11="Eastbound")),'Raw Data'!AZ348,IF(AND($AE$11=$AL$3,OR($AH$11="Northbound",$AH$11="Eastbound")),'Raw Data'!AZ555,IF(AND($AE$11=$AL$4,OR($AH$11="Northbound",$AH$11="Eastbound")),'Raw Data'!AZ762,IF(AND($AE$11=$AL$5,OR($AH$11="Northbound",$AH$11="Eastbound")),'Raw Data'!AZ969,IF(AND($AE$11=$AL$6,OR($AH$11="Northbound",$AH$11="Eastbound")),'Raw Data'!AZ1176,IF(AND($AE$11=$AL$7,OR($AH$11="Northbound",$AH$11="Eastbound")),'Raw Data'!AZ1383,IF(AND($AE$11=$AL$1,OR($AH$11="Southbound",$AH$11="Westbound")),'Raw Data'!AZ142,IF(AND($AE$11=$AL$2,OR($AH$11="Southbound",$AH$11="Westbound")),'Raw Data'!AZ349,IF(AND($AE$11=$AL$3,OR($AH$11="Southbound",$AH$11="Westbound")),'Raw Data'!AZ556,IF(AND($AE$11=$AL$4,OR($AH$11="Southbound",$AH$11="Westbound")),'Raw Data'!AZ763,IF(AND($AE$11=$AL$5,OR($AH$11="Southbound",$AH$11="Westbound")),'Raw Data'!AZ970,IF(AND($AE$11=$AL$6,OR($AH$11="Southbound",$AH$11="Westbound")),'Raw Data'!AZ1177,IF(AND($AE$11=$AL$7,OR($AH$11="Southbound",$AH$11="Westbound")),'Raw Data'!AZ1384,IF(AND($AE$11=$AL$1,$AH$11="Combined"),SUM('Raw Data'!AZ141:AZ142),IF(AND($AE$11=$AL$2,$AH$11="Combined"),SUM('Raw Data'!AZ348:AZ349),IF(AND($AE$11=$AL$3,$AH$11="Combined"),SUM('Raw Data'!AZ555:AZ556),IF(AND($AE$11=$AL$4,$AH$11="Combined"),SUM('Raw Data'!AZ762:AZ763),IF(AND($AE$11=$AL$5,$AH$11="Combined"),SUM('Raw Data'!AZ969:AZ970),IF(AND($AE$11=$AL$6,$AH$11="Combined"),SUM('Raw Data'!AZ1176:AZ1177),IF(AND($AE$11=$AL$7,$AH$11="Combined"),SUM('Raw Data'!AZ1383:AZ1384),"Error")))))))))))))))))))))</f>
        <v>0</v>
      </c>
      <c r="Q23" s="6">
        <f>IF(AND($AE$11=$AL$1,OR($AH$11="Northbound",$AH$11="Eastbound")),'Raw Data'!BA141,IF(AND($AE$11=$AL$2,OR($AH$11="Northbound",$AH$11="Eastbound")),'Raw Data'!BA348,IF(AND($AE$11=$AL$3,OR($AH$11="Northbound",$AH$11="Eastbound")),'Raw Data'!BA555,IF(AND($AE$11=$AL$4,OR($AH$11="Northbound",$AH$11="Eastbound")),'Raw Data'!BA762,IF(AND($AE$11=$AL$5,OR($AH$11="Northbound",$AH$11="Eastbound")),'Raw Data'!BA969,IF(AND($AE$11=$AL$6,OR($AH$11="Northbound",$AH$11="Eastbound")),'Raw Data'!BA1176,IF(AND($AE$11=$AL$7,OR($AH$11="Northbound",$AH$11="Eastbound")),'Raw Data'!BA1383,IF(AND($AE$11=$AL$1,OR($AH$11="Southbound",$AH$11="Westbound")),'Raw Data'!BA142,IF(AND($AE$11=$AL$2,OR($AH$11="Southbound",$AH$11="Westbound")),'Raw Data'!BA349,IF(AND($AE$11=$AL$3,OR($AH$11="Southbound",$AH$11="Westbound")),'Raw Data'!BA556,IF(AND($AE$11=$AL$4,OR($AH$11="Southbound",$AH$11="Westbound")),'Raw Data'!BA763,IF(AND($AE$11=$AL$5,OR($AH$11="Southbound",$AH$11="Westbound")),'Raw Data'!BA970,IF(AND($AE$11=$AL$6,OR($AH$11="Southbound",$AH$11="Westbound")),'Raw Data'!BA1177,IF(AND($AE$11=$AL$7,OR($AH$11="Southbound",$AH$11="Westbound")),'Raw Data'!BA1384,IF(AND($AE$11=$AL$1,$AH$11="Combined"),SUM('Raw Data'!BA141:BA142),IF(AND($AE$11=$AL$2,$AH$11="Combined"),SUM('Raw Data'!BA348:BA349),IF(AND($AE$11=$AL$3,$AH$11="Combined"),SUM('Raw Data'!BA555:BA556),IF(AND($AE$11=$AL$4,$AH$11="Combined"),SUM('Raw Data'!BA762:BA763),IF(AND($AE$11=$AL$5,$AH$11="Combined"),SUM('Raw Data'!BA969:BA970),IF(AND($AE$11=$AL$6,$AH$11="Combined"),SUM('Raw Data'!BA1176:BA1177),IF(AND($AE$11=$AL$7,$AH$11="Combined"),SUM('Raw Data'!BA1383:BA1384),"Error")))))))))))))))))))))</f>
        <v>0</v>
      </c>
      <c r="R23" s="6">
        <f>IF(AND($AE$11=$AL$1,OR($AH$11="Northbound",$AH$11="Eastbound")),'Raw Data'!BB141,IF(AND($AE$11=$AL$2,OR($AH$11="Northbound",$AH$11="Eastbound")),'Raw Data'!BB348,IF(AND($AE$11=$AL$3,OR($AH$11="Northbound",$AH$11="Eastbound")),'Raw Data'!BB555,IF(AND($AE$11=$AL$4,OR($AH$11="Northbound",$AH$11="Eastbound")),'Raw Data'!BB762,IF(AND($AE$11=$AL$5,OR($AH$11="Northbound",$AH$11="Eastbound")),'Raw Data'!BB969,IF(AND($AE$11=$AL$6,OR($AH$11="Northbound",$AH$11="Eastbound")),'Raw Data'!BB1176,IF(AND($AE$11=$AL$7,OR($AH$11="Northbound",$AH$11="Eastbound")),'Raw Data'!BB1383,IF(AND($AE$11=$AL$1,OR($AH$11="Southbound",$AH$11="Westbound")),'Raw Data'!BB142,IF(AND($AE$11=$AL$2,OR($AH$11="Southbound",$AH$11="Westbound")),'Raw Data'!BB349,IF(AND($AE$11=$AL$3,OR($AH$11="Southbound",$AH$11="Westbound")),'Raw Data'!BB556,IF(AND($AE$11=$AL$4,OR($AH$11="Southbound",$AH$11="Westbound")),'Raw Data'!BB763,IF(AND($AE$11=$AL$5,OR($AH$11="Southbound",$AH$11="Westbound")),'Raw Data'!BB970,IF(AND($AE$11=$AL$6,OR($AH$11="Southbound",$AH$11="Westbound")),'Raw Data'!BB1177,IF(AND($AE$11=$AL$7,OR($AH$11="Southbound",$AH$11="Westbound")),'Raw Data'!BB1384,IF(AND($AE$11=$AL$1,$AH$11="Combined"),SUM('Raw Data'!BB141:BB142),IF(AND($AE$11=$AL$2,$AH$11="Combined"),SUM('Raw Data'!BB348:BB349),IF(AND($AE$11=$AL$3,$AH$11="Combined"),SUM('Raw Data'!BB555:BB556),IF(AND($AE$11=$AL$4,$AH$11="Combined"),SUM('Raw Data'!BB762:BB763),IF(AND($AE$11=$AL$5,$AH$11="Combined"),SUM('Raw Data'!BB969:BB970),IF(AND($AE$11=$AL$6,$AH$11="Combined"),SUM('Raw Data'!BB1176:BB1177),IF(AND($AE$11=$AL$7,$AH$11="Combined"),SUM('Raw Data'!BB1383:BB1384),"Error")))))))))))))))))))))</f>
        <v>0</v>
      </c>
      <c r="S23" s="6">
        <f>IF(AND($AE$11=$AL$1,OR($AH$11="Northbound",$AH$11="Eastbound")),'Raw Data'!BC141,IF(AND($AE$11=$AL$2,OR($AH$11="Northbound",$AH$11="Eastbound")),'Raw Data'!BC348,IF(AND($AE$11=$AL$3,OR($AH$11="Northbound",$AH$11="Eastbound")),'Raw Data'!BC555,IF(AND($AE$11=$AL$4,OR($AH$11="Northbound",$AH$11="Eastbound")),'Raw Data'!BC762,IF(AND($AE$11=$AL$5,OR($AH$11="Northbound",$AH$11="Eastbound")),'Raw Data'!BC969,IF(AND($AE$11=$AL$6,OR($AH$11="Northbound",$AH$11="Eastbound")),'Raw Data'!BC1176,IF(AND($AE$11=$AL$7,OR($AH$11="Northbound",$AH$11="Eastbound")),'Raw Data'!BC1383,IF(AND($AE$11=$AL$1,OR($AH$11="Southbound",$AH$11="Westbound")),'Raw Data'!BC142,IF(AND($AE$11=$AL$2,OR($AH$11="Southbound",$AH$11="Westbound")),'Raw Data'!BC349,IF(AND($AE$11=$AL$3,OR($AH$11="Southbound",$AH$11="Westbound")),'Raw Data'!BC556,IF(AND($AE$11=$AL$4,OR($AH$11="Southbound",$AH$11="Westbound")),'Raw Data'!BC763,IF(AND($AE$11=$AL$5,OR($AH$11="Southbound",$AH$11="Westbound")),'Raw Data'!BC970,IF(AND($AE$11=$AL$6,OR($AH$11="Southbound",$AH$11="Westbound")),'Raw Data'!BC1177,IF(AND($AE$11=$AL$7,OR($AH$11="Southbound",$AH$11="Westbound")),'Raw Data'!BC1384,IF(AND($AE$11=$AL$1,$AH$11="Combined"),SUM('Raw Data'!BC141:BC142),IF(AND($AE$11=$AL$2,$AH$11="Combined"),SUM('Raw Data'!BC348:BC349),IF(AND($AE$11=$AL$3,$AH$11="Combined"),SUM('Raw Data'!BC555:BC556),IF(AND($AE$11=$AL$4,$AH$11="Combined"),SUM('Raw Data'!BC762:BC763),IF(AND($AE$11=$AL$5,$AH$11="Combined"),SUM('Raw Data'!BC969:BC970),IF(AND($AE$11=$AL$6,$AH$11="Combined"),SUM('Raw Data'!BC1176:BC1177),IF(AND($AE$11=$AL$7,$AH$11="Combined"),SUM('Raw Data'!BC1383:BC1384),"Error")))))))))))))))))))))</f>
        <v>0</v>
      </c>
      <c r="T23" s="6">
        <f>IF(AND($AE$11=$AL$1,OR($AH$11="Northbound",$AH$11="Eastbound")),'Raw Data'!BD141,IF(AND($AE$11=$AL$2,OR($AH$11="Northbound",$AH$11="Eastbound")),'Raw Data'!BD348,IF(AND($AE$11=$AL$3,OR($AH$11="Northbound",$AH$11="Eastbound")),'Raw Data'!BD555,IF(AND($AE$11=$AL$4,OR($AH$11="Northbound",$AH$11="Eastbound")),'Raw Data'!BD762,IF(AND($AE$11=$AL$5,OR($AH$11="Northbound",$AH$11="Eastbound")),'Raw Data'!BD969,IF(AND($AE$11=$AL$6,OR($AH$11="Northbound",$AH$11="Eastbound")),'Raw Data'!BD1176,IF(AND($AE$11=$AL$7,OR($AH$11="Northbound",$AH$11="Eastbound")),'Raw Data'!BD1383,IF(AND($AE$11=$AL$1,OR($AH$11="Southbound",$AH$11="Westbound")),'Raw Data'!BD142,IF(AND($AE$11=$AL$2,OR($AH$11="Southbound",$AH$11="Westbound")),'Raw Data'!BD349,IF(AND($AE$11=$AL$3,OR($AH$11="Southbound",$AH$11="Westbound")),'Raw Data'!BD556,IF(AND($AE$11=$AL$4,OR($AH$11="Southbound",$AH$11="Westbound")),'Raw Data'!BD763,IF(AND($AE$11=$AL$5,OR($AH$11="Southbound",$AH$11="Westbound")),'Raw Data'!BD970,IF(AND($AE$11=$AL$6,OR($AH$11="Southbound",$AH$11="Westbound")),'Raw Data'!BD1177,IF(AND($AE$11=$AL$7,OR($AH$11="Southbound",$AH$11="Westbound")),'Raw Data'!BD1384,IF(AND($AE$11=$AL$1,$AH$11="Combined"),SUM('Raw Data'!BD141:BD142),IF(AND($AE$11=$AL$2,$AH$11="Combined"),SUM('Raw Data'!BD348:BD349),IF(AND($AE$11=$AL$3,$AH$11="Combined"),SUM('Raw Data'!BD555:BD556),IF(AND($AE$11=$AL$4,$AH$11="Combined"),SUM('Raw Data'!BD762:BD763),IF(AND($AE$11=$AL$5,$AH$11="Combined"),SUM('Raw Data'!BD969:BD970),IF(AND($AE$11=$AL$6,$AH$11="Combined"),SUM('Raw Data'!BD1176:BD1177),IF(AND($AE$11=$AL$7,$AH$11="Combined"),SUM('Raw Data'!BD1383:BD1384),"Error")))))))))))))))))))))</f>
        <v>0</v>
      </c>
      <c r="U23" s="6">
        <f>IF(AND($AE$11=$AL$1,OR($AH$11="Northbound",$AH$11="Eastbound")),'Raw Data'!BE141,IF(AND($AE$11=$AL$2,OR($AH$11="Northbound",$AH$11="Eastbound")),'Raw Data'!BE348,IF(AND($AE$11=$AL$3,OR($AH$11="Northbound",$AH$11="Eastbound")),'Raw Data'!BE555,IF(AND($AE$11=$AL$4,OR($AH$11="Northbound",$AH$11="Eastbound")),'Raw Data'!BE762,IF(AND($AE$11=$AL$5,OR($AH$11="Northbound",$AH$11="Eastbound")),'Raw Data'!BE969,IF(AND($AE$11=$AL$6,OR($AH$11="Northbound",$AH$11="Eastbound")),'Raw Data'!BE1176,IF(AND($AE$11=$AL$7,OR($AH$11="Northbound",$AH$11="Eastbound")),'Raw Data'!BE1383,IF(AND($AE$11=$AL$1,OR($AH$11="Southbound",$AH$11="Westbound")),'Raw Data'!BE142,IF(AND($AE$11=$AL$2,OR($AH$11="Southbound",$AH$11="Westbound")),'Raw Data'!BE349,IF(AND($AE$11=$AL$3,OR($AH$11="Southbound",$AH$11="Westbound")),'Raw Data'!BE556,IF(AND($AE$11=$AL$4,OR($AH$11="Southbound",$AH$11="Westbound")),'Raw Data'!BE763,IF(AND($AE$11=$AL$5,OR($AH$11="Southbound",$AH$11="Westbound")),'Raw Data'!BE970,IF(AND($AE$11=$AL$6,OR($AH$11="Southbound",$AH$11="Westbound")),'Raw Data'!BE1177,IF(AND($AE$11=$AL$7,OR($AH$11="Southbound",$AH$11="Westbound")),'Raw Data'!BE1384,IF(AND($AE$11=$AL$1,$AH$11="Combined"),SUM('Raw Data'!BE141:BE142),IF(AND($AE$11=$AL$2,$AH$11="Combined"),SUM('Raw Data'!BE348:BE349),IF(AND($AE$11=$AL$3,$AH$11="Combined"),SUM('Raw Data'!BE555:BE556),IF(AND($AE$11=$AL$4,$AH$11="Combined"),SUM('Raw Data'!BE762:BE763),IF(AND($AE$11=$AL$5,$AH$11="Combined"),SUM('Raw Data'!BE969:BE970),IF(AND($AE$11=$AL$6,$AH$11="Combined"),SUM('Raw Data'!BE1176:BE1177),IF(AND($AE$11=$AL$7,$AH$11="Combined"),SUM('Raw Data'!BE1383:BE1384),"Error")))))))))))))))))))))</f>
        <v>0</v>
      </c>
      <c r="V23" s="6">
        <f>IF(AND($AE$11=$AL$1,OR($AH$11="Northbound",$AH$11="Eastbound")),'Raw Data'!BF141,IF(AND($AE$11=$AL$2,OR($AH$11="Northbound",$AH$11="Eastbound")),'Raw Data'!BF348,IF(AND($AE$11=$AL$3,OR($AH$11="Northbound",$AH$11="Eastbound")),'Raw Data'!BF555,IF(AND($AE$11=$AL$4,OR($AH$11="Northbound",$AH$11="Eastbound")),'Raw Data'!BF762,IF(AND($AE$11=$AL$5,OR($AH$11="Northbound",$AH$11="Eastbound")),'Raw Data'!BF969,IF(AND($AE$11=$AL$6,OR($AH$11="Northbound",$AH$11="Eastbound")),'Raw Data'!BF1176,IF(AND($AE$11=$AL$7,OR($AH$11="Northbound",$AH$11="Eastbound")),'Raw Data'!BF1383,IF(AND($AE$11=$AL$1,OR($AH$11="Southbound",$AH$11="Westbound")),'Raw Data'!BF142,IF(AND($AE$11=$AL$2,OR($AH$11="Southbound",$AH$11="Westbound")),'Raw Data'!BF349,IF(AND($AE$11=$AL$3,OR($AH$11="Southbound",$AH$11="Westbound")),'Raw Data'!BF556,IF(AND($AE$11=$AL$4,OR($AH$11="Southbound",$AH$11="Westbound")),'Raw Data'!BF763,IF(AND($AE$11=$AL$5,OR($AH$11="Southbound",$AH$11="Westbound")),'Raw Data'!BF970,IF(AND($AE$11=$AL$6,OR($AH$11="Southbound",$AH$11="Westbound")),'Raw Data'!BF1177,IF(AND($AE$11=$AL$7,OR($AH$11="Southbound",$AH$11="Westbound")),'Raw Data'!BF1384,IF(AND($AE$11=$AL$1,$AH$11="Combined"),SUM('Raw Data'!BF141:BF142),IF(AND($AE$11=$AL$2,$AH$11="Combined"),SUM('Raw Data'!BF348:BF349),IF(AND($AE$11=$AL$3,$AH$11="Combined"),SUM('Raw Data'!BF555:BF556),IF(AND($AE$11=$AL$4,$AH$11="Combined"),SUM('Raw Data'!BF762:BF763),IF(AND($AE$11=$AL$5,$AH$11="Combined"),SUM('Raw Data'!BF969:BF970),IF(AND($AE$11=$AL$6,$AH$11="Combined"),SUM('Raw Data'!BF1176:BF1177),IF(AND($AE$11=$AL$7,$AH$11="Combined"),SUM('Raw Data'!BF1383:BF1384),"Error")))))))))))))))))))))</f>
        <v>0</v>
      </c>
      <c r="W23" s="6">
        <f>IF(AND($AE$11=$AL$1,OR($AH$11="Northbound",$AH$11="Eastbound")),'Raw Data'!BG141,IF(AND($AE$11=$AL$2,OR($AH$11="Northbound",$AH$11="Eastbound")),'Raw Data'!BG348,IF(AND($AE$11=$AL$3,OR($AH$11="Northbound",$AH$11="Eastbound")),'Raw Data'!BG555,IF(AND($AE$11=$AL$4,OR($AH$11="Northbound",$AH$11="Eastbound")),'Raw Data'!BG762,IF(AND($AE$11=$AL$5,OR($AH$11="Northbound",$AH$11="Eastbound")),'Raw Data'!BG969,IF(AND($AE$11=$AL$6,OR($AH$11="Northbound",$AH$11="Eastbound")),'Raw Data'!BG1176,IF(AND($AE$11=$AL$7,OR($AH$11="Northbound",$AH$11="Eastbound")),'Raw Data'!BG1383,IF(AND($AE$11=$AL$1,OR($AH$11="Southbound",$AH$11="Westbound")),'Raw Data'!BG142,IF(AND($AE$11=$AL$2,OR($AH$11="Southbound",$AH$11="Westbound")),'Raw Data'!BG349,IF(AND($AE$11=$AL$3,OR($AH$11="Southbound",$AH$11="Westbound")),'Raw Data'!BG556,IF(AND($AE$11=$AL$4,OR($AH$11="Southbound",$AH$11="Westbound")),'Raw Data'!BG763,IF(AND($AE$11=$AL$5,OR($AH$11="Southbound",$AH$11="Westbound")),'Raw Data'!BG970,IF(AND($AE$11=$AL$6,OR($AH$11="Southbound",$AH$11="Westbound")),'Raw Data'!BG1177,IF(AND($AE$11=$AL$7,OR($AH$11="Southbound",$AH$11="Westbound")),'Raw Data'!BG1384,IF(AND($AE$11=$AL$1,$AH$11="Combined"),SUM('Raw Data'!BG141:BG142),IF(AND($AE$11=$AL$2,$AH$11="Combined"),SUM('Raw Data'!BG348:BG349),IF(AND($AE$11=$AL$3,$AH$11="Combined"),SUM('Raw Data'!BG555:BG556),IF(AND($AE$11=$AL$4,$AH$11="Combined"),SUM('Raw Data'!BG762:BG763),IF(AND($AE$11=$AL$5,$AH$11="Combined"),SUM('Raw Data'!BG969:BG970),IF(AND($AE$11=$AL$6,$AH$11="Combined"),SUM('Raw Data'!BG1176:BG1177),IF(AND($AE$11=$AL$7,$AH$11="Combined"),SUM('Raw Data'!BG1383:BG1384),"Error")))))))))))))))))))))</f>
        <v>0</v>
      </c>
      <c r="X23" s="6">
        <f t="shared" si="2"/>
        <v>0</v>
      </c>
      <c r="Y23" s="24" t="str">
        <f t="shared" si="0"/>
        <v>0</v>
      </c>
      <c r="Z23" s="6" t="str">
        <f>IF(AND($AE$11=$AL$1,OR($AH$11="Northbound",$AH$11="Eastbound")),'Raw Data'!BH141,IF(AND($AE$11=$AL$2,OR($AH$11="Northbound",$AH$11="Eastbound")),'Raw Data'!BH348,IF(AND($AE$11=$AL$3,OR($AH$11="Northbound",$AH$11="Eastbound")),'Raw Data'!BH555,IF(AND($AE$11=$AL$4,OR($AH$11="Northbound",$AH$11="Eastbound")),'Raw Data'!BH762,IF(AND($AE$11=$AL$5,OR($AH$11="Northbound",$AH$11="Eastbound")),'Raw Data'!BH969,IF(AND($AE$11=$AL$6,OR($AH$11="Northbound",$AH$11="Eastbound")),'Raw Data'!BH1176,IF(AND($AE$11=$AL$7,OR($AH$11="Northbound",$AH$11="Eastbound")),'Raw Data'!BH1383,IF(AND($AE$11=$AL$1,OR($AH$11="Southbound",$AH$11="Westbound")),'Raw Data'!BH142,IF(AND($AE$11=$AL$2,OR($AH$11="Southbound",$AH$11="Westbound")),'Raw Data'!BH349,IF(AND($AE$11=$AL$3,OR($AH$11="Southbound",$AH$11="Westbound")),'Raw Data'!BH556,IF(AND($AE$11=$AL$4,OR($AH$11="Southbound",$AH$11="Westbound")),'Raw Data'!BH763,IF(AND($AE$11=$AL$5,OR($AH$11="Southbound",$AH$11="Westbound")),'Raw Data'!BH970,IF(AND($AE$11=$AL$6,OR($AH$11="Southbound",$AH$11="Westbound")),'Raw Data'!BH1177,IF(AND($AE$11=$AL$7,OR($AH$11="Southbound",$AH$11="Westbound")),'Raw Data'!BH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3" s="6" t="str">
        <f>IF(AND($AE$11=$AL$1,OR($AH$11="Northbound",$AH$11="Eastbound")),'Raw Data'!BI141,IF(AND($AE$11=$AL$2,OR($AH$11="Northbound",$AH$11="Eastbound")),'Raw Data'!BI348,IF(AND($AE$11=$AL$3,OR($AH$11="Northbound",$AH$11="Eastbound")),'Raw Data'!BI555,IF(AND($AE$11=$AL$4,OR($AH$11="Northbound",$AH$11="Eastbound")),'Raw Data'!BI762,IF(AND($AE$11=$AL$5,OR($AH$11="Northbound",$AH$11="Eastbound")),'Raw Data'!BI969,IF(AND($AE$11=$AL$6,OR($AH$11="Northbound",$AH$11="Eastbound")),'Raw Data'!BI1176,IF(AND($AE$11=$AL$7,OR($AH$11="Northbound",$AH$11="Eastbound")),'Raw Data'!BI1383,IF(AND($AE$11=$AL$1,OR($AH$11="Southbound",$AH$11="Westbound")),'Raw Data'!BI142,IF(AND($AE$11=$AL$2,OR($AH$11="Southbound",$AH$11="Westbound")),'Raw Data'!BI349,IF(AND($AE$11=$AL$3,OR($AH$11="Southbound",$AH$11="Westbound")),'Raw Data'!BI556,IF(AND($AE$11=$AL$4,OR($AH$11="Southbound",$AH$11="Westbound")),'Raw Data'!BI763,IF(AND($AE$11=$AL$5,OR($AH$11="Southbound",$AH$11="Westbound")),'Raw Data'!BI970,IF(AND($AE$11=$AL$6,OR($AH$11="Southbound",$AH$11="Westbound")),'Raw Data'!BI1177,IF(AND($AE$11=$AL$7,OR($AH$11="Southbound",$AH$11="Westbound")),'Raw Data'!BI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3" s="6" t="str">
        <f>IF(AND($AE$11=$AL$1,OR($AH$11="Northbound",$AH$11="Eastbound")),'Raw Data'!BJ141,IF(AND($AE$11=$AL$2,OR($AH$11="Northbound",$AH$11="Eastbound")),'Raw Data'!BJ348,IF(AND($AE$11=$AL$3,OR($AH$11="Northbound",$AH$11="Eastbound")),'Raw Data'!BJ555,IF(AND($AE$11=$AL$4,OR($AH$11="Northbound",$AH$11="Eastbound")),'Raw Data'!BJ762,IF(AND($AE$11=$AL$5,OR($AH$11="Northbound",$AH$11="Eastbound")),'Raw Data'!BJ969,IF(AND($AE$11=$AL$6,OR($AH$11="Northbound",$AH$11="Eastbound")),'Raw Data'!BJ1176,IF(AND($AE$11=$AL$7,OR($AH$11="Northbound",$AH$11="Eastbound")),'Raw Data'!BJ1383,IF(AND($AE$11=$AL$1,OR($AH$11="Southbound",$AH$11="Westbound")),'Raw Data'!BJ142,IF(AND($AE$11=$AL$2,OR($AH$11="Southbound",$AH$11="Westbound")),'Raw Data'!BJ349,IF(AND($AE$11=$AL$3,OR($AH$11="Southbound",$AH$11="Westbound")),'Raw Data'!BJ556,IF(AND($AE$11=$AL$4,OR($AH$11="Southbound",$AH$11="Westbound")),'Raw Data'!BJ763,IF(AND($AE$11=$AL$5,OR($AH$11="Southbound",$AH$11="Westbound")),'Raw Data'!BJ970,IF(AND($AE$11=$AL$6,OR($AH$11="Southbound",$AH$11="Westbound")),'Raw Data'!BJ1177,IF(AND($AE$11=$AL$7,OR($AH$11="Southbound",$AH$11="Westbound")),'Raw Data'!BJ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3" s="70" t="str">
        <f>IF(AND($AE$11=$AL$1,OR($AH$11="Northbound",$AH$11="Eastbound")),'Raw Data'!BK141,IF(AND($AE$11=$AL$2,OR($AH$11="Northbound",$AH$11="Eastbound")),'Raw Data'!BK348,IF(AND($AE$11=$AL$3,OR($AH$11="Northbound",$AH$11="Eastbound")),'Raw Data'!BK555,IF(AND($AE$11=$AL$4,OR($AH$11="Northbound",$AH$11="Eastbound")),'Raw Data'!BK762,IF(AND($AE$11=$AL$5,OR($AH$11="Northbound",$AH$11="Eastbound")),'Raw Data'!BK969,IF(AND($AE$11=$AL$6,OR($AH$11="Northbound",$AH$11="Eastbound")),'Raw Data'!BK1176,IF(AND($AE$11=$AL$7,OR($AH$11="Northbound",$AH$11="Eastbound")),'Raw Data'!BK1383,IF(AND($AE$11=$AL$1,OR($AH$11="Southbound",$AH$11="Westbound")),'Raw Data'!BK142,IF(AND($AE$11=$AL$2,OR($AH$11="Southbound",$AH$11="Westbound")),'Raw Data'!BK349,IF(AND($AE$11=$AL$3,OR($AH$11="Southbound",$AH$11="Westbound")),'Raw Data'!BK556,IF(AND($AE$11=$AL$4,OR($AH$11="Southbound",$AH$11="Westbound")),'Raw Data'!BK763,IF(AND($AE$11=$AL$5,OR($AH$11="Southbound",$AH$11="Westbound")),'Raw Data'!BK970,IF(AND($AE$11=$AL$6,OR($AH$11="Southbound",$AH$11="Westbound")),'Raw Data'!BK1177,IF(AND($AE$11=$AL$7,OR($AH$11="Southbound",$AH$11="Westbound")),'Raw Data'!BK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3" s="47"/>
      <c r="AF23" s="47"/>
      <c r="AG23" s="47"/>
      <c r="AH23" s="47"/>
      <c r="AI23" s="47"/>
      <c r="AJ23" s="47"/>
      <c r="AK23" s="47"/>
      <c r="AL23" s="51"/>
      <c r="AM23" s="51"/>
      <c r="AN23" s="41"/>
      <c r="AO23" s="51"/>
      <c r="AQ23" s="47"/>
      <c r="AR23" s="47"/>
      <c r="AT23" s="47"/>
      <c r="AU23" s="47"/>
    </row>
    <row r="24" spans="1:47" ht="13.8" x14ac:dyDescent="0.25">
      <c r="A24" s="43">
        <v>0.104166666666667</v>
      </c>
      <c r="B24" s="54">
        <f t="shared" si="1"/>
        <v>3</v>
      </c>
      <c r="C24" s="6">
        <f>IF(AND($AE$11=$AL$1,OR($AH$11="Northbound",$AH$11="Eastbound")),'Raw Data'!AM143,IF(AND($AE$11=$AL$2,OR($AH$11="Northbound",$AH$11="Eastbound")),'Raw Data'!AM350,IF(AND($AE$11=$AL$3,OR($AH$11="Northbound",$AH$11="Eastbound")),'Raw Data'!AM557,IF(AND($AE$11=$AL$4,OR($AH$11="Northbound",$AH$11="Eastbound")),'Raw Data'!AM764,IF(AND($AE$11=$AL$5,OR($AH$11="Northbound",$AH$11="Eastbound")),'Raw Data'!AM971,IF(AND($AE$11=$AL$6,OR($AH$11="Northbound",$AH$11="Eastbound")),'Raw Data'!AM1178,IF(AND($AE$11=$AL$7,OR($AH$11="Northbound",$AH$11="Eastbound")),'Raw Data'!AM1385,IF(AND($AE$11=$AL$1,OR($AH$11="Southbound",$AH$11="Westbound")),'Raw Data'!AM144,IF(AND($AE$11=$AL$2,OR($AH$11="Southbound",$AH$11="Westbound")),'Raw Data'!AM351,IF(AND($AE$11=$AL$3,OR($AH$11="Southbound",$AH$11="Westbound")),'Raw Data'!AM558,IF(AND($AE$11=$AL$4,OR($AH$11="Southbound",$AH$11="Westbound")),'Raw Data'!AM765,IF(AND($AE$11=$AL$5,OR($AH$11="Southbound",$AH$11="Westbound")),'Raw Data'!AM972,IF(AND($AE$11=$AL$6,OR($AH$11="Southbound",$AH$11="Westbound")),'Raw Data'!AM1179,IF(AND($AE$11=$AL$7,OR($AH$11="Southbound",$AH$11="Westbound")),'Raw Data'!AM1386,IF(AND($AE$11=$AL$1,$AH$11="Combined"),SUM('Raw Data'!AM143:AM144),IF(AND($AE$11=$AL$2,$AH$11="Combined"),SUM('Raw Data'!AM350:AM351),IF(AND($AE$11=$AL$3,$AH$11="Combined"),SUM('Raw Data'!AM557:AM558),IF(AND($AE$11=$AL$4,$AH$11="Combined"),SUM('Raw Data'!AM764:AM765),IF(AND($AE$11=$AL$5,$AH$11="Combined"),SUM('Raw Data'!AM971:AM972),IF(AND($AE$11=$AL$6,$AH$11="Combined"),SUM('Raw Data'!AM1178:AM1179),IF(AND($AE$11=$AL$7,$AH$11="Combined"),SUM('Raw Data'!AM1385:AM1386),"Error")))))))))))))))))))))</f>
        <v>0</v>
      </c>
      <c r="D24" s="6">
        <f>IF(AND($AE$11=$AL$1,OR($AH$11="Northbound",$AH$11="Eastbound")),'Raw Data'!AN143,IF(AND($AE$11=$AL$2,OR($AH$11="Northbound",$AH$11="Eastbound")),'Raw Data'!AN350,IF(AND($AE$11=$AL$3,OR($AH$11="Northbound",$AH$11="Eastbound")),'Raw Data'!AN557,IF(AND($AE$11=$AL$4,OR($AH$11="Northbound",$AH$11="Eastbound")),'Raw Data'!AN764,IF(AND($AE$11=$AL$5,OR($AH$11="Northbound",$AH$11="Eastbound")),'Raw Data'!AN971,IF(AND($AE$11=$AL$6,OR($AH$11="Northbound",$AH$11="Eastbound")),'Raw Data'!AN1178,IF(AND($AE$11=$AL$7,OR($AH$11="Northbound",$AH$11="Eastbound")),'Raw Data'!AN1385,IF(AND($AE$11=$AL$1,OR($AH$11="Southbound",$AH$11="Westbound")),'Raw Data'!AN144,IF(AND($AE$11=$AL$2,OR($AH$11="Southbound",$AH$11="Westbound")),'Raw Data'!AN351,IF(AND($AE$11=$AL$3,OR($AH$11="Southbound",$AH$11="Westbound")),'Raw Data'!AN558,IF(AND($AE$11=$AL$4,OR($AH$11="Southbound",$AH$11="Westbound")),'Raw Data'!AN765,IF(AND($AE$11=$AL$5,OR($AH$11="Southbound",$AH$11="Westbound")),'Raw Data'!AN972,IF(AND($AE$11=$AL$6,OR($AH$11="Southbound",$AH$11="Westbound")),'Raw Data'!AN1179,IF(AND($AE$11=$AL$7,OR($AH$11="Southbound",$AH$11="Westbound")),'Raw Data'!AN1386,IF(AND($AE$11=$AL$1,$AH$11="Combined"),SUM('Raw Data'!AN143:AN144),IF(AND($AE$11=$AL$2,$AH$11="Combined"),SUM('Raw Data'!AN350:AN351),IF(AND($AE$11=$AL$3,$AH$11="Combined"),SUM('Raw Data'!AN557:AN558),IF(AND($AE$11=$AL$4,$AH$11="Combined"),SUM('Raw Data'!AN764:AN765),IF(AND($AE$11=$AL$5,$AH$11="Combined"),SUM('Raw Data'!AN971:AN972),IF(AND($AE$11=$AL$6,$AH$11="Combined"),SUM('Raw Data'!AN1178:AN1179),IF(AND($AE$11=$AL$7,$AH$11="Combined"),SUM('Raw Data'!AN1385:AN1386),"Error")))))))))))))))))))))</f>
        <v>0</v>
      </c>
      <c r="E24" s="6">
        <f>IF(AND($AE$11=$AL$1,OR($AH$11="Northbound",$AH$11="Eastbound")),'Raw Data'!AO143,IF(AND($AE$11=$AL$2,OR($AH$11="Northbound",$AH$11="Eastbound")),'Raw Data'!AO350,IF(AND($AE$11=$AL$3,OR($AH$11="Northbound",$AH$11="Eastbound")),'Raw Data'!AO557,IF(AND($AE$11=$AL$4,OR($AH$11="Northbound",$AH$11="Eastbound")),'Raw Data'!AO764,IF(AND($AE$11=$AL$5,OR($AH$11="Northbound",$AH$11="Eastbound")),'Raw Data'!AO971,IF(AND($AE$11=$AL$6,OR($AH$11="Northbound",$AH$11="Eastbound")),'Raw Data'!AO1178,IF(AND($AE$11=$AL$7,OR($AH$11="Northbound",$AH$11="Eastbound")),'Raw Data'!AO1385,IF(AND($AE$11=$AL$1,OR($AH$11="Southbound",$AH$11="Westbound")),'Raw Data'!AO144,IF(AND($AE$11=$AL$2,OR($AH$11="Southbound",$AH$11="Westbound")),'Raw Data'!AO351,IF(AND($AE$11=$AL$3,OR($AH$11="Southbound",$AH$11="Westbound")),'Raw Data'!AO558,IF(AND($AE$11=$AL$4,OR($AH$11="Southbound",$AH$11="Westbound")),'Raw Data'!AO765,IF(AND($AE$11=$AL$5,OR($AH$11="Southbound",$AH$11="Westbound")),'Raw Data'!AO972,IF(AND($AE$11=$AL$6,OR($AH$11="Southbound",$AH$11="Westbound")),'Raw Data'!AO1179,IF(AND($AE$11=$AL$7,OR($AH$11="Southbound",$AH$11="Westbound")),'Raw Data'!AO1386,IF(AND($AE$11=$AL$1,$AH$11="Combined"),SUM('Raw Data'!AO143:AO144),IF(AND($AE$11=$AL$2,$AH$11="Combined"),SUM('Raw Data'!AO350:AO351),IF(AND($AE$11=$AL$3,$AH$11="Combined"),SUM('Raw Data'!AO557:AO558),IF(AND($AE$11=$AL$4,$AH$11="Combined"),SUM('Raw Data'!AO764:AO765),IF(AND($AE$11=$AL$5,$AH$11="Combined"),SUM('Raw Data'!AO971:AO972),IF(AND($AE$11=$AL$6,$AH$11="Combined"),SUM('Raw Data'!AO1178:AO1179),IF(AND($AE$11=$AL$7,$AH$11="Combined"),SUM('Raw Data'!AO1385:AO1386),"Error")))))))))))))))))))))</f>
        <v>2</v>
      </c>
      <c r="F24" s="6">
        <f>IF(AND($AE$11=$AL$1,OR($AH$11="Northbound",$AH$11="Eastbound")),'Raw Data'!AP143,IF(AND($AE$11=$AL$2,OR($AH$11="Northbound",$AH$11="Eastbound")),'Raw Data'!AP350,IF(AND($AE$11=$AL$3,OR($AH$11="Northbound",$AH$11="Eastbound")),'Raw Data'!AP557,IF(AND($AE$11=$AL$4,OR($AH$11="Northbound",$AH$11="Eastbound")),'Raw Data'!AP764,IF(AND($AE$11=$AL$5,OR($AH$11="Northbound",$AH$11="Eastbound")),'Raw Data'!AP971,IF(AND($AE$11=$AL$6,OR($AH$11="Northbound",$AH$11="Eastbound")),'Raw Data'!AP1178,IF(AND($AE$11=$AL$7,OR($AH$11="Northbound",$AH$11="Eastbound")),'Raw Data'!AP1385,IF(AND($AE$11=$AL$1,OR($AH$11="Southbound",$AH$11="Westbound")),'Raw Data'!AP144,IF(AND($AE$11=$AL$2,OR($AH$11="Southbound",$AH$11="Westbound")),'Raw Data'!AP351,IF(AND($AE$11=$AL$3,OR($AH$11="Southbound",$AH$11="Westbound")),'Raw Data'!AP558,IF(AND($AE$11=$AL$4,OR($AH$11="Southbound",$AH$11="Westbound")),'Raw Data'!AP765,IF(AND($AE$11=$AL$5,OR($AH$11="Southbound",$AH$11="Westbound")),'Raw Data'!AP972,IF(AND($AE$11=$AL$6,OR($AH$11="Southbound",$AH$11="Westbound")),'Raw Data'!AP1179,IF(AND($AE$11=$AL$7,OR($AH$11="Southbound",$AH$11="Westbound")),'Raw Data'!AP1386,IF(AND($AE$11=$AL$1,$AH$11="Combined"),SUM('Raw Data'!AP143:AP144),IF(AND($AE$11=$AL$2,$AH$11="Combined"),SUM('Raw Data'!AP350:AP351),IF(AND($AE$11=$AL$3,$AH$11="Combined"),SUM('Raw Data'!AP557:AP558),IF(AND($AE$11=$AL$4,$AH$11="Combined"),SUM('Raw Data'!AP764:AP765),IF(AND($AE$11=$AL$5,$AH$11="Combined"),SUM('Raw Data'!AP971:AP972),IF(AND($AE$11=$AL$6,$AH$11="Combined"),SUM('Raw Data'!AP1178:AP1179),IF(AND($AE$11=$AL$7,$AH$11="Combined"),SUM('Raw Data'!AP1385:AP1386),"Error")))))))))))))))))))))</f>
        <v>1</v>
      </c>
      <c r="G24" s="6">
        <f>IF(AND($AE$11=$AL$1,OR($AH$11="Northbound",$AH$11="Eastbound")),'Raw Data'!AQ143,IF(AND($AE$11=$AL$2,OR($AH$11="Northbound",$AH$11="Eastbound")),'Raw Data'!AQ350,IF(AND($AE$11=$AL$3,OR($AH$11="Northbound",$AH$11="Eastbound")),'Raw Data'!AQ557,IF(AND($AE$11=$AL$4,OR($AH$11="Northbound",$AH$11="Eastbound")),'Raw Data'!AQ764,IF(AND($AE$11=$AL$5,OR($AH$11="Northbound",$AH$11="Eastbound")),'Raw Data'!AQ971,IF(AND($AE$11=$AL$6,OR($AH$11="Northbound",$AH$11="Eastbound")),'Raw Data'!AQ1178,IF(AND($AE$11=$AL$7,OR($AH$11="Northbound",$AH$11="Eastbound")),'Raw Data'!AQ1385,IF(AND($AE$11=$AL$1,OR($AH$11="Southbound",$AH$11="Westbound")),'Raw Data'!AQ144,IF(AND($AE$11=$AL$2,OR($AH$11="Southbound",$AH$11="Westbound")),'Raw Data'!AQ351,IF(AND($AE$11=$AL$3,OR($AH$11="Southbound",$AH$11="Westbound")),'Raw Data'!AQ558,IF(AND($AE$11=$AL$4,OR($AH$11="Southbound",$AH$11="Westbound")),'Raw Data'!AQ765,IF(AND($AE$11=$AL$5,OR($AH$11="Southbound",$AH$11="Westbound")),'Raw Data'!AQ972,IF(AND($AE$11=$AL$6,OR($AH$11="Southbound",$AH$11="Westbound")),'Raw Data'!AQ1179,IF(AND($AE$11=$AL$7,OR($AH$11="Southbound",$AH$11="Westbound")),'Raw Data'!AQ1386,IF(AND($AE$11=$AL$1,$AH$11="Combined"),SUM('Raw Data'!AQ143:AQ144),IF(AND($AE$11=$AL$2,$AH$11="Combined"),SUM('Raw Data'!AQ350:AQ351),IF(AND($AE$11=$AL$3,$AH$11="Combined"),SUM('Raw Data'!AQ557:AQ558),IF(AND($AE$11=$AL$4,$AH$11="Combined"),SUM('Raw Data'!AQ764:AQ765),IF(AND($AE$11=$AL$5,$AH$11="Combined"),SUM('Raw Data'!AQ971:AQ972),IF(AND($AE$11=$AL$6,$AH$11="Combined"),SUM('Raw Data'!AQ1178:AQ1179),IF(AND($AE$11=$AL$7,$AH$11="Combined"),SUM('Raw Data'!AQ1385:AQ1386),"Error")))))))))))))))))))))</f>
        <v>0</v>
      </c>
      <c r="H24" s="6">
        <f>IF(AND($AE$11=$AL$1,OR($AH$11="Northbound",$AH$11="Eastbound")),'Raw Data'!AR143,IF(AND($AE$11=$AL$2,OR($AH$11="Northbound",$AH$11="Eastbound")),'Raw Data'!AR350,IF(AND($AE$11=$AL$3,OR($AH$11="Northbound",$AH$11="Eastbound")),'Raw Data'!AR557,IF(AND($AE$11=$AL$4,OR($AH$11="Northbound",$AH$11="Eastbound")),'Raw Data'!AR764,IF(AND($AE$11=$AL$5,OR($AH$11="Northbound",$AH$11="Eastbound")),'Raw Data'!AR971,IF(AND($AE$11=$AL$6,OR($AH$11="Northbound",$AH$11="Eastbound")),'Raw Data'!AR1178,IF(AND($AE$11=$AL$7,OR($AH$11="Northbound",$AH$11="Eastbound")),'Raw Data'!AR1385,IF(AND($AE$11=$AL$1,OR($AH$11="Southbound",$AH$11="Westbound")),'Raw Data'!AR144,IF(AND($AE$11=$AL$2,OR($AH$11="Southbound",$AH$11="Westbound")),'Raw Data'!AR351,IF(AND($AE$11=$AL$3,OR($AH$11="Southbound",$AH$11="Westbound")),'Raw Data'!AR558,IF(AND($AE$11=$AL$4,OR($AH$11="Southbound",$AH$11="Westbound")),'Raw Data'!AR765,IF(AND($AE$11=$AL$5,OR($AH$11="Southbound",$AH$11="Westbound")),'Raw Data'!AR972,IF(AND($AE$11=$AL$6,OR($AH$11="Southbound",$AH$11="Westbound")),'Raw Data'!AR1179,IF(AND($AE$11=$AL$7,OR($AH$11="Southbound",$AH$11="Westbound")),'Raw Data'!AR1386,IF(AND($AE$11=$AL$1,$AH$11="Combined"),SUM('Raw Data'!AR143:AR144),IF(AND($AE$11=$AL$2,$AH$11="Combined"),SUM('Raw Data'!AR350:AR351),IF(AND($AE$11=$AL$3,$AH$11="Combined"),SUM('Raw Data'!AR557:AR558),IF(AND($AE$11=$AL$4,$AH$11="Combined"),SUM('Raw Data'!AR764:AR765),IF(AND($AE$11=$AL$5,$AH$11="Combined"),SUM('Raw Data'!AR971:AR972),IF(AND($AE$11=$AL$6,$AH$11="Combined"),SUM('Raw Data'!AR1178:AR1179),IF(AND($AE$11=$AL$7,$AH$11="Combined"),SUM('Raw Data'!AR1385:AR1386),"Error")))))))))))))))))))))</f>
        <v>0</v>
      </c>
      <c r="I24" s="6">
        <f>IF(AND($AE$11=$AL$1,OR($AH$11="Northbound",$AH$11="Eastbound")),'Raw Data'!AS143,IF(AND($AE$11=$AL$2,OR($AH$11="Northbound",$AH$11="Eastbound")),'Raw Data'!AS350,IF(AND($AE$11=$AL$3,OR($AH$11="Northbound",$AH$11="Eastbound")),'Raw Data'!AS557,IF(AND($AE$11=$AL$4,OR($AH$11="Northbound",$AH$11="Eastbound")),'Raw Data'!AS764,IF(AND($AE$11=$AL$5,OR($AH$11="Northbound",$AH$11="Eastbound")),'Raw Data'!AS971,IF(AND($AE$11=$AL$6,OR($AH$11="Northbound",$AH$11="Eastbound")),'Raw Data'!AS1178,IF(AND($AE$11=$AL$7,OR($AH$11="Northbound",$AH$11="Eastbound")),'Raw Data'!AS1385,IF(AND($AE$11=$AL$1,OR($AH$11="Southbound",$AH$11="Westbound")),'Raw Data'!AS144,IF(AND($AE$11=$AL$2,OR($AH$11="Southbound",$AH$11="Westbound")),'Raw Data'!AS351,IF(AND($AE$11=$AL$3,OR($AH$11="Southbound",$AH$11="Westbound")),'Raw Data'!AS558,IF(AND($AE$11=$AL$4,OR($AH$11="Southbound",$AH$11="Westbound")),'Raw Data'!AS765,IF(AND($AE$11=$AL$5,OR($AH$11="Southbound",$AH$11="Westbound")),'Raw Data'!AS972,IF(AND($AE$11=$AL$6,OR($AH$11="Southbound",$AH$11="Westbound")),'Raw Data'!AS1179,IF(AND($AE$11=$AL$7,OR($AH$11="Southbound",$AH$11="Westbound")),'Raw Data'!AS1386,IF(AND($AE$11=$AL$1,$AH$11="Combined"),SUM('Raw Data'!AS143:AS144),IF(AND($AE$11=$AL$2,$AH$11="Combined"),SUM('Raw Data'!AS350:AS351),IF(AND($AE$11=$AL$3,$AH$11="Combined"),SUM('Raw Data'!AS557:AS558),IF(AND($AE$11=$AL$4,$AH$11="Combined"),SUM('Raw Data'!AS764:AS765),IF(AND($AE$11=$AL$5,$AH$11="Combined"),SUM('Raw Data'!AS971:AS972),IF(AND($AE$11=$AL$6,$AH$11="Combined"),SUM('Raw Data'!AS1178:AS1179),IF(AND($AE$11=$AL$7,$AH$11="Combined"),SUM('Raw Data'!AS1385:AS1386),"Error")))))))))))))))))))))</f>
        <v>0</v>
      </c>
      <c r="J24" s="6">
        <f>IF(AND($AE$11=$AL$1,OR($AH$11="Northbound",$AH$11="Eastbound")),'Raw Data'!AT143,IF(AND($AE$11=$AL$2,OR($AH$11="Northbound",$AH$11="Eastbound")),'Raw Data'!AT350,IF(AND($AE$11=$AL$3,OR($AH$11="Northbound",$AH$11="Eastbound")),'Raw Data'!AT557,IF(AND($AE$11=$AL$4,OR($AH$11="Northbound",$AH$11="Eastbound")),'Raw Data'!AT764,IF(AND($AE$11=$AL$5,OR($AH$11="Northbound",$AH$11="Eastbound")),'Raw Data'!AT971,IF(AND($AE$11=$AL$6,OR($AH$11="Northbound",$AH$11="Eastbound")),'Raw Data'!AT1178,IF(AND($AE$11=$AL$7,OR($AH$11="Northbound",$AH$11="Eastbound")),'Raw Data'!AT1385,IF(AND($AE$11=$AL$1,OR($AH$11="Southbound",$AH$11="Westbound")),'Raw Data'!AT144,IF(AND($AE$11=$AL$2,OR($AH$11="Southbound",$AH$11="Westbound")),'Raw Data'!AT351,IF(AND($AE$11=$AL$3,OR($AH$11="Southbound",$AH$11="Westbound")),'Raw Data'!AT558,IF(AND($AE$11=$AL$4,OR($AH$11="Southbound",$AH$11="Westbound")),'Raw Data'!AT765,IF(AND($AE$11=$AL$5,OR($AH$11="Southbound",$AH$11="Westbound")),'Raw Data'!AT972,IF(AND($AE$11=$AL$6,OR($AH$11="Southbound",$AH$11="Westbound")),'Raw Data'!AT1179,IF(AND($AE$11=$AL$7,OR($AH$11="Southbound",$AH$11="Westbound")),'Raw Data'!AT1386,IF(AND($AE$11=$AL$1,$AH$11="Combined"),SUM('Raw Data'!AT143:AT144),IF(AND($AE$11=$AL$2,$AH$11="Combined"),SUM('Raw Data'!AT350:AT351),IF(AND($AE$11=$AL$3,$AH$11="Combined"),SUM('Raw Data'!AT557:AT558),IF(AND($AE$11=$AL$4,$AH$11="Combined"),SUM('Raw Data'!AT764:AT765),IF(AND($AE$11=$AL$5,$AH$11="Combined"),SUM('Raw Data'!AT971:AT972),IF(AND($AE$11=$AL$6,$AH$11="Combined"),SUM('Raw Data'!AT1178:AT1179),IF(AND($AE$11=$AL$7,$AH$11="Combined"),SUM('Raw Data'!AT1385:AT1386),"Error")))))))))))))))))))))</f>
        <v>0</v>
      </c>
      <c r="K24" s="6">
        <f>IF(AND($AE$11=$AL$1,OR($AH$11="Northbound",$AH$11="Eastbound")),'Raw Data'!AU143,IF(AND($AE$11=$AL$2,OR($AH$11="Northbound",$AH$11="Eastbound")),'Raw Data'!AU350,IF(AND($AE$11=$AL$3,OR($AH$11="Northbound",$AH$11="Eastbound")),'Raw Data'!AU557,IF(AND($AE$11=$AL$4,OR($AH$11="Northbound",$AH$11="Eastbound")),'Raw Data'!AU764,IF(AND($AE$11=$AL$5,OR($AH$11="Northbound",$AH$11="Eastbound")),'Raw Data'!AU971,IF(AND($AE$11=$AL$6,OR($AH$11="Northbound",$AH$11="Eastbound")),'Raw Data'!AU1178,IF(AND($AE$11=$AL$7,OR($AH$11="Northbound",$AH$11="Eastbound")),'Raw Data'!AU1385,IF(AND($AE$11=$AL$1,OR($AH$11="Southbound",$AH$11="Westbound")),'Raw Data'!AU144,IF(AND($AE$11=$AL$2,OR($AH$11="Southbound",$AH$11="Westbound")),'Raw Data'!AU351,IF(AND($AE$11=$AL$3,OR($AH$11="Southbound",$AH$11="Westbound")),'Raw Data'!AU558,IF(AND($AE$11=$AL$4,OR($AH$11="Southbound",$AH$11="Westbound")),'Raw Data'!AU765,IF(AND($AE$11=$AL$5,OR($AH$11="Southbound",$AH$11="Westbound")),'Raw Data'!AU972,IF(AND($AE$11=$AL$6,OR($AH$11="Southbound",$AH$11="Westbound")),'Raw Data'!AU1179,IF(AND($AE$11=$AL$7,OR($AH$11="Southbound",$AH$11="Westbound")),'Raw Data'!AU1386,IF(AND($AE$11=$AL$1,$AH$11="Combined"),SUM('Raw Data'!AU143:AU144),IF(AND($AE$11=$AL$2,$AH$11="Combined"),SUM('Raw Data'!AU350:AU351),IF(AND($AE$11=$AL$3,$AH$11="Combined"),SUM('Raw Data'!AU557:AU558),IF(AND($AE$11=$AL$4,$AH$11="Combined"),SUM('Raw Data'!AU764:AU765),IF(AND($AE$11=$AL$5,$AH$11="Combined"),SUM('Raw Data'!AU971:AU972),IF(AND($AE$11=$AL$6,$AH$11="Combined"),SUM('Raw Data'!AU1178:AU1179),IF(AND($AE$11=$AL$7,$AH$11="Combined"),SUM('Raw Data'!AU1385:AU1386),"Error")))))))))))))))))))))</f>
        <v>0</v>
      </c>
      <c r="L24" s="6">
        <f>IF(AND($AE$11=$AL$1,OR($AH$11="Northbound",$AH$11="Eastbound")),'Raw Data'!AV143,IF(AND($AE$11=$AL$2,OR($AH$11="Northbound",$AH$11="Eastbound")),'Raw Data'!AV350,IF(AND($AE$11=$AL$3,OR($AH$11="Northbound",$AH$11="Eastbound")),'Raw Data'!AV557,IF(AND($AE$11=$AL$4,OR($AH$11="Northbound",$AH$11="Eastbound")),'Raw Data'!AV764,IF(AND($AE$11=$AL$5,OR($AH$11="Northbound",$AH$11="Eastbound")),'Raw Data'!AV971,IF(AND($AE$11=$AL$6,OR($AH$11="Northbound",$AH$11="Eastbound")),'Raw Data'!AV1178,IF(AND($AE$11=$AL$7,OR($AH$11="Northbound",$AH$11="Eastbound")),'Raw Data'!AV1385,IF(AND($AE$11=$AL$1,OR($AH$11="Southbound",$AH$11="Westbound")),'Raw Data'!AV144,IF(AND($AE$11=$AL$2,OR($AH$11="Southbound",$AH$11="Westbound")),'Raw Data'!AV351,IF(AND($AE$11=$AL$3,OR($AH$11="Southbound",$AH$11="Westbound")),'Raw Data'!AV558,IF(AND($AE$11=$AL$4,OR($AH$11="Southbound",$AH$11="Westbound")),'Raw Data'!AV765,IF(AND($AE$11=$AL$5,OR($AH$11="Southbound",$AH$11="Westbound")),'Raw Data'!AV972,IF(AND($AE$11=$AL$6,OR($AH$11="Southbound",$AH$11="Westbound")),'Raw Data'!AV1179,IF(AND($AE$11=$AL$7,OR($AH$11="Southbound",$AH$11="Westbound")),'Raw Data'!AV1386,IF(AND($AE$11=$AL$1,$AH$11="Combined"),SUM('Raw Data'!AV143:AV144),IF(AND($AE$11=$AL$2,$AH$11="Combined"),SUM('Raw Data'!AV350:AV351),IF(AND($AE$11=$AL$3,$AH$11="Combined"),SUM('Raw Data'!AV557:AV558),IF(AND($AE$11=$AL$4,$AH$11="Combined"),SUM('Raw Data'!AV764:AV765),IF(AND($AE$11=$AL$5,$AH$11="Combined"),SUM('Raw Data'!AV971:AV972),IF(AND($AE$11=$AL$6,$AH$11="Combined"),SUM('Raw Data'!AV1178:AV1179),IF(AND($AE$11=$AL$7,$AH$11="Combined"),SUM('Raw Data'!AV1385:AV1386),"Error")))))))))))))))))))))</f>
        <v>0</v>
      </c>
      <c r="M24" s="6">
        <f>IF(AND($AE$11=$AL$1,OR($AH$11="Northbound",$AH$11="Eastbound")),'Raw Data'!AW143,IF(AND($AE$11=$AL$2,OR($AH$11="Northbound",$AH$11="Eastbound")),'Raw Data'!AW350,IF(AND($AE$11=$AL$3,OR($AH$11="Northbound",$AH$11="Eastbound")),'Raw Data'!AW557,IF(AND($AE$11=$AL$4,OR($AH$11="Northbound",$AH$11="Eastbound")),'Raw Data'!AW764,IF(AND($AE$11=$AL$5,OR($AH$11="Northbound",$AH$11="Eastbound")),'Raw Data'!AW971,IF(AND($AE$11=$AL$6,OR($AH$11="Northbound",$AH$11="Eastbound")),'Raw Data'!AW1178,IF(AND($AE$11=$AL$7,OR($AH$11="Northbound",$AH$11="Eastbound")),'Raw Data'!AW1385,IF(AND($AE$11=$AL$1,OR($AH$11="Southbound",$AH$11="Westbound")),'Raw Data'!AW144,IF(AND($AE$11=$AL$2,OR($AH$11="Southbound",$AH$11="Westbound")),'Raw Data'!AW351,IF(AND($AE$11=$AL$3,OR($AH$11="Southbound",$AH$11="Westbound")),'Raw Data'!AW558,IF(AND($AE$11=$AL$4,OR($AH$11="Southbound",$AH$11="Westbound")),'Raw Data'!AW765,IF(AND($AE$11=$AL$5,OR($AH$11="Southbound",$AH$11="Westbound")),'Raw Data'!AW972,IF(AND($AE$11=$AL$6,OR($AH$11="Southbound",$AH$11="Westbound")),'Raw Data'!AW1179,IF(AND($AE$11=$AL$7,OR($AH$11="Southbound",$AH$11="Westbound")),'Raw Data'!AW1386,IF(AND($AE$11=$AL$1,$AH$11="Combined"),SUM('Raw Data'!AW143:AW144),IF(AND($AE$11=$AL$2,$AH$11="Combined"),SUM('Raw Data'!AW350:AW351),IF(AND($AE$11=$AL$3,$AH$11="Combined"),SUM('Raw Data'!AW557:AW558),IF(AND($AE$11=$AL$4,$AH$11="Combined"),SUM('Raw Data'!AW764:AW765),IF(AND($AE$11=$AL$5,$AH$11="Combined"),SUM('Raw Data'!AW971:AW972),IF(AND($AE$11=$AL$6,$AH$11="Combined"),SUM('Raw Data'!AW1178:AW1179),IF(AND($AE$11=$AL$7,$AH$11="Combined"),SUM('Raw Data'!AW1385:AW1386),"Error")))))))))))))))))))))</f>
        <v>0</v>
      </c>
      <c r="N24" s="6">
        <f>IF(AND($AE$11=$AL$1,OR($AH$11="Northbound",$AH$11="Eastbound")),'Raw Data'!AX143,IF(AND($AE$11=$AL$2,OR($AH$11="Northbound",$AH$11="Eastbound")),'Raw Data'!AX350,IF(AND($AE$11=$AL$3,OR($AH$11="Northbound",$AH$11="Eastbound")),'Raw Data'!AX557,IF(AND($AE$11=$AL$4,OR($AH$11="Northbound",$AH$11="Eastbound")),'Raw Data'!AX764,IF(AND($AE$11=$AL$5,OR($AH$11="Northbound",$AH$11="Eastbound")),'Raw Data'!AX971,IF(AND($AE$11=$AL$6,OR($AH$11="Northbound",$AH$11="Eastbound")),'Raw Data'!AX1178,IF(AND($AE$11=$AL$7,OR($AH$11="Northbound",$AH$11="Eastbound")),'Raw Data'!AX1385,IF(AND($AE$11=$AL$1,OR($AH$11="Southbound",$AH$11="Westbound")),'Raw Data'!AX144,IF(AND($AE$11=$AL$2,OR($AH$11="Southbound",$AH$11="Westbound")),'Raw Data'!AX351,IF(AND($AE$11=$AL$3,OR($AH$11="Southbound",$AH$11="Westbound")),'Raw Data'!AX558,IF(AND($AE$11=$AL$4,OR($AH$11="Southbound",$AH$11="Westbound")),'Raw Data'!AX765,IF(AND($AE$11=$AL$5,OR($AH$11="Southbound",$AH$11="Westbound")),'Raw Data'!AX972,IF(AND($AE$11=$AL$6,OR($AH$11="Southbound",$AH$11="Westbound")),'Raw Data'!AX1179,IF(AND($AE$11=$AL$7,OR($AH$11="Southbound",$AH$11="Westbound")),'Raw Data'!AX1386,IF(AND($AE$11=$AL$1,$AH$11="Combined"),SUM('Raw Data'!AX143:AX144),IF(AND($AE$11=$AL$2,$AH$11="Combined"),SUM('Raw Data'!AX350:AX351),IF(AND($AE$11=$AL$3,$AH$11="Combined"),SUM('Raw Data'!AX557:AX558),IF(AND($AE$11=$AL$4,$AH$11="Combined"),SUM('Raw Data'!AX764:AX765),IF(AND($AE$11=$AL$5,$AH$11="Combined"),SUM('Raw Data'!AX971:AX972),IF(AND($AE$11=$AL$6,$AH$11="Combined"),SUM('Raw Data'!AX1178:AX1179),IF(AND($AE$11=$AL$7,$AH$11="Combined"),SUM('Raw Data'!AX1385:AX1386),"Error")))))))))))))))))))))</f>
        <v>0</v>
      </c>
      <c r="O24" s="6">
        <f>IF(AND($AE$11=$AL$1,OR($AH$11="Northbound",$AH$11="Eastbound")),'Raw Data'!AY143,IF(AND($AE$11=$AL$2,OR($AH$11="Northbound",$AH$11="Eastbound")),'Raw Data'!AY350,IF(AND($AE$11=$AL$3,OR($AH$11="Northbound",$AH$11="Eastbound")),'Raw Data'!AY557,IF(AND($AE$11=$AL$4,OR($AH$11="Northbound",$AH$11="Eastbound")),'Raw Data'!AY764,IF(AND($AE$11=$AL$5,OR($AH$11="Northbound",$AH$11="Eastbound")),'Raw Data'!AY971,IF(AND($AE$11=$AL$6,OR($AH$11="Northbound",$AH$11="Eastbound")),'Raw Data'!AY1178,IF(AND($AE$11=$AL$7,OR($AH$11="Northbound",$AH$11="Eastbound")),'Raw Data'!AY1385,IF(AND($AE$11=$AL$1,OR($AH$11="Southbound",$AH$11="Westbound")),'Raw Data'!AY144,IF(AND($AE$11=$AL$2,OR($AH$11="Southbound",$AH$11="Westbound")),'Raw Data'!AY351,IF(AND($AE$11=$AL$3,OR($AH$11="Southbound",$AH$11="Westbound")),'Raw Data'!AY558,IF(AND($AE$11=$AL$4,OR($AH$11="Southbound",$AH$11="Westbound")),'Raw Data'!AY765,IF(AND($AE$11=$AL$5,OR($AH$11="Southbound",$AH$11="Westbound")),'Raw Data'!AY972,IF(AND($AE$11=$AL$6,OR($AH$11="Southbound",$AH$11="Westbound")),'Raw Data'!AY1179,IF(AND($AE$11=$AL$7,OR($AH$11="Southbound",$AH$11="Westbound")),'Raw Data'!AY1386,IF(AND($AE$11=$AL$1,$AH$11="Combined"),SUM('Raw Data'!AY143:AY144),IF(AND($AE$11=$AL$2,$AH$11="Combined"),SUM('Raw Data'!AY350:AY351),IF(AND($AE$11=$AL$3,$AH$11="Combined"),SUM('Raw Data'!AY557:AY558),IF(AND($AE$11=$AL$4,$AH$11="Combined"),SUM('Raw Data'!AY764:AY765),IF(AND($AE$11=$AL$5,$AH$11="Combined"),SUM('Raw Data'!AY971:AY972),IF(AND($AE$11=$AL$6,$AH$11="Combined"),SUM('Raw Data'!AY1178:AY1179),IF(AND($AE$11=$AL$7,$AH$11="Combined"),SUM('Raw Data'!AY1385:AY1386),"Error")))))))))))))))))))))</f>
        <v>0</v>
      </c>
      <c r="P24" s="6">
        <f>IF(AND($AE$11=$AL$1,OR($AH$11="Northbound",$AH$11="Eastbound")),'Raw Data'!AZ143,IF(AND($AE$11=$AL$2,OR($AH$11="Northbound",$AH$11="Eastbound")),'Raw Data'!AZ350,IF(AND($AE$11=$AL$3,OR($AH$11="Northbound",$AH$11="Eastbound")),'Raw Data'!AZ557,IF(AND($AE$11=$AL$4,OR($AH$11="Northbound",$AH$11="Eastbound")),'Raw Data'!AZ764,IF(AND($AE$11=$AL$5,OR($AH$11="Northbound",$AH$11="Eastbound")),'Raw Data'!AZ971,IF(AND($AE$11=$AL$6,OR($AH$11="Northbound",$AH$11="Eastbound")),'Raw Data'!AZ1178,IF(AND($AE$11=$AL$7,OR($AH$11="Northbound",$AH$11="Eastbound")),'Raw Data'!AZ1385,IF(AND($AE$11=$AL$1,OR($AH$11="Southbound",$AH$11="Westbound")),'Raw Data'!AZ144,IF(AND($AE$11=$AL$2,OR($AH$11="Southbound",$AH$11="Westbound")),'Raw Data'!AZ351,IF(AND($AE$11=$AL$3,OR($AH$11="Southbound",$AH$11="Westbound")),'Raw Data'!AZ558,IF(AND($AE$11=$AL$4,OR($AH$11="Southbound",$AH$11="Westbound")),'Raw Data'!AZ765,IF(AND($AE$11=$AL$5,OR($AH$11="Southbound",$AH$11="Westbound")),'Raw Data'!AZ972,IF(AND($AE$11=$AL$6,OR($AH$11="Southbound",$AH$11="Westbound")),'Raw Data'!AZ1179,IF(AND($AE$11=$AL$7,OR($AH$11="Southbound",$AH$11="Westbound")),'Raw Data'!AZ1386,IF(AND($AE$11=$AL$1,$AH$11="Combined"),SUM('Raw Data'!AZ143:AZ144),IF(AND($AE$11=$AL$2,$AH$11="Combined"),SUM('Raw Data'!AZ350:AZ351),IF(AND($AE$11=$AL$3,$AH$11="Combined"),SUM('Raw Data'!AZ557:AZ558),IF(AND($AE$11=$AL$4,$AH$11="Combined"),SUM('Raw Data'!AZ764:AZ765),IF(AND($AE$11=$AL$5,$AH$11="Combined"),SUM('Raw Data'!AZ971:AZ972),IF(AND($AE$11=$AL$6,$AH$11="Combined"),SUM('Raw Data'!AZ1178:AZ1179),IF(AND($AE$11=$AL$7,$AH$11="Combined"),SUM('Raw Data'!AZ1385:AZ1386),"Error")))))))))))))))))))))</f>
        <v>0</v>
      </c>
      <c r="Q24" s="6">
        <f>IF(AND($AE$11=$AL$1,OR($AH$11="Northbound",$AH$11="Eastbound")),'Raw Data'!BA143,IF(AND($AE$11=$AL$2,OR($AH$11="Northbound",$AH$11="Eastbound")),'Raw Data'!BA350,IF(AND($AE$11=$AL$3,OR($AH$11="Northbound",$AH$11="Eastbound")),'Raw Data'!BA557,IF(AND($AE$11=$AL$4,OR($AH$11="Northbound",$AH$11="Eastbound")),'Raw Data'!BA764,IF(AND($AE$11=$AL$5,OR($AH$11="Northbound",$AH$11="Eastbound")),'Raw Data'!BA971,IF(AND($AE$11=$AL$6,OR($AH$11="Northbound",$AH$11="Eastbound")),'Raw Data'!BA1178,IF(AND($AE$11=$AL$7,OR($AH$11="Northbound",$AH$11="Eastbound")),'Raw Data'!BA1385,IF(AND($AE$11=$AL$1,OR($AH$11="Southbound",$AH$11="Westbound")),'Raw Data'!BA144,IF(AND($AE$11=$AL$2,OR($AH$11="Southbound",$AH$11="Westbound")),'Raw Data'!BA351,IF(AND($AE$11=$AL$3,OR($AH$11="Southbound",$AH$11="Westbound")),'Raw Data'!BA558,IF(AND($AE$11=$AL$4,OR($AH$11="Southbound",$AH$11="Westbound")),'Raw Data'!BA765,IF(AND($AE$11=$AL$5,OR($AH$11="Southbound",$AH$11="Westbound")),'Raw Data'!BA972,IF(AND($AE$11=$AL$6,OR($AH$11="Southbound",$AH$11="Westbound")),'Raw Data'!BA1179,IF(AND($AE$11=$AL$7,OR($AH$11="Southbound",$AH$11="Westbound")),'Raw Data'!BA1386,IF(AND($AE$11=$AL$1,$AH$11="Combined"),SUM('Raw Data'!BA143:BA144),IF(AND($AE$11=$AL$2,$AH$11="Combined"),SUM('Raw Data'!BA350:BA351),IF(AND($AE$11=$AL$3,$AH$11="Combined"),SUM('Raw Data'!BA557:BA558),IF(AND($AE$11=$AL$4,$AH$11="Combined"),SUM('Raw Data'!BA764:BA765),IF(AND($AE$11=$AL$5,$AH$11="Combined"),SUM('Raw Data'!BA971:BA972),IF(AND($AE$11=$AL$6,$AH$11="Combined"),SUM('Raw Data'!BA1178:BA1179),IF(AND($AE$11=$AL$7,$AH$11="Combined"),SUM('Raw Data'!BA1385:BA1386),"Error")))))))))))))))))))))</f>
        <v>0</v>
      </c>
      <c r="R24" s="6">
        <f>IF(AND($AE$11=$AL$1,OR($AH$11="Northbound",$AH$11="Eastbound")),'Raw Data'!BB143,IF(AND($AE$11=$AL$2,OR($AH$11="Northbound",$AH$11="Eastbound")),'Raw Data'!BB350,IF(AND($AE$11=$AL$3,OR($AH$11="Northbound",$AH$11="Eastbound")),'Raw Data'!BB557,IF(AND($AE$11=$AL$4,OR($AH$11="Northbound",$AH$11="Eastbound")),'Raw Data'!BB764,IF(AND($AE$11=$AL$5,OR($AH$11="Northbound",$AH$11="Eastbound")),'Raw Data'!BB971,IF(AND($AE$11=$AL$6,OR($AH$11="Northbound",$AH$11="Eastbound")),'Raw Data'!BB1178,IF(AND($AE$11=$AL$7,OR($AH$11="Northbound",$AH$11="Eastbound")),'Raw Data'!BB1385,IF(AND($AE$11=$AL$1,OR($AH$11="Southbound",$AH$11="Westbound")),'Raw Data'!BB144,IF(AND($AE$11=$AL$2,OR($AH$11="Southbound",$AH$11="Westbound")),'Raw Data'!BB351,IF(AND($AE$11=$AL$3,OR($AH$11="Southbound",$AH$11="Westbound")),'Raw Data'!BB558,IF(AND($AE$11=$AL$4,OR($AH$11="Southbound",$AH$11="Westbound")),'Raw Data'!BB765,IF(AND($AE$11=$AL$5,OR($AH$11="Southbound",$AH$11="Westbound")),'Raw Data'!BB972,IF(AND($AE$11=$AL$6,OR($AH$11="Southbound",$AH$11="Westbound")),'Raw Data'!BB1179,IF(AND($AE$11=$AL$7,OR($AH$11="Southbound",$AH$11="Westbound")),'Raw Data'!BB1386,IF(AND($AE$11=$AL$1,$AH$11="Combined"),SUM('Raw Data'!BB143:BB144),IF(AND($AE$11=$AL$2,$AH$11="Combined"),SUM('Raw Data'!BB350:BB351),IF(AND($AE$11=$AL$3,$AH$11="Combined"),SUM('Raw Data'!BB557:BB558),IF(AND($AE$11=$AL$4,$AH$11="Combined"),SUM('Raw Data'!BB764:BB765),IF(AND($AE$11=$AL$5,$AH$11="Combined"),SUM('Raw Data'!BB971:BB972),IF(AND($AE$11=$AL$6,$AH$11="Combined"),SUM('Raw Data'!BB1178:BB1179),IF(AND($AE$11=$AL$7,$AH$11="Combined"),SUM('Raw Data'!BB1385:BB1386),"Error")))))))))))))))))))))</f>
        <v>0</v>
      </c>
      <c r="S24" s="6">
        <f>IF(AND($AE$11=$AL$1,OR($AH$11="Northbound",$AH$11="Eastbound")),'Raw Data'!BC143,IF(AND($AE$11=$AL$2,OR($AH$11="Northbound",$AH$11="Eastbound")),'Raw Data'!BC350,IF(AND($AE$11=$AL$3,OR($AH$11="Northbound",$AH$11="Eastbound")),'Raw Data'!BC557,IF(AND($AE$11=$AL$4,OR($AH$11="Northbound",$AH$11="Eastbound")),'Raw Data'!BC764,IF(AND($AE$11=$AL$5,OR($AH$11="Northbound",$AH$11="Eastbound")),'Raw Data'!BC971,IF(AND($AE$11=$AL$6,OR($AH$11="Northbound",$AH$11="Eastbound")),'Raw Data'!BC1178,IF(AND($AE$11=$AL$7,OR($AH$11="Northbound",$AH$11="Eastbound")),'Raw Data'!BC1385,IF(AND($AE$11=$AL$1,OR($AH$11="Southbound",$AH$11="Westbound")),'Raw Data'!BC144,IF(AND($AE$11=$AL$2,OR($AH$11="Southbound",$AH$11="Westbound")),'Raw Data'!BC351,IF(AND($AE$11=$AL$3,OR($AH$11="Southbound",$AH$11="Westbound")),'Raw Data'!BC558,IF(AND($AE$11=$AL$4,OR($AH$11="Southbound",$AH$11="Westbound")),'Raw Data'!BC765,IF(AND($AE$11=$AL$5,OR($AH$11="Southbound",$AH$11="Westbound")),'Raw Data'!BC972,IF(AND($AE$11=$AL$6,OR($AH$11="Southbound",$AH$11="Westbound")),'Raw Data'!BC1179,IF(AND($AE$11=$AL$7,OR($AH$11="Southbound",$AH$11="Westbound")),'Raw Data'!BC1386,IF(AND($AE$11=$AL$1,$AH$11="Combined"),SUM('Raw Data'!BC143:BC144),IF(AND($AE$11=$AL$2,$AH$11="Combined"),SUM('Raw Data'!BC350:BC351),IF(AND($AE$11=$AL$3,$AH$11="Combined"),SUM('Raw Data'!BC557:BC558),IF(AND($AE$11=$AL$4,$AH$11="Combined"),SUM('Raw Data'!BC764:BC765),IF(AND($AE$11=$AL$5,$AH$11="Combined"),SUM('Raw Data'!BC971:BC972),IF(AND($AE$11=$AL$6,$AH$11="Combined"),SUM('Raw Data'!BC1178:BC1179),IF(AND($AE$11=$AL$7,$AH$11="Combined"),SUM('Raw Data'!BC1385:BC1386),"Error")))))))))))))))))))))</f>
        <v>0</v>
      </c>
      <c r="T24" s="6">
        <f>IF(AND($AE$11=$AL$1,OR($AH$11="Northbound",$AH$11="Eastbound")),'Raw Data'!BD143,IF(AND($AE$11=$AL$2,OR($AH$11="Northbound",$AH$11="Eastbound")),'Raw Data'!BD350,IF(AND($AE$11=$AL$3,OR($AH$11="Northbound",$AH$11="Eastbound")),'Raw Data'!BD557,IF(AND($AE$11=$AL$4,OR($AH$11="Northbound",$AH$11="Eastbound")),'Raw Data'!BD764,IF(AND($AE$11=$AL$5,OR($AH$11="Northbound",$AH$11="Eastbound")),'Raw Data'!BD971,IF(AND($AE$11=$AL$6,OR($AH$11="Northbound",$AH$11="Eastbound")),'Raw Data'!BD1178,IF(AND($AE$11=$AL$7,OR($AH$11="Northbound",$AH$11="Eastbound")),'Raw Data'!BD1385,IF(AND($AE$11=$AL$1,OR($AH$11="Southbound",$AH$11="Westbound")),'Raw Data'!BD144,IF(AND($AE$11=$AL$2,OR($AH$11="Southbound",$AH$11="Westbound")),'Raw Data'!BD351,IF(AND($AE$11=$AL$3,OR($AH$11="Southbound",$AH$11="Westbound")),'Raw Data'!BD558,IF(AND($AE$11=$AL$4,OR($AH$11="Southbound",$AH$11="Westbound")),'Raw Data'!BD765,IF(AND($AE$11=$AL$5,OR($AH$11="Southbound",$AH$11="Westbound")),'Raw Data'!BD972,IF(AND($AE$11=$AL$6,OR($AH$11="Southbound",$AH$11="Westbound")),'Raw Data'!BD1179,IF(AND($AE$11=$AL$7,OR($AH$11="Southbound",$AH$11="Westbound")),'Raw Data'!BD1386,IF(AND($AE$11=$AL$1,$AH$11="Combined"),SUM('Raw Data'!BD143:BD144),IF(AND($AE$11=$AL$2,$AH$11="Combined"),SUM('Raw Data'!BD350:BD351),IF(AND($AE$11=$AL$3,$AH$11="Combined"),SUM('Raw Data'!BD557:BD558),IF(AND($AE$11=$AL$4,$AH$11="Combined"),SUM('Raw Data'!BD764:BD765),IF(AND($AE$11=$AL$5,$AH$11="Combined"),SUM('Raw Data'!BD971:BD972),IF(AND($AE$11=$AL$6,$AH$11="Combined"),SUM('Raw Data'!BD1178:BD1179),IF(AND($AE$11=$AL$7,$AH$11="Combined"),SUM('Raw Data'!BD1385:BD1386),"Error")))))))))))))))))))))</f>
        <v>0</v>
      </c>
      <c r="U24" s="6">
        <f>IF(AND($AE$11=$AL$1,OR($AH$11="Northbound",$AH$11="Eastbound")),'Raw Data'!BE143,IF(AND($AE$11=$AL$2,OR($AH$11="Northbound",$AH$11="Eastbound")),'Raw Data'!BE350,IF(AND($AE$11=$AL$3,OR($AH$11="Northbound",$AH$11="Eastbound")),'Raw Data'!BE557,IF(AND($AE$11=$AL$4,OR($AH$11="Northbound",$AH$11="Eastbound")),'Raw Data'!BE764,IF(AND($AE$11=$AL$5,OR($AH$11="Northbound",$AH$11="Eastbound")),'Raw Data'!BE971,IF(AND($AE$11=$AL$6,OR($AH$11="Northbound",$AH$11="Eastbound")),'Raw Data'!BE1178,IF(AND($AE$11=$AL$7,OR($AH$11="Northbound",$AH$11="Eastbound")),'Raw Data'!BE1385,IF(AND($AE$11=$AL$1,OR($AH$11="Southbound",$AH$11="Westbound")),'Raw Data'!BE144,IF(AND($AE$11=$AL$2,OR($AH$11="Southbound",$AH$11="Westbound")),'Raw Data'!BE351,IF(AND($AE$11=$AL$3,OR($AH$11="Southbound",$AH$11="Westbound")),'Raw Data'!BE558,IF(AND($AE$11=$AL$4,OR($AH$11="Southbound",$AH$11="Westbound")),'Raw Data'!BE765,IF(AND($AE$11=$AL$5,OR($AH$11="Southbound",$AH$11="Westbound")),'Raw Data'!BE972,IF(AND($AE$11=$AL$6,OR($AH$11="Southbound",$AH$11="Westbound")),'Raw Data'!BE1179,IF(AND($AE$11=$AL$7,OR($AH$11="Southbound",$AH$11="Westbound")),'Raw Data'!BE1386,IF(AND($AE$11=$AL$1,$AH$11="Combined"),SUM('Raw Data'!BE143:BE144),IF(AND($AE$11=$AL$2,$AH$11="Combined"),SUM('Raw Data'!BE350:BE351),IF(AND($AE$11=$AL$3,$AH$11="Combined"),SUM('Raw Data'!BE557:BE558),IF(AND($AE$11=$AL$4,$AH$11="Combined"),SUM('Raw Data'!BE764:BE765),IF(AND($AE$11=$AL$5,$AH$11="Combined"),SUM('Raw Data'!BE971:BE972),IF(AND($AE$11=$AL$6,$AH$11="Combined"),SUM('Raw Data'!BE1178:BE1179),IF(AND($AE$11=$AL$7,$AH$11="Combined"),SUM('Raw Data'!BE1385:BE1386),"Error")))))))))))))))))))))</f>
        <v>0</v>
      </c>
      <c r="V24" s="6">
        <f>IF(AND($AE$11=$AL$1,OR($AH$11="Northbound",$AH$11="Eastbound")),'Raw Data'!BF143,IF(AND($AE$11=$AL$2,OR($AH$11="Northbound",$AH$11="Eastbound")),'Raw Data'!BF350,IF(AND($AE$11=$AL$3,OR($AH$11="Northbound",$AH$11="Eastbound")),'Raw Data'!BF557,IF(AND($AE$11=$AL$4,OR($AH$11="Northbound",$AH$11="Eastbound")),'Raw Data'!BF764,IF(AND($AE$11=$AL$5,OR($AH$11="Northbound",$AH$11="Eastbound")),'Raw Data'!BF971,IF(AND($AE$11=$AL$6,OR($AH$11="Northbound",$AH$11="Eastbound")),'Raw Data'!BF1178,IF(AND($AE$11=$AL$7,OR($AH$11="Northbound",$AH$11="Eastbound")),'Raw Data'!BF1385,IF(AND($AE$11=$AL$1,OR($AH$11="Southbound",$AH$11="Westbound")),'Raw Data'!BF144,IF(AND($AE$11=$AL$2,OR($AH$11="Southbound",$AH$11="Westbound")),'Raw Data'!BF351,IF(AND($AE$11=$AL$3,OR($AH$11="Southbound",$AH$11="Westbound")),'Raw Data'!BF558,IF(AND($AE$11=$AL$4,OR($AH$11="Southbound",$AH$11="Westbound")),'Raw Data'!BF765,IF(AND($AE$11=$AL$5,OR($AH$11="Southbound",$AH$11="Westbound")),'Raw Data'!BF972,IF(AND($AE$11=$AL$6,OR($AH$11="Southbound",$AH$11="Westbound")),'Raw Data'!BF1179,IF(AND($AE$11=$AL$7,OR($AH$11="Southbound",$AH$11="Westbound")),'Raw Data'!BF1386,IF(AND($AE$11=$AL$1,$AH$11="Combined"),SUM('Raw Data'!BF143:BF144),IF(AND($AE$11=$AL$2,$AH$11="Combined"),SUM('Raw Data'!BF350:BF351),IF(AND($AE$11=$AL$3,$AH$11="Combined"),SUM('Raw Data'!BF557:BF558),IF(AND($AE$11=$AL$4,$AH$11="Combined"),SUM('Raw Data'!BF764:BF765),IF(AND($AE$11=$AL$5,$AH$11="Combined"),SUM('Raw Data'!BF971:BF972),IF(AND($AE$11=$AL$6,$AH$11="Combined"),SUM('Raw Data'!BF1178:BF1179),IF(AND($AE$11=$AL$7,$AH$11="Combined"),SUM('Raw Data'!BF1385:BF1386),"Error")))))))))))))))))))))</f>
        <v>0</v>
      </c>
      <c r="W24" s="6">
        <f>IF(AND($AE$11=$AL$1,OR($AH$11="Northbound",$AH$11="Eastbound")),'Raw Data'!BG143,IF(AND($AE$11=$AL$2,OR($AH$11="Northbound",$AH$11="Eastbound")),'Raw Data'!BG350,IF(AND($AE$11=$AL$3,OR($AH$11="Northbound",$AH$11="Eastbound")),'Raw Data'!BG557,IF(AND($AE$11=$AL$4,OR($AH$11="Northbound",$AH$11="Eastbound")),'Raw Data'!BG764,IF(AND($AE$11=$AL$5,OR($AH$11="Northbound",$AH$11="Eastbound")),'Raw Data'!BG971,IF(AND($AE$11=$AL$6,OR($AH$11="Northbound",$AH$11="Eastbound")),'Raw Data'!BG1178,IF(AND($AE$11=$AL$7,OR($AH$11="Northbound",$AH$11="Eastbound")),'Raw Data'!BG1385,IF(AND($AE$11=$AL$1,OR($AH$11="Southbound",$AH$11="Westbound")),'Raw Data'!BG144,IF(AND($AE$11=$AL$2,OR($AH$11="Southbound",$AH$11="Westbound")),'Raw Data'!BG351,IF(AND($AE$11=$AL$3,OR($AH$11="Southbound",$AH$11="Westbound")),'Raw Data'!BG558,IF(AND($AE$11=$AL$4,OR($AH$11="Southbound",$AH$11="Westbound")),'Raw Data'!BG765,IF(AND($AE$11=$AL$5,OR($AH$11="Southbound",$AH$11="Westbound")),'Raw Data'!BG972,IF(AND($AE$11=$AL$6,OR($AH$11="Southbound",$AH$11="Westbound")),'Raw Data'!BG1179,IF(AND($AE$11=$AL$7,OR($AH$11="Southbound",$AH$11="Westbound")),'Raw Data'!BG1386,IF(AND($AE$11=$AL$1,$AH$11="Combined"),SUM('Raw Data'!BG143:BG144),IF(AND($AE$11=$AL$2,$AH$11="Combined"),SUM('Raw Data'!BG350:BG351),IF(AND($AE$11=$AL$3,$AH$11="Combined"),SUM('Raw Data'!BG557:BG558),IF(AND($AE$11=$AL$4,$AH$11="Combined"),SUM('Raw Data'!BG764:BG765),IF(AND($AE$11=$AL$5,$AH$11="Combined"),SUM('Raw Data'!BG971:BG972),IF(AND($AE$11=$AL$6,$AH$11="Combined"),SUM('Raw Data'!BG1178:BG1179),IF(AND($AE$11=$AL$7,$AH$11="Combined"),SUM('Raw Data'!BG1385:BG1386),"Error")))))))))))))))))))))</f>
        <v>0</v>
      </c>
      <c r="X24" s="6">
        <f t="shared" si="2"/>
        <v>0</v>
      </c>
      <c r="Y24" s="24">
        <f t="shared" si="0"/>
        <v>0</v>
      </c>
      <c r="Z24" s="6" t="str">
        <f>IF(AND($AE$11=$AL$1,OR($AH$11="Northbound",$AH$11="Eastbound")),'Raw Data'!BH143,IF(AND($AE$11=$AL$2,OR($AH$11="Northbound",$AH$11="Eastbound")),'Raw Data'!BH350,IF(AND($AE$11=$AL$3,OR($AH$11="Northbound",$AH$11="Eastbound")),'Raw Data'!BH557,IF(AND($AE$11=$AL$4,OR($AH$11="Northbound",$AH$11="Eastbound")),'Raw Data'!BH764,IF(AND($AE$11=$AL$5,OR($AH$11="Northbound",$AH$11="Eastbound")),'Raw Data'!BH971,IF(AND($AE$11=$AL$6,OR($AH$11="Northbound",$AH$11="Eastbound")),'Raw Data'!BH1178,IF(AND($AE$11=$AL$7,OR($AH$11="Northbound",$AH$11="Eastbound")),'Raw Data'!BH1385,IF(AND($AE$11=$AL$1,OR($AH$11="Southbound",$AH$11="Westbound")),'Raw Data'!BH144,IF(AND($AE$11=$AL$2,OR($AH$11="Southbound",$AH$11="Westbound")),'Raw Data'!BH351,IF(AND($AE$11=$AL$3,OR($AH$11="Southbound",$AH$11="Westbound")),'Raw Data'!BH558,IF(AND($AE$11=$AL$4,OR($AH$11="Southbound",$AH$11="Westbound")),'Raw Data'!BH765,IF(AND($AE$11=$AL$5,OR($AH$11="Southbound",$AH$11="Westbound")),'Raw Data'!BH972,IF(AND($AE$11=$AL$6,OR($AH$11="Southbound",$AH$11="Westbound")),'Raw Data'!BH1179,IF(AND($AE$11=$AL$7,OR($AH$11="Southbound",$AH$11="Westbound")),'Raw Data'!BH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4" s="6" t="str">
        <f>IF(AND($AE$11=$AL$1,OR($AH$11="Northbound",$AH$11="Eastbound")),'Raw Data'!BI143,IF(AND($AE$11=$AL$2,OR($AH$11="Northbound",$AH$11="Eastbound")),'Raw Data'!BI350,IF(AND($AE$11=$AL$3,OR($AH$11="Northbound",$AH$11="Eastbound")),'Raw Data'!BI557,IF(AND($AE$11=$AL$4,OR($AH$11="Northbound",$AH$11="Eastbound")),'Raw Data'!BI764,IF(AND($AE$11=$AL$5,OR($AH$11="Northbound",$AH$11="Eastbound")),'Raw Data'!BI971,IF(AND($AE$11=$AL$6,OR($AH$11="Northbound",$AH$11="Eastbound")),'Raw Data'!BI1178,IF(AND($AE$11=$AL$7,OR($AH$11="Northbound",$AH$11="Eastbound")),'Raw Data'!BI1385,IF(AND($AE$11=$AL$1,OR($AH$11="Southbound",$AH$11="Westbound")),'Raw Data'!BI144,IF(AND($AE$11=$AL$2,OR($AH$11="Southbound",$AH$11="Westbound")),'Raw Data'!BI351,IF(AND($AE$11=$AL$3,OR($AH$11="Southbound",$AH$11="Westbound")),'Raw Data'!BI558,IF(AND($AE$11=$AL$4,OR($AH$11="Southbound",$AH$11="Westbound")),'Raw Data'!BI765,IF(AND($AE$11=$AL$5,OR($AH$11="Southbound",$AH$11="Westbound")),'Raw Data'!BI972,IF(AND($AE$11=$AL$6,OR($AH$11="Southbound",$AH$11="Westbound")),'Raw Data'!BI1179,IF(AND($AE$11=$AL$7,OR($AH$11="Southbound",$AH$11="Westbound")),'Raw Data'!BI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4" s="6" t="str">
        <f>IF(AND($AE$11=$AL$1,OR($AH$11="Northbound",$AH$11="Eastbound")),'Raw Data'!BJ143,IF(AND($AE$11=$AL$2,OR($AH$11="Northbound",$AH$11="Eastbound")),'Raw Data'!BJ350,IF(AND($AE$11=$AL$3,OR($AH$11="Northbound",$AH$11="Eastbound")),'Raw Data'!BJ557,IF(AND($AE$11=$AL$4,OR($AH$11="Northbound",$AH$11="Eastbound")),'Raw Data'!BJ764,IF(AND($AE$11=$AL$5,OR($AH$11="Northbound",$AH$11="Eastbound")),'Raw Data'!BJ971,IF(AND($AE$11=$AL$6,OR($AH$11="Northbound",$AH$11="Eastbound")),'Raw Data'!BJ1178,IF(AND($AE$11=$AL$7,OR($AH$11="Northbound",$AH$11="Eastbound")),'Raw Data'!BJ1385,IF(AND($AE$11=$AL$1,OR($AH$11="Southbound",$AH$11="Westbound")),'Raw Data'!BJ144,IF(AND($AE$11=$AL$2,OR($AH$11="Southbound",$AH$11="Westbound")),'Raw Data'!BJ351,IF(AND($AE$11=$AL$3,OR($AH$11="Southbound",$AH$11="Westbound")),'Raw Data'!BJ558,IF(AND($AE$11=$AL$4,OR($AH$11="Southbound",$AH$11="Westbound")),'Raw Data'!BJ765,IF(AND($AE$11=$AL$5,OR($AH$11="Southbound",$AH$11="Westbound")),'Raw Data'!BJ972,IF(AND($AE$11=$AL$6,OR($AH$11="Southbound",$AH$11="Westbound")),'Raw Data'!BJ1179,IF(AND($AE$11=$AL$7,OR($AH$11="Southbound",$AH$11="Westbound")),'Raw Data'!BJ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4" s="70" t="str">
        <f>IF(AND($AE$11=$AL$1,OR($AH$11="Northbound",$AH$11="Eastbound")),'Raw Data'!BK143,IF(AND($AE$11=$AL$2,OR($AH$11="Northbound",$AH$11="Eastbound")),'Raw Data'!BK350,IF(AND($AE$11=$AL$3,OR($AH$11="Northbound",$AH$11="Eastbound")),'Raw Data'!BK557,IF(AND($AE$11=$AL$4,OR($AH$11="Northbound",$AH$11="Eastbound")),'Raw Data'!BK764,IF(AND($AE$11=$AL$5,OR($AH$11="Northbound",$AH$11="Eastbound")),'Raw Data'!BK971,IF(AND($AE$11=$AL$6,OR($AH$11="Northbound",$AH$11="Eastbound")),'Raw Data'!BK1178,IF(AND($AE$11=$AL$7,OR($AH$11="Northbound",$AH$11="Eastbound")),'Raw Data'!BK1385,IF(AND($AE$11=$AL$1,OR($AH$11="Southbound",$AH$11="Westbound")),'Raw Data'!BK144,IF(AND($AE$11=$AL$2,OR($AH$11="Southbound",$AH$11="Westbound")),'Raw Data'!BK351,IF(AND($AE$11=$AL$3,OR($AH$11="Southbound",$AH$11="Westbound")),'Raw Data'!BK558,IF(AND($AE$11=$AL$4,OR($AH$11="Southbound",$AH$11="Westbound")),'Raw Data'!BK765,IF(AND($AE$11=$AL$5,OR($AH$11="Southbound",$AH$11="Westbound")),'Raw Data'!BK972,IF(AND($AE$11=$AL$6,OR($AH$11="Southbound",$AH$11="Westbound")),'Raw Data'!BK1179,IF(AND($AE$11=$AL$7,OR($AH$11="Southbound",$AH$11="Westbound")),'Raw Data'!BK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4" s="47"/>
      <c r="AF24" s="47"/>
      <c r="AG24" s="47"/>
      <c r="AH24" s="47"/>
      <c r="AI24" s="47"/>
      <c r="AJ24" s="47"/>
      <c r="AK24" s="47"/>
      <c r="AL24" s="51"/>
      <c r="AM24" s="51"/>
      <c r="AN24" s="41"/>
      <c r="AO24" s="51"/>
      <c r="AQ24" s="47"/>
      <c r="AR24" s="47"/>
      <c r="AT24" s="47"/>
      <c r="AU24" s="47"/>
    </row>
    <row r="25" spans="1:47" ht="13.8" x14ac:dyDescent="0.25">
      <c r="A25" s="43">
        <v>0.11458333333333399</v>
      </c>
      <c r="B25" s="54">
        <f t="shared" si="1"/>
        <v>1</v>
      </c>
      <c r="C25" s="6">
        <f>IF(AND($AE$11=$AL$1,OR($AH$11="Northbound",$AH$11="Eastbound")),'Raw Data'!AM145,IF(AND($AE$11=$AL$2,OR($AH$11="Northbound",$AH$11="Eastbound")),'Raw Data'!AM352,IF(AND($AE$11=$AL$3,OR($AH$11="Northbound",$AH$11="Eastbound")),'Raw Data'!AM559,IF(AND($AE$11=$AL$4,OR($AH$11="Northbound",$AH$11="Eastbound")),'Raw Data'!AM766,IF(AND($AE$11=$AL$5,OR($AH$11="Northbound",$AH$11="Eastbound")),'Raw Data'!AM973,IF(AND($AE$11=$AL$6,OR($AH$11="Northbound",$AH$11="Eastbound")),'Raw Data'!AM1180,IF(AND($AE$11=$AL$7,OR($AH$11="Northbound",$AH$11="Eastbound")),'Raw Data'!AM1387,IF(AND($AE$11=$AL$1,OR($AH$11="Southbound",$AH$11="Westbound")),'Raw Data'!AM146,IF(AND($AE$11=$AL$2,OR($AH$11="Southbound",$AH$11="Westbound")),'Raw Data'!AM353,IF(AND($AE$11=$AL$3,OR($AH$11="Southbound",$AH$11="Westbound")),'Raw Data'!AM560,IF(AND($AE$11=$AL$4,OR($AH$11="Southbound",$AH$11="Westbound")),'Raw Data'!AM767,IF(AND($AE$11=$AL$5,OR($AH$11="Southbound",$AH$11="Westbound")),'Raw Data'!AM974,IF(AND($AE$11=$AL$6,OR($AH$11="Southbound",$AH$11="Westbound")),'Raw Data'!AM1181,IF(AND($AE$11=$AL$7,OR($AH$11="Southbound",$AH$11="Westbound")),'Raw Data'!AM1388,IF(AND($AE$11=$AL$1,$AH$11="Combined"),SUM('Raw Data'!AM145:AM146),IF(AND($AE$11=$AL$2,$AH$11="Combined"),SUM('Raw Data'!AM352:AM353),IF(AND($AE$11=$AL$3,$AH$11="Combined"),SUM('Raw Data'!AM559:AM560),IF(AND($AE$11=$AL$4,$AH$11="Combined"),SUM('Raw Data'!AM766:AM767),IF(AND($AE$11=$AL$5,$AH$11="Combined"),SUM('Raw Data'!AM973:AM974),IF(AND($AE$11=$AL$6,$AH$11="Combined"),SUM('Raw Data'!AM1180:AM1181),IF(AND($AE$11=$AL$7,$AH$11="Combined"),SUM('Raw Data'!AM1387:AM1388),"Error")))))))))))))))))))))</f>
        <v>0</v>
      </c>
      <c r="D25" s="6">
        <f>IF(AND($AE$11=$AL$1,OR($AH$11="Northbound",$AH$11="Eastbound")),'Raw Data'!AN145,IF(AND($AE$11=$AL$2,OR($AH$11="Northbound",$AH$11="Eastbound")),'Raw Data'!AN352,IF(AND($AE$11=$AL$3,OR($AH$11="Northbound",$AH$11="Eastbound")),'Raw Data'!AN559,IF(AND($AE$11=$AL$4,OR($AH$11="Northbound",$AH$11="Eastbound")),'Raw Data'!AN766,IF(AND($AE$11=$AL$5,OR($AH$11="Northbound",$AH$11="Eastbound")),'Raw Data'!AN973,IF(AND($AE$11=$AL$6,OR($AH$11="Northbound",$AH$11="Eastbound")),'Raw Data'!AN1180,IF(AND($AE$11=$AL$7,OR($AH$11="Northbound",$AH$11="Eastbound")),'Raw Data'!AN1387,IF(AND($AE$11=$AL$1,OR($AH$11="Southbound",$AH$11="Westbound")),'Raw Data'!AN146,IF(AND($AE$11=$AL$2,OR($AH$11="Southbound",$AH$11="Westbound")),'Raw Data'!AN353,IF(AND($AE$11=$AL$3,OR($AH$11="Southbound",$AH$11="Westbound")),'Raw Data'!AN560,IF(AND($AE$11=$AL$4,OR($AH$11="Southbound",$AH$11="Westbound")),'Raw Data'!AN767,IF(AND($AE$11=$AL$5,OR($AH$11="Southbound",$AH$11="Westbound")),'Raw Data'!AN974,IF(AND($AE$11=$AL$6,OR($AH$11="Southbound",$AH$11="Westbound")),'Raw Data'!AN1181,IF(AND($AE$11=$AL$7,OR($AH$11="Southbound",$AH$11="Westbound")),'Raw Data'!AN1388,IF(AND($AE$11=$AL$1,$AH$11="Combined"),SUM('Raw Data'!AN145:AN146),IF(AND($AE$11=$AL$2,$AH$11="Combined"),SUM('Raw Data'!AN352:AN353),IF(AND($AE$11=$AL$3,$AH$11="Combined"),SUM('Raw Data'!AN559:AN560),IF(AND($AE$11=$AL$4,$AH$11="Combined"),SUM('Raw Data'!AN766:AN767),IF(AND($AE$11=$AL$5,$AH$11="Combined"),SUM('Raw Data'!AN973:AN974),IF(AND($AE$11=$AL$6,$AH$11="Combined"),SUM('Raw Data'!AN1180:AN1181),IF(AND($AE$11=$AL$7,$AH$11="Combined"),SUM('Raw Data'!AN1387:AN1388),"Error")))))))))))))))))))))</f>
        <v>0</v>
      </c>
      <c r="E25" s="6">
        <f>IF(AND($AE$11=$AL$1,OR($AH$11="Northbound",$AH$11="Eastbound")),'Raw Data'!AO145,IF(AND($AE$11=$AL$2,OR($AH$11="Northbound",$AH$11="Eastbound")),'Raw Data'!AO352,IF(AND($AE$11=$AL$3,OR($AH$11="Northbound",$AH$11="Eastbound")),'Raw Data'!AO559,IF(AND($AE$11=$AL$4,OR($AH$11="Northbound",$AH$11="Eastbound")),'Raw Data'!AO766,IF(AND($AE$11=$AL$5,OR($AH$11="Northbound",$AH$11="Eastbound")),'Raw Data'!AO973,IF(AND($AE$11=$AL$6,OR($AH$11="Northbound",$AH$11="Eastbound")),'Raw Data'!AO1180,IF(AND($AE$11=$AL$7,OR($AH$11="Northbound",$AH$11="Eastbound")),'Raw Data'!AO1387,IF(AND($AE$11=$AL$1,OR($AH$11="Southbound",$AH$11="Westbound")),'Raw Data'!AO146,IF(AND($AE$11=$AL$2,OR($AH$11="Southbound",$AH$11="Westbound")),'Raw Data'!AO353,IF(AND($AE$11=$AL$3,OR($AH$11="Southbound",$AH$11="Westbound")),'Raw Data'!AO560,IF(AND($AE$11=$AL$4,OR($AH$11="Southbound",$AH$11="Westbound")),'Raw Data'!AO767,IF(AND($AE$11=$AL$5,OR($AH$11="Southbound",$AH$11="Westbound")),'Raw Data'!AO974,IF(AND($AE$11=$AL$6,OR($AH$11="Southbound",$AH$11="Westbound")),'Raw Data'!AO1181,IF(AND($AE$11=$AL$7,OR($AH$11="Southbound",$AH$11="Westbound")),'Raw Data'!AO1388,IF(AND($AE$11=$AL$1,$AH$11="Combined"),SUM('Raw Data'!AO145:AO146),IF(AND($AE$11=$AL$2,$AH$11="Combined"),SUM('Raw Data'!AO352:AO353),IF(AND($AE$11=$AL$3,$AH$11="Combined"),SUM('Raw Data'!AO559:AO560),IF(AND($AE$11=$AL$4,$AH$11="Combined"),SUM('Raw Data'!AO766:AO767),IF(AND($AE$11=$AL$5,$AH$11="Combined"),SUM('Raw Data'!AO973:AO974),IF(AND($AE$11=$AL$6,$AH$11="Combined"),SUM('Raw Data'!AO1180:AO1181),IF(AND($AE$11=$AL$7,$AH$11="Combined"),SUM('Raw Data'!AO1387:AO1388),"Error")))))))))))))))))))))</f>
        <v>0</v>
      </c>
      <c r="F25" s="6">
        <f>IF(AND($AE$11=$AL$1,OR($AH$11="Northbound",$AH$11="Eastbound")),'Raw Data'!AP145,IF(AND($AE$11=$AL$2,OR($AH$11="Northbound",$AH$11="Eastbound")),'Raw Data'!AP352,IF(AND($AE$11=$AL$3,OR($AH$11="Northbound",$AH$11="Eastbound")),'Raw Data'!AP559,IF(AND($AE$11=$AL$4,OR($AH$11="Northbound",$AH$11="Eastbound")),'Raw Data'!AP766,IF(AND($AE$11=$AL$5,OR($AH$11="Northbound",$AH$11="Eastbound")),'Raw Data'!AP973,IF(AND($AE$11=$AL$6,OR($AH$11="Northbound",$AH$11="Eastbound")),'Raw Data'!AP1180,IF(AND($AE$11=$AL$7,OR($AH$11="Northbound",$AH$11="Eastbound")),'Raw Data'!AP1387,IF(AND($AE$11=$AL$1,OR($AH$11="Southbound",$AH$11="Westbound")),'Raw Data'!AP146,IF(AND($AE$11=$AL$2,OR($AH$11="Southbound",$AH$11="Westbound")),'Raw Data'!AP353,IF(AND($AE$11=$AL$3,OR($AH$11="Southbound",$AH$11="Westbound")),'Raw Data'!AP560,IF(AND($AE$11=$AL$4,OR($AH$11="Southbound",$AH$11="Westbound")),'Raw Data'!AP767,IF(AND($AE$11=$AL$5,OR($AH$11="Southbound",$AH$11="Westbound")),'Raw Data'!AP974,IF(AND($AE$11=$AL$6,OR($AH$11="Southbound",$AH$11="Westbound")),'Raw Data'!AP1181,IF(AND($AE$11=$AL$7,OR($AH$11="Southbound",$AH$11="Westbound")),'Raw Data'!AP1388,IF(AND($AE$11=$AL$1,$AH$11="Combined"),SUM('Raw Data'!AP145:AP146),IF(AND($AE$11=$AL$2,$AH$11="Combined"),SUM('Raw Data'!AP352:AP353),IF(AND($AE$11=$AL$3,$AH$11="Combined"),SUM('Raw Data'!AP559:AP560),IF(AND($AE$11=$AL$4,$AH$11="Combined"),SUM('Raw Data'!AP766:AP767),IF(AND($AE$11=$AL$5,$AH$11="Combined"),SUM('Raw Data'!AP973:AP974),IF(AND($AE$11=$AL$6,$AH$11="Combined"),SUM('Raw Data'!AP1180:AP1181),IF(AND($AE$11=$AL$7,$AH$11="Combined"),SUM('Raw Data'!AP1387:AP1388),"Error")))))))))))))))))))))</f>
        <v>1</v>
      </c>
      <c r="G25" s="6">
        <f>IF(AND($AE$11=$AL$1,OR($AH$11="Northbound",$AH$11="Eastbound")),'Raw Data'!AQ145,IF(AND($AE$11=$AL$2,OR($AH$11="Northbound",$AH$11="Eastbound")),'Raw Data'!AQ352,IF(AND($AE$11=$AL$3,OR($AH$11="Northbound",$AH$11="Eastbound")),'Raw Data'!AQ559,IF(AND($AE$11=$AL$4,OR($AH$11="Northbound",$AH$11="Eastbound")),'Raw Data'!AQ766,IF(AND($AE$11=$AL$5,OR($AH$11="Northbound",$AH$11="Eastbound")),'Raw Data'!AQ973,IF(AND($AE$11=$AL$6,OR($AH$11="Northbound",$AH$11="Eastbound")),'Raw Data'!AQ1180,IF(AND($AE$11=$AL$7,OR($AH$11="Northbound",$AH$11="Eastbound")),'Raw Data'!AQ1387,IF(AND($AE$11=$AL$1,OR($AH$11="Southbound",$AH$11="Westbound")),'Raw Data'!AQ146,IF(AND($AE$11=$AL$2,OR($AH$11="Southbound",$AH$11="Westbound")),'Raw Data'!AQ353,IF(AND($AE$11=$AL$3,OR($AH$11="Southbound",$AH$11="Westbound")),'Raw Data'!AQ560,IF(AND($AE$11=$AL$4,OR($AH$11="Southbound",$AH$11="Westbound")),'Raw Data'!AQ767,IF(AND($AE$11=$AL$5,OR($AH$11="Southbound",$AH$11="Westbound")),'Raw Data'!AQ974,IF(AND($AE$11=$AL$6,OR($AH$11="Southbound",$AH$11="Westbound")),'Raw Data'!AQ1181,IF(AND($AE$11=$AL$7,OR($AH$11="Southbound",$AH$11="Westbound")),'Raw Data'!AQ1388,IF(AND($AE$11=$AL$1,$AH$11="Combined"),SUM('Raw Data'!AQ145:AQ146),IF(AND($AE$11=$AL$2,$AH$11="Combined"),SUM('Raw Data'!AQ352:AQ353),IF(AND($AE$11=$AL$3,$AH$11="Combined"),SUM('Raw Data'!AQ559:AQ560),IF(AND($AE$11=$AL$4,$AH$11="Combined"),SUM('Raw Data'!AQ766:AQ767),IF(AND($AE$11=$AL$5,$AH$11="Combined"),SUM('Raw Data'!AQ973:AQ974),IF(AND($AE$11=$AL$6,$AH$11="Combined"),SUM('Raw Data'!AQ1180:AQ1181),IF(AND($AE$11=$AL$7,$AH$11="Combined"),SUM('Raw Data'!AQ1387:AQ1388),"Error")))))))))))))))))))))</f>
        <v>0</v>
      </c>
      <c r="H25" s="6">
        <f>IF(AND($AE$11=$AL$1,OR($AH$11="Northbound",$AH$11="Eastbound")),'Raw Data'!AR145,IF(AND($AE$11=$AL$2,OR($AH$11="Northbound",$AH$11="Eastbound")),'Raw Data'!AR352,IF(AND($AE$11=$AL$3,OR($AH$11="Northbound",$AH$11="Eastbound")),'Raw Data'!AR559,IF(AND($AE$11=$AL$4,OR($AH$11="Northbound",$AH$11="Eastbound")),'Raw Data'!AR766,IF(AND($AE$11=$AL$5,OR($AH$11="Northbound",$AH$11="Eastbound")),'Raw Data'!AR973,IF(AND($AE$11=$AL$6,OR($AH$11="Northbound",$AH$11="Eastbound")),'Raw Data'!AR1180,IF(AND($AE$11=$AL$7,OR($AH$11="Northbound",$AH$11="Eastbound")),'Raw Data'!AR1387,IF(AND($AE$11=$AL$1,OR($AH$11="Southbound",$AH$11="Westbound")),'Raw Data'!AR146,IF(AND($AE$11=$AL$2,OR($AH$11="Southbound",$AH$11="Westbound")),'Raw Data'!AR353,IF(AND($AE$11=$AL$3,OR($AH$11="Southbound",$AH$11="Westbound")),'Raw Data'!AR560,IF(AND($AE$11=$AL$4,OR($AH$11="Southbound",$AH$11="Westbound")),'Raw Data'!AR767,IF(AND($AE$11=$AL$5,OR($AH$11="Southbound",$AH$11="Westbound")),'Raw Data'!AR974,IF(AND($AE$11=$AL$6,OR($AH$11="Southbound",$AH$11="Westbound")),'Raw Data'!AR1181,IF(AND($AE$11=$AL$7,OR($AH$11="Southbound",$AH$11="Westbound")),'Raw Data'!AR1388,IF(AND($AE$11=$AL$1,$AH$11="Combined"),SUM('Raw Data'!AR145:AR146),IF(AND($AE$11=$AL$2,$AH$11="Combined"),SUM('Raw Data'!AR352:AR353),IF(AND($AE$11=$AL$3,$AH$11="Combined"),SUM('Raw Data'!AR559:AR560),IF(AND($AE$11=$AL$4,$AH$11="Combined"),SUM('Raw Data'!AR766:AR767),IF(AND($AE$11=$AL$5,$AH$11="Combined"),SUM('Raw Data'!AR973:AR974),IF(AND($AE$11=$AL$6,$AH$11="Combined"),SUM('Raw Data'!AR1180:AR1181),IF(AND($AE$11=$AL$7,$AH$11="Combined"),SUM('Raw Data'!AR1387:AR1388),"Error")))))))))))))))))))))</f>
        <v>0</v>
      </c>
      <c r="I25" s="6">
        <f>IF(AND($AE$11=$AL$1,OR($AH$11="Northbound",$AH$11="Eastbound")),'Raw Data'!AS145,IF(AND($AE$11=$AL$2,OR($AH$11="Northbound",$AH$11="Eastbound")),'Raw Data'!AS352,IF(AND($AE$11=$AL$3,OR($AH$11="Northbound",$AH$11="Eastbound")),'Raw Data'!AS559,IF(AND($AE$11=$AL$4,OR($AH$11="Northbound",$AH$11="Eastbound")),'Raw Data'!AS766,IF(AND($AE$11=$AL$5,OR($AH$11="Northbound",$AH$11="Eastbound")),'Raw Data'!AS973,IF(AND($AE$11=$AL$6,OR($AH$11="Northbound",$AH$11="Eastbound")),'Raw Data'!AS1180,IF(AND($AE$11=$AL$7,OR($AH$11="Northbound",$AH$11="Eastbound")),'Raw Data'!AS1387,IF(AND($AE$11=$AL$1,OR($AH$11="Southbound",$AH$11="Westbound")),'Raw Data'!AS146,IF(AND($AE$11=$AL$2,OR($AH$11="Southbound",$AH$11="Westbound")),'Raw Data'!AS353,IF(AND($AE$11=$AL$3,OR($AH$11="Southbound",$AH$11="Westbound")),'Raw Data'!AS560,IF(AND($AE$11=$AL$4,OR($AH$11="Southbound",$AH$11="Westbound")),'Raw Data'!AS767,IF(AND($AE$11=$AL$5,OR($AH$11="Southbound",$AH$11="Westbound")),'Raw Data'!AS974,IF(AND($AE$11=$AL$6,OR($AH$11="Southbound",$AH$11="Westbound")),'Raw Data'!AS1181,IF(AND($AE$11=$AL$7,OR($AH$11="Southbound",$AH$11="Westbound")),'Raw Data'!AS1388,IF(AND($AE$11=$AL$1,$AH$11="Combined"),SUM('Raw Data'!AS145:AS146),IF(AND($AE$11=$AL$2,$AH$11="Combined"),SUM('Raw Data'!AS352:AS353),IF(AND($AE$11=$AL$3,$AH$11="Combined"),SUM('Raw Data'!AS559:AS560),IF(AND($AE$11=$AL$4,$AH$11="Combined"),SUM('Raw Data'!AS766:AS767),IF(AND($AE$11=$AL$5,$AH$11="Combined"),SUM('Raw Data'!AS973:AS974),IF(AND($AE$11=$AL$6,$AH$11="Combined"),SUM('Raw Data'!AS1180:AS1181),IF(AND($AE$11=$AL$7,$AH$11="Combined"),SUM('Raw Data'!AS1387:AS1388),"Error")))))))))))))))))))))</f>
        <v>0</v>
      </c>
      <c r="J25" s="6">
        <f>IF(AND($AE$11=$AL$1,OR($AH$11="Northbound",$AH$11="Eastbound")),'Raw Data'!AT145,IF(AND($AE$11=$AL$2,OR($AH$11="Northbound",$AH$11="Eastbound")),'Raw Data'!AT352,IF(AND($AE$11=$AL$3,OR($AH$11="Northbound",$AH$11="Eastbound")),'Raw Data'!AT559,IF(AND($AE$11=$AL$4,OR($AH$11="Northbound",$AH$11="Eastbound")),'Raw Data'!AT766,IF(AND($AE$11=$AL$5,OR($AH$11="Northbound",$AH$11="Eastbound")),'Raw Data'!AT973,IF(AND($AE$11=$AL$6,OR($AH$11="Northbound",$AH$11="Eastbound")),'Raw Data'!AT1180,IF(AND($AE$11=$AL$7,OR($AH$11="Northbound",$AH$11="Eastbound")),'Raw Data'!AT1387,IF(AND($AE$11=$AL$1,OR($AH$11="Southbound",$AH$11="Westbound")),'Raw Data'!AT146,IF(AND($AE$11=$AL$2,OR($AH$11="Southbound",$AH$11="Westbound")),'Raw Data'!AT353,IF(AND($AE$11=$AL$3,OR($AH$11="Southbound",$AH$11="Westbound")),'Raw Data'!AT560,IF(AND($AE$11=$AL$4,OR($AH$11="Southbound",$AH$11="Westbound")),'Raw Data'!AT767,IF(AND($AE$11=$AL$5,OR($AH$11="Southbound",$AH$11="Westbound")),'Raw Data'!AT974,IF(AND($AE$11=$AL$6,OR($AH$11="Southbound",$AH$11="Westbound")),'Raw Data'!AT1181,IF(AND($AE$11=$AL$7,OR($AH$11="Southbound",$AH$11="Westbound")),'Raw Data'!AT1388,IF(AND($AE$11=$AL$1,$AH$11="Combined"),SUM('Raw Data'!AT145:AT146),IF(AND($AE$11=$AL$2,$AH$11="Combined"),SUM('Raw Data'!AT352:AT353),IF(AND($AE$11=$AL$3,$AH$11="Combined"),SUM('Raw Data'!AT559:AT560),IF(AND($AE$11=$AL$4,$AH$11="Combined"),SUM('Raw Data'!AT766:AT767),IF(AND($AE$11=$AL$5,$AH$11="Combined"),SUM('Raw Data'!AT973:AT974),IF(AND($AE$11=$AL$6,$AH$11="Combined"),SUM('Raw Data'!AT1180:AT1181),IF(AND($AE$11=$AL$7,$AH$11="Combined"),SUM('Raw Data'!AT1387:AT1388),"Error")))))))))))))))))))))</f>
        <v>0</v>
      </c>
      <c r="K25" s="6">
        <f>IF(AND($AE$11=$AL$1,OR($AH$11="Northbound",$AH$11="Eastbound")),'Raw Data'!AU145,IF(AND($AE$11=$AL$2,OR($AH$11="Northbound",$AH$11="Eastbound")),'Raw Data'!AU352,IF(AND($AE$11=$AL$3,OR($AH$11="Northbound",$AH$11="Eastbound")),'Raw Data'!AU559,IF(AND($AE$11=$AL$4,OR($AH$11="Northbound",$AH$11="Eastbound")),'Raw Data'!AU766,IF(AND($AE$11=$AL$5,OR($AH$11="Northbound",$AH$11="Eastbound")),'Raw Data'!AU973,IF(AND($AE$11=$AL$6,OR($AH$11="Northbound",$AH$11="Eastbound")),'Raw Data'!AU1180,IF(AND($AE$11=$AL$7,OR($AH$11="Northbound",$AH$11="Eastbound")),'Raw Data'!AU1387,IF(AND($AE$11=$AL$1,OR($AH$11="Southbound",$AH$11="Westbound")),'Raw Data'!AU146,IF(AND($AE$11=$AL$2,OR($AH$11="Southbound",$AH$11="Westbound")),'Raw Data'!AU353,IF(AND($AE$11=$AL$3,OR($AH$11="Southbound",$AH$11="Westbound")),'Raw Data'!AU560,IF(AND($AE$11=$AL$4,OR($AH$11="Southbound",$AH$11="Westbound")),'Raw Data'!AU767,IF(AND($AE$11=$AL$5,OR($AH$11="Southbound",$AH$11="Westbound")),'Raw Data'!AU974,IF(AND($AE$11=$AL$6,OR($AH$11="Southbound",$AH$11="Westbound")),'Raw Data'!AU1181,IF(AND($AE$11=$AL$7,OR($AH$11="Southbound",$AH$11="Westbound")),'Raw Data'!AU1388,IF(AND($AE$11=$AL$1,$AH$11="Combined"),SUM('Raw Data'!AU145:AU146),IF(AND($AE$11=$AL$2,$AH$11="Combined"),SUM('Raw Data'!AU352:AU353),IF(AND($AE$11=$AL$3,$AH$11="Combined"),SUM('Raw Data'!AU559:AU560),IF(AND($AE$11=$AL$4,$AH$11="Combined"),SUM('Raw Data'!AU766:AU767),IF(AND($AE$11=$AL$5,$AH$11="Combined"),SUM('Raw Data'!AU973:AU974),IF(AND($AE$11=$AL$6,$AH$11="Combined"),SUM('Raw Data'!AU1180:AU1181),IF(AND($AE$11=$AL$7,$AH$11="Combined"),SUM('Raw Data'!AU1387:AU1388),"Error")))))))))))))))))))))</f>
        <v>0</v>
      </c>
      <c r="L25" s="6">
        <f>IF(AND($AE$11=$AL$1,OR($AH$11="Northbound",$AH$11="Eastbound")),'Raw Data'!AV145,IF(AND($AE$11=$AL$2,OR($AH$11="Northbound",$AH$11="Eastbound")),'Raw Data'!AV352,IF(AND($AE$11=$AL$3,OR($AH$11="Northbound",$AH$11="Eastbound")),'Raw Data'!AV559,IF(AND($AE$11=$AL$4,OR($AH$11="Northbound",$AH$11="Eastbound")),'Raw Data'!AV766,IF(AND($AE$11=$AL$5,OR($AH$11="Northbound",$AH$11="Eastbound")),'Raw Data'!AV973,IF(AND($AE$11=$AL$6,OR($AH$11="Northbound",$AH$11="Eastbound")),'Raw Data'!AV1180,IF(AND($AE$11=$AL$7,OR($AH$11="Northbound",$AH$11="Eastbound")),'Raw Data'!AV1387,IF(AND($AE$11=$AL$1,OR($AH$11="Southbound",$AH$11="Westbound")),'Raw Data'!AV146,IF(AND($AE$11=$AL$2,OR($AH$11="Southbound",$AH$11="Westbound")),'Raw Data'!AV353,IF(AND($AE$11=$AL$3,OR($AH$11="Southbound",$AH$11="Westbound")),'Raw Data'!AV560,IF(AND($AE$11=$AL$4,OR($AH$11="Southbound",$AH$11="Westbound")),'Raw Data'!AV767,IF(AND($AE$11=$AL$5,OR($AH$11="Southbound",$AH$11="Westbound")),'Raw Data'!AV974,IF(AND($AE$11=$AL$6,OR($AH$11="Southbound",$AH$11="Westbound")),'Raw Data'!AV1181,IF(AND($AE$11=$AL$7,OR($AH$11="Southbound",$AH$11="Westbound")),'Raw Data'!AV1388,IF(AND($AE$11=$AL$1,$AH$11="Combined"),SUM('Raw Data'!AV145:AV146),IF(AND($AE$11=$AL$2,$AH$11="Combined"),SUM('Raw Data'!AV352:AV353),IF(AND($AE$11=$AL$3,$AH$11="Combined"),SUM('Raw Data'!AV559:AV560),IF(AND($AE$11=$AL$4,$AH$11="Combined"),SUM('Raw Data'!AV766:AV767),IF(AND($AE$11=$AL$5,$AH$11="Combined"),SUM('Raw Data'!AV973:AV974),IF(AND($AE$11=$AL$6,$AH$11="Combined"),SUM('Raw Data'!AV1180:AV1181),IF(AND($AE$11=$AL$7,$AH$11="Combined"),SUM('Raw Data'!AV1387:AV1388),"Error")))))))))))))))))))))</f>
        <v>0</v>
      </c>
      <c r="M25" s="6">
        <f>IF(AND($AE$11=$AL$1,OR($AH$11="Northbound",$AH$11="Eastbound")),'Raw Data'!AW145,IF(AND($AE$11=$AL$2,OR($AH$11="Northbound",$AH$11="Eastbound")),'Raw Data'!AW352,IF(AND($AE$11=$AL$3,OR($AH$11="Northbound",$AH$11="Eastbound")),'Raw Data'!AW559,IF(AND($AE$11=$AL$4,OR($AH$11="Northbound",$AH$11="Eastbound")),'Raw Data'!AW766,IF(AND($AE$11=$AL$5,OR($AH$11="Northbound",$AH$11="Eastbound")),'Raw Data'!AW973,IF(AND($AE$11=$AL$6,OR($AH$11="Northbound",$AH$11="Eastbound")),'Raw Data'!AW1180,IF(AND($AE$11=$AL$7,OR($AH$11="Northbound",$AH$11="Eastbound")),'Raw Data'!AW1387,IF(AND($AE$11=$AL$1,OR($AH$11="Southbound",$AH$11="Westbound")),'Raw Data'!AW146,IF(AND($AE$11=$AL$2,OR($AH$11="Southbound",$AH$11="Westbound")),'Raw Data'!AW353,IF(AND($AE$11=$AL$3,OR($AH$11="Southbound",$AH$11="Westbound")),'Raw Data'!AW560,IF(AND($AE$11=$AL$4,OR($AH$11="Southbound",$AH$11="Westbound")),'Raw Data'!AW767,IF(AND($AE$11=$AL$5,OR($AH$11="Southbound",$AH$11="Westbound")),'Raw Data'!AW974,IF(AND($AE$11=$AL$6,OR($AH$11="Southbound",$AH$11="Westbound")),'Raw Data'!AW1181,IF(AND($AE$11=$AL$7,OR($AH$11="Southbound",$AH$11="Westbound")),'Raw Data'!AW1388,IF(AND($AE$11=$AL$1,$AH$11="Combined"),SUM('Raw Data'!AW145:AW146),IF(AND($AE$11=$AL$2,$AH$11="Combined"),SUM('Raw Data'!AW352:AW353),IF(AND($AE$11=$AL$3,$AH$11="Combined"),SUM('Raw Data'!AW559:AW560),IF(AND($AE$11=$AL$4,$AH$11="Combined"),SUM('Raw Data'!AW766:AW767),IF(AND($AE$11=$AL$5,$AH$11="Combined"),SUM('Raw Data'!AW973:AW974),IF(AND($AE$11=$AL$6,$AH$11="Combined"),SUM('Raw Data'!AW1180:AW1181),IF(AND($AE$11=$AL$7,$AH$11="Combined"),SUM('Raw Data'!AW1387:AW1388),"Error")))))))))))))))))))))</f>
        <v>0</v>
      </c>
      <c r="N25" s="6">
        <f>IF(AND($AE$11=$AL$1,OR($AH$11="Northbound",$AH$11="Eastbound")),'Raw Data'!AX145,IF(AND($AE$11=$AL$2,OR($AH$11="Northbound",$AH$11="Eastbound")),'Raw Data'!AX352,IF(AND($AE$11=$AL$3,OR($AH$11="Northbound",$AH$11="Eastbound")),'Raw Data'!AX559,IF(AND($AE$11=$AL$4,OR($AH$11="Northbound",$AH$11="Eastbound")),'Raw Data'!AX766,IF(AND($AE$11=$AL$5,OR($AH$11="Northbound",$AH$11="Eastbound")),'Raw Data'!AX973,IF(AND($AE$11=$AL$6,OR($AH$11="Northbound",$AH$11="Eastbound")),'Raw Data'!AX1180,IF(AND($AE$11=$AL$7,OR($AH$11="Northbound",$AH$11="Eastbound")),'Raw Data'!AX1387,IF(AND($AE$11=$AL$1,OR($AH$11="Southbound",$AH$11="Westbound")),'Raw Data'!AX146,IF(AND($AE$11=$AL$2,OR($AH$11="Southbound",$AH$11="Westbound")),'Raw Data'!AX353,IF(AND($AE$11=$AL$3,OR($AH$11="Southbound",$AH$11="Westbound")),'Raw Data'!AX560,IF(AND($AE$11=$AL$4,OR($AH$11="Southbound",$AH$11="Westbound")),'Raw Data'!AX767,IF(AND($AE$11=$AL$5,OR($AH$11="Southbound",$AH$11="Westbound")),'Raw Data'!AX974,IF(AND($AE$11=$AL$6,OR($AH$11="Southbound",$AH$11="Westbound")),'Raw Data'!AX1181,IF(AND($AE$11=$AL$7,OR($AH$11="Southbound",$AH$11="Westbound")),'Raw Data'!AX1388,IF(AND($AE$11=$AL$1,$AH$11="Combined"),SUM('Raw Data'!AX145:AX146),IF(AND($AE$11=$AL$2,$AH$11="Combined"),SUM('Raw Data'!AX352:AX353),IF(AND($AE$11=$AL$3,$AH$11="Combined"),SUM('Raw Data'!AX559:AX560),IF(AND($AE$11=$AL$4,$AH$11="Combined"),SUM('Raw Data'!AX766:AX767),IF(AND($AE$11=$AL$5,$AH$11="Combined"),SUM('Raw Data'!AX973:AX974),IF(AND($AE$11=$AL$6,$AH$11="Combined"),SUM('Raw Data'!AX1180:AX1181),IF(AND($AE$11=$AL$7,$AH$11="Combined"),SUM('Raw Data'!AX1387:AX1388),"Error")))))))))))))))))))))</f>
        <v>0</v>
      </c>
      <c r="O25" s="6">
        <f>IF(AND($AE$11=$AL$1,OR($AH$11="Northbound",$AH$11="Eastbound")),'Raw Data'!AY145,IF(AND($AE$11=$AL$2,OR($AH$11="Northbound",$AH$11="Eastbound")),'Raw Data'!AY352,IF(AND($AE$11=$AL$3,OR($AH$11="Northbound",$AH$11="Eastbound")),'Raw Data'!AY559,IF(AND($AE$11=$AL$4,OR($AH$11="Northbound",$AH$11="Eastbound")),'Raw Data'!AY766,IF(AND($AE$11=$AL$5,OR($AH$11="Northbound",$AH$11="Eastbound")),'Raw Data'!AY973,IF(AND($AE$11=$AL$6,OR($AH$11="Northbound",$AH$11="Eastbound")),'Raw Data'!AY1180,IF(AND($AE$11=$AL$7,OR($AH$11="Northbound",$AH$11="Eastbound")),'Raw Data'!AY1387,IF(AND($AE$11=$AL$1,OR($AH$11="Southbound",$AH$11="Westbound")),'Raw Data'!AY146,IF(AND($AE$11=$AL$2,OR($AH$11="Southbound",$AH$11="Westbound")),'Raw Data'!AY353,IF(AND($AE$11=$AL$3,OR($AH$11="Southbound",$AH$11="Westbound")),'Raw Data'!AY560,IF(AND($AE$11=$AL$4,OR($AH$11="Southbound",$AH$11="Westbound")),'Raw Data'!AY767,IF(AND($AE$11=$AL$5,OR($AH$11="Southbound",$AH$11="Westbound")),'Raw Data'!AY974,IF(AND($AE$11=$AL$6,OR($AH$11="Southbound",$AH$11="Westbound")),'Raw Data'!AY1181,IF(AND($AE$11=$AL$7,OR($AH$11="Southbound",$AH$11="Westbound")),'Raw Data'!AY1388,IF(AND($AE$11=$AL$1,$AH$11="Combined"),SUM('Raw Data'!AY145:AY146),IF(AND($AE$11=$AL$2,$AH$11="Combined"),SUM('Raw Data'!AY352:AY353),IF(AND($AE$11=$AL$3,$AH$11="Combined"),SUM('Raw Data'!AY559:AY560),IF(AND($AE$11=$AL$4,$AH$11="Combined"),SUM('Raw Data'!AY766:AY767),IF(AND($AE$11=$AL$5,$AH$11="Combined"),SUM('Raw Data'!AY973:AY974),IF(AND($AE$11=$AL$6,$AH$11="Combined"),SUM('Raw Data'!AY1180:AY1181),IF(AND($AE$11=$AL$7,$AH$11="Combined"),SUM('Raw Data'!AY1387:AY1388),"Error")))))))))))))))))))))</f>
        <v>0</v>
      </c>
      <c r="P25" s="6">
        <f>IF(AND($AE$11=$AL$1,OR($AH$11="Northbound",$AH$11="Eastbound")),'Raw Data'!AZ145,IF(AND($AE$11=$AL$2,OR($AH$11="Northbound",$AH$11="Eastbound")),'Raw Data'!AZ352,IF(AND($AE$11=$AL$3,OR($AH$11="Northbound",$AH$11="Eastbound")),'Raw Data'!AZ559,IF(AND($AE$11=$AL$4,OR($AH$11="Northbound",$AH$11="Eastbound")),'Raw Data'!AZ766,IF(AND($AE$11=$AL$5,OR($AH$11="Northbound",$AH$11="Eastbound")),'Raw Data'!AZ973,IF(AND($AE$11=$AL$6,OR($AH$11="Northbound",$AH$11="Eastbound")),'Raw Data'!AZ1180,IF(AND($AE$11=$AL$7,OR($AH$11="Northbound",$AH$11="Eastbound")),'Raw Data'!AZ1387,IF(AND($AE$11=$AL$1,OR($AH$11="Southbound",$AH$11="Westbound")),'Raw Data'!AZ146,IF(AND($AE$11=$AL$2,OR($AH$11="Southbound",$AH$11="Westbound")),'Raw Data'!AZ353,IF(AND($AE$11=$AL$3,OR($AH$11="Southbound",$AH$11="Westbound")),'Raw Data'!AZ560,IF(AND($AE$11=$AL$4,OR($AH$11="Southbound",$AH$11="Westbound")),'Raw Data'!AZ767,IF(AND($AE$11=$AL$5,OR($AH$11="Southbound",$AH$11="Westbound")),'Raw Data'!AZ974,IF(AND($AE$11=$AL$6,OR($AH$11="Southbound",$AH$11="Westbound")),'Raw Data'!AZ1181,IF(AND($AE$11=$AL$7,OR($AH$11="Southbound",$AH$11="Westbound")),'Raw Data'!AZ1388,IF(AND($AE$11=$AL$1,$AH$11="Combined"),SUM('Raw Data'!AZ145:AZ146),IF(AND($AE$11=$AL$2,$AH$11="Combined"),SUM('Raw Data'!AZ352:AZ353),IF(AND($AE$11=$AL$3,$AH$11="Combined"),SUM('Raw Data'!AZ559:AZ560),IF(AND($AE$11=$AL$4,$AH$11="Combined"),SUM('Raw Data'!AZ766:AZ767),IF(AND($AE$11=$AL$5,$AH$11="Combined"),SUM('Raw Data'!AZ973:AZ974),IF(AND($AE$11=$AL$6,$AH$11="Combined"),SUM('Raw Data'!AZ1180:AZ1181),IF(AND($AE$11=$AL$7,$AH$11="Combined"),SUM('Raw Data'!AZ1387:AZ1388),"Error")))))))))))))))))))))</f>
        <v>0</v>
      </c>
      <c r="Q25" s="6">
        <f>IF(AND($AE$11=$AL$1,OR($AH$11="Northbound",$AH$11="Eastbound")),'Raw Data'!BA145,IF(AND($AE$11=$AL$2,OR($AH$11="Northbound",$AH$11="Eastbound")),'Raw Data'!BA352,IF(AND($AE$11=$AL$3,OR($AH$11="Northbound",$AH$11="Eastbound")),'Raw Data'!BA559,IF(AND($AE$11=$AL$4,OR($AH$11="Northbound",$AH$11="Eastbound")),'Raw Data'!BA766,IF(AND($AE$11=$AL$5,OR($AH$11="Northbound",$AH$11="Eastbound")),'Raw Data'!BA973,IF(AND($AE$11=$AL$6,OR($AH$11="Northbound",$AH$11="Eastbound")),'Raw Data'!BA1180,IF(AND($AE$11=$AL$7,OR($AH$11="Northbound",$AH$11="Eastbound")),'Raw Data'!BA1387,IF(AND($AE$11=$AL$1,OR($AH$11="Southbound",$AH$11="Westbound")),'Raw Data'!BA146,IF(AND($AE$11=$AL$2,OR($AH$11="Southbound",$AH$11="Westbound")),'Raw Data'!BA353,IF(AND($AE$11=$AL$3,OR($AH$11="Southbound",$AH$11="Westbound")),'Raw Data'!BA560,IF(AND($AE$11=$AL$4,OR($AH$11="Southbound",$AH$11="Westbound")),'Raw Data'!BA767,IF(AND($AE$11=$AL$5,OR($AH$11="Southbound",$AH$11="Westbound")),'Raw Data'!BA974,IF(AND($AE$11=$AL$6,OR($AH$11="Southbound",$AH$11="Westbound")),'Raw Data'!BA1181,IF(AND($AE$11=$AL$7,OR($AH$11="Southbound",$AH$11="Westbound")),'Raw Data'!BA1388,IF(AND($AE$11=$AL$1,$AH$11="Combined"),SUM('Raw Data'!BA145:BA146),IF(AND($AE$11=$AL$2,$AH$11="Combined"),SUM('Raw Data'!BA352:BA353),IF(AND($AE$11=$AL$3,$AH$11="Combined"),SUM('Raw Data'!BA559:BA560),IF(AND($AE$11=$AL$4,$AH$11="Combined"),SUM('Raw Data'!BA766:BA767),IF(AND($AE$11=$AL$5,$AH$11="Combined"),SUM('Raw Data'!BA973:BA974),IF(AND($AE$11=$AL$6,$AH$11="Combined"),SUM('Raw Data'!BA1180:BA1181),IF(AND($AE$11=$AL$7,$AH$11="Combined"),SUM('Raw Data'!BA1387:BA1388),"Error")))))))))))))))))))))</f>
        <v>0</v>
      </c>
      <c r="R25" s="6">
        <f>IF(AND($AE$11=$AL$1,OR($AH$11="Northbound",$AH$11="Eastbound")),'Raw Data'!BB145,IF(AND($AE$11=$AL$2,OR($AH$11="Northbound",$AH$11="Eastbound")),'Raw Data'!BB352,IF(AND($AE$11=$AL$3,OR($AH$11="Northbound",$AH$11="Eastbound")),'Raw Data'!BB559,IF(AND($AE$11=$AL$4,OR($AH$11="Northbound",$AH$11="Eastbound")),'Raw Data'!BB766,IF(AND($AE$11=$AL$5,OR($AH$11="Northbound",$AH$11="Eastbound")),'Raw Data'!BB973,IF(AND($AE$11=$AL$6,OR($AH$11="Northbound",$AH$11="Eastbound")),'Raw Data'!BB1180,IF(AND($AE$11=$AL$7,OR($AH$11="Northbound",$AH$11="Eastbound")),'Raw Data'!BB1387,IF(AND($AE$11=$AL$1,OR($AH$11="Southbound",$AH$11="Westbound")),'Raw Data'!BB146,IF(AND($AE$11=$AL$2,OR($AH$11="Southbound",$AH$11="Westbound")),'Raw Data'!BB353,IF(AND($AE$11=$AL$3,OR($AH$11="Southbound",$AH$11="Westbound")),'Raw Data'!BB560,IF(AND($AE$11=$AL$4,OR($AH$11="Southbound",$AH$11="Westbound")),'Raw Data'!BB767,IF(AND($AE$11=$AL$5,OR($AH$11="Southbound",$AH$11="Westbound")),'Raw Data'!BB974,IF(AND($AE$11=$AL$6,OR($AH$11="Southbound",$AH$11="Westbound")),'Raw Data'!BB1181,IF(AND($AE$11=$AL$7,OR($AH$11="Southbound",$AH$11="Westbound")),'Raw Data'!BB1388,IF(AND($AE$11=$AL$1,$AH$11="Combined"),SUM('Raw Data'!BB145:BB146),IF(AND($AE$11=$AL$2,$AH$11="Combined"),SUM('Raw Data'!BB352:BB353),IF(AND($AE$11=$AL$3,$AH$11="Combined"),SUM('Raw Data'!BB559:BB560),IF(AND($AE$11=$AL$4,$AH$11="Combined"),SUM('Raw Data'!BB766:BB767),IF(AND($AE$11=$AL$5,$AH$11="Combined"),SUM('Raw Data'!BB973:BB974),IF(AND($AE$11=$AL$6,$AH$11="Combined"),SUM('Raw Data'!BB1180:BB1181),IF(AND($AE$11=$AL$7,$AH$11="Combined"),SUM('Raw Data'!BB1387:BB1388),"Error")))))))))))))))))))))</f>
        <v>0</v>
      </c>
      <c r="S25" s="6">
        <f>IF(AND($AE$11=$AL$1,OR($AH$11="Northbound",$AH$11="Eastbound")),'Raw Data'!BC145,IF(AND($AE$11=$AL$2,OR($AH$11="Northbound",$AH$11="Eastbound")),'Raw Data'!BC352,IF(AND($AE$11=$AL$3,OR($AH$11="Northbound",$AH$11="Eastbound")),'Raw Data'!BC559,IF(AND($AE$11=$AL$4,OR($AH$11="Northbound",$AH$11="Eastbound")),'Raw Data'!BC766,IF(AND($AE$11=$AL$5,OR($AH$11="Northbound",$AH$11="Eastbound")),'Raw Data'!BC973,IF(AND($AE$11=$AL$6,OR($AH$11="Northbound",$AH$11="Eastbound")),'Raw Data'!BC1180,IF(AND($AE$11=$AL$7,OR($AH$11="Northbound",$AH$11="Eastbound")),'Raw Data'!BC1387,IF(AND($AE$11=$AL$1,OR($AH$11="Southbound",$AH$11="Westbound")),'Raw Data'!BC146,IF(AND($AE$11=$AL$2,OR($AH$11="Southbound",$AH$11="Westbound")),'Raw Data'!BC353,IF(AND($AE$11=$AL$3,OR($AH$11="Southbound",$AH$11="Westbound")),'Raw Data'!BC560,IF(AND($AE$11=$AL$4,OR($AH$11="Southbound",$AH$11="Westbound")),'Raw Data'!BC767,IF(AND($AE$11=$AL$5,OR($AH$11="Southbound",$AH$11="Westbound")),'Raw Data'!BC974,IF(AND($AE$11=$AL$6,OR($AH$11="Southbound",$AH$11="Westbound")),'Raw Data'!BC1181,IF(AND($AE$11=$AL$7,OR($AH$11="Southbound",$AH$11="Westbound")),'Raw Data'!BC1388,IF(AND($AE$11=$AL$1,$AH$11="Combined"),SUM('Raw Data'!BC145:BC146),IF(AND($AE$11=$AL$2,$AH$11="Combined"),SUM('Raw Data'!BC352:BC353),IF(AND($AE$11=$AL$3,$AH$11="Combined"),SUM('Raw Data'!BC559:BC560),IF(AND($AE$11=$AL$4,$AH$11="Combined"),SUM('Raw Data'!BC766:BC767),IF(AND($AE$11=$AL$5,$AH$11="Combined"),SUM('Raw Data'!BC973:BC974),IF(AND($AE$11=$AL$6,$AH$11="Combined"),SUM('Raw Data'!BC1180:BC1181),IF(AND($AE$11=$AL$7,$AH$11="Combined"),SUM('Raw Data'!BC1387:BC1388),"Error")))))))))))))))))))))</f>
        <v>0</v>
      </c>
      <c r="T25" s="6">
        <f>IF(AND($AE$11=$AL$1,OR($AH$11="Northbound",$AH$11="Eastbound")),'Raw Data'!BD145,IF(AND($AE$11=$AL$2,OR($AH$11="Northbound",$AH$11="Eastbound")),'Raw Data'!BD352,IF(AND($AE$11=$AL$3,OR($AH$11="Northbound",$AH$11="Eastbound")),'Raw Data'!BD559,IF(AND($AE$11=$AL$4,OR($AH$11="Northbound",$AH$11="Eastbound")),'Raw Data'!BD766,IF(AND($AE$11=$AL$5,OR($AH$11="Northbound",$AH$11="Eastbound")),'Raw Data'!BD973,IF(AND($AE$11=$AL$6,OR($AH$11="Northbound",$AH$11="Eastbound")),'Raw Data'!BD1180,IF(AND($AE$11=$AL$7,OR($AH$11="Northbound",$AH$11="Eastbound")),'Raw Data'!BD1387,IF(AND($AE$11=$AL$1,OR($AH$11="Southbound",$AH$11="Westbound")),'Raw Data'!BD146,IF(AND($AE$11=$AL$2,OR($AH$11="Southbound",$AH$11="Westbound")),'Raw Data'!BD353,IF(AND($AE$11=$AL$3,OR($AH$11="Southbound",$AH$11="Westbound")),'Raw Data'!BD560,IF(AND($AE$11=$AL$4,OR($AH$11="Southbound",$AH$11="Westbound")),'Raw Data'!BD767,IF(AND($AE$11=$AL$5,OR($AH$11="Southbound",$AH$11="Westbound")),'Raw Data'!BD974,IF(AND($AE$11=$AL$6,OR($AH$11="Southbound",$AH$11="Westbound")),'Raw Data'!BD1181,IF(AND($AE$11=$AL$7,OR($AH$11="Southbound",$AH$11="Westbound")),'Raw Data'!BD1388,IF(AND($AE$11=$AL$1,$AH$11="Combined"),SUM('Raw Data'!BD145:BD146),IF(AND($AE$11=$AL$2,$AH$11="Combined"),SUM('Raw Data'!BD352:BD353),IF(AND($AE$11=$AL$3,$AH$11="Combined"),SUM('Raw Data'!BD559:BD560),IF(AND($AE$11=$AL$4,$AH$11="Combined"),SUM('Raw Data'!BD766:BD767),IF(AND($AE$11=$AL$5,$AH$11="Combined"),SUM('Raw Data'!BD973:BD974),IF(AND($AE$11=$AL$6,$AH$11="Combined"),SUM('Raw Data'!BD1180:BD1181),IF(AND($AE$11=$AL$7,$AH$11="Combined"),SUM('Raw Data'!BD1387:BD1388),"Error")))))))))))))))))))))</f>
        <v>0</v>
      </c>
      <c r="U25" s="6">
        <f>IF(AND($AE$11=$AL$1,OR($AH$11="Northbound",$AH$11="Eastbound")),'Raw Data'!BE145,IF(AND($AE$11=$AL$2,OR($AH$11="Northbound",$AH$11="Eastbound")),'Raw Data'!BE352,IF(AND($AE$11=$AL$3,OR($AH$11="Northbound",$AH$11="Eastbound")),'Raw Data'!BE559,IF(AND($AE$11=$AL$4,OR($AH$11="Northbound",$AH$11="Eastbound")),'Raw Data'!BE766,IF(AND($AE$11=$AL$5,OR($AH$11="Northbound",$AH$11="Eastbound")),'Raw Data'!BE973,IF(AND($AE$11=$AL$6,OR($AH$11="Northbound",$AH$11="Eastbound")),'Raw Data'!BE1180,IF(AND($AE$11=$AL$7,OR($AH$11="Northbound",$AH$11="Eastbound")),'Raw Data'!BE1387,IF(AND($AE$11=$AL$1,OR($AH$11="Southbound",$AH$11="Westbound")),'Raw Data'!BE146,IF(AND($AE$11=$AL$2,OR($AH$11="Southbound",$AH$11="Westbound")),'Raw Data'!BE353,IF(AND($AE$11=$AL$3,OR($AH$11="Southbound",$AH$11="Westbound")),'Raw Data'!BE560,IF(AND($AE$11=$AL$4,OR($AH$11="Southbound",$AH$11="Westbound")),'Raw Data'!BE767,IF(AND($AE$11=$AL$5,OR($AH$11="Southbound",$AH$11="Westbound")),'Raw Data'!BE974,IF(AND($AE$11=$AL$6,OR($AH$11="Southbound",$AH$11="Westbound")),'Raw Data'!BE1181,IF(AND($AE$11=$AL$7,OR($AH$11="Southbound",$AH$11="Westbound")),'Raw Data'!BE1388,IF(AND($AE$11=$AL$1,$AH$11="Combined"),SUM('Raw Data'!BE145:BE146),IF(AND($AE$11=$AL$2,$AH$11="Combined"),SUM('Raw Data'!BE352:BE353),IF(AND($AE$11=$AL$3,$AH$11="Combined"),SUM('Raw Data'!BE559:BE560),IF(AND($AE$11=$AL$4,$AH$11="Combined"),SUM('Raw Data'!BE766:BE767),IF(AND($AE$11=$AL$5,$AH$11="Combined"),SUM('Raw Data'!BE973:BE974),IF(AND($AE$11=$AL$6,$AH$11="Combined"),SUM('Raw Data'!BE1180:BE1181),IF(AND($AE$11=$AL$7,$AH$11="Combined"),SUM('Raw Data'!BE1387:BE1388),"Error")))))))))))))))))))))</f>
        <v>0</v>
      </c>
      <c r="V25" s="6">
        <f>IF(AND($AE$11=$AL$1,OR($AH$11="Northbound",$AH$11="Eastbound")),'Raw Data'!BF145,IF(AND($AE$11=$AL$2,OR($AH$11="Northbound",$AH$11="Eastbound")),'Raw Data'!BF352,IF(AND($AE$11=$AL$3,OR($AH$11="Northbound",$AH$11="Eastbound")),'Raw Data'!BF559,IF(AND($AE$11=$AL$4,OR($AH$11="Northbound",$AH$11="Eastbound")),'Raw Data'!BF766,IF(AND($AE$11=$AL$5,OR($AH$11="Northbound",$AH$11="Eastbound")),'Raw Data'!BF973,IF(AND($AE$11=$AL$6,OR($AH$11="Northbound",$AH$11="Eastbound")),'Raw Data'!BF1180,IF(AND($AE$11=$AL$7,OR($AH$11="Northbound",$AH$11="Eastbound")),'Raw Data'!BF1387,IF(AND($AE$11=$AL$1,OR($AH$11="Southbound",$AH$11="Westbound")),'Raw Data'!BF146,IF(AND($AE$11=$AL$2,OR($AH$11="Southbound",$AH$11="Westbound")),'Raw Data'!BF353,IF(AND($AE$11=$AL$3,OR($AH$11="Southbound",$AH$11="Westbound")),'Raw Data'!BF560,IF(AND($AE$11=$AL$4,OR($AH$11="Southbound",$AH$11="Westbound")),'Raw Data'!BF767,IF(AND($AE$11=$AL$5,OR($AH$11="Southbound",$AH$11="Westbound")),'Raw Data'!BF974,IF(AND($AE$11=$AL$6,OR($AH$11="Southbound",$AH$11="Westbound")),'Raw Data'!BF1181,IF(AND($AE$11=$AL$7,OR($AH$11="Southbound",$AH$11="Westbound")),'Raw Data'!BF1388,IF(AND($AE$11=$AL$1,$AH$11="Combined"),SUM('Raw Data'!BF145:BF146),IF(AND($AE$11=$AL$2,$AH$11="Combined"),SUM('Raw Data'!BF352:BF353),IF(AND($AE$11=$AL$3,$AH$11="Combined"),SUM('Raw Data'!BF559:BF560),IF(AND($AE$11=$AL$4,$AH$11="Combined"),SUM('Raw Data'!BF766:BF767),IF(AND($AE$11=$AL$5,$AH$11="Combined"),SUM('Raw Data'!BF973:BF974),IF(AND($AE$11=$AL$6,$AH$11="Combined"),SUM('Raw Data'!BF1180:BF1181),IF(AND($AE$11=$AL$7,$AH$11="Combined"),SUM('Raw Data'!BF1387:BF1388),"Error")))))))))))))))))))))</f>
        <v>0</v>
      </c>
      <c r="W25" s="6">
        <f>IF(AND($AE$11=$AL$1,OR($AH$11="Northbound",$AH$11="Eastbound")),'Raw Data'!BG145,IF(AND($AE$11=$AL$2,OR($AH$11="Northbound",$AH$11="Eastbound")),'Raw Data'!BG352,IF(AND($AE$11=$AL$3,OR($AH$11="Northbound",$AH$11="Eastbound")),'Raw Data'!BG559,IF(AND($AE$11=$AL$4,OR($AH$11="Northbound",$AH$11="Eastbound")),'Raw Data'!BG766,IF(AND($AE$11=$AL$5,OR($AH$11="Northbound",$AH$11="Eastbound")),'Raw Data'!BG973,IF(AND($AE$11=$AL$6,OR($AH$11="Northbound",$AH$11="Eastbound")),'Raw Data'!BG1180,IF(AND($AE$11=$AL$7,OR($AH$11="Northbound",$AH$11="Eastbound")),'Raw Data'!BG1387,IF(AND($AE$11=$AL$1,OR($AH$11="Southbound",$AH$11="Westbound")),'Raw Data'!BG146,IF(AND($AE$11=$AL$2,OR($AH$11="Southbound",$AH$11="Westbound")),'Raw Data'!BG353,IF(AND($AE$11=$AL$3,OR($AH$11="Southbound",$AH$11="Westbound")),'Raw Data'!BG560,IF(AND($AE$11=$AL$4,OR($AH$11="Southbound",$AH$11="Westbound")),'Raw Data'!BG767,IF(AND($AE$11=$AL$5,OR($AH$11="Southbound",$AH$11="Westbound")),'Raw Data'!BG974,IF(AND($AE$11=$AL$6,OR($AH$11="Southbound",$AH$11="Westbound")),'Raw Data'!BG1181,IF(AND($AE$11=$AL$7,OR($AH$11="Southbound",$AH$11="Westbound")),'Raw Data'!BG1388,IF(AND($AE$11=$AL$1,$AH$11="Combined"),SUM('Raw Data'!BG145:BG146),IF(AND($AE$11=$AL$2,$AH$11="Combined"),SUM('Raw Data'!BG352:BG353),IF(AND($AE$11=$AL$3,$AH$11="Combined"),SUM('Raw Data'!BG559:BG560),IF(AND($AE$11=$AL$4,$AH$11="Combined"),SUM('Raw Data'!BG766:BG767),IF(AND($AE$11=$AL$5,$AH$11="Combined"),SUM('Raw Data'!BG973:BG974),IF(AND($AE$11=$AL$6,$AH$11="Combined"),SUM('Raw Data'!BG1180:BG1181),IF(AND($AE$11=$AL$7,$AH$11="Combined"),SUM('Raw Data'!BG1387:BG1388),"Error")))))))))))))))))))))</f>
        <v>0</v>
      </c>
      <c r="X25" s="6">
        <f t="shared" si="2"/>
        <v>0</v>
      </c>
      <c r="Y25" s="24">
        <f t="shared" si="0"/>
        <v>0</v>
      </c>
      <c r="Z25" s="6" t="str">
        <f>IF(AND($AE$11=$AL$1,OR($AH$11="Northbound",$AH$11="Eastbound")),'Raw Data'!BH145,IF(AND($AE$11=$AL$2,OR($AH$11="Northbound",$AH$11="Eastbound")),'Raw Data'!BH352,IF(AND($AE$11=$AL$3,OR($AH$11="Northbound",$AH$11="Eastbound")),'Raw Data'!BH559,IF(AND($AE$11=$AL$4,OR($AH$11="Northbound",$AH$11="Eastbound")),'Raw Data'!BH766,IF(AND($AE$11=$AL$5,OR($AH$11="Northbound",$AH$11="Eastbound")),'Raw Data'!BH973,IF(AND($AE$11=$AL$6,OR($AH$11="Northbound",$AH$11="Eastbound")),'Raw Data'!BH1180,IF(AND($AE$11=$AL$7,OR($AH$11="Northbound",$AH$11="Eastbound")),'Raw Data'!BH1387,IF(AND($AE$11=$AL$1,OR($AH$11="Southbound",$AH$11="Westbound")),'Raw Data'!BH146,IF(AND($AE$11=$AL$2,OR($AH$11="Southbound",$AH$11="Westbound")),'Raw Data'!BH353,IF(AND($AE$11=$AL$3,OR($AH$11="Southbound",$AH$11="Westbound")),'Raw Data'!BH560,IF(AND($AE$11=$AL$4,OR($AH$11="Southbound",$AH$11="Westbound")),'Raw Data'!BH767,IF(AND($AE$11=$AL$5,OR($AH$11="Southbound",$AH$11="Westbound")),'Raw Data'!BH974,IF(AND($AE$11=$AL$6,OR($AH$11="Southbound",$AH$11="Westbound")),'Raw Data'!BH1181,IF(AND($AE$11=$AL$7,OR($AH$11="Southbound",$AH$11="Westbound")),'Raw Data'!BH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5" s="6" t="str">
        <f>IF(AND($AE$11=$AL$1,OR($AH$11="Northbound",$AH$11="Eastbound")),'Raw Data'!BI145,IF(AND($AE$11=$AL$2,OR($AH$11="Northbound",$AH$11="Eastbound")),'Raw Data'!BI352,IF(AND($AE$11=$AL$3,OR($AH$11="Northbound",$AH$11="Eastbound")),'Raw Data'!BI559,IF(AND($AE$11=$AL$4,OR($AH$11="Northbound",$AH$11="Eastbound")),'Raw Data'!BI766,IF(AND($AE$11=$AL$5,OR($AH$11="Northbound",$AH$11="Eastbound")),'Raw Data'!BI973,IF(AND($AE$11=$AL$6,OR($AH$11="Northbound",$AH$11="Eastbound")),'Raw Data'!BI1180,IF(AND($AE$11=$AL$7,OR($AH$11="Northbound",$AH$11="Eastbound")),'Raw Data'!BI1387,IF(AND($AE$11=$AL$1,OR($AH$11="Southbound",$AH$11="Westbound")),'Raw Data'!BI146,IF(AND($AE$11=$AL$2,OR($AH$11="Southbound",$AH$11="Westbound")),'Raw Data'!BI353,IF(AND($AE$11=$AL$3,OR($AH$11="Southbound",$AH$11="Westbound")),'Raw Data'!BI560,IF(AND($AE$11=$AL$4,OR($AH$11="Southbound",$AH$11="Westbound")),'Raw Data'!BI767,IF(AND($AE$11=$AL$5,OR($AH$11="Southbound",$AH$11="Westbound")),'Raw Data'!BI974,IF(AND($AE$11=$AL$6,OR($AH$11="Southbound",$AH$11="Westbound")),'Raw Data'!BI1181,IF(AND($AE$11=$AL$7,OR($AH$11="Southbound",$AH$11="Westbound")),'Raw Data'!BI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5" s="6" t="str">
        <f>IF(AND($AE$11=$AL$1,OR($AH$11="Northbound",$AH$11="Eastbound")),'Raw Data'!BJ145,IF(AND($AE$11=$AL$2,OR($AH$11="Northbound",$AH$11="Eastbound")),'Raw Data'!BJ352,IF(AND($AE$11=$AL$3,OR($AH$11="Northbound",$AH$11="Eastbound")),'Raw Data'!BJ559,IF(AND($AE$11=$AL$4,OR($AH$11="Northbound",$AH$11="Eastbound")),'Raw Data'!BJ766,IF(AND($AE$11=$AL$5,OR($AH$11="Northbound",$AH$11="Eastbound")),'Raw Data'!BJ973,IF(AND($AE$11=$AL$6,OR($AH$11="Northbound",$AH$11="Eastbound")),'Raw Data'!BJ1180,IF(AND($AE$11=$AL$7,OR($AH$11="Northbound",$AH$11="Eastbound")),'Raw Data'!BJ1387,IF(AND($AE$11=$AL$1,OR($AH$11="Southbound",$AH$11="Westbound")),'Raw Data'!BJ146,IF(AND($AE$11=$AL$2,OR($AH$11="Southbound",$AH$11="Westbound")),'Raw Data'!BJ353,IF(AND($AE$11=$AL$3,OR($AH$11="Southbound",$AH$11="Westbound")),'Raw Data'!BJ560,IF(AND($AE$11=$AL$4,OR($AH$11="Southbound",$AH$11="Westbound")),'Raw Data'!BJ767,IF(AND($AE$11=$AL$5,OR($AH$11="Southbound",$AH$11="Westbound")),'Raw Data'!BJ974,IF(AND($AE$11=$AL$6,OR($AH$11="Southbound",$AH$11="Westbound")),'Raw Data'!BJ1181,IF(AND($AE$11=$AL$7,OR($AH$11="Southbound",$AH$11="Westbound")),'Raw Data'!BJ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5" s="70" t="str">
        <f>IF(AND($AE$11=$AL$1,OR($AH$11="Northbound",$AH$11="Eastbound")),'Raw Data'!BK145,IF(AND($AE$11=$AL$2,OR($AH$11="Northbound",$AH$11="Eastbound")),'Raw Data'!BK352,IF(AND($AE$11=$AL$3,OR($AH$11="Northbound",$AH$11="Eastbound")),'Raw Data'!BK559,IF(AND($AE$11=$AL$4,OR($AH$11="Northbound",$AH$11="Eastbound")),'Raw Data'!BK766,IF(AND($AE$11=$AL$5,OR($AH$11="Northbound",$AH$11="Eastbound")),'Raw Data'!BK973,IF(AND($AE$11=$AL$6,OR($AH$11="Northbound",$AH$11="Eastbound")),'Raw Data'!BK1180,IF(AND($AE$11=$AL$7,OR($AH$11="Northbound",$AH$11="Eastbound")),'Raw Data'!BK1387,IF(AND($AE$11=$AL$1,OR($AH$11="Southbound",$AH$11="Westbound")),'Raw Data'!BK146,IF(AND($AE$11=$AL$2,OR($AH$11="Southbound",$AH$11="Westbound")),'Raw Data'!BK353,IF(AND($AE$11=$AL$3,OR($AH$11="Southbound",$AH$11="Westbound")),'Raw Data'!BK560,IF(AND($AE$11=$AL$4,OR($AH$11="Southbound",$AH$11="Westbound")),'Raw Data'!BK767,IF(AND($AE$11=$AL$5,OR($AH$11="Southbound",$AH$11="Westbound")),'Raw Data'!BK974,IF(AND($AE$11=$AL$6,OR($AH$11="Southbound",$AH$11="Westbound")),'Raw Data'!BK1181,IF(AND($AE$11=$AL$7,OR($AH$11="Southbound",$AH$11="Westbound")),'Raw Data'!BK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5" s="47"/>
      <c r="AF25" s="47"/>
      <c r="AG25" s="47"/>
      <c r="AH25" s="47"/>
      <c r="AI25" s="47"/>
      <c r="AJ25" s="47"/>
      <c r="AK25" s="47"/>
      <c r="AL25" s="51"/>
      <c r="AM25" s="51"/>
      <c r="AN25" s="41"/>
      <c r="AO25" s="51"/>
      <c r="AQ25" s="47"/>
      <c r="AR25" s="47"/>
      <c r="AT25" s="47"/>
      <c r="AU25" s="47"/>
    </row>
    <row r="26" spans="1:47" ht="13.8" x14ac:dyDescent="0.25">
      <c r="A26" s="43">
        <v>0.125</v>
      </c>
      <c r="B26" s="54">
        <f t="shared" si="1"/>
        <v>1</v>
      </c>
      <c r="C26" s="6">
        <f>IF(AND($AE$11=$AL$1,OR($AH$11="Northbound",$AH$11="Eastbound")),'Raw Data'!AM147,IF(AND($AE$11=$AL$2,OR($AH$11="Northbound",$AH$11="Eastbound")),'Raw Data'!AM354,IF(AND($AE$11=$AL$3,OR($AH$11="Northbound",$AH$11="Eastbound")),'Raw Data'!AM561,IF(AND($AE$11=$AL$4,OR($AH$11="Northbound",$AH$11="Eastbound")),'Raw Data'!AM768,IF(AND($AE$11=$AL$5,OR($AH$11="Northbound",$AH$11="Eastbound")),'Raw Data'!AM975,IF(AND($AE$11=$AL$6,OR($AH$11="Northbound",$AH$11="Eastbound")),'Raw Data'!AM1182,IF(AND($AE$11=$AL$7,OR($AH$11="Northbound",$AH$11="Eastbound")),'Raw Data'!AM1389,IF(AND($AE$11=$AL$1,OR($AH$11="Southbound",$AH$11="Westbound")),'Raw Data'!AM148,IF(AND($AE$11=$AL$2,OR($AH$11="Southbound",$AH$11="Westbound")),'Raw Data'!AM355,IF(AND($AE$11=$AL$3,OR($AH$11="Southbound",$AH$11="Westbound")),'Raw Data'!AM562,IF(AND($AE$11=$AL$4,OR($AH$11="Southbound",$AH$11="Westbound")),'Raw Data'!AM769,IF(AND($AE$11=$AL$5,OR($AH$11="Southbound",$AH$11="Westbound")),'Raw Data'!AM976,IF(AND($AE$11=$AL$6,OR($AH$11="Southbound",$AH$11="Westbound")),'Raw Data'!AM1183,IF(AND($AE$11=$AL$7,OR($AH$11="Southbound",$AH$11="Westbound")),'Raw Data'!AM1390,IF(AND($AE$11=$AL$1,$AH$11="Combined"),SUM('Raw Data'!AM147:AM148),IF(AND($AE$11=$AL$2,$AH$11="Combined"),SUM('Raw Data'!AM354:AM355),IF(AND($AE$11=$AL$3,$AH$11="Combined"),SUM('Raw Data'!AM561:AM562),IF(AND($AE$11=$AL$4,$AH$11="Combined"),SUM('Raw Data'!AM768:AM769),IF(AND($AE$11=$AL$5,$AH$11="Combined"),SUM('Raw Data'!AM975:AM976),IF(AND($AE$11=$AL$6,$AH$11="Combined"),SUM('Raw Data'!AM1182:AM1183),IF(AND($AE$11=$AL$7,$AH$11="Combined"),SUM('Raw Data'!AM1389:AM1390),"Error")))))))))))))))))))))</f>
        <v>0</v>
      </c>
      <c r="D26" s="6">
        <f>IF(AND($AE$11=$AL$1,OR($AH$11="Northbound",$AH$11="Eastbound")),'Raw Data'!AN147,IF(AND($AE$11=$AL$2,OR($AH$11="Northbound",$AH$11="Eastbound")),'Raw Data'!AN354,IF(AND($AE$11=$AL$3,OR($AH$11="Northbound",$AH$11="Eastbound")),'Raw Data'!AN561,IF(AND($AE$11=$AL$4,OR($AH$11="Northbound",$AH$11="Eastbound")),'Raw Data'!AN768,IF(AND($AE$11=$AL$5,OR($AH$11="Northbound",$AH$11="Eastbound")),'Raw Data'!AN975,IF(AND($AE$11=$AL$6,OR($AH$11="Northbound",$AH$11="Eastbound")),'Raw Data'!AN1182,IF(AND($AE$11=$AL$7,OR($AH$11="Northbound",$AH$11="Eastbound")),'Raw Data'!AN1389,IF(AND($AE$11=$AL$1,OR($AH$11="Southbound",$AH$11="Westbound")),'Raw Data'!AN148,IF(AND($AE$11=$AL$2,OR($AH$11="Southbound",$AH$11="Westbound")),'Raw Data'!AN355,IF(AND($AE$11=$AL$3,OR($AH$11="Southbound",$AH$11="Westbound")),'Raw Data'!AN562,IF(AND($AE$11=$AL$4,OR($AH$11="Southbound",$AH$11="Westbound")),'Raw Data'!AN769,IF(AND($AE$11=$AL$5,OR($AH$11="Southbound",$AH$11="Westbound")),'Raw Data'!AN976,IF(AND($AE$11=$AL$6,OR($AH$11="Southbound",$AH$11="Westbound")),'Raw Data'!AN1183,IF(AND($AE$11=$AL$7,OR($AH$11="Southbound",$AH$11="Westbound")),'Raw Data'!AN1390,IF(AND($AE$11=$AL$1,$AH$11="Combined"),SUM('Raw Data'!AN147:AN148),IF(AND($AE$11=$AL$2,$AH$11="Combined"),SUM('Raw Data'!AN354:AN355),IF(AND($AE$11=$AL$3,$AH$11="Combined"),SUM('Raw Data'!AN561:AN562),IF(AND($AE$11=$AL$4,$AH$11="Combined"),SUM('Raw Data'!AN768:AN769),IF(AND($AE$11=$AL$5,$AH$11="Combined"),SUM('Raw Data'!AN975:AN976),IF(AND($AE$11=$AL$6,$AH$11="Combined"),SUM('Raw Data'!AN1182:AN1183),IF(AND($AE$11=$AL$7,$AH$11="Combined"),SUM('Raw Data'!AN1389:AN1390),"Error")))))))))))))))))))))</f>
        <v>0</v>
      </c>
      <c r="E26" s="6">
        <f>IF(AND($AE$11=$AL$1,OR($AH$11="Northbound",$AH$11="Eastbound")),'Raw Data'!AO147,IF(AND($AE$11=$AL$2,OR($AH$11="Northbound",$AH$11="Eastbound")),'Raw Data'!AO354,IF(AND($AE$11=$AL$3,OR($AH$11="Northbound",$AH$11="Eastbound")),'Raw Data'!AO561,IF(AND($AE$11=$AL$4,OR($AH$11="Northbound",$AH$11="Eastbound")),'Raw Data'!AO768,IF(AND($AE$11=$AL$5,OR($AH$11="Northbound",$AH$11="Eastbound")),'Raw Data'!AO975,IF(AND($AE$11=$AL$6,OR($AH$11="Northbound",$AH$11="Eastbound")),'Raw Data'!AO1182,IF(AND($AE$11=$AL$7,OR($AH$11="Northbound",$AH$11="Eastbound")),'Raw Data'!AO1389,IF(AND($AE$11=$AL$1,OR($AH$11="Southbound",$AH$11="Westbound")),'Raw Data'!AO148,IF(AND($AE$11=$AL$2,OR($AH$11="Southbound",$AH$11="Westbound")),'Raw Data'!AO355,IF(AND($AE$11=$AL$3,OR($AH$11="Southbound",$AH$11="Westbound")),'Raw Data'!AO562,IF(AND($AE$11=$AL$4,OR($AH$11="Southbound",$AH$11="Westbound")),'Raw Data'!AO769,IF(AND($AE$11=$AL$5,OR($AH$11="Southbound",$AH$11="Westbound")),'Raw Data'!AO976,IF(AND($AE$11=$AL$6,OR($AH$11="Southbound",$AH$11="Westbound")),'Raw Data'!AO1183,IF(AND($AE$11=$AL$7,OR($AH$11="Southbound",$AH$11="Westbound")),'Raw Data'!AO1390,IF(AND($AE$11=$AL$1,$AH$11="Combined"),SUM('Raw Data'!AO147:AO148),IF(AND($AE$11=$AL$2,$AH$11="Combined"),SUM('Raw Data'!AO354:AO355),IF(AND($AE$11=$AL$3,$AH$11="Combined"),SUM('Raw Data'!AO561:AO562),IF(AND($AE$11=$AL$4,$AH$11="Combined"),SUM('Raw Data'!AO768:AO769),IF(AND($AE$11=$AL$5,$AH$11="Combined"),SUM('Raw Data'!AO975:AO976),IF(AND($AE$11=$AL$6,$AH$11="Combined"),SUM('Raw Data'!AO1182:AO1183),IF(AND($AE$11=$AL$7,$AH$11="Combined"),SUM('Raw Data'!AO1389:AO1390),"Error")))))))))))))))))))))</f>
        <v>0</v>
      </c>
      <c r="F26" s="6">
        <f>IF(AND($AE$11=$AL$1,OR($AH$11="Northbound",$AH$11="Eastbound")),'Raw Data'!AP147,IF(AND($AE$11=$AL$2,OR($AH$11="Northbound",$AH$11="Eastbound")),'Raw Data'!AP354,IF(AND($AE$11=$AL$3,OR($AH$11="Northbound",$AH$11="Eastbound")),'Raw Data'!AP561,IF(AND($AE$11=$AL$4,OR($AH$11="Northbound",$AH$11="Eastbound")),'Raw Data'!AP768,IF(AND($AE$11=$AL$5,OR($AH$11="Northbound",$AH$11="Eastbound")),'Raw Data'!AP975,IF(AND($AE$11=$AL$6,OR($AH$11="Northbound",$AH$11="Eastbound")),'Raw Data'!AP1182,IF(AND($AE$11=$AL$7,OR($AH$11="Northbound",$AH$11="Eastbound")),'Raw Data'!AP1389,IF(AND($AE$11=$AL$1,OR($AH$11="Southbound",$AH$11="Westbound")),'Raw Data'!AP148,IF(AND($AE$11=$AL$2,OR($AH$11="Southbound",$AH$11="Westbound")),'Raw Data'!AP355,IF(AND($AE$11=$AL$3,OR($AH$11="Southbound",$AH$11="Westbound")),'Raw Data'!AP562,IF(AND($AE$11=$AL$4,OR($AH$11="Southbound",$AH$11="Westbound")),'Raw Data'!AP769,IF(AND($AE$11=$AL$5,OR($AH$11="Southbound",$AH$11="Westbound")),'Raw Data'!AP976,IF(AND($AE$11=$AL$6,OR($AH$11="Southbound",$AH$11="Westbound")),'Raw Data'!AP1183,IF(AND($AE$11=$AL$7,OR($AH$11="Southbound",$AH$11="Westbound")),'Raw Data'!AP1390,IF(AND($AE$11=$AL$1,$AH$11="Combined"),SUM('Raw Data'!AP147:AP148),IF(AND($AE$11=$AL$2,$AH$11="Combined"),SUM('Raw Data'!AP354:AP355),IF(AND($AE$11=$AL$3,$AH$11="Combined"),SUM('Raw Data'!AP561:AP562),IF(AND($AE$11=$AL$4,$AH$11="Combined"),SUM('Raw Data'!AP768:AP769),IF(AND($AE$11=$AL$5,$AH$11="Combined"),SUM('Raw Data'!AP975:AP976),IF(AND($AE$11=$AL$6,$AH$11="Combined"),SUM('Raw Data'!AP1182:AP1183),IF(AND($AE$11=$AL$7,$AH$11="Combined"),SUM('Raw Data'!AP1389:AP1390),"Error")))))))))))))))))))))</f>
        <v>1</v>
      </c>
      <c r="G26" s="6">
        <f>IF(AND($AE$11=$AL$1,OR($AH$11="Northbound",$AH$11="Eastbound")),'Raw Data'!AQ147,IF(AND($AE$11=$AL$2,OR($AH$11="Northbound",$AH$11="Eastbound")),'Raw Data'!AQ354,IF(AND($AE$11=$AL$3,OR($AH$11="Northbound",$AH$11="Eastbound")),'Raw Data'!AQ561,IF(AND($AE$11=$AL$4,OR($AH$11="Northbound",$AH$11="Eastbound")),'Raw Data'!AQ768,IF(AND($AE$11=$AL$5,OR($AH$11="Northbound",$AH$11="Eastbound")),'Raw Data'!AQ975,IF(AND($AE$11=$AL$6,OR($AH$11="Northbound",$AH$11="Eastbound")),'Raw Data'!AQ1182,IF(AND($AE$11=$AL$7,OR($AH$11="Northbound",$AH$11="Eastbound")),'Raw Data'!AQ1389,IF(AND($AE$11=$AL$1,OR($AH$11="Southbound",$AH$11="Westbound")),'Raw Data'!AQ148,IF(AND($AE$11=$AL$2,OR($AH$11="Southbound",$AH$11="Westbound")),'Raw Data'!AQ355,IF(AND($AE$11=$AL$3,OR($AH$11="Southbound",$AH$11="Westbound")),'Raw Data'!AQ562,IF(AND($AE$11=$AL$4,OR($AH$11="Southbound",$AH$11="Westbound")),'Raw Data'!AQ769,IF(AND($AE$11=$AL$5,OR($AH$11="Southbound",$AH$11="Westbound")),'Raw Data'!AQ976,IF(AND($AE$11=$AL$6,OR($AH$11="Southbound",$AH$11="Westbound")),'Raw Data'!AQ1183,IF(AND($AE$11=$AL$7,OR($AH$11="Southbound",$AH$11="Westbound")),'Raw Data'!AQ1390,IF(AND($AE$11=$AL$1,$AH$11="Combined"),SUM('Raw Data'!AQ147:AQ148),IF(AND($AE$11=$AL$2,$AH$11="Combined"),SUM('Raw Data'!AQ354:AQ355),IF(AND($AE$11=$AL$3,$AH$11="Combined"),SUM('Raw Data'!AQ561:AQ562),IF(AND($AE$11=$AL$4,$AH$11="Combined"),SUM('Raw Data'!AQ768:AQ769),IF(AND($AE$11=$AL$5,$AH$11="Combined"),SUM('Raw Data'!AQ975:AQ976),IF(AND($AE$11=$AL$6,$AH$11="Combined"),SUM('Raw Data'!AQ1182:AQ1183),IF(AND($AE$11=$AL$7,$AH$11="Combined"),SUM('Raw Data'!AQ1389:AQ1390),"Error")))))))))))))))))))))</f>
        <v>0</v>
      </c>
      <c r="H26" s="6">
        <f>IF(AND($AE$11=$AL$1,OR($AH$11="Northbound",$AH$11="Eastbound")),'Raw Data'!AR147,IF(AND($AE$11=$AL$2,OR($AH$11="Northbound",$AH$11="Eastbound")),'Raw Data'!AR354,IF(AND($AE$11=$AL$3,OR($AH$11="Northbound",$AH$11="Eastbound")),'Raw Data'!AR561,IF(AND($AE$11=$AL$4,OR($AH$11="Northbound",$AH$11="Eastbound")),'Raw Data'!AR768,IF(AND($AE$11=$AL$5,OR($AH$11="Northbound",$AH$11="Eastbound")),'Raw Data'!AR975,IF(AND($AE$11=$AL$6,OR($AH$11="Northbound",$AH$11="Eastbound")),'Raw Data'!AR1182,IF(AND($AE$11=$AL$7,OR($AH$11="Northbound",$AH$11="Eastbound")),'Raw Data'!AR1389,IF(AND($AE$11=$AL$1,OR($AH$11="Southbound",$AH$11="Westbound")),'Raw Data'!AR148,IF(AND($AE$11=$AL$2,OR($AH$11="Southbound",$AH$11="Westbound")),'Raw Data'!AR355,IF(AND($AE$11=$AL$3,OR($AH$11="Southbound",$AH$11="Westbound")),'Raw Data'!AR562,IF(AND($AE$11=$AL$4,OR($AH$11="Southbound",$AH$11="Westbound")),'Raw Data'!AR769,IF(AND($AE$11=$AL$5,OR($AH$11="Southbound",$AH$11="Westbound")),'Raw Data'!AR976,IF(AND($AE$11=$AL$6,OR($AH$11="Southbound",$AH$11="Westbound")),'Raw Data'!AR1183,IF(AND($AE$11=$AL$7,OR($AH$11="Southbound",$AH$11="Westbound")),'Raw Data'!AR1390,IF(AND($AE$11=$AL$1,$AH$11="Combined"),SUM('Raw Data'!AR147:AR148),IF(AND($AE$11=$AL$2,$AH$11="Combined"),SUM('Raw Data'!AR354:AR355),IF(AND($AE$11=$AL$3,$AH$11="Combined"),SUM('Raw Data'!AR561:AR562),IF(AND($AE$11=$AL$4,$AH$11="Combined"),SUM('Raw Data'!AR768:AR769),IF(AND($AE$11=$AL$5,$AH$11="Combined"),SUM('Raw Data'!AR975:AR976),IF(AND($AE$11=$AL$6,$AH$11="Combined"),SUM('Raw Data'!AR1182:AR1183),IF(AND($AE$11=$AL$7,$AH$11="Combined"),SUM('Raw Data'!AR1389:AR1390),"Error")))))))))))))))))))))</f>
        <v>0</v>
      </c>
      <c r="I26" s="6">
        <f>IF(AND($AE$11=$AL$1,OR($AH$11="Northbound",$AH$11="Eastbound")),'Raw Data'!AS147,IF(AND($AE$11=$AL$2,OR($AH$11="Northbound",$AH$11="Eastbound")),'Raw Data'!AS354,IF(AND($AE$11=$AL$3,OR($AH$11="Northbound",$AH$11="Eastbound")),'Raw Data'!AS561,IF(AND($AE$11=$AL$4,OR($AH$11="Northbound",$AH$11="Eastbound")),'Raw Data'!AS768,IF(AND($AE$11=$AL$5,OR($AH$11="Northbound",$AH$11="Eastbound")),'Raw Data'!AS975,IF(AND($AE$11=$AL$6,OR($AH$11="Northbound",$AH$11="Eastbound")),'Raw Data'!AS1182,IF(AND($AE$11=$AL$7,OR($AH$11="Northbound",$AH$11="Eastbound")),'Raw Data'!AS1389,IF(AND($AE$11=$AL$1,OR($AH$11="Southbound",$AH$11="Westbound")),'Raw Data'!AS148,IF(AND($AE$11=$AL$2,OR($AH$11="Southbound",$AH$11="Westbound")),'Raw Data'!AS355,IF(AND($AE$11=$AL$3,OR($AH$11="Southbound",$AH$11="Westbound")),'Raw Data'!AS562,IF(AND($AE$11=$AL$4,OR($AH$11="Southbound",$AH$11="Westbound")),'Raw Data'!AS769,IF(AND($AE$11=$AL$5,OR($AH$11="Southbound",$AH$11="Westbound")),'Raw Data'!AS976,IF(AND($AE$11=$AL$6,OR($AH$11="Southbound",$AH$11="Westbound")),'Raw Data'!AS1183,IF(AND($AE$11=$AL$7,OR($AH$11="Southbound",$AH$11="Westbound")),'Raw Data'!AS1390,IF(AND($AE$11=$AL$1,$AH$11="Combined"),SUM('Raw Data'!AS147:AS148),IF(AND($AE$11=$AL$2,$AH$11="Combined"),SUM('Raw Data'!AS354:AS355),IF(AND($AE$11=$AL$3,$AH$11="Combined"),SUM('Raw Data'!AS561:AS562),IF(AND($AE$11=$AL$4,$AH$11="Combined"),SUM('Raw Data'!AS768:AS769),IF(AND($AE$11=$AL$5,$AH$11="Combined"),SUM('Raw Data'!AS975:AS976),IF(AND($AE$11=$AL$6,$AH$11="Combined"),SUM('Raw Data'!AS1182:AS1183),IF(AND($AE$11=$AL$7,$AH$11="Combined"),SUM('Raw Data'!AS1389:AS1390),"Error")))))))))))))))))))))</f>
        <v>0</v>
      </c>
      <c r="J26" s="6">
        <f>IF(AND($AE$11=$AL$1,OR($AH$11="Northbound",$AH$11="Eastbound")),'Raw Data'!AT147,IF(AND($AE$11=$AL$2,OR($AH$11="Northbound",$AH$11="Eastbound")),'Raw Data'!AT354,IF(AND($AE$11=$AL$3,OR($AH$11="Northbound",$AH$11="Eastbound")),'Raw Data'!AT561,IF(AND($AE$11=$AL$4,OR($AH$11="Northbound",$AH$11="Eastbound")),'Raw Data'!AT768,IF(AND($AE$11=$AL$5,OR($AH$11="Northbound",$AH$11="Eastbound")),'Raw Data'!AT975,IF(AND($AE$11=$AL$6,OR($AH$11="Northbound",$AH$11="Eastbound")),'Raw Data'!AT1182,IF(AND($AE$11=$AL$7,OR($AH$11="Northbound",$AH$11="Eastbound")),'Raw Data'!AT1389,IF(AND($AE$11=$AL$1,OR($AH$11="Southbound",$AH$11="Westbound")),'Raw Data'!AT148,IF(AND($AE$11=$AL$2,OR($AH$11="Southbound",$AH$11="Westbound")),'Raw Data'!AT355,IF(AND($AE$11=$AL$3,OR($AH$11="Southbound",$AH$11="Westbound")),'Raw Data'!AT562,IF(AND($AE$11=$AL$4,OR($AH$11="Southbound",$AH$11="Westbound")),'Raw Data'!AT769,IF(AND($AE$11=$AL$5,OR($AH$11="Southbound",$AH$11="Westbound")),'Raw Data'!AT976,IF(AND($AE$11=$AL$6,OR($AH$11="Southbound",$AH$11="Westbound")),'Raw Data'!AT1183,IF(AND($AE$11=$AL$7,OR($AH$11="Southbound",$AH$11="Westbound")),'Raw Data'!AT1390,IF(AND($AE$11=$AL$1,$AH$11="Combined"),SUM('Raw Data'!AT147:AT148),IF(AND($AE$11=$AL$2,$AH$11="Combined"),SUM('Raw Data'!AT354:AT355),IF(AND($AE$11=$AL$3,$AH$11="Combined"),SUM('Raw Data'!AT561:AT562),IF(AND($AE$11=$AL$4,$AH$11="Combined"),SUM('Raw Data'!AT768:AT769),IF(AND($AE$11=$AL$5,$AH$11="Combined"),SUM('Raw Data'!AT975:AT976),IF(AND($AE$11=$AL$6,$AH$11="Combined"),SUM('Raw Data'!AT1182:AT1183),IF(AND($AE$11=$AL$7,$AH$11="Combined"),SUM('Raw Data'!AT1389:AT1390),"Error")))))))))))))))))))))</f>
        <v>0</v>
      </c>
      <c r="K26" s="6">
        <f>IF(AND($AE$11=$AL$1,OR($AH$11="Northbound",$AH$11="Eastbound")),'Raw Data'!AU147,IF(AND($AE$11=$AL$2,OR($AH$11="Northbound",$AH$11="Eastbound")),'Raw Data'!AU354,IF(AND($AE$11=$AL$3,OR($AH$11="Northbound",$AH$11="Eastbound")),'Raw Data'!AU561,IF(AND($AE$11=$AL$4,OR($AH$11="Northbound",$AH$11="Eastbound")),'Raw Data'!AU768,IF(AND($AE$11=$AL$5,OR($AH$11="Northbound",$AH$11="Eastbound")),'Raw Data'!AU975,IF(AND($AE$11=$AL$6,OR($AH$11="Northbound",$AH$11="Eastbound")),'Raw Data'!AU1182,IF(AND($AE$11=$AL$7,OR($AH$11="Northbound",$AH$11="Eastbound")),'Raw Data'!AU1389,IF(AND($AE$11=$AL$1,OR($AH$11="Southbound",$AH$11="Westbound")),'Raw Data'!AU148,IF(AND($AE$11=$AL$2,OR($AH$11="Southbound",$AH$11="Westbound")),'Raw Data'!AU355,IF(AND($AE$11=$AL$3,OR($AH$11="Southbound",$AH$11="Westbound")),'Raw Data'!AU562,IF(AND($AE$11=$AL$4,OR($AH$11="Southbound",$AH$11="Westbound")),'Raw Data'!AU769,IF(AND($AE$11=$AL$5,OR($AH$11="Southbound",$AH$11="Westbound")),'Raw Data'!AU976,IF(AND($AE$11=$AL$6,OR($AH$11="Southbound",$AH$11="Westbound")),'Raw Data'!AU1183,IF(AND($AE$11=$AL$7,OR($AH$11="Southbound",$AH$11="Westbound")),'Raw Data'!AU1390,IF(AND($AE$11=$AL$1,$AH$11="Combined"),SUM('Raw Data'!AU147:AU148),IF(AND($AE$11=$AL$2,$AH$11="Combined"),SUM('Raw Data'!AU354:AU355),IF(AND($AE$11=$AL$3,$AH$11="Combined"),SUM('Raw Data'!AU561:AU562),IF(AND($AE$11=$AL$4,$AH$11="Combined"),SUM('Raw Data'!AU768:AU769),IF(AND($AE$11=$AL$5,$AH$11="Combined"),SUM('Raw Data'!AU975:AU976),IF(AND($AE$11=$AL$6,$AH$11="Combined"),SUM('Raw Data'!AU1182:AU1183),IF(AND($AE$11=$AL$7,$AH$11="Combined"),SUM('Raw Data'!AU1389:AU1390),"Error")))))))))))))))))))))</f>
        <v>0</v>
      </c>
      <c r="L26" s="6">
        <f>IF(AND($AE$11=$AL$1,OR($AH$11="Northbound",$AH$11="Eastbound")),'Raw Data'!AV147,IF(AND($AE$11=$AL$2,OR($AH$11="Northbound",$AH$11="Eastbound")),'Raw Data'!AV354,IF(AND($AE$11=$AL$3,OR($AH$11="Northbound",$AH$11="Eastbound")),'Raw Data'!AV561,IF(AND($AE$11=$AL$4,OR($AH$11="Northbound",$AH$11="Eastbound")),'Raw Data'!AV768,IF(AND($AE$11=$AL$5,OR($AH$11="Northbound",$AH$11="Eastbound")),'Raw Data'!AV975,IF(AND($AE$11=$AL$6,OR($AH$11="Northbound",$AH$11="Eastbound")),'Raw Data'!AV1182,IF(AND($AE$11=$AL$7,OR($AH$11="Northbound",$AH$11="Eastbound")),'Raw Data'!AV1389,IF(AND($AE$11=$AL$1,OR($AH$11="Southbound",$AH$11="Westbound")),'Raw Data'!AV148,IF(AND($AE$11=$AL$2,OR($AH$11="Southbound",$AH$11="Westbound")),'Raw Data'!AV355,IF(AND($AE$11=$AL$3,OR($AH$11="Southbound",$AH$11="Westbound")),'Raw Data'!AV562,IF(AND($AE$11=$AL$4,OR($AH$11="Southbound",$AH$11="Westbound")),'Raw Data'!AV769,IF(AND($AE$11=$AL$5,OR($AH$11="Southbound",$AH$11="Westbound")),'Raw Data'!AV976,IF(AND($AE$11=$AL$6,OR($AH$11="Southbound",$AH$11="Westbound")),'Raw Data'!AV1183,IF(AND($AE$11=$AL$7,OR($AH$11="Southbound",$AH$11="Westbound")),'Raw Data'!AV1390,IF(AND($AE$11=$AL$1,$AH$11="Combined"),SUM('Raw Data'!AV147:AV148),IF(AND($AE$11=$AL$2,$AH$11="Combined"),SUM('Raw Data'!AV354:AV355),IF(AND($AE$11=$AL$3,$AH$11="Combined"),SUM('Raw Data'!AV561:AV562),IF(AND($AE$11=$AL$4,$AH$11="Combined"),SUM('Raw Data'!AV768:AV769),IF(AND($AE$11=$AL$5,$AH$11="Combined"),SUM('Raw Data'!AV975:AV976),IF(AND($AE$11=$AL$6,$AH$11="Combined"),SUM('Raw Data'!AV1182:AV1183),IF(AND($AE$11=$AL$7,$AH$11="Combined"),SUM('Raw Data'!AV1389:AV1390),"Error")))))))))))))))))))))</f>
        <v>0</v>
      </c>
      <c r="M26" s="6">
        <f>IF(AND($AE$11=$AL$1,OR($AH$11="Northbound",$AH$11="Eastbound")),'Raw Data'!AW147,IF(AND($AE$11=$AL$2,OR($AH$11="Northbound",$AH$11="Eastbound")),'Raw Data'!AW354,IF(AND($AE$11=$AL$3,OR($AH$11="Northbound",$AH$11="Eastbound")),'Raw Data'!AW561,IF(AND($AE$11=$AL$4,OR($AH$11="Northbound",$AH$11="Eastbound")),'Raw Data'!AW768,IF(AND($AE$11=$AL$5,OR($AH$11="Northbound",$AH$11="Eastbound")),'Raw Data'!AW975,IF(AND($AE$11=$AL$6,OR($AH$11="Northbound",$AH$11="Eastbound")),'Raw Data'!AW1182,IF(AND($AE$11=$AL$7,OR($AH$11="Northbound",$AH$11="Eastbound")),'Raw Data'!AW1389,IF(AND($AE$11=$AL$1,OR($AH$11="Southbound",$AH$11="Westbound")),'Raw Data'!AW148,IF(AND($AE$11=$AL$2,OR($AH$11="Southbound",$AH$11="Westbound")),'Raw Data'!AW355,IF(AND($AE$11=$AL$3,OR($AH$11="Southbound",$AH$11="Westbound")),'Raw Data'!AW562,IF(AND($AE$11=$AL$4,OR($AH$11="Southbound",$AH$11="Westbound")),'Raw Data'!AW769,IF(AND($AE$11=$AL$5,OR($AH$11="Southbound",$AH$11="Westbound")),'Raw Data'!AW976,IF(AND($AE$11=$AL$6,OR($AH$11="Southbound",$AH$11="Westbound")),'Raw Data'!AW1183,IF(AND($AE$11=$AL$7,OR($AH$11="Southbound",$AH$11="Westbound")),'Raw Data'!AW1390,IF(AND($AE$11=$AL$1,$AH$11="Combined"),SUM('Raw Data'!AW147:AW148),IF(AND($AE$11=$AL$2,$AH$11="Combined"),SUM('Raw Data'!AW354:AW355),IF(AND($AE$11=$AL$3,$AH$11="Combined"),SUM('Raw Data'!AW561:AW562),IF(AND($AE$11=$AL$4,$AH$11="Combined"),SUM('Raw Data'!AW768:AW769),IF(AND($AE$11=$AL$5,$AH$11="Combined"),SUM('Raw Data'!AW975:AW976),IF(AND($AE$11=$AL$6,$AH$11="Combined"),SUM('Raw Data'!AW1182:AW1183),IF(AND($AE$11=$AL$7,$AH$11="Combined"),SUM('Raw Data'!AW1389:AW1390),"Error")))))))))))))))))))))</f>
        <v>0</v>
      </c>
      <c r="N26" s="6">
        <f>IF(AND($AE$11=$AL$1,OR($AH$11="Northbound",$AH$11="Eastbound")),'Raw Data'!AX147,IF(AND($AE$11=$AL$2,OR($AH$11="Northbound",$AH$11="Eastbound")),'Raw Data'!AX354,IF(AND($AE$11=$AL$3,OR($AH$11="Northbound",$AH$11="Eastbound")),'Raw Data'!AX561,IF(AND($AE$11=$AL$4,OR($AH$11="Northbound",$AH$11="Eastbound")),'Raw Data'!AX768,IF(AND($AE$11=$AL$5,OR($AH$11="Northbound",$AH$11="Eastbound")),'Raw Data'!AX975,IF(AND($AE$11=$AL$6,OR($AH$11="Northbound",$AH$11="Eastbound")),'Raw Data'!AX1182,IF(AND($AE$11=$AL$7,OR($AH$11="Northbound",$AH$11="Eastbound")),'Raw Data'!AX1389,IF(AND($AE$11=$AL$1,OR($AH$11="Southbound",$AH$11="Westbound")),'Raw Data'!AX148,IF(AND($AE$11=$AL$2,OR($AH$11="Southbound",$AH$11="Westbound")),'Raw Data'!AX355,IF(AND($AE$11=$AL$3,OR($AH$11="Southbound",$AH$11="Westbound")),'Raw Data'!AX562,IF(AND($AE$11=$AL$4,OR($AH$11="Southbound",$AH$11="Westbound")),'Raw Data'!AX769,IF(AND($AE$11=$AL$5,OR($AH$11="Southbound",$AH$11="Westbound")),'Raw Data'!AX976,IF(AND($AE$11=$AL$6,OR($AH$11="Southbound",$AH$11="Westbound")),'Raw Data'!AX1183,IF(AND($AE$11=$AL$7,OR($AH$11="Southbound",$AH$11="Westbound")),'Raw Data'!AX1390,IF(AND($AE$11=$AL$1,$AH$11="Combined"),SUM('Raw Data'!AX147:AX148),IF(AND($AE$11=$AL$2,$AH$11="Combined"),SUM('Raw Data'!AX354:AX355),IF(AND($AE$11=$AL$3,$AH$11="Combined"),SUM('Raw Data'!AX561:AX562),IF(AND($AE$11=$AL$4,$AH$11="Combined"),SUM('Raw Data'!AX768:AX769),IF(AND($AE$11=$AL$5,$AH$11="Combined"),SUM('Raw Data'!AX975:AX976),IF(AND($AE$11=$AL$6,$AH$11="Combined"),SUM('Raw Data'!AX1182:AX1183),IF(AND($AE$11=$AL$7,$AH$11="Combined"),SUM('Raw Data'!AX1389:AX1390),"Error")))))))))))))))))))))</f>
        <v>0</v>
      </c>
      <c r="O26" s="6">
        <f>IF(AND($AE$11=$AL$1,OR($AH$11="Northbound",$AH$11="Eastbound")),'Raw Data'!AY147,IF(AND($AE$11=$AL$2,OR($AH$11="Northbound",$AH$11="Eastbound")),'Raw Data'!AY354,IF(AND($AE$11=$AL$3,OR($AH$11="Northbound",$AH$11="Eastbound")),'Raw Data'!AY561,IF(AND($AE$11=$AL$4,OR($AH$11="Northbound",$AH$11="Eastbound")),'Raw Data'!AY768,IF(AND($AE$11=$AL$5,OR($AH$11="Northbound",$AH$11="Eastbound")),'Raw Data'!AY975,IF(AND($AE$11=$AL$6,OR($AH$11="Northbound",$AH$11="Eastbound")),'Raw Data'!AY1182,IF(AND($AE$11=$AL$7,OR($AH$11="Northbound",$AH$11="Eastbound")),'Raw Data'!AY1389,IF(AND($AE$11=$AL$1,OR($AH$11="Southbound",$AH$11="Westbound")),'Raw Data'!AY148,IF(AND($AE$11=$AL$2,OR($AH$11="Southbound",$AH$11="Westbound")),'Raw Data'!AY355,IF(AND($AE$11=$AL$3,OR($AH$11="Southbound",$AH$11="Westbound")),'Raw Data'!AY562,IF(AND($AE$11=$AL$4,OR($AH$11="Southbound",$AH$11="Westbound")),'Raw Data'!AY769,IF(AND($AE$11=$AL$5,OR($AH$11="Southbound",$AH$11="Westbound")),'Raw Data'!AY976,IF(AND($AE$11=$AL$6,OR($AH$11="Southbound",$AH$11="Westbound")),'Raw Data'!AY1183,IF(AND($AE$11=$AL$7,OR($AH$11="Southbound",$AH$11="Westbound")),'Raw Data'!AY1390,IF(AND($AE$11=$AL$1,$AH$11="Combined"),SUM('Raw Data'!AY147:AY148),IF(AND($AE$11=$AL$2,$AH$11="Combined"),SUM('Raw Data'!AY354:AY355),IF(AND($AE$11=$AL$3,$AH$11="Combined"),SUM('Raw Data'!AY561:AY562),IF(AND($AE$11=$AL$4,$AH$11="Combined"),SUM('Raw Data'!AY768:AY769),IF(AND($AE$11=$AL$5,$AH$11="Combined"),SUM('Raw Data'!AY975:AY976),IF(AND($AE$11=$AL$6,$AH$11="Combined"),SUM('Raw Data'!AY1182:AY1183),IF(AND($AE$11=$AL$7,$AH$11="Combined"),SUM('Raw Data'!AY1389:AY1390),"Error")))))))))))))))))))))</f>
        <v>0</v>
      </c>
      <c r="P26" s="6">
        <f>IF(AND($AE$11=$AL$1,OR($AH$11="Northbound",$AH$11="Eastbound")),'Raw Data'!AZ147,IF(AND($AE$11=$AL$2,OR($AH$11="Northbound",$AH$11="Eastbound")),'Raw Data'!AZ354,IF(AND($AE$11=$AL$3,OR($AH$11="Northbound",$AH$11="Eastbound")),'Raw Data'!AZ561,IF(AND($AE$11=$AL$4,OR($AH$11="Northbound",$AH$11="Eastbound")),'Raw Data'!AZ768,IF(AND($AE$11=$AL$5,OR($AH$11="Northbound",$AH$11="Eastbound")),'Raw Data'!AZ975,IF(AND($AE$11=$AL$6,OR($AH$11="Northbound",$AH$11="Eastbound")),'Raw Data'!AZ1182,IF(AND($AE$11=$AL$7,OR($AH$11="Northbound",$AH$11="Eastbound")),'Raw Data'!AZ1389,IF(AND($AE$11=$AL$1,OR($AH$11="Southbound",$AH$11="Westbound")),'Raw Data'!AZ148,IF(AND($AE$11=$AL$2,OR($AH$11="Southbound",$AH$11="Westbound")),'Raw Data'!AZ355,IF(AND($AE$11=$AL$3,OR($AH$11="Southbound",$AH$11="Westbound")),'Raw Data'!AZ562,IF(AND($AE$11=$AL$4,OR($AH$11="Southbound",$AH$11="Westbound")),'Raw Data'!AZ769,IF(AND($AE$11=$AL$5,OR($AH$11="Southbound",$AH$11="Westbound")),'Raw Data'!AZ976,IF(AND($AE$11=$AL$6,OR($AH$11="Southbound",$AH$11="Westbound")),'Raw Data'!AZ1183,IF(AND($AE$11=$AL$7,OR($AH$11="Southbound",$AH$11="Westbound")),'Raw Data'!AZ1390,IF(AND($AE$11=$AL$1,$AH$11="Combined"),SUM('Raw Data'!AZ147:AZ148),IF(AND($AE$11=$AL$2,$AH$11="Combined"),SUM('Raw Data'!AZ354:AZ355),IF(AND($AE$11=$AL$3,$AH$11="Combined"),SUM('Raw Data'!AZ561:AZ562),IF(AND($AE$11=$AL$4,$AH$11="Combined"),SUM('Raw Data'!AZ768:AZ769),IF(AND($AE$11=$AL$5,$AH$11="Combined"),SUM('Raw Data'!AZ975:AZ976),IF(AND($AE$11=$AL$6,$AH$11="Combined"),SUM('Raw Data'!AZ1182:AZ1183),IF(AND($AE$11=$AL$7,$AH$11="Combined"),SUM('Raw Data'!AZ1389:AZ1390),"Error")))))))))))))))))))))</f>
        <v>0</v>
      </c>
      <c r="Q26" s="6">
        <f>IF(AND($AE$11=$AL$1,OR($AH$11="Northbound",$AH$11="Eastbound")),'Raw Data'!BA147,IF(AND($AE$11=$AL$2,OR($AH$11="Northbound",$AH$11="Eastbound")),'Raw Data'!BA354,IF(AND($AE$11=$AL$3,OR($AH$11="Northbound",$AH$11="Eastbound")),'Raw Data'!BA561,IF(AND($AE$11=$AL$4,OR($AH$11="Northbound",$AH$11="Eastbound")),'Raw Data'!BA768,IF(AND($AE$11=$AL$5,OR($AH$11="Northbound",$AH$11="Eastbound")),'Raw Data'!BA975,IF(AND($AE$11=$AL$6,OR($AH$11="Northbound",$AH$11="Eastbound")),'Raw Data'!BA1182,IF(AND($AE$11=$AL$7,OR($AH$11="Northbound",$AH$11="Eastbound")),'Raw Data'!BA1389,IF(AND($AE$11=$AL$1,OR($AH$11="Southbound",$AH$11="Westbound")),'Raw Data'!BA148,IF(AND($AE$11=$AL$2,OR($AH$11="Southbound",$AH$11="Westbound")),'Raw Data'!BA355,IF(AND($AE$11=$AL$3,OR($AH$11="Southbound",$AH$11="Westbound")),'Raw Data'!BA562,IF(AND($AE$11=$AL$4,OR($AH$11="Southbound",$AH$11="Westbound")),'Raw Data'!BA769,IF(AND($AE$11=$AL$5,OR($AH$11="Southbound",$AH$11="Westbound")),'Raw Data'!BA976,IF(AND($AE$11=$AL$6,OR($AH$11="Southbound",$AH$11="Westbound")),'Raw Data'!BA1183,IF(AND($AE$11=$AL$7,OR($AH$11="Southbound",$AH$11="Westbound")),'Raw Data'!BA1390,IF(AND($AE$11=$AL$1,$AH$11="Combined"),SUM('Raw Data'!BA147:BA148),IF(AND($AE$11=$AL$2,$AH$11="Combined"),SUM('Raw Data'!BA354:BA355),IF(AND($AE$11=$AL$3,$AH$11="Combined"),SUM('Raw Data'!BA561:BA562),IF(AND($AE$11=$AL$4,$AH$11="Combined"),SUM('Raw Data'!BA768:BA769),IF(AND($AE$11=$AL$5,$AH$11="Combined"),SUM('Raw Data'!BA975:BA976),IF(AND($AE$11=$AL$6,$AH$11="Combined"),SUM('Raw Data'!BA1182:BA1183),IF(AND($AE$11=$AL$7,$AH$11="Combined"),SUM('Raw Data'!BA1389:BA1390),"Error")))))))))))))))))))))</f>
        <v>0</v>
      </c>
      <c r="R26" s="6">
        <f>IF(AND($AE$11=$AL$1,OR($AH$11="Northbound",$AH$11="Eastbound")),'Raw Data'!BB147,IF(AND($AE$11=$AL$2,OR($AH$11="Northbound",$AH$11="Eastbound")),'Raw Data'!BB354,IF(AND($AE$11=$AL$3,OR($AH$11="Northbound",$AH$11="Eastbound")),'Raw Data'!BB561,IF(AND($AE$11=$AL$4,OR($AH$11="Northbound",$AH$11="Eastbound")),'Raw Data'!BB768,IF(AND($AE$11=$AL$5,OR($AH$11="Northbound",$AH$11="Eastbound")),'Raw Data'!BB975,IF(AND($AE$11=$AL$6,OR($AH$11="Northbound",$AH$11="Eastbound")),'Raw Data'!BB1182,IF(AND($AE$11=$AL$7,OR($AH$11="Northbound",$AH$11="Eastbound")),'Raw Data'!BB1389,IF(AND($AE$11=$AL$1,OR($AH$11="Southbound",$AH$11="Westbound")),'Raw Data'!BB148,IF(AND($AE$11=$AL$2,OR($AH$11="Southbound",$AH$11="Westbound")),'Raw Data'!BB355,IF(AND($AE$11=$AL$3,OR($AH$11="Southbound",$AH$11="Westbound")),'Raw Data'!BB562,IF(AND($AE$11=$AL$4,OR($AH$11="Southbound",$AH$11="Westbound")),'Raw Data'!BB769,IF(AND($AE$11=$AL$5,OR($AH$11="Southbound",$AH$11="Westbound")),'Raw Data'!BB976,IF(AND($AE$11=$AL$6,OR($AH$11="Southbound",$AH$11="Westbound")),'Raw Data'!BB1183,IF(AND($AE$11=$AL$7,OR($AH$11="Southbound",$AH$11="Westbound")),'Raw Data'!BB1390,IF(AND($AE$11=$AL$1,$AH$11="Combined"),SUM('Raw Data'!BB147:BB148),IF(AND($AE$11=$AL$2,$AH$11="Combined"),SUM('Raw Data'!BB354:BB355),IF(AND($AE$11=$AL$3,$AH$11="Combined"),SUM('Raw Data'!BB561:BB562),IF(AND($AE$11=$AL$4,$AH$11="Combined"),SUM('Raw Data'!BB768:BB769),IF(AND($AE$11=$AL$5,$AH$11="Combined"),SUM('Raw Data'!BB975:BB976),IF(AND($AE$11=$AL$6,$AH$11="Combined"),SUM('Raw Data'!BB1182:BB1183),IF(AND($AE$11=$AL$7,$AH$11="Combined"),SUM('Raw Data'!BB1389:BB1390),"Error")))))))))))))))))))))</f>
        <v>0</v>
      </c>
      <c r="S26" s="6">
        <f>IF(AND($AE$11=$AL$1,OR($AH$11="Northbound",$AH$11="Eastbound")),'Raw Data'!BC147,IF(AND($AE$11=$AL$2,OR($AH$11="Northbound",$AH$11="Eastbound")),'Raw Data'!BC354,IF(AND($AE$11=$AL$3,OR($AH$11="Northbound",$AH$11="Eastbound")),'Raw Data'!BC561,IF(AND($AE$11=$AL$4,OR($AH$11="Northbound",$AH$11="Eastbound")),'Raw Data'!BC768,IF(AND($AE$11=$AL$5,OR($AH$11="Northbound",$AH$11="Eastbound")),'Raw Data'!BC975,IF(AND($AE$11=$AL$6,OR($AH$11="Northbound",$AH$11="Eastbound")),'Raw Data'!BC1182,IF(AND($AE$11=$AL$7,OR($AH$11="Northbound",$AH$11="Eastbound")),'Raw Data'!BC1389,IF(AND($AE$11=$AL$1,OR($AH$11="Southbound",$AH$11="Westbound")),'Raw Data'!BC148,IF(AND($AE$11=$AL$2,OR($AH$11="Southbound",$AH$11="Westbound")),'Raw Data'!BC355,IF(AND($AE$11=$AL$3,OR($AH$11="Southbound",$AH$11="Westbound")),'Raw Data'!BC562,IF(AND($AE$11=$AL$4,OR($AH$11="Southbound",$AH$11="Westbound")),'Raw Data'!BC769,IF(AND($AE$11=$AL$5,OR($AH$11="Southbound",$AH$11="Westbound")),'Raw Data'!BC976,IF(AND($AE$11=$AL$6,OR($AH$11="Southbound",$AH$11="Westbound")),'Raw Data'!BC1183,IF(AND($AE$11=$AL$7,OR($AH$11="Southbound",$AH$11="Westbound")),'Raw Data'!BC1390,IF(AND($AE$11=$AL$1,$AH$11="Combined"),SUM('Raw Data'!BC147:BC148),IF(AND($AE$11=$AL$2,$AH$11="Combined"),SUM('Raw Data'!BC354:BC355),IF(AND($AE$11=$AL$3,$AH$11="Combined"),SUM('Raw Data'!BC561:BC562),IF(AND($AE$11=$AL$4,$AH$11="Combined"),SUM('Raw Data'!BC768:BC769),IF(AND($AE$11=$AL$5,$AH$11="Combined"),SUM('Raw Data'!BC975:BC976),IF(AND($AE$11=$AL$6,$AH$11="Combined"),SUM('Raw Data'!BC1182:BC1183),IF(AND($AE$11=$AL$7,$AH$11="Combined"),SUM('Raw Data'!BC1389:BC1390),"Error")))))))))))))))))))))</f>
        <v>0</v>
      </c>
      <c r="T26" s="6">
        <f>IF(AND($AE$11=$AL$1,OR($AH$11="Northbound",$AH$11="Eastbound")),'Raw Data'!BD147,IF(AND($AE$11=$AL$2,OR($AH$11="Northbound",$AH$11="Eastbound")),'Raw Data'!BD354,IF(AND($AE$11=$AL$3,OR($AH$11="Northbound",$AH$11="Eastbound")),'Raw Data'!BD561,IF(AND($AE$11=$AL$4,OR($AH$11="Northbound",$AH$11="Eastbound")),'Raw Data'!BD768,IF(AND($AE$11=$AL$5,OR($AH$11="Northbound",$AH$11="Eastbound")),'Raw Data'!BD975,IF(AND($AE$11=$AL$6,OR($AH$11="Northbound",$AH$11="Eastbound")),'Raw Data'!BD1182,IF(AND($AE$11=$AL$7,OR($AH$11="Northbound",$AH$11="Eastbound")),'Raw Data'!BD1389,IF(AND($AE$11=$AL$1,OR($AH$11="Southbound",$AH$11="Westbound")),'Raw Data'!BD148,IF(AND($AE$11=$AL$2,OR($AH$11="Southbound",$AH$11="Westbound")),'Raw Data'!BD355,IF(AND($AE$11=$AL$3,OR($AH$11="Southbound",$AH$11="Westbound")),'Raw Data'!BD562,IF(AND($AE$11=$AL$4,OR($AH$11="Southbound",$AH$11="Westbound")),'Raw Data'!BD769,IF(AND($AE$11=$AL$5,OR($AH$11="Southbound",$AH$11="Westbound")),'Raw Data'!BD976,IF(AND($AE$11=$AL$6,OR($AH$11="Southbound",$AH$11="Westbound")),'Raw Data'!BD1183,IF(AND($AE$11=$AL$7,OR($AH$11="Southbound",$AH$11="Westbound")),'Raw Data'!BD1390,IF(AND($AE$11=$AL$1,$AH$11="Combined"),SUM('Raw Data'!BD147:BD148),IF(AND($AE$11=$AL$2,$AH$11="Combined"),SUM('Raw Data'!BD354:BD355),IF(AND($AE$11=$AL$3,$AH$11="Combined"),SUM('Raw Data'!BD561:BD562),IF(AND($AE$11=$AL$4,$AH$11="Combined"),SUM('Raw Data'!BD768:BD769),IF(AND($AE$11=$AL$5,$AH$11="Combined"),SUM('Raw Data'!BD975:BD976),IF(AND($AE$11=$AL$6,$AH$11="Combined"),SUM('Raw Data'!BD1182:BD1183),IF(AND($AE$11=$AL$7,$AH$11="Combined"),SUM('Raw Data'!BD1389:BD1390),"Error")))))))))))))))))))))</f>
        <v>0</v>
      </c>
      <c r="U26" s="6">
        <f>IF(AND($AE$11=$AL$1,OR($AH$11="Northbound",$AH$11="Eastbound")),'Raw Data'!BE147,IF(AND($AE$11=$AL$2,OR($AH$11="Northbound",$AH$11="Eastbound")),'Raw Data'!BE354,IF(AND($AE$11=$AL$3,OR($AH$11="Northbound",$AH$11="Eastbound")),'Raw Data'!BE561,IF(AND($AE$11=$AL$4,OR($AH$11="Northbound",$AH$11="Eastbound")),'Raw Data'!BE768,IF(AND($AE$11=$AL$5,OR($AH$11="Northbound",$AH$11="Eastbound")),'Raw Data'!BE975,IF(AND($AE$11=$AL$6,OR($AH$11="Northbound",$AH$11="Eastbound")),'Raw Data'!BE1182,IF(AND($AE$11=$AL$7,OR($AH$11="Northbound",$AH$11="Eastbound")),'Raw Data'!BE1389,IF(AND($AE$11=$AL$1,OR($AH$11="Southbound",$AH$11="Westbound")),'Raw Data'!BE148,IF(AND($AE$11=$AL$2,OR($AH$11="Southbound",$AH$11="Westbound")),'Raw Data'!BE355,IF(AND($AE$11=$AL$3,OR($AH$11="Southbound",$AH$11="Westbound")),'Raw Data'!BE562,IF(AND($AE$11=$AL$4,OR($AH$11="Southbound",$AH$11="Westbound")),'Raw Data'!BE769,IF(AND($AE$11=$AL$5,OR($AH$11="Southbound",$AH$11="Westbound")),'Raw Data'!BE976,IF(AND($AE$11=$AL$6,OR($AH$11="Southbound",$AH$11="Westbound")),'Raw Data'!BE1183,IF(AND($AE$11=$AL$7,OR($AH$11="Southbound",$AH$11="Westbound")),'Raw Data'!BE1390,IF(AND($AE$11=$AL$1,$AH$11="Combined"),SUM('Raw Data'!BE147:BE148),IF(AND($AE$11=$AL$2,$AH$11="Combined"),SUM('Raw Data'!BE354:BE355),IF(AND($AE$11=$AL$3,$AH$11="Combined"),SUM('Raw Data'!BE561:BE562),IF(AND($AE$11=$AL$4,$AH$11="Combined"),SUM('Raw Data'!BE768:BE769),IF(AND($AE$11=$AL$5,$AH$11="Combined"),SUM('Raw Data'!BE975:BE976),IF(AND($AE$11=$AL$6,$AH$11="Combined"),SUM('Raw Data'!BE1182:BE1183),IF(AND($AE$11=$AL$7,$AH$11="Combined"),SUM('Raw Data'!BE1389:BE1390),"Error")))))))))))))))))))))</f>
        <v>0</v>
      </c>
      <c r="V26" s="6">
        <f>IF(AND($AE$11=$AL$1,OR($AH$11="Northbound",$AH$11="Eastbound")),'Raw Data'!BF147,IF(AND($AE$11=$AL$2,OR($AH$11="Northbound",$AH$11="Eastbound")),'Raw Data'!BF354,IF(AND($AE$11=$AL$3,OR($AH$11="Northbound",$AH$11="Eastbound")),'Raw Data'!BF561,IF(AND($AE$11=$AL$4,OR($AH$11="Northbound",$AH$11="Eastbound")),'Raw Data'!BF768,IF(AND($AE$11=$AL$5,OR($AH$11="Northbound",$AH$11="Eastbound")),'Raw Data'!BF975,IF(AND($AE$11=$AL$6,OR($AH$11="Northbound",$AH$11="Eastbound")),'Raw Data'!BF1182,IF(AND($AE$11=$AL$7,OR($AH$11="Northbound",$AH$11="Eastbound")),'Raw Data'!BF1389,IF(AND($AE$11=$AL$1,OR($AH$11="Southbound",$AH$11="Westbound")),'Raw Data'!BF148,IF(AND($AE$11=$AL$2,OR($AH$11="Southbound",$AH$11="Westbound")),'Raw Data'!BF355,IF(AND($AE$11=$AL$3,OR($AH$11="Southbound",$AH$11="Westbound")),'Raw Data'!BF562,IF(AND($AE$11=$AL$4,OR($AH$11="Southbound",$AH$11="Westbound")),'Raw Data'!BF769,IF(AND($AE$11=$AL$5,OR($AH$11="Southbound",$AH$11="Westbound")),'Raw Data'!BF976,IF(AND($AE$11=$AL$6,OR($AH$11="Southbound",$AH$11="Westbound")),'Raw Data'!BF1183,IF(AND($AE$11=$AL$7,OR($AH$11="Southbound",$AH$11="Westbound")),'Raw Data'!BF1390,IF(AND($AE$11=$AL$1,$AH$11="Combined"),SUM('Raw Data'!BF147:BF148),IF(AND($AE$11=$AL$2,$AH$11="Combined"),SUM('Raw Data'!BF354:BF355),IF(AND($AE$11=$AL$3,$AH$11="Combined"),SUM('Raw Data'!BF561:BF562),IF(AND($AE$11=$AL$4,$AH$11="Combined"),SUM('Raw Data'!BF768:BF769),IF(AND($AE$11=$AL$5,$AH$11="Combined"),SUM('Raw Data'!BF975:BF976),IF(AND($AE$11=$AL$6,$AH$11="Combined"),SUM('Raw Data'!BF1182:BF1183),IF(AND($AE$11=$AL$7,$AH$11="Combined"),SUM('Raw Data'!BF1389:BF1390),"Error")))))))))))))))))))))</f>
        <v>0</v>
      </c>
      <c r="W26" s="6">
        <f>IF(AND($AE$11=$AL$1,OR($AH$11="Northbound",$AH$11="Eastbound")),'Raw Data'!BG147,IF(AND($AE$11=$AL$2,OR($AH$11="Northbound",$AH$11="Eastbound")),'Raw Data'!BG354,IF(AND($AE$11=$AL$3,OR($AH$11="Northbound",$AH$11="Eastbound")),'Raw Data'!BG561,IF(AND($AE$11=$AL$4,OR($AH$11="Northbound",$AH$11="Eastbound")),'Raw Data'!BG768,IF(AND($AE$11=$AL$5,OR($AH$11="Northbound",$AH$11="Eastbound")),'Raw Data'!BG975,IF(AND($AE$11=$AL$6,OR($AH$11="Northbound",$AH$11="Eastbound")),'Raw Data'!BG1182,IF(AND($AE$11=$AL$7,OR($AH$11="Northbound",$AH$11="Eastbound")),'Raw Data'!BG1389,IF(AND($AE$11=$AL$1,OR($AH$11="Southbound",$AH$11="Westbound")),'Raw Data'!BG148,IF(AND($AE$11=$AL$2,OR($AH$11="Southbound",$AH$11="Westbound")),'Raw Data'!BG355,IF(AND($AE$11=$AL$3,OR($AH$11="Southbound",$AH$11="Westbound")),'Raw Data'!BG562,IF(AND($AE$11=$AL$4,OR($AH$11="Southbound",$AH$11="Westbound")),'Raw Data'!BG769,IF(AND($AE$11=$AL$5,OR($AH$11="Southbound",$AH$11="Westbound")),'Raw Data'!BG976,IF(AND($AE$11=$AL$6,OR($AH$11="Southbound",$AH$11="Westbound")),'Raw Data'!BG1183,IF(AND($AE$11=$AL$7,OR($AH$11="Southbound",$AH$11="Westbound")),'Raw Data'!BG1390,IF(AND($AE$11=$AL$1,$AH$11="Combined"),SUM('Raw Data'!BG147:BG148),IF(AND($AE$11=$AL$2,$AH$11="Combined"),SUM('Raw Data'!BG354:BG355),IF(AND($AE$11=$AL$3,$AH$11="Combined"),SUM('Raw Data'!BG561:BG562),IF(AND($AE$11=$AL$4,$AH$11="Combined"),SUM('Raw Data'!BG768:BG769),IF(AND($AE$11=$AL$5,$AH$11="Combined"),SUM('Raw Data'!BG975:BG976),IF(AND($AE$11=$AL$6,$AH$11="Combined"),SUM('Raw Data'!BG1182:BG1183),IF(AND($AE$11=$AL$7,$AH$11="Combined"),SUM('Raw Data'!BG1389:BG1390),"Error")))))))))))))))))))))</f>
        <v>0</v>
      </c>
      <c r="X26" s="6">
        <f t="shared" si="2"/>
        <v>0</v>
      </c>
      <c r="Y26" s="24">
        <f t="shared" si="0"/>
        <v>0</v>
      </c>
      <c r="Z26" s="6" t="str">
        <f>IF(AND($AE$11=$AL$1,OR($AH$11="Northbound",$AH$11="Eastbound")),'Raw Data'!BH147,IF(AND($AE$11=$AL$2,OR($AH$11="Northbound",$AH$11="Eastbound")),'Raw Data'!BH354,IF(AND($AE$11=$AL$3,OR($AH$11="Northbound",$AH$11="Eastbound")),'Raw Data'!BH561,IF(AND($AE$11=$AL$4,OR($AH$11="Northbound",$AH$11="Eastbound")),'Raw Data'!BH768,IF(AND($AE$11=$AL$5,OR($AH$11="Northbound",$AH$11="Eastbound")),'Raw Data'!BH975,IF(AND($AE$11=$AL$6,OR($AH$11="Northbound",$AH$11="Eastbound")),'Raw Data'!BH1182,IF(AND($AE$11=$AL$7,OR($AH$11="Northbound",$AH$11="Eastbound")),'Raw Data'!BH1389,IF(AND($AE$11=$AL$1,OR($AH$11="Southbound",$AH$11="Westbound")),'Raw Data'!BH148,IF(AND($AE$11=$AL$2,OR($AH$11="Southbound",$AH$11="Westbound")),'Raw Data'!BH355,IF(AND($AE$11=$AL$3,OR($AH$11="Southbound",$AH$11="Westbound")),'Raw Data'!BH562,IF(AND($AE$11=$AL$4,OR($AH$11="Southbound",$AH$11="Westbound")),'Raw Data'!BH769,IF(AND($AE$11=$AL$5,OR($AH$11="Southbound",$AH$11="Westbound")),'Raw Data'!BH976,IF(AND($AE$11=$AL$6,OR($AH$11="Southbound",$AH$11="Westbound")),'Raw Data'!BH1183,IF(AND($AE$11=$AL$7,OR($AH$11="Southbound",$AH$11="Westbound")),'Raw Data'!BH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6" s="6" t="str">
        <f>IF(AND($AE$11=$AL$1,OR($AH$11="Northbound",$AH$11="Eastbound")),'Raw Data'!BI147,IF(AND($AE$11=$AL$2,OR($AH$11="Northbound",$AH$11="Eastbound")),'Raw Data'!BI354,IF(AND($AE$11=$AL$3,OR($AH$11="Northbound",$AH$11="Eastbound")),'Raw Data'!BI561,IF(AND($AE$11=$AL$4,OR($AH$11="Northbound",$AH$11="Eastbound")),'Raw Data'!BI768,IF(AND($AE$11=$AL$5,OR($AH$11="Northbound",$AH$11="Eastbound")),'Raw Data'!BI975,IF(AND($AE$11=$AL$6,OR($AH$11="Northbound",$AH$11="Eastbound")),'Raw Data'!BI1182,IF(AND($AE$11=$AL$7,OR($AH$11="Northbound",$AH$11="Eastbound")),'Raw Data'!BI1389,IF(AND($AE$11=$AL$1,OR($AH$11="Southbound",$AH$11="Westbound")),'Raw Data'!BI148,IF(AND($AE$11=$AL$2,OR($AH$11="Southbound",$AH$11="Westbound")),'Raw Data'!BI355,IF(AND($AE$11=$AL$3,OR($AH$11="Southbound",$AH$11="Westbound")),'Raw Data'!BI562,IF(AND($AE$11=$AL$4,OR($AH$11="Southbound",$AH$11="Westbound")),'Raw Data'!BI769,IF(AND($AE$11=$AL$5,OR($AH$11="Southbound",$AH$11="Westbound")),'Raw Data'!BI976,IF(AND($AE$11=$AL$6,OR($AH$11="Southbound",$AH$11="Westbound")),'Raw Data'!BI1183,IF(AND($AE$11=$AL$7,OR($AH$11="Southbound",$AH$11="Westbound")),'Raw Data'!BI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6" s="6" t="str">
        <f>IF(AND($AE$11=$AL$1,OR($AH$11="Northbound",$AH$11="Eastbound")),'Raw Data'!BJ147,IF(AND($AE$11=$AL$2,OR($AH$11="Northbound",$AH$11="Eastbound")),'Raw Data'!BJ354,IF(AND($AE$11=$AL$3,OR($AH$11="Northbound",$AH$11="Eastbound")),'Raw Data'!BJ561,IF(AND($AE$11=$AL$4,OR($AH$11="Northbound",$AH$11="Eastbound")),'Raw Data'!BJ768,IF(AND($AE$11=$AL$5,OR($AH$11="Northbound",$AH$11="Eastbound")),'Raw Data'!BJ975,IF(AND($AE$11=$AL$6,OR($AH$11="Northbound",$AH$11="Eastbound")),'Raw Data'!BJ1182,IF(AND($AE$11=$AL$7,OR($AH$11="Northbound",$AH$11="Eastbound")),'Raw Data'!BJ1389,IF(AND($AE$11=$AL$1,OR($AH$11="Southbound",$AH$11="Westbound")),'Raw Data'!BJ148,IF(AND($AE$11=$AL$2,OR($AH$11="Southbound",$AH$11="Westbound")),'Raw Data'!BJ355,IF(AND($AE$11=$AL$3,OR($AH$11="Southbound",$AH$11="Westbound")),'Raw Data'!BJ562,IF(AND($AE$11=$AL$4,OR($AH$11="Southbound",$AH$11="Westbound")),'Raw Data'!BJ769,IF(AND($AE$11=$AL$5,OR($AH$11="Southbound",$AH$11="Westbound")),'Raw Data'!BJ976,IF(AND($AE$11=$AL$6,OR($AH$11="Southbound",$AH$11="Westbound")),'Raw Data'!BJ1183,IF(AND($AE$11=$AL$7,OR($AH$11="Southbound",$AH$11="Westbound")),'Raw Data'!BJ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6" s="70" t="str">
        <f>IF(AND($AE$11=$AL$1,OR($AH$11="Northbound",$AH$11="Eastbound")),'Raw Data'!BK147,IF(AND($AE$11=$AL$2,OR($AH$11="Northbound",$AH$11="Eastbound")),'Raw Data'!BK354,IF(AND($AE$11=$AL$3,OR($AH$11="Northbound",$AH$11="Eastbound")),'Raw Data'!BK561,IF(AND($AE$11=$AL$4,OR($AH$11="Northbound",$AH$11="Eastbound")),'Raw Data'!BK768,IF(AND($AE$11=$AL$5,OR($AH$11="Northbound",$AH$11="Eastbound")),'Raw Data'!BK975,IF(AND($AE$11=$AL$6,OR($AH$11="Northbound",$AH$11="Eastbound")),'Raw Data'!BK1182,IF(AND($AE$11=$AL$7,OR($AH$11="Northbound",$AH$11="Eastbound")),'Raw Data'!BK1389,IF(AND($AE$11=$AL$1,OR($AH$11="Southbound",$AH$11="Westbound")),'Raw Data'!BK148,IF(AND($AE$11=$AL$2,OR($AH$11="Southbound",$AH$11="Westbound")),'Raw Data'!BK355,IF(AND($AE$11=$AL$3,OR($AH$11="Southbound",$AH$11="Westbound")),'Raw Data'!BK562,IF(AND($AE$11=$AL$4,OR($AH$11="Southbound",$AH$11="Westbound")),'Raw Data'!BK769,IF(AND($AE$11=$AL$5,OR($AH$11="Southbound",$AH$11="Westbound")),'Raw Data'!BK976,IF(AND($AE$11=$AL$6,OR($AH$11="Southbound",$AH$11="Westbound")),'Raw Data'!BK1183,IF(AND($AE$11=$AL$7,OR($AH$11="Southbound",$AH$11="Westbound")),'Raw Data'!BK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6" s="47"/>
      <c r="AF26" s="47"/>
      <c r="AG26" s="47"/>
      <c r="AH26" s="47"/>
      <c r="AI26" s="47"/>
      <c r="AJ26" s="47"/>
      <c r="AK26" s="47"/>
      <c r="AL26" s="51"/>
      <c r="AM26" s="51"/>
      <c r="AN26" s="41"/>
      <c r="AO26" s="51"/>
      <c r="AQ26" s="47"/>
      <c r="AR26" s="47"/>
      <c r="AT26" s="47"/>
      <c r="AU26" s="47"/>
    </row>
    <row r="27" spans="1:47" ht="13.8" x14ac:dyDescent="0.25">
      <c r="A27" s="43">
        <v>0.13541666666666699</v>
      </c>
      <c r="B27" s="54">
        <f t="shared" si="1"/>
        <v>1</v>
      </c>
      <c r="C27" s="6">
        <f>IF(AND($AE$11=$AL$1,OR($AH$11="Northbound",$AH$11="Eastbound")),'Raw Data'!AM149,IF(AND($AE$11=$AL$2,OR($AH$11="Northbound",$AH$11="Eastbound")),'Raw Data'!AM356,IF(AND($AE$11=$AL$3,OR($AH$11="Northbound",$AH$11="Eastbound")),'Raw Data'!AM563,IF(AND($AE$11=$AL$4,OR($AH$11="Northbound",$AH$11="Eastbound")),'Raw Data'!AM770,IF(AND($AE$11=$AL$5,OR($AH$11="Northbound",$AH$11="Eastbound")),'Raw Data'!AM977,IF(AND($AE$11=$AL$6,OR($AH$11="Northbound",$AH$11="Eastbound")),'Raw Data'!AM1184,IF(AND($AE$11=$AL$7,OR($AH$11="Northbound",$AH$11="Eastbound")),'Raw Data'!AM1391,IF(AND($AE$11=$AL$1,OR($AH$11="Southbound",$AH$11="Westbound")),'Raw Data'!AM150,IF(AND($AE$11=$AL$2,OR($AH$11="Southbound",$AH$11="Westbound")),'Raw Data'!AM357,IF(AND($AE$11=$AL$3,OR($AH$11="Southbound",$AH$11="Westbound")),'Raw Data'!AM564,IF(AND($AE$11=$AL$4,OR($AH$11="Southbound",$AH$11="Westbound")),'Raw Data'!AM771,IF(AND($AE$11=$AL$5,OR($AH$11="Southbound",$AH$11="Westbound")),'Raw Data'!AM978,IF(AND($AE$11=$AL$6,OR($AH$11="Southbound",$AH$11="Westbound")),'Raw Data'!AM1185,IF(AND($AE$11=$AL$7,OR($AH$11="Southbound",$AH$11="Westbound")),'Raw Data'!AM1392,IF(AND($AE$11=$AL$1,$AH$11="Combined"),SUM('Raw Data'!AM149:AM150),IF(AND($AE$11=$AL$2,$AH$11="Combined"),SUM('Raw Data'!AM356:AM357),IF(AND($AE$11=$AL$3,$AH$11="Combined"),SUM('Raw Data'!AM563:AM564),IF(AND($AE$11=$AL$4,$AH$11="Combined"),SUM('Raw Data'!AM770:AM771),IF(AND($AE$11=$AL$5,$AH$11="Combined"),SUM('Raw Data'!AM977:AM978),IF(AND($AE$11=$AL$6,$AH$11="Combined"),SUM('Raw Data'!AM1184:AM1185),IF(AND($AE$11=$AL$7,$AH$11="Combined"),SUM('Raw Data'!AM1391:AM1392),"Error")))))))))))))))))))))</f>
        <v>0</v>
      </c>
      <c r="D27" s="6">
        <f>IF(AND($AE$11=$AL$1,OR($AH$11="Northbound",$AH$11="Eastbound")),'Raw Data'!AN149,IF(AND($AE$11=$AL$2,OR($AH$11="Northbound",$AH$11="Eastbound")),'Raw Data'!AN356,IF(AND($AE$11=$AL$3,OR($AH$11="Northbound",$AH$11="Eastbound")),'Raw Data'!AN563,IF(AND($AE$11=$AL$4,OR($AH$11="Northbound",$AH$11="Eastbound")),'Raw Data'!AN770,IF(AND($AE$11=$AL$5,OR($AH$11="Northbound",$AH$11="Eastbound")),'Raw Data'!AN977,IF(AND($AE$11=$AL$6,OR($AH$11="Northbound",$AH$11="Eastbound")),'Raw Data'!AN1184,IF(AND($AE$11=$AL$7,OR($AH$11="Northbound",$AH$11="Eastbound")),'Raw Data'!AN1391,IF(AND($AE$11=$AL$1,OR($AH$11="Southbound",$AH$11="Westbound")),'Raw Data'!AN150,IF(AND($AE$11=$AL$2,OR($AH$11="Southbound",$AH$11="Westbound")),'Raw Data'!AN357,IF(AND($AE$11=$AL$3,OR($AH$11="Southbound",$AH$11="Westbound")),'Raw Data'!AN564,IF(AND($AE$11=$AL$4,OR($AH$11="Southbound",$AH$11="Westbound")),'Raw Data'!AN771,IF(AND($AE$11=$AL$5,OR($AH$11="Southbound",$AH$11="Westbound")),'Raw Data'!AN978,IF(AND($AE$11=$AL$6,OR($AH$11="Southbound",$AH$11="Westbound")),'Raw Data'!AN1185,IF(AND($AE$11=$AL$7,OR($AH$11="Southbound",$AH$11="Westbound")),'Raw Data'!AN1392,IF(AND($AE$11=$AL$1,$AH$11="Combined"),SUM('Raw Data'!AN149:AN150),IF(AND($AE$11=$AL$2,$AH$11="Combined"),SUM('Raw Data'!AN356:AN357),IF(AND($AE$11=$AL$3,$AH$11="Combined"),SUM('Raw Data'!AN563:AN564),IF(AND($AE$11=$AL$4,$AH$11="Combined"),SUM('Raw Data'!AN770:AN771),IF(AND($AE$11=$AL$5,$AH$11="Combined"),SUM('Raw Data'!AN977:AN978),IF(AND($AE$11=$AL$6,$AH$11="Combined"),SUM('Raw Data'!AN1184:AN1185),IF(AND($AE$11=$AL$7,$AH$11="Combined"),SUM('Raw Data'!AN1391:AN1392),"Error")))))))))))))))))))))</f>
        <v>0</v>
      </c>
      <c r="E27" s="6">
        <f>IF(AND($AE$11=$AL$1,OR($AH$11="Northbound",$AH$11="Eastbound")),'Raw Data'!AO149,IF(AND($AE$11=$AL$2,OR($AH$11="Northbound",$AH$11="Eastbound")),'Raw Data'!AO356,IF(AND($AE$11=$AL$3,OR($AH$11="Northbound",$AH$11="Eastbound")),'Raw Data'!AO563,IF(AND($AE$11=$AL$4,OR($AH$11="Northbound",$AH$11="Eastbound")),'Raw Data'!AO770,IF(AND($AE$11=$AL$5,OR($AH$11="Northbound",$AH$11="Eastbound")),'Raw Data'!AO977,IF(AND($AE$11=$AL$6,OR($AH$11="Northbound",$AH$11="Eastbound")),'Raw Data'!AO1184,IF(AND($AE$11=$AL$7,OR($AH$11="Northbound",$AH$11="Eastbound")),'Raw Data'!AO1391,IF(AND($AE$11=$AL$1,OR($AH$11="Southbound",$AH$11="Westbound")),'Raw Data'!AO150,IF(AND($AE$11=$AL$2,OR($AH$11="Southbound",$AH$11="Westbound")),'Raw Data'!AO357,IF(AND($AE$11=$AL$3,OR($AH$11="Southbound",$AH$11="Westbound")),'Raw Data'!AO564,IF(AND($AE$11=$AL$4,OR($AH$11="Southbound",$AH$11="Westbound")),'Raw Data'!AO771,IF(AND($AE$11=$AL$5,OR($AH$11="Southbound",$AH$11="Westbound")),'Raw Data'!AO978,IF(AND($AE$11=$AL$6,OR($AH$11="Southbound",$AH$11="Westbound")),'Raw Data'!AO1185,IF(AND($AE$11=$AL$7,OR($AH$11="Southbound",$AH$11="Westbound")),'Raw Data'!AO1392,IF(AND($AE$11=$AL$1,$AH$11="Combined"),SUM('Raw Data'!AO149:AO150),IF(AND($AE$11=$AL$2,$AH$11="Combined"),SUM('Raw Data'!AO356:AO357),IF(AND($AE$11=$AL$3,$AH$11="Combined"),SUM('Raw Data'!AO563:AO564),IF(AND($AE$11=$AL$4,$AH$11="Combined"),SUM('Raw Data'!AO770:AO771),IF(AND($AE$11=$AL$5,$AH$11="Combined"),SUM('Raw Data'!AO977:AO978),IF(AND($AE$11=$AL$6,$AH$11="Combined"),SUM('Raw Data'!AO1184:AO1185),IF(AND($AE$11=$AL$7,$AH$11="Combined"),SUM('Raw Data'!AO1391:AO1392),"Error")))))))))))))))))))))</f>
        <v>0</v>
      </c>
      <c r="F27" s="6">
        <f>IF(AND($AE$11=$AL$1,OR($AH$11="Northbound",$AH$11="Eastbound")),'Raw Data'!AP149,IF(AND($AE$11=$AL$2,OR($AH$11="Northbound",$AH$11="Eastbound")),'Raw Data'!AP356,IF(AND($AE$11=$AL$3,OR($AH$11="Northbound",$AH$11="Eastbound")),'Raw Data'!AP563,IF(AND($AE$11=$AL$4,OR($AH$11="Northbound",$AH$11="Eastbound")),'Raw Data'!AP770,IF(AND($AE$11=$AL$5,OR($AH$11="Northbound",$AH$11="Eastbound")),'Raw Data'!AP977,IF(AND($AE$11=$AL$6,OR($AH$11="Northbound",$AH$11="Eastbound")),'Raw Data'!AP1184,IF(AND($AE$11=$AL$7,OR($AH$11="Northbound",$AH$11="Eastbound")),'Raw Data'!AP1391,IF(AND($AE$11=$AL$1,OR($AH$11="Southbound",$AH$11="Westbound")),'Raw Data'!AP150,IF(AND($AE$11=$AL$2,OR($AH$11="Southbound",$AH$11="Westbound")),'Raw Data'!AP357,IF(AND($AE$11=$AL$3,OR($AH$11="Southbound",$AH$11="Westbound")),'Raw Data'!AP564,IF(AND($AE$11=$AL$4,OR($AH$11="Southbound",$AH$11="Westbound")),'Raw Data'!AP771,IF(AND($AE$11=$AL$5,OR($AH$11="Southbound",$AH$11="Westbound")),'Raw Data'!AP978,IF(AND($AE$11=$AL$6,OR($AH$11="Southbound",$AH$11="Westbound")),'Raw Data'!AP1185,IF(AND($AE$11=$AL$7,OR($AH$11="Southbound",$AH$11="Westbound")),'Raw Data'!AP1392,IF(AND($AE$11=$AL$1,$AH$11="Combined"),SUM('Raw Data'!AP149:AP150),IF(AND($AE$11=$AL$2,$AH$11="Combined"),SUM('Raw Data'!AP356:AP357),IF(AND($AE$11=$AL$3,$AH$11="Combined"),SUM('Raw Data'!AP563:AP564),IF(AND($AE$11=$AL$4,$AH$11="Combined"),SUM('Raw Data'!AP770:AP771),IF(AND($AE$11=$AL$5,$AH$11="Combined"),SUM('Raw Data'!AP977:AP978),IF(AND($AE$11=$AL$6,$AH$11="Combined"),SUM('Raw Data'!AP1184:AP1185),IF(AND($AE$11=$AL$7,$AH$11="Combined"),SUM('Raw Data'!AP1391:AP1392),"Error")))))))))))))))))))))</f>
        <v>0</v>
      </c>
      <c r="G27" s="6">
        <f>IF(AND($AE$11=$AL$1,OR($AH$11="Northbound",$AH$11="Eastbound")),'Raw Data'!AQ149,IF(AND($AE$11=$AL$2,OR($AH$11="Northbound",$AH$11="Eastbound")),'Raw Data'!AQ356,IF(AND($AE$11=$AL$3,OR($AH$11="Northbound",$AH$11="Eastbound")),'Raw Data'!AQ563,IF(AND($AE$11=$AL$4,OR($AH$11="Northbound",$AH$11="Eastbound")),'Raw Data'!AQ770,IF(AND($AE$11=$AL$5,OR($AH$11="Northbound",$AH$11="Eastbound")),'Raw Data'!AQ977,IF(AND($AE$11=$AL$6,OR($AH$11="Northbound",$AH$11="Eastbound")),'Raw Data'!AQ1184,IF(AND($AE$11=$AL$7,OR($AH$11="Northbound",$AH$11="Eastbound")),'Raw Data'!AQ1391,IF(AND($AE$11=$AL$1,OR($AH$11="Southbound",$AH$11="Westbound")),'Raw Data'!AQ150,IF(AND($AE$11=$AL$2,OR($AH$11="Southbound",$AH$11="Westbound")),'Raw Data'!AQ357,IF(AND($AE$11=$AL$3,OR($AH$11="Southbound",$AH$11="Westbound")),'Raw Data'!AQ564,IF(AND($AE$11=$AL$4,OR($AH$11="Southbound",$AH$11="Westbound")),'Raw Data'!AQ771,IF(AND($AE$11=$AL$5,OR($AH$11="Southbound",$AH$11="Westbound")),'Raw Data'!AQ978,IF(AND($AE$11=$AL$6,OR($AH$11="Southbound",$AH$11="Westbound")),'Raw Data'!AQ1185,IF(AND($AE$11=$AL$7,OR($AH$11="Southbound",$AH$11="Westbound")),'Raw Data'!AQ1392,IF(AND($AE$11=$AL$1,$AH$11="Combined"),SUM('Raw Data'!AQ149:AQ150),IF(AND($AE$11=$AL$2,$AH$11="Combined"),SUM('Raw Data'!AQ356:AQ357),IF(AND($AE$11=$AL$3,$AH$11="Combined"),SUM('Raw Data'!AQ563:AQ564),IF(AND($AE$11=$AL$4,$AH$11="Combined"),SUM('Raw Data'!AQ770:AQ771),IF(AND($AE$11=$AL$5,$AH$11="Combined"),SUM('Raw Data'!AQ977:AQ978),IF(AND($AE$11=$AL$6,$AH$11="Combined"),SUM('Raw Data'!AQ1184:AQ1185),IF(AND($AE$11=$AL$7,$AH$11="Combined"),SUM('Raw Data'!AQ1391:AQ1392),"Error")))))))))))))))))))))</f>
        <v>0</v>
      </c>
      <c r="H27" s="6">
        <f>IF(AND($AE$11=$AL$1,OR($AH$11="Northbound",$AH$11="Eastbound")),'Raw Data'!AR149,IF(AND($AE$11=$AL$2,OR($AH$11="Northbound",$AH$11="Eastbound")),'Raw Data'!AR356,IF(AND($AE$11=$AL$3,OR($AH$11="Northbound",$AH$11="Eastbound")),'Raw Data'!AR563,IF(AND($AE$11=$AL$4,OR($AH$11="Northbound",$AH$11="Eastbound")),'Raw Data'!AR770,IF(AND($AE$11=$AL$5,OR($AH$11="Northbound",$AH$11="Eastbound")),'Raw Data'!AR977,IF(AND($AE$11=$AL$6,OR($AH$11="Northbound",$AH$11="Eastbound")),'Raw Data'!AR1184,IF(AND($AE$11=$AL$7,OR($AH$11="Northbound",$AH$11="Eastbound")),'Raw Data'!AR1391,IF(AND($AE$11=$AL$1,OR($AH$11="Southbound",$AH$11="Westbound")),'Raw Data'!AR150,IF(AND($AE$11=$AL$2,OR($AH$11="Southbound",$AH$11="Westbound")),'Raw Data'!AR357,IF(AND($AE$11=$AL$3,OR($AH$11="Southbound",$AH$11="Westbound")),'Raw Data'!AR564,IF(AND($AE$11=$AL$4,OR($AH$11="Southbound",$AH$11="Westbound")),'Raw Data'!AR771,IF(AND($AE$11=$AL$5,OR($AH$11="Southbound",$AH$11="Westbound")),'Raw Data'!AR978,IF(AND($AE$11=$AL$6,OR($AH$11="Southbound",$AH$11="Westbound")),'Raw Data'!AR1185,IF(AND($AE$11=$AL$7,OR($AH$11="Southbound",$AH$11="Westbound")),'Raw Data'!AR1392,IF(AND($AE$11=$AL$1,$AH$11="Combined"),SUM('Raw Data'!AR149:AR150),IF(AND($AE$11=$AL$2,$AH$11="Combined"),SUM('Raw Data'!AR356:AR357),IF(AND($AE$11=$AL$3,$AH$11="Combined"),SUM('Raw Data'!AR563:AR564),IF(AND($AE$11=$AL$4,$AH$11="Combined"),SUM('Raw Data'!AR770:AR771),IF(AND($AE$11=$AL$5,$AH$11="Combined"),SUM('Raw Data'!AR977:AR978),IF(AND($AE$11=$AL$6,$AH$11="Combined"),SUM('Raw Data'!AR1184:AR1185),IF(AND($AE$11=$AL$7,$AH$11="Combined"),SUM('Raw Data'!AR1391:AR1392),"Error")))))))))))))))))))))</f>
        <v>1</v>
      </c>
      <c r="I27" s="6">
        <f>IF(AND($AE$11=$AL$1,OR($AH$11="Northbound",$AH$11="Eastbound")),'Raw Data'!AS149,IF(AND($AE$11=$AL$2,OR($AH$11="Northbound",$AH$11="Eastbound")),'Raw Data'!AS356,IF(AND($AE$11=$AL$3,OR($AH$11="Northbound",$AH$11="Eastbound")),'Raw Data'!AS563,IF(AND($AE$11=$AL$4,OR($AH$11="Northbound",$AH$11="Eastbound")),'Raw Data'!AS770,IF(AND($AE$11=$AL$5,OR($AH$11="Northbound",$AH$11="Eastbound")),'Raw Data'!AS977,IF(AND($AE$11=$AL$6,OR($AH$11="Northbound",$AH$11="Eastbound")),'Raw Data'!AS1184,IF(AND($AE$11=$AL$7,OR($AH$11="Northbound",$AH$11="Eastbound")),'Raw Data'!AS1391,IF(AND($AE$11=$AL$1,OR($AH$11="Southbound",$AH$11="Westbound")),'Raw Data'!AS150,IF(AND($AE$11=$AL$2,OR($AH$11="Southbound",$AH$11="Westbound")),'Raw Data'!AS357,IF(AND($AE$11=$AL$3,OR($AH$11="Southbound",$AH$11="Westbound")),'Raw Data'!AS564,IF(AND($AE$11=$AL$4,OR($AH$11="Southbound",$AH$11="Westbound")),'Raw Data'!AS771,IF(AND($AE$11=$AL$5,OR($AH$11="Southbound",$AH$11="Westbound")),'Raw Data'!AS978,IF(AND($AE$11=$AL$6,OR($AH$11="Southbound",$AH$11="Westbound")),'Raw Data'!AS1185,IF(AND($AE$11=$AL$7,OR($AH$11="Southbound",$AH$11="Westbound")),'Raw Data'!AS1392,IF(AND($AE$11=$AL$1,$AH$11="Combined"),SUM('Raw Data'!AS149:AS150),IF(AND($AE$11=$AL$2,$AH$11="Combined"),SUM('Raw Data'!AS356:AS357),IF(AND($AE$11=$AL$3,$AH$11="Combined"),SUM('Raw Data'!AS563:AS564),IF(AND($AE$11=$AL$4,$AH$11="Combined"),SUM('Raw Data'!AS770:AS771),IF(AND($AE$11=$AL$5,$AH$11="Combined"),SUM('Raw Data'!AS977:AS978),IF(AND($AE$11=$AL$6,$AH$11="Combined"),SUM('Raw Data'!AS1184:AS1185),IF(AND($AE$11=$AL$7,$AH$11="Combined"),SUM('Raw Data'!AS1391:AS1392),"Error")))))))))))))))))))))</f>
        <v>0</v>
      </c>
      <c r="J27" s="6">
        <f>IF(AND($AE$11=$AL$1,OR($AH$11="Northbound",$AH$11="Eastbound")),'Raw Data'!AT149,IF(AND($AE$11=$AL$2,OR($AH$11="Northbound",$AH$11="Eastbound")),'Raw Data'!AT356,IF(AND($AE$11=$AL$3,OR($AH$11="Northbound",$AH$11="Eastbound")),'Raw Data'!AT563,IF(AND($AE$11=$AL$4,OR($AH$11="Northbound",$AH$11="Eastbound")),'Raw Data'!AT770,IF(AND($AE$11=$AL$5,OR($AH$11="Northbound",$AH$11="Eastbound")),'Raw Data'!AT977,IF(AND($AE$11=$AL$6,OR($AH$11="Northbound",$AH$11="Eastbound")),'Raw Data'!AT1184,IF(AND($AE$11=$AL$7,OR($AH$11="Northbound",$AH$11="Eastbound")),'Raw Data'!AT1391,IF(AND($AE$11=$AL$1,OR($AH$11="Southbound",$AH$11="Westbound")),'Raw Data'!AT150,IF(AND($AE$11=$AL$2,OR($AH$11="Southbound",$AH$11="Westbound")),'Raw Data'!AT357,IF(AND($AE$11=$AL$3,OR($AH$11="Southbound",$AH$11="Westbound")),'Raw Data'!AT564,IF(AND($AE$11=$AL$4,OR($AH$11="Southbound",$AH$11="Westbound")),'Raw Data'!AT771,IF(AND($AE$11=$AL$5,OR($AH$11="Southbound",$AH$11="Westbound")),'Raw Data'!AT978,IF(AND($AE$11=$AL$6,OR($AH$11="Southbound",$AH$11="Westbound")),'Raw Data'!AT1185,IF(AND($AE$11=$AL$7,OR($AH$11="Southbound",$AH$11="Westbound")),'Raw Data'!AT1392,IF(AND($AE$11=$AL$1,$AH$11="Combined"),SUM('Raw Data'!AT149:AT150),IF(AND($AE$11=$AL$2,$AH$11="Combined"),SUM('Raw Data'!AT356:AT357),IF(AND($AE$11=$AL$3,$AH$11="Combined"),SUM('Raw Data'!AT563:AT564),IF(AND($AE$11=$AL$4,$AH$11="Combined"),SUM('Raw Data'!AT770:AT771),IF(AND($AE$11=$AL$5,$AH$11="Combined"),SUM('Raw Data'!AT977:AT978),IF(AND($AE$11=$AL$6,$AH$11="Combined"),SUM('Raw Data'!AT1184:AT1185),IF(AND($AE$11=$AL$7,$AH$11="Combined"),SUM('Raw Data'!AT1391:AT1392),"Error")))))))))))))))))))))</f>
        <v>0</v>
      </c>
      <c r="K27" s="6">
        <f>IF(AND($AE$11=$AL$1,OR($AH$11="Northbound",$AH$11="Eastbound")),'Raw Data'!AU149,IF(AND($AE$11=$AL$2,OR($AH$11="Northbound",$AH$11="Eastbound")),'Raw Data'!AU356,IF(AND($AE$11=$AL$3,OR($AH$11="Northbound",$AH$11="Eastbound")),'Raw Data'!AU563,IF(AND($AE$11=$AL$4,OR($AH$11="Northbound",$AH$11="Eastbound")),'Raw Data'!AU770,IF(AND($AE$11=$AL$5,OR($AH$11="Northbound",$AH$11="Eastbound")),'Raw Data'!AU977,IF(AND($AE$11=$AL$6,OR($AH$11="Northbound",$AH$11="Eastbound")),'Raw Data'!AU1184,IF(AND($AE$11=$AL$7,OR($AH$11="Northbound",$AH$11="Eastbound")),'Raw Data'!AU1391,IF(AND($AE$11=$AL$1,OR($AH$11="Southbound",$AH$11="Westbound")),'Raw Data'!AU150,IF(AND($AE$11=$AL$2,OR($AH$11="Southbound",$AH$11="Westbound")),'Raw Data'!AU357,IF(AND($AE$11=$AL$3,OR($AH$11="Southbound",$AH$11="Westbound")),'Raw Data'!AU564,IF(AND($AE$11=$AL$4,OR($AH$11="Southbound",$AH$11="Westbound")),'Raw Data'!AU771,IF(AND($AE$11=$AL$5,OR($AH$11="Southbound",$AH$11="Westbound")),'Raw Data'!AU978,IF(AND($AE$11=$AL$6,OR($AH$11="Southbound",$AH$11="Westbound")),'Raw Data'!AU1185,IF(AND($AE$11=$AL$7,OR($AH$11="Southbound",$AH$11="Westbound")),'Raw Data'!AU1392,IF(AND($AE$11=$AL$1,$AH$11="Combined"),SUM('Raw Data'!AU149:AU150),IF(AND($AE$11=$AL$2,$AH$11="Combined"),SUM('Raw Data'!AU356:AU357),IF(AND($AE$11=$AL$3,$AH$11="Combined"),SUM('Raw Data'!AU563:AU564),IF(AND($AE$11=$AL$4,$AH$11="Combined"),SUM('Raw Data'!AU770:AU771),IF(AND($AE$11=$AL$5,$AH$11="Combined"),SUM('Raw Data'!AU977:AU978),IF(AND($AE$11=$AL$6,$AH$11="Combined"),SUM('Raw Data'!AU1184:AU1185),IF(AND($AE$11=$AL$7,$AH$11="Combined"),SUM('Raw Data'!AU1391:AU1392),"Error")))))))))))))))))))))</f>
        <v>0</v>
      </c>
      <c r="L27" s="6">
        <f>IF(AND($AE$11=$AL$1,OR($AH$11="Northbound",$AH$11="Eastbound")),'Raw Data'!AV149,IF(AND($AE$11=$AL$2,OR($AH$11="Northbound",$AH$11="Eastbound")),'Raw Data'!AV356,IF(AND($AE$11=$AL$3,OR($AH$11="Northbound",$AH$11="Eastbound")),'Raw Data'!AV563,IF(AND($AE$11=$AL$4,OR($AH$11="Northbound",$AH$11="Eastbound")),'Raw Data'!AV770,IF(AND($AE$11=$AL$5,OR($AH$11="Northbound",$AH$11="Eastbound")),'Raw Data'!AV977,IF(AND($AE$11=$AL$6,OR($AH$11="Northbound",$AH$11="Eastbound")),'Raw Data'!AV1184,IF(AND($AE$11=$AL$7,OR($AH$11="Northbound",$AH$11="Eastbound")),'Raw Data'!AV1391,IF(AND($AE$11=$AL$1,OR($AH$11="Southbound",$AH$11="Westbound")),'Raw Data'!AV150,IF(AND($AE$11=$AL$2,OR($AH$11="Southbound",$AH$11="Westbound")),'Raw Data'!AV357,IF(AND($AE$11=$AL$3,OR($AH$11="Southbound",$AH$11="Westbound")),'Raw Data'!AV564,IF(AND($AE$11=$AL$4,OR($AH$11="Southbound",$AH$11="Westbound")),'Raw Data'!AV771,IF(AND($AE$11=$AL$5,OR($AH$11="Southbound",$AH$11="Westbound")),'Raw Data'!AV978,IF(AND($AE$11=$AL$6,OR($AH$11="Southbound",$AH$11="Westbound")),'Raw Data'!AV1185,IF(AND($AE$11=$AL$7,OR($AH$11="Southbound",$AH$11="Westbound")),'Raw Data'!AV1392,IF(AND($AE$11=$AL$1,$AH$11="Combined"),SUM('Raw Data'!AV149:AV150),IF(AND($AE$11=$AL$2,$AH$11="Combined"),SUM('Raw Data'!AV356:AV357),IF(AND($AE$11=$AL$3,$AH$11="Combined"),SUM('Raw Data'!AV563:AV564),IF(AND($AE$11=$AL$4,$AH$11="Combined"),SUM('Raw Data'!AV770:AV771),IF(AND($AE$11=$AL$5,$AH$11="Combined"),SUM('Raw Data'!AV977:AV978),IF(AND($AE$11=$AL$6,$AH$11="Combined"),SUM('Raw Data'!AV1184:AV1185),IF(AND($AE$11=$AL$7,$AH$11="Combined"),SUM('Raw Data'!AV1391:AV1392),"Error")))))))))))))))))))))</f>
        <v>0</v>
      </c>
      <c r="M27" s="6">
        <f>IF(AND($AE$11=$AL$1,OR($AH$11="Northbound",$AH$11="Eastbound")),'Raw Data'!AW149,IF(AND($AE$11=$AL$2,OR($AH$11="Northbound",$AH$11="Eastbound")),'Raw Data'!AW356,IF(AND($AE$11=$AL$3,OR($AH$11="Northbound",$AH$11="Eastbound")),'Raw Data'!AW563,IF(AND($AE$11=$AL$4,OR($AH$11="Northbound",$AH$11="Eastbound")),'Raw Data'!AW770,IF(AND($AE$11=$AL$5,OR($AH$11="Northbound",$AH$11="Eastbound")),'Raw Data'!AW977,IF(AND($AE$11=$AL$6,OR($AH$11="Northbound",$AH$11="Eastbound")),'Raw Data'!AW1184,IF(AND($AE$11=$AL$7,OR($AH$11="Northbound",$AH$11="Eastbound")),'Raw Data'!AW1391,IF(AND($AE$11=$AL$1,OR($AH$11="Southbound",$AH$11="Westbound")),'Raw Data'!AW150,IF(AND($AE$11=$AL$2,OR($AH$11="Southbound",$AH$11="Westbound")),'Raw Data'!AW357,IF(AND($AE$11=$AL$3,OR($AH$11="Southbound",$AH$11="Westbound")),'Raw Data'!AW564,IF(AND($AE$11=$AL$4,OR($AH$11="Southbound",$AH$11="Westbound")),'Raw Data'!AW771,IF(AND($AE$11=$AL$5,OR($AH$11="Southbound",$AH$11="Westbound")),'Raw Data'!AW978,IF(AND($AE$11=$AL$6,OR($AH$11="Southbound",$AH$11="Westbound")),'Raw Data'!AW1185,IF(AND($AE$11=$AL$7,OR($AH$11="Southbound",$AH$11="Westbound")),'Raw Data'!AW1392,IF(AND($AE$11=$AL$1,$AH$11="Combined"),SUM('Raw Data'!AW149:AW150),IF(AND($AE$11=$AL$2,$AH$11="Combined"),SUM('Raw Data'!AW356:AW357),IF(AND($AE$11=$AL$3,$AH$11="Combined"),SUM('Raw Data'!AW563:AW564),IF(AND($AE$11=$AL$4,$AH$11="Combined"),SUM('Raw Data'!AW770:AW771),IF(AND($AE$11=$AL$5,$AH$11="Combined"),SUM('Raw Data'!AW977:AW978),IF(AND($AE$11=$AL$6,$AH$11="Combined"),SUM('Raw Data'!AW1184:AW1185),IF(AND($AE$11=$AL$7,$AH$11="Combined"),SUM('Raw Data'!AW1391:AW1392),"Error")))))))))))))))))))))</f>
        <v>0</v>
      </c>
      <c r="N27" s="6">
        <f>IF(AND($AE$11=$AL$1,OR($AH$11="Northbound",$AH$11="Eastbound")),'Raw Data'!AX149,IF(AND($AE$11=$AL$2,OR($AH$11="Northbound",$AH$11="Eastbound")),'Raw Data'!AX356,IF(AND($AE$11=$AL$3,OR($AH$11="Northbound",$AH$11="Eastbound")),'Raw Data'!AX563,IF(AND($AE$11=$AL$4,OR($AH$11="Northbound",$AH$11="Eastbound")),'Raw Data'!AX770,IF(AND($AE$11=$AL$5,OR($AH$11="Northbound",$AH$11="Eastbound")),'Raw Data'!AX977,IF(AND($AE$11=$AL$6,OR($AH$11="Northbound",$AH$11="Eastbound")),'Raw Data'!AX1184,IF(AND($AE$11=$AL$7,OR($AH$11="Northbound",$AH$11="Eastbound")),'Raw Data'!AX1391,IF(AND($AE$11=$AL$1,OR($AH$11="Southbound",$AH$11="Westbound")),'Raw Data'!AX150,IF(AND($AE$11=$AL$2,OR($AH$11="Southbound",$AH$11="Westbound")),'Raw Data'!AX357,IF(AND($AE$11=$AL$3,OR($AH$11="Southbound",$AH$11="Westbound")),'Raw Data'!AX564,IF(AND($AE$11=$AL$4,OR($AH$11="Southbound",$AH$11="Westbound")),'Raw Data'!AX771,IF(AND($AE$11=$AL$5,OR($AH$11="Southbound",$AH$11="Westbound")),'Raw Data'!AX978,IF(AND($AE$11=$AL$6,OR($AH$11="Southbound",$AH$11="Westbound")),'Raw Data'!AX1185,IF(AND($AE$11=$AL$7,OR($AH$11="Southbound",$AH$11="Westbound")),'Raw Data'!AX1392,IF(AND($AE$11=$AL$1,$AH$11="Combined"),SUM('Raw Data'!AX149:AX150),IF(AND($AE$11=$AL$2,$AH$11="Combined"),SUM('Raw Data'!AX356:AX357),IF(AND($AE$11=$AL$3,$AH$11="Combined"),SUM('Raw Data'!AX563:AX564),IF(AND($AE$11=$AL$4,$AH$11="Combined"),SUM('Raw Data'!AX770:AX771),IF(AND($AE$11=$AL$5,$AH$11="Combined"),SUM('Raw Data'!AX977:AX978),IF(AND($AE$11=$AL$6,$AH$11="Combined"),SUM('Raw Data'!AX1184:AX1185),IF(AND($AE$11=$AL$7,$AH$11="Combined"),SUM('Raw Data'!AX1391:AX1392),"Error")))))))))))))))))))))</f>
        <v>0</v>
      </c>
      <c r="O27" s="6">
        <f>IF(AND($AE$11=$AL$1,OR($AH$11="Northbound",$AH$11="Eastbound")),'Raw Data'!AY149,IF(AND($AE$11=$AL$2,OR($AH$11="Northbound",$AH$11="Eastbound")),'Raw Data'!AY356,IF(AND($AE$11=$AL$3,OR($AH$11="Northbound",$AH$11="Eastbound")),'Raw Data'!AY563,IF(AND($AE$11=$AL$4,OR($AH$11="Northbound",$AH$11="Eastbound")),'Raw Data'!AY770,IF(AND($AE$11=$AL$5,OR($AH$11="Northbound",$AH$11="Eastbound")),'Raw Data'!AY977,IF(AND($AE$11=$AL$6,OR($AH$11="Northbound",$AH$11="Eastbound")),'Raw Data'!AY1184,IF(AND($AE$11=$AL$7,OR($AH$11="Northbound",$AH$11="Eastbound")),'Raw Data'!AY1391,IF(AND($AE$11=$AL$1,OR($AH$11="Southbound",$AH$11="Westbound")),'Raw Data'!AY150,IF(AND($AE$11=$AL$2,OR($AH$11="Southbound",$AH$11="Westbound")),'Raw Data'!AY357,IF(AND($AE$11=$AL$3,OR($AH$11="Southbound",$AH$11="Westbound")),'Raw Data'!AY564,IF(AND($AE$11=$AL$4,OR($AH$11="Southbound",$AH$11="Westbound")),'Raw Data'!AY771,IF(AND($AE$11=$AL$5,OR($AH$11="Southbound",$AH$11="Westbound")),'Raw Data'!AY978,IF(AND($AE$11=$AL$6,OR($AH$11="Southbound",$AH$11="Westbound")),'Raw Data'!AY1185,IF(AND($AE$11=$AL$7,OR($AH$11="Southbound",$AH$11="Westbound")),'Raw Data'!AY1392,IF(AND($AE$11=$AL$1,$AH$11="Combined"),SUM('Raw Data'!AY149:AY150),IF(AND($AE$11=$AL$2,$AH$11="Combined"),SUM('Raw Data'!AY356:AY357),IF(AND($AE$11=$AL$3,$AH$11="Combined"),SUM('Raw Data'!AY563:AY564),IF(AND($AE$11=$AL$4,$AH$11="Combined"),SUM('Raw Data'!AY770:AY771),IF(AND($AE$11=$AL$5,$AH$11="Combined"),SUM('Raw Data'!AY977:AY978),IF(AND($AE$11=$AL$6,$AH$11="Combined"),SUM('Raw Data'!AY1184:AY1185),IF(AND($AE$11=$AL$7,$AH$11="Combined"),SUM('Raw Data'!AY1391:AY1392),"Error")))))))))))))))))))))</f>
        <v>0</v>
      </c>
      <c r="P27" s="6">
        <f>IF(AND($AE$11=$AL$1,OR($AH$11="Northbound",$AH$11="Eastbound")),'Raw Data'!AZ149,IF(AND($AE$11=$AL$2,OR($AH$11="Northbound",$AH$11="Eastbound")),'Raw Data'!AZ356,IF(AND($AE$11=$AL$3,OR($AH$11="Northbound",$AH$11="Eastbound")),'Raw Data'!AZ563,IF(AND($AE$11=$AL$4,OR($AH$11="Northbound",$AH$11="Eastbound")),'Raw Data'!AZ770,IF(AND($AE$11=$AL$5,OR($AH$11="Northbound",$AH$11="Eastbound")),'Raw Data'!AZ977,IF(AND($AE$11=$AL$6,OR($AH$11="Northbound",$AH$11="Eastbound")),'Raw Data'!AZ1184,IF(AND($AE$11=$AL$7,OR($AH$11="Northbound",$AH$11="Eastbound")),'Raw Data'!AZ1391,IF(AND($AE$11=$AL$1,OR($AH$11="Southbound",$AH$11="Westbound")),'Raw Data'!AZ150,IF(AND($AE$11=$AL$2,OR($AH$11="Southbound",$AH$11="Westbound")),'Raw Data'!AZ357,IF(AND($AE$11=$AL$3,OR($AH$11="Southbound",$AH$11="Westbound")),'Raw Data'!AZ564,IF(AND($AE$11=$AL$4,OR($AH$11="Southbound",$AH$11="Westbound")),'Raw Data'!AZ771,IF(AND($AE$11=$AL$5,OR($AH$11="Southbound",$AH$11="Westbound")),'Raw Data'!AZ978,IF(AND($AE$11=$AL$6,OR($AH$11="Southbound",$AH$11="Westbound")),'Raw Data'!AZ1185,IF(AND($AE$11=$AL$7,OR($AH$11="Southbound",$AH$11="Westbound")),'Raw Data'!AZ1392,IF(AND($AE$11=$AL$1,$AH$11="Combined"),SUM('Raw Data'!AZ149:AZ150),IF(AND($AE$11=$AL$2,$AH$11="Combined"),SUM('Raw Data'!AZ356:AZ357),IF(AND($AE$11=$AL$3,$AH$11="Combined"),SUM('Raw Data'!AZ563:AZ564),IF(AND($AE$11=$AL$4,$AH$11="Combined"),SUM('Raw Data'!AZ770:AZ771),IF(AND($AE$11=$AL$5,$AH$11="Combined"),SUM('Raw Data'!AZ977:AZ978),IF(AND($AE$11=$AL$6,$AH$11="Combined"),SUM('Raw Data'!AZ1184:AZ1185),IF(AND($AE$11=$AL$7,$AH$11="Combined"),SUM('Raw Data'!AZ1391:AZ1392),"Error")))))))))))))))))))))</f>
        <v>0</v>
      </c>
      <c r="Q27" s="6">
        <f>IF(AND($AE$11=$AL$1,OR($AH$11="Northbound",$AH$11="Eastbound")),'Raw Data'!BA149,IF(AND($AE$11=$AL$2,OR($AH$11="Northbound",$AH$11="Eastbound")),'Raw Data'!BA356,IF(AND($AE$11=$AL$3,OR($AH$11="Northbound",$AH$11="Eastbound")),'Raw Data'!BA563,IF(AND($AE$11=$AL$4,OR($AH$11="Northbound",$AH$11="Eastbound")),'Raw Data'!BA770,IF(AND($AE$11=$AL$5,OR($AH$11="Northbound",$AH$11="Eastbound")),'Raw Data'!BA977,IF(AND($AE$11=$AL$6,OR($AH$11="Northbound",$AH$11="Eastbound")),'Raw Data'!BA1184,IF(AND($AE$11=$AL$7,OR($AH$11="Northbound",$AH$11="Eastbound")),'Raw Data'!BA1391,IF(AND($AE$11=$AL$1,OR($AH$11="Southbound",$AH$11="Westbound")),'Raw Data'!BA150,IF(AND($AE$11=$AL$2,OR($AH$11="Southbound",$AH$11="Westbound")),'Raw Data'!BA357,IF(AND($AE$11=$AL$3,OR($AH$11="Southbound",$AH$11="Westbound")),'Raw Data'!BA564,IF(AND($AE$11=$AL$4,OR($AH$11="Southbound",$AH$11="Westbound")),'Raw Data'!BA771,IF(AND($AE$11=$AL$5,OR($AH$11="Southbound",$AH$11="Westbound")),'Raw Data'!BA978,IF(AND($AE$11=$AL$6,OR($AH$11="Southbound",$AH$11="Westbound")),'Raw Data'!BA1185,IF(AND($AE$11=$AL$7,OR($AH$11="Southbound",$AH$11="Westbound")),'Raw Data'!BA1392,IF(AND($AE$11=$AL$1,$AH$11="Combined"),SUM('Raw Data'!BA149:BA150),IF(AND($AE$11=$AL$2,$AH$11="Combined"),SUM('Raw Data'!BA356:BA357),IF(AND($AE$11=$AL$3,$AH$11="Combined"),SUM('Raw Data'!BA563:BA564),IF(AND($AE$11=$AL$4,$AH$11="Combined"),SUM('Raw Data'!BA770:BA771),IF(AND($AE$11=$AL$5,$AH$11="Combined"),SUM('Raw Data'!BA977:BA978),IF(AND($AE$11=$AL$6,$AH$11="Combined"),SUM('Raw Data'!BA1184:BA1185),IF(AND($AE$11=$AL$7,$AH$11="Combined"),SUM('Raw Data'!BA1391:BA1392),"Error")))))))))))))))))))))</f>
        <v>0</v>
      </c>
      <c r="R27" s="6">
        <f>IF(AND($AE$11=$AL$1,OR($AH$11="Northbound",$AH$11="Eastbound")),'Raw Data'!BB149,IF(AND($AE$11=$AL$2,OR($AH$11="Northbound",$AH$11="Eastbound")),'Raw Data'!BB356,IF(AND($AE$11=$AL$3,OR($AH$11="Northbound",$AH$11="Eastbound")),'Raw Data'!BB563,IF(AND($AE$11=$AL$4,OR($AH$11="Northbound",$AH$11="Eastbound")),'Raw Data'!BB770,IF(AND($AE$11=$AL$5,OR($AH$11="Northbound",$AH$11="Eastbound")),'Raw Data'!BB977,IF(AND($AE$11=$AL$6,OR($AH$11="Northbound",$AH$11="Eastbound")),'Raw Data'!BB1184,IF(AND($AE$11=$AL$7,OR($AH$11="Northbound",$AH$11="Eastbound")),'Raw Data'!BB1391,IF(AND($AE$11=$AL$1,OR($AH$11="Southbound",$AH$11="Westbound")),'Raw Data'!BB150,IF(AND($AE$11=$AL$2,OR($AH$11="Southbound",$AH$11="Westbound")),'Raw Data'!BB357,IF(AND($AE$11=$AL$3,OR($AH$11="Southbound",$AH$11="Westbound")),'Raw Data'!BB564,IF(AND($AE$11=$AL$4,OR($AH$11="Southbound",$AH$11="Westbound")),'Raw Data'!BB771,IF(AND($AE$11=$AL$5,OR($AH$11="Southbound",$AH$11="Westbound")),'Raw Data'!BB978,IF(AND($AE$11=$AL$6,OR($AH$11="Southbound",$AH$11="Westbound")),'Raw Data'!BB1185,IF(AND($AE$11=$AL$7,OR($AH$11="Southbound",$AH$11="Westbound")),'Raw Data'!BB1392,IF(AND($AE$11=$AL$1,$AH$11="Combined"),SUM('Raw Data'!BB149:BB150),IF(AND($AE$11=$AL$2,$AH$11="Combined"),SUM('Raw Data'!BB356:BB357),IF(AND($AE$11=$AL$3,$AH$11="Combined"),SUM('Raw Data'!BB563:BB564),IF(AND($AE$11=$AL$4,$AH$11="Combined"),SUM('Raw Data'!BB770:BB771),IF(AND($AE$11=$AL$5,$AH$11="Combined"),SUM('Raw Data'!BB977:BB978),IF(AND($AE$11=$AL$6,$AH$11="Combined"),SUM('Raw Data'!BB1184:BB1185),IF(AND($AE$11=$AL$7,$AH$11="Combined"),SUM('Raw Data'!BB1391:BB1392),"Error")))))))))))))))))))))</f>
        <v>0</v>
      </c>
      <c r="S27" s="6">
        <f>IF(AND($AE$11=$AL$1,OR($AH$11="Northbound",$AH$11="Eastbound")),'Raw Data'!BC149,IF(AND($AE$11=$AL$2,OR($AH$11="Northbound",$AH$11="Eastbound")),'Raw Data'!BC356,IF(AND($AE$11=$AL$3,OR($AH$11="Northbound",$AH$11="Eastbound")),'Raw Data'!BC563,IF(AND($AE$11=$AL$4,OR($AH$11="Northbound",$AH$11="Eastbound")),'Raw Data'!BC770,IF(AND($AE$11=$AL$5,OR($AH$11="Northbound",$AH$11="Eastbound")),'Raw Data'!BC977,IF(AND($AE$11=$AL$6,OR($AH$11="Northbound",$AH$11="Eastbound")),'Raw Data'!BC1184,IF(AND($AE$11=$AL$7,OR($AH$11="Northbound",$AH$11="Eastbound")),'Raw Data'!BC1391,IF(AND($AE$11=$AL$1,OR($AH$11="Southbound",$AH$11="Westbound")),'Raw Data'!BC150,IF(AND($AE$11=$AL$2,OR($AH$11="Southbound",$AH$11="Westbound")),'Raw Data'!BC357,IF(AND($AE$11=$AL$3,OR($AH$11="Southbound",$AH$11="Westbound")),'Raw Data'!BC564,IF(AND($AE$11=$AL$4,OR($AH$11="Southbound",$AH$11="Westbound")),'Raw Data'!BC771,IF(AND($AE$11=$AL$5,OR($AH$11="Southbound",$AH$11="Westbound")),'Raw Data'!BC978,IF(AND($AE$11=$AL$6,OR($AH$11="Southbound",$AH$11="Westbound")),'Raw Data'!BC1185,IF(AND($AE$11=$AL$7,OR($AH$11="Southbound",$AH$11="Westbound")),'Raw Data'!BC1392,IF(AND($AE$11=$AL$1,$AH$11="Combined"),SUM('Raw Data'!BC149:BC150),IF(AND($AE$11=$AL$2,$AH$11="Combined"),SUM('Raw Data'!BC356:BC357),IF(AND($AE$11=$AL$3,$AH$11="Combined"),SUM('Raw Data'!BC563:BC564),IF(AND($AE$11=$AL$4,$AH$11="Combined"),SUM('Raw Data'!BC770:BC771),IF(AND($AE$11=$AL$5,$AH$11="Combined"),SUM('Raw Data'!BC977:BC978),IF(AND($AE$11=$AL$6,$AH$11="Combined"),SUM('Raw Data'!BC1184:BC1185),IF(AND($AE$11=$AL$7,$AH$11="Combined"),SUM('Raw Data'!BC1391:BC1392),"Error")))))))))))))))))))))</f>
        <v>0</v>
      </c>
      <c r="T27" s="6">
        <f>IF(AND($AE$11=$AL$1,OR($AH$11="Northbound",$AH$11="Eastbound")),'Raw Data'!BD149,IF(AND($AE$11=$AL$2,OR($AH$11="Northbound",$AH$11="Eastbound")),'Raw Data'!BD356,IF(AND($AE$11=$AL$3,OR($AH$11="Northbound",$AH$11="Eastbound")),'Raw Data'!BD563,IF(AND($AE$11=$AL$4,OR($AH$11="Northbound",$AH$11="Eastbound")),'Raw Data'!BD770,IF(AND($AE$11=$AL$5,OR($AH$11="Northbound",$AH$11="Eastbound")),'Raw Data'!BD977,IF(AND($AE$11=$AL$6,OR($AH$11="Northbound",$AH$11="Eastbound")),'Raw Data'!BD1184,IF(AND($AE$11=$AL$7,OR($AH$11="Northbound",$AH$11="Eastbound")),'Raw Data'!BD1391,IF(AND($AE$11=$AL$1,OR($AH$11="Southbound",$AH$11="Westbound")),'Raw Data'!BD150,IF(AND($AE$11=$AL$2,OR($AH$11="Southbound",$AH$11="Westbound")),'Raw Data'!BD357,IF(AND($AE$11=$AL$3,OR($AH$11="Southbound",$AH$11="Westbound")),'Raw Data'!BD564,IF(AND($AE$11=$AL$4,OR($AH$11="Southbound",$AH$11="Westbound")),'Raw Data'!BD771,IF(AND($AE$11=$AL$5,OR($AH$11="Southbound",$AH$11="Westbound")),'Raw Data'!BD978,IF(AND($AE$11=$AL$6,OR($AH$11="Southbound",$AH$11="Westbound")),'Raw Data'!BD1185,IF(AND($AE$11=$AL$7,OR($AH$11="Southbound",$AH$11="Westbound")),'Raw Data'!BD1392,IF(AND($AE$11=$AL$1,$AH$11="Combined"),SUM('Raw Data'!BD149:BD150),IF(AND($AE$11=$AL$2,$AH$11="Combined"),SUM('Raw Data'!BD356:BD357),IF(AND($AE$11=$AL$3,$AH$11="Combined"),SUM('Raw Data'!BD563:BD564),IF(AND($AE$11=$AL$4,$AH$11="Combined"),SUM('Raw Data'!BD770:BD771),IF(AND($AE$11=$AL$5,$AH$11="Combined"),SUM('Raw Data'!BD977:BD978),IF(AND($AE$11=$AL$6,$AH$11="Combined"),SUM('Raw Data'!BD1184:BD1185),IF(AND($AE$11=$AL$7,$AH$11="Combined"),SUM('Raw Data'!BD1391:BD1392),"Error")))))))))))))))))))))</f>
        <v>0</v>
      </c>
      <c r="U27" s="6">
        <f>IF(AND($AE$11=$AL$1,OR($AH$11="Northbound",$AH$11="Eastbound")),'Raw Data'!BE149,IF(AND($AE$11=$AL$2,OR($AH$11="Northbound",$AH$11="Eastbound")),'Raw Data'!BE356,IF(AND($AE$11=$AL$3,OR($AH$11="Northbound",$AH$11="Eastbound")),'Raw Data'!BE563,IF(AND($AE$11=$AL$4,OR($AH$11="Northbound",$AH$11="Eastbound")),'Raw Data'!BE770,IF(AND($AE$11=$AL$5,OR($AH$11="Northbound",$AH$11="Eastbound")),'Raw Data'!BE977,IF(AND($AE$11=$AL$6,OR($AH$11="Northbound",$AH$11="Eastbound")),'Raw Data'!BE1184,IF(AND($AE$11=$AL$7,OR($AH$11="Northbound",$AH$11="Eastbound")),'Raw Data'!BE1391,IF(AND($AE$11=$AL$1,OR($AH$11="Southbound",$AH$11="Westbound")),'Raw Data'!BE150,IF(AND($AE$11=$AL$2,OR($AH$11="Southbound",$AH$11="Westbound")),'Raw Data'!BE357,IF(AND($AE$11=$AL$3,OR($AH$11="Southbound",$AH$11="Westbound")),'Raw Data'!BE564,IF(AND($AE$11=$AL$4,OR($AH$11="Southbound",$AH$11="Westbound")),'Raw Data'!BE771,IF(AND($AE$11=$AL$5,OR($AH$11="Southbound",$AH$11="Westbound")),'Raw Data'!BE978,IF(AND($AE$11=$AL$6,OR($AH$11="Southbound",$AH$11="Westbound")),'Raw Data'!BE1185,IF(AND($AE$11=$AL$7,OR($AH$11="Southbound",$AH$11="Westbound")),'Raw Data'!BE1392,IF(AND($AE$11=$AL$1,$AH$11="Combined"),SUM('Raw Data'!BE149:BE150),IF(AND($AE$11=$AL$2,$AH$11="Combined"),SUM('Raw Data'!BE356:BE357),IF(AND($AE$11=$AL$3,$AH$11="Combined"),SUM('Raw Data'!BE563:BE564),IF(AND($AE$11=$AL$4,$AH$11="Combined"),SUM('Raw Data'!BE770:BE771),IF(AND($AE$11=$AL$5,$AH$11="Combined"),SUM('Raw Data'!BE977:BE978),IF(AND($AE$11=$AL$6,$AH$11="Combined"),SUM('Raw Data'!BE1184:BE1185),IF(AND($AE$11=$AL$7,$AH$11="Combined"),SUM('Raw Data'!BE1391:BE1392),"Error")))))))))))))))))))))</f>
        <v>0</v>
      </c>
      <c r="V27" s="6">
        <f>IF(AND($AE$11=$AL$1,OR($AH$11="Northbound",$AH$11="Eastbound")),'Raw Data'!BF149,IF(AND($AE$11=$AL$2,OR($AH$11="Northbound",$AH$11="Eastbound")),'Raw Data'!BF356,IF(AND($AE$11=$AL$3,OR($AH$11="Northbound",$AH$11="Eastbound")),'Raw Data'!BF563,IF(AND($AE$11=$AL$4,OR($AH$11="Northbound",$AH$11="Eastbound")),'Raw Data'!BF770,IF(AND($AE$11=$AL$5,OR($AH$11="Northbound",$AH$11="Eastbound")),'Raw Data'!BF977,IF(AND($AE$11=$AL$6,OR($AH$11="Northbound",$AH$11="Eastbound")),'Raw Data'!BF1184,IF(AND($AE$11=$AL$7,OR($AH$11="Northbound",$AH$11="Eastbound")),'Raw Data'!BF1391,IF(AND($AE$11=$AL$1,OR($AH$11="Southbound",$AH$11="Westbound")),'Raw Data'!BF150,IF(AND($AE$11=$AL$2,OR($AH$11="Southbound",$AH$11="Westbound")),'Raw Data'!BF357,IF(AND($AE$11=$AL$3,OR($AH$11="Southbound",$AH$11="Westbound")),'Raw Data'!BF564,IF(AND($AE$11=$AL$4,OR($AH$11="Southbound",$AH$11="Westbound")),'Raw Data'!BF771,IF(AND($AE$11=$AL$5,OR($AH$11="Southbound",$AH$11="Westbound")),'Raw Data'!BF978,IF(AND($AE$11=$AL$6,OR($AH$11="Southbound",$AH$11="Westbound")),'Raw Data'!BF1185,IF(AND($AE$11=$AL$7,OR($AH$11="Southbound",$AH$11="Westbound")),'Raw Data'!BF1392,IF(AND($AE$11=$AL$1,$AH$11="Combined"),SUM('Raw Data'!BF149:BF150),IF(AND($AE$11=$AL$2,$AH$11="Combined"),SUM('Raw Data'!BF356:BF357),IF(AND($AE$11=$AL$3,$AH$11="Combined"),SUM('Raw Data'!BF563:BF564),IF(AND($AE$11=$AL$4,$AH$11="Combined"),SUM('Raw Data'!BF770:BF771),IF(AND($AE$11=$AL$5,$AH$11="Combined"),SUM('Raw Data'!BF977:BF978),IF(AND($AE$11=$AL$6,$AH$11="Combined"),SUM('Raw Data'!BF1184:BF1185),IF(AND($AE$11=$AL$7,$AH$11="Combined"),SUM('Raw Data'!BF1391:BF1392),"Error")))))))))))))))))))))</f>
        <v>0</v>
      </c>
      <c r="W27" s="6">
        <f>IF(AND($AE$11=$AL$1,OR($AH$11="Northbound",$AH$11="Eastbound")),'Raw Data'!BG149,IF(AND($AE$11=$AL$2,OR($AH$11="Northbound",$AH$11="Eastbound")),'Raw Data'!BG356,IF(AND($AE$11=$AL$3,OR($AH$11="Northbound",$AH$11="Eastbound")),'Raw Data'!BG563,IF(AND($AE$11=$AL$4,OR($AH$11="Northbound",$AH$11="Eastbound")),'Raw Data'!BG770,IF(AND($AE$11=$AL$5,OR($AH$11="Northbound",$AH$11="Eastbound")),'Raw Data'!BG977,IF(AND($AE$11=$AL$6,OR($AH$11="Northbound",$AH$11="Eastbound")),'Raw Data'!BG1184,IF(AND($AE$11=$AL$7,OR($AH$11="Northbound",$AH$11="Eastbound")),'Raw Data'!BG1391,IF(AND($AE$11=$AL$1,OR($AH$11="Southbound",$AH$11="Westbound")),'Raw Data'!BG150,IF(AND($AE$11=$AL$2,OR($AH$11="Southbound",$AH$11="Westbound")),'Raw Data'!BG357,IF(AND($AE$11=$AL$3,OR($AH$11="Southbound",$AH$11="Westbound")),'Raw Data'!BG564,IF(AND($AE$11=$AL$4,OR($AH$11="Southbound",$AH$11="Westbound")),'Raw Data'!BG771,IF(AND($AE$11=$AL$5,OR($AH$11="Southbound",$AH$11="Westbound")),'Raw Data'!BG978,IF(AND($AE$11=$AL$6,OR($AH$11="Southbound",$AH$11="Westbound")),'Raw Data'!BG1185,IF(AND($AE$11=$AL$7,OR($AH$11="Southbound",$AH$11="Westbound")),'Raw Data'!BG1392,IF(AND($AE$11=$AL$1,$AH$11="Combined"),SUM('Raw Data'!BG149:BG150),IF(AND($AE$11=$AL$2,$AH$11="Combined"),SUM('Raw Data'!BG356:BG357),IF(AND($AE$11=$AL$3,$AH$11="Combined"),SUM('Raw Data'!BG563:BG564),IF(AND($AE$11=$AL$4,$AH$11="Combined"),SUM('Raw Data'!BG770:BG771),IF(AND($AE$11=$AL$5,$AH$11="Combined"),SUM('Raw Data'!BG977:BG978),IF(AND($AE$11=$AL$6,$AH$11="Combined"),SUM('Raw Data'!BG1184:BG1185),IF(AND($AE$11=$AL$7,$AH$11="Combined"),SUM('Raw Data'!BG1391:BG1392),"Error")))))))))))))))))))))</f>
        <v>0</v>
      </c>
      <c r="X27" s="6">
        <f t="shared" si="2"/>
        <v>1</v>
      </c>
      <c r="Y27" s="24">
        <f t="shared" si="0"/>
        <v>100</v>
      </c>
      <c r="Z27" s="6" t="str">
        <f>IF(AND($AE$11=$AL$1,OR($AH$11="Northbound",$AH$11="Eastbound")),'Raw Data'!BH149,IF(AND($AE$11=$AL$2,OR($AH$11="Northbound",$AH$11="Eastbound")),'Raw Data'!BH356,IF(AND($AE$11=$AL$3,OR($AH$11="Northbound",$AH$11="Eastbound")),'Raw Data'!BH563,IF(AND($AE$11=$AL$4,OR($AH$11="Northbound",$AH$11="Eastbound")),'Raw Data'!BH770,IF(AND($AE$11=$AL$5,OR($AH$11="Northbound",$AH$11="Eastbound")),'Raw Data'!BH977,IF(AND($AE$11=$AL$6,OR($AH$11="Northbound",$AH$11="Eastbound")),'Raw Data'!BH1184,IF(AND($AE$11=$AL$7,OR($AH$11="Northbound",$AH$11="Eastbound")),'Raw Data'!BH1391,IF(AND($AE$11=$AL$1,OR($AH$11="Southbound",$AH$11="Westbound")),'Raw Data'!BH150,IF(AND($AE$11=$AL$2,OR($AH$11="Southbound",$AH$11="Westbound")),'Raw Data'!BH357,IF(AND($AE$11=$AL$3,OR($AH$11="Southbound",$AH$11="Westbound")),'Raw Data'!BH564,IF(AND($AE$11=$AL$4,OR($AH$11="Southbound",$AH$11="Westbound")),'Raw Data'!BH771,IF(AND($AE$11=$AL$5,OR($AH$11="Southbound",$AH$11="Westbound")),'Raw Data'!BH978,IF(AND($AE$11=$AL$6,OR($AH$11="Southbound",$AH$11="Westbound")),'Raw Data'!BH1185,IF(AND($AE$11=$AL$7,OR($AH$11="Southbound",$AH$11="Westbound")),'Raw Data'!BH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7" s="6" t="str">
        <f>IF(AND($AE$11=$AL$1,OR($AH$11="Northbound",$AH$11="Eastbound")),'Raw Data'!BI149,IF(AND($AE$11=$AL$2,OR($AH$11="Northbound",$AH$11="Eastbound")),'Raw Data'!BI356,IF(AND($AE$11=$AL$3,OR($AH$11="Northbound",$AH$11="Eastbound")),'Raw Data'!BI563,IF(AND($AE$11=$AL$4,OR($AH$11="Northbound",$AH$11="Eastbound")),'Raw Data'!BI770,IF(AND($AE$11=$AL$5,OR($AH$11="Northbound",$AH$11="Eastbound")),'Raw Data'!BI977,IF(AND($AE$11=$AL$6,OR($AH$11="Northbound",$AH$11="Eastbound")),'Raw Data'!BI1184,IF(AND($AE$11=$AL$7,OR($AH$11="Northbound",$AH$11="Eastbound")),'Raw Data'!BI1391,IF(AND($AE$11=$AL$1,OR($AH$11="Southbound",$AH$11="Westbound")),'Raw Data'!BI150,IF(AND($AE$11=$AL$2,OR($AH$11="Southbound",$AH$11="Westbound")),'Raw Data'!BI357,IF(AND($AE$11=$AL$3,OR($AH$11="Southbound",$AH$11="Westbound")),'Raw Data'!BI564,IF(AND($AE$11=$AL$4,OR($AH$11="Southbound",$AH$11="Westbound")),'Raw Data'!BI771,IF(AND($AE$11=$AL$5,OR($AH$11="Southbound",$AH$11="Westbound")),'Raw Data'!BI978,IF(AND($AE$11=$AL$6,OR($AH$11="Southbound",$AH$11="Westbound")),'Raw Data'!BI1185,IF(AND($AE$11=$AL$7,OR($AH$11="Southbound",$AH$11="Westbound")),'Raw Data'!BI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7" s="6" t="str">
        <f>IF(AND($AE$11=$AL$1,OR($AH$11="Northbound",$AH$11="Eastbound")),'Raw Data'!BJ149,IF(AND($AE$11=$AL$2,OR($AH$11="Northbound",$AH$11="Eastbound")),'Raw Data'!BJ356,IF(AND($AE$11=$AL$3,OR($AH$11="Northbound",$AH$11="Eastbound")),'Raw Data'!BJ563,IF(AND($AE$11=$AL$4,OR($AH$11="Northbound",$AH$11="Eastbound")),'Raw Data'!BJ770,IF(AND($AE$11=$AL$5,OR($AH$11="Northbound",$AH$11="Eastbound")),'Raw Data'!BJ977,IF(AND($AE$11=$AL$6,OR($AH$11="Northbound",$AH$11="Eastbound")),'Raw Data'!BJ1184,IF(AND($AE$11=$AL$7,OR($AH$11="Northbound",$AH$11="Eastbound")),'Raw Data'!BJ1391,IF(AND($AE$11=$AL$1,OR($AH$11="Southbound",$AH$11="Westbound")),'Raw Data'!BJ150,IF(AND($AE$11=$AL$2,OR($AH$11="Southbound",$AH$11="Westbound")),'Raw Data'!BJ357,IF(AND($AE$11=$AL$3,OR($AH$11="Southbound",$AH$11="Westbound")),'Raw Data'!BJ564,IF(AND($AE$11=$AL$4,OR($AH$11="Southbound",$AH$11="Westbound")),'Raw Data'!BJ771,IF(AND($AE$11=$AL$5,OR($AH$11="Southbound",$AH$11="Westbound")),'Raw Data'!BJ978,IF(AND($AE$11=$AL$6,OR($AH$11="Southbound",$AH$11="Westbound")),'Raw Data'!BJ1185,IF(AND($AE$11=$AL$7,OR($AH$11="Southbound",$AH$11="Westbound")),'Raw Data'!BJ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7" s="70" t="str">
        <f>IF(AND($AE$11=$AL$1,OR($AH$11="Northbound",$AH$11="Eastbound")),'Raw Data'!BK149,IF(AND($AE$11=$AL$2,OR($AH$11="Northbound",$AH$11="Eastbound")),'Raw Data'!BK356,IF(AND($AE$11=$AL$3,OR($AH$11="Northbound",$AH$11="Eastbound")),'Raw Data'!BK563,IF(AND($AE$11=$AL$4,OR($AH$11="Northbound",$AH$11="Eastbound")),'Raw Data'!BK770,IF(AND($AE$11=$AL$5,OR($AH$11="Northbound",$AH$11="Eastbound")),'Raw Data'!BK977,IF(AND($AE$11=$AL$6,OR($AH$11="Northbound",$AH$11="Eastbound")),'Raw Data'!BK1184,IF(AND($AE$11=$AL$7,OR($AH$11="Northbound",$AH$11="Eastbound")),'Raw Data'!BK1391,IF(AND($AE$11=$AL$1,OR($AH$11="Southbound",$AH$11="Westbound")),'Raw Data'!BK150,IF(AND($AE$11=$AL$2,OR($AH$11="Southbound",$AH$11="Westbound")),'Raw Data'!BK357,IF(AND($AE$11=$AL$3,OR($AH$11="Southbound",$AH$11="Westbound")),'Raw Data'!BK564,IF(AND($AE$11=$AL$4,OR($AH$11="Southbound",$AH$11="Westbound")),'Raw Data'!BK771,IF(AND($AE$11=$AL$5,OR($AH$11="Southbound",$AH$11="Westbound")),'Raw Data'!BK978,IF(AND($AE$11=$AL$6,OR($AH$11="Southbound",$AH$11="Westbound")),'Raw Data'!BK1185,IF(AND($AE$11=$AL$7,OR($AH$11="Southbound",$AH$11="Westbound")),'Raw Data'!BK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7" s="47"/>
      <c r="AF27" s="47"/>
      <c r="AG27" s="47"/>
      <c r="AH27" s="47"/>
      <c r="AI27" s="47"/>
      <c r="AJ27" s="47"/>
      <c r="AK27" s="47"/>
      <c r="AL27" s="51"/>
      <c r="AM27" s="51"/>
      <c r="AN27" s="41"/>
      <c r="AO27" s="51"/>
      <c r="AQ27" s="47"/>
      <c r="AR27" s="47"/>
      <c r="AT27" s="47"/>
      <c r="AU27" s="47"/>
    </row>
    <row r="28" spans="1:47" ht="13.8" x14ac:dyDescent="0.25">
      <c r="A28" s="43">
        <v>0.14583333333333401</v>
      </c>
      <c r="B28" s="54">
        <f t="shared" si="1"/>
        <v>0</v>
      </c>
      <c r="C28" s="6">
        <f>IF(AND($AE$11=$AL$1,OR($AH$11="Northbound",$AH$11="Eastbound")),'Raw Data'!AM151,IF(AND($AE$11=$AL$2,OR($AH$11="Northbound",$AH$11="Eastbound")),'Raw Data'!AM358,IF(AND($AE$11=$AL$3,OR($AH$11="Northbound",$AH$11="Eastbound")),'Raw Data'!AM565,IF(AND($AE$11=$AL$4,OR($AH$11="Northbound",$AH$11="Eastbound")),'Raw Data'!AM772,IF(AND($AE$11=$AL$5,OR($AH$11="Northbound",$AH$11="Eastbound")),'Raw Data'!AM979,IF(AND($AE$11=$AL$6,OR($AH$11="Northbound",$AH$11="Eastbound")),'Raw Data'!AM1186,IF(AND($AE$11=$AL$7,OR($AH$11="Northbound",$AH$11="Eastbound")),'Raw Data'!AM1393,IF(AND($AE$11=$AL$1,OR($AH$11="Southbound",$AH$11="Westbound")),'Raw Data'!AM152,IF(AND($AE$11=$AL$2,OR($AH$11="Southbound",$AH$11="Westbound")),'Raw Data'!AM359,IF(AND($AE$11=$AL$3,OR($AH$11="Southbound",$AH$11="Westbound")),'Raw Data'!AM566,IF(AND($AE$11=$AL$4,OR($AH$11="Southbound",$AH$11="Westbound")),'Raw Data'!AM773,IF(AND($AE$11=$AL$5,OR($AH$11="Southbound",$AH$11="Westbound")),'Raw Data'!AM980,IF(AND($AE$11=$AL$6,OR($AH$11="Southbound",$AH$11="Westbound")),'Raw Data'!AM1187,IF(AND($AE$11=$AL$7,OR($AH$11="Southbound",$AH$11="Westbound")),'Raw Data'!AM1394,IF(AND($AE$11=$AL$1,$AH$11="Combined"),SUM('Raw Data'!AM151:AM152),IF(AND($AE$11=$AL$2,$AH$11="Combined"),SUM('Raw Data'!AM358:AM359),IF(AND($AE$11=$AL$3,$AH$11="Combined"),SUM('Raw Data'!AM565:AM566),IF(AND($AE$11=$AL$4,$AH$11="Combined"),SUM('Raw Data'!AM772:AM773),IF(AND($AE$11=$AL$5,$AH$11="Combined"),SUM('Raw Data'!AM979:AM980),IF(AND($AE$11=$AL$6,$AH$11="Combined"),SUM('Raw Data'!AM1186:AM1187),IF(AND($AE$11=$AL$7,$AH$11="Combined"),SUM('Raw Data'!AM1393:AM1394),"Error")))))))))))))))))))))</f>
        <v>0</v>
      </c>
      <c r="D28" s="6">
        <f>IF(AND($AE$11=$AL$1,OR($AH$11="Northbound",$AH$11="Eastbound")),'Raw Data'!AN151,IF(AND($AE$11=$AL$2,OR($AH$11="Northbound",$AH$11="Eastbound")),'Raw Data'!AN358,IF(AND($AE$11=$AL$3,OR($AH$11="Northbound",$AH$11="Eastbound")),'Raw Data'!AN565,IF(AND($AE$11=$AL$4,OR($AH$11="Northbound",$AH$11="Eastbound")),'Raw Data'!AN772,IF(AND($AE$11=$AL$5,OR($AH$11="Northbound",$AH$11="Eastbound")),'Raw Data'!AN979,IF(AND($AE$11=$AL$6,OR($AH$11="Northbound",$AH$11="Eastbound")),'Raw Data'!AN1186,IF(AND($AE$11=$AL$7,OR($AH$11="Northbound",$AH$11="Eastbound")),'Raw Data'!AN1393,IF(AND($AE$11=$AL$1,OR($AH$11="Southbound",$AH$11="Westbound")),'Raw Data'!AN152,IF(AND($AE$11=$AL$2,OR($AH$11="Southbound",$AH$11="Westbound")),'Raw Data'!AN359,IF(AND($AE$11=$AL$3,OR($AH$11="Southbound",$AH$11="Westbound")),'Raw Data'!AN566,IF(AND($AE$11=$AL$4,OR($AH$11="Southbound",$AH$11="Westbound")),'Raw Data'!AN773,IF(AND($AE$11=$AL$5,OR($AH$11="Southbound",$AH$11="Westbound")),'Raw Data'!AN980,IF(AND($AE$11=$AL$6,OR($AH$11="Southbound",$AH$11="Westbound")),'Raw Data'!AN1187,IF(AND($AE$11=$AL$7,OR($AH$11="Southbound",$AH$11="Westbound")),'Raw Data'!AN1394,IF(AND($AE$11=$AL$1,$AH$11="Combined"),SUM('Raw Data'!AN151:AN152),IF(AND($AE$11=$AL$2,$AH$11="Combined"),SUM('Raw Data'!AN358:AN359),IF(AND($AE$11=$AL$3,$AH$11="Combined"),SUM('Raw Data'!AN565:AN566),IF(AND($AE$11=$AL$4,$AH$11="Combined"),SUM('Raw Data'!AN772:AN773),IF(AND($AE$11=$AL$5,$AH$11="Combined"),SUM('Raw Data'!AN979:AN980),IF(AND($AE$11=$AL$6,$AH$11="Combined"),SUM('Raw Data'!AN1186:AN1187),IF(AND($AE$11=$AL$7,$AH$11="Combined"),SUM('Raw Data'!AN1393:AN1394),"Error")))))))))))))))))))))</f>
        <v>0</v>
      </c>
      <c r="E28" s="6">
        <f>IF(AND($AE$11=$AL$1,OR($AH$11="Northbound",$AH$11="Eastbound")),'Raw Data'!AO151,IF(AND($AE$11=$AL$2,OR($AH$11="Northbound",$AH$11="Eastbound")),'Raw Data'!AO358,IF(AND($AE$11=$AL$3,OR($AH$11="Northbound",$AH$11="Eastbound")),'Raw Data'!AO565,IF(AND($AE$11=$AL$4,OR($AH$11="Northbound",$AH$11="Eastbound")),'Raw Data'!AO772,IF(AND($AE$11=$AL$5,OR($AH$11="Northbound",$AH$11="Eastbound")),'Raw Data'!AO979,IF(AND($AE$11=$AL$6,OR($AH$11="Northbound",$AH$11="Eastbound")),'Raw Data'!AO1186,IF(AND($AE$11=$AL$7,OR($AH$11="Northbound",$AH$11="Eastbound")),'Raw Data'!AO1393,IF(AND($AE$11=$AL$1,OR($AH$11="Southbound",$AH$11="Westbound")),'Raw Data'!AO152,IF(AND($AE$11=$AL$2,OR($AH$11="Southbound",$AH$11="Westbound")),'Raw Data'!AO359,IF(AND($AE$11=$AL$3,OR($AH$11="Southbound",$AH$11="Westbound")),'Raw Data'!AO566,IF(AND($AE$11=$AL$4,OR($AH$11="Southbound",$AH$11="Westbound")),'Raw Data'!AO773,IF(AND($AE$11=$AL$5,OR($AH$11="Southbound",$AH$11="Westbound")),'Raw Data'!AO980,IF(AND($AE$11=$AL$6,OR($AH$11="Southbound",$AH$11="Westbound")),'Raw Data'!AO1187,IF(AND($AE$11=$AL$7,OR($AH$11="Southbound",$AH$11="Westbound")),'Raw Data'!AO1394,IF(AND($AE$11=$AL$1,$AH$11="Combined"),SUM('Raw Data'!AO151:AO152),IF(AND($AE$11=$AL$2,$AH$11="Combined"),SUM('Raw Data'!AO358:AO359),IF(AND($AE$11=$AL$3,$AH$11="Combined"),SUM('Raw Data'!AO565:AO566),IF(AND($AE$11=$AL$4,$AH$11="Combined"),SUM('Raw Data'!AO772:AO773),IF(AND($AE$11=$AL$5,$AH$11="Combined"),SUM('Raw Data'!AO979:AO980),IF(AND($AE$11=$AL$6,$AH$11="Combined"),SUM('Raw Data'!AO1186:AO1187),IF(AND($AE$11=$AL$7,$AH$11="Combined"),SUM('Raw Data'!AO1393:AO1394),"Error")))))))))))))))))))))</f>
        <v>0</v>
      </c>
      <c r="F28" s="6">
        <f>IF(AND($AE$11=$AL$1,OR($AH$11="Northbound",$AH$11="Eastbound")),'Raw Data'!AP151,IF(AND($AE$11=$AL$2,OR($AH$11="Northbound",$AH$11="Eastbound")),'Raw Data'!AP358,IF(AND($AE$11=$AL$3,OR($AH$11="Northbound",$AH$11="Eastbound")),'Raw Data'!AP565,IF(AND($AE$11=$AL$4,OR($AH$11="Northbound",$AH$11="Eastbound")),'Raw Data'!AP772,IF(AND($AE$11=$AL$5,OR($AH$11="Northbound",$AH$11="Eastbound")),'Raw Data'!AP979,IF(AND($AE$11=$AL$6,OR($AH$11="Northbound",$AH$11="Eastbound")),'Raw Data'!AP1186,IF(AND($AE$11=$AL$7,OR($AH$11="Northbound",$AH$11="Eastbound")),'Raw Data'!AP1393,IF(AND($AE$11=$AL$1,OR($AH$11="Southbound",$AH$11="Westbound")),'Raw Data'!AP152,IF(AND($AE$11=$AL$2,OR($AH$11="Southbound",$AH$11="Westbound")),'Raw Data'!AP359,IF(AND($AE$11=$AL$3,OR($AH$11="Southbound",$AH$11="Westbound")),'Raw Data'!AP566,IF(AND($AE$11=$AL$4,OR($AH$11="Southbound",$AH$11="Westbound")),'Raw Data'!AP773,IF(AND($AE$11=$AL$5,OR($AH$11="Southbound",$AH$11="Westbound")),'Raw Data'!AP980,IF(AND($AE$11=$AL$6,OR($AH$11="Southbound",$AH$11="Westbound")),'Raw Data'!AP1187,IF(AND($AE$11=$AL$7,OR($AH$11="Southbound",$AH$11="Westbound")),'Raw Data'!AP1394,IF(AND($AE$11=$AL$1,$AH$11="Combined"),SUM('Raw Data'!AP151:AP152),IF(AND($AE$11=$AL$2,$AH$11="Combined"),SUM('Raw Data'!AP358:AP359),IF(AND($AE$11=$AL$3,$AH$11="Combined"),SUM('Raw Data'!AP565:AP566),IF(AND($AE$11=$AL$4,$AH$11="Combined"),SUM('Raw Data'!AP772:AP773),IF(AND($AE$11=$AL$5,$AH$11="Combined"),SUM('Raw Data'!AP979:AP980),IF(AND($AE$11=$AL$6,$AH$11="Combined"),SUM('Raw Data'!AP1186:AP1187),IF(AND($AE$11=$AL$7,$AH$11="Combined"),SUM('Raw Data'!AP1393:AP1394),"Error")))))))))))))))))))))</f>
        <v>0</v>
      </c>
      <c r="G28" s="6">
        <f>IF(AND($AE$11=$AL$1,OR($AH$11="Northbound",$AH$11="Eastbound")),'Raw Data'!AQ151,IF(AND($AE$11=$AL$2,OR($AH$11="Northbound",$AH$11="Eastbound")),'Raw Data'!AQ358,IF(AND($AE$11=$AL$3,OR($AH$11="Northbound",$AH$11="Eastbound")),'Raw Data'!AQ565,IF(AND($AE$11=$AL$4,OR($AH$11="Northbound",$AH$11="Eastbound")),'Raw Data'!AQ772,IF(AND($AE$11=$AL$5,OR($AH$11="Northbound",$AH$11="Eastbound")),'Raw Data'!AQ979,IF(AND($AE$11=$AL$6,OR($AH$11="Northbound",$AH$11="Eastbound")),'Raw Data'!AQ1186,IF(AND($AE$11=$AL$7,OR($AH$11="Northbound",$AH$11="Eastbound")),'Raw Data'!AQ1393,IF(AND($AE$11=$AL$1,OR($AH$11="Southbound",$AH$11="Westbound")),'Raw Data'!AQ152,IF(AND($AE$11=$AL$2,OR($AH$11="Southbound",$AH$11="Westbound")),'Raw Data'!AQ359,IF(AND($AE$11=$AL$3,OR($AH$11="Southbound",$AH$11="Westbound")),'Raw Data'!AQ566,IF(AND($AE$11=$AL$4,OR($AH$11="Southbound",$AH$11="Westbound")),'Raw Data'!AQ773,IF(AND($AE$11=$AL$5,OR($AH$11="Southbound",$AH$11="Westbound")),'Raw Data'!AQ980,IF(AND($AE$11=$AL$6,OR($AH$11="Southbound",$AH$11="Westbound")),'Raw Data'!AQ1187,IF(AND($AE$11=$AL$7,OR($AH$11="Southbound",$AH$11="Westbound")),'Raw Data'!AQ1394,IF(AND($AE$11=$AL$1,$AH$11="Combined"),SUM('Raw Data'!AQ151:AQ152),IF(AND($AE$11=$AL$2,$AH$11="Combined"),SUM('Raw Data'!AQ358:AQ359),IF(AND($AE$11=$AL$3,$AH$11="Combined"),SUM('Raw Data'!AQ565:AQ566),IF(AND($AE$11=$AL$4,$AH$11="Combined"),SUM('Raw Data'!AQ772:AQ773),IF(AND($AE$11=$AL$5,$AH$11="Combined"),SUM('Raw Data'!AQ979:AQ980),IF(AND($AE$11=$AL$6,$AH$11="Combined"),SUM('Raw Data'!AQ1186:AQ1187),IF(AND($AE$11=$AL$7,$AH$11="Combined"),SUM('Raw Data'!AQ1393:AQ1394),"Error")))))))))))))))))))))</f>
        <v>0</v>
      </c>
      <c r="H28" s="6">
        <f>IF(AND($AE$11=$AL$1,OR($AH$11="Northbound",$AH$11="Eastbound")),'Raw Data'!AR151,IF(AND($AE$11=$AL$2,OR($AH$11="Northbound",$AH$11="Eastbound")),'Raw Data'!AR358,IF(AND($AE$11=$AL$3,OR($AH$11="Northbound",$AH$11="Eastbound")),'Raw Data'!AR565,IF(AND($AE$11=$AL$4,OR($AH$11="Northbound",$AH$11="Eastbound")),'Raw Data'!AR772,IF(AND($AE$11=$AL$5,OR($AH$11="Northbound",$AH$11="Eastbound")),'Raw Data'!AR979,IF(AND($AE$11=$AL$6,OR($AH$11="Northbound",$AH$11="Eastbound")),'Raw Data'!AR1186,IF(AND($AE$11=$AL$7,OR($AH$11="Northbound",$AH$11="Eastbound")),'Raw Data'!AR1393,IF(AND($AE$11=$AL$1,OR($AH$11="Southbound",$AH$11="Westbound")),'Raw Data'!AR152,IF(AND($AE$11=$AL$2,OR($AH$11="Southbound",$AH$11="Westbound")),'Raw Data'!AR359,IF(AND($AE$11=$AL$3,OR($AH$11="Southbound",$AH$11="Westbound")),'Raw Data'!AR566,IF(AND($AE$11=$AL$4,OR($AH$11="Southbound",$AH$11="Westbound")),'Raw Data'!AR773,IF(AND($AE$11=$AL$5,OR($AH$11="Southbound",$AH$11="Westbound")),'Raw Data'!AR980,IF(AND($AE$11=$AL$6,OR($AH$11="Southbound",$AH$11="Westbound")),'Raw Data'!AR1187,IF(AND($AE$11=$AL$7,OR($AH$11="Southbound",$AH$11="Westbound")),'Raw Data'!AR1394,IF(AND($AE$11=$AL$1,$AH$11="Combined"),SUM('Raw Data'!AR151:AR152),IF(AND($AE$11=$AL$2,$AH$11="Combined"),SUM('Raw Data'!AR358:AR359),IF(AND($AE$11=$AL$3,$AH$11="Combined"),SUM('Raw Data'!AR565:AR566),IF(AND($AE$11=$AL$4,$AH$11="Combined"),SUM('Raw Data'!AR772:AR773),IF(AND($AE$11=$AL$5,$AH$11="Combined"),SUM('Raw Data'!AR979:AR980),IF(AND($AE$11=$AL$6,$AH$11="Combined"),SUM('Raw Data'!AR1186:AR1187),IF(AND($AE$11=$AL$7,$AH$11="Combined"),SUM('Raw Data'!AR1393:AR1394),"Error")))))))))))))))))))))</f>
        <v>0</v>
      </c>
      <c r="I28" s="6">
        <f>IF(AND($AE$11=$AL$1,OR($AH$11="Northbound",$AH$11="Eastbound")),'Raw Data'!AS151,IF(AND($AE$11=$AL$2,OR($AH$11="Northbound",$AH$11="Eastbound")),'Raw Data'!AS358,IF(AND($AE$11=$AL$3,OR($AH$11="Northbound",$AH$11="Eastbound")),'Raw Data'!AS565,IF(AND($AE$11=$AL$4,OR($AH$11="Northbound",$AH$11="Eastbound")),'Raw Data'!AS772,IF(AND($AE$11=$AL$5,OR($AH$11="Northbound",$AH$11="Eastbound")),'Raw Data'!AS979,IF(AND($AE$11=$AL$6,OR($AH$11="Northbound",$AH$11="Eastbound")),'Raw Data'!AS1186,IF(AND($AE$11=$AL$7,OR($AH$11="Northbound",$AH$11="Eastbound")),'Raw Data'!AS1393,IF(AND($AE$11=$AL$1,OR($AH$11="Southbound",$AH$11="Westbound")),'Raw Data'!AS152,IF(AND($AE$11=$AL$2,OR($AH$11="Southbound",$AH$11="Westbound")),'Raw Data'!AS359,IF(AND($AE$11=$AL$3,OR($AH$11="Southbound",$AH$11="Westbound")),'Raw Data'!AS566,IF(AND($AE$11=$AL$4,OR($AH$11="Southbound",$AH$11="Westbound")),'Raw Data'!AS773,IF(AND($AE$11=$AL$5,OR($AH$11="Southbound",$AH$11="Westbound")),'Raw Data'!AS980,IF(AND($AE$11=$AL$6,OR($AH$11="Southbound",$AH$11="Westbound")),'Raw Data'!AS1187,IF(AND($AE$11=$AL$7,OR($AH$11="Southbound",$AH$11="Westbound")),'Raw Data'!AS1394,IF(AND($AE$11=$AL$1,$AH$11="Combined"),SUM('Raw Data'!AS151:AS152),IF(AND($AE$11=$AL$2,$AH$11="Combined"),SUM('Raw Data'!AS358:AS359),IF(AND($AE$11=$AL$3,$AH$11="Combined"),SUM('Raw Data'!AS565:AS566),IF(AND($AE$11=$AL$4,$AH$11="Combined"),SUM('Raw Data'!AS772:AS773),IF(AND($AE$11=$AL$5,$AH$11="Combined"),SUM('Raw Data'!AS979:AS980),IF(AND($AE$11=$AL$6,$AH$11="Combined"),SUM('Raw Data'!AS1186:AS1187),IF(AND($AE$11=$AL$7,$AH$11="Combined"),SUM('Raw Data'!AS1393:AS1394),"Error")))))))))))))))))))))</f>
        <v>0</v>
      </c>
      <c r="J28" s="6">
        <f>IF(AND($AE$11=$AL$1,OR($AH$11="Northbound",$AH$11="Eastbound")),'Raw Data'!AT151,IF(AND($AE$11=$AL$2,OR($AH$11="Northbound",$AH$11="Eastbound")),'Raw Data'!AT358,IF(AND($AE$11=$AL$3,OR($AH$11="Northbound",$AH$11="Eastbound")),'Raw Data'!AT565,IF(AND($AE$11=$AL$4,OR($AH$11="Northbound",$AH$11="Eastbound")),'Raw Data'!AT772,IF(AND($AE$11=$AL$5,OR($AH$11="Northbound",$AH$11="Eastbound")),'Raw Data'!AT979,IF(AND($AE$11=$AL$6,OR($AH$11="Northbound",$AH$11="Eastbound")),'Raw Data'!AT1186,IF(AND($AE$11=$AL$7,OR($AH$11="Northbound",$AH$11="Eastbound")),'Raw Data'!AT1393,IF(AND($AE$11=$AL$1,OR($AH$11="Southbound",$AH$11="Westbound")),'Raw Data'!AT152,IF(AND($AE$11=$AL$2,OR($AH$11="Southbound",$AH$11="Westbound")),'Raw Data'!AT359,IF(AND($AE$11=$AL$3,OR($AH$11="Southbound",$AH$11="Westbound")),'Raw Data'!AT566,IF(AND($AE$11=$AL$4,OR($AH$11="Southbound",$AH$11="Westbound")),'Raw Data'!AT773,IF(AND($AE$11=$AL$5,OR($AH$11="Southbound",$AH$11="Westbound")),'Raw Data'!AT980,IF(AND($AE$11=$AL$6,OR($AH$11="Southbound",$AH$11="Westbound")),'Raw Data'!AT1187,IF(AND($AE$11=$AL$7,OR($AH$11="Southbound",$AH$11="Westbound")),'Raw Data'!AT1394,IF(AND($AE$11=$AL$1,$AH$11="Combined"),SUM('Raw Data'!AT151:AT152),IF(AND($AE$11=$AL$2,$AH$11="Combined"),SUM('Raw Data'!AT358:AT359),IF(AND($AE$11=$AL$3,$AH$11="Combined"),SUM('Raw Data'!AT565:AT566),IF(AND($AE$11=$AL$4,$AH$11="Combined"),SUM('Raw Data'!AT772:AT773),IF(AND($AE$11=$AL$5,$AH$11="Combined"),SUM('Raw Data'!AT979:AT980),IF(AND($AE$11=$AL$6,$AH$11="Combined"),SUM('Raw Data'!AT1186:AT1187),IF(AND($AE$11=$AL$7,$AH$11="Combined"),SUM('Raw Data'!AT1393:AT1394),"Error")))))))))))))))))))))</f>
        <v>0</v>
      </c>
      <c r="K28" s="6">
        <f>IF(AND($AE$11=$AL$1,OR($AH$11="Northbound",$AH$11="Eastbound")),'Raw Data'!AU151,IF(AND($AE$11=$AL$2,OR($AH$11="Northbound",$AH$11="Eastbound")),'Raw Data'!AU358,IF(AND($AE$11=$AL$3,OR($AH$11="Northbound",$AH$11="Eastbound")),'Raw Data'!AU565,IF(AND($AE$11=$AL$4,OR($AH$11="Northbound",$AH$11="Eastbound")),'Raw Data'!AU772,IF(AND($AE$11=$AL$5,OR($AH$11="Northbound",$AH$11="Eastbound")),'Raw Data'!AU979,IF(AND($AE$11=$AL$6,OR($AH$11="Northbound",$AH$11="Eastbound")),'Raw Data'!AU1186,IF(AND($AE$11=$AL$7,OR($AH$11="Northbound",$AH$11="Eastbound")),'Raw Data'!AU1393,IF(AND($AE$11=$AL$1,OR($AH$11="Southbound",$AH$11="Westbound")),'Raw Data'!AU152,IF(AND($AE$11=$AL$2,OR($AH$11="Southbound",$AH$11="Westbound")),'Raw Data'!AU359,IF(AND($AE$11=$AL$3,OR($AH$11="Southbound",$AH$11="Westbound")),'Raw Data'!AU566,IF(AND($AE$11=$AL$4,OR($AH$11="Southbound",$AH$11="Westbound")),'Raw Data'!AU773,IF(AND($AE$11=$AL$5,OR($AH$11="Southbound",$AH$11="Westbound")),'Raw Data'!AU980,IF(AND($AE$11=$AL$6,OR($AH$11="Southbound",$AH$11="Westbound")),'Raw Data'!AU1187,IF(AND($AE$11=$AL$7,OR($AH$11="Southbound",$AH$11="Westbound")),'Raw Data'!AU1394,IF(AND($AE$11=$AL$1,$AH$11="Combined"),SUM('Raw Data'!AU151:AU152),IF(AND($AE$11=$AL$2,$AH$11="Combined"),SUM('Raw Data'!AU358:AU359),IF(AND($AE$11=$AL$3,$AH$11="Combined"),SUM('Raw Data'!AU565:AU566),IF(AND($AE$11=$AL$4,$AH$11="Combined"),SUM('Raw Data'!AU772:AU773),IF(AND($AE$11=$AL$5,$AH$11="Combined"),SUM('Raw Data'!AU979:AU980),IF(AND($AE$11=$AL$6,$AH$11="Combined"),SUM('Raw Data'!AU1186:AU1187),IF(AND($AE$11=$AL$7,$AH$11="Combined"),SUM('Raw Data'!AU1393:AU1394),"Error")))))))))))))))))))))</f>
        <v>0</v>
      </c>
      <c r="L28" s="6">
        <f>IF(AND($AE$11=$AL$1,OR($AH$11="Northbound",$AH$11="Eastbound")),'Raw Data'!AV151,IF(AND($AE$11=$AL$2,OR($AH$11="Northbound",$AH$11="Eastbound")),'Raw Data'!AV358,IF(AND($AE$11=$AL$3,OR($AH$11="Northbound",$AH$11="Eastbound")),'Raw Data'!AV565,IF(AND($AE$11=$AL$4,OR($AH$11="Northbound",$AH$11="Eastbound")),'Raw Data'!AV772,IF(AND($AE$11=$AL$5,OR($AH$11="Northbound",$AH$11="Eastbound")),'Raw Data'!AV979,IF(AND($AE$11=$AL$6,OR($AH$11="Northbound",$AH$11="Eastbound")),'Raw Data'!AV1186,IF(AND($AE$11=$AL$7,OR($AH$11="Northbound",$AH$11="Eastbound")),'Raw Data'!AV1393,IF(AND($AE$11=$AL$1,OR($AH$11="Southbound",$AH$11="Westbound")),'Raw Data'!AV152,IF(AND($AE$11=$AL$2,OR($AH$11="Southbound",$AH$11="Westbound")),'Raw Data'!AV359,IF(AND($AE$11=$AL$3,OR($AH$11="Southbound",$AH$11="Westbound")),'Raw Data'!AV566,IF(AND($AE$11=$AL$4,OR($AH$11="Southbound",$AH$11="Westbound")),'Raw Data'!AV773,IF(AND($AE$11=$AL$5,OR($AH$11="Southbound",$AH$11="Westbound")),'Raw Data'!AV980,IF(AND($AE$11=$AL$6,OR($AH$11="Southbound",$AH$11="Westbound")),'Raw Data'!AV1187,IF(AND($AE$11=$AL$7,OR($AH$11="Southbound",$AH$11="Westbound")),'Raw Data'!AV1394,IF(AND($AE$11=$AL$1,$AH$11="Combined"),SUM('Raw Data'!AV151:AV152),IF(AND($AE$11=$AL$2,$AH$11="Combined"),SUM('Raw Data'!AV358:AV359),IF(AND($AE$11=$AL$3,$AH$11="Combined"),SUM('Raw Data'!AV565:AV566),IF(AND($AE$11=$AL$4,$AH$11="Combined"),SUM('Raw Data'!AV772:AV773),IF(AND($AE$11=$AL$5,$AH$11="Combined"),SUM('Raw Data'!AV979:AV980),IF(AND($AE$11=$AL$6,$AH$11="Combined"),SUM('Raw Data'!AV1186:AV1187),IF(AND($AE$11=$AL$7,$AH$11="Combined"),SUM('Raw Data'!AV1393:AV1394),"Error")))))))))))))))))))))</f>
        <v>0</v>
      </c>
      <c r="M28" s="6">
        <f>IF(AND($AE$11=$AL$1,OR($AH$11="Northbound",$AH$11="Eastbound")),'Raw Data'!AW151,IF(AND($AE$11=$AL$2,OR($AH$11="Northbound",$AH$11="Eastbound")),'Raw Data'!AW358,IF(AND($AE$11=$AL$3,OR($AH$11="Northbound",$AH$11="Eastbound")),'Raw Data'!AW565,IF(AND($AE$11=$AL$4,OR($AH$11="Northbound",$AH$11="Eastbound")),'Raw Data'!AW772,IF(AND($AE$11=$AL$5,OR($AH$11="Northbound",$AH$11="Eastbound")),'Raw Data'!AW979,IF(AND($AE$11=$AL$6,OR($AH$11="Northbound",$AH$11="Eastbound")),'Raw Data'!AW1186,IF(AND($AE$11=$AL$7,OR($AH$11="Northbound",$AH$11="Eastbound")),'Raw Data'!AW1393,IF(AND($AE$11=$AL$1,OR($AH$11="Southbound",$AH$11="Westbound")),'Raw Data'!AW152,IF(AND($AE$11=$AL$2,OR($AH$11="Southbound",$AH$11="Westbound")),'Raw Data'!AW359,IF(AND($AE$11=$AL$3,OR($AH$11="Southbound",$AH$11="Westbound")),'Raw Data'!AW566,IF(AND($AE$11=$AL$4,OR($AH$11="Southbound",$AH$11="Westbound")),'Raw Data'!AW773,IF(AND($AE$11=$AL$5,OR($AH$11="Southbound",$AH$11="Westbound")),'Raw Data'!AW980,IF(AND($AE$11=$AL$6,OR($AH$11="Southbound",$AH$11="Westbound")),'Raw Data'!AW1187,IF(AND($AE$11=$AL$7,OR($AH$11="Southbound",$AH$11="Westbound")),'Raw Data'!AW1394,IF(AND($AE$11=$AL$1,$AH$11="Combined"),SUM('Raw Data'!AW151:AW152),IF(AND($AE$11=$AL$2,$AH$11="Combined"),SUM('Raw Data'!AW358:AW359),IF(AND($AE$11=$AL$3,$AH$11="Combined"),SUM('Raw Data'!AW565:AW566),IF(AND($AE$11=$AL$4,$AH$11="Combined"),SUM('Raw Data'!AW772:AW773),IF(AND($AE$11=$AL$5,$AH$11="Combined"),SUM('Raw Data'!AW979:AW980),IF(AND($AE$11=$AL$6,$AH$11="Combined"),SUM('Raw Data'!AW1186:AW1187),IF(AND($AE$11=$AL$7,$AH$11="Combined"),SUM('Raw Data'!AW1393:AW1394),"Error")))))))))))))))))))))</f>
        <v>0</v>
      </c>
      <c r="N28" s="6">
        <f>IF(AND($AE$11=$AL$1,OR($AH$11="Northbound",$AH$11="Eastbound")),'Raw Data'!AX151,IF(AND($AE$11=$AL$2,OR($AH$11="Northbound",$AH$11="Eastbound")),'Raw Data'!AX358,IF(AND($AE$11=$AL$3,OR($AH$11="Northbound",$AH$11="Eastbound")),'Raw Data'!AX565,IF(AND($AE$11=$AL$4,OR($AH$11="Northbound",$AH$11="Eastbound")),'Raw Data'!AX772,IF(AND($AE$11=$AL$5,OR($AH$11="Northbound",$AH$11="Eastbound")),'Raw Data'!AX979,IF(AND($AE$11=$AL$6,OR($AH$11="Northbound",$AH$11="Eastbound")),'Raw Data'!AX1186,IF(AND($AE$11=$AL$7,OR($AH$11="Northbound",$AH$11="Eastbound")),'Raw Data'!AX1393,IF(AND($AE$11=$AL$1,OR($AH$11="Southbound",$AH$11="Westbound")),'Raw Data'!AX152,IF(AND($AE$11=$AL$2,OR($AH$11="Southbound",$AH$11="Westbound")),'Raw Data'!AX359,IF(AND($AE$11=$AL$3,OR($AH$11="Southbound",$AH$11="Westbound")),'Raw Data'!AX566,IF(AND($AE$11=$AL$4,OR($AH$11="Southbound",$AH$11="Westbound")),'Raw Data'!AX773,IF(AND($AE$11=$AL$5,OR($AH$11="Southbound",$AH$11="Westbound")),'Raw Data'!AX980,IF(AND($AE$11=$AL$6,OR($AH$11="Southbound",$AH$11="Westbound")),'Raw Data'!AX1187,IF(AND($AE$11=$AL$7,OR($AH$11="Southbound",$AH$11="Westbound")),'Raw Data'!AX1394,IF(AND($AE$11=$AL$1,$AH$11="Combined"),SUM('Raw Data'!AX151:AX152),IF(AND($AE$11=$AL$2,$AH$11="Combined"),SUM('Raw Data'!AX358:AX359),IF(AND($AE$11=$AL$3,$AH$11="Combined"),SUM('Raw Data'!AX565:AX566),IF(AND($AE$11=$AL$4,$AH$11="Combined"),SUM('Raw Data'!AX772:AX773),IF(AND($AE$11=$AL$5,$AH$11="Combined"),SUM('Raw Data'!AX979:AX980),IF(AND($AE$11=$AL$6,$AH$11="Combined"),SUM('Raw Data'!AX1186:AX1187),IF(AND($AE$11=$AL$7,$AH$11="Combined"),SUM('Raw Data'!AX1393:AX1394),"Error")))))))))))))))))))))</f>
        <v>0</v>
      </c>
      <c r="O28" s="6">
        <f>IF(AND($AE$11=$AL$1,OR($AH$11="Northbound",$AH$11="Eastbound")),'Raw Data'!AY151,IF(AND($AE$11=$AL$2,OR($AH$11="Northbound",$AH$11="Eastbound")),'Raw Data'!AY358,IF(AND($AE$11=$AL$3,OR($AH$11="Northbound",$AH$11="Eastbound")),'Raw Data'!AY565,IF(AND($AE$11=$AL$4,OR($AH$11="Northbound",$AH$11="Eastbound")),'Raw Data'!AY772,IF(AND($AE$11=$AL$5,OR($AH$11="Northbound",$AH$11="Eastbound")),'Raw Data'!AY979,IF(AND($AE$11=$AL$6,OR($AH$11="Northbound",$AH$11="Eastbound")),'Raw Data'!AY1186,IF(AND($AE$11=$AL$7,OR($AH$11="Northbound",$AH$11="Eastbound")),'Raw Data'!AY1393,IF(AND($AE$11=$AL$1,OR($AH$11="Southbound",$AH$11="Westbound")),'Raw Data'!AY152,IF(AND($AE$11=$AL$2,OR($AH$11="Southbound",$AH$11="Westbound")),'Raw Data'!AY359,IF(AND($AE$11=$AL$3,OR($AH$11="Southbound",$AH$11="Westbound")),'Raw Data'!AY566,IF(AND($AE$11=$AL$4,OR($AH$11="Southbound",$AH$11="Westbound")),'Raw Data'!AY773,IF(AND($AE$11=$AL$5,OR($AH$11="Southbound",$AH$11="Westbound")),'Raw Data'!AY980,IF(AND($AE$11=$AL$6,OR($AH$11="Southbound",$AH$11="Westbound")),'Raw Data'!AY1187,IF(AND($AE$11=$AL$7,OR($AH$11="Southbound",$AH$11="Westbound")),'Raw Data'!AY1394,IF(AND($AE$11=$AL$1,$AH$11="Combined"),SUM('Raw Data'!AY151:AY152),IF(AND($AE$11=$AL$2,$AH$11="Combined"),SUM('Raw Data'!AY358:AY359),IF(AND($AE$11=$AL$3,$AH$11="Combined"),SUM('Raw Data'!AY565:AY566),IF(AND($AE$11=$AL$4,$AH$11="Combined"),SUM('Raw Data'!AY772:AY773),IF(AND($AE$11=$AL$5,$AH$11="Combined"),SUM('Raw Data'!AY979:AY980),IF(AND($AE$11=$AL$6,$AH$11="Combined"),SUM('Raw Data'!AY1186:AY1187),IF(AND($AE$11=$AL$7,$AH$11="Combined"),SUM('Raw Data'!AY1393:AY1394),"Error")))))))))))))))))))))</f>
        <v>0</v>
      </c>
      <c r="P28" s="6">
        <f>IF(AND($AE$11=$AL$1,OR($AH$11="Northbound",$AH$11="Eastbound")),'Raw Data'!AZ151,IF(AND($AE$11=$AL$2,OR($AH$11="Northbound",$AH$11="Eastbound")),'Raw Data'!AZ358,IF(AND($AE$11=$AL$3,OR($AH$11="Northbound",$AH$11="Eastbound")),'Raw Data'!AZ565,IF(AND($AE$11=$AL$4,OR($AH$11="Northbound",$AH$11="Eastbound")),'Raw Data'!AZ772,IF(AND($AE$11=$AL$5,OR($AH$11="Northbound",$AH$11="Eastbound")),'Raw Data'!AZ979,IF(AND($AE$11=$AL$6,OR($AH$11="Northbound",$AH$11="Eastbound")),'Raw Data'!AZ1186,IF(AND($AE$11=$AL$7,OR($AH$11="Northbound",$AH$11="Eastbound")),'Raw Data'!AZ1393,IF(AND($AE$11=$AL$1,OR($AH$11="Southbound",$AH$11="Westbound")),'Raw Data'!AZ152,IF(AND($AE$11=$AL$2,OR($AH$11="Southbound",$AH$11="Westbound")),'Raw Data'!AZ359,IF(AND($AE$11=$AL$3,OR($AH$11="Southbound",$AH$11="Westbound")),'Raw Data'!AZ566,IF(AND($AE$11=$AL$4,OR($AH$11="Southbound",$AH$11="Westbound")),'Raw Data'!AZ773,IF(AND($AE$11=$AL$5,OR($AH$11="Southbound",$AH$11="Westbound")),'Raw Data'!AZ980,IF(AND($AE$11=$AL$6,OR($AH$11="Southbound",$AH$11="Westbound")),'Raw Data'!AZ1187,IF(AND($AE$11=$AL$7,OR($AH$11="Southbound",$AH$11="Westbound")),'Raw Data'!AZ1394,IF(AND($AE$11=$AL$1,$AH$11="Combined"),SUM('Raw Data'!AZ151:AZ152),IF(AND($AE$11=$AL$2,$AH$11="Combined"),SUM('Raw Data'!AZ358:AZ359),IF(AND($AE$11=$AL$3,$AH$11="Combined"),SUM('Raw Data'!AZ565:AZ566),IF(AND($AE$11=$AL$4,$AH$11="Combined"),SUM('Raw Data'!AZ772:AZ773),IF(AND($AE$11=$AL$5,$AH$11="Combined"),SUM('Raw Data'!AZ979:AZ980),IF(AND($AE$11=$AL$6,$AH$11="Combined"),SUM('Raw Data'!AZ1186:AZ1187),IF(AND($AE$11=$AL$7,$AH$11="Combined"),SUM('Raw Data'!AZ1393:AZ1394),"Error")))))))))))))))))))))</f>
        <v>0</v>
      </c>
      <c r="Q28" s="6">
        <f>IF(AND($AE$11=$AL$1,OR($AH$11="Northbound",$AH$11="Eastbound")),'Raw Data'!BA151,IF(AND($AE$11=$AL$2,OR($AH$11="Northbound",$AH$11="Eastbound")),'Raw Data'!BA358,IF(AND($AE$11=$AL$3,OR($AH$11="Northbound",$AH$11="Eastbound")),'Raw Data'!BA565,IF(AND($AE$11=$AL$4,OR($AH$11="Northbound",$AH$11="Eastbound")),'Raw Data'!BA772,IF(AND($AE$11=$AL$5,OR($AH$11="Northbound",$AH$11="Eastbound")),'Raw Data'!BA979,IF(AND($AE$11=$AL$6,OR($AH$11="Northbound",$AH$11="Eastbound")),'Raw Data'!BA1186,IF(AND($AE$11=$AL$7,OR($AH$11="Northbound",$AH$11="Eastbound")),'Raw Data'!BA1393,IF(AND($AE$11=$AL$1,OR($AH$11="Southbound",$AH$11="Westbound")),'Raw Data'!BA152,IF(AND($AE$11=$AL$2,OR($AH$11="Southbound",$AH$11="Westbound")),'Raw Data'!BA359,IF(AND($AE$11=$AL$3,OR($AH$11="Southbound",$AH$11="Westbound")),'Raw Data'!BA566,IF(AND($AE$11=$AL$4,OR($AH$11="Southbound",$AH$11="Westbound")),'Raw Data'!BA773,IF(AND($AE$11=$AL$5,OR($AH$11="Southbound",$AH$11="Westbound")),'Raw Data'!BA980,IF(AND($AE$11=$AL$6,OR($AH$11="Southbound",$AH$11="Westbound")),'Raw Data'!BA1187,IF(AND($AE$11=$AL$7,OR($AH$11="Southbound",$AH$11="Westbound")),'Raw Data'!BA1394,IF(AND($AE$11=$AL$1,$AH$11="Combined"),SUM('Raw Data'!BA151:BA152),IF(AND($AE$11=$AL$2,$AH$11="Combined"),SUM('Raw Data'!BA358:BA359),IF(AND($AE$11=$AL$3,$AH$11="Combined"),SUM('Raw Data'!BA565:BA566),IF(AND($AE$11=$AL$4,$AH$11="Combined"),SUM('Raw Data'!BA772:BA773),IF(AND($AE$11=$AL$5,$AH$11="Combined"),SUM('Raw Data'!BA979:BA980),IF(AND($AE$11=$AL$6,$AH$11="Combined"),SUM('Raw Data'!BA1186:BA1187),IF(AND($AE$11=$AL$7,$AH$11="Combined"),SUM('Raw Data'!BA1393:BA1394),"Error")))))))))))))))))))))</f>
        <v>0</v>
      </c>
      <c r="R28" s="6">
        <f>IF(AND($AE$11=$AL$1,OR($AH$11="Northbound",$AH$11="Eastbound")),'Raw Data'!BB151,IF(AND($AE$11=$AL$2,OR($AH$11="Northbound",$AH$11="Eastbound")),'Raw Data'!BB358,IF(AND($AE$11=$AL$3,OR($AH$11="Northbound",$AH$11="Eastbound")),'Raw Data'!BB565,IF(AND($AE$11=$AL$4,OR($AH$11="Northbound",$AH$11="Eastbound")),'Raw Data'!BB772,IF(AND($AE$11=$AL$5,OR($AH$11="Northbound",$AH$11="Eastbound")),'Raw Data'!BB979,IF(AND($AE$11=$AL$6,OR($AH$11="Northbound",$AH$11="Eastbound")),'Raw Data'!BB1186,IF(AND($AE$11=$AL$7,OR($AH$11="Northbound",$AH$11="Eastbound")),'Raw Data'!BB1393,IF(AND($AE$11=$AL$1,OR($AH$11="Southbound",$AH$11="Westbound")),'Raw Data'!BB152,IF(AND($AE$11=$AL$2,OR($AH$11="Southbound",$AH$11="Westbound")),'Raw Data'!BB359,IF(AND($AE$11=$AL$3,OR($AH$11="Southbound",$AH$11="Westbound")),'Raw Data'!BB566,IF(AND($AE$11=$AL$4,OR($AH$11="Southbound",$AH$11="Westbound")),'Raw Data'!BB773,IF(AND($AE$11=$AL$5,OR($AH$11="Southbound",$AH$11="Westbound")),'Raw Data'!BB980,IF(AND($AE$11=$AL$6,OR($AH$11="Southbound",$AH$11="Westbound")),'Raw Data'!BB1187,IF(AND($AE$11=$AL$7,OR($AH$11="Southbound",$AH$11="Westbound")),'Raw Data'!BB1394,IF(AND($AE$11=$AL$1,$AH$11="Combined"),SUM('Raw Data'!BB151:BB152),IF(AND($AE$11=$AL$2,$AH$11="Combined"),SUM('Raw Data'!BB358:BB359),IF(AND($AE$11=$AL$3,$AH$11="Combined"),SUM('Raw Data'!BB565:BB566),IF(AND($AE$11=$AL$4,$AH$11="Combined"),SUM('Raw Data'!BB772:BB773),IF(AND($AE$11=$AL$5,$AH$11="Combined"),SUM('Raw Data'!BB979:BB980),IF(AND($AE$11=$AL$6,$AH$11="Combined"),SUM('Raw Data'!BB1186:BB1187),IF(AND($AE$11=$AL$7,$AH$11="Combined"),SUM('Raw Data'!BB1393:BB1394),"Error")))))))))))))))))))))</f>
        <v>0</v>
      </c>
      <c r="S28" s="6">
        <f>IF(AND($AE$11=$AL$1,OR($AH$11="Northbound",$AH$11="Eastbound")),'Raw Data'!BC151,IF(AND($AE$11=$AL$2,OR($AH$11="Northbound",$AH$11="Eastbound")),'Raw Data'!BC358,IF(AND($AE$11=$AL$3,OR($AH$11="Northbound",$AH$11="Eastbound")),'Raw Data'!BC565,IF(AND($AE$11=$AL$4,OR($AH$11="Northbound",$AH$11="Eastbound")),'Raw Data'!BC772,IF(AND($AE$11=$AL$5,OR($AH$11="Northbound",$AH$11="Eastbound")),'Raw Data'!BC979,IF(AND($AE$11=$AL$6,OR($AH$11="Northbound",$AH$11="Eastbound")),'Raw Data'!BC1186,IF(AND($AE$11=$AL$7,OR($AH$11="Northbound",$AH$11="Eastbound")),'Raw Data'!BC1393,IF(AND($AE$11=$AL$1,OR($AH$11="Southbound",$AH$11="Westbound")),'Raw Data'!BC152,IF(AND($AE$11=$AL$2,OR($AH$11="Southbound",$AH$11="Westbound")),'Raw Data'!BC359,IF(AND($AE$11=$AL$3,OR($AH$11="Southbound",$AH$11="Westbound")),'Raw Data'!BC566,IF(AND($AE$11=$AL$4,OR($AH$11="Southbound",$AH$11="Westbound")),'Raw Data'!BC773,IF(AND($AE$11=$AL$5,OR($AH$11="Southbound",$AH$11="Westbound")),'Raw Data'!BC980,IF(AND($AE$11=$AL$6,OR($AH$11="Southbound",$AH$11="Westbound")),'Raw Data'!BC1187,IF(AND($AE$11=$AL$7,OR($AH$11="Southbound",$AH$11="Westbound")),'Raw Data'!BC1394,IF(AND($AE$11=$AL$1,$AH$11="Combined"),SUM('Raw Data'!BC151:BC152),IF(AND($AE$11=$AL$2,$AH$11="Combined"),SUM('Raw Data'!BC358:BC359),IF(AND($AE$11=$AL$3,$AH$11="Combined"),SUM('Raw Data'!BC565:BC566),IF(AND($AE$11=$AL$4,$AH$11="Combined"),SUM('Raw Data'!BC772:BC773),IF(AND($AE$11=$AL$5,$AH$11="Combined"),SUM('Raw Data'!BC979:BC980),IF(AND($AE$11=$AL$6,$AH$11="Combined"),SUM('Raw Data'!BC1186:BC1187),IF(AND($AE$11=$AL$7,$AH$11="Combined"),SUM('Raw Data'!BC1393:BC1394),"Error")))))))))))))))))))))</f>
        <v>0</v>
      </c>
      <c r="T28" s="6">
        <f>IF(AND($AE$11=$AL$1,OR($AH$11="Northbound",$AH$11="Eastbound")),'Raw Data'!BD151,IF(AND($AE$11=$AL$2,OR($AH$11="Northbound",$AH$11="Eastbound")),'Raw Data'!BD358,IF(AND($AE$11=$AL$3,OR($AH$11="Northbound",$AH$11="Eastbound")),'Raw Data'!BD565,IF(AND($AE$11=$AL$4,OR($AH$11="Northbound",$AH$11="Eastbound")),'Raw Data'!BD772,IF(AND($AE$11=$AL$5,OR($AH$11="Northbound",$AH$11="Eastbound")),'Raw Data'!BD979,IF(AND($AE$11=$AL$6,OR($AH$11="Northbound",$AH$11="Eastbound")),'Raw Data'!BD1186,IF(AND($AE$11=$AL$7,OR($AH$11="Northbound",$AH$11="Eastbound")),'Raw Data'!BD1393,IF(AND($AE$11=$AL$1,OR($AH$11="Southbound",$AH$11="Westbound")),'Raw Data'!BD152,IF(AND($AE$11=$AL$2,OR($AH$11="Southbound",$AH$11="Westbound")),'Raw Data'!BD359,IF(AND($AE$11=$AL$3,OR($AH$11="Southbound",$AH$11="Westbound")),'Raw Data'!BD566,IF(AND($AE$11=$AL$4,OR($AH$11="Southbound",$AH$11="Westbound")),'Raw Data'!BD773,IF(AND($AE$11=$AL$5,OR($AH$11="Southbound",$AH$11="Westbound")),'Raw Data'!BD980,IF(AND($AE$11=$AL$6,OR($AH$11="Southbound",$AH$11="Westbound")),'Raw Data'!BD1187,IF(AND($AE$11=$AL$7,OR($AH$11="Southbound",$AH$11="Westbound")),'Raw Data'!BD1394,IF(AND($AE$11=$AL$1,$AH$11="Combined"),SUM('Raw Data'!BD151:BD152),IF(AND($AE$11=$AL$2,$AH$11="Combined"),SUM('Raw Data'!BD358:BD359),IF(AND($AE$11=$AL$3,$AH$11="Combined"),SUM('Raw Data'!BD565:BD566),IF(AND($AE$11=$AL$4,$AH$11="Combined"),SUM('Raw Data'!BD772:BD773),IF(AND($AE$11=$AL$5,$AH$11="Combined"),SUM('Raw Data'!BD979:BD980),IF(AND($AE$11=$AL$6,$AH$11="Combined"),SUM('Raw Data'!BD1186:BD1187),IF(AND($AE$11=$AL$7,$AH$11="Combined"),SUM('Raw Data'!BD1393:BD1394),"Error")))))))))))))))))))))</f>
        <v>0</v>
      </c>
      <c r="U28" s="6">
        <f>IF(AND($AE$11=$AL$1,OR($AH$11="Northbound",$AH$11="Eastbound")),'Raw Data'!BE151,IF(AND($AE$11=$AL$2,OR($AH$11="Northbound",$AH$11="Eastbound")),'Raw Data'!BE358,IF(AND($AE$11=$AL$3,OR($AH$11="Northbound",$AH$11="Eastbound")),'Raw Data'!BE565,IF(AND($AE$11=$AL$4,OR($AH$11="Northbound",$AH$11="Eastbound")),'Raw Data'!BE772,IF(AND($AE$11=$AL$5,OR($AH$11="Northbound",$AH$11="Eastbound")),'Raw Data'!BE979,IF(AND($AE$11=$AL$6,OR($AH$11="Northbound",$AH$11="Eastbound")),'Raw Data'!BE1186,IF(AND($AE$11=$AL$7,OR($AH$11="Northbound",$AH$11="Eastbound")),'Raw Data'!BE1393,IF(AND($AE$11=$AL$1,OR($AH$11="Southbound",$AH$11="Westbound")),'Raw Data'!BE152,IF(AND($AE$11=$AL$2,OR($AH$11="Southbound",$AH$11="Westbound")),'Raw Data'!BE359,IF(AND($AE$11=$AL$3,OR($AH$11="Southbound",$AH$11="Westbound")),'Raw Data'!BE566,IF(AND($AE$11=$AL$4,OR($AH$11="Southbound",$AH$11="Westbound")),'Raw Data'!BE773,IF(AND($AE$11=$AL$5,OR($AH$11="Southbound",$AH$11="Westbound")),'Raw Data'!BE980,IF(AND($AE$11=$AL$6,OR($AH$11="Southbound",$AH$11="Westbound")),'Raw Data'!BE1187,IF(AND($AE$11=$AL$7,OR($AH$11="Southbound",$AH$11="Westbound")),'Raw Data'!BE1394,IF(AND($AE$11=$AL$1,$AH$11="Combined"),SUM('Raw Data'!BE151:BE152),IF(AND($AE$11=$AL$2,$AH$11="Combined"),SUM('Raw Data'!BE358:BE359),IF(AND($AE$11=$AL$3,$AH$11="Combined"),SUM('Raw Data'!BE565:BE566),IF(AND($AE$11=$AL$4,$AH$11="Combined"),SUM('Raw Data'!BE772:BE773),IF(AND($AE$11=$AL$5,$AH$11="Combined"),SUM('Raw Data'!BE979:BE980),IF(AND($AE$11=$AL$6,$AH$11="Combined"),SUM('Raw Data'!BE1186:BE1187),IF(AND($AE$11=$AL$7,$AH$11="Combined"),SUM('Raw Data'!BE1393:BE1394),"Error")))))))))))))))))))))</f>
        <v>0</v>
      </c>
      <c r="V28" s="6">
        <f>IF(AND($AE$11=$AL$1,OR($AH$11="Northbound",$AH$11="Eastbound")),'Raw Data'!BF151,IF(AND($AE$11=$AL$2,OR($AH$11="Northbound",$AH$11="Eastbound")),'Raw Data'!BF358,IF(AND($AE$11=$AL$3,OR($AH$11="Northbound",$AH$11="Eastbound")),'Raw Data'!BF565,IF(AND($AE$11=$AL$4,OR($AH$11="Northbound",$AH$11="Eastbound")),'Raw Data'!BF772,IF(AND($AE$11=$AL$5,OR($AH$11="Northbound",$AH$11="Eastbound")),'Raw Data'!BF979,IF(AND($AE$11=$AL$6,OR($AH$11="Northbound",$AH$11="Eastbound")),'Raw Data'!BF1186,IF(AND($AE$11=$AL$7,OR($AH$11="Northbound",$AH$11="Eastbound")),'Raw Data'!BF1393,IF(AND($AE$11=$AL$1,OR($AH$11="Southbound",$AH$11="Westbound")),'Raw Data'!BF152,IF(AND($AE$11=$AL$2,OR($AH$11="Southbound",$AH$11="Westbound")),'Raw Data'!BF359,IF(AND($AE$11=$AL$3,OR($AH$11="Southbound",$AH$11="Westbound")),'Raw Data'!BF566,IF(AND($AE$11=$AL$4,OR($AH$11="Southbound",$AH$11="Westbound")),'Raw Data'!BF773,IF(AND($AE$11=$AL$5,OR($AH$11="Southbound",$AH$11="Westbound")),'Raw Data'!BF980,IF(AND($AE$11=$AL$6,OR($AH$11="Southbound",$AH$11="Westbound")),'Raw Data'!BF1187,IF(AND($AE$11=$AL$7,OR($AH$11="Southbound",$AH$11="Westbound")),'Raw Data'!BF1394,IF(AND($AE$11=$AL$1,$AH$11="Combined"),SUM('Raw Data'!BF151:BF152),IF(AND($AE$11=$AL$2,$AH$11="Combined"),SUM('Raw Data'!BF358:BF359),IF(AND($AE$11=$AL$3,$AH$11="Combined"),SUM('Raw Data'!BF565:BF566),IF(AND($AE$11=$AL$4,$AH$11="Combined"),SUM('Raw Data'!BF772:BF773),IF(AND($AE$11=$AL$5,$AH$11="Combined"),SUM('Raw Data'!BF979:BF980),IF(AND($AE$11=$AL$6,$AH$11="Combined"),SUM('Raw Data'!BF1186:BF1187),IF(AND($AE$11=$AL$7,$AH$11="Combined"),SUM('Raw Data'!BF1393:BF1394),"Error")))))))))))))))))))))</f>
        <v>0</v>
      </c>
      <c r="W28" s="6">
        <f>IF(AND($AE$11=$AL$1,OR($AH$11="Northbound",$AH$11="Eastbound")),'Raw Data'!BG151,IF(AND($AE$11=$AL$2,OR($AH$11="Northbound",$AH$11="Eastbound")),'Raw Data'!BG358,IF(AND($AE$11=$AL$3,OR($AH$11="Northbound",$AH$11="Eastbound")),'Raw Data'!BG565,IF(AND($AE$11=$AL$4,OR($AH$11="Northbound",$AH$11="Eastbound")),'Raw Data'!BG772,IF(AND($AE$11=$AL$5,OR($AH$11="Northbound",$AH$11="Eastbound")),'Raw Data'!BG979,IF(AND($AE$11=$AL$6,OR($AH$11="Northbound",$AH$11="Eastbound")),'Raw Data'!BG1186,IF(AND($AE$11=$AL$7,OR($AH$11="Northbound",$AH$11="Eastbound")),'Raw Data'!BG1393,IF(AND($AE$11=$AL$1,OR($AH$11="Southbound",$AH$11="Westbound")),'Raw Data'!BG152,IF(AND($AE$11=$AL$2,OR($AH$11="Southbound",$AH$11="Westbound")),'Raw Data'!BG359,IF(AND($AE$11=$AL$3,OR($AH$11="Southbound",$AH$11="Westbound")),'Raw Data'!BG566,IF(AND($AE$11=$AL$4,OR($AH$11="Southbound",$AH$11="Westbound")),'Raw Data'!BG773,IF(AND($AE$11=$AL$5,OR($AH$11="Southbound",$AH$11="Westbound")),'Raw Data'!BG980,IF(AND($AE$11=$AL$6,OR($AH$11="Southbound",$AH$11="Westbound")),'Raw Data'!BG1187,IF(AND($AE$11=$AL$7,OR($AH$11="Southbound",$AH$11="Westbound")),'Raw Data'!BG1394,IF(AND($AE$11=$AL$1,$AH$11="Combined"),SUM('Raw Data'!BG151:BG152),IF(AND($AE$11=$AL$2,$AH$11="Combined"),SUM('Raw Data'!BG358:BG359),IF(AND($AE$11=$AL$3,$AH$11="Combined"),SUM('Raw Data'!BG565:BG566),IF(AND($AE$11=$AL$4,$AH$11="Combined"),SUM('Raw Data'!BG772:BG773),IF(AND($AE$11=$AL$5,$AH$11="Combined"),SUM('Raw Data'!BG979:BG980),IF(AND($AE$11=$AL$6,$AH$11="Combined"),SUM('Raw Data'!BG1186:BG1187),IF(AND($AE$11=$AL$7,$AH$11="Combined"),SUM('Raw Data'!BG1393:BG1394),"Error")))))))))))))))))))))</f>
        <v>0</v>
      </c>
      <c r="X28" s="6">
        <f t="shared" si="2"/>
        <v>0</v>
      </c>
      <c r="Y28" s="24" t="str">
        <f t="shared" si="0"/>
        <v>0</v>
      </c>
      <c r="Z28" s="6" t="str">
        <f>IF(AND($AE$11=$AL$1,OR($AH$11="Northbound",$AH$11="Eastbound")),'Raw Data'!BH151,IF(AND($AE$11=$AL$2,OR($AH$11="Northbound",$AH$11="Eastbound")),'Raw Data'!BH358,IF(AND($AE$11=$AL$3,OR($AH$11="Northbound",$AH$11="Eastbound")),'Raw Data'!BH565,IF(AND($AE$11=$AL$4,OR($AH$11="Northbound",$AH$11="Eastbound")),'Raw Data'!BH772,IF(AND($AE$11=$AL$5,OR($AH$11="Northbound",$AH$11="Eastbound")),'Raw Data'!BH979,IF(AND($AE$11=$AL$6,OR($AH$11="Northbound",$AH$11="Eastbound")),'Raw Data'!BH1186,IF(AND($AE$11=$AL$7,OR($AH$11="Northbound",$AH$11="Eastbound")),'Raw Data'!BH1393,IF(AND($AE$11=$AL$1,OR($AH$11="Southbound",$AH$11="Westbound")),'Raw Data'!BH152,IF(AND($AE$11=$AL$2,OR($AH$11="Southbound",$AH$11="Westbound")),'Raw Data'!BH359,IF(AND($AE$11=$AL$3,OR($AH$11="Southbound",$AH$11="Westbound")),'Raw Data'!BH566,IF(AND($AE$11=$AL$4,OR($AH$11="Southbound",$AH$11="Westbound")),'Raw Data'!BH773,IF(AND($AE$11=$AL$5,OR($AH$11="Southbound",$AH$11="Westbound")),'Raw Data'!BH980,IF(AND($AE$11=$AL$6,OR($AH$11="Southbound",$AH$11="Westbound")),'Raw Data'!BH1187,IF(AND($AE$11=$AL$7,OR($AH$11="Southbound",$AH$11="Westbound")),'Raw Data'!BH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8" s="6" t="str">
        <f>IF(AND($AE$11=$AL$1,OR($AH$11="Northbound",$AH$11="Eastbound")),'Raw Data'!BI151,IF(AND($AE$11=$AL$2,OR($AH$11="Northbound",$AH$11="Eastbound")),'Raw Data'!BI358,IF(AND($AE$11=$AL$3,OR($AH$11="Northbound",$AH$11="Eastbound")),'Raw Data'!BI565,IF(AND($AE$11=$AL$4,OR($AH$11="Northbound",$AH$11="Eastbound")),'Raw Data'!BI772,IF(AND($AE$11=$AL$5,OR($AH$11="Northbound",$AH$11="Eastbound")),'Raw Data'!BI979,IF(AND($AE$11=$AL$6,OR($AH$11="Northbound",$AH$11="Eastbound")),'Raw Data'!BI1186,IF(AND($AE$11=$AL$7,OR($AH$11="Northbound",$AH$11="Eastbound")),'Raw Data'!BI1393,IF(AND($AE$11=$AL$1,OR($AH$11="Southbound",$AH$11="Westbound")),'Raw Data'!BI152,IF(AND($AE$11=$AL$2,OR($AH$11="Southbound",$AH$11="Westbound")),'Raw Data'!BI359,IF(AND($AE$11=$AL$3,OR($AH$11="Southbound",$AH$11="Westbound")),'Raw Data'!BI566,IF(AND($AE$11=$AL$4,OR($AH$11="Southbound",$AH$11="Westbound")),'Raw Data'!BI773,IF(AND($AE$11=$AL$5,OR($AH$11="Southbound",$AH$11="Westbound")),'Raw Data'!BI980,IF(AND($AE$11=$AL$6,OR($AH$11="Southbound",$AH$11="Westbound")),'Raw Data'!BI1187,IF(AND($AE$11=$AL$7,OR($AH$11="Southbound",$AH$11="Westbound")),'Raw Data'!BI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8" s="6" t="str">
        <f>IF(AND($AE$11=$AL$1,OR($AH$11="Northbound",$AH$11="Eastbound")),'Raw Data'!BJ151,IF(AND($AE$11=$AL$2,OR($AH$11="Northbound",$AH$11="Eastbound")),'Raw Data'!BJ358,IF(AND($AE$11=$AL$3,OR($AH$11="Northbound",$AH$11="Eastbound")),'Raw Data'!BJ565,IF(AND($AE$11=$AL$4,OR($AH$11="Northbound",$AH$11="Eastbound")),'Raw Data'!BJ772,IF(AND($AE$11=$AL$5,OR($AH$11="Northbound",$AH$11="Eastbound")),'Raw Data'!BJ979,IF(AND($AE$11=$AL$6,OR($AH$11="Northbound",$AH$11="Eastbound")),'Raw Data'!BJ1186,IF(AND($AE$11=$AL$7,OR($AH$11="Northbound",$AH$11="Eastbound")),'Raw Data'!BJ1393,IF(AND($AE$11=$AL$1,OR($AH$11="Southbound",$AH$11="Westbound")),'Raw Data'!BJ152,IF(AND($AE$11=$AL$2,OR($AH$11="Southbound",$AH$11="Westbound")),'Raw Data'!BJ359,IF(AND($AE$11=$AL$3,OR($AH$11="Southbound",$AH$11="Westbound")),'Raw Data'!BJ566,IF(AND($AE$11=$AL$4,OR($AH$11="Southbound",$AH$11="Westbound")),'Raw Data'!BJ773,IF(AND($AE$11=$AL$5,OR($AH$11="Southbound",$AH$11="Westbound")),'Raw Data'!BJ980,IF(AND($AE$11=$AL$6,OR($AH$11="Southbound",$AH$11="Westbound")),'Raw Data'!BJ1187,IF(AND($AE$11=$AL$7,OR($AH$11="Southbound",$AH$11="Westbound")),'Raw Data'!BJ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8" s="70" t="str">
        <f>IF(AND($AE$11=$AL$1,OR($AH$11="Northbound",$AH$11="Eastbound")),'Raw Data'!BK151,IF(AND($AE$11=$AL$2,OR($AH$11="Northbound",$AH$11="Eastbound")),'Raw Data'!BK358,IF(AND($AE$11=$AL$3,OR($AH$11="Northbound",$AH$11="Eastbound")),'Raw Data'!BK565,IF(AND($AE$11=$AL$4,OR($AH$11="Northbound",$AH$11="Eastbound")),'Raw Data'!BK772,IF(AND($AE$11=$AL$5,OR($AH$11="Northbound",$AH$11="Eastbound")),'Raw Data'!BK979,IF(AND($AE$11=$AL$6,OR($AH$11="Northbound",$AH$11="Eastbound")),'Raw Data'!BK1186,IF(AND($AE$11=$AL$7,OR($AH$11="Northbound",$AH$11="Eastbound")),'Raw Data'!BK1393,IF(AND($AE$11=$AL$1,OR($AH$11="Southbound",$AH$11="Westbound")),'Raw Data'!BK152,IF(AND($AE$11=$AL$2,OR($AH$11="Southbound",$AH$11="Westbound")),'Raw Data'!BK359,IF(AND($AE$11=$AL$3,OR($AH$11="Southbound",$AH$11="Westbound")),'Raw Data'!BK566,IF(AND($AE$11=$AL$4,OR($AH$11="Southbound",$AH$11="Westbound")),'Raw Data'!BK773,IF(AND($AE$11=$AL$5,OR($AH$11="Southbound",$AH$11="Westbound")),'Raw Data'!BK980,IF(AND($AE$11=$AL$6,OR($AH$11="Southbound",$AH$11="Westbound")),'Raw Data'!BK1187,IF(AND($AE$11=$AL$7,OR($AH$11="Southbound",$AH$11="Westbound")),'Raw Data'!BK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8" s="47"/>
      <c r="AF28" s="47"/>
      <c r="AG28" s="47"/>
      <c r="AH28" s="47"/>
      <c r="AI28" s="47"/>
      <c r="AJ28" s="47"/>
      <c r="AK28" s="47"/>
      <c r="AL28" s="51"/>
      <c r="AM28" s="51"/>
      <c r="AN28" s="41"/>
      <c r="AO28" s="51"/>
      <c r="AQ28" s="47"/>
      <c r="AR28" s="47"/>
      <c r="AT28" s="47"/>
      <c r="AU28" s="47"/>
    </row>
    <row r="29" spans="1:47" ht="13.8" x14ac:dyDescent="0.25">
      <c r="A29" s="43">
        <v>0.15625</v>
      </c>
      <c r="B29" s="54">
        <f t="shared" si="1"/>
        <v>0</v>
      </c>
      <c r="C29" s="6">
        <f>IF(AND($AE$11=$AL$1,OR($AH$11="Northbound",$AH$11="Eastbound")),'Raw Data'!AM153,IF(AND($AE$11=$AL$2,OR($AH$11="Northbound",$AH$11="Eastbound")),'Raw Data'!AM360,IF(AND($AE$11=$AL$3,OR($AH$11="Northbound",$AH$11="Eastbound")),'Raw Data'!AM567,IF(AND($AE$11=$AL$4,OR($AH$11="Northbound",$AH$11="Eastbound")),'Raw Data'!AM774,IF(AND($AE$11=$AL$5,OR($AH$11="Northbound",$AH$11="Eastbound")),'Raw Data'!AM981,IF(AND($AE$11=$AL$6,OR($AH$11="Northbound",$AH$11="Eastbound")),'Raw Data'!AM1188,IF(AND($AE$11=$AL$7,OR($AH$11="Northbound",$AH$11="Eastbound")),'Raw Data'!AM1395,IF(AND($AE$11=$AL$1,OR($AH$11="Southbound",$AH$11="Westbound")),'Raw Data'!AM154,IF(AND($AE$11=$AL$2,OR($AH$11="Southbound",$AH$11="Westbound")),'Raw Data'!AM361,IF(AND($AE$11=$AL$3,OR($AH$11="Southbound",$AH$11="Westbound")),'Raw Data'!AM568,IF(AND($AE$11=$AL$4,OR($AH$11="Southbound",$AH$11="Westbound")),'Raw Data'!AM775,IF(AND($AE$11=$AL$5,OR($AH$11="Southbound",$AH$11="Westbound")),'Raw Data'!AM982,IF(AND($AE$11=$AL$6,OR($AH$11="Southbound",$AH$11="Westbound")),'Raw Data'!AM1189,IF(AND($AE$11=$AL$7,OR($AH$11="Southbound",$AH$11="Westbound")),'Raw Data'!AM1396,IF(AND($AE$11=$AL$1,$AH$11="Combined"),SUM('Raw Data'!AM153:AM154),IF(AND($AE$11=$AL$2,$AH$11="Combined"),SUM('Raw Data'!AM360:AM361),IF(AND($AE$11=$AL$3,$AH$11="Combined"),SUM('Raw Data'!AM567:AM568),IF(AND($AE$11=$AL$4,$AH$11="Combined"),SUM('Raw Data'!AM774:AM775),IF(AND($AE$11=$AL$5,$AH$11="Combined"),SUM('Raw Data'!AM981:AM982),IF(AND($AE$11=$AL$6,$AH$11="Combined"),SUM('Raw Data'!AM1188:AM1189),IF(AND($AE$11=$AL$7,$AH$11="Combined"),SUM('Raw Data'!AM1395:AM1396),"Error")))))))))))))))))))))</f>
        <v>0</v>
      </c>
      <c r="D29" s="6">
        <f>IF(AND($AE$11=$AL$1,OR($AH$11="Northbound",$AH$11="Eastbound")),'Raw Data'!AN153,IF(AND($AE$11=$AL$2,OR($AH$11="Northbound",$AH$11="Eastbound")),'Raw Data'!AN360,IF(AND($AE$11=$AL$3,OR($AH$11="Northbound",$AH$11="Eastbound")),'Raw Data'!AN567,IF(AND($AE$11=$AL$4,OR($AH$11="Northbound",$AH$11="Eastbound")),'Raw Data'!AN774,IF(AND($AE$11=$AL$5,OR($AH$11="Northbound",$AH$11="Eastbound")),'Raw Data'!AN981,IF(AND($AE$11=$AL$6,OR($AH$11="Northbound",$AH$11="Eastbound")),'Raw Data'!AN1188,IF(AND($AE$11=$AL$7,OR($AH$11="Northbound",$AH$11="Eastbound")),'Raw Data'!AN1395,IF(AND($AE$11=$AL$1,OR($AH$11="Southbound",$AH$11="Westbound")),'Raw Data'!AN154,IF(AND($AE$11=$AL$2,OR($AH$11="Southbound",$AH$11="Westbound")),'Raw Data'!AN361,IF(AND($AE$11=$AL$3,OR($AH$11="Southbound",$AH$11="Westbound")),'Raw Data'!AN568,IF(AND($AE$11=$AL$4,OR($AH$11="Southbound",$AH$11="Westbound")),'Raw Data'!AN775,IF(AND($AE$11=$AL$5,OR($AH$11="Southbound",$AH$11="Westbound")),'Raw Data'!AN982,IF(AND($AE$11=$AL$6,OR($AH$11="Southbound",$AH$11="Westbound")),'Raw Data'!AN1189,IF(AND($AE$11=$AL$7,OR($AH$11="Southbound",$AH$11="Westbound")),'Raw Data'!AN1396,IF(AND($AE$11=$AL$1,$AH$11="Combined"),SUM('Raw Data'!AN153:AN154),IF(AND($AE$11=$AL$2,$AH$11="Combined"),SUM('Raw Data'!AN360:AN361),IF(AND($AE$11=$AL$3,$AH$11="Combined"),SUM('Raw Data'!AN567:AN568),IF(AND($AE$11=$AL$4,$AH$11="Combined"),SUM('Raw Data'!AN774:AN775),IF(AND($AE$11=$AL$5,$AH$11="Combined"),SUM('Raw Data'!AN981:AN982),IF(AND($AE$11=$AL$6,$AH$11="Combined"),SUM('Raw Data'!AN1188:AN1189),IF(AND($AE$11=$AL$7,$AH$11="Combined"),SUM('Raw Data'!AN1395:AN1396),"Error")))))))))))))))))))))</f>
        <v>0</v>
      </c>
      <c r="E29" s="6">
        <f>IF(AND($AE$11=$AL$1,OR($AH$11="Northbound",$AH$11="Eastbound")),'Raw Data'!AO153,IF(AND($AE$11=$AL$2,OR($AH$11="Northbound",$AH$11="Eastbound")),'Raw Data'!AO360,IF(AND($AE$11=$AL$3,OR($AH$11="Northbound",$AH$11="Eastbound")),'Raw Data'!AO567,IF(AND($AE$11=$AL$4,OR($AH$11="Northbound",$AH$11="Eastbound")),'Raw Data'!AO774,IF(AND($AE$11=$AL$5,OR($AH$11="Northbound",$AH$11="Eastbound")),'Raw Data'!AO981,IF(AND($AE$11=$AL$6,OR($AH$11="Northbound",$AH$11="Eastbound")),'Raw Data'!AO1188,IF(AND($AE$11=$AL$7,OR($AH$11="Northbound",$AH$11="Eastbound")),'Raw Data'!AO1395,IF(AND($AE$11=$AL$1,OR($AH$11="Southbound",$AH$11="Westbound")),'Raw Data'!AO154,IF(AND($AE$11=$AL$2,OR($AH$11="Southbound",$AH$11="Westbound")),'Raw Data'!AO361,IF(AND($AE$11=$AL$3,OR($AH$11="Southbound",$AH$11="Westbound")),'Raw Data'!AO568,IF(AND($AE$11=$AL$4,OR($AH$11="Southbound",$AH$11="Westbound")),'Raw Data'!AO775,IF(AND($AE$11=$AL$5,OR($AH$11="Southbound",$AH$11="Westbound")),'Raw Data'!AO982,IF(AND($AE$11=$AL$6,OR($AH$11="Southbound",$AH$11="Westbound")),'Raw Data'!AO1189,IF(AND($AE$11=$AL$7,OR($AH$11="Southbound",$AH$11="Westbound")),'Raw Data'!AO1396,IF(AND($AE$11=$AL$1,$AH$11="Combined"),SUM('Raw Data'!AO153:AO154),IF(AND($AE$11=$AL$2,$AH$11="Combined"),SUM('Raw Data'!AO360:AO361),IF(AND($AE$11=$AL$3,$AH$11="Combined"),SUM('Raw Data'!AO567:AO568),IF(AND($AE$11=$AL$4,$AH$11="Combined"),SUM('Raw Data'!AO774:AO775),IF(AND($AE$11=$AL$5,$AH$11="Combined"),SUM('Raw Data'!AO981:AO982),IF(AND($AE$11=$AL$6,$AH$11="Combined"),SUM('Raw Data'!AO1188:AO1189),IF(AND($AE$11=$AL$7,$AH$11="Combined"),SUM('Raw Data'!AO1395:AO1396),"Error")))))))))))))))))))))</f>
        <v>0</v>
      </c>
      <c r="F29" s="6">
        <f>IF(AND($AE$11=$AL$1,OR($AH$11="Northbound",$AH$11="Eastbound")),'Raw Data'!AP153,IF(AND($AE$11=$AL$2,OR($AH$11="Northbound",$AH$11="Eastbound")),'Raw Data'!AP360,IF(AND($AE$11=$AL$3,OR($AH$11="Northbound",$AH$11="Eastbound")),'Raw Data'!AP567,IF(AND($AE$11=$AL$4,OR($AH$11="Northbound",$AH$11="Eastbound")),'Raw Data'!AP774,IF(AND($AE$11=$AL$5,OR($AH$11="Northbound",$AH$11="Eastbound")),'Raw Data'!AP981,IF(AND($AE$11=$AL$6,OR($AH$11="Northbound",$AH$11="Eastbound")),'Raw Data'!AP1188,IF(AND($AE$11=$AL$7,OR($AH$11="Northbound",$AH$11="Eastbound")),'Raw Data'!AP1395,IF(AND($AE$11=$AL$1,OR($AH$11="Southbound",$AH$11="Westbound")),'Raw Data'!AP154,IF(AND($AE$11=$AL$2,OR($AH$11="Southbound",$AH$11="Westbound")),'Raw Data'!AP361,IF(AND($AE$11=$AL$3,OR($AH$11="Southbound",$AH$11="Westbound")),'Raw Data'!AP568,IF(AND($AE$11=$AL$4,OR($AH$11="Southbound",$AH$11="Westbound")),'Raw Data'!AP775,IF(AND($AE$11=$AL$5,OR($AH$11="Southbound",$AH$11="Westbound")),'Raw Data'!AP982,IF(AND($AE$11=$AL$6,OR($AH$11="Southbound",$AH$11="Westbound")),'Raw Data'!AP1189,IF(AND($AE$11=$AL$7,OR($AH$11="Southbound",$AH$11="Westbound")),'Raw Data'!AP1396,IF(AND($AE$11=$AL$1,$AH$11="Combined"),SUM('Raw Data'!AP153:AP154),IF(AND($AE$11=$AL$2,$AH$11="Combined"),SUM('Raw Data'!AP360:AP361),IF(AND($AE$11=$AL$3,$AH$11="Combined"),SUM('Raw Data'!AP567:AP568),IF(AND($AE$11=$AL$4,$AH$11="Combined"),SUM('Raw Data'!AP774:AP775),IF(AND($AE$11=$AL$5,$AH$11="Combined"),SUM('Raw Data'!AP981:AP982),IF(AND($AE$11=$AL$6,$AH$11="Combined"),SUM('Raw Data'!AP1188:AP1189),IF(AND($AE$11=$AL$7,$AH$11="Combined"),SUM('Raw Data'!AP1395:AP1396),"Error")))))))))))))))))))))</f>
        <v>0</v>
      </c>
      <c r="G29" s="6">
        <f>IF(AND($AE$11=$AL$1,OR($AH$11="Northbound",$AH$11="Eastbound")),'Raw Data'!AQ153,IF(AND($AE$11=$AL$2,OR($AH$11="Northbound",$AH$11="Eastbound")),'Raw Data'!AQ360,IF(AND($AE$11=$AL$3,OR($AH$11="Northbound",$AH$11="Eastbound")),'Raw Data'!AQ567,IF(AND($AE$11=$AL$4,OR($AH$11="Northbound",$AH$11="Eastbound")),'Raw Data'!AQ774,IF(AND($AE$11=$AL$5,OR($AH$11="Northbound",$AH$11="Eastbound")),'Raw Data'!AQ981,IF(AND($AE$11=$AL$6,OR($AH$11="Northbound",$AH$11="Eastbound")),'Raw Data'!AQ1188,IF(AND($AE$11=$AL$7,OR($AH$11="Northbound",$AH$11="Eastbound")),'Raw Data'!AQ1395,IF(AND($AE$11=$AL$1,OR($AH$11="Southbound",$AH$11="Westbound")),'Raw Data'!AQ154,IF(AND($AE$11=$AL$2,OR($AH$11="Southbound",$AH$11="Westbound")),'Raw Data'!AQ361,IF(AND($AE$11=$AL$3,OR($AH$11="Southbound",$AH$11="Westbound")),'Raw Data'!AQ568,IF(AND($AE$11=$AL$4,OR($AH$11="Southbound",$AH$11="Westbound")),'Raw Data'!AQ775,IF(AND($AE$11=$AL$5,OR($AH$11="Southbound",$AH$11="Westbound")),'Raw Data'!AQ982,IF(AND($AE$11=$AL$6,OR($AH$11="Southbound",$AH$11="Westbound")),'Raw Data'!AQ1189,IF(AND($AE$11=$AL$7,OR($AH$11="Southbound",$AH$11="Westbound")),'Raw Data'!AQ1396,IF(AND($AE$11=$AL$1,$AH$11="Combined"),SUM('Raw Data'!AQ153:AQ154),IF(AND($AE$11=$AL$2,$AH$11="Combined"),SUM('Raw Data'!AQ360:AQ361),IF(AND($AE$11=$AL$3,$AH$11="Combined"),SUM('Raw Data'!AQ567:AQ568),IF(AND($AE$11=$AL$4,$AH$11="Combined"),SUM('Raw Data'!AQ774:AQ775),IF(AND($AE$11=$AL$5,$AH$11="Combined"),SUM('Raw Data'!AQ981:AQ982),IF(AND($AE$11=$AL$6,$AH$11="Combined"),SUM('Raw Data'!AQ1188:AQ1189),IF(AND($AE$11=$AL$7,$AH$11="Combined"),SUM('Raw Data'!AQ1395:AQ1396),"Error")))))))))))))))))))))</f>
        <v>0</v>
      </c>
      <c r="H29" s="6">
        <f>IF(AND($AE$11=$AL$1,OR($AH$11="Northbound",$AH$11="Eastbound")),'Raw Data'!AR153,IF(AND($AE$11=$AL$2,OR($AH$11="Northbound",$AH$11="Eastbound")),'Raw Data'!AR360,IF(AND($AE$11=$AL$3,OR($AH$11="Northbound",$AH$11="Eastbound")),'Raw Data'!AR567,IF(AND($AE$11=$AL$4,OR($AH$11="Northbound",$AH$11="Eastbound")),'Raw Data'!AR774,IF(AND($AE$11=$AL$5,OR($AH$11="Northbound",$AH$11="Eastbound")),'Raw Data'!AR981,IF(AND($AE$11=$AL$6,OR($AH$11="Northbound",$AH$11="Eastbound")),'Raw Data'!AR1188,IF(AND($AE$11=$AL$7,OR($AH$11="Northbound",$AH$11="Eastbound")),'Raw Data'!AR1395,IF(AND($AE$11=$AL$1,OR($AH$11="Southbound",$AH$11="Westbound")),'Raw Data'!AR154,IF(AND($AE$11=$AL$2,OR($AH$11="Southbound",$AH$11="Westbound")),'Raw Data'!AR361,IF(AND($AE$11=$AL$3,OR($AH$11="Southbound",$AH$11="Westbound")),'Raw Data'!AR568,IF(AND($AE$11=$AL$4,OR($AH$11="Southbound",$AH$11="Westbound")),'Raw Data'!AR775,IF(AND($AE$11=$AL$5,OR($AH$11="Southbound",$AH$11="Westbound")),'Raw Data'!AR982,IF(AND($AE$11=$AL$6,OR($AH$11="Southbound",$AH$11="Westbound")),'Raw Data'!AR1189,IF(AND($AE$11=$AL$7,OR($AH$11="Southbound",$AH$11="Westbound")),'Raw Data'!AR1396,IF(AND($AE$11=$AL$1,$AH$11="Combined"),SUM('Raw Data'!AR153:AR154),IF(AND($AE$11=$AL$2,$AH$11="Combined"),SUM('Raw Data'!AR360:AR361),IF(AND($AE$11=$AL$3,$AH$11="Combined"),SUM('Raw Data'!AR567:AR568),IF(AND($AE$11=$AL$4,$AH$11="Combined"),SUM('Raw Data'!AR774:AR775),IF(AND($AE$11=$AL$5,$AH$11="Combined"),SUM('Raw Data'!AR981:AR982),IF(AND($AE$11=$AL$6,$AH$11="Combined"),SUM('Raw Data'!AR1188:AR1189),IF(AND($AE$11=$AL$7,$AH$11="Combined"),SUM('Raw Data'!AR1395:AR1396),"Error")))))))))))))))))))))</f>
        <v>0</v>
      </c>
      <c r="I29" s="6">
        <f>IF(AND($AE$11=$AL$1,OR($AH$11="Northbound",$AH$11="Eastbound")),'Raw Data'!AS153,IF(AND($AE$11=$AL$2,OR($AH$11="Northbound",$AH$11="Eastbound")),'Raw Data'!AS360,IF(AND($AE$11=$AL$3,OR($AH$11="Northbound",$AH$11="Eastbound")),'Raw Data'!AS567,IF(AND($AE$11=$AL$4,OR($AH$11="Northbound",$AH$11="Eastbound")),'Raw Data'!AS774,IF(AND($AE$11=$AL$5,OR($AH$11="Northbound",$AH$11="Eastbound")),'Raw Data'!AS981,IF(AND($AE$11=$AL$6,OR($AH$11="Northbound",$AH$11="Eastbound")),'Raw Data'!AS1188,IF(AND($AE$11=$AL$7,OR($AH$11="Northbound",$AH$11="Eastbound")),'Raw Data'!AS1395,IF(AND($AE$11=$AL$1,OR($AH$11="Southbound",$AH$11="Westbound")),'Raw Data'!AS154,IF(AND($AE$11=$AL$2,OR($AH$11="Southbound",$AH$11="Westbound")),'Raw Data'!AS361,IF(AND($AE$11=$AL$3,OR($AH$11="Southbound",$AH$11="Westbound")),'Raw Data'!AS568,IF(AND($AE$11=$AL$4,OR($AH$11="Southbound",$AH$11="Westbound")),'Raw Data'!AS775,IF(AND($AE$11=$AL$5,OR($AH$11="Southbound",$AH$11="Westbound")),'Raw Data'!AS982,IF(AND($AE$11=$AL$6,OR($AH$11="Southbound",$AH$11="Westbound")),'Raw Data'!AS1189,IF(AND($AE$11=$AL$7,OR($AH$11="Southbound",$AH$11="Westbound")),'Raw Data'!AS1396,IF(AND($AE$11=$AL$1,$AH$11="Combined"),SUM('Raw Data'!AS153:AS154),IF(AND($AE$11=$AL$2,$AH$11="Combined"),SUM('Raw Data'!AS360:AS361),IF(AND($AE$11=$AL$3,$AH$11="Combined"),SUM('Raw Data'!AS567:AS568),IF(AND($AE$11=$AL$4,$AH$11="Combined"),SUM('Raw Data'!AS774:AS775),IF(AND($AE$11=$AL$5,$AH$11="Combined"),SUM('Raw Data'!AS981:AS982),IF(AND($AE$11=$AL$6,$AH$11="Combined"),SUM('Raw Data'!AS1188:AS1189),IF(AND($AE$11=$AL$7,$AH$11="Combined"),SUM('Raw Data'!AS1395:AS1396),"Error")))))))))))))))))))))</f>
        <v>0</v>
      </c>
      <c r="J29" s="6">
        <f>IF(AND($AE$11=$AL$1,OR($AH$11="Northbound",$AH$11="Eastbound")),'Raw Data'!AT153,IF(AND($AE$11=$AL$2,OR($AH$11="Northbound",$AH$11="Eastbound")),'Raw Data'!AT360,IF(AND($AE$11=$AL$3,OR($AH$11="Northbound",$AH$11="Eastbound")),'Raw Data'!AT567,IF(AND($AE$11=$AL$4,OR($AH$11="Northbound",$AH$11="Eastbound")),'Raw Data'!AT774,IF(AND($AE$11=$AL$5,OR($AH$11="Northbound",$AH$11="Eastbound")),'Raw Data'!AT981,IF(AND($AE$11=$AL$6,OR($AH$11="Northbound",$AH$11="Eastbound")),'Raw Data'!AT1188,IF(AND($AE$11=$AL$7,OR($AH$11="Northbound",$AH$11="Eastbound")),'Raw Data'!AT1395,IF(AND($AE$11=$AL$1,OR($AH$11="Southbound",$AH$11="Westbound")),'Raw Data'!AT154,IF(AND($AE$11=$AL$2,OR($AH$11="Southbound",$AH$11="Westbound")),'Raw Data'!AT361,IF(AND($AE$11=$AL$3,OR($AH$11="Southbound",$AH$11="Westbound")),'Raw Data'!AT568,IF(AND($AE$11=$AL$4,OR($AH$11="Southbound",$AH$11="Westbound")),'Raw Data'!AT775,IF(AND($AE$11=$AL$5,OR($AH$11="Southbound",$AH$11="Westbound")),'Raw Data'!AT982,IF(AND($AE$11=$AL$6,OR($AH$11="Southbound",$AH$11="Westbound")),'Raw Data'!AT1189,IF(AND($AE$11=$AL$7,OR($AH$11="Southbound",$AH$11="Westbound")),'Raw Data'!AT1396,IF(AND($AE$11=$AL$1,$AH$11="Combined"),SUM('Raw Data'!AT153:AT154),IF(AND($AE$11=$AL$2,$AH$11="Combined"),SUM('Raw Data'!AT360:AT361),IF(AND($AE$11=$AL$3,$AH$11="Combined"),SUM('Raw Data'!AT567:AT568),IF(AND($AE$11=$AL$4,$AH$11="Combined"),SUM('Raw Data'!AT774:AT775),IF(AND($AE$11=$AL$5,$AH$11="Combined"),SUM('Raw Data'!AT981:AT982),IF(AND($AE$11=$AL$6,$AH$11="Combined"),SUM('Raw Data'!AT1188:AT1189),IF(AND($AE$11=$AL$7,$AH$11="Combined"),SUM('Raw Data'!AT1395:AT1396),"Error")))))))))))))))))))))</f>
        <v>0</v>
      </c>
      <c r="K29" s="6">
        <f>IF(AND($AE$11=$AL$1,OR($AH$11="Northbound",$AH$11="Eastbound")),'Raw Data'!AU153,IF(AND($AE$11=$AL$2,OR($AH$11="Northbound",$AH$11="Eastbound")),'Raw Data'!AU360,IF(AND($AE$11=$AL$3,OR($AH$11="Northbound",$AH$11="Eastbound")),'Raw Data'!AU567,IF(AND($AE$11=$AL$4,OR($AH$11="Northbound",$AH$11="Eastbound")),'Raw Data'!AU774,IF(AND($AE$11=$AL$5,OR($AH$11="Northbound",$AH$11="Eastbound")),'Raw Data'!AU981,IF(AND($AE$11=$AL$6,OR($AH$11="Northbound",$AH$11="Eastbound")),'Raw Data'!AU1188,IF(AND($AE$11=$AL$7,OR($AH$11="Northbound",$AH$11="Eastbound")),'Raw Data'!AU1395,IF(AND($AE$11=$AL$1,OR($AH$11="Southbound",$AH$11="Westbound")),'Raw Data'!AU154,IF(AND($AE$11=$AL$2,OR($AH$11="Southbound",$AH$11="Westbound")),'Raw Data'!AU361,IF(AND($AE$11=$AL$3,OR($AH$11="Southbound",$AH$11="Westbound")),'Raw Data'!AU568,IF(AND($AE$11=$AL$4,OR($AH$11="Southbound",$AH$11="Westbound")),'Raw Data'!AU775,IF(AND($AE$11=$AL$5,OR($AH$11="Southbound",$AH$11="Westbound")),'Raw Data'!AU982,IF(AND($AE$11=$AL$6,OR($AH$11="Southbound",$AH$11="Westbound")),'Raw Data'!AU1189,IF(AND($AE$11=$AL$7,OR($AH$11="Southbound",$AH$11="Westbound")),'Raw Data'!AU1396,IF(AND($AE$11=$AL$1,$AH$11="Combined"),SUM('Raw Data'!AU153:AU154),IF(AND($AE$11=$AL$2,$AH$11="Combined"),SUM('Raw Data'!AU360:AU361),IF(AND($AE$11=$AL$3,$AH$11="Combined"),SUM('Raw Data'!AU567:AU568),IF(AND($AE$11=$AL$4,$AH$11="Combined"),SUM('Raw Data'!AU774:AU775),IF(AND($AE$11=$AL$5,$AH$11="Combined"),SUM('Raw Data'!AU981:AU982),IF(AND($AE$11=$AL$6,$AH$11="Combined"),SUM('Raw Data'!AU1188:AU1189),IF(AND($AE$11=$AL$7,$AH$11="Combined"),SUM('Raw Data'!AU1395:AU1396),"Error")))))))))))))))))))))</f>
        <v>0</v>
      </c>
      <c r="L29" s="6">
        <f>IF(AND($AE$11=$AL$1,OR($AH$11="Northbound",$AH$11="Eastbound")),'Raw Data'!AV153,IF(AND($AE$11=$AL$2,OR($AH$11="Northbound",$AH$11="Eastbound")),'Raw Data'!AV360,IF(AND($AE$11=$AL$3,OR($AH$11="Northbound",$AH$11="Eastbound")),'Raw Data'!AV567,IF(AND($AE$11=$AL$4,OR($AH$11="Northbound",$AH$11="Eastbound")),'Raw Data'!AV774,IF(AND($AE$11=$AL$5,OR($AH$11="Northbound",$AH$11="Eastbound")),'Raw Data'!AV981,IF(AND($AE$11=$AL$6,OR($AH$11="Northbound",$AH$11="Eastbound")),'Raw Data'!AV1188,IF(AND($AE$11=$AL$7,OR($AH$11="Northbound",$AH$11="Eastbound")),'Raw Data'!AV1395,IF(AND($AE$11=$AL$1,OR($AH$11="Southbound",$AH$11="Westbound")),'Raw Data'!AV154,IF(AND($AE$11=$AL$2,OR($AH$11="Southbound",$AH$11="Westbound")),'Raw Data'!AV361,IF(AND($AE$11=$AL$3,OR($AH$11="Southbound",$AH$11="Westbound")),'Raw Data'!AV568,IF(AND($AE$11=$AL$4,OR($AH$11="Southbound",$AH$11="Westbound")),'Raw Data'!AV775,IF(AND($AE$11=$AL$5,OR($AH$11="Southbound",$AH$11="Westbound")),'Raw Data'!AV982,IF(AND($AE$11=$AL$6,OR($AH$11="Southbound",$AH$11="Westbound")),'Raw Data'!AV1189,IF(AND($AE$11=$AL$7,OR($AH$11="Southbound",$AH$11="Westbound")),'Raw Data'!AV1396,IF(AND($AE$11=$AL$1,$AH$11="Combined"),SUM('Raw Data'!AV153:AV154),IF(AND($AE$11=$AL$2,$AH$11="Combined"),SUM('Raw Data'!AV360:AV361),IF(AND($AE$11=$AL$3,$AH$11="Combined"),SUM('Raw Data'!AV567:AV568),IF(AND($AE$11=$AL$4,$AH$11="Combined"),SUM('Raw Data'!AV774:AV775),IF(AND($AE$11=$AL$5,$AH$11="Combined"),SUM('Raw Data'!AV981:AV982),IF(AND($AE$11=$AL$6,$AH$11="Combined"),SUM('Raw Data'!AV1188:AV1189),IF(AND($AE$11=$AL$7,$AH$11="Combined"),SUM('Raw Data'!AV1395:AV1396),"Error")))))))))))))))))))))</f>
        <v>0</v>
      </c>
      <c r="M29" s="6">
        <f>IF(AND($AE$11=$AL$1,OR($AH$11="Northbound",$AH$11="Eastbound")),'Raw Data'!AW153,IF(AND($AE$11=$AL$2,OR($AH$11="Northbound",$AH$11="Eastbound")),'Raw Data'!AW360,IF(AND($AE$11=$AL$3,OR($AH$11="Northbound",$AH$11="Eastbound")),'Raw Data'!AW567,IF(AND($AE$11=$AL$4,OR($AH$11="Northbound",$AH$11="Eastbound")),'Raw Data'!AW774,IF(AND($AE$11=$AL$5,OR($AH$11="Northbound",$AH$11="Eastbound")),'Raw Data'!AW981,IF(AND($AE$11=$AL$6,OR($AH$11="Northbound",$AH$11="Eastbound")),'Raw Data'!AW1188,IF(AND($AE$11=$AL$7,OR($AH$11="Northbound",$AH$11="Eastbound")),'Raw Data'!AW1395,IF(AND($AE$11=$AL$1,OR($AH$11="Southbound",$AH$11="Westbound")),'Raw Data'!AW154,IF(AND($AE$11=$AL$2,OR($AH$11="Southbound",$AH$11="Westbound")),'Raw Data'!AW361,IF(AND($AE$11=$AL$3,OR($AH$11="Southbound",$AH$11="Westbound")),'Raw Data'!AW568,IF(AND($AE$11=$AL$4,OR($AH$11="Southbound",$AH$11="Westbound")),'Raw Data'!AW775,IF(AND($AE$11=$AL$5,OR($AH$11="Southbound",$AH$11="Westbound")),'Raw Data'!AW982,IF(AND($AE$11=$AL$6,OR($AH$11="Southbound",$AH$11="Westbound")),'Raw Data'!AW1189,IF(AND($AE$11=$AL$7,OR($AH$11="Southbound",$AH$11="Westbound")),'Raw Data'!AW1396,IF(AND($AE$11=$AL$1,$AH$11="Combined"),SUM('Raw Data'!AW153:AW154),IF(AND($AE$11=$AL$2,$AH$11="Combined"),SUM('Raw Data'!AW360:AW361),IF(AND($AE$11=$AL$3,$AH$11="Combined"),SUM('Raw Data'!AW567:AW568),IF(AND($AE$11=$AL$4,$AH$11="Combined"),SUM('Raw Data'!AW774:AW775),IF(AND($AE$11=$AL$5,$AH$11="Combined"),SUM('Raw Data'!AW981:AW982),IF(AND($AE$11=$AL$6,$AH$11="Combined"),SUM('Raw Data'!AW1188:AW1189),IF(AND($AE$11=$AL$7,$AH$11="Combined"),SUM('Raw Data'!AW1395:AW1396),"Error")))))))))))))))))))))</f>
        <v>0</v>
      </c>
      <c r="N29" s="6">
        <f>IF(AND($AE$11=$AL$1,OR($AH$11="Northbound",$AH$11="Eastbound")),'Raw Data'!AX153,IF(AND($AE$11=$AL$2,OR($AH$11="Northbound",$AH$11="Eastbound")),'Raw Data'!AX360,IF(AND($AE$11=$AL$3,OR($AH$11="Northbound",$AH$11="Eastbound")),'Raw Data'!AX567,IF(AND($AE$11=$AL$4,OR($AH$11="Northbound",$AH$11="Eastbound")),'Raw Data'!AX774,IF(AND($AE$11=$AL$5,OR($AH$11="Northbound",$AH$11="Eastbound")),'Raw Data'!AX981,IF(AND($AE$11=$AL$6,OR($AH$11="Northbound",$AH$11="Eastbound")),'Raw Data'!AX1188,IF(AND($AE$11=$AL$7,OR($AH$11="Northbound",$AH$11="Eastbound")),'Raw Data'!AX1395,IF(AND($AE$11=$AL$1,OR($AH$11="Southbound",$AH$11="Westbound")),'Raw Data'!AX154,IF(AND($AE$11=$AL$2,OR($AH$11="Southbound",$AH$11="Westbound")),'Raw Data'!AX361,IF(AND($AE$11=$AL$3,OR($AH$11="Southbound",$AH$11="Westbound")),'Raw Data'!AX568,IF(AND($AE$11=$AL$4,OR($AH$11="Southbound",$AH$11="Westbound")),'Raw Data'!AX775,IF(AND($AE$11=$AL$5,OR($AH$11="Southbound",$AH$11="Westbound")),'Raw Data'!AX982,IF(AND($AE$11=$AL$6,OR($AH$11="Southbound",$AH$11="Westbound")),'Raw Data'!AX1189,IF(AND($AE$11=$AL$7,OR($AH$11="Southbound",$AH$11="Westbound")),'Raw Data'!AX1396,IF(AND($AE$11=$AL$1,$AH$11="Combined"),SUM('Raw Data'!AX153:AX154),IF(AND($AE$11=$AL$2,$AH$11="Combined"),SUM('Raw Data'!AX360:AX361),IF(AND($AE$11=$AL$3,$AH$11="Combined"),SUM('Raw Data'!AX567:AX568),IF(AND($AE$11=$AL$4,$AH$11="Combined"),SUM('Raw Data'!AX774:AX775),IF(AND($AE$11=$AL$5,$AH$11="Combined"),SUM('Raw Data'!AX981:AX982),IF(AND($AE$11=$AL$6,$AH$11="Combined"),SUM('Raw Data'!AX1188:AX1189),IF(AND($AE$11=$AL$7,$AH$11="Combined"),SUM('Raw Data'!AX1395:AX1396),"Error")))))))))))))))))))))</f>
        <v>0</v>
      </c>
      <c r="O29" s="6">
        <f>IF(AND($AE$11=$AL$1,OR($AH$11="Northbound",$AH$11="Eastbound")),'Raw Data'!AY153,IF(AND($AE$11=$AL$2,OR($AH$11="Northbound",$AH$11="Eastbound")),'Raw Data'!AY360,IF(AND($AE$11=$AL$3,OR($AH$11="Northbound",$AH$11="Eastbound")),'Raw Data'!AY567,IF(AND($AE$11=$AL$4,OR($AH$11="Northbound",$AH$11="Eastbound")),'Raw Data'!AY774,IF(AND($AE$11=$AL$5,OR($AH$11="Northbound",$AH$11="Eastbound")),'Raw Data'!AY981,IF(AND($AE$11=$AL$6,OR($AH$11="Northbound",$AH$11="Eastbound")),'Raw Data'!AY1188,IF(AND($AE$11=$AL$7,OR($AH$11="Northbound",$AH$11="Eastbound")),'Raw Data'!AY1395,IF(AND($AE$11=$AL$1,OR($AH$11="Southbound",$AH$11="Westbound")),'Raw Data'!AY154,IF(AND($AE$11=$AL$2,OR($AH$11="Southbound",$AH$11="Westbound")),'Raw Data'!AY361,IF(AND($AE$11=$AL$3,OR($AH$11="Southbound",$AH$11="Westbound")),'Raw Data'!AY568,IF(AND($AE$11=$AL$4,OR($AH$11="Southbound",$AH$11="Westbound")),'Raw Data'!AY775,IF(AND($AE$11=$AL$5,OR($AH$11="Southbound",$AH$11="Westbound")),'Raw Data'!AY982,IF(AND($AE$11=$AL$6,OR($AH$11="Southbound",$AH$11="Westbound")),'Raw Data'!AY1189,IF(AND($AE$11=$AL$7,OR($AH$11="Southbound",$AH$11="Westbound")),'Raw Data'!AY1396,IF(AND($AE$11=$AL$1,$AH$11="Combined"),SUM('Raw Data'!AY153:AY154),IF(AND($AE$11=$AL$2,$AH$11="Combined"),SUM('Raw Data'!AY360:AY361),IF(AND($AE$11=$AL$3,$AH$11="Combined"),SUM('Raw Data'!AY567:AY568),IF(AND($AE$11=$AL$4,$AH$11="Combined"),SUM('Raw Data'!AY774:AY775),IF(AND($AE$11=$AL$5,$AH$11="Combined"),SUM('Raw Data'!AY981:AY982),IF(AND($AE$11=$AL$6,$AH$11="Combined"),SUM('Raw Data'!AY1188:AY1189),IF(AND($AE$11=$AL$7,$AH$11="Combined"),SUM('Raw Data'!AY1395:AY1396),"Error")))))))))))))))))))))</f>
        <v>0</v>
      </c>
      <c r="P29" s="6">
        <f>IF(AND($AE$11=$AL$1,OR($AH$11="Northbound",$AH$11="Eastbound")),'Raw Data'!AZ153,IF(AND($AE$11=$AL$2,OR($AH$11="Northbound",$AH$11="Eastbound")),'Raw Data'!AZ360,IF(AND($AE$11=$AL$3,OR($AH$11="Northbound",$AH$11="Eastbound")),'Raw Data'!AZ567,IF(AND($AE$11=$AL$4,OR($AH$11="Northbound",$AH$11="Eastbound")),'Raw Data'!AZ774,IF(AND($AE$11=$AL$5,OR($AH$11="Northbound",$AH$11="Eastbound")),'Raw Data'!AZ981,IF(AND($AE$11=$AL$6,OR($AH$11="Northbound",$AH$11="Eastbound")),'Raw Data'!AZ1188,IF(AND($AE$11=$AL$7,OR($AH$11="Northbound",$AH$11="Eastbound")),'Raw Data'!AZ1395,IF(AND($AE$11=$AL$1,OR($AH$11="Southbound",$AH$11="Westbound")),'Raw Data'!AZ154,IF(AND($AE$11=$AL$2,OR($AH$11="Southbound",$AH$11="Westbound")),'Raw Data'!AZ361,IF(AND($AE$11=$AL$3,OR($AH$11="Southbound",$AH$11="Westbound")),'Raw Data'!AZ568,IF(AND($AE$11=$AL$4,OR($AH$11="Southbound",$AH$11="Westbound")),'Raw Data'!AZ775,IF(AND($AE$11=$AL$5,OR($AH$11="Southbound",$AH$11="Westbound")),'Raw Data'!AZ982,IF(AND($AE$11=$AL$6,OR($AH$11="Southbound",$AH$11="Westbound")),'Raw Data'!AZ1189,IF(AND($AE$11=$AL$7,OR($AH$11="Southbound",$AH$11="Westbound")),'Raw Data'!AZ1396,IF(AND($AE$11=$AL$1,$AH$11="Combined"),SUM('Raw Data'!AZ153:AZ154),IF(AND($AE$11=$AL$2,$AH$11="Combined"),SUM('Raw Data'!AZ360:AZ361),IF(AND($AE$11=$AL$3,$AH$11="Combined"),SUM('Raw Data'!AZ567:AZ568),IF(AND($AE$11=$AL$4,$AH$11="Combined"),SUM('Raw Data'!AZ774:AZ775),IF(AND($AE$11=$AL$5,$AH$11="Combined"),SUM('Raw Data'!AZ981:AZ982),IF(AND($AE$11=$AL$6,$AH$11="Combined"),SUM('Raw Data'!AZ1188:AZ1189),IF(AND($AE$11=$AL$7,$AH$11="Combined"),SUM('Raw Data'!AZ1395:AZ1396),"Error")))))))))))))))))))))</f>
        <v>0</v>
      </c>
      <c r="Q29" s="6">
        <f>IF(AND($AE$11=$AL$1,OR($AH$11="Northbound",$AH$11="Eastbound")),'Raw Data'!BA153,IF(AND($AE$11=$AL$2,OR($AH$11="Northbound",$AH$11="Eastbound")),'Raw Data'!BA360,IF(AND($AE$11=$AL$3,OR($AH$11="Northbound",$AH$11="Eastbound")),'Raw Data'!BA567,IF(AND($AE$11=$AL$4,OR($AH$11="Northbound",$AH$11="Eastbound")),'Raw Data'!BA774,IF(AND($AE$11=$AL$5,OR($AH$11="Northbound",$AH$11="Eastbound")),'Raw Data'!BA981,IF(AND($AE$11=$AL$6,OR($AH$11="Northbound",$AH$11="Eastbound")),'Raw Data'!BA1188,IF(AND($AE$11=$AL$7,OR($AH$11="Northbound",$AH$11="Eastbound")),'Raw Data'!BA1395,IF(AND($AE$11=$AL$1,OR($AH$11="Southbound",$AH$11="Westbound")),'Raw Data'!BA154,IF(AND($AE$11=$AL$2,OR($AH$11="Southbound",$AH$11="Westbound")),'Raw Data'!BA361,IF(AND($AE$11=$AL$3,OR($AH$11="Southbound",$AH$11="Westbound")),'Raw Data'!BA568,IF(AND($AE$11=$AL$4,OR($AH$11="Southbound",$AH$11="Westbound")),'Raw Data'!BA775,IF(AND($AE$11=$AL$5,OR($AH$11="Southbound",$AH$11="Westbound")),'Raw Data'!BA982,IF(AND($AE$11=$AL$6,OR($AH$11="Southbound",$AH$11="Westbound")),'Raw Data'!BA1189,IF(AND($AE$11=$AL$7,OR($AH$11="Southbound",$AH$11="Westbound")),'Raw Data'!BA1396,IF(AND($AE$11=$AL$1,$AH$11="Combined"),SUM('Raw Data'!BA153:BA154),IF(AND($AE$11=$AL$2,$AH$11="Combined"),SUM('Raw Data'!BA360:BA361),IF(AND($AE$11=$AL$3,$AH$11="Combined"),SUM('Raw Data'!BA567:BA568),IF(AND($AE$11=$AL$4,$AH$11="Combined"),SUM('Raw Data'!BA774:BA775),IF(AND($AE$11=$AL$5,$AH$11="Combined"),SUM('Raw Data'!BA981:BA982),IF(AND($AE$11=$AL$6,$AH$11="Combined"),SUM('Raw Data'!BA1188:BA1189),IF(AND($AE$11=$AL$7,$AH$11="Combined"),SUM('Raw Data'!BA1395:BA1396),"Error")))))))))))))))))))))</f>
        <v>0</v>
      </c>
      <c r="R29" s="6">
        <f>IF(AND($AE$11=$AL$1,OR($AH$11="Northbound",$AH$11="Eastbound")),'Raw Data'!BB153,IF(AND($AE$11=$AL$2,OR($AH$11="Northbound",$AH$11="Eastbound")),'Raw Data'!BB360,IF(AND($AE$11=$AL$3,OR($AH$11="Northbound",$AH$11="Eastbound")),'Raw Data'!BB567,IF(AND($AE$11=$AL$4,OR($AH$11="Northbound",$AH$11="Eastbound")),'Raw Data'!BB774,IF(AND($AE$11=$AL$5,OR($AH$11="Northbound",$AH$11="Eastbound")),'Raw Data'!BB981,IF(AND($AE$11=$AL$6,OR($AH$11="Northbound",$AH$11="Eastbound")),'Raw Data'!BB1188,IF(AND($AE$11=$AL$7,OR($AH$11="Northbound",$AH$11="Eastbound")),'Raw Data'!BB1395,IF(AND($AE$11=$AL$1,OR($AH$11="Southbound",$AH$11="Westbound")),'Raw Data'!BB154,IF(AND($AE$11=$AL$2,OR($AH$11="Southbound",$AH$11="Westbound")),'Raw Data'!BB361,IF(AND($AE$11=$AL$3,OR($AH$11="Southbound",$AH$11="Westbound")),'Raw Data'!BB568,IF(AND($AE$11=$AL$4,OR($AH$11="Southbound",$AH$11="Westbound")),'Raw Data'!BB775,IF(AND($AE$11=$AL$5,OR($AH$11="Southbound",$AH$11="Westbound")),'Raw Data'!BB982,IF(AND($AE$11=$AL$6,OR($AH$11="Southbound",$AH$11="Westbound")),'Raw Data'!BB1189,IF(AND($AE$11=$AL$7,OR($AH$11="Southbound",$AH$11="Westbound")),'Raw Data'!BB1396,IF(AND($AE$11=$AL$1,$AH$11="Combined"),SUM('Raw Data'!BB153:BB154),IF(AND($AE$11=$AL$2,$AH$11="Combined"),SUM('Raw Data'!BB360:BB361),IF(AND($AE$11=$AL$3,$AH$11="Combined"),SUM('Raw Data'!BB567:BB568),IF(AND($AE$11=$AL$4,$AH$11="Combined"),SUM('Raw Data'!BB774:BB775),IF(AND($AE$11=$AL$5,$AH$11="Combined"),SUM('Raw Data'!BB981:BB982),IF(AND($AE$11=$AL$6,$AH$11="Combined"),SUM('Raw Data'!BB1188:BB1189),IF(AND($AE$11=$AL$7,$AH$11="Combined"),SUM('Raw Data'!BB1395:BB1396),"Error")))))))))))))))))))))</f>
        <v>0</v>
      </c>
      <c r="S29" s="6">
        <f>IF(AND($AE$11=$AL$1,OR($AH$11="Northbound",$AH$11="Eastbound")),'Raw Data'!BC153,IF(AND($AE$11=$AL$2,OR($AH$11="Northbound",$AH$11="Eastbound")),'Raw Data'!BC360,IF(AND($AE$11=$AL$3,OR($AH$11="Northbound",$AH$11="Eastbound")),'Raw Data'!BC567,IF(AND($AE$11=$AL$4,OR($AH$11="Northbound",$AH$11="Eastbound")),'Raw Data'!BC774,IF(AND($AE$11=$AL$5,OR($AH$11="Northbound",$AH$11="Eastbound")),'Raw Data'!BC981,IF(AND($AE$11=$AL$6,OR($AH$11="Northbound",$AH$11="Eastbound")),'Raw Data'!BC1188,IF(AND($AE$11=$AL$7,OR($AH$11="Northbound",$AH$11="Eastbound")),'Raw Data'!BC1395,IF(AND($AE$11=$AL$1,OR($AH$11="Southbound",$AH$11="Westbound")),'Raw Data'!BC154,IF(AND($AE$11=$AL$2,OR($AH$11="Southbound",$AH$11="Westbound")),'Raw Data'!BC361,IF(AND($AE$11=$AL$3,OR($AH$11="Southbound",$AH$11="Westbound")),'Raw Data'!BC568,IF(AND($AE$11=$AL$4,OR($AH$11="Southbound",$AH$11="Westbound")),'Raw Data'!BC775,IF(AND($AE$11=$AL$5,OR($AH$11="Southbound",$AH$11="Westbound")),'Raw Data'!BC982,IF(AND($AE$11=$AL$6,OR($AH$11="Southbound",$AH$11="Westbound")),'Raw Data'!BC1189,IF(AND($AE$11=$AL$7,OR($AH$11="Southbound",$AH$11="Westbound")),'Raw Data'!BC1396,IF(AND($AE$11=$AL$1,$AH$11="Combined"),SUM('Raw Data'!BC153:BC154),IF(AND($AE$11=$AL$2,$AH$11="Combined"),SUM('Raw Data'!BC360:BC361),IF(AND($AE$11=$AL$3,$AH$11="Combined"),SUM('Raw Data'!BC567:BC568),IF(AND($AE$11=$AL$4,$AH$11="Combined"),SUM('Raw Data'!BC774:BC775),IF(AND($AE$11=$AL$5,$AH$11="Combined"),SUM('Raw Data'!BC981:BC982),IF(AND($AE$11=$AL$6,$AH$11="Combined"),SUM('Raw Data'!BC1188:BC1189),IF(AND($AE$11=$AL$7,$AH$11="Combined"),SUM('Raw Data'!BC1395:BC1396),"Error")))))))))))))))))))))</f>
        <v>0</v>
      </c>
      <c r="T29" s="6">
        <f>IF(AND($AE$11=$AL$1,OR($AH$11="Northbound",$AH$11="Eastbound")),'Raw Data'!BD153,IF(AND($AE$11=$AL$2,OR($AH$11="Northbound",$AH$11="Eastbound")),'Raw Data'!BD360,IF(AND($AE$11=$AL$3,OR($AH$11="Northbound",$AH$11="Eastbound")),'Raw Data'!BD567,IF(AND($AE$11=$AL$4,OR($AH$11="Northbound",$AH$11="Eastbound")),'Raw Data'!BD774,IF(AND($AE$11=$AL$5,OR($AH$11="Northbound",$AH$11="Eastbound")),'Raw Data'!BD981,IF(AND($AE$11=$AL$6,OR($AH$11="Northbound",$AH$11="Eastbound")),'Raw Data'!BD1188,IF(AND($AE$11=$AL$7,OR($AH$11="Northbound",$AH$11="Eastbound")),'Raw Data'!BD1395,IF(AND($AE$11=$AL$1,OR($AH$11="Southbound",$AH$11="Westbound")),'Raw Data'!BD154,IF(AND($AE$11=$AL$2,OR($AH$11="Southbound",$AH$11="Westbound")),'Raw Data'!BD361,IF(AND($AE$11=$AL$3,OR($AH$11="Southbound",$AH$11="Westbound")),'Raw Data'!BD568,IF(AND($AE$11=$AL$4,OR($AH$11="Southbound",$AH$11="Westbound")),'Raw Data'!BD775,IF(AND($AE$11=$AL$5,OR($AH$11="Southbound",$AH$11="Westbound")),'Raw Data'!BD982,IF(AND($AE$11=$AL$6,OR($AH$11="Southbound",$AH$11="Westbound")),'Raw Data'!BD1189,IF(AND($AE$11=$AL$7,OR($AH$11="Southbound",$AH$11="Westbound")),'Raw Data'!BD1396,IF(AND($AE$11=$AL$1,$AH$11="Combined"),SUM('Raw Data'!BD153:BD154),IF(AND($AE$11=$AL$2,$AH$11="Combined"),SUM('Raw Data'!BD360:BD361),IF(AND($AE$11=$AL$3,$AH$11="Combined"),SUM('Raw Data'!BD567:BD568),IF(AND($AE$11=$AL$4,$AH$11="Combined"),SUM('Raw Data'!BD774:BD775),IF(AND($AE$11=$AL$5,$AH$11="Combined"),SUM('Raw Data'!BD981:BD982),IF(AND($AE$11=$AL$6,$AH$11="Combined"),SUM('Raw Data'!BD1188:BD1189),IF(AND($AE$11=$AL$7,$AH$11="Combined"),SUM('Raw Data'!BD1395:BD1396),"Error")))))))))))))))))))))</f>
        <v>0</v>
      </c>
      <c r="U29" s="6">
        <f>IF(AND($AE$11=$AL$1,OR($AH$11="Northbound",$AH$11="Eastbound")),'Raw Data'!BE153,IF(AND($AE$11=$AL$2,OR($AH$11="Northbound",$AH$11="Eastbound")),'Raw Data'!BE360,IF(AND($AE$11=$AL$3,OR($AH$11="Northbound",$AH$11="Eastbound")),'Raw Data'!BE567,IF(AND($AE$11=$AL$4,OR($AH$11="Northbound",$AH$11="Eastbound")),'Raw Data'!BE774,IF(AND($AE$11=$AL$5,OR($AH$11="Northbound",$AH$11="Eastbound")),'Raw Data'!BE981,IF(AND($AE$11=$AL$6,OR($AH$11="Northbound",$AH$11="Eastbound")),'Raw Data'!BE1188,IF(AND($AE$11=$AL$7,OR($AH$11="Northbound",$AH$11="Eastbound")),'Raw Data'!BE1395,IF(AND($AE$11=$AL$1,OR($AH$11="Southbound",$AH$11="Westbound")),'Raw Data'!BE154,IF(AND($AE$11=$AL$2,OR($AH$11="Southbound",$AH$11="Westbound")),'Raw Data'!BE361,IF(AND($AE$11=$AL$3,OR($AH$11="Southbound",$AH$11="Westbound")),'Raw Data'!BE568,IF(AND($AE$11=$AL$4,OR($AH$11="Southbound",$AH$11="Westbound")),'Raw Data'!BE775,IF(AND($AE$11=$AL$5,OR($AH$11="Southbound",$AH$11="Westbound")),'Raw Data'!BE982,IF(AND($AE$11=$AL$6,OR($AH$11="Southbound",$AH$11="Westbound")),'Raw Data'!BE1189,IF(AND($AE$11=$AL$7,OR($AH$11="Southbound",$AH$11="Westbound")),'Raw Data'!BE1396,IF(AND($AE$11=$AL$1,$AH$11="Combined"),SUM('Raw Data'!BE153:BE154),IF(AND($AE$11=$AL$2,$AH$11="Combined"),SUM('Raw Data'!BE360:BE361),IF(AND($AE$11=$AL$3,$AH$11="Combined"),SUM('Raw Data'!BE567:BE568),IF(AND($AE$11=$AL$4,$AH$11="Combined"),SUM('Raw Data'!BE774:BE775),IF(AND($AE$11=$AL$5,$AH$11="Combined"),SUM('Raw Data'!BE981:BE982),IF(AND($AE$11=$AL$6,$AH$11="Combined"),SUM('Raw Data'!BE1188:BE1189),IF(AND($AE$11=$AL$7,$AH$11="Combined"),SUM('Raw Data'!BE1395:BE1396),"Error")))))))))))))))))))))</f>
        <v>0</v>
      </c>
      <c r="V29" s="6">
        <f>IF(AND($AE$11=$AL$1,OR($AH$11="Northbound",$AH$11="Eastbound")),'Raw Data'!BF153,IF(AND($AE$11=$AL$2,OR($AH$11="Northbound",$AH$11="Eastbound")),'Raw Data'!BF360,IF(AND($AE$11=$AL$3,OR($AH$11="Northbound",$AH$11="Eastbound")),'Raw Data'!BF567,IF(AND($AE$11=$AL$4,OR($AH$11="Northbound",$AH$11="Eastbound")),'Raw Data'!BF774,IF(AND($AE$11=$AL$5,OR($AH$11="Northbound",$AH$11="Eastbound")),'Raw Data'!BF981,IF(AND($AE$11=$AL$6,OR($AH$11="Northbound",$AH$11="Eastbound")),'Raw Data'!BF1188,IF(AND($AE$11=$AL$7,OR($AH$11="Northbound",$AH$11="Eastbound")),'Raw Data'!BF1395,IF(AND($AE$11=$AL$1,OR($AH$11="Southbound",$AH$11="Westbound")),'Raw Data'!BF154,IF(AND($AE$11=$AL$2,OR($AH$11="Southbound",$AH$11="Westbound")),'Raw Data'!BF361,IF(AND($AE$11=$AL$3,OR($AH$11="Southbound",$AH$11="Westbound")),'Raw Data'!BF568,IF(AND($AE$11=$AL$4,OR($AH$11="Southbound",$AH$11="Westbound")),'Raw Data'!BF775,IF(AND($AE$11=$AL$5,OR($AH$11="Southbound",$AH$11="Westbound")),'Raw Data'!BF982,IF(AND($AE$11=$AL$6,OR($AH$11="Southbound",$AH$11="Westbound")),'Raw Data'!BF1189,IF(AND($AE$11=$AL$7,OR($AH$11="Southbound",$AH$11="Westbound")),'Raw Data'!BF1396,IF(AND($AE$11=$AL$1,$AH$11="Combined"),SUM('Raw Data'!BF153:BF154),IF(AND($AE$11=$AL$2,$AH$11="Combined"),SUM('Raw Data'!BF360:BF361),IF(AND($AE$11=$AL$3,$AH$11="Combined"),SUM('Raw Data'!BF567:BF568),IF(AND($AE$11=$AL$4,$AH$11="Combined"),SUM('Raw Data'!BF774:BF775),IF(AND($AE$11=$AL$5,$AH$11="Combined"),SUM('Raw Data'!BF981:BF982),IF(AND($AE$11=$AL$6,$AH$11="Combined"),SUM('Raw Data'!BF1188:BF1189),IF(AND($AE$11=$AL$7,$AH$11="Combined"),SUM('Raw Data'!BF1395:BF1396),"Error")))))))))))))))))))))</f>
        <v>0</v>
      </c>
      <c r="W29" s="6">
        <f>IF(AND($AE$11=$AL$1,OR($AH$11="Northbound",$AH$11="Eastbound")),'Raw Data'!BG153,IF(AND($AE$11=$AL$2,OR($AH$11="Northbound",$AH$11="Eastbound")),'Raw Data'!BG360,IF(AND($AE$11=$AL$3,OR($AH$11="Northbound",$AH$11="Eastbound")),'Raw Data'!BG567,IF(AND($AE$11=$AL$4,OR($AH$11="Northbound",$AH$11="Eastbound")),'Raw Data'!BG774,IF(AND($AE$11=$AL$5,OR($AH$11="Northbound",$AH$11="Eastbound")),'Raw Data'!BG981,IF(AND($AE$11=$AL$6,OR($AH$11="Northbound",$AH$11="Eastbound")),'Raw Data'!BG1188,IF(AND($AE$11=$AL$7,OR($AH$11="Northbound",$AH$11="Eastbound")),'Raw Data'!BG1395,IF(AND($AE$11=$AL$1,OR($AH$11="Southbound",$AH$11="Westbound")),'Raw Data'!BG154,IF(AND($AE$11=$AL$2,OR($AH$11="Southbound",$AH$11="Westbound")),'Raw Data'!BG361,IF(AND($AE$11=$AL$3,OR($AH$11="Southbound",$AH$11="Westbound")),'Raw Data'!BG568,IF(AND($AE$11=$AL$4,OR($AH$11="Southbound",$AH$11="Westbound")),'Raw Data'!BG775,IF(AND($AE$11=$AL$5,OR($AH$11="Southbound",$AH$11="Westbound")),'Raw Data'!BG982,IF(AND($AE$11=$AL$6,OR($AH$11="Southbound",$AH$11="Westbound")),'Raw Data'!BG1189,IF(AND($AE$11=$AL$7,OR($AH$11="Southbound",$AH$11="Westbound")),'Raw Data'!BG1396,IF(AND($AE$11=$AL$1,$AH$11="Combined"),SUM('Raw Data'!BG153:BG154),IF(AND($AE$11=$AL$2,$AH$11="Combined"),SUM('Raw Data'!BG360:BG361),IF(AND($AE$11=$AL$3,$AH$11="Combined"),SUM('Raw Data'!BG567:BG568),IF(AND($AE$11=$AL$4,$AH$11="Combined"),SUM('Raw Data'!BG774:BG775),IF(AND($AE$11=$AL$5,$AH$11="Combined"),SUM('Raw Data'!BG981:BG982),IF(AND($AE$11=$AL$6,$AH$11="Combined"),SUM('Raw Data'!BG1188:BG1189),IF(AND($AE$11=$AL$7,$AH$11="Combined"),SUM('Raw Data'!BG1395:BG1396),"Error")))))))))))))))))))))</f>
        <v>0</v>
      </c>
      <c r="X29" s="6">
        <f t="shared" si="2"/>
        <v>0</v>
      </c>
      <c r="Y29" s="24" t="str">
        <f t="shared" si="0"/>
        <v>0</v>
      </c>
      <c r="Z29" s="6" t="str">
        <f>IF(AND($AE$11=$AL$1,OR($AH$11="Northbound",$AH$11="Eastbound")),'Raw Data'!BH153,IF(AND($AE$11=$AL$2,OR($AH$11="Northbound",$AH$11="Eastbound")),'Raw Data'!BH360,IF(AND($AE$11=$AL$3,OR($AH$11="Northbound",$AH$11="Eastbound")),'Raw Data'!BH567,IF(AND($AE$11=$AL$4,OR($AH$11="Northbound",$AH$11="Eastbound")),'Raw Data'!BH774,IF(AND($AE$11=$AL$5,OR($AH$11="Northbound",$AH$11="Eastbound")),'Raw Data'!BH981,IF(AND($AE$11=$AL$6,OR($AH$11="Northbound",$AH$11="Eastbound")),'Raw Data'!BH1188,IF(AND($AE$11=$AL$7,OR($AH$11="Northbound",$AH$11="Eastbound")),'Raw Data'!BH1395,IF(AND($AE$11=$AL$1,OR($AH$11="Southbound",$AH$11="Westbound")),'Raw Data'!BH154,IF(AND($AE$11=$AL$2,OR($AH$11="Southbound",$AH$11="Westbound")),'Raw Data'!BH361,IF(AND($AE$11=$AL$3,OR($AH$11="Southbound",$AH$11="Westbound")),'Raw Data'!BH568,IF(AND($AE$11=$AL$4,OR($AH$11="Southbound",$AH$11="Westbound")),'Raw Data'!BH775,IF(AND($AE$11=$AL$5,OR($AH$11="Southbound",$AH$11="Westbound")),'Raw Data'!BH982,IF(AND($AE$11=$AL$6,OR($AH$11="Southbound",$AH$11="Westbound")),'Raw Data'!BH1189,IF(AND($AE$11=$AL$7,OR($AH$11="Southbound",$AH$11="Westbound")),'Raw Data'!BH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9" s="6" t="str">
        <f>IF(AND($AE$11=$AL$1,OR($AH$11="Northbound",$AH$11="Eastbound")),'Raw Data'!BI153,IF(AND($AE$11=$AL$2,OR($AH$11="Northbound",$AH$11="Eastbound")),'Raw Data'!BI360,IF(AND($AE$11=$AL$3,OR($AH$11="Northbound",$AH$11="Eastbound")),'Raw Data'!BI567,IF(AND($AE$11=$AL$4,OR($AH$11="Northbound",$AH$11="Eastbound")),'Raw Data'!BI774,IF(AND($AE$11=$AL$5,OR($AH$11="Northbound",$AH$11="Eastbound")),'Raw Data'!BI981,IF(AND($AE$11=$AL$6,OR($AH$11="Northbound",$AH$11="Eastbound")),'Raw Data'!BI1188,IF(AND($AE$11=$AL$7,OR($AH$11="Northbound",$AH$11="Eastbound")),'Raw Data'!BI1395,IF(AND($AE$11=$AL$1,OR($AH$11="Southbound",$AH$11="Westbound")),'Raw Data'!BI154,IF(AND($AE$11=$AL$2,OR($AH$11="Southbound",$AH$11="Westbound")),'Raw Data'!BI361,IF(AND($AE$11=$AL$3,OR($AH$11="Southbound",$AH$11="Westbound")),'Raw Data'!BI568,IF(AND($AE$11=$AL$4,OR($AH$11="Southbound",$AH$11="Westbound")),'Raw Data'!BI775,IF(AND($AE$11=$AL$5,OR($AH$11="Southbound",$AH$11="Westbound")),'Raw Data'!BI982,IF(AND($AE$11=$AL$6,OR($AH$11="Southbound",$AH$11="Westbound")),'Raw Data'!BI1189,IF(AND($AE$11=$AL$7,OR($AH$11="Southbound",$AH$11="Westbound")),'Raw Data'!BI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9" s="6" t="str">
        <f>IF(AND($AE$11=$AL$1,OR($AH$11="Northbound",$AH$11="Eastbound")),'Raw Data'!BJ153,IF(AND($AE$11=$AL$2,OR($AH$11="Northbound",$AH$11="Eastbound")),'Raw Data'!BJ360,IF(AND($AE$11=$AL$3,OR($AH$11="Northbound",$AH$11="Eastbound")),'Raw Data'!BJ567,IF(AND($AE$11=$AL$4,OR($AH$11="Northbound",$AH$11="Eastbound")),'Raw Data'!BJ774,IF(AND($AE$11=$AL$5,OR($AH$11="Northbound",$AH$11="Eastbound")),'Raw Data'!BJ981,IF(AND($AE$11=$AL$6,OR($AH$11="Northbound",$AH$11="Eastbound")),'Raw Data'!BJ1188,IF(AND($AE$11=$AL$7,OR($AH$11="Northbound",$AH$11="Eastbound")),'Raw Data'!BJ1395,IF(AND($AE$11=$AL$1,OR($AH$11="Southbound",$AH$11="Westbound")),'Raw Data'!BJ154,IF(AND($AE$11=$AL$2,OR($AH$11="Southbound",$AH$11="Westbound")),'Raw Data'!BJ361,IF(AND($AE$11=$AL$3,OR($AH$11="Southbound",$AH$11="Westbound")),'Raw Data'!BJ568,IF(AND($AE$11=$AL$4,OR($AH$11="Southbound",$AH$11="Westbound")),'Raw Data'!BJ775,IF(AND($AE$11=$AL$5,OR($AH$11="Southbound",$AH$11="Westbound")),'Raw Data'!BJ982,IF(AND($AE$11=$AL$6,OR($AH$11="Southbound",$AH$11="Westbound")),'Raw Data'!BJ1189,IF(AND($AE$11=$AL$7,OR($AH$11="Southbound",$AH$11="Westbound")),'Raw Data'!BJ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9" s="70" t="str">
        <f>IF(AND($AE$11=$AL$1,OR($AH$11="Northbound",$AH$11="Eastbound")),'Raw Data'!BK153,IF(AND($AE$11=$AL$2,OR($AH$11="Northbound",$AH$11="Eastbound")),'Raw Data'!BK360,IF(AND($AE$11=$AL$3,OR($AH$11="Northbound",$AH$11="Eastbound")),'Raw Data'!BK567,IF(AND($AE$11=$AL$4,OR($AH$11="Northbound",$AH$11="Eastbound")),'Raw Data'!BK774,IF(AND($AE$11=$AL$5,OR($AH$11="Northbound",$AH$11="Eastbound")),'Raw Data'!BK981,IF(AND($AE$11=$AL$6,OR($AH$11="Northbound",$AH$11="Eastbound")),'Raw Data'!BK1188,IF(AND($AE$11=$AL$7,OR($AH$11="Northbound",$AH$11="Eastbound")),'Raw Data'!BK1395,IF(AND($AE$11=$AL$1,OR($AH$11="Southbound",$AH$11="Westbound")),'Raw Data'!BK154,IF(AND($AE$11=$AL$2,OR($AH$11="Southbound",$AH$11="Westbound")),'Raw Data'!BK361,IF(AND($AE$11=$AL$3,OR($AH$11="Southbound",$AH$11="Westbound")),'Raw Data'!BK568,IF(AND($AE$11=$AL$4,OR($AH$11="Southbound",$AH$11="Westbound")),'Raw Data'!BK775,IF(AND($AE$11=$AL$5,OR($AH$11="Southbound",$AH$11="Westbound")),'Raw Data'!BK982,IF(AND($AE$11=$AL$6,OR($AH$11="Southbound",$AH$11="Westbound")),'Raw Data'!BK1189,IF(AND($AE$11=$AL$7,OR($AH$11="Southbound",$AH$11="Westbound")),'Raw Data'!BK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9" s="47"/>
      <c r="AF29" s="47"/>
      <c r="AG29" s="47"/>
      <c r="AH29" s="47"/>
      <c r="AI29" s="47"/>
      <c r="AJ29" s="47"/>
      <c r="AK29" s="47"/>
      <c r="AL29" s="51"/>
      <c r="AM29" s="51"/>
      <c r="AN29" s="41"/>
      <c r="AO29" s="51"/>
      <c r="AQ29" s="47"/>
      <c r="AR29" s="47"/>
      <c r="AT29" s="47"/>
      <c r="AU29" s="47"/>
    </row>
    <row r="30" spans="1:47" ht="13.8" x14ac:dyDescent="0.25">
      <c r="A30" s="43">
        <v>0.16666666666666699</v>
      </c>
      <c r="B30" s="54">
        <f t="shared" si="1"/>
        <v>0</v>
      </c>
      <c r="C30" s="6">
        <f>IF(AND($AE$11=$AL$1,OR($AH$11="Northbound",$AH$11="Eastbound")),'Raw Data'!AM155,IF(AND($AE$11=$AL$2,OR($AH$11="Northbound",$AH$11="Eastbound")),'Raw Data'!AM362,IF(AND($AE$11=$AL$3,OR($AH$11="Northbound",$AH$11="Eastbound")),'Raw Data'!AM569,IF(AND($AE$11=$AL$4,OR($AH$11="Northbound",$AH$11="Eastbound")),'Raw Data'!AM776,IF(AND($AE$11=$AL$5,OR($AH$11="Northbound",$AH$11="Eastbound")),'Raw Data'!AM983,IF(AND($AE$11=$AL$6,OR($AH$11="Northbound",$AH$11="Eastbound")),'Raw Data'!AM1190,IF(AND($AE$11=$AL$7,OR($AH$11="Northbound",$AH$11="Eastbound")),'Raw Data'!AM1397,IF(AND($AE$11=$AL$1,OR($AH$11="Southbound",$AH$11="Westbound")),'Raw Data'!AM156,IF(AND($AE$11=$AL$2,OR($AH$11="Southbound",$AH$11="Westbound")),'Raw Data'!AM363,IF(AND($AE$11=$AL$3,OR($AH$11="Southbound",$AH$11="Westbound")),'Raw Data'!AM570,IF(AND($AE$11=$AL$4,OR($AH$11="Southbound",$AH$11="Westbound")),'Raw Data'!AM777,IF(AND($AE$11=$AL$5,OR($AH$11="Southbound",$AH$11="Westbound")),'Raw Data'!AM984,IF(AND($AE$11=$AL$6,OR($AH$11="Southbound",$AH$11="Westbound")),'Raw Data'!AM1191,IF(AND($AE$11=$AL$7,OR($AH$11="Southbound",$AH$11="Westbound")),'Raw Data'!AM1398,IF(AND($AE$11=$AL$1,$AH$11="Combined"),SUM('Raw Data'!AM155:AM156),IF(AND($AE$11=$AL$2,$AH$11="Combined"),SUM('Raw Data'!AM362:AM363),IF(AND($AE$11=$AL$3,$AH$11="Combined"),SUM('Raw Data'!AM569:AM570),IF(AND($AE$11=$AL$4,$AH$11="Combined"),SUM('Raw Data'!AM776:AM777),IF(AND($AE$11=$AL$5,$AH$11="Combined"),SUM('Raw Data'!AM983:AM984),IF(AND($AE$11=$AL$6,$AH$11="Combined"),SUM('Raw Data'!AM1190:AM1191),IF(AND($AE$11=$AL$7,$AH$11="Combined"),SUM('Raw Data'!AM1397:AM1398),"Error")))))))))))))))))))))</f>
        <v>0</v>
      </c>
      <c r="D30" s="6">
        <f>IF(AND($AE$11=$AL$1,OR($AH$11="Northbound",$AH$11="Eastbound")),'Raw Data'!AN155,IF(AND($AE$11=$AL$2,OR($AH$11="Northbound",$AH$11="Eastbound")),'Raw Data'!AN362,IF(AND($AE$11=$AL$3,OR($AH$11="Northbound",$AH$11="Eastbound")),'Raw Data'!AN569,IF(AND($AE$11=$AL$4,OR($AH$11="Northbound",$AH$11="Eastbound")),'Raw Data'!AN776,IF(AND($AE$11=$AL$5,OR($AH$11="Northbound",$AH$11="Eastbound")),'Raw Data'!AN983,IF(AND($AE$11=$AL$6,OR($AH$11="Northbound",$AH$11="Eastbound")),'Raw Data'!AN1190,IF(AND($AE$11=$AL$7,OR($AH$11="Northbound",$AH$11="Eastbound")),'Raw Data'!AN1397,IF(AND($AE$11=$AL$1,OR($AH$11="Southbound",$AH$11="Westbound")),'Raw Data'!AN156,IF(AND($AE$11=$AL$2,OR($AH$11="Southbound",$AH$11="Westbound")),'Raw Data'!AN363,IF(AND($AE$11=$AL$3,OR($AH$11="Southbound",$AH$11="Westbound")),'Raw Data'!AN570,IF(AND($AE$11=$AL$4,OR($AH$11="Southbound",$AH$11="Westbound")),'Raw Data'!AN777,IF(AND($AE$11=$AL$5,OR($AH$11="Southbound",$AH$11="Westbound")),'Raw Data'!AN984,IF(AND($AE$11=$AL$6,OR($AH$11="Southbound",$AH$11="Westbound")),'Raw Data'!AN1191,IF(AND($AE$11=$AL$7,OR($AH$11="Southbound",$AH$11="Westbound")),'Raw Data'!AN1398,IF(AND($AE$11=$AL$1,$AH$11="Combined"),SUM('Raw Data'!AN155:AN156),IF(AND($AE$11=$AL$2,$AH$11="Combined"),SUM('Raw Data'!AN362:AN363),IF(AND($AE$11=$AL$3,$AH$11="Combined"),SUM('Raw Data'!AN569:AN570),IF(AND($AE$11=$AL$4,$AH$11="Combined"),SUM('Raw Data'!AN776:AN777),IF(AND($AE$11=$AL$5,$AH$11="Combined"),SUM('Raw Data'!AN983:AN984),IF(AND($AE$11=$AL$6,$AH$11="Combined"),SUM('Raw Data'!AN1190:AN1191),IF(AND($AE$11=$AL$7,$AH$11="Combined"),SUM('Raw Data'!AN1397:AN1398),"Error")))))))))))))))))))))</f>
        <v>0</v>
      </c>
      <c r="E30" s="6">
        <f>IF(AND($AE$11=$AL$1,OR($AH$11="Northbound",$AH$11="Eastbound")),'Raw Data'!AO155,IF(AND($AE$11=$AL$2,OR($AH$11="Northbound",$AH$11="Eastbound")),'Raw Data'!AO362,IF(AND($AE$11=$AL$3,OR($AH$11="Northbound",$AH$11="Eastbound")),'Raw Data'!AO569,IF(AND($AE$11=$AL$4,OR($AH$11="Northbound",$AH$11="Eastbound")),'Raw Data'!AO776,IF(AND($AE$11=$AL$5,OR($AH$11="Northbound",$AH$11="Eastbound")),'Raw Data'!AO983,IF(AND($AE$11=$AL$6,OR($AH$11="Northbound",$AH$11="Eastbound")),'Raw Data'!AO1190,IF(AND($AE$11=$AL$7,OR($AH$11="Northbound",$AH$11="Eastbound")),'Raw Data'!AO1397,IF(AND($AE$11=$AL$1,OR($AH$11="Southbound",$AH$11="Westbound")),'Raw Data'!AO156,IF(AND($AE$11=$AL$2,OR($AH$11="Southbound",$AH$11="Westbound")),'Raw Data'!AO363,IF(AND($AE$11=$AL$3,OR($AH$11="Southbound",$AH$11="Westbound")),'Raw Data'!AO570,IF(AND($AE$11=$AL$4,OR($AH$11="Southbound",$AH$11="Westbound")),'Raw Data'!AO777,IF(AND($AE$11=$AL$5,OR($AH$11="Southbound",$AH$11="Westbound")),'Raw Data'!AO984,IF(AND($AE$11=$AL$6,OR($AH$11="Southbound",$AH$11="Westbound")),'Raw Data'!AO1191,IF(AND($AE$11=$AL$7,OR($AH$11="Southbound",$AH$11="Westbound")),'Raw Data'!AO1398,IF(AND($AE$11=$AL$1,$AH$11="Combined"),SUM('Raw Data'!AO155:AO156),IF(AND($AE$11=$AL$2,$AH$11="Combined"),SUM('Raw Data'!AO362:AO363),IF(AND($AE$11=$AL$3,$AH$11="Combined"),SUM('Raw Data'!AO569:AO570),IF(AND($AE$11=$AL$4,$AH$11="Combined"),SUM('Raw Data'!AO776:AO777),IF(AND($AE$11=$AL$5,$AH$11="Combined"),SUM('Raw Data'!AO983:AO984),IF(AND($AE$11=$AL$6,$AH$11="Combined"),SUM('Raw Data'!AO1190:AO1191),IF(AND($AE$11=$AL$7,$AH$11="Combined"),SUM('Raw Data'!AO1397:AO1398),"Error")))))))))))))))))))))</f>
        <v>0</v>
      </c>
      <c r="F30" s="6">
        <f>IF(AND($AE$11=$AL$1,OR($AH$11="Northbound",$AH$11="Eastbound")),'Raw Data'!AP155,IF(AND($AE$11=$AL$2,OR($AH$11="Northbound",$AH$11="Eastbound")),'Raw Data'!AP362,IF(AND($AE$11=$AL$3,OR($AH$11="Northbound",$AH$11="Eastbound")),'Raw Data'!AP569,IF(AND($AE$11=$AL$4,OR($AH$11="Northbound",$AH$11="Eastbound")),'Raw Data'!AP776,IF(AND($AE$11=$AL$5,OR($AH$11="Northbound",$AH$11="Eastbound")),'Raw Data'!AP983,IF(AND($AE$11=$AL$6,OR($AH$11="Northbound",$AH$11="Eastbound")),'Raw Data'!AP1190,IF(AND($AE$11=$AL$7,OR($AH$11="Northbound",$AH$11="Eastbound")),'Raw Data'!AP1397,IF(AND($AE$11=$AL$1,OR($AH$11="Southbound",$AH$11="Westbound")),'Raw Data'!AP156,IF(AND($AE$11=$AL$2,OR($AH$11="Southbound",$AH$11="Westbound")),'Raw Data'!AP363,IF(AND($AE$11=$AL$3,OR($AH$11="Southbound",$AH$11="Westbound")),'Raw Data'!AP570,IF(AND($AE$11=$AL$4,OR($AH$11="Southbound",$AH$11="Westbound")),'Raw Data'!AP777,IF(AND($AE$11=$AL$5,OR($AH$11="Southbound",$AH$11="Westbound")),'Raw Data'!AP984,IF(AND($AE$11=$AL$6,OR($AH$11="Southbound",$AH$11="Westbound")),'Raw Data'!AP1191,IF(AND($AE$11=$AL$7,OR($AH$11="Southbound",$AH$11="Westbound")),'Raw Data'!AP1398,IF(AND($AE$11=$AL$1,$AH$11="Combined"),SUM('Raw Data'!AP155:AP156),IF(AND($AE$11=$AL$2,$AH$11="Combined"),SUM('Raw Data'!AP362:AP363),IF(AND($AE$11=$AL$3,$AH$11="Combined"),SUM('Raw Data'!AP569:AP570),IF(AND($AE$11=$AL$4,$AH$11="Combined"),SUM('Raw Data'!AP776:AP777),IF(AND($AE$11=$AL$5,$AH$11="Combined"),SUM('Raw Data'!AP983:AP984),IF(AND($AE$11=$AL$6,$AH$11="Combined"),SUM('Raw Data'!AP1190:AP1191),IF(AND($AE$11=$AL$7,$AH$11="Combined"),SUM('Raw Data'!AP1397:AP1398),"Error")))))))))))))))))))))</f>
        <v>0</v>
      </c>
      <c r="G30" s="6">
        <f>IF(AND($AE$11=$AL$1,OR($AH$11="Northbound",$AH$11="Eastbound")),'Raw Data'!AQ155,IF(AND($AE$11=$AL$2,OR($AH$11="Northbound",$AH$11="Eastbound")),'Raw Data'!AQ362,IF(AND($AE$11=$AL$3,OR($AH$11="Northbound",$AH$11="Eastbound")),'Raw Data'!AQ569,IF(AND($AE$11=$AL$4,OR($AH$11="Northbound",$AH$11="Eastbound")),'Raw Data'!AQ776,IF(AND($AE$11=$AL$5,OR($AH$11="Northbound",$AH$11="Eastbound")),'Raw Data'!AQ983,IF(AND($AE$11=$AL$6,OR($AH$11="Northbound",$AH$11="Eastbound")),'Raw Data'!AQ1190,IF(AND($AE$11=$AL$7,OR($AH$11="Northbound",$AH$11="Eastbound")),'Raw Data'!AQ1397,IF(AND($AE$11=$AL$1,OR($AH$11="Southbound",$AH$11="Westbound")),'Raw Data'!AQ156,IF(AND($AE$11=$AL$2,OR($AH$11="Southbound",$AH$11="Westbound")),'Raw Data'!AQ363,IF(AND($AE$11=$AL$3,OR($AH$11="Southbound",$AH$11="Westbound")),'Raw Data'!AQ570,IF(AND($AE$11=$AL$4,OR($AH$11="Southbound",$AH$11="Westbound")),'Raw Data'!AQ777,IF(AND($AE$11=$AL$5,OR($AH$11="Southbound",$AH$11="Westbound")),'Raw Data'!AQ984,IF(AND($AE$11=$AL$6,OR($AH$11="Southbound",$AH$11="Westbound")),'Raw Data'!AQ1191,IF(AND($AE$11=$AL$7,OR($AH$11="Southbound",$AH$11="Westbound")),'Raw Data'!AQ1398,IF(AND($AE$11=$AL$1,$AH$11="Combined"),SUM('Raw Data'!AQ155:AQ156),IF(AND($AE$11=$AL$2,$AH$11="Combined"),SUM('Raw Data'!AQ362:AQ363),IF(AND($AE$11=$AL$3,$AH$11="Combined"),SUM('Raw Data'!AQ569:AQ570),IF(AND($AE$11=$AL$4,$AH$11="Combined"),SUM('Raw Data'!AQ776:AQ777),IF(AND($AE$11=$AL$5,$AH$11="Combined"),SUM('Raw Data'!AQ983:AQ984),IF(AND($AE$11=$AL$6,$AH$11="Combined"),SUM('Raw Data'!AQ1190:AQ1191),IF(AND($AE$11=$AL$7,$AH$11="Combined"),SUM('Raw Data'!AQ1397:AQ1398),"Error")))))))))))))))))))))</f>
        <v>0</v>
      </c>
      <c r="H30" s="6">
        <f>IF(AND($AE$11=$AL$1,OR($AH$11="Northbound",$AH$11="Eastbound")),'Raw Data'!AR155,IF(AND($AE$11=$AL$2,OR($AH$11="Northbound",$AH$11="Eastbound")),'Raw Data'!AR362,IF(AND($AE$11=$AL$3,OR($AH$11="Northbound",$AH$11="Eastbound")),'Raw Data'!AR569,IF(AND($AE$11=$AL$4,OR($AH$11="Northbound",$AH$11="Eastbound")),'Raw Data'!AR776,IF(AND($AE$11=$AL$5,OR($AH$11="Northbound",$AH$11="Eastbound")),'Raw Data'!AR983,IF(AND($AE$11=$AL$6,OR($AH$11="Northbound",$AH$11="Eastbound")),'Raw Data'!AR1190,IF(AND($AE$11=$AL$7,OR($AH$11="Northbound",$AH$11="Eastbound")),'Raw Data'!AR1397,IF(AND($AE$11=$AL$1,OR($AH$11="Southbound",$AH$11="Westbound")),'Raw Data'!AR156,IF(AND($AE$11=$AL$2,OR($AH$11="Southbound",$AH$11="Westbound")),'Raw Data'!AR363,IF(AND($AE$11=$AL$3,OR($AH$11="Southbound",$AH$11="Westbound")),'Raw Data'!AR570,IF(AND($AE$11=$AL$4,OR($AH$11="Southbound",$AH$11="Westbound")),'Raw Data'!AR777,IF(AND($AE$11=$AL$5,OR($AH$11="Southbound",$AH$11="Westbound")),'Raw Data'!AR984,IF(AND($AE$11=$AL$6,OR($AH$11="Southbound",$AH$11="Westbound")),'Raw Data'!AR1191,IF(AND($AE$11=$AL$7,OR($AH$11="Southbound",$AH$11="Westbound")),'Raw Data'!AR1398,IF(AND($AE$11=$AL$1,$AH$11="Combined"),SUM('Raw Data'!AR155:AR156),IF(AND($AE$11=$AL$2,$AH$11="Combined"),SUM('Raw Data'!AR362:AR363),IF(AND($AE$11=$AL$3,$AH$11="Combined"),SUM('Raw Data'!AR569:AR570),IF(AND($AE$11=$AL$4,$AH$11="Combined"),SUM('Raw Data'!AR776:AR777),IF(AND($AE$11=$AL$5,$AH$11="Combined"),SUM('Raw Data'!AR983:AR984),IF(AND($AE$11=$AL$6,$AH$11="Combined"),SUM('Raw Data'!AR1190:AR1191),IF(AND($AE$11=$AL$7,$AH$11="Combined"),SUM('Raw Data'!AR1397:AR1398),"Error")))))))))))))))))))))</f>
        <v>0</v>
      </c>
      <c r="I30" s="6">
        <f>IF(AND($AE$11=$AL$1,OR($AH$11="Northbound",$AH$11="Eastbound")),'Raw Data'!AS155,IF(AND($AE$11=$AL$2,OR($AH$11="Northbound",$AH$11="Eastbound")),'Raw Data'!AS362,IF(AND($AE$11=$AL$3,OR($AH$11="Northbound",$AH$11="Eastbound")),'Raw Data'!AS569,IF(AND($AE$11=$AL$4,OR($AH$11="Northbound",$AH$11="Eastbound")),'Raw Data'!AS776,IF(AND($AE$11=$AL$5,OR($AH$11="Northbound",$AH$11="Eastbound")),'Raw Data'!AS983,IF(AND($AE$11=$AL$6,OR($AH$11="Northbound",$AH$11="Eastbound")),'Raw Data'!AS1190,IF(AND($AE$11=$AL$7,OR($AH$11="Northbound",$AH$11="Eastbound")),'Raw Data'!AS1397,IF(AND($AE$11=$AL$1,OR($AH$11="Southbound",$AH$11="Westbound")),'Raw Data'!AS156,IF(AND($AE$11=$AL$2,OR($AH$11="Southbound",$AH$11="Westbound")),'Raw Data'!AS363,IF(AND($AE$11=$AL$3,OR($AH$11="Southbound",$AH$11="Westbound")),'Raw Data'!AS570,IF(AND($AE$11=$AL$4,OR($AH$11="Southbound",$AH$11="Westbound")),'Raw Data'!AS777,IF(AND($AE$11=$AL$5,OR($AH$11="Southbound",$AH$11="Westbound")),'Raw Data'!AS984,IF(AND($AE$11=$AL$6,OR($AH$11="Southbound",$AH$11="Westbound")),'Raw Data'!AS1191,IF(AND($AE$11=$AL$7,OR($AH$11="Southbound",$AH$11="Westbound")),'Raw Data'!AS1398,IF(AND($AE$11=$AL$1,$AH$11="Combined"),SUM('Raw Data'!AS155:AS156),IF(AND($AE$11=$AL$2,$AH$11="Combined"),SUM('Raw Data'!AS362:AS363),IF(AND($AE$11=$AL$3,$AH$11="Combined"),SUM('Raw Data'!AS569:AS570),IF(AND($AE$11=$AL$4,$AH$11="Combined"),SUM('Raw Data'!AS776:AS777),IF(AND($AE$11=$AL$5,$AH$11="Combined"),SUM('Raw Data'!AS983:AS984),IF(AND($AE$11=$AL$6,$AH$11="Combined"),SUM('Raw Data'!AS1190:AS1191),IF(AND($AE$11=$AL$7,$AH$11="Combined"),SUM('Raw Data'!AS1397:AS1398),"Error")))))))))))))))))))))</f>
        <v>0</v>
      </c>
      <c r="J30" s="6">
        <f>IF(AND($AE$11=$AL$1,OR($AH$11="Northbound",$AH$11="Eastbound")),'Raw Data'!AT155,IF(AND($AE$11=$AL$2,OR($AH$11="Northbound",$AH$11="Eastbound")),'Raw Data'!AT362,IF(AND($AE$11=$AL$3,OR($AH$11="Northbound",$AH$11="Eastbound")),'Raw Data'!AT569,IF(AND($AE$11=$AL$4,OR($AH$11="Northbound",$AH$11="Eastbound")),'Raw Data'!AT776,IF(AND($AE$11=$AL$5,OR($AH$11="Northbound",$AH$11="Eastbound")),'Raw Data'!AT983,IF(AND($AE$11=$AL$6,OR($AH$11="Northbound",$AH$11="Eastbound")),'Raw Data'!AT1190,IF(AND($AE$11=$AL$7,OR($AH$11="Northbound",$AH$11="Eastbound")),'Raw Data'!AT1397,IF(AND($AE$11=$AL$1,OR($AH$11="Southbound",$AH$11="Westbound")),'Raw Data'!AT156,IF(AND($AE$11=$AL$2,OR($AH$11="Southbound",$AH$11="Westbound")),'Raw Data'!AT363,IF(AND($AE$11=$AL$3,OR($AH$11="Southbound",$AH$11="Westbound")),'Raw Data'!AT570,IF(AND($AE$11=$AL$4,OR($AH$11="Southbound",$AH$11="Westbound")),'Raw Data'!AT777,IF(AND($AE$11=$AL$5,OR($AH$11="Southbound",$AH$11="Westbound")),'Raw Data'!AT984,IF(AND($AE$11=$AL$6,OR($AH$11="Southbound",$AH$11="Westbound")),'Raw Data'!AT1191,IF(AND($AE$11=$AL$7,OR($AH$11="Southbound",$AH$11="Westbound")),'Raw Data'!AT1398,IF(AND($AE$11=$AL$1,$AH$11="Combined"),SUM('Raw Data'!AT155:AT156),IF(AND($AE$11=$AL$2,$AH$11="Combined"),SUM('Raw Data'!AT362:AT363),IF(AND($AE$11=$AL$3,$AH$11="Combined"),SUM('Raw Data'!AT569:AT570),IF(AND($AE$11=$AL$4,$AH$11="Combined"),SUM('Raw Data'!AT776:AT777),IF(AND($AE$11=$AL$5,$AH$11="Combined"),SUM('Raw Data'!AT983:AT984),IF(AND($AE$11=$AL$6,$AH$11="Combined"),SUM('Raw Data'!AT1190:AT1191),IF(AND($AE$11=$AL$7,$AH$11="Combined"),SUM('Raw Data'!AT1397:AT1398),"Error")))))))))))))))))))))</f>
        <v>0</v>
      </c>
      <c r="K30" s="6">
        <f>IF(AND($AE$11=$AL$1,OR($AH$11="Northbound",$AH$11="Eastbound")),'Raw Data'!AU155,IF(AND($AE$11=$AL$2,OR($AH$11="Northbound",$AH$11="Eastbound")),'Raw Data'!AU362,IF(AND($AE$11=$AL$3,OR($AH$11="Northbound",$AH$11="Eastbound")),'Raw Data'!AU569,IF(AND($AE$11=$AL$4,OR($AH$11="Northbound",$AH$11="Eastbound")),'Raw Data'!AU776,IF(AND($AE$11=$AL$5,OR($AH$11="Northbound",$AH$11="Eastbound")),'Raw Data'!AU983,IF(AND($AE$11=$AL$6,OR($AH$11="Northbound",$AH$11="Eastbound")),'Raw Data'!AU1190,IF(AND($AE$11=$AL$7,OR($AH$11="Northbound",$AH$11="Eastbound")),'Raw Data'!AU1397,IF(AND($AE$11=$AL$1,OR($AH$11="Southbound",$AH$11="Westbound")),'Raw Data'!AU156,IF(AND($AE$11=$AL$2,OR($AH$11="Southbound",$AH$11="Westbound")),'Raw Data'!AU363,IF(AND($AE$11=$AL$3,OR($AH$11="Southbound",$AH$11="Westbound")),'Raw Data'!AU570,IF(AND($AE$11=$AL$4,OR($AH$11="Southbound",$AH$11="Westbound")),'Raw Data'!AU777,IF(AND($AE$11=$AL$5,OR($AH$11="Southbound",$AH$11="Westbound")),'Raw Data'!AU984,IF(AND($AE$11=$AL$6,OR($AH$11="Southbound",$AH$11="Westbound")),'Raw Data'!AU1191,IF(AND($AE$11=$AL$7,OR($AH$11="Southbound",$AH$11="Westbound")),'Raw Data'!AU1398,IF(AND($AE$11=$AL$1,$AH$11="Combined"),SUM('Raw Data'!AU155:AU156),IF(AND($AE$11=$AL$2,$AH$11="Combined"),SUM('Raw Data'!AU362:AU363),IF(AND($AE$11=$AL$3,$AH$11="Combined"),SUM('Raw Data'!AU569:AU570),IF(AND($AE$11=$AL$4,$AH$11="Combined"),SUM('Raw Data'!AU776:AU777),IF(AND($AE$11=$AL$5,$AH$11="Combined"),SUM('Raw Data'!AU983:AU984),IF(AND($AE$11=$AL$6,$AH$11="Combined"),SUM('Raw Data'!AU1190:AU1191),IF(AND($AE$11=$AL$7,$AH$11="Combined"),SUM('Raw Data'!AU1397:AU1398),"Error")))))))))))))))))))))</f>
        <v>0</v>
      </c>
      <c r="L30" s="6">
        <f>IF(AND($AE$11=$AL$1,OR($AH$11="Northbound",$AH$11="Eastbound")),'Raw Data'!AV155,IF(AND($AE$11=$AL$2,OR($AH$11="Northbound",$AH$11="Eastbound")),'Raw Data'!AV362,IF(AND($AE$11=$AL$3,OR($AH$11="Northbound",$AH$11="Eastbound")),'Raw Data'!AV569,IF(AND($AE$11=$AL$4,OR($AH$11="Northbound",$AH$11="Eastbound")),'Raw Data'!AV776,IF(AND($AE$11=$AL$5,OR($AH$11="Northbound",$AH$11="Eastbound")),'Raw Data'!AV983,IF(AND($AE$11=$AL$6,OR($AH$11="Northbound",$AH$11="Eastbound")),'Raw Data'!AV1190,IF(AND($AE$11=$AL$7,OR($AH$11="Northbound",$AH$11="Eastbound")),'Raw Data'!AV1397,IF(AND($AE$11=$AL$1,OR($AH$11="Southbound",$AH$11="Westbound")),'Raw Data'!AV156,IF(AND($AE$11=$AL$2,OR($AH$11="Southbound",$AH$11="Westbound")),'Raw Data'!AV363,IF(AND($AE$11=$AL$3,OR($AH$11="Southbound",$AH$11="Westbound")),'Raw Data'!AV570,IF(AND($AE$11=$AL$4,OR($AH$11="Southbound",$AH$11="Westbound")),'Raw Data'!AV777,IF(AND($AE$11=$AL$5,OR($AH$11="Southbound",$AH$11="Westbound")),'Raw Data'!AV984,IF(AND($AE$11=$AL$6,OR($AH$11="Southbound",$AH$11="Westbound")),'Raw Data'!AV1191,IF(AND($AE$11=$AL$7,OR($AH$11="Southbound",$AH$11="Westbound")),'Raw Data'!AV1398,IF(AND($AE$11=$AL$1,$AH$11="Combined"),SUM('Raw Data'!AV155:AV156),IF(AND($AE$11=$AL$2,$AH$11="Combined"),SUM('Raw Data'!AV362:AV363),IF(AND($AE$11=$AL$3,$AH$11="Combined"),SUM('Raw Data'!AV569:AV570),IF(AND($AE$11=$AL$4,$AH$11="Combined"),SUM('Raw Data'!AV776:AV777),IF(AND($AE$11=$AL$5,$AH$11="Combined"),SUM('Raw Data'!AV983:AV984),IF(AND($AE$11=$AL$6,$AH$11="Combined"),SUM('Raw Data'!AV1190:AV1191),IF(AND($AE$11=$AL$7,$AH$11="Combined"),SUM('Raw Data'!AV1397:AV1398),"Error")))))))))))))))))))))</f>
        <v>0</v>
      </c>
      <c r="M30" s="6">
        <f>IF(AND($AE$11=$AL$1,OR($AH$11="Northbound",$AH$11="Eastbound")),'Raw Data'!AW155,IF(AND($AE$11=$AL$2,OR($AH$11="Northbound",$AH$11="Eastbound")),'Raw Data'!AW362,IF(AND($AE$11=$AL$3,OR($AH$11="Northbound",$AH$11="Eastbound")),'Raw Data'!AW569,IF(AND($AE$11=$AL$4,OR($AH$11="Northbound",$AH$11="Eastbound")),'Raw Data'!AW776,IF(AND($AE$11=$AL$5,OR($AH$11="Northbound",$AH$11="Eastbound")),'Raw Data'!AW983,IF(AND($AE$11=$AL$6,OR($AH$11="Northbound",$AH$11="Eastbound")),'Raw Data'!AW1190,IF(AND($AE$11=$AL$7,OR($AH$11="Northbound",$AH$11="Eastbound")),'Raw Data'!AW1397,IF(AND($AE$11=$AL$1,OR($AH$11="Southbound",$AH$11="Westbound")),'Raw Data'!AW156,IF(AND($AE$11=$AL$2,OR($AH$11="Southbound",$AH$11="Westbound")),'Raw Data'!AW363,IF(AND($AE$11=$AL$3,OR($AH$11="Southbound",$AH$11="Westbound")),'Raw Data'!AW570,IF(AND($AE$11=$AL$4,OR($AH$11="Southbound",$AH$11="Westbound")),'Raw Data'!AW777,IF(AND($AE$11=$AL$5,OR($AH$11="Southbound",$AH$11="Westbound")),'Raw Data'!AW984,IF(AND($AE$11=$AL$6,OR($AH$11="Southbound",$AH$11="Westbound")),'Raw Data'!AW1191,IF(AND($AE$11=$AL$7,OR($AH$11="Southbound",$AH$11="Westbound")),'Raw Data'!AW1398,IF(AND($AE$11=$AL$1,$AH$11="Combined"),SUM('Raw Data'!AW155:AW156),IF(AND($AE$11=$AL$2,$AH$11="Combined"),SUM('Raw Data'!AW362:AW363),IF(AND($AE$11=$AL$3,$AH$11="Combined"),SUM('Raw Data'!AW569:AW570),IF(AND($AE$11=$AL$4,$AH$11="Combined"),SUM('Raw Data'!AW776:AW777),IF(AND($AE$11=$AL$5,$AH$11="Combined"),SUM('Raw Data'!AW983:AW984),IF(AND($AE$11=$AL$6,$AH$11="Combined"),SUM('Raw Data'!AW1190:AW1191),IF(AND($AE$11=$AL$7,$AH$11="Combined"),SUM('Raw Data'!AW1397:AW1398),"Error")))))))))))))))))))))</f>
        <v>0</v>
      </c>
      <c r="N30" s="6">
        <f>IF(AND($AE$11=$AL$1,OR($AH$11="Northbound",$AH$11="Eastbound")),'Raw Data'!AX155,IF(AND($AE$11=$AL$2,OR($AH$11="Northbound",$AH$11="Eastbound")),'Raw Data'!AX362,IF(AND($AE$11=$AL$3,OR($AH$11="Northbound",$AH$11="Eastbound")),'Raw Data'!AX569,IF(AND($AE$11=$AL$4,OR($AH$11="Northbound",$AH$11="Eastbound")),'Raw Data'!AX776,IF(AND($AE$11=$AL$5,OR($AH$11="Northbound",$AH$11="Eastbound")),'Raw Data'!AX983,IF(AND($AE$11=$AL$6,OR($AH$11="Northbound",$AH$11="Eastbound")),'Raw Data'!AX1190,IF(AND($AE$11=$AL$7,OR($AH$11="Northbound",$AH$11="Eastbound")),'Raw Data'!AX1397,IF(AND($AE$11=$AL$1,OR($AH$11="Southbound",$AH$11="Westbound")),'Raw Data'!AX156,IF(AND($AE$11=$AL$2,OR($AH$11="Southbound",$AH$11="Westbound")),'Raw Data'!AX363,IF(AND($AE$11=$AL$3,OR($AH$11="Southbound",$AH$11="Westbound")),'Raw Data'!AX570,IF(AND($AE$11=$AL$4,OR($AH$11="Southbound",$AH$11="Westbound")),'Raw Data'!AX777,IF(AND($AE$11=$AL$5,OR($AH$11="Southbound",$AH$11="Westbound")),'Raw Data'!AX984,IF(AND($AE$11=$AL$6,OR($AH$11="Southbound",$AH$11="Westbound")),'Raw Data'!AX1191,IF(AND($AE$11=$AL$7,OR($AH$11="Southbound",$AH$11="Westbound")),'Raw Data'!AX1398,IF(AND($AE$11=$AL$1,$AH$11="Combined"),SUM('Raw Data'!AX155:AX156),IF(AND($AE$11=$AL$2,$AH$11="Combined"),SUM('Raw Data'!AX362:AX363),IF(AND($AE$11=$AL$3,$AH$11="Combined"),SUM('Raw Data'!AX569:AX570),IF(AND($AE$11=$AL$4,$AH$11="Combined"),SUM('Raw Data'!AX776:AX777),IF(AND($AE$11=$AL$5,$AH$11="Combined"),SUM('Raw Data'!AX983:AX984),IF(AND($AE$11=$AL$6,$AH$11="Combined"),SUM('Raw Data'!AX1190:AX1191),IF(AND($AE$11=$AL$7,$AH$11="Combined"),SUM('Raw Data'!AX1397:AX1398),"Error")))))))))))))))))))))</f>
        <v>0</v>
      </c>
      <c r="O30" s="6">
        <f>IF(AND($AE$11=$AL$1,OR($AH$11="Northbound",$AH$11="Eastbound")),'Raw Data'!AY155,IF(AND($AE$11=$AL$2,OR($AH$11="Northbound",$AH$11="Eastbound")),'Raw Data'!AY362,IF(AND($AE$11=$AL$3,OR($AH$11="Northbound",$AH$11="Eastbound")),'Raw Data'!AY569,IF(AND($AE$11=$AL$4,OR($AH$11="Northbound",$AH$11="Eastbound")),'Raw Data'!AY776,IF(AND($AE$11=$AL$5,OR($AH$11="Northbound",$AH$11="Eastbound")),'Raw Data'!AY983,IF(AND($AE$11=$AL$6,OR($AH$11="Northbound",$AH$11="Eastbound")),'Raw Data'!AY1190,IF(AND($AE$11=$AL$7,OR($AH$11="Northbound",$AH$11="Eastbound")),'Raw Data'!AY1397,IF(AND($AE$11=$AL$1,OR($AH$11="Southbound",$AH$11="Westbound")),'Raw Data'!AY156,IF(AND($AE$11=$AL$2,OR($AH$11="Southbound",$AH$11="Westbound")),'Raw Data'!AY363,IF(AND($AE$11=$AL$3,OR($AH$11="Southbound",$AH$11="Westbound")),'Raw Data'!AY570,IF(AND($AE$11=$AL$4,OR($AH$11="Southbound",$AH$11="Westbound")),'Raw Data'!AY777,IF(AND($AE$11=$AL$5,OR($AH$11="Southbound",$AH$11="Westbound")),'Raw Data'!AY984,IF(AND($AE$11=$AL$6,OR($AH$11="Southbound",$AH$11="Westbound")),'Raw Data'!AY1191,IF(AND($AE$11=$AL$7,OR($AH$11="Southbound",$AH$11="Westbound")),'Raw Data'!AY1398,IF(AND($AE$11=$AL$1,$AH$11="Combined"),SUM('Raw Data'!AY155:AY156),IF(AND($AE$11=$AL$2,$AH$11="Combined"),SUM('Raw Data'!AY362:AY363),IF(AND($AE$11=$AL$3,$AH$11="Combined"),SUM('Raw Data'!AY569:AY570),IF(AND($AE$11=$AL$4,$AH$11="Combined"),SUM('Raw Data'!AY776:AY777),IF(AND($AE$11=$AL$5,$AH$11="Combined"),SUM('Raw Data'!AY983:AY984),IF(AND($AE$11=$AL$6,$AH$11="Combined"),SUM('Raw Data'!AY1190:AY1191),IF(AND($AE$11=$AL$7,$AH$11="Combined"),SUM('Raw Data'!AY1397:AY1398),"Error")))))))))))))))))))))</f>
        <v>0</v>
      </c>
      <c r="P30" s="6">
        <f>IF(AND($AE$11=$AL$1,OR($AH$11="Northbound",$AH$11="Eastbound")),'Raw Data'!AZ155,IF(AND($AE$11=$AL$2,OR($AH$11="Northbound",$AH$11="Eastbound")),'Raw Data'!AZ362,IF(AND($AE$11=$AL$3,OR($AH$11="Northbound",$AH$11="Eastbound")),'Raw Data'!AZ569,IF(AND($AE$11=$AL$4,OR($AH$11="Northbound",$AH$11="Eastbound")),'Raw Data'!AZ776,IF(AND($AE$11=$AL$5,OR($AH$11="Northbound",$AH$11="Eastbound")),'Raw Data'!AZ983,IF(AND($AE$11=$AL$6,OR($AH$11="Northbound",$AH$11="Eastbound")),'Raw Data'!AZ1190,IF(AND($AE$11=$AL$7,OR($AH$11="Northbound",$AH$11="Eastbound")),'Raw Data'!AZ1397,IF(AND($AE$11=$AL$1,OR($AH$11="Southbound",$AH$11="Westbound")),'Raw Data'!AZ156,IF(AND($AE$11=$AL$2,OR($AH$11="Southbound",$AH$11="Westbound")),'Raw Data'!AZ363,IF(AND($AE$11=$AL$3,OR($AH$11="Southbound",$AH$11="Westbound")),'Raw Data'!AZ570,IF(AND($AE$11=$AL$4,OR($AH$11="Southbound",$AH$11="Westbound")),'Raw Data'!AZ777,IF(AND($AE$11=$AL$5,OR($AH$11="Southbound",$AH$11="Westbound")),'Raw Data'!AZ984,IF(AND($AE$11=$AL$6,OR($AH$11="Southbound",$AH$11="Westbound")),'Raw Data'!AZ1191,IF(AND($AE$11=$AL$7,OR($AH$11="Southbound",$AH$11="Westbound")),'Raw Data'!AZ1398,IF(AND($AE$11=$AL$1,$AH$11="Combined"),SUM('Raw Data'!AZ155:AZ156),IF(AND($AE$11=$AL$2,$AH$11="Combined"),SUM('Raw Data'!AZ362:AZ363),IF(AND($AE$11=$AL$3,$AH$11="Combined"),SUM('Raw Data'!AZ569:AZ570),IF(AND($AE$11=$AL$4,$AH$11="Combined"),SUM('Raw Data'!AZ776:AZ777),IF(AND($AE$11=$AL$5,$AH$11="Combined"),SUM('Raw Data'!AZ983:AZ984),IF(AND($AE$11=$AL$6,$AH$11="Combined"),SUM('Raw Data'!AZ1190:AZ1191),IF(AND($AE$11=$AL$7,$AH$11="Combined"),SUM('Raw Data'!AZ1397:AZ1398),"Error")))))))))))))))))))))</f>
        <v>0</v>
      </c>
      <c r="Q30" s="6">
        <f>IF(AND($AE$11=$AL$1,OR($AH$11="Northbound",$AH$11="Eastbound")),'Raw Data'!BA155,IF(AND($AE$11=$AL$2,OR($AH$11="Northbound",$AH$11="Eastbound")),'Raw Data'!BA362,IF(AND($AE$11=$AL$3,OR($AH$11="Northbound",$AH$11="Eastbound")),'Raw Data'!BA569,IF(AND($AE$11=$AL$4,OR($AH$11="Northbound",$AH$11="Eastbound")),'Raw Data'!BA776,IF(AND($AE$11=$AL$5,OR($AH$11="Northbound",$AH$11="Eastbound")),'Raw Data'!BA983,IF(AND($AE$11=$AL$6,OR($AH$11="Northbound",$AH$11="Eastbound")),'Raw Data'!BA1190,IF(AND($AE$11=$AL$7,OR($AH$11="Northbound",$AH$11="Eastbound")),'Raw Data'!BA1397,IF(AND($AE$11=$AL$1,OR($AH$11="Southbound",$AH$11="Westbound")),'Raw Data'!BA156,IF(AND($AE$11=$AL$2,OR($AH$11="Southbound",$AH$11="Westbound")),'Raw Data'!BA363,IF(AND($AE$11=$AL$3,OR($AH$11="Southbound",$AH$11="Westbound")),'Raw Data'!BA570,IF(AND($AE$11=$AL$4,OR($AH$11="Southbound",$AH$11="Westbound")),'Raw Data'!BA777,IF(AND($AE$11=$AL$5,OR($AH$11="Southbound",$AH$11="Westbound")),'Raw Data'!BA984,IF(AND($AE$11=$AL$6,OR($AH$11="Southbound",$AH$11="Westbound")),'Raw Data'!BA1191,IF(AND($AE$11=$AL$7,OR($AH$11="Southbound",$AH$11="Westbound")),'Raw Data'!BA1398,IF(AND($AE$11=$AL$1,$AH$11="Combined"),SUM('Raw Data'!BA155:BA156),IF(AND($AE$11=$AL$2,$AH$11="Combined"),SUM('Raw Data'!BA362:BA363),IF(AND($AE$11=$AL$3,$AH$11="Combined"),SUM('Raw Data'!BA569:BA570),IF(AND($AE$11=$AL$4,$AH$11="Combined"),SUM('Raw Data'!BA776:BA777),IF(AND($AE$11=$AL$5,$AH$11="Combined"),SUM('Raw Data'!BA983:BA984),IF(AND($AE$11=$AL$6,$AH$11="Combined"),SUM('Raw Data'!BA1190:BA1191),IF(AND($AE$11=$AL$7,$AH$11="Combined"),SUM('Raw Data'!BA1397:BA1398),"Error")))))))))))))))))))))</f>
        <v>0</v>
      </c>
      <c r="R30" s="6">
        <f>IF(AND($AE$11=$AL$1,OR($AH$11="Northbound",$AH$11="Eastbound")),'Raw Data'!BB155,IF(AND($AE$11=$AL$2,OR($AH$11="Northbound",$AH$11="Eastbound")),'Raw Data'!BB362,IF(AND($AE$11=$AL$3,OR($AH$11="Northbound",$AH$11="Eastbound")),'Raw Data'!BB569,IF(AND($AE$11=$AL$4,OR($AH$11="Northbound",$AH$11="Eastbound")),'Raw Data'!BB776,IF(AND($AE$11=$AL$5,OR($AH$11="Northbound",$AH$11="Eastbound")),'Raw Data'!BB983,IF(AND($AE$11=$AL$6,OR($AH$11="Northbound",$AH$11="Eastbound")),'Raw Data'!BB1190,IF(AND($AE$11=$AL$7,OR($AH$11="Northbound",$AH$11="Eastbound")),'Raw Data'!BB1397,IF(AND($AE$11=$AL$1,OR($AH$11="Southbound",$AH$11="Westbound")),'Raw Data'!BB156,IF(AND($AE$11=$AL$2,OR($AH$11="Southbound",$AH$11="Westbound")),'Raw Data'!BB363,IF(AND($AE$11=$AL$3,OR($AH$11="Southbound",$AH$11="Westbound")),'Raw Data'!BB570,IF(AND($AE$11=$AL$4,OR($AH$11="Southbound",$AH$11="Westbound")),'Raw Data'!BB777,IF(AND($AE$11=$AL$5,OR($AH$11="Southbound",$AH$11="Westbound")),'Raw Data'!BB984,IF(AND($AE$11=$AL$6,OR($AH$11="Southbound",$AH$11="Westbound")),'Raw Data'!BB1191,IF(AND($AE$11=$AL$7,OR($AH$11="Southbound",$AH$11="Westbound")),'Raw Data'!BB1398,IF(AND($AE$11=$AL$1,$AH$11="Combined"),SUM('Raw Data'!BB155:BB156),IF(AND($AE$11=$AL$2,$AH$11="Combined"),SUM('Raw Data'!BB362:BB363),IF(AND($AE$11=$AL$3,$AH$11="Combined"),SUM('Raw Data'!BB569:BB570),IF(AND($AE$11=$AL$4,$AH$11="Combined"),SUM('Raw Data'!BB776:BB777),IF(AND($AE$11=$AL$5,$AH$11="Combined"),SUM('Raw Data'!BB983:BB984),IF(AND($AE$11=$AL$6,$AH$11="Combined"),SUM('Raw Data'!BB1190:BB1191),IF(AND($AE$11=$AL$7,$AH$11="Combined"),SUM('Raw Data'!BB1397:BB1398),"Error")))))))))))))))))))))</f>
        <v>0</v>
      </c>
      <c r="S30" s="6">
        <f>IF(AND($AE$11=$AL$1,OR($AH$11="Northbound",$AH$11="Eastbound")),'Raw Data'!BC155,IF(AND($AE$11=$AL$2,OR($AH$11="Northbound",$AH$11="Eastbound")),'Raw Data'!BC362,IF(AND($AE$11=$AL$3,OR($AH$11="Northbound",$AH$11="Eastbound")),'Raw Data'!BC569,IF(AND($AE$11=$AL$4,OR($AH$11="Northbound",$AH$11="Eastbound")),'Raw Data'!BC776,IF(AND($AE$11=$AL$5,OR($AH$11="Northbound",$AH$11="Eastbound")),'Raw Data'!BC983,IF(AND($AE$11=$AL$6,OR($AH$11="Northbound",$AH$11="Eastbound")),'Raw Data'!BC1190,IF(AND($AE$11=$AL$7,OR($AH$11="Northbound",$AH$11="Eastbound")),'Raw Data'!BC1397,IF(AND($AE$11=$AL$1,OR($AH$11="Southbound",$AH$11="Westbound")),'Raw Data'!BC156,IF(AND($AE$11=$AL$2,OR($AH$11="Southbound",$AH$11="Westbound")),'Raw Data'!BC363,IF(AND($AE$11=$AL$3,OR($AH$11="Southbound",$AH$11="Westbound")),'Raw Data'!BC570,IF(AND($AE$11=$AL$4,OR($AH$11="Southbound",$AH$11="Westbound")),'Raw Data'!BC777,IF(AND($AE$11=$AL$5,OR($AH$11="Southbound",$AH$11="Westbound")),'Raw Data'!BC984,IF(AND($AE$11=$AL$6,OR($AH$11="Southbound",$AH$11="Westbound")),'Raw Data'!BC1191,IF(AND($AE$11=$AL$7,OR($AH$11="Southbound",$AH$11="Westbound")),'Raw Data'!BC1398,IF(AND($AE$11=$AL$1,$AH$11="Combined"),SUM('Raw Data'!BC155:BC156),IF(AND($AE$11=$AL$2,$AH$11="Combined"),SUM('Raw Data'!BC362:BC363),IF(AND($AE$11=$AL$3,$AH$11="Combined"),SUM('Raw Data'!BC569:BC570),IF(AND($AE$11=$AL$4,$AH$11="Combined"),SUM('Raw Data'!BC776:BC777),IF(AND($AE$11=$AL$5,$AH$11="Combined"),SUM('Raw Data'!BC983:BC984),IF(AND($AE$11=$AL$6,$AH$11="Combined"),SUM('Raw Data'!BC1190:BC1191),IF(AND($AE$11=$AL$7,$AH$11="Combined"),SUM('Raw Data'!BC1397:BC1398),"Error")))))))))))))))))))))</f>
        <v>0</v>
      </c>
      <c r="T30" s="6">
        <f>IF(AND($AE$11=$AL$1,OR($AH$11="Northbound",$AH$11="Eastbound")),'Raw Data'!BD155,IF(AND($AE$11=$AL$2,OR($AH$11="Northbound",$AH$11="Eastbound")),'Raw Data'!BD362,IF(AND($AE$11=$AL$3,OR($AH$11="Northbound",$AH$11="Eastbound")),'Raw Data'!BD569,IF(AND($AE$11=$AL$4,OR($AH$11="Northbound",$AH$11="Eastbound")),'Raw Data'!BD776,IF(AND($AE$11=$AL$5,OR($AH$11="Northbound",$AH$11="Eastbound")),'Raw Data'!BD983,IF(AND($AE$11=$AL$6,OR($AH$11="Northbound",$AH$11="Eastbound")),'Raw Data'!BD1190,IF(AND($AE$11=$AL$7,OR($AH$11="Northbound",$AH$11="Eastbound")),'Raw Data'!BD1397,IF(AND($AE$11=$AL$1,OR($AH$11="Southbound",$AH$11="Westbound")),'Raw Data'!BD156,IF(AND($AE$11=$AL$2,OR($AH$11="Southbound",$AH$11="Westbound")),'Raw Data'!BD363,IF(AND($AE$11=$AL$3,OR($AH$11="Southbound",$AH$11="Westbound")),'Raw Data'!BD570,IF(AND($AE$11=$AL$4,OR($AH$11="Southbound",$AH$11="Westbound")),'Raw Data'!BD777,IF(AND($AE$11=$AL$5,OR($AH$11="Southbound",$AH$11="Westbound")),'Raw Data'!BD984,IF(AND($AE$11=$AL$6,OR($AH$11="Southbound",$AH$11="Westbound")),'Raw Data'!BD1191,IF(AND($AE$11=$AL$7,OR($AH$11="Southbound",$AH$11="Westbound")),'Raw Data'!BD1398,IF(AND($AE$11=$AL$1,$AH$11="Combined"),SUM('Raw Data'!BD155:BD156),IF(AND($AE$11=$AL$2,$AH$11="Combined"),SUM('Raw Data'!BD362:BD363),IF(AND($AE$11=$AL$3,$AH$11="Combined"),SUM('Raw Data'!BD569:BD570),IF(AND($AE$11=$AL$4,$AH$11="Combined"),SUM('Raw Data'!BD776:BD777),IF(AND($AE$11=$AL$5,$AH$11="Combined"),SUM('Raw Data'!BD983:BD984),IF(AND($AE$11=$AL$6,$AH$11="Combined"),SUM('Raw Data'!BD1190:BD1191),IF(AND($AE$11=$AL$7,$AH$11="Combined"),SUM('Raw Data'!BD1397:BD1398),"Error")))))))))))))))))))))</f>
        <v>0</v>
      </c>
      <c r="U30" s="6">
        <f>IF(AND($AE$11=$AL$1,OR($AH$11="Northbound",$AH$11="Eastbound")),'Raw Data'!BE155,IF(AND($AE$11=$AL$2,OR($AH$11="Northbound",$AH$11="Eastbound")),'Raw Data'!BE362,IF(AND($AE$11=$AL$3,OR($AH$11="Northbound",$AH$11="Eastbound")),'Raw Data'!BE569,IF(AND($AE$11=$AL$4,OR($AH$11="Northbound",$AH$11="Eastbound")),'Raw Data'!BE776,IF(AND($AE$11=$AL$5,OR($AH$11="Northbound",$AH$11="Eastbound")),'Raw Data'!BE983,IF(AND($AE$11=$AL$6,OR($AH$11="Northbound",$AH$11="Eastbound")),'Raw Data'!BE1190,IF(AND($AE$11=$AL$7,OR($AH$11="Northbound",$AH$11="Eastbound")),'Raw Data'!BE1397,IF(AND($AE$11=$AL$1,OR($AH$11="Southbound",$AH$11="Westbound")),'Raw Data'!BE156,IF(AND($AE$11=$AL$2,OR($AH$11="Southbound",$AH$11="Westbound")),'Raw Data'!BE363,IF(AND($AE$11=$AL$3,OR($AH$11="Southbound",$AH$11="Westbound")),'Raw Data'!BE570,IF(AND($AE$11=$AL$4,OR($AH$11="Southbound",$AH$11="Westbound")),'Raw Data'!BE777,IF(AND($AE$11=$AL$5,OR($AH$11="Southbound",$AH$11="Westbound")),'Raw Data'!BE984,IF(AND($AE$11=$AL$6,OR($AH$11="Southbound",$AH$11="Westbound")),'Raw Data'!BE1191,IF(AND($AE$11=$AL$7,OR($AH$11="Southbound",$AH$11="Westbound")),'Raw Data'!BE1398,IF(AND($AE$11=$AL$1,$AH$11="Combined"),SUM('Raw Data'!BE155:BE156),IF(AND($AE$11=$AL$2,$AH$11="Combined"),SUM('Raw Data'!BE362:BE363),IF(AND($AE$11=$AL$3,$AH$11="Combined"),SUM('Raw Data'!BE569:BE570),IF(AND($AE$11=$AL$4,$AH$11="Combined"),SUM('Raw Data'!BE776:BE777),IF(AND($AE$11=$AL$5,$AH$11="Combined"),SUM('Raw Data'!BE983:BE984),IF(AND($AE$11=$AL$6,$AH$11="Combined"),SUM('Raw Data'!BE1190:BE1191),IF(AND($AE$11=$AL$7,$AH$11="Combined"),SUM('Raw Data'!BE1397:BE1398),"Error")))))))))))))))))))))</f>
        <v>0</v>
      </c>
      <c r="V30" s="6">
        <f>IF(AND($AE$11=$AL$1,OR($AH$11="Northbound",$AH$11="Eastbound")),'Raw Data'!BF155,IF(AND($AE$11=$AL$2,OR($AH$11="Northbound",$AH$11="Eastbound")),'Raw Data'!BF362,IF(AND($AE$11=$AL$3,OR($AH$11="Northbound",$AH$11="Eastbound")),'Raw Data'!BF569,IF(AND($AE$11=$AL$4,OR($AH$11="Northbound",$AH$11="Eastbound")),'Raw Data'!BF776,IF(AND($AE$11=$AL$5,OR($AH$11="Northbound",$AH$11="Eastbound")),'Raw Data'!BF983,IF(AND($AE$11=$AL$6,OR($AH$11="Northbound",$AH$11="Eastbound")),'Raw Data'!BF1190,IF(AND($AE$11=$AL$7,OR($AH$11="Northbound",$AH$11="Eastbound")),'Raw Data'!BF1397,IF(AND($AE$11=$AL$1,OR($AH$11="Southbound",$AH$11="Westbound")),'Raw Data'!BF156,IF(AND($AE$11=$AL$2,OR($AH$11="Southbound",$AH$11="Westbound")),'Raw Data'!BF363,IF(AND($AE$11=$AL$3,OR($AH$11="Southbound",$AH$11="Westbound")),'Raw Data'!BF570,IF(AND($AE$11=$AL$4,OR($AH$11="Southbound",$AH$11="Westbound")),'Raw Data'!BF777,IF(AND($AE$11=$AL$5,OR($AH$11="Southbound",$AH$11="Westbound")),'Raw Data'!BF984,IF(AND($AE$11=$AL$6,OR($AH$11="Southbound",$AH$11="Westbound")),'Raw Data'!BF1191,IF(AND($AE$11=$AL$7,OR($AH$11="Southbound",$AH$11="Westbound")),'Raw Data'!BF1398,IF(AND($AE$11=$AL$1,$AH$11="Combined"),SUM('Raw Data'!BF155:BF156),IF(AND($AE$11=$AL$2,$AH$11="Combined"),SUM('Raw Data'!BF362:BF363),IF(AND($AE$11=$AL$3,$AH$11="Combined"),SUM('Raw Data'!BF569:BF570),IF(AND($AE$11=$AL$4,$AH$11="Combined"),SUM('Raw Data'!BF776:BF777),IF(AND($AE$11=$AL$5,$AH$11="Combined"),SUM('Raw Data'!BF983:BF984),IF(AND($AE$11=$AL$6,$AH$11="Combined"),SUM('Raw Data'!BF1190:BF1191),IF(AND($AE$11=$AL$7,$AH$11="Combined"),SUM('Raw Data'!BF1397:BF1398),"Error")))))))))))))))))))))</f>
        <v>0</v>
      </c>
      <c r="W30" s="6">
        <f>IF(AND($AE$11=$AL$1,OR($AH$11="Northbound",$AH$11="Eastbound")),'Raw Data'!BG155,IF(AND($AE$11=$AL$2,OR($AH$11="Northbound",$AH$11="Eastbound")),'Raw Data'!BG362,IF(AND($AE$11=$AL$3,OR($AH$11="Northbound",$AH$11="Eastbound")),'Raw Data'!BG569,IF(AND($AE$11=$AL$4,OR($AH$11="Northbound",$AH$11="Eastbound")),'Raw Data'!BG776,IF(AND($AE$11=$AL$5,OR($AH$11="Northbound",$AH$11="Eastbound")),'Raw Data'!BG983,IF(AND($AE$11=$AL$6,OR($AH$11="Northbound",$AH$11="Eastbound")),'Raw Data'!BG1190,IF(AND($AE$11=$AL$7,OR($AH$11="Northbound",$AH$11="Eastbound")),'Raw Data'!BG1397,IF(AND($AE$11=$AL$1,OR($AH$11="Southbound",$AH$11="Westbound")),'Raw Data'!BG156,IF(AND($AE$11=$AL$2,OR($AH$11="Southbound",$AH$11="Westbound")),'Raw Data'!BG363,IF(AND($AE$11=$AL$3,OR($AH$11="Southbound",$AH$11="Westbound")),'Raw Data'!BG570,IF(AND($AE$11=$AL$4,OR($AH$11="Southbound",$AH$11="Westbound")),'Raw Data'!BG777,IF(AND($AE$11=$AL$5,OR($AH$11="Southbound",$AH$11="Westbound")),'Raw Data'!BG984,IF(AND($AE$11=$AL$6,OR($AH$11="Southbound",$AH$11="Westbound")),'Raw Data'!BG1191,IF(AND($AE$11=$AL$7,OR($AH$11="Southbound",$AH$11="Westbound")),'Raw Data'!BG1398,IF(AND($AE$11=$AL$1,$AH$11="Combined"),SUM('Raw Data'!BG155:BG156),IF(AND($AE$11=$AL$2,$AH$11="Combined"),SUM('Raw Data'!BG362:BG363),IF(AND($AE$11=$AL$3,$AH$11="Combined"),SUM('Raw Data'!BG569:BG570),IF(AND($AE$11=$AL$4,$AH$11="Combined"),SUM('Raw Data'!BG776:BG777),IF(AND($AE$11=$AL$5,$AH$11="Combined"),SUM('Raw Data'!BG983:BG984),IF(AND($AE$11=$AL$6,$AH$11="Combined"),SUM('Raw Data'!BG1190:BG1191),IF(AND($AE$11=$AL$7,$AH$11="Combined"),SUM('Raw Data'!BG1397:BG1398),"Error")))))))))))))))))))))</f>
        <v>0</v>
      </c>
      <c r="X30" s="6">
        <f t="shared" si="2"/>
        <v>0</v>
      </c>
      <c r="Y30" s="24" t="str">
        <f t="shared" si="0"/>
        <v>0</v>
      </c>
      <c r="Z30" s="6" t="str">
        <f>IF(AND($AE$11=$AL$1,OR($AH$11="Northbound",$AH$11="Eastbound")),'Raw Data'!BH155,IF(AND($AE$11=$AL$2,OR($AH$11="Northbound",$AH$11="Eastbound")),'Raw Data'!BH362,IF(AND($AE$11=$AL$3,OR($AH$11="Northbound",$AH$11="Eastbound")),'Raw Data'!BH569,IF(AND($AE$11=$AL$4,OR($AH$11="Northbound",$AH$11="Eastbound")),'Raw Data'!BH776,IF(AND($AE$11=$AL$5,OR($AH$11="Northbound",$AH$11="Eastbound")),'Raw Data'!BH983,IF(AND($AE$11=$AL$6,OR($AH$11="Northbound",$AH$11="Eastbound")),'Raw Data'!BH1190,IF(AND($AE$11=$AL$7,OR($AH$11="Northbound",$AH$11="Eastbound")),'Raw Data'!BH1397,IF(AND($AE$11=$AL$1,OR($AH$11="Southbound",$AH$11="Westbound")),'Raw Data'!BH156,IF(AND($AE$11=$AL$2,OR($AH$11="Southbound",$AH$11="Westbound")),'Raw Data'!BH363,IF(AND($AE$11=$AL$3,OR($AH$11="Southbound",$AH$11="Westbound")),'Raw Data'!BH570,IF(AND($AE$11=$AL$4,OR($AH$11="Southbound",$AH$11="Westbound")),'Raw Data'!BH777,IF(AND($AE$11=$AL$5,OR($AH$11="Southbound",$AH$11="Westbound")),'Raw Data'!BH984,IF(AND($AE$11=$AL$6,OR($AH$11="Southbound",$AH$11="Westbound")),'Raw Data'!BH1191,IF(AND($AE$11=$AL$7,OR($AH$11="Southbound",$AH$11="Westbound")),'Raw Data'!BH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0" s="6" t="str">
        <f>IF(AND($AE$11=$AL$1,OR($AH$11="Northbound",$AH$11="Eastbound")),'Raw Data'!BI155,IF(AND($AE$11=$AL$2,OR($AH$11="Northbound",$AH$11="Eastbound")),'Raw Data'!BI362,IF(AND($AE$11=$AL$3,OR($AH$11="Northbound",$AH$11="Eastbound")),'Raw Data'!BI569,IF(AND($AE$11=$AL$4,OR($AH$11="Northbound",$AH$11="Eastbound")),'Raw Data'!BI776,IF(AND($AE$11=$AL$5,OR($AH$11="Northbound",$AH$11="Eastbound")),'Raw Data'!BI983,IF(AND($AE$11=$AL$6,OR($AH$11="Northbound",$AH$11="Eastbound")),'Raw Data'!BI1190,IF(AND($AE$11=$AL$7,OR($AH$11="Northbound",$AH$11="Eastbound")),'Raw Data'!BI1397,IF(AND($AE$11=$AL$1,OR($AH$11="Southbound",$AH$11="Westbound")),'Raw Data'!BI156,IF(AND($AE$11=$AL$2,OR($AH$11="Southbound",$AH$11="Westbound")),'Raw Data'!BI363,IF(AND($AE$11=$AL$3,OR($AH$11="Southbound",$AH$11="Westbound")),'Raw Data'!BI570,IF(AND($AE$11=$AL$4,OR($AH$11="Southbound",$AH$11="Westbound")),'Raw Data'!BI777,IF(AND($AE$11=$AL$5,OR($AH$11="Southbound",$AH$11="Westbound")),'Raw Data'!BI984,IF(AND($AE$11=$AL$6,OR($AH$11="Southbound",$AH$11="Westbound")),'Raw Data'!BI1191,IF(AND($AE$11=$AL$7,OR($AH$11="Southbound",$AH$11="Westbound")),'Raw Data'!BI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0" s="6" t="str">
        <f>IF(AND($AE$11=$AL$1,OR($AH$11="Northbound",$AH$11="Eastbound")),'Raw Data'!BJ155,IF(AND($AE$11=$AL$2,OR($AH$11="Northbound",$AH$11="Eastbound")),'Raw Data'!BJ362,IF(AND($AE$11=$AL$3,OR($AH$11="Northbound",$AH$11="Eastbound")),'Raw Data'!BJ569,IF(AND($AE$11=$AL$4,OR($AH$11="Northbound",$AH$11="Eastbound")),'Raw Data'!BJ776,IF(AND($AE$11=$AL$5,OR($AH$11="Northbound",$AH$11="Eastbound")),'Raw Data'!BJ983,IF(AND($AE$11=$AL$6,OR($AH$11="Northbound",$AH$11="Eastbound")),'Raw Data'!BJ1190,IF(AND($AE$11=$AL$7,OR($AH$11="Northbound",$AH$11="Eastbound")),'Raw Data'!BJ1397,IF(AND($AE$11=$AL$1,OR($AH$11="Southbound",$AH$11="Westbound")),'Raw Data'!BJ156,IF(AND($AE$11=$AL$2,OR($AH$11="Southbound",$AH$11="Westbound")),'Raw Data'!BJ363,IF(AND($AE$11=$AL$3,OR($AH$11="Southbound",$AH$11="Westbound")),'Raw Data'!BJ570,IF(AND($AE$11=$AL$4,OR($AH$11="Southbound",$AH$11="Westbound")),'Raw Data'!BJ777,IF(AND($AE$11=$AL$5,OR($AH$11="Southbound",$AH$11="Westbound")),'Raw Data'!BJ984,IF(AND($AE$11=$AL$6,OR($AH$11="Southbound",$AH$11="Westbound")),'Raw Data'!BJ1191,IF(AND($AE$11=$AL$7,OR($AH$11="Southbound",$AH$11="Westbound")),'Raw Data'!BJ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0" s="70" t="str">
        <f>IF(AND($AE$11=$AL$1,OR($AH$11="Northbound",$AH$11="Eastbound")),'Raw Data'!BK155,IF(AND($AE$11=$AL$2,OR($AH$11="Northbound",$AH$11="Eastbound")),'Raw Data'!BK362,IF(AND($AE$11=$AL$3,OR($AH$11="Northbound",$AH$11="Eastbound")),'Raw Data'!BK569,IF(AND($AE$11=$AL$4,OR($AH$11="Northbound",$AH$11="Eastbound")),'Raw Data'!BK776,IF(AND($AE$11=$AL$5,OR($AH$11="Northbound",$AH$11="Eastbound")),'Raw Data'!BK983,IF(AND($AE$11=$AL$6,OR($AH$11="Northbound",$AH$11="Eastbound")),'Raw Data'!BK1190,IF(AND($AE$11=$AL$7,OR($AH$11="Northbound",$AH$11="Eastbound")),'Raw Data'!BK1397,IF(AND($AE$11=$AL$1,OR($AH$11="Southbound",$AH$11="Westbound")),'Raw Data'!BK156,IF(AND($AE$11=$AL$2,OR($AH$11="Southbound",$AH$11="Westbound")),'Raw Data'!BK363,IF(AND($AE$11=$AL$3,OR($AH$11="Southbound",$AH$11="Westbound")),'Raw Data'!BK570,IF(AND($AE$11=$AL$4,OR($AH$11="Southbound",$AH$11="Westbound")),'Raw Data'!BK777,IF(AND($AE$11=$AL$5,OR($AH$11="Southbound",$AH$11="Westbound")),'Raw Data'!BK984,IF(AND($AE$11=$AL$6,OR($AH$11="Southbound",$AH$11="Westbound")),'Raw Data'!BK1191,IF(AND($AE$11=$AL$7,OR($AH$11="Southbound",$AH$11="Westbound")),'Raw Data'!BK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0" s="47"/>
      <c r="AF30" s="47"/>
      <c r="AG30" s="47"/>
      <c r="AH30" s="47"/>
      <c r="AI30" s="47"/>
      <c r="AJ30" s="47"/>
      <c r="AK30" s="47"/>
      <c r="AL30" s="51"/>
      <c r="AM30" s="51"/>
      <c r="AN30" s="41"/>
      <c r="AO30" s="51"/>
      <c r="AQ30" s="47"/>
      <c r="AR30" s="47"/>
      <c r="AT30" s="47"/>
      <c r="AU30" s="47"/>
    </row>
    <row r="31" spans="1:47" ht="13.8" x14ac:dyDescent="0.25">
      <c r="A31" s="43">
        <v>0.17708333333333401</v>
      </c>
      <c r="B31" s="54">
        <f t="shared" si="1"/>
        <v>0</v>
      </c>
      <c r="C31" s="6">
        <f>IF(AND($AE$11=$AL$1,OR($AH$11="Northbound",$AH$11="Eastbound")),'Raw Data'!AM157,IF(AND($AE$11=$AL$2,OR($AH$11="Northbound",$AH$11="Eastbound")),'Raw Data'!AM364,IF(AND($AE$11=$AL$3,OR($AH$11="Northbound",$AH$11="Eastbound")),'Raw Data'!AM571,IF(AND($AE$11=$AL$4,OR($AH$11="Northbound",$AH$11="Eastbound")),'Raw Data'!AM778,IF(AND($AE$11=$AL$5,OR($AH$11="Northbound",$AH$11="Eastbound")),'Raw Data'!AM985,IF(AND($AE$11=$AL$6,OR($AH$11="Northbound",$AH$11="Eastbound")),'Raw Data'!AM1192,IF(AND($AE$11=$AL$7,OR($AH$11="Northbound",$AH$11="Eastbound")),'Raw Data'!AM1399,IF(AND($AE$11=$AL$1,OR($AH$11="Southbound",$AH$11="Westbound")),'Raw Data'!AM158,IF(AND($AE$11=$AL$2,OR($AH$11="Southbound",$AH$11="Westbound")),'Raw Data'!AM365,IF(AND($AE$11=$AL$3,OR($AH$11="Southbound",$AH$11="Westbound")),'Raw Data'!AM572,IF(AND($AE$11=$AL$4,OR($AH$11="Southbound",$AH$11="Westbound")),'Raw Data'!AM779,IF(AND($AE$11=$AL$5,OR($AH$11="Southbound",$AH$11="Westbound")),'Raw Data'!AM986,IF(AND($AE$11=$AL$6,OR($AH$11="Southbound",$AH$11="Westbound")),'Raw Data'!AM1193,IF(AND($AE$11=$AL$7,OR($AH$11="Southbound",$AH$11="Westbound")),'Raw Data'!AM1400,IF(AND($AE$11=$AL$1,$AH$11="Combined"),SUM('Raw Data'!AM157:AM158),IF(AND($AE$11=$AL$2,$AH$11="Combined"),SUM('Raw Data'!AM364:AM365),IF(AND($AE$11=$AL$3,$AH$11="Combined"),SUM('Raw Data'!AM571:AM572),IF(AND($AE$11=$AL$4,$AH$11="Combined"),SUM('Raw Data'!AM778:AM779),IF(AND($AE$11=$AL$5,$AH$11="Combined"),SUM('Raw Data'!AM985:AM986),IF(AND($AE$11=$AL$6,$AH$11="Combined"),SUM('Raw Data'!AM1192:AM1193),IF(AND($AE$11=$AL$7,$AH$11="Combined"),SUM('Raw Data'!AM1399:AM1400),"Error")))))))))))))))))))))</f>
        <v>0</v>
      </c>
      <c r="D31" s="6">
        <f>IF(AND($AE$11=$AL$1,OR($AH$11="Northbound",$AH$11="Eastbound")),'Raw Data'!AN157,IF(AND($AE$11=$AL$2,OR($AH$11="Northbound",$AH$11="Eastbound")),'Raw Data'!AN364,IF(AND($AE$11=$AL$3,OR($AH$11="Northbound",$AH$11="Eastbound")),'Raw Data'!AN571,IF(AND($AE$11=$AL$4,OR($AH$11="Northbound",$AH$11="Eastbound")),'Raw Data'!AN778,IF(AND($AE$11=$AL$5,OR($AH$11="Northbound",$AH$11="Eastbound")),'Raw Data'!AN985,IF(AND($AE$11=$AL$6,OR($AH$11="Northbound",$AH$11="Eastbound")),'Raw Data'!AN1192,IF(AND($AE$11=$AL$7,OR($AH$11="Northbound",$AH$11="Eastbound")),'Raw Data'!AN1399,IF(AND($AE$11=$AL$1,OR($AH$11="Southbound",$AH$11="Westbound")),'Raw Data'!AN158,IF(AND($AE$11=$AL$2,OR($AH$11="Southbound",$AH$11="Westbound")),'Raw Data'!AN365,IF(AND($AE$11=$AL$3,OR($AH$11="Southbound",$AH$11="Westbound")),'Raw Data'!AN572,IF(AND($AE$11=$AL$4,OR($AH$11="Southbound",$AH$11="Westbound")),'Raw Data'!AN779,IF(AND($AE$11=$AL$5,OR($AH$11="Southbound",$AH$11="Westbound")),'Raw Data'!AN986,IF(AND($AE$11=$AL$6,OR($AH$11="Southbound",$AH$11="Westbound")),'Raw Data'!AN1193,IF(AND($AE$11=$AL$7,OR($AH$11="Southbound",$AH$11="Westbound")),'Raw Data'!AN1400,IF(AND($AE$11=$AL$1,$AH$11="Combined"),SUM('Raw Data'!AN157:AN158),IF(AND($AE$11=$AL$2,$AH$11="Combined"),SUM('Raw Data'!AN364:AN365),IF(AND($AE$11=$AL$3,$AH$11="Combined"),SUM('Raw Data'!AN571:AN572),IF(AND($AE$11=$AL$4,$AH$11="Combined"),SUM('Raw Data'!AN778:AN779),IF(AND($AE$11=$AL$5,$AH$11="Combined"),SUM('Raw Data'!AN985:AN986),IF(AND($AE$11=$AL$6,$AH$11="Combined"),SUM('Raw Data'!AN1192:AN1193),IF(AND($AE$11=$AL$7,$AH$11="Combined"),SUM('Raw Data'!AN1399:AN1400),"Error")))))))))))))))))))))</f>
        <v>0</v>
      </c>
      <c r="E31" s="6">
        <f>IF(AND($AE$11=$AL$1,OR($AH$11="Northbound",$AH$11="Eastbound")),'Raw Data'!AO157,IF(AND($AE$11=$AL$2,OR($AH$11="Northbound",$AH$11="Eastbound")),'Raw Data'!AO364,IF(AND($AE$11=$AL$3,OR($AH$11="Northbound",$AH$11="Eastbound")),'Raw Data'!AO571,IF(AND($AE$11=$AL$4,OR($AH$11="Northbound",$AH$11="Eastbound")),'Raw Data'!AO778,IF(AND($AE$11=$AL$5,OR($AH$11="Northbound",$AH$11="Eastbound")),'Raw Data'!AO985,IF(AND($AE$11=$AL$6,OR($AH$11="Northbound",$AH$11="Eastbound")),'Raw Data'!AO1192,IF(AND($AE$11=$AL$7,OR($AH$11="Northbound",$AH$11="Eastbound")),'Raw Data'!AO1399,IF(AND($AE$11=$AL$1,OR($AH$11="Southbound",$AH$11="Westbound")),'Raw Data'!AO158,IF(AND($AE$11=$AL$2,OR($AH$11="Southbound",$AH$11="Westbound")),'Raw Data'!AO365,IF(AND($AE$11=$AL$3,OR($AH$11="Southbound",$AH$11="Westbound")),'Raw Data'!AO572,IF(AND($AE$11=$AL$4,OR($AH$11="Southbound",$AH$11="Westbound")),'Raw Data'!AO779,IF(AND($AE$11=$AL$5,OR($AH$11="Southbound",$AH$11="Westbound")),'Raw Data'!AO986,IF(AND($AE$11=$AL$6,OR($AH$11="Southbound",$AH$11="Westbound")),'Raw Data'!AO1193,IF(AND($AE$11=$AL$7,OR($AH$11="Southbound",$AH$11="Westbound")),'Raw Data'!AO1400,IF(AND($AE$11=$AL$1,$AH$11="Combined"),SUM('Raw Data'!AO157:AO158),IF(AND($AE$11=$AL$2,$AH$11="Combined"),SUM('Raw Data'!AO364:AO365),IF(AND($AE$11=$AL$3,$AH$11="Combined"),SUM('Raw Data'!AO571:AO572),IF(AND($AE$11=$AL$4,$AH$11="Combined"),SUM('Raw Data'!AO778:AO779),IF(AND($AE$11=$AL$5,$AH$11="Combined"),SUM('Raw Data'!AO985:AO986),IF(AND($AE$11=$AL$6,$AH$11="Combined"),SUM('Raw Data'!AO1192:AO1193),IF(AND($AE$11=$AL$7,$AH$11="Combined"),SUM('Raw Data'!AO1399:AO1400),"Error")))))))))))))))))))))</f>
        <v>0</v>
      </c>
      <c r="F31" s="6">
        <f>IF(AND($AE$11=$AL$1,OR($AH$11="Northbound",$AH$11="Eastbound")),'Raw Data'!AP157,IF(AND($AE$11=$AL$2,OR($AH$11="Northbound",$AH$11="Eastbound")),'Raw Data'!AP364,IF(AND($AE$11=$AL$3,OR($AH$11="Northbound",$AH$11="Eastbound")),'Raw Data'!AP571,IF(AND($AE$11=$AL$4,OR($AH$11="Northbound",$AH$11="Eastbound")),'Raw Data'!AP778,IF(AND($AE$11=$AL$5,OR($AH$11="Northbound",$AH$11="Eastbound")),'Raw Data'!AP985,IF(AND($AE$11=$AL$6,OR($AH$11="Northbound",$AH$11="Eastbound")),'Raw Data'!AP1192,IF(AND($AE$11=$AL$7,OR($AH$11="Northbound",$AH$11="Eastbound")),'Raw Data'!AP1399,IF(AND($AE$11=$AL$1,OR($AH$11="Southbound",$AH$11="Westbound")),'Raw Data'!AP158,IF(AND($AE$11=$AL$2,OR($AH$11="Southbound",$AH$11="Westbound")),'Raw Data'!AP365,IF(AND($AE$11=$AL$3,OR($AH$11="Southbound",$AH$11="Westbound")),'Raw Data'!AP572,IF(AND($AE$11=$AL$4,OR($AH$11="Southbound",$AH$11="Westbound")),'Raw Data'!AP779,IF(AND($AE$11=$AL$5,OR($AH$11="Southbound",$AH$11="Westbound")),'Raw Data'!AP986,IF(AND($AE$11=$AL$6,OR($AH$11="Southbound",$AH$11="Westbound")),'Raw Data'!AP1193,IF(AND($AE$11=$AL$7,OR($AH$11="Southbound",$AH$11="Westbound")),'Raw Data'!AP1400,IF(AND($AE$11=$AL$1,$AH$11="Combined"),SUM('Raw Data'!AP157:AP158),IF(AND($AE$11=$AL$2,$AH$11="Combined"),SUM('Raw Data'!AP364:AP365),IF(AND($AE$11=$AL$3,$AH$11="Combined"),SUM('Raw Data'!AP571:AP572),IF(AND($AE$11=$AL$4,$AH$11="Combined"),SUM('Raw Data'!AP778:AP779),IF(AND($AE$11=$AL$5,$AH$11="Combined"),SUM('Raw Data'!AP985:AP986),IF(AND($AE$11=$AL$6,$AH$11="Combined"),SUM('Raw Data'!AP1192:AP1193),IF(AND($AE$11=$AL$7,$AH$11="Combined"),SUM('Raw Data'!AP1399:AP1400),"Error")))))))))))))))))))))</f>
        <v>0</v>
      </c>
      <c r="G31" s="6">
        <f>IF(AND($AE$11=$AL$1,OR($AH$11="Northbound",$AH$11="Eastbound")),'Raw Data'!AQ157,IF(AND($AE$11=$AL$2,OR($AH$11="Northbound",$AH$11="Eastbound")),'Raw Data'!AQ364,IF(AND($AE$11=$AL$3,OR($AH$11="Northbound",$AH$11="Eastbound")),'Raw Data'!AQ571,IF(AND($AE$11=$AL$4,OR($AH$11="Northbound",$AH$11="Eastbound")),'Raw Data'!AQ778,IF(AND($AE$11=$AL$5,OR($AH$11="Northbound",$AH$11="Eastbound")),'Raw Data'!AQ985,IF(AND($AE$11=$AL$6,OR($AH$11="Northbound",$AH$11="Eastbound")),'Raw Data'!AQ1192,IF(AND($AE$11=$AL$7,OR($AH$11="Northbound",$AH$11="Eastbound")),'Raw Data'!AQ1399,IF(AND($AE$11=$AL$1,OR($AH$11="Southbound",$AH$11="Westbound")),'Raw Data'!AQ158,IF(AND($AE$11=$AL$2,OR($AH$11="Southbound",$AH$11="Westbound")),'Raw Data'!AQ365,IF(AND($AE$11=$AL$3,OR($AH$11="Southbound",$AH$11="Westbound")),'Raw Data'!AQ572,IF(AND($AE$11=$AL$4,OR($AH$11="Southbound",$AH$11="Westbound")),'Raw Data'!AQ779,IF(AND($AE$11=$AL$5,OR($AH$11="Southbound",$AH$11="Westbound")),'Raw Data'!AQ986,IF(AND($AE$11=$AL$6,OR($AH$11="Southbound",$AH$11="Westbound")),'Raw Data'!AQ1193,IF(AND($AE$11=$AL$7,OR($AH$11="Southbound",$AH$11="Westbound")),'Raw Data'!AQ1400,IF(AND($AE$11=$AL$1,$AH$11="Combined"),SUM('Raw Data'!AQ157:AQ158),IF(AND($AE$11=$AL$2,$AH$11="Combined"),SUM('Raw Data'!AQ364:AQ365),IF(AND($AE$11=$AL$3,$AH$11="Combined"),SUM('Raw Data'!AQ571:AQ572),IF(AND($AE$11=$AL$4,$AH$11="Combined"),SUM('Raw Data'!AQ778:AQ779),IF(AND($AE$11=$AL$5,$AH$11="Combined"),SUM('Raw Data'!AQ985:AQ986),IF(AND($AE$11=$AL$6,$AH$11="Combined"),SUM('Raw Data'!AQ1192:AQ1193),IF(AND($AE$11=$AL$7,$AH$11="Combined"),SUM('Raw Data'!AQ1399:AQ1400),"Error")))))))))))))))))))))</f>
        <v>0</v>
      </c>
      <c r="H31" s="6">
        <f>IF(AND($AE$11=$AL$1,OR($AH$11="Northbound",$AH$11="Eastbound")),'Raw Data'!AR157,IF(AND($AE$11=$AL$2,OR($AH$11="Northbound",$AH$11="Eastbound")),'Raw Data'!AR364,IF(AND($AE$11=$AL$3,OR($AH$11="Northbound",$AH$11="Eastbound")),'Raw Data'!AR571,IF(AND($AE$11=$AL$4,OR($AH$11="Northbound",$AH$11="Eastbound")),'Raw Data'!AR778,IF(AND($AE$11=$AL$5,OR($AH$11="Northbound",$AH$11="Eastbound")),'Raw Data'!AR985,IF(AND($AE$11=$AL$6,OR($AH$11="Northbound",$AH$11="Eastbound")),'Raw Data'!AR1192,IF(AND($AE$11=$AL$7,OR($AH$11="Northbound",$AH$11="Eastbound")),'Raw Data'!AR1399,IF(AND($AE$11=$AL$1,OR($AH$11="Southbound",$AH$11="Westbound")),'Raw Data'!AR158,IF(AND($AE$11=$AL$2,OR($AH$11="Southbound",$AH$11="Westbound")),'Raw Data'!AR365,IF(AND($AE$11=$AL$3,OR($AH$11="Southbound",$AH$11="Westbound")),'Raw Data'!AR572,IF(AND($AE$11=$AL$4,OR($AH$11="Southbound",$AH$11="Westbound")),'Raw Data'!AR779,IF(AND($AE$11=$AL$5,OR($AH$11="Southbound",$AH$11="Westbound")),'Raw Data'!AR986,IF(AND($AE$11=$AL$6,OR($AH$11="Southbound",$AH$11="Westbound")),'Raw Data'!AR1193,IF(AND($AE$11=$AL$7,OR($AH$11="Southbound",$AH$11="Westbound")),'Raw Data'!AR1400,IF(AND($AE$11=$AL$1,$AH$11="Combined"),SUM('Raw Data'!AR157:AR158),IF(AND($AE$11=$AL$2,$AH$11="Combined"),SUM('Raw Data'!AR364:AR365),IF(AND($AE$11=$AL$3,$AH$11="Combined"),SUM('Raw Data'!AR571:AR572),IF(AND($AE$11=$AL$4,$AH$11="Combined"),SUM('Raw Data'!AR778:AR779),IF(AND($AE$11=$AL$5,$AH$11="Combined"),SUM('Raw Data'!AR985:AR986),IF(AND($AE$11=$AL$6,$AH$11="Combined"),SUM('Raw Data'!AR1192:AR1193),IF(AND($AE$11=$AL$7,$AH$11="Combined"),SUM('Raw Data'!AR1399:AR1400),"Error")))))))))))))))))))))</f>
        <v>0</v>
      </c>
      <c r="I31" s="6">
        <f>IF(AND($AE$11=$AL$1,OR($AH$11="Northbound",$AH$11="Eastbound")),'Raw Data'!AS157,IF(AND($AE$11=$AL$2,OR($AH$11="Northbound",$AH$11="Eastbound")),'Raw Data'!AS364,IF(AND($AE$11=$AL$3,OR($AH$11="Northbound",$AH$11="Eastbound")),'Raw Data'!AS571,IF(AND($AE$11=$AL$4,OR($AH$11="Northbound",$AH$11="Eastbound")),'Raw Data'!AS778,IF(AND($AE$11=$AL$5,OR($AH$11="Northbound",$AH$11="Eastbound")),'Raw Data'!AS985,IF(AND($AE$11=$AL$6,OR($AH$11="Northbound",$AH$11="Eastbound")),'Raw Data'!AS1192,IF(AND($AE$11=$AL$7,OR($AH$11="Northbound",$AH$11="Eastbound")),'Raw Data'!AS1399,IF(AND($AE$11=$AL$1,OR($AH$11="Southbound",$AH$11="Westbound")),'Raw Data'!AS158,IF(AND($AE$11=$AL$2,OR($AH$11="Southbound",$AH$11="Westbound")),'Raw Data'!AS365,IF(AND($AE$11=$AL$3,OR($AH$11="Southbound",$AH$11="Westbound")),'Raw Data'!AS572,IF(AND($AE$11=$AL$4,OR($AH$11="Southbound",$AH$11="Westbound")),'Raw Data'!AS779,IF(AND($AE$11=$AL$5,OR($AH$11="Southbound",$AH$11="Westbound")),'Raw Data'!AS986,IF(AND($AE$11=$AL$6,OR($AH$11="Southbound",$AH$11="Westbound")),'Raw Data'!AS1193,IF(AND($AE$11=$AL$7,OR($AH$11="Southbound",$AH$11="Westbound")),'Raw Data'!AS1400,IF(AND($AE$11=$AL$1,$AH$11="Combined"),SUM('Raw Data'!AS157:AS158),IF(AND($AE$11=$AL$2,$AH$11="Combined"),SUM('Raw Data'!AS364:AS365),IF(AND($AE$11=$AL$3,$AH$11="Combined"),SUM('Raw Data'!AS571:AS572),IF(AND($AE$11=$AL$4,$AH$11="Combined"),SUM('Raw Data'!AS778:AS779),IF(AND($AE$11=$AL$5,$AH$11="Combined"),SUM('Raw Data'!AS985:AS986),IF(AND($AE$11=$AL$6,$AH$11="Combined"),SUM('Raw Data'!AS1192:AS1193),IF(AND($AE$11=$AL$7,$AH$11="Combined"),SUM('Raw Data'!AS1399:AS1400),"Error")))))))))))))))))))))</f>
        <v>0</v>
      </c>
      <c r="J31" s="6">
        <f>IF(AND($AE$11=$AL$1,OR($AH$11="Northbound",$AH$11="Eastbound")),'Raw Data'!AT157,IF(AND($AE$11=$AL$2,OR($AH$11="Northbound",$AH$11="Eastbound")),'Raw Data'!AT364,IF(AND($AE$11=$AL$3,OR($AH$11="Northbound",$AH$11="Eastbound")),'Raw Data'!AT571,IF(AND($AE$11=$AL$4,OR($AH$11="Northbound",$AH$11="Eastbound")),'Raw Data'!AT778,IF(AND($AE$11=$AL$5,OR($AH$11="Northbound",$AH$11="Eastbound")),'Raw Data'!AT985,IF(AND($AE$11=$AL$6,OR($AH$11="Northbound",$AH$11="Eastbound")),'Raw Data'!AT1192,IF(AND($AE$11=$AL$7,OR($AH$11="Northbound",$AH$11="Eastbound")),'Raw Data'!AT1399,IF(AND($AE$11=$AL$1,OR($AH$11="Southbound",$AH$11="Westbound")),'Raw Data'!AT158,IF(AND($AE$11=$AL$2,OR($AH$11="Southbound",$AH$11="Westbound")),'Raw Data'!AT365,IF(AND($AE$11=$AL$3,OR($AH$11="Southbound",$AH$11="Westbound")),'Raw Data'!AT572,IF(AND($AE$11=$AL$4,OR($AH$11="Southbound",$AH$11="Westbound")),'Raw Data'!AT779,IF(AND($AE$11=$AL$5,OR($AH$11="Southbound",$AH$11="Westbound")),'Raw Data'!AT986,IF(AND($AE$11=$AL$6,OR($AH$11="Southbound",$AH$11="Westbound")),'Raw Data'!AT1193,IF(AND($AE$11=$AL$7,OR($AH$11="Southbound",$AH$11="Westbound")),'Raw Data'!AT1400,IF(AND($AE$11=$AL$1,$AH$11="Combined"),SUM('Raw Data'!AT157:AT158),IF(AND($AE$11=$AL$2,$AH$11="Combined"),SUM('Raw Data'!AT364:AT365),IF(AND($AE$11=$AL$3,$AH$11="Combined"),SUM('Raw Data'!AT571:AT572),IF(AND($AE$11=$AL$4,$AH$11="Combined"),SUM('Raw Data'!AT778:AT779),IF(AND($AE$11=$AL$5,$AH$11="Combined"),SUM('Raw Data'!AT985:AT986),IF(AND($AE$11=$AL$6,$AH$11="Combined"),SUM('Raw Data'!AT1192:AT1193),IF(AND($AE$11=$AL$7,$AH$11="Combined"),SUM('Raw Data'!AT1399:AT1400),"Error")))))))))))))))))))))</f>
        <v>0</v>
      </c>
      <c r="K31" s="6">
        <f>IF(AND($AE$11=$AL$1,OR($AH$11="Northbound",$AH$11="Eastbound")),'Raw Data'!AU157,IF(AND($AE$11=$AL$2,OR($AH$11="Northbound",$AH$11="Eastbound")),'Raw Data'!AU364,IF(AND($AE$11=$AL$3,OR($AH$11="Northbound",$AH$11="Eastbound")),'Raw Data'!AU571,IF(AND($AE$11=$AL$4,OR($AH$11="Northbound",$AH$11="Eastbound")),'Raw Data'!AU778,IF(AND($AE$11=$AL$5,OR($AH$11="Northbound",$AH$11="Eastbound")),'Raw Data'!AU985,IF(AND($AE$11=$AL$6,OR($AH$11="Northbound",$AH$11="Eastbound")),'Raw Data'!AU1192,IF(AND($AE$11=$AL$7,OR($AH$11="Northbound",$AH$11="Eastbound")),'Raw Data'!AU1399,IF(AND($AE$11=$AL$1,OR($AH$11="Southbound",$AH$11="Westbound")),'Raw Data'!AU158,IF(AND($AE$11=$AL$2,OR($AH$11="Southbound",$AH$11="Westbound")),'Raw Data'!AU365,IF(AND($AE$11=$AL$3,OR($AH$11="Southbound",$AH$11="Westbound")),'Raw Data'!AU572,IF(AND($AE$11=$AL$4,OR($AH$11="Southbound",$AH$11="Westbound")),'Raw Data'!AU779,IF(AND($AE$11=$AL$5,OR($AH$11="Southbound",$AH$11="Westbound")),'Raw Data'!AU986,IF(AND($AE$11=$AL$6,OR($AH$11="Southbound",$AH$11="Westbound")),'Raw Data'!AU1193,IF(AND($AE$11=$AL$7,OR($AH$11="Southbound",$AH$11="Westbound")),'Raw Data'!AU1400,IF(AND($AE$11=$AL$1,$AH$11="Combined"),SUM('Raw Data'!AU157:AU158),IF(AND($AE$11=$AL$2,$AH$11="Combined"),SUM('Raw Data'!AU364:AU365),IF(AND($AE$11=$AL$3,$AH$11="Combined"),SUM('Raw Data'!AU571:AU572),IF(AND($AE$11=$AL$4,$AH$11="Combined"),SUM('Raw Data'!AU778:AU779),IF(AND($AE$11=$AL$5,$AH$11="Combined"),SUM('Raw Data'!AU985:AU986),IF(AND($AE$11=$AL$6,$AH$11="Combined"),SUM('Raw Data'!AU1192:AU1193),IF(AND($AE$11=$AL$7,$AH$11="Combined"),SUM('Raw Data'!AU1399:AU1400),"Error")))))))))))))))))))))</f>
        <v>0</v>
      </c>
      <c r="L31" s="6">
        <f>IF(AND($AE$11=$AL$1,OR($AH$11="Northbound",$AH$11="Eastbound")),'Raw Data'!AV157,IF(AND($AE$11=$AL$2,OR($AH$11="Northbound",$AH$11="Eastbound")),'Raw Data'!AV364,IF(AND($AE$11=$AL$3,OR($AH$11="Northbound",$AH$11="Eastbound")),'Raw Data'!AV571,IF(AND($AE$11=$AL$4,OR($AH$11="Northbound",$AH$11="Eastbound")),'Raw Data'!AV778,IF(AND($AE$11=$AL$5,OR($AH$11="Northbound",$AH$11="Eastbound")),'Raw Data'!AV985,IF(AND($AE$11=$AL$6,OR($AH$11="Northbound",$AH$11="Eastbound")),'Raw Data'!AV1192,IF(AND($AE$11=$AL$7,OR($AH$11="Northbound",$AH$11="Eastbound")),'Raw Data'!AV1399,IF(AND($AE$11=$AL$1,OR($AH$11="Southbound",$AH$11="Westbound")),'Raw Data'!AV158,IF(AND($AE$11=$AL$2,OR($AH$11="Southbound",$AH$11="Westbound")),'Raw Data'!AV365,IF(AND($AE$11=$AL$3,OR($AH$11="Southbound",$AH$11="Westbound")),'Raw Data'!AV572,IF(AND($AE$11=$AL$4,OR($AH$11="Southbound",$AH$11="Westbound")),'Raw Data'!AV779,IF(AND($AE$11=$AL$5,OR($AH$11="Southbound",$AH$11="Westbound")),'Raw Data'!AV986,IF(AND($AE$11=$AL$6,OR($AH$11="Southbound",$AH$11="Westbound")),'Raw Data'!AV1193,IF(AND($AE$11=$AL$7,OR($AH$11="Southbound",$AH$11="Westbound")),'Raw Data'!AV1400,IF(AND($AE$11=$AL$1,$AH$11="Combined"),SUM('Raw Data'!AV157:AV158),IF(AND($AE$11=$AL$2,$AH$11="Combined"),SUM('Raw Data'!AV364:AV365),IF(AND($AE$11=$AL$3,$AH$11="Combined"),SUM('Raw Data'!AV571:AV572),IF(AND($AE$11=$AL$4,$AH$11="Combined"),SUM('Raw Data'!AV778:AV779),IF(AND($AE$11=$AL$5,$AH$11="Combined"),SUM('Raw Data'!AV985:AV986),IF(AND($AE$11=$AL$6,$AH$11="Combined"),SUM('Raw Data'!AV1192:AV1193),IF(AND($AE$11=$AL$7,$AH$11="Combined"),SUM('Raw Data'!AV1399:AV1400),"Error")))))))))))))))))))))</f>
        <v>0</v>
      </c>
      <c r="M31" s="6">
        <f>IF(AND($AE$11=$AL$1,OR($AH$11="Northbound",$AH$11="Eastbound")),'Raw Data'!AW157,IF(AND($AE$11=$AL$2,OR($AH$11="Northbound",$AH$11="Eastbound")),'Raw Data'!AW364,IF(AND($AE$11=$AL$3,OR($AH$11="Northbound",$AH$11="Eastbound")),'Raw Data'!AW571,IF(AND($AE$11=$AL$4,OR($AH$11="Northbound",$AH$11="Eastbound")),'Raw Data'!AW778,IF(AND($AE$11=$AL$5,OR($AH$11="Northbound",$AH$11="Eastbound")),'Raw Data'!AW985,IF(AND($AE$11=$AL$6,OR($AH$11="Northbound",$AH$11="Eastbound")),'Raw Data'!AW1192,IF(AND($AE$11=$AL$7,OR($AH$11="Northbound",$AH$11="Eastbound")),'Raw Data'!AW1399,IF(AND($AE$11=$AL$1,OR($AH$11="Southbound",$AH$11="Westbound")),'Raw Data'!AW158,IF(AND($AE$11=$AL$2,OR($AH$11="Southbound",$AH$11="Westbound")),'Raw Data'!AW365,IF(AND($AE$11=$AL$3,OR($AH$11="Southbound",$AH$11="Westbound")),'Raw Data'!AW572,IF(AND($AE$11=$AL$4,OR($AH$11="Southbound",$AH$11="Westbound")),'Raw Data'!AW779,IF(AND($AE$11=$AL$5,OR($AH$11="Southbound",$AH$11="Westbound")),'Raw Data'!AW986,IF(AND($AE$11=$AL$6,OR($AH$11="Southbound",$AH$11="Westbound")),'Raw Data'!AW1193,IF(AND($AE$11=$AL$7,OR($AH$11="Southbound",$AH$11="Westbound")),'Raw Data'!AW1400,IF(AND($AE$11=$AL$1,$AH$11="Combined"),SUM('Raw Data'!AW157:AW158),IF(AND($AE$11=$AL$2,$AH$11="Combined"),SUM('Raw Data'!AW364:AW365),IF(AND($AE$11=$AL$3,$AH$11="Combined"),SUM('Raw Data'!AW571:AW572),IF(AND($AE$11=$AL$4,$AH$11="Combined"),SUM('Raw Data'!AW778:AW779),IF(AND($AE$11=$AL$5,$AH$11="Combined"),SUM('Raw Data'!AW985:AW986),IF(AND($AE$11=$AL$6,$AH$11="Combined"),SUM('Raw Data'!AW1192:AW1193),IF(AND($AE$11=$AL$7,$AH$11="Combined"),SUM('Raw Data'!AW1399:AW1400),"Error")))))))))))))))))))))</f>
        <v>0</v>
      </c>
      <c r="N31" s="6">
        <f>IF(AND($AE$11=$AL$1,OR($AH$11="Northbound",$AH$11="Eastbound")),'Raw Data'!AX157,IF(AND($AE$11=$AL$2,OR($AH$11="Northbound",$AH$11="Eastbound")),'Raw Data'!AX364,IF(AND($AE$11=$AL$3,OR($AH$11="Northbound",$AH$11="Eastbound")),'Raw Data'!AX571,IF(AND($AE$11=$AL$4,OR($AH$11="Northbound",$AH$11="Eastbound")),'Raw Data'!AX778,IF(AND($AE$11=$AL$5,OR($AH$11="Northbound",$AH$11="Eastbound")),'Raw Data'!AX985,IF(AND($AE$11=$AL$6,OR($AH$11="Northbound",$AH$11="Eastbound")),'Raw Data'!AX1192,IF(AND($AE$11=$AL$7,OR($AH$11="Northbound",$AH$11="Eastbound")),'Raw Data'!AX1399,IF(AND($AE$11=$AL$1,OR($AH$11="Southbound",$AH$11="Westbound")),'Raw Data'!AX158,IF(AND($AE$11=$AL$2,OR($AH$11="Southbound",$AH$11="Westbound")),'Raw Data'!AX365,IF(AND($AE$11=$AL$3,OR($AH$11="Southbound",$AH$11="Westbound")),'Raw Data'!AX572,IF(AND($AE$11=$AL$4,OR($AH$11="Southbound",$AH$11="Westbound")),'Raw Data'!AX779,IF(AND($AE$11=$AL$5,OR($AH$11="Southbound",$AH$11="Westbound")),'Raw Data'!AX986,IF(AND($AE$11=$AL$6,OR($AH$11="Southbound",$AH$11="Westbound")),'Raw Data'!AX1193,IF(AND($AE$11=$AL$7,OR($AH$11="Southbound",$AH$11="Westbound")),'Raw Data'!AX1400,IF(AND($AE$11=$AL$1,$AH$11="Combined"),SUM('Raw Data'!AX157:AX158),IF(AND($AE$11=$AL$2,$AH$11="Combined"),SUM('Raw Data'!AX364:AX365),IF(AND($AE$11=$AL$3,$AH$11="Combined"),SUM('Raw Data'!AX571:AX572),IF(AND($AE$11=$AL$4,$AH$11="Combined"),SUM('Raw Data'!AX778:AX779),IF(AND($AE$11=$AL$5,$AH$11="Combined"),SUM('Raw Data'!AX985:AX986),IF(AND($AE$11=$AL$6,$AH$11="Combined"),SUM('Raw Data'!AX1192:AX1193),IF(AND($AE$11=$AL$7,$AH$11="Combined"),SUM('Raw Data'!AX1399:AX1400),"Error")))))))))))))))))))))</f>
        <v>0</v>
      </c>
      <c r="O31" s="6">
        <f>IF(AND($AE$11=$AL$1,OR($AH$11="Northbound",$AH$11="Eastbound")),'Raw Data'!AY157,IF(AND($AE$11=$AL$2,OR($AH$11="Northbound",$AH$11="Eastbound")),'Raw Data'!AY364,IF(AND($AE$11=$AL$3,OR($AH$11="Northbound",$AH$11="Eastbound")),'Raw Data'!AY571,IF(AND($AE$11=$AL$4,OR($AH$11="Northbound",$AH$11="Eastbound")),'Raw Data'!AY778,IF(AND($AE$11=$AL$5,OR($AH$11="Northbound",$AH$11="Eastbound")),'Raw Data'!AY985,IF(AND($AE$11=$AL$6,OR($AH$11="Northbound",$AH$11="Eastbound")),'Raw Data'!AY1192,IF(AND($AE$11=$AL$7,OR($AH$11="Northbound",$AH$11="Eastbound")),'Raw Data'!AY1399,IF(AND($AE$11=$AL$1,OR($AH$11="Southbound",$AH$11="Westbound")),'Raw Data'!AY158,IF(AND($AE$11=$AL$2,OR($AH$11="Southbound",$AH$11="Westbound")),'Raw Data'!AY365,IF(AND($AE$11=$AL$3,OR($AH$11="Southbound",$AH$11="Westbound")),'Raw Data'!AY572,IF(AND($AE$11=$AL$4,OR($AH$11="Southbound",$AH$11="Westbound")),'Raw Data'!AY779,IF(AND($AE$11=$AL$5,OR($AH$11="Southbound",$AH$11="Westbound")),'Raw Data'!AY986,IF(AND($AE$11=$AL$6,OR($AH$11="Southbound",$AH$11="Westbound")),'Raw Data'!AY1193,IF(AND($AE$11=$AL$7,OR($AH$11="Southbound",$AH$11="Westbound")),'Raw Data'!AY1400,IF(AND($AE$11=$AL$1,$AH$11="Combined"),SUM('Raw Data'!AY157:AY158),IF(AND($AE$11=$AL$2,$AH$11="Combined"),SUM('Raw Data'!AY364:AY365),IF(AND($AE$11=$AL$3,$AH$11="Combined"),SUM('Raw Data'!AY571:AY572),IF(AND($AE$11=$AL$4,$AH$11="Combined"),SUM('Raw Data'!AY778:AY779),IF(AND($AE$11=$AL$5,$AH$11="Combined"),SUM('Raw Data'!AY985:AY986),IF(AND($AE$11=$AL$6,$AH$11="Combined"),SUM('Raw Data'!AY1192:AY1193),IF(AND($AE$11=$AL$7,$AH$11="Combined"),SUM('Raw Data'!AY1399:AY1400),"Error")))))))))))))))))))))</f>
        <v>0</v>
      </c>
      <c r="P31" s="6">
        <f>IF(AND($AE$11=$AL$1,OR($AH$11="Northbound",$AH$11="Eastbound")),'Raw Data'!AZ157,IF(AND($AE$11=$AL$2,OR($AH$11="Northbound",$AH$11="Eastbound")),'Raw Data'!AZ364,IF(AND($AE$11=$AL$3,OR($AH$11="Northbound",$AH$11="Eastbound")),'Raw Data'!AZ571,IF(AND($AE$11=$AL$4,OR($AH$11="Northbound",$AH$11="Eastbound")),'Raw Data'!AZ778,IF(AND($AE$11=$AL$5,OR($AH$11="Northbound",$AH$11="Eastbound")),'Raw Data'!AZ985,IF(AND($AE$11=$AL$6,OR($AH$11="Northbound",$AH$11="Eastbound")),'Raw Data'!AZ1192,IF(AND($AE$11=$AL$7,OR($AH$11="Northbound",$AH$11="Eastbound")),'Raw Data'!AZ1399,IF(AND($AE$11=$AL$1,OR($AH$11="Southbound",$AH$11="Westbound")),'Raw Data'!AZ158,IF(AND($AE$11=$AL$2,OR($AH$11="Southbound",$AH$11="Westbound")),'Raw Data'!AZ365,IF(AND($AE$11=$AL$3,OR($AH$11="Southbound",$AH$11="Westbound")),'Raw Data'!AZ572,IF(AND($AE$11=$AL$4,OR($AH$11="Southbound",$AH$11="Westbound")),'Raw Data'!AZ779,IF(AND($AE$11=$AL$5,OR($AH$11="Southbound",$AH$11="Westbound")),'Raw Data'!AZ986,IF(AND($AE$11=$AL$6,OR($AH$11="Southbound",$AH$11="Westbound")),'Raw Data'!AZ1193,IF(AND($AE$11=$AL$7,OR($AH$11="Southbound",$AH$11="Westbound")),'Raw Data'!AZ1400,IF(AND($AE$11=$AL$1,$AH$11="Combined"),SUM('Raw Data'!AZ157:AZ158),IF(AND($AE$11=$AL$2,$AH$11="Combined"),SUM('Raw Data'!AZ364:AZ365),IF(AND($AE$11=$AL$3,$AH$11="Combined"),SUM('Raw Data'!AZ571:AZ572),IF(AND($AE$11=$AL$4,$AH$11="Combined"),SUM('Raw Data'!AZ778:AZ779),IF(AND($AE$11=$AL$5,$AH$11="Combined"),SUM('Raw Data'!AZ985:AZ986),IF(AND($AE$11=$AL$6,$AH$11="Combined"),SUM('Raw Data'!AZ1192:AZ1193),IF(AND($AE$11=$AL$7,$AH$11="Combined"),SUM('Raw Data'!AZ1399:AZ1400),"Error")))))))))))))))))))))</f>
        <v>0</v>
      </c>
      <c r="Q31" s="6">
        <f>IF(AND($AE$11=$AL$1,OR($AH$11="Northbound",$AH$11="Eastbound")),'Raw Data'!BA157,IF(AND($AE$11=$AL$2,OR($AH$11="Northbound",$AH$11="Eastbound")),'Raw Data'!BA364,IF(AND($AE$11=$AL$3,OR($AH$11="Northbound",$AH$11="Eastbound")),'Raw Data'!BA571,IF(AND($AE$11=$AL$4,OR($AH$11="Northbound",$AH$11="Eastbound")),'Raw Data'!BA778,IF(AND($AE$11=$AL$5,OR($AH$11="Northbound",$AH$11="Eastbound")),'Raw Data'!BA985,IF(AND($AE$11=$AL$6,OR($AH$11="Northbound",$AH$11="Eastbound")),'Raw Data'!BA1192,IF(AND($AE$11=$AL$7,OR($AH$11="Northbound",$AH$11="Eastbound")),'Raw Data'!BA1399,IF(AND($AE$11=$AL$1,OR($AH$11="Southbound",$AH$11="Westbound")),'Raw Data'!BA158,IF(AND($AE$11=$AL$2,OR($AH$11="Southbound",$AH$11="Westbound")),'Raw Data'!BA365,IF(AND($AE$11=$AL$3,OR($AH$11="Southbound",$AH$11="Westbound")),'Raw Data'!BA572,IF(AND($AE$11=$AL$4,OR($AH$11="Southbound",$AH$11="Westbound")),'Raw Data'!BA779,IF(AND($AE$11=$AL$5,OR($AH$11="Southbound",$AH$11="Westbound")),'Raw Data'!BA986,IF(AND($AE$11=$AL$6,OR($AH$11="Southbound",$AH$11="Westbound")),'Raw Data'!BA1193,IF(AND($AE$11=$AL$7,OR($AH$11="Southbound",$AH$11="Westbound")),'Raw Data'!BA1400,IF(AND($AE$11=$AL$1,$AH$11="Combined"),SUM('Raw Data'!BA157:BA158),IF(AND($AE$11=$AL$2,$AH$11="Combined"),SUM('Raw Data'!BA364:BA365),IF(AND($AE$11=$AL$3,$AH$11="Combined"),SUM('Raw Data'!BA571:BA572),IF(AND($AE$11=$AL$4,$AH$11="Combined"),SUM('Raw Data'!BA778:BA779),IF(AND($AE$11=$AL$5,$AH$11="Combined"),SUM('Raw Data'!BA985:BA986),IF(AND($AE$11=$AL$6,$AH$11="Combined"),SUM('Raw Data'!BA1192:BA1193),IF(AND($AE$11=$AL$7,$AH$11="Combined"),SUM('Raw Data'!BA1399:BA1400),"Error")))))))))))))))))))))</f>
        <v>0</v>
      </c>
      <c r="R31" s="6">
        <f>IF(AND($AE$11=$AL$1,OR($AH$11="Northbound",$AH$11="Eastbound")),'Raw Data'!BB157,IF(AND($AE$11=$AL$2,OR($AH$11="Northbound",$AH$11="Eastbound")),'Raw Data'!BB364,IF(AND($AE$11=$AL$3,OR($AH$11="Northbound",$AH$11="Eastbound")),'Raw Data'!BB571,IF(AND($AE$11=$AL$4,OR($AH$11="Northbound",$AH$11="Eastbound")),'Raw Data'!BB778,IF(AND($AE$11=$AL$5,OR($AH$11="Northbound",$AH$11="Eastbound")),'Raw Data'!BB985,IF(AND($AE$11=$AL$6,OR($AH$11="Northbound",$AH$11="Eastbound")),'Raw Data'!BB1192,IF(AND($AE$11=$AL$7,OR($AH$11="Northbound",$AH$11="Eastbound")),'Raw Data'!BB1399,IF(AND($AE$11=$AL$1,OR($AH$11="Southbound",$AH$11="Westbound")),'Raw Data'!BB158,IF(AND($AE$11=$AL$2,OR($AH$11="Southbound",$AH$11="Westbound")),'Raw Data'!BB365,IF(AND($AE$11=$AL$3,OR($AH$11="Southbound",$AH$11="Westbound")),'Raw Data'!BB572,IF(AND($AE$11=$AL$4,OR($AH$11="Southbound",$AH$11="Westbound")),'Raw Data'!BB779,IF(AND($AE$11=$AL$5,OR($AH$11="Southbound",$AH$11="Westbound")),'Raw Data'!BB986,IF(AND($AE$11=$AL$6,OR($AH$11="Southbound",$AH$11="Westbound")),'Raw Data'!BB1193,IF(AND($AE$11=$AL$7,OR($AH$11="Southbound",$AH$11="Westbound")),'Raw Data'!BB1400,IF(AND($AE$11=$AL$1,$AH$11="Combined"),SUM('Raw Data'!BB157:BB158),IF(AND($AE$11=$AL$2,$AH$11="Combined"),SUM('Raw Data'!BB364:BB365),IF(AND($AE$11=$AL$3,$AH$11="Combined"),SUM('Raw Data'!BB571:BB572),IF(AND($AE$11=$AL$4,$AH$11="Combined"),SUM('Raw Data'!BB778:BB779),IF(AND($AE$11=$AL$5,$AH$11="Combined"),SUM('Raw Data'!BB985:BB986),IF(AND($AE$11=$AL$6,$AH$11="Combined"),SUM('Raw Data'!BB1192:BB1193),IF(AND($AE$11=$AL$7,$AH$11="Combined"),SUM('Raw Data'!BB1399:BB1400),"Error")))))))))))))))))))))</f>
        <v>0</v>
      </c>
      <c r="S31" s="6">
        <f>IF(AND($AE$11=$AL$1,OR($AH$11="Northbound",$AH$11="Eastbound")),'Raw Data'!BC157,IF(AND($AE$11=$AL$2,OR($AH$11="Northbound",$AH$11="Eastbound")),'Raw Data'!BC364,IF(AND($AE$11=$AL$3,OR($AH$11="Northbound",$AH$11="Eastbound")),'Raw Data'!BC571,IF(AND($AE$11=$AL$4,OR($AH$11="Northbound",$AH$11="Eastbound")),'Raw Data'!BC778,IF(AND($AE$11=$AL$5,OR($AH$11="Northbound",$AH$11="Eastbound")),'Raw Data'!BC985,IF(AND($AE$11=$AL$6,OR($AH$11="Northbound",$AH$11="Eastbound")),'Raw Data'!BC1192,IF(AND($AE$11=$AL$7,OR($AH$11="Northbound",$AH$11="Eastbound")),'Raw Data'!BC1399,IF(AND($AE$11=$AL$1,OR($AH$11="Southbound",$AH$11="Westbound")),'Raw Data'!BC158,IF(AND($AE$11=$AL$2,OR($AH$11="Southbound",$AH$11="Westbound")),'Raw Data'!BC365,IF(AND($AE$11=$AL$3,OR($AH$11="Southbound",$AH$11="Westbound")),'Raw Data'!BC572,IF(AND($AE$11=$AL$4,OR($AH$11="Southbound",$AH$11="Westbound")),'Raw Data'!BC779,IF(AND($AE$11=$AL$5,OR($AH$11="Southbound",$AH$11="Westbound")),'Raw Data'!BC986,IF(AND($AE$11=$AL$6,OR($AH$11="Southbound",$AH$11="Westbound")),'Raw Data'!BC1193,IF(AND($AE$11=$AL$7,OR($AH$11="Southbound",$AH$11="Westbound")),'Raw Data'!BC1400,IF(AND($AE$11=$AL$1,$AH$11="Combined"),SUM('Raw Data'!BC157:BC158),IF(AND($AE$11=$AL$2,$AH$11="Combined"),SUM('Raw Data'!BC364:BC365),IF(AND($AE$11=$AL$3,$AH$11="Combined"),SUM('Raw Data'!BC571:BC572),IF(AND($AE$11=$AL$4,$AH$11="Combined"),SUM('Raw Data'!BC778:BC779),IF(AND($AE$11=$AL$5,$AH$11="Combined"),SUM('Raw Data'!BC985:BC986),IF(AND($AE$11=$AL$6,$AH$11="Combined"),SUM('Raw Data'!BC1192:BC1193),IF(AND($AE$11=$AL$7,$AH$11="Combined"),SUM('Raw Data'!BC1399:BC1400),"Error")))))))))))))))))))))</f>
        <v>0</v>
      </c>
      <c r="T31" s="6">
        <f>IF(AND($AE$11=$AL$1,OR($AH$11="Northbound",$AH$11="Eastbound")),'Raw Data'!BD157,IF(AND($AE$11=$AL$2,OR($AH$11="Northbound",$AH$11="Eastbound")),'Raw Data'!BD364,IF(AND($AE$11=$AL$3,OR($AH$11="Northbound",$AH$11="Eastbound")),'Raw Data'!BD571,IF(AND($AE$11=$AL$4,OR($AH$11="Northbound",$AH$11="Eastbound")),'Raw Data'!BD778,IF(AND($AE$11=$AL$5,OR($AH$11="Northbound",$AH$11="Eastbound")),'Raw Data'!BD985,IF(AND($AE$11=$AL$6,OR($AH$11="Northbound",$AH$11="Eastbound")),'Raw Data'!BD1192,IF(AND($AE$11=$AL$7,OR($AH$11="Northbound",$AH$11="Eastbound")),'Raw Data'!BD1399,IF(AND($AE$11=$AL$1,OR($AH$11="Southbound",$AH$11="Westbound")),'Raw Data'!BD158,IF(AND($AE$11=$AL$2,OR($AH$11="Southbound",$AH$11="Westbound")),'Raw Data'!BD365,IF(AND($AE$11=$AL$3,OR($AH$11="Southbound",$AH$11="Westbound")),'Raw Data'!BD572,IF(AND($AE$11=$AL$4,OR($AH$11="Southbound",$AH$11="Westbound")),'Raw Data'!BD779,IF(AND($AE$11=$AL$5,OR($AH$11="Southbound",$AH$11="Westbound")),'Raw Data'!BD986,IF(AND($AE$11=$AL$6,OR($AH$11="Southbound",$AH$11="Westbound")),'Raw Data'!BD1193,IF(AND($AE$11=$AL$7,OR($AH$11="Southbound",$AH$11="Westbound")),'Raw Data'!BD1400,IF(AND($AE$11=$AL$1,$AH$11="Combined"),SUM('Raw Data'!BD157:BD158),IF(AND($AE$11=$AL$2,$AH$11="Combined"),SUM('Raw Data'!BD364:BD365),IF(AND($AE$11=$AL$3,$AH$11="Combined"),SUM('Raw Data'!BD571:BD572),IF(AND($AE$11=$AL$4,$AH$11="Combined"),SUM('Raw Data'!BD778:BD779),IF(AND($AE$11=$AL$5,$AH$11="Combined"),SUM('Raw Data'!BD985:BD986),IF(AND($AE$11=$AL$6,$AH$11="Combined"),SUM('Raw Data'!BD1192:BD1193),IF(AND($AE$11=$AL$7,$AH$11="Combined"),SUM('Raw Data'!BD1399:BD1400),"Error")))))))))))))))))))))</f>
        <v>0</v>
      </c>
      <c r="U31" s="6">
        <f>IF(AND($AE$11=$AL$1,OR($AH$11="Northbound",$AH$11="Eastbound")),'Raw Data'!BE157,IF(AND($AE$11=$AL$2,OR($AH$11="Northbound",$AH$11="Eastbound")),'Raw Data'!BE364,IF(AND($AE$11=$AL$3,OR($AH$11="Northbound",$AH$11="Eastbound")),'Raw Data'!BE571,IF(AND($AE$11=$AL$4,OR($AH$11="Northbound",$AH$11="Eastbound")),'Raw Data'!BE778,IF(AND($AE$11=$AL$5,OR($AH$11="Northbound",$AH$11="Eastbound")),'Raw Data'!BE985,IF(AND($AE$11=$AL$6,OR($AH$11="Northbound",$AH$11="Eastbound")),'Raw Data'!BE1192,IF(AND($AE$11=$AL$7,OR($AH$11="Northbound",$AH$11="Eastbound")),'Raw Data'!BE1399,IF(AND($AE$11=$AL$1,OR($AH$11="Southbound",$AH$11="Westbound")),'Raw Data'!BE158,IF(AND($AE$11=$AL$2,OR($AH$11="Southbound",$AH$11="Westbound")),'Raw Data'!BE365,IF(AND($AE$11=$AL$3,OR($AH$11="Southbound",$AH$11="Westbound")),'Raw Data'!BE572,IF(AND($AE$11=$AL$4,OR($AH$11="Southbound",$AH$11="Westbound")),'Raw Data'!BE779,IF(AND($AE$11=$AL$5,OR($AH$11="Southbound",$AH$11="Westbound")),'Raw Data'!BE986,IF(AND($AE$11=$AL$6,OR($AH$11="Southbound",$AH$11="Westbound")),'Raw Data'!BE1193,IF(AND($AE$11=$AL$7,OR($AH$11="Southbound",$AH$11="Westbound")),'Raw Data'!BE1400,IF(AND($AE$11=$AL$1,$AH$11="Combined"),SUM('Raw Data'!BE157:BE158),IF(AND($AE$11=$AL$2,$AH$11="Combined"),SUM('Raw Data'!BE364:BE365),IF(AND($AE$11=$AL$3,$AH$11="Combined"),SUM('Raw Data'!BE571:BE572),IF(AND($AE$11=$AL$4,$AH$11="Combined"),SUM('Raw Data'!BE778:BE779),IF(AND($AE$11=$AL$5,$AH$11="Combined"),SUM('Raw Data'!BE985:BE986),IF(AND($AE$11=$AL$6,$AH$11="Combined"),SUM('Raw Data'!BE1192:BE1193),IF(AND($AE$11=$AL$7,$AH$11="Combined"),SUM('Raw Data'!BE1399:BE1400),"Error")))))))))))))))))))))</f>
        <v>0</v>
      </c>
      <c r="V31" s="6">
        <f>IF(AND($AE$11=$AL$1,OR($AH$11="Northbound",$AH$11="Eastbound")),'Raw Data'!BF157,IF(AND($AE$11=$AL$2,OR($AH$11="Northbound",$AH$11="Eastbound")),'Raw Data'!BF364,IF(AND($AE$11=$AL$3,OR($AH$11="Northbound",$AH$11="Eastbound")),'Raw Data'!BF571,IF(AND($AE$11=$AL$4,OR($AH$11="Northbound",$AH$11="Eastbound")),'Raw Data'!BF778,IF(AND($AE$11=$AL$5,OR($AH$11="Northbound",$AH$11="Eastbound")),'Raw Data'!BF985,IF(AND($AE$11=$AL$6,OR($AH$11="Northbound",$AH$11="Eastbound")),'Raw Data'!BF1192,IF(AND($AE$11=$AL$7,OR($AH$11="Northbound",$AH$11="Eastbound")),'Raw Data'!BF1399,IF(AND($AE$11=$AL$1,OR($AH$11="Southbound",$AH$11="Westbound")),'Raw Data'!BF158,IF(AND($AE$11=$AL$2,OR($AH$11="Southbound",$AH$11="Westbound")),'Raw Data'!BF365,IF(AND($AE$11=$AL$3,OR($AH$11="Southbound",$AH$11="Westbound")),'Raw Data'!BF572,IF(AND($AE$11=$AL$4,OR($AH$11="Southbound",$AH$11="Westbound")),'Raw Data'!BF779,IF(AND($AE$11=$AL$5,OR($AH$11="Southbound",$AH$11="Westbound")),'Raw Data'!BF986,IF(AND($AE$11=$AL$6,OR($AH$11="Southbound",$AH$11="Westbound")),'Raw Data'!BF1193,IF(AND($AE$11=$AL$7,OR($AH$11="Southbound",$AH$11="Westbound")),'Raw Data'!BF1400,IF(AND($AE$11=$AL$1,$AH$11="Combined"),SUM('Raw Data'!BF157:BF158),IF(AND($AE$11=$AL$2,$AH$11="Combined"),SUM('Raw Data'!BF364:BF365),IF(AND($AE$11=$AL$3,$AH$11="Combined"),SUM('Raw Data'!BF571:BF572),IF(AND($AE$11=$AL$4,$AH$11="Combined"),SUM('Raw Data'!BF778:BF779),IF(AND($AE$11=$AL$5,$AH$11="Combined"),SUM('Raw Data'!BF985:BF986),IF(AND($AE$11=$AL$6,$AH$11="Combined"),SUM('Raw Data'!BF1192:BF1193),IF(AND($AE$11=$AL$7,$AH$11="Combined"),SUM('Raw Data'!BF1399:BF1400),"Error")))))))))))))))))))))</f>
        <v>0</v>
      </c>
      <c r="W31" s="6">
        <f>IF(AND($AE$11=$AL$1,OR($AH$11="Northbound",$AH$11="Eastbound")),'Raw Data'!BG157,IF(AND($AE$11=$AL$2,OR($AH$11="Northbound",$AH$11="Eastbound")),'Raw Data'!BG364,IF(AND($AE$11=$AL$3,OR($AH$11="Northbound",$AH$11="Eastbound")),'Raw Data'!BG571,IF(AND($AE$11=$AL$4,OR($AH$11="Northbound",$AH$11="Eastbound")),'Raw Data'!BG778,IF(AND($AE$11=$AL$5,OR($AH$11="Northbound",$AH$11="Eastbound")),'Raw Data'!BG985,IF(AND($AE$11=$AL$6,OR($AH$11="Northbound",$AH$11="Eastbound")),'Raw Data'!BG1192,IF(AND($AE$11=$AL$7,OR($AH$11="Northbound",$AH$11="Eastbound")),'Raw Data'!BG1399,IF(AND($AE$11=$AL$1,OR($AH$11="Southbound",$AH$11="Westbound")),'Raw Data'!BG158,IF(AND($AE$11=$AL$2,OR($AH$11="Southbound",$AH$11="Westbound")),'Raw Data'!BG365,IF(AND($AE$11=$AL$3,OR($AH$11="Southbound",$AH$11="Westbound")),'Raw Data'!BG572,IF(AND($AE$11=$AL$4,OR($AH$11="Southbound",$AH$11="Westbound")),'Raw Data'!BG779,IF(AND($AE$11=$AL$5,OR($AH$11="Southbound",$AH$11="Westbound")),'Raw Data'!BG986,IF(AND($AE$11=$AL$6,OR($AH$11="Southbound",$AH$11="Westbound")),'Raw Data'!BG1193,IF(AND($AE$11=$AL$7,OR($AH$11="Southbound",$AH$11="Westbound")),'Raw Data'!BG1400,IF(AND($AE$11=$AL$1,$AH$11="Combined"),SUM('Raw Data'!BG157:BG158),IF(AND($AE$11=$AL$2,$AH$11="Combined"),SUM('Raw Data'!BG364:BG365),IF(AND($AE$11=$AL$3,$AH$11="Combined"),SUM('Raw Data'!BG571:BG572),IF(AND($AE$11=$AL$4,$AH$11="Combined"),SUM('Raw Data'!BG778:BG779),IF(AND($AE$11=$AL$5,$AH$11="Combined"),SUM('Raw Data'!BG985:BG986),IF(AND($AE$11=$AL$6,$AH$11="Combined"),SUM('Raw Data'!BG1192:BG1193),IF(AND($AE$11=$AL$7,$AH$11="Combined"),SUM('Raw Data'!BG1399:BG1400),"Error")))))))))))))))))))))</f>
        <v>0</v>
      </c>
      <c r="X31" s="6">
        <f t="shared" si="2"/>
        <v>0</v>
      </c>
      <c r="Y31" s="24" t="str">
        <f t="shared" si="0"/>
        <v>0</v>
      </c>
      <c r="Z31" s="6" t="str">
        <f>IF(AND($AE$11=$AL$1,OR($AH$11="Northbound",$AH$11="Eastbound")),'Raw Data'!BH157,IF(AND($AE$11=$AL$2,OR($AH$11="Northbound",$AH$11="Eastbound")),'Raw Data'!BH364,IF(AND($AE$11=$AL$3,OR($AH$11="Northbound",$AH$11="Eastbound")),'Raw Data'!BH571,IF(AND($AE$11=$AL$4,OR($AH$11="Northbound",$AH$11="Eastbound")),'Raw Data'!BH778,IF(AND($AE$11=$AL$5,OR($AH$11="Northbound",$AH$11="Eastbound")),'Raw Data'!BH985,IF(AND($AE$11=$AL$6,OR($AH$11="Northbound",$AH$11="Eastbound")),'Raw Data'!BH1192,IF(AND($AE$11=$AL$7,OR($AH$11="Northbound",$AH$11="Eastbound")),'Raw Data'!BH1399,IF(AND($AE$11=$AL$1,OR($AH$11="Southbound",$AH$11="Westbound")),'Raw Data'!BH158,IF(AND($AE$11=$AL$2,OR($AH$11="Southbound",$AH$11="Westbound")),'Raw Data'!BH365,IF(AND($AE$11=$AL$3,OR($AH$11="Southbound",$AH$11="Westbound")),'Raw Data'!BH572,IF(AND($AE$11=$AL$4,OR($AH$11="Southbound",$AH$11="Westbound")),'Raw Data'!BH779,IF(AND($AE$11=$AL$5,OR($AH$11="Southbound",$AH$11="Westbound")),'Raw Data'!BH986,IF(AND($AE$11=$AL$6,OR($AH$11="Southbound",$AH$11="Westbound")),'Raw Data'!BH1193,IF(AND($AE$11=$AL$7,OR($AH$11="Southbound",$AH$11="Westbound")),'Raw Data'!BH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1" s="6" t="str">
        <f>IF(AND($AE$11=$AL$1,OR($AH$11="Northbound",$AH$11="Eastbound")),'Raw Data'!BI157,IF(AND($AE$11=$AL$2,OR($AH$11="Northbound",$AH$11="Eastbound")),'Raw Data'!BI364,IF(AND($AE$11=$AL$3,OR($AH$11="Northbound",$AH$11="Eastbound")),'Raw Data'!BI571,IF(AND($AE$11=$AL$4,OR($AH$11="Northbound",$AH$11="Eastbound")),'Raw Data'!BI778,IF(AND($AE$11=$AL$5,OR($AH$11="Northbound",$AH$11="Eastbound")),'Raw Data'!BI985,IF(AND($AE$11=$AL$6,OR($AH$11="Northbound",$AH$11="Eastbound")),'Raw Data'!BI1192,IF(AND($AE$11=$AL$7,OR($AH$11="Northbound",$AH$11="Eastbound")),'Raw Data'!BI1399,IF(AND($AE$11=$AL$1,OR($AH$11="Southbound",$AH$11="Westbound")),'Raw Data'!BI158,IF(AND($AE$11=$AL$2,OR($AH$11="Southbound",$AH$11="Westbound")),'Raw Data'!BI365,IF(AND($AE$11=$AL$3,OR($AH$11="Southbound",$AH$11="Westbound")),'Raw Data'!BI572,IF(AND($AE$11=$AL$4,OR($AH$11="Southbound",$AH$11="Westbound")),'Raw Data'!BI779,IF(AND($AE$11=$AL$5,OR($AH$11="Southbound",$AH$11="Westbound")),'Raw Data'!BI986,IF(AND($AE$11=$AL$6,OR($AH$11="Southbound",$AH$11="Westbound")),'Raw Data'!BI1193,IF(AND($AE$11=$AL$7,OR($AH$11="Southbound",$AH$11="Westbound")),'Raw Data'!BI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1" s="6" t="str">
        <f>IF(AND($AE$11=$AL$1,OR($AH$11="Northbound",$AH$11="Eastbound")),'Raw Data'!BJ157,IF(AND($AE$11=$AL$2,OR($AH$11="Northbound",$AH$11="Eastbound")),'Raw Data'!BJ364,IF(AND($AE$11=$AL$3,OR($AH$11="Northbound",$AH$11="Eastbound")),'Raw Data'!BJ571,IF(AND($AE$11=$AL$4,OR($AH$11="Northbound",$AH$11="Eastbound")),'Raw Data'!BJ778,IF(AND($AE$11=$AL$5,OR($AH$11="Northbound",$AH$11="Eastbound")),'Raw Data'!BJ985,IF(AND($AE$11=$AL$6,OR($AH$11="Northbound",$AH$11="Eastbound")),'Raw Data'!BJ1192,IF(AND($AE$11=$AL$7,OR($AH$11="Northbound",$AH$11="Eastbound")),'Raw Data'!BJ1399,IF(AND($AE$11=$AL$1,OR($AH$11="Southbound",$AH$11="Westbound")),'Raw Data'!BJ158,IF(AND($AE$11=$AL$2,OR($AH$11="Southbound",$AH$11="Westbound")),'Raw Data'!BJ365,IF(AND($AE$11=$AL$3,OR($AH$11="Southbound",$AH$11="Westbound")),'Raw Data'!BJ572,IF(AND($AE$11=$AL$4,OR($AH$11="Southbound",$AH$11="Westbound")),'Raw Data'!BJ779,IF(AND($AE$11=$AL$5,OR($AH$11="Southbound",$AH$11="Westbound")),'Raw Data'!BJ986,IF(AND($AE$11=$AL$6,OR($AH$11="Southbound",$AH$11="Westbound")),'Raw Data'!BJ1193,IF(AND($AE$11=$AL$7,OR($AH$11="Southbound",$AH$11="Westbound")),'Raw Data'!BJ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1" s="70" t="str">
        <f>IF(AND($AE$11=$AL$1,OR($AH$11="Northbound",$AH$11="Eastbound")),'Raw Data'!BK157,IF(AND($AE$11=$AL$2,OR($AH$11="Northbound",$AH$11="Eastbound")),'Raw Data'!BK364,IF(AND($AE$11=$AL$3,OR($AH$11="Northbound",$AH$11="Eastbound")),'Raw Data'!BK571,IF(AND($AE$11=$AL$4,OR($AH$11="Northbound",$AH$11="Eastbound")),'Raw Data'!BK778,IF(AND($AE$11=$AL$5,OR($AH$11="Northbound",$AH$11="Eastbound")),'Raw Data'!BK985,IF(AND($AE$11=$AL$6,OR($AH$11="Northbound",$AH$11="Eastbound")),'Raw Data'!BK1192,IF(AND($AE$11=$AL$7,OR($AH$11="Northbound",$AH$11="Eastbound")),'Raw Data'!BK1399,IF(AND($AE$11=$AL$1,OR($AH$11="Southbound",$AH$11="Westbound")),'Raw Data'!BK158,IF(AND($AE$11=$AL$2,OR($AH$11="Southbound",$AH$11="Westbound")),'Raw Data'!BK365,IF(AND($AE$11=$AL$3,OR($AH$11="Southbound",$AH$11="Westbound")),'Raw Data'!BK572,IF(AND($AE$11=$AL$4,OR($AH$11="Southbound",$AH$11="Westbound")),'Raw Data'!BK779,IF(AND($AE$11=$AL$5,OR($AH$11="Southbound",$AH$11="Westbound")),'Raw Data'!BK986,IF(AND($AE$11=$AL$6,OR($AH$11="Southbound",$AH$11="Westbound")),'Raw Data'!BK1193,IF(AND($AE$11=$AL$7,OR($AH$11="Southbound",$AH$11="Westbound")),'Raw Data'!BK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1" s="47"/>
      <c r="AF31" s="47"/>
      <c r="AG31" s="47"/>
      <c r="AH31" s="47"/>
      <c r="AI31" s="47"/>
      <c r="AJ31" s="47"/>
      <c r="AK31" s="47"/>
      <c r="AL31" s="51"/>
      <c r="AM31" s="51"/>
      <c r="AN31" s="41"/>
      <c r="AO31" s="51"/>
      <c r="AQ31" s="47"/>
      <c r="AR31" s="47"/>
      <c r="AT31" s="47"/>
      <c r="AU31" s="47"/>
    </row>
    <row r="32" spans="1:47" ht="13.8" x14ac:dyDescent="0.25">
      <c r="A32" s="43">
        <v>0.1875</v>
      </c>
      <c r="B32" s="54">
        <f t="shared" si="1"/>
        <v>0</v>
      </c>
      <c r="C32" s="6">
        <f>IF(AND($AE$11=$AL$1,OR($AH$11="Northbound",$AH$11="Eastbound")),'Raw Data'!AM159,IF(AND($AE$11=$AL$2,OR($AH$11="Northbound",$AH$11="Eastbound")),'Raw Data'!AM366,IF(AND($AE$11=$AL$3,OR($AH$11="Northbound",$AH$11="Eastbound")),'Raw Data'!AM573,IF(AND($AE$11=$AL$4,OR($AH$11="Northbound",$AH$11="Eastbound")),'Raw Data'!AM780,IF(AND($AE$11=$AL$5,OR($AH$11="Northbound",$AH$11="Eastbound")),'Raw Data'!AM987,IF(AND($AE$11=$AL$6,OR($AH$11="Northbound",$AH$11="Eastbound")),'Raw Data'!AM1194,IF(AND($AE$11=$AL$7,OR($AH$11="Northbound",$AH$11="Eastbound")),'Raw Data'!AM1401,IF(AND($AE$11=$AL$1,OR($AH$11="Southbound",$AH$11="Westbound")),'Raw Data'!AM160,IF(AND($AE$11=$AL$2,OR($AH$11="Southbound",$AH$11="Westbound")),'Raw Data'!AM367,IF(AND($AE$11=$AL$3,OR($AH$11="Southbound",$AH$11="Westbound")),'Raw Data'!AM574,IF(AND($AE$11=$AL$4,OR($AH$11="Southbound",$AH$11="Westbound")),'Raw Data'!AM781,IF(AND($AE$11=$AL$5,OR($AH$11="Southbound",$AH$11="Westbound")),'Raw Data'!AM988,IF(AND($AE$11=$AL$6,OR($AH$11="Southbound",$AH$11="Westbound")),'Raw Data'!AM1195,IF(AND($AE$11=$AL$7,OR($AH$11="Southbound",$AH$11="Westbound")),'Raw Data'!AM1402,IF(AND($AE$11=$AL$1,$AH$11="Combined"),SUM('Raw Data'!AM159:AM160),IF(AND($AE$11=$AL$2,$AH$11="Combined"),SUM('Raw Data'!AM366:AM367),IF(AND($AE$11=$AL$3,$AH$11="Combined"),SUM('Raw Data'!AM573:AM574),IF(AND($AE$11=$AL$4,$AH$11="Combined"),SUM('Raw Data'!AM780:AM781),IF(AND($AE$11=$AL$5,$AH$11="Combined"),SUM('Raw Data'!AM987:AM988),IF(AND($AE$11=$AL$6,$AH$11="Combined"),SUM('Raw Data'!AM1194:AM1195),IF(AND($AE$11=$AL$7,$AH$11="Combined"),SUM('Raw Data'!AM1401:AM1402),"Error")))))))))))))))))))))</f>
        <v>0</v>
      </c>
      <c r="D32" s="6">
        <f>IF(AND($AE$11=$AL$1,OR($AH$11="Northbound",$AH$11="Eastbound")),'Raw Data'!AN159,IF(AND($AE$11=$AL$2,OR($AH$11="Northbound",$AH$11="Eastbound")),'Raw Data'!AN366,IF(AND($AE$11=$AL$3,OR($AH$11="Northbound",$AH$11="Eastbound")),'Raw Data'!AN573,IF(AND($AE$11=$AL$4,OR($AH$11="Northbound",$AH$11="Eastbound")),'Raw Data'!AN780,IF(AND($AE$11=$AL$5,OR($AH$11="Northbound",$AH$11="Eastbound")),'Raw Data'!AN987,IF(AND($AE$11=$AL$6,OR($AH$11="Northbound",$AH$11="Eastbound")),'Raw Data'!AN1194,IF(AND($AE$11=$AL$7,OR($AH$11="Northbound",$AH$11="Eastbound")),'Raw Data'!AN1401,IF(AND($AE$11=$AL$1,OR($AH$11="Southbound",$AH$11="Westbound")),'Raw Data'!AN160,IF(AND($AE$11=$AL$2,OR($AH$11="Southbound",$AH$11="Westbound")),'Raw Data'!AN367,IF(AND($AE$11=$AL$3,OR($AH$11="Southbound",$AH$11="Westbound")),'Raw Data'!AN574,IF(AND($AE$11=$AL$4,OR($AH$11="Southbound",$AH$11="Westbound")),'Raw Data'!AN781,IF(AND($AE$11=$AL$5,OR($AH$11="Southbound",$AH$11="Westbound")),'Raw Data'!AN988,IF(AND($AE$11=$AL$6,OR($AH$11="Southbound",$AH$11="Westbound")),'Raw Data'!AN1195,IF(AND($AE$11=$AL$7,OR($AH$11="Southbound",$AH$11="Westbound")),'Raw Data'!AN1402,IF(AND($AE$11=$AL$1,$AH$11="Combined"),SUM('Raw Data'!AN159:AN160),IF(AND($AE$11=$AL$2,$AH$11="Combined"),SUM('Raw Data'!AN366:AN367),IF(AND($AE$11=$AL$3,$AH$11="Combined"),SUM('Raw Data'!AN573:AN574),IF(AND($AE$11=$AL$4,$AH$11="Combined"),SUM('Raw Data'!AN780:AN781),IF(AND($AE$11=$AL$5,$AH$11="Combined"),SUM('Raw Data'!AN987:AN988),IF(AND($AE$11=$AL$6,$AH$11="Combined"),SUM('Raw Data'!AN1194:AN1195),IF(AND($AE$11=$AL$7,$AH$11="Combined"),SUM('Raw Data'!AN1401:AN1402),"Error")))))))))))))))))))))</f>
        <v>0</v>
      </c>
      <c r="E32" s="6">
        <f>IF(AND($AE$11=$AL$1,OR($AH$11="Northbound",$AH$11="Eastbound")),'Raw Data'!AO159,IF(AND($AE$11=$AL$2,OR($AH$11="Northbound",$AH$11="Eastbound")),'Raw Data'!AO366,IF(AND($AE$11=$AL$3,OR($AH$11="Northbound",$AH$11="Eastbound")),'Raw Data'!AO573,IF(AND($AE$11=$AL$4,OR($AH$11="Northbound",$AH$11="Eastbound")),'Raw Data'!AO780,IF(AND($AE$11=$AL$5,OR($AH$11="Northbound",$AH$11="Eastbound")),'Raw Data'!AO987,IF(AND($AE$11=$AL$6,OR($AH$11="Northbound",$AH$11="Eastbound")),'Raw Data'!AO1194,IF(AND($AE$11=$AL$7,OR($AH$11="Northbound",$AH$11="Eastbound")),'Raw Data'!AO1401,IF(AND($AE$11=$AL$1,OR($AH$11="Southbound",$AH$11="Westbound")),'Raw Data'!AO160,IF(AND($AE$11=$AL$2,OR($AH$11="Southbound",$AH$11="Westbound")),'Raw Data'!AO367,IF(AND($AE$11=$AL$3,OR($AH$11="Southbound",$AH$11="Westbound")),'Raw Data'!AO574,IF(AND($AE$11=$AL$4,OR($AH$11="Southbound",$AH$11="Westbound")),'Raw Data'!AO781,IF(AND($AE$11=$AL$5,OR($AH$11="Southbound",$AH$11="Westbound")),'Raw Data'!AO988,IF(AND($AE$11=$AL$6,OR($AH$11="Southbound",$AH$11="Westbound")),'Raw Data'!AO1195,IF(AND($AE$11=$AL$7,OR($AH$11="Southbound",$AH$11="Westbound")),'Raw Data'!AO1402,IF(AND($AE$11=$AL$1,$AH$11="Combined"),SUM('Raw Data'!AO159:AO160),IF(AND($AE$11=$AL$2,$AH$11="Combined"),SUM('Raw Data'!AO366:AO367),IF(AND($AE$11=$AL$3,$AH$11="Combined"),SUM('Raw Data'!AO573:AO574),IF(AND($AE$11=$AL$4,$AH$11="Combined"),SUM('Raw Data'!AO780:AO781),IF(AND($AE$11=$AL$5,$AH$11="Combined"),SUM('Raw Data'!AO987:AO988),IF(AND($AE$11=$AL$6,$AH$11="Combined"),SUM('Raw Data'!AO1194:AO1195),IF(AND($AE$11=$AL$7,$AH$11="Combined"),SUM('Raw Data'!AO1401:AO1402),"Error")))))))))))))))))))))</f>
        <v>0</v>
      </c>
      <c r="F32" s="6">
        <f>IF(AND($AE$11=$AL$1,OR($AH$11="Northbound",$AH$11="Eastbound")),'Raw Data'!AP159,IF(AND($AE$11=$AL$2,OR($AH$11="Northbound",$AH$11="Eastbound")),'Raw Data'!AP366,IF(AND($AE$11=$AL$3,OR($AH$11="Northbound",$AH$11="Eastbound")),'Raw Data'!AP573,IF(AND($AE$11=$AL$4,OR($AH$11="Northbound",$AH$11="Eastbound")),'Raw Data'!AP780,IF(AND($AE$11=$AL$5,OR($AH$11="Northbound",$AH$11="Eastbound")),'Raw Data'!AP987,IF(AND($AE$11=$AL$6,OR($AH$11="Northbound",$AH$11="Eastbound")),'Raw Data'!AP1194,IF(AND($AE$11=$AL$7,OR($AH$11="Northbound",$AH$11="Eastbound")),'Raw Data'!AP1401,IF(AND($AE$11=$AL$1,OR($AH$11="Southbound",$AH$11="Westbound")),'Raw Data'!AP160,IF(AND($AE$11=$AL$2,OR($AH$11="Southbound",$AH$11="Westbound")),'Raw Data'!AP367,IF(AND($AE$11=$AL$3,OR($AH$11="Southbound",$AH$11="Westbound")),'Raw Data'!AP574,IF(AND($AE$11=$AL$4,OR($AH$11="Southbound",$AH$11="Westbound")),'Raw Data'!AP781,IF(AND($AE$11=$AL$5,OR($AH$11="Southbound",$AH$11="Westbound")),'Raw Data'!AP988,IF(AND($AE$11=$AL$6,OR($AH$11="Southbound",$AH$11="Westbound")),'Raw Data'!AP1195,IF(AND($AE$11=$AL$7,OR($AH$11="Southbound",$AH$11="Westbound")),'Raw Data'!AP1402,IF(AND($AE$11=$AL$1,$AH$11="Combined"),SUM('Raw Data'!AP159:AP160),IF(AND($AE$11=$AL$2,$AH$11="Combined"),SUM('Raw Data'!AP366:AP367),IF(AND($AE$11=$AL$3,$AH$11="Combined"),SUM('Raw Data'!AP573:AP574),IF(AND($AE$11=$AL$4,$AH$11="Combined"),SUM('Raw Data'!AP780:AP781),IF(AND($AE$11=$AL$5,$AH$11="Combined"),SUM('Raw Data'!AP987:AP988),IF(AND($AE$11=$AL$6,$AH$11="Combined"),SUM('Raw Data'!AP1194:AP1195),IF(AND($AE$11=$AL$7,$AH$11="Combined"),SUM('Raw Data'!AP1401:AP1402),"Error")))))))))))))))))))))</f>
        <v>0</v>
      </c>
      <c r="G32" s="6">
        <f>IF(AND($AE$11=$AL$1,OR($AH$11="Northbound",$AH$11="Eastbound")),'Raw Data'!AQ159,IF(AND($AE$11=$AL$2,OR($AH$11="Northbound",$AH$11="Eastbound")),'Raw Data'!AQ366,IF(AND($AE$11=$AL$3,OR($AH$11="Northbound",$AH$11="Eastbound")),'Raw Data'!AQ573,IF(AND($AE$11=$AL$4,OR($AH$11="Northbound",$AH$11="Eastbound")),'Raw Data'!AQ780,IF(AND($AE$11=$AL$5,OR($AH$11="Northbound",$AH$11="Eastbound")),'Raw Data'!AQ987,IF(AND($AE$11=$AL$6,OR($AH$11="Northbound",$AH$11="Eastbound")),'Raw Data'!AQ1194,IF(AND($AE$11=$AL$7,OR($AH$11="Northbound",$AH$11="Eastbound")),'Raw Data'!AQ1401,IF(AND($AE$11=$AL$1,OR($AH$11="Southbound",$AH$11="Westbound")),'Raw Data'!AQ160,IF(AND($AE$11=$AL$2,OR($AH$11="Southbound",$AH$11="Westbound")),'Raw Data'!AQ367,IF(AND($AE$11=$AL$3,OR($AH$11="Southbound",$AH$11="Westbound")),'Raw Data'!AQ574,IF(AND($AE$11=$AL$4,OR($AH$11="Southbound",$AH$11="Westbound")),'Raw Data'!AQ781,IF(AND($AE$11=$AL$5,OR($AH$11="Southbound",$AH$11="Westbound")),'Raw Data'!AQ988,IF(AND($AE$11=$AL$6,OR($AH$11="Southbound",$AH$11="Westbound")),'Raw Data'!AQ1195,IF(AND($AE$11=$AL$7,OR($AH$11="Southbound",$AH$11="Westbound")),'Raw Data'!AQ1402,IF(AND($AE$11=$AL$1,$AH$11="Combined"),SUM('Raw Data'!AQ159:AQ160),IF(AND($AE$11=$AL$2,$AH$11="Combined"),SUM('Raw Data'!AQ366:AQ367),IF(AND($AE$11=$AL$3,$AH$11="Combined"),SUM('Raw Data'!AQ573:AQ574),IF(AND($AE$11=$AL$4,$AH$11="Combined"),SUM('Raw Data'!AQ780:AQ781),IF(AND($AE$11=$AL$5,$AH$11="Combined"),SUM('Raw Data'!AQ987:AQ988),IF(AND($AE$11=$AL$6,$AH$11="Combined"),SUM('Raw Data'!AQ1194:AQ1195),IF(AND($AE$11=$AL$7,$AH$11="Combined"),SUM('Raw Data'!AQ1401:AQ1402),"Error")))))))))))))))))))))</f>
        <v>0</v>
      </c>
      <c r="H32" s="6">
        <f>IF(AND($AE$11=$AL$1,OR($AH$11="Northbound",$AH$11="Eastbound")),'Raw Data'!AR159,IF(AND($AE$11=$AL$2,OR($AH$11="Northbound",$AH$11="Eastbound")),'Raw Data'!AR366,IF(AND($AE$11=$AL$3,OR($AH$11="Northbound",$AH$11="Eastbound")),'Raw Data'!AR573,IF(AND($AE$11=$AL$4,OR($AH$11="Northbound",$AH$11="Eastbound")),'Raw Data'!AR780,IF(AND($AE$11=$AL$5,OR($AH$11="Northbound",$AH$11="Eastbound")),'Raw Data'!AR987,IF(AND($AE$11=$AL$6,OR($AH$11="Northbound",$AH$11="Eastbound")),'Raw Data'!AR1194,IF(AND($AE$11=$AL$7,OR($AH$11="Northbound",$AH$11="Eastbound")),'Raw Data'!AR1401,IF(AND($AE$11=$AL$1,OR($AH$11="Southbound",$AH$11="Westbound")),'Raw Data'!AR160,IF(AND($AE$11=$AL$2,OR($AH$11="Southbound",$AH$11="Westbound")),'Raw Data'!AR367,IF(AND($AE$11=$AL$3,OR($AH$11="Southbound",$AH$11="Westbound")),'Raw Data'!AR574,IF(AND($AE$11=$AL$4,OR($AH$11="Southbound",$AH$11="Westbound")),'Raw Data'!AR781,IF(AND($AE$11=$AL$5,OR($AH$11="Southbound",$AH$11="Westbound")),'Raw Data'!AR988,IF(AND($AE$11=$AL$6,OR($AH$11="Southbound",$AH$11="Westbound")),'Raw Data'!AR1195,IF(AND($AE$11=$AL$7,OR($AH$11="Southbound",$AH$11="Westbound")),'Raw Data'!AR1402,IF(AND($AE$11=$AL$1,$AH$11="Combined"),SUM('Raw Data'!AR159:AR160),IF(AND($AE$11=$AL$2,$AH$11="Combined"),SUM('Raw Data'!AR366:AR367),IF(AND($AE$11=$AL$3,$AH$11="Combined"),SUM('Raw Data'!AR573:AR574),IF(AND($AE$11=$AL$4,$AH$11="Combined"),SUM('Raw Data'!AR780:AR781),IF(AND($AE$11=$AL$5,$AH$11="Combined"),SUM('Raw Data'!AR987:AR988),IF(AND($AE$11=$AL$6,$AH$11="Combined"),SUM('Raw Data'!AR1194:AR1195),IF(AND($AE$11=$AL$7,$AH$11="Combined"),SUM('Raw Data'!AR1401:AR1402),"Error")))))))))))))))))))))</f>
        <v>0</v>
      </c>
      <c r="I32" s="6">
        <f>IF(AND($AE$11=$AL$1,OR($AH$11="Northbound",$AH$11="Eastbound")),'Raw Data'!AS159,IF(AND($AE$11=$AL$2,OR($AH$11="Northbound",$AH$11="Eastbound")),'Raw Data'!AS366,IF(AND($AE$11=$AL$3,OR($AH$11="Northbound",$AH$11="Eastbound")),'Raw Data'!AS573,IF(AND($AE$11=$AL$4,OR($AH$11="Northbound",$AH$11="Eastbound")),'Raw Data'!AS780,IF(AND($AE$11=$AL$5,OR($AH$11="Northbound",$AH$11="Eastbound")),'Raw Data'!AS987,IF(AND($AE$11=$AL$6,OR($AH$11="Northbound",$AH$11="Eastbound")),'Raw Data'!AS1194,IF(AND($AE$11=$AL$7,OR($AH$11="Northbound",$AH$11="Eastbound")),'Raw Data'!AS1401,IF(AND($AE$11=$AL$1,OR($AH$11="Southbound",$AH$11="Westbound")),'Raw Data'!AS160,IF(AND($AE$11=$AL$2,OR($AH$11="Southbound",$AH$11="Westbound")),'Raw Data'!AS367,IF(AND($AE$11=$AL$3,OR($AH$11="Southbound",$AH$11="Westbound")),'Raw Data'!AS574,IF(AND($AE$11=$AL$4,OR($AH$11="Southbound",$AH$11="Westbound")),'Raw Data'!AS781,IF(AND($AE$11=$AL$5,OR($AH$11="Southbound",$AH$11="Westbound")),'Raw Data'!AS988,IF(AND($AE$11=$AL$6,OR($AH$11="Southbound",$AH$11="Westbound")),'Raw Data'!AS1195,IF(AND($AE$11=$AL$7,OR($AH$11="Southbound",$AH$11="Westbound")),'Raw Data'!AS1402,IF(AND($AE$11=$AL$1,$AH$11="Combined"),SUM('Raw Data'!AS159:AS160),IF(AND($AE$11=$AL$2,$AH$11="Combined"),SUM('Raw Data'!AS366:AS367),IF(AND($AE$11=$AL$3,$AH$11="Combined"),SUM('Raw Data'!AS573:AS574),IF(AND($AE$11=$AL$4,$AH$11="Combined"),SUM('Raw Data'!AS780:AS781),IF(AND($AE$11=$AL$5,$AH$11="Combined"),SUM('Raw Data'!AS987:AS988),IF(AND($AE$11=$AL$6,$AH$11="Combined"),SUM('Raw Data'!AS1194:AS1195),IF(AND($AE$11=$AL$7,$AH$11="Combined"),SUM('Raw Data'!AS1401:AS1402),"Error")))))))))))))))))))))</f>
        <v>0</v>
      </c>
      <c r="J32" s="6">
        <f>IF(AND($AE$11=$AL$1,OR($AH$11="Northbound",$AH$11="Eastbound")),'Raw Data'!AT159,IF(AND($AE$11=$AL$2,OR($AH$11="Northbound",$AH$11="Eastbound")),'Raw Data'!AT366,IF(AND($AE$11=$AL$3,OR($AH$11="Northbound",$AH$11="Eastbound")),'Raw Data'!AT573,IF(AND($AE$11=$AL$4,OR($AH$11="Northbound",$AH$11="Eastbound")),'Raw Data'!AT780,IF(AND($AE$11=$AL$5,OR($AH$11="Northbound",$AH$11="Eastbound")),'Raw Data'!AT987,IF(AND($AE$11=$AL$6,OR($AH$11="Northbound",$AH$11="Eastbound")),'Raw Data'!AT1194,IF(AND($AE$11=$AL$7,OR($AH$11="Northbound",$AH$11="Eastbound")),'Raw Data'!AT1401,IF(AND($AE$11=$AL$1,OR($AH$11="Southbound",$AH$11="Westbound")),'Raw Data'!AT160,IF(AND($AE$11=$AL$2,OR($AH$11="Southbound",$AH$11="Westbound")),'Raw Data'!AT367,IF(AND($AE$11=$AL$3,OR($AH$11="Southbound",$AH$11="Westbound")),'Raw Data'!AT574,IF(AND($AE$11=$AL$4,OR($AH$11="Southbound",$AH$11="Westbound")),'Raw Data'!AT781,IF(AND($AE$11=$AL$5,OR($AH$11="Southbound",$AH$11="Westbound")),'Raw Data'!AT988,IF(AND($AE$11=$AL$6,OR($AH$11="Southbound",$AH$11="Westbound")),'Raw Data'!AT1195,IF(AND($AE$11=$AL$7,OR($AH$11="Southbound",$AH$11="Westbound")),'Raw Data'!AT1402,IF(AND($AE$11=$AL$1,$AH$11="Combined"),SUM('Raw Data'!AT159:AT160),IF(AND($AE$11=$AL$2,$AH$11="Combined"),SUM('Raw Data'!AT366:AT367),IF(AND($AE$11=$AL$3,$AH$11="Combined"),SUM('Raw Data'!AT573:AT574),IF(AND($AE$11=$AL$4,$AH$11="Combined"),SUM('Raw Data'!AT780:AT781),IF(AND($AE$11=$AL$5,$AH$11="Combined"),SUM('Raw Data'!AT987:AT988),IF(AND($AE$11=$AL$6,$AH$11="Combined"),SUM('Raw Data'!AT1194:AT1195),IF(AND($AE$11=$AL$7,$AH$11="Combined"),SUM('Raw Data'!AT1401:AT1402),"Error")))))))))))))))))))))</f>
        <v>0</v>
      </c>
      <c r="K32" s="6">
        <f>IF(AND($AE$11=$AL$1,OR($AH$11="Northbound",$AH$11="Eastbound")),'Raw Data'!AU159,IF(AND($AE$11=$AL$2,OR($AH$11="Northbound",$AH$11="Eastbound")),'Raw Data'!AU366,IF(AND($AE$11=$AL$3,OR($AH$11="Northbound",$AH$11="Eastbound")),'Raw Data'!AU573,IF(AND($AE$11=$AL$4,OR($AH$11="Northbound",$AH$11="Eastbound")),'Raw Data'!AU780,IF(AND($AE$11=$AL$5,OR($AH$11="Northbound",$AH$11="Eastbound")),'Raw Data'!AU987,IF(AND($AE$11=$AL$6,OR($AH$11="Northbound",$AH$11="Eastbound")),'Raw Data'!AU1194,IF(AND($AE$11=$AL$7,OR($AH$11="Northbound",$AH$11="Eastbound")),'Raw Data'!AU1401,IF(AND($AE$11=$AL$1,OR($AH$11="Southbound",$AH$11="Westbound")),'Raw Data'!AU160,IF(AND($AE$11=$AL$2,OR($AH$11="Southbound",$AH$11="Westbound")),'Raw Data'!AU367,IF(AND($AE$11=$AL$3,OR($AH$11="Southbound",$AH$11="Westbound")),'Raw Data'!AU574,IF(AND($AE$11=$AL$4,OR($AH$11="Southbound",$AH$11="Westbound")),'Raw Data'!AU781,IF(AND($AE$11=$AL$5,OR($AH$11="Southbound",$AH$11="Westbound")),'Raw Data'!AU988,IF(AND($AE$11=$AL$6,OR($AH$11="Southbound",$AH$11="Westbound")),'Raw Data'!AU1195,IF(AND($AE$11=$AL$7,OR($AH$11="Southbound",$AH$11="Westbound")),'Raw Data'!AU1402,IF(AND($AE$11=$AL$1,$AH$11="Combined"),SUM('Raw Data'!AU159:AU160),IF(AND($AE$11=$AL$2,$AH$11="Combined"),SUM('Raw Data'!AU366:AU367),IF(AND($AE$11=$AL$3,$AH$11="Combined"),SUM('Raw Data'!AU573:AU574),IF(AND($AE$11=$AL$4,$AH$11="Combined"),SUM('Raw Data'!AU780:AU781),IF(AND($AE$11=$AL$5,$AH$11="Combined"),SUM('Raw Data'!AU987:AU988),IF(AND($AE$11=$AL$6,$AH$11="Combined"),SUM('Raw Data'!AU1194:AU1195),IF(AND($AE$11=$AL$7,$AH$11="Combined"),SUM('Raw Data'!AU1401:AU1402),"Error")))))))))))))))))))))</f>
        <v>0</v>
      </c>
      <c r="L32" s="6">
        <f>IF(AND($AE$11=$AL$1,OR($AH$11="Northbound",$AH$11="Eastbound")),'Raw Data'!AV159,IF(AND($AE$11=$AL$2,OR($AH$11="Northbound",$AH$11="Eastbound")),'Raw Data'!AV366,IF(AND($AE$11=$AL$3,OR($AH$11="Northbound",$AH$11="Eastbound")),'Raw Data'!AV573,IF(AND($AE$11=$AL$4,OR($AH$11="Northbound",$AH$11="Eastbound")),'Raw Data'!AV780,IF(AND($AE$11=$AL$5,OR($AH$11="Northbound",$AH$11="Eastbound")),'Raw Data'!AV987,IF(AND($AE$11=$AL$6,OR($AH$11="Northbound",$AH$11="Eastbound")),'Raw Data'!AV1194,IF(AND($AE$11=$AL$7,OR($AH$11="Northbound",$AH$11="Eastbound")),'Raw Data'!AV1401,IF(AND($AE$11=$AL$1,OR($AH$11="Southbound",$AH$11="Westbound")),'Raw Data'!AV160,IF(AND($AE$11=$AL$2,OR($AH$11="Southbound",$AH$11="Westbound")),'Raw Data'!AV367,IF(AND($AE$11=$AL$3,OR($AH$11="Southbound",$AH$11="Westbound")),'Raw Data'!AV574,IF(AND($AE$11=$AL$4,OR($AH$11="Southbound",$AH$11="Westbound")),'Raw Data'!AV781,IF(AND($AE$11=$AL$5,OR($AH$11="Southbound",$AH$11="Westbound")),'Raw Data'!AV988,IF(AND($AE$11=$AL$6,OR($AH$11="Southbound",$AH$11="Westbound")),'Raw Data'!AV1195,IF(AND($AE$11=$AL$7,OR($AH$11="Southbound",$AH$11="Westbound")),'Raw Data'!AV1402,IF(AND($AE$11=$AL$1,$AH$11="Combined"),SUM('Raw Data'!AV159:AV160),IF(AND($AE$11=$AL$2,$AH$11="Combined"),SUM('Raw Data'!AV366:AV367),IF(AND($AE$11=$AL$3,$AH$11="Combined"),SUM('Raw Data'!AV573:AV574),IF(AND($AE$11=$AL$4,$AH$11="Combined"),SUM('Raw Data'!AV780:AV781),IF(AND($AE$11=$AL$5,$AH$11="Combined"),SUM('Raw Data'!AV987:AV988),IF(AND($AE$11=$AL$6,$AH$11="Combined"),SUM('Raw Data'!AV1194:AV1195),IF(AND($AE$11=$AL$7,$AH$11="Combined"),SUM('Raw Data'!AV1401:AV1402),"Error")))))))))))))))))))))</f>
        <v>0</v>
      </c>
      <c r="M32" s="6">
        <f>IF(AND($AE$11=$AL$1,OR($AH$11="Northbound",$AH$11="Eastbound")),'Raw Data'!AW159,IF(AND($AE$11=$AL$2,OR($AH$11="Northbound",$AH$11="Eastbound")),'Raw Data'!AW366,IF(AND($AE$11=$AL$3,OR($AH$11="Northbound",$AH$11="Eastbound")),'Raw Data'!AW573,IF(AND($AE$11=$AL$4,OR($AH$11="Northbound",$AH$11="Eastbound")),'Raw Data'!AW780,IF(AND($AE$11=$AL$5,OR($AH$11="Northbound",$AH$11="Eastbound")),'Raw Data'!AW987,IF(AND($AE$11=$AL$6,OR($AH$11="Northbound",$AH$11="Eastbound")),'Raw Data'!AW1194,IF(AND($AE$11=$AL$7,OR($AH$11="Northbound",$AH$11="Eastbound")),'Raw Data'!AW1401,IF(AND($AE$11=$AL$1,OR($AH$11="Southbound",$AH$11="Westbound")),'Raw Data'!AW160,IF(AND($AE$11=$AL$2,OR($AH$11="Southbound",$AH$11="Westbound")),'Raw Data'!AW367,IF(AND($AE$11=$AL$3,OR($AH$11="Southbound",$AH$11="Westbound")),'Raw Data'!AW574,IF(AND($AE$11=$AL$4,OR($AH$11="Southbound",$AH$11="Westbound")),'Raw Data'!AW781,IF(AND($AE$11=$AL$5,OR($AH$11="Southbound",$AH$11="Westbound")),'Raw Data'!AW988,IF(AND($AE$11=$AL$6,OR($AH$11="Southbound",$AH$11="Westbound")),'Raw Data'!AW1195,IF(AND($AE$11=$AL$7,OR($AH$11="Southbound",$AH$11="Westbound")),'Raw Data'!AW1402,IF(AND($AE$11=$AL$1,$AH$11="Combined"),SUM('Raw Data'!AW159:AW160),IF(AND($AE$11=$AL$2,$AH$11="Combined"),SUM('Raw Data'!AW366:AW367),IF(AND($AE$11=$AL$3,$AH$11="Combined"),SUM('Raw Data'!AW573:AW574),IF(AND($AE$11=$AL$4,$AH$11="Combined"),SUM('Raw Data'!AW780:AW781),IF(AND($AE$11=$AL$5,$AH$11="Combined"),SUM('Raw Data'!AW987:AW988),IF(AND($AE$11=$AL$6,$AH$11="Combined"),SUM('Raw Data'!AW1194:AW1195),IF(AND($AE$11=$AL$7,$AH$11="Combined"),SUM('Raw Data'!AW1401:AW1402),"Error")))))))))))))))))))))</f>
        <v>0</v>
      </c>
      <c r="N32" s="6">
        <f>IF(AND($AE$11=$AL$1,OR($AH$11="Northbound",$AH$11="Eastbound")),'Raw Data'!AX159,IF(AND($AE$11=$AL$2,OR($AH$11="Northbound",$AH$11="Eastbound")),'Raw Data'!AX366,IF(AND($AE$11=$AL$3,OR($AH$11="Northbound",$AH$11="Eastbound")),'Raw Data'!AX573,IF(AND($AE$11=$AL$4,OR($AH$11="Northbound",$AH$11="Eastbound")),'Raw Data'!AX780,IF(AND($AE$11=$AL$5,OR($AH$11="Northbound",$AH$11="Eastbound")),'Raw Data'!AX987,IF(AND($AE$11=$AL$6,OR($AH$11="Northbound",$AH$11="Eastbound")),'Raw Data'!AX1194,IF(AND($AE$11=$AL$7,OR($AH$11="Northbound",$AH$11="Eastbound")),'Raw Data'!AX1401,IF(AND($AE$11=$AL$1,OR($AH$11="Southbound",$AH$11="Westbound")),'Raw Data'!AX160,IF(AND($AE$11=$AL$2,OR($AH$11="Southbound",$AH$11="Westbound")),'Raw Data'!AX367,IF(AND($AE$11=$AL$3,OR($AH$11="Southbound",$AH$11="Westbound")),'Raw Data'!AX574,IF(AND($AE$11=$AL$4,OR($AH$11="Southbound",$AH$11="Westbound")),'Raw Data'!AX781,IF(AND($AE$11=$AL$5,OR($AH$11="Southbound",$AH$11="Westbound")),'Raw Data'!AX988,IF(AND($AE$11=$AL$6,OR($AH$11="Southbound",$AH$11="Westbound")),'Raw Data'!AX1195,IF(AND($AE$11=$AL$7,OR($AH$11="Southbound",$AH$11="Westbound")),'Raw Data'!AX1402,IF(AND($AE$11=$AL$1,$AH$11="Combined"),SUM('Raw Data'!AX159:AX160),IF(AND($AE$11=$AL$2,$AH$11="Combined"),SUM('Raw Data'!AX366:AX367),IF(AND($AE$11=$AL$3,$AH$11="Combined"),SUM('Raw Data'!AX573:AX574),IF(AND($AE$11=$AL$4,$AH$11="Combined"),SUM('Raw Data'!AX780:AX781),IF(AND($AE$11=$AL$5,$AH$11="Combined"),SUM('Raw Data'!AX987:AX988),IF(AND($AE$11=$AL$6,$AH$11="Combined"),SUM('Raw Data'!AX1194:AX1195),IF(AND($AE$11=$AL$7,$AH$11="Combined"),SUM('Raw Data'!AX1401:AX1402),"Error")))))))))))))))))))))</f>
        <v>0</v>
      </c>
      <c r="O32" s="6">
        <f>IF(AND($AE$11=$AL$1,OR($AH$11="Northbound",$AH$11="Eastbound")),'Raw Data'!AY159,IF(AND($AE$11=$AL$2,OR($AH$11="Northbound",$AH$11="Eastbound")),'Raw Data'!AY366,IF(AND($AE$11=$AL$3,OR($AH$11="Northbound",$AH$11="Eastbound")),'Raw Data'!AY573,IF(AND($AE$11=$AL$4,OR($AH$11="Northbound",$AH$11="Eastbound")),'Raw Data'!AY780,IF(AND($AE$11=$AL$5,OR($AH$11="Northbound",$AH$11="Eastbound")),'Raw Data'!AY987,IF(AND($AE$11=$AL$6,OR($AH$11="Northbound",$AH$11="Eastbound")),'Raw Data'!AY1194,IF(AND($AE$11=$AL$7,OR($AH$11="Northbound",$AH$11="Eastbound")),'Raw Data'!AY1401,IF(AND($AE$11=$AL$1,OR($AH$11="Southbound",$AH$11="Westbound")),'Raw Data'!AY160,IF(AND($AE$11=$AL$2,OR($AH$11="Southbound",$AH$11="Westbound")),'Raw Data'!AY367,IF(AND($AE$11=$AL$3,OR($AH$11="Southbound",$AH$11="Westbound")),'Raw Data'!AY574,IF(AND($AE$11=$AL$4,OR($AH$11="Southbound",$AH$11="Westbound")),'Raw Data'!AY781,IF(AND($AE$11=$AL$5,OR($AH$11="Southbound",$AH$11="Westbound")),'Raw Data'!AY988,IF(AND($AE$11=$AL$6,OR($AH$11="Southbound",$AH$11="Westbound")),'Raw Data'!AY1195,IF(AND($AE$11=$AL$7,OR($AH$11="Southbound",$AH$11="Westbound")),'Raw Data'!AY1402,IF(AND($AE$11=$AL$1,$AH$11="Combined"),SUM('Raw Data'!AY159:AY160),IF(AND($AE$11=$AL$2,$AH$11="Combined"),SUM('Raw Data'!AY366:AY367),IF(AND($AE$11=$AL$3,$AH$11="Combined"),SUM('Raw Data'!AY573:AY574),IF(AND($AE$11=$AL$4,$AH$11="Combined"),SUM('Raw Data'!AY780:AY781),IF(AND($AE$11=$AL$5,$AH$11="Combined"),SUM('Raw Data'!AY987:AY988),IF(AND($AE$11=$AL$6,$AH$11="Combined"),SUM('Raw Data'!AY1194:AY1195),IF(AND($AE$11=$AL$7,$AH$11="Combined"),SUM('Raw Data'!AY1401:AY1402),"Error")))))))))))))))))))))</f>
        <v>0</v>
      </c>
      <c r="P32" s="6">
        <f>IF(AND($AE$11=$AL$1,OR($AH$11="Northbound",$AH$11="Eastbound")),'Raw Data'!AZ159,IF(AND($AE$11=$AL$2,OR($AH$11="Northbound",$AH$11="Eastbound")),'Raw Data'!AZ366,IF(AND($AE$11=$AL$3,OR($AH$11="Northbound",$AH$11="Eastbound")),'Raw Data'!AZ573,IF(AND($AE$11=$AL$4,OR($AH$11="Northbound",$AH$11="Eastbound")),'Raw Data'!AZ780,IF(AND($AE$11=$AL$5,OR($AH$11="Northbound",$AH$11="Eastbound")),'Raw Data'!AZ987,IF(AND($AE$11=$AL$6,OR($AH$11="Northbound",$AH$11="Eastbound")),'Raw Data'!AZ1194,IF(AND($AE$11=$AL$7,OR($AH$11="Northbound",$AH$11="Eastbound")),'Raw Data'!AZ1401,IF(AND($AE$11=$AL$1,OR($AH$11="Southbound",$AH$11="Westbound")),'Raw Data'!AZ160,IF(AND($AE$11=$AL$2,OR($AH$11="Southbound",$AH$11="Westbound")),'Raw Data'!AZ367,IF(AND($AE$11=$AL$3,OR($AH$11="Southbound",$AH$11="Westbound")),'Raw Data'!AZ574,IF(AND($AE$11=$AL$4,OR($AH$11="Southbound",$AH$11="Westbound")),'Raw Data'!AZ781,IF(AND($AE$11=$AL$5,OR($AH$11="Southbound",$AH$11="Westbound")),'Raw Data'!AZ988,IF(AND($AE$11=$AL$6,OR($AH$11="Southbound",$AH$11="Westbound")),'Raw Data'!AZ1195,IF(AND($AE$11=$AL$7,OR($AH$11="Southbound",$AH$11="Westbound")),'Raw Data'!AZ1402,IF(AND($AE$11=$AL$1,$AH$11="Combined"),SUM('Raw Data'!AZ159:AZ160),IF(AND($AE$11=$AL$2,$AH$11="Combined"),SUM('Raw Data'!AZ366:AZ367),IF(AND($AE$11=$AL$3,$AH$11="Combined"),SUM('Raw Data'!AZ573:AZ574),IF(AND($AE$11=$AL$4,$AH$11="Combined"),SUM('Raw Data'!AZ780:AZ781),IF(AND($AE$11=$AL$5,$AH$11="Combined"),SUM('Raw Data'!AZ987:AZ988),IF(AND($AE$11=$AL$6,$AH$11="Combined"),SUM('Raw Data'!AZ1194:AZ1195),IF(AND($AE$11=$AL$7,$AH$11="Combined"),SUM('Raw Data'!AZ1401:AZ1402),"Error")))))))))))))))))))))</f>
        <v>0</v>
      </c>
      <c r="Q32" s="6">
        <f>IF(AND($AE$11=$AL$1,OR($AH$11="Northbound",$AH$11="Eastbound")),'Raw Data'!BA159,IF(AND($AE$11=$AL$2,OR($AH$11="Northbound",$AH$11="Eastbound")),'Raw Data'!BA366,IF(AND($AE$11=$AL$3,OR($AH$11="Northbound",$AH$11="Eastbound")),'Raw Data'!BA573,IF(AND($AE$11=$AL$4,OR($AH$11="Northbound",$AH$11="Eastbound")),'Raw Data'!BA780,IF(AND($AE$11=$AL$5,OR($AH$11="Northbound",$AH$11="Eastbound")),'Raw Data'!BA987,IF(AND($AE$11=$AL$6,OR($AH$11="Northbound",$AH$11="Eastbound")),'Raw Data'!BA1194,IF(AND($AE$11=$AL$7,OR($AH$11="Northbound",$AH$11="Eastbound")),'Raw Data'!BA1401,IF(AND($AE$11=$AL$1,OR($AH$11="Southbound",$AH$11="Westbound")),'Raw Data'!BA160,IF(AND($AE$11=$AL$2,OR($AH$11="Southbound",$AH$11="Westbound")),'Raw Data'!BA367,IF(AND($AE$11=$AL$3,OR($AH$11="Southbound",$AH$11="Westbound")),'Raw Data'!BA574,IF(AND($AE$11=$AL$4,OR($AH$11="Southbound",$AH$11="Westbound")),'Raw Data'!BA781,IF(AND($AE$11=$AL$5,OR($AH$11="Southbound",$AH$11="Westbound")),'Raw Data'!BA988,IF(AND($AE$11=$AL$6,OR($AH$11="Southbound",$AH$11="Westbound")),'Raw Data'!BA1195,IF(AND($AE$11=$AL$7,OR($AH$11="Southbound",$AH$11="Westbound")),'Raw Data'!BA1402,IF(AND($AE$11=$AL$1,$AH$11="Combined"),SUM('Raw Data'!BA159:BA160),IF(AND($AE$11=$AL$2,$AH$11="Combined"),SUM('Raw Data'!BA366:BA367),IF(AND($AE$11=$AL$3,$AH$11="Combined"),SUM('Raw Data'!BA573:BA574),IF(AND($AE$11=$AL$4,$AH$11="Combined"),SUM('Raw Data'!BA780:BA781),IF(AND($AE$11=$AL$5,$AH$11="Combined"),SUM('Raw Data'!BA987:BA988),IF(AND($AE$11=$AL$6,$AH$11="Combined"),SUM('Raw Data'!BA1194:BA1195),IF(AND($AE$11=$AL$7,$AH$11="Combined"),SUM('Raw Data'!BA1401:BA1402),"Error")))))))))))))))))))))</f>
        <v>0</v>
      </c>
      <c r="R32" s="6">
        <f>IF(AND($AE$11=$AL$1,OR($AH$11="Northbound",$AH$11="Eastbound")),'Raw Data'!BB159,IF(AND($AE$11=$AL$2,OR($AH$11="Northbound",$AH$11="Eastbound")),'Raw Data'!BB366,IF(AND($AE$11=$AL$3,OR($AH$11="Northbound",$AH$11="Eastbound")),'Raw Data'!BB573,IF(AND($AE$11=$AL$4,OR($AH$11="Northbound",$AH$11="Eastbound")),'Raw Data'!BB780,IF(AND($AE$11=$AL$5,OR($AH$11="Northbound",$AH$11="Eastbound")),'Raw Data'!BB987,IF(AND($AE$11=$AL$6,OR($AH$11="Northbound",$AH$11="Eastbound")),'Raw Data'!BB1194,IF(AND($AE$11=$AL$7,OR($AH$11="Northbound",$AH$11="Eastbound")),'Raw Data'!BB1401,IF(AND($AE$11=$AL$1,OR($AH$11="Southbound",$AH$11="Westbound")),'Raw Data'!BB160,IF(AND($AE$11=$AL$2,OR($AH$11="Southbound",$AH$11="Westbound")),'Raw Data'!BB367,IF(AND($AE$11=$AL$3,OR($AH$11="Southbound",$AH$11="Westbound")),'Raw Data'!BB574,IF(AND($AE$11=$AL$4,OR($AH$11="Southbound",$AH$11="Westbound")),'Raw Data'!BB781,IF(AND($AE$11=$AL$5,OR($AH$11="Southbound",$AH$11="Westbound")),'Raw Data'!BB988,IF(AND($AE$11=$AL$6,OR($AH$11="Southbound",$AH$11="Westbound")),'Raw Data'!BB1195,IF(AND($AE$11=$AL$7,OR($AH$11="Southbound",$AH$11="Westbound")),'Raw Data'!BB1402,IF(AND($AE$11=$AL$1,$AH$11="Combined"),SUM('Raw Data'!BB159:BB160),IF(AND($AE$11=$AL$2,$AH$11="Combined"),SUM('Raw Data'!BB366:BB367),IF(AND($AE$11=$AL$3,$AH$11="Combined"),SUM('Raw Data'!BB573:BB574),IF(AND($AE$11=$AL$4,$AH$11="Combined"),SUM('Raw Data'!BB780:BB781),IF(AND($AE$11=$AL$5,$AH$11="Combined"),SUM('Raw Data'!BB987:BB988),IF(AND($AE$11=$AL$6,$AH$11="Combined"),SUM('Raw Data'!BB1194:BB1195),IF(AND($AE$11=$AL$7,$AH$11="Combined"),SUM('Raw Data'!BB1401:BB1402),"Error")))))))))))))))))))))</f>
        <v>0</v>
      </c>
      <c r="S32" s="6">
        <f>IF(AND($AE$11=$AL$1,OR($AH$11="Northbound",$AH$11="Eastbound")),'Raw Data'!BC159,IF(AND($AE$11=$AL$2,OR($AH$11="Northbound",$AH$11="Eastbound")),'Raw Data'!BC366,IF(AND($AE$11=$AL$3,OR($AH$11="Northbound",$AH$11="Eastbound")),'Raw Data'!BC573,IF(AND($AE$11=$AL$4,OR($AH$11="Northbound",$AH$11="Eastbound")),'Raw Data'!BC780,IF(AND($AE$11=$AL$5,OR($AH$11="Northbound",$AH$11="Eastbound")),'Raw Data'!BC987,IF(AND($AE$11=$AL$6,OR($AH$11="Northbound",$AH$11="Eastbound")),'Raw Data'!BC1194,IF(AND($AE$11=$AL$7,OR($AH$11="Northbound",$AH$11="Eastbound")),'Raw Data'!BC1401,IF(AND($AE$11=$AL$1,OR($AH$11="Southbound",$AH$11="Westbound")),'Raw Data'!BC160,IF(AND($AE$11=$AL$2,OR($AH$11="Southbound",$AH$11="Westbound")),'Raw Data'!BC367,IF(AND($AE$11=$AL$3,OR($AH$11="Southbound",$AH$11="Westbound")),'Raw Data'!BC574,IF(AND($AE$11=$AL$4,OR($AH$11="Southbound",$AH$11="Westbound")),'Raw Data'!BC781,IF(AND($AE$11=$AL$5,OR($AH$11="Southbound",$AH$11="Westbound")),'Raw Data'!BC988,IF(AND($AE$11=$AL$6,OR($AH$11="Southbound",$AH$11="Westbound")),'Raw Data'!BC1195,IF(AND($AE$11=$AL$7,OR($AH$11="Southbound",$AH$11="Westbound")),'Raw Data'!BC1402,IF(AND($AE$11=$AL$1,$AH$11="Combined"),SUM('Raw Data'!BC159:BC160),IF(AND($AE$11=$AL$2,$AH$11="Combined"),SUM('Raw Data'!BC366:BC367),IF(AND($AE$11=$AL$3,$AH$11="Combined"),SUM('Raw Data'!BC573:BC574),IF(AND($AE$11=$AL$4,$AH$11="Combined"),SUM('Raw Data'!BC780:BC781),IF(AND($AE$11=$AL$5,$AH$11="Combined"),SUM('Raw Data'!BC987:BC988),IF(AND($AE$11=$AL$6,$AH$11="Combined"),SUM('Raw Data'!BC1194:BC1195),IF(AND($AE$11=$AL$7,$AH$11="Combined"),SUM('Raw Data'!BC1401:BC1402),"Error")))))))))))))))))))))</f>
        <v>0</v>
      </c>
      <c r="T32" s="6">
        <f>IF(AND($AE$11=$AL$1,OR($AH$11="Northbound",$AH$11="Eastbound")),'Raw Data'!BD159,IF(AND($AE$11=$AL$2,OR($AH$11="Northbound",$AH$11="Eastbound")),'Raw Data'!BD366,IF(AND($AE$11=$AL$3,OR($AH$11="Northbound",$AH$11="Eastbound")),'Raw Data'!BD573,IF(AND($AE$11=$AL$4,OR($AH$11="Northbound",$AH$11="Eastbound")),'Raw Data'!BD780,IF(AND($AE$11=$AL$5,OR($AH$11="Northbound",$AH$11="Eastbound")),'Raw Data'!BD987,IF(AND($AE$11=$AL$6,OR($AH$11="Northbound",$AH$11="Eastbound")),'Raw Data'!BD1194,IF(AND($AE$11=$AL$7,OR($AH$11="Northbound",$AH$11="Eastbound")),'Raw Data'!BD1401,IF(AND($AE$11=$AL$1,OR($AH$11="Southbound",$AH$11="Westbound")),'Raw Data'!BD160,IF(AND($AE$11=$AL$2,OR($AH$11="Southbound",$AH$11="Westbound")),'Raw Data'!BD367,IF(AND($AE$11=$AL$3,OR($AH$11="Southbound",$AH$11="Westbound")),'Raw Data'!BD574,IF(AND($AE$11=$AL$4,OR($AH$11="Southbound",$AH$11="Westbound")),'Raw Data'!BD781,IF(AND($AE$11=$AL$5,OR($AH$11="Southbound",$AH$11="Westbound")),'Raw Data'!BD988,IF(AND($AE$11=$AL$6,OR($AH$11="Southbound",$AH$11="Westbound")),'Raw Data'!BD1195,IF(AND($AE$11=$AL$7,OR($AH$11="Southbound",$AH$11="Westbound")),'Raw Data'!BD1402,IF(AND($AE$11=$AL$1,$AH$11="Combined"),SUM('Raw Data'!BD159:BD160),IF(AND($AE$11=$AL$2,$AH$11="Combined"),SUM('Raw Data'!BD366:BD367),IF(AND($AE$11=$AL$3,$AH$11="Combined"),SUM('Raw Data'!BD573:BD574),IF(AND($AE$11=$AL$4,$AH$11="Combined"),SUM('Raw Data'!BD780:BD781),IF(AND($AE$11=$AL$5,$AH$11="Combined"),SUM('Raw Data'!BD987:BD988),IF(AND($AE$11=$AL$6,$AH$11="Combined"),SUM('Raw Data'!BD1194:BD1195),IF(AND($AE$11=$AL$7,$AH$11="Combined"),SUM('Raw Data'!BD1401:BD1402),"Error")))))))))))))))))))))</f>
        <v>0</v>
      </c>
      <c r="U32" s="6">
        <f>IF(AND($AE$11=$AL$1,OR($AH$11="Northbound",$AH$11="Eastbound")),'Raw Data'!BE159,IF(AND($AE$11=$AL$2,OR($AH$11="Northbound",$AH$11="Eastbound")),'Raw Data'!BE366,IF(AND($AE$11=$AL$3,OR($AH$11="Northbound",$AH$11="Eastbound")),'Raw Data'!BE573,IF(AND($AE$11=$AL$4,OR($AH$11="Northbound",$AH$11="Eastbound")),'Raw Data'!BE780,IF(AND($AE$11=$AL$5,OR($AH$11="Northbound",$AH$11="Eastbound")),'Raw Data'!BE987,IF(AND($AE$11=$AL$6,OR($AH$11="Northbound",$AH$11="Eastbound")),'Raw Data'!BE1194,IF(AND($AE$11=$AL$7,OR($AH$11="Northbound",$AH$11="Eastbound")),'Raw Data'!BE1401,IF(AND($AE$11=$AL$1,OR($AH$11="Southbound",$AH$11="Westbound")),'Raw Data'!BE160,IF(AND($AE$11=$AL$2,OR($AH$11="Southbound",$AH$11="Westbound")),'Raw Data'!BE367,IF(AND($AE$11=$AL$3,OR($AH$11="Southbound",$AH$11="Westbound")),'Raw Data'!BE574,IF(AND($AE$11=$AL$4,OR($AH$11="Southbound",$AH$11="Westbound")),'Raw Data'!BE781,IF(AND($AE$11=$AL$5,OR($AH$11="Southbound",$AH$11="Westbound")),'Raw Data'!BE988,IF(AND($AE$11=$AL$6,OR($AH$11="Southbound",$AH$11="Westbound")),'Raw Data'!BE1195,IF(AND($AE$11=$AL$7,OR($AH$11="Southbound",$AH$11="Westbound")),'Raw Data'!BE1402,IF(AND($AE$11=$AL$1,$AH$11="Combined"),SUM('Raw Data'!BE159:BE160),IF(AND($AE$11=$AL$2,$AH$11="Combined"),SUM('Raw Data'!BE366:BE367),IF(AND($AE$11=$AL$3,$AH$11="Combined"),SUM('Raw Data'!BE573:BE574),IF(AND($AE$11=$AL$4,$AH$11="Combined"),SUM('Raw Data'!BE780:BE781),IF(AND($AE$11=$AL$5,$AH$11="Combined"),SUM('Raw Data'!BE987:BE988),IF(AND($AE$11=$AL$6,$AH$11="Combined"),SUM('Raw Data'!BE1194:BE1195),IF(AND($AE$11=$AL$7,$AH$11="Combined"),SUM('Raw Data'!BE1401:BE1402),"Error")))))))))))))))))))))</f>
        <v>0</v>
      </c>
      <c r="V32" s="6">
        <f>IF(AND($AE$11=$AL$1,OR($AH$11="Northbound",$AH$11="Eastbound")),'Raw Data'!BF159,IF(AND($AE$11=$AL$2,OR($AH$11="Northbound",$AH$11="Eastbound")),'Raw Data'!BF366,IF(AND($AE$11=$AL$3,OR($AH$11="Northbound",$AH$11="Eastbound")),'Raw Data'!BF573,IF(AND($AE$11=$AL$4,OR($AH$11="Northbound",$AH$11="Eastbound")),'Raw Data'!BF780,IF(AND($AE$11=$AL$5,OR($AH$11="Northbound",$AH$11="Eastbound")),'Raw Data'!BF987,IF(AND($AE$11=$AL$6,OR($AH$11="Northbound",$AH$11="Eastbound")),'Raw Data'!BF1194,IF(AND($AE$11=$AL$7,OR($AH$11="Northbound",$AH$11="Eastbound")),'Raw Data'!BF1401,IF(AND($AE$11=$AL$1,OR($AH$11="Southbound",$AH$11="Westbound")),'Raw Data'!BF160,IF(AND($AE$11=$AL$2,OR($AH$11="Southbound",$AH$11="Westbound")),'Raw Data'!BF367,IF(AND($AE$11=$AL$3,OR($AH$11="Southbound",$AH$11="Westbound")),'Raw Data'!BF574,IF(AND($AE$11=$AL$4,OR($AH$11="Southbound",$AH$11="Westbound")),'Raw Data'!BF781,IF(AND($AE$11=$AL$5,OR($AH$11="Southbound",$AH$11="Westbound")),'Raw Data'!BF988,IF(AND($AE$11=$AL$6,OR($AH$11="Southbound",$AH$11="Westbound")),'Raw Data'!BF1195,IF(AND($AE$11=$AL$7,OR($AH$11="Southbound",$AH$11="Westbound")),'Raw Data'!BF1402,IF(AND($AE$11=$AL$1,$AH$11="Combined"),SUM('Raw Data'!BF159:BF160),IF(AND($AE$11=$AL$2,$AH$11="Combined"),SUM('Raw Data'!BF366:BF367),IF(AND($AE$11=$AL$3,$AH$11="Combined"),SUM('Raw Data'!BF573:BF574),IF(AND($AE$11=$AL$4,$AH$11="Combined"),SUM('Raw Data'!BF780:BF781),IF(AND($AE$11=$AL$5,$AH$11="Combined"),SUM('Raw Data'!BF987:BF988),IF(AND($AE$11=$AL$6,$AH$11="Combined"),SUM('Raw Data'!BF1194:BF1195),IF(AND($AE$11=$AL$7,$AH$11="Combined"),SUM('Raw Data'!BF1401:BF1402),"Error")))))))))))))))))))))</f>
        <v>0</v>
      </c>
      <c r="W32" s="6">
        <f>IF(AND($AE$11=$AL$1,OR($AH$11="Northbound",$AH$11="Eastbound")),'Raw Data'!BG159,IF(AND($AE$11=$AL$2,OR($AH$11="Northbound",$AH$11="Eastbound")),'Raw Data'!BG366,IF(AND($AE$11=$AL$3,OR($AH$11="Northbound",$AH$11="Eastbound")),'Raw Data'!BG573,IF(AND($AE$11=$AL$4,OR($AH$11="Northbound",$AH$11="Eastbound")),'Raw Data'!BG780,IF(AND($AE$11=$AL$5,OR($AH$11="Northbound",$AH$11="Eastbound")),'Raw Data'!BG987,IF(AND($AE$11=$AL$6,OR($AH$11="Northbound",$AH$11="Eastbound")),'Raw Data'!BG1194,IF(AND($AE$11=$AL$7,OR($AH$11="Northbound",$AH$11="Eastbound")),'Raw Data'!BG1401,IF(AND($AE$11=$AL$1,OR($AH$11="Southbound",$AH$11="Westbound")),'Raw Data'!BG160,IF(AND($AE$11=$AL$2,OR($AH$11="Southbound",$AH$11="Westbound")),'Raw Data'!BG367,IF(AND($AE$11=$AL$3,OR($AH$11="Southbound",$AH$11="Westbound")),'Raw Data'!BG574,IF(AND($AE$11=$AL$4,OR($AH$11="Southbound",$AH$11="Westbound")),'Raw Data'!BG781,IF(AND($AE$11=$AL$5,OR($AH$11="Southbound",$AH$11="Westbound")),'Raw Data'!BG988,IF(AND($AE$11=$AL$6,OR($AH$11="Southbound",$AH$11="Westbound")),'Raw Data'!BG1195,IF(AND($AE$11=$AL$7,OR($AH$11="Southbound",$AH$11="Westbound")),'Raw Data'!BG1402,IF(AND($AE$11=$AL$1,$AH$11="Combined"),SUM('Raw Data'!BG159:BG160),IF(AND($AE$11=$AL$2,$AH$11="Combined"),SUM('Raw Data'!BG366:BG367),IF(AND($AE$11=$AL$3,$AH$11="Combined"),SUM('Raw Data'!BG573:BG574),IF(AND($AE$11=$AL$4,$AH$11="Combined"),SUM('Raw Data'!BG780:BG781),IF(AND($AE$11=$AL$5,$AH$11="Combined"),SUM('Raw Data'!BG987:BG988),IF(AND($AE$11=$AL$6,$AH$11="Combined"),SUM('Raw Data'!BG1194:BG1195),IF(AND($AE$11=$AL$7,$AH$11="Combined"),SUM('Raw Data'!BG1401:BG1402),"Error")))))))))))))))))))))</f>
        <v>0</v>
      </c>
      <c r="X32" s="6">
        <f t="shared" si="2"/>
        <v>0</v>
      </c>
      <c r="Y32" s="24" t="str">
        <f t="shared" si="0"/>
        <v>0</v>
      </c>
      <c r="Z32" s="6" t="str">
        <f>IF(AND($AE$11=$AL$1,OR($AH$11="Northbound",$AH$11="Eastbound")),'Raw Data'!BH159,IF(AND($AE$11=$AL$2,OR($AH$11="Northbound",$AH$11="Eastbound")),'Raw Data'!BH366,IF(AND($AE$11=$AL$3,OR($AH$11="Northbound",$AH$11="Eastbound")),'Raw Data'!BH573,IF(AND($AE$11=$AL$4,OR($AH$11="Northbound",$AH$11="Eastbound")),'Raw Data'!BH780,IF(AND($AE$11=$AL$5,OR($AH$11="Northbound",$AH$11="Eastbound")),'Raw Data'!BH987,IF(AND($AE$11=$AL$6,OR($AH$11="Northbound",$AH$11="Eastbound")),'Raw Data'!BH1194,IF(AND($AE$11=$AL$7,OR($AH$11="Northbound",$AH$11="Eastbound")),'Raw Data'!BH1401,IF(AND($AE$11=$AL$1,OR($AH$11="Southbound",$AH$11="Westbound")),'Raw Data'!BH160,IF(AND($AE$11=$AL$2,OR($AH$11="Southbound",$AH$11="Westbound")),'Raw Data'!BH367,IF(AND($AE$11=$AL$3,OR($AH$11="Southbound",$AH$11="Westbound")),'Raw Data'!BH574,IF(AND($AE$11=$AL$4,OR($AH$11="Southbound",$AH$11="Westbound")),'Raw Data'!BH781,IF(AND($AE$11=$AL$5,OR($AH$11="Southbound",$AH$11="Westbound")),'Raw Data'!BH988,IF(AND($AE$11=$AL$6,OR($AH$11="Southbound",$AH$11="Westbound")),'Raw Data'!BH1195,IF(AND($AE$11=$AL$7,OR($AH$11="Southbound",$AH$11="Westbound")),'Raw Data'!BH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2" s="6" t="str">
        <f>IF(AND($AE$11=$AL$1,OR($AH$11="Northbound",$AH$11="Eastbound")),'Raw Data'!BI159,IF(AND($AE$11=$AL$2,OR($AH$11="Northbound",$AH$11="Eastbound")),'Raw Data'!BI366,IF(AND($AE$11=$AL$3,OR($AH$11="Northbound",$AH$11="Eastbound")),'Raw Data'!BI573,IF(AND($AE$11=$AL$4,OR($AH$11="Northbound",$AH$11="Eastbound")),'Raw Data'!BI780,IF(AND($AE$11=$AL$5,OR($AH$11="Northbound",$AH$11="Eastbound")),'Raw Data'!BI987,IF(AND($AE$11=$AL$6,OR($AH$11="Northbound",$AH$11="Eastbound")),'Raw Data'!BI1194,IF(AND($AE$11=$AL$7,OR($AH$11="Northbound",$AH$11="Eastbound")),'Raw Data'!BI1401,IF(AND($AE$11=$AL$1,OR($AH$11="Southbound",$AH$11="Westbound")),'Raw Data'!BI160,IF(AND($AE$11=$AL$2,OR($AH$11="Southbound",$AH$11="Westbound")),'Raw Data'!BI367,IF(AND($AE$11=$AL$3,OR($AH$11="Southbound",$AH$11="Westbound")),'Raw Data'!BI574,IF(AND($AE$11=$AL$4,OR($AH$11="Southbound",$AH$11="Westbound")),'Raw Data'!BI781,IF(AND($AE$11=$AL$5,OR($AH$11="Southbound",$AH$11="Westbound")),'Raw Data'!BI988,IF(AND($AE$11=$AL$6,OR($AH$11="Southbound",$AH$11="Westbound")),'Raw Data'!BI1195,IF(AND($AE$11=$AL$7,OR($AH$11="Southbound",$AH$11="Westbound")),'Raw Data'!BI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2" s="6" t="str">
        <f>IF(AND($AE$11=$AL$1,OR($AH$11="Northbound",$AH$11="Eastbound")),'Raw Data'!BJ159,IF(AND($AE$11=$AL$2,OR($AH$11="Northbound",$AH$11="Eastbound")),'Raw Data'!BJ366,IF(AND($AE$11=$AL$3,OR($AH$11="Northbound",$AH$11="Eastbound")),'Raw Data'!BJ573,IF(AND($AE$11=$AL$4,OR($AH$11="Northbound",$AH$11="Eastbound")),'Raw Data'!BJ780,IF(AND($AE$11=$AL$5,OR($AH$11="Northbound",$AH$11="Eastbound")),'Raw Data'!BJ987,IF(AND($AE$11=$AL$6,OR($AH$11="Northbound",$AH$11="Eastbound")),'Raw Data'!BJ1194,IF(AND($AE$11=$AL$7,OR($AH$11="Northbound",$AH$11="Eastbound")),'Raw Data'!BJ1401,IF(AND($AE$11=$AL$1,OR($AH$11="Southbound",$AH$11="Westbound")),'Raw Data'!BJ160,IF(AND($AE$11=$AL$2,OR($AH$11="Southbound",$AH$11="Westbound")),'Raw Data'!BJ367,IF(AND($AE$11=$AL$3,OR($AH$11="Southbound",$AH$11="Westbound")),'Raw Data'!BJ574,IF(AND($AE$11=$AL$4,OR($AH$11="Southbound",$AH$11="Westbound")),'Raw Data'!BJ781,IF(AND($AE$11=$AL$5,OR($AH$11="Southbound",$AH$11="Westbound")),'Raw Data'!BJ988,IF(AND($AE$11=$AL$6,OR($AH$11="Southbound",$AH$11="Westbound")),'Raw Data'!BJ1195,IF(AND($AE$11=$AL$7,OR($AH$11="Southbound",$AH$11="Westbound")),'Raw Data'!BJ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2" s="70" t="str">
        <f>IF(AND($AE$11=$AL$1,OR($AH$11="Northbound",$AH$11="Eastbound")),'Raw Data'!BK159,IF(AND($AE$11=$AL$2,OR($AH$11="Northbound",$AH$11="Eastbound")),'Raw Data'!BK366,IF(AND($AE$11=$AL$3,OR($AH$11="Northbound",$AH$11="Eastbound")),'Raw Data'!BK573,IF(AND($AE$11=$AL$4,OR($AH$11="Northbound",$AH$11="Eastbound")),'Raw Data'!BK780,IF(AND($AE$11=$AL$5,OR($AH$11="Northbound",$AH$11="Eastbound")),'Raw Data'!BK987,IF(AND($AE$11=$AL$6,OR($AH$11="Northbound",$AH$11="Eastbound")),'Raw Data'!BK1194,IF(AND($AE$11=$AL$7,OR($AH$11="Northbound",$AH$11="Eastbound")),'Raw Data'!BK1401,IF(AND($AE$11=$AL$1,OR($AH$11="Southbound",$AH$11="Westbound")),'Raw Data'!BK160,IF(AND($AE$11=$AL$2,OR($AH$11="Southbound",$AH$11="Westbound")),'Raw Data'!BK367,IF(AND($AE$11=$AL$3,OR($AH$11="Southbound",$AH$11="Westbound")),'Raw Data'!BK574,IF(AND($AE$11=$AL$4,OR($AH$11="Southbound",$AH$11="Westbound")),'Raw Data'!BK781,IF(AND($AE$11=$AL$5,OR($AH$11="Southbound",$AH$11="Westbound")),'Raw Data'!BK988,IF(AND($AE$11=$AL$6,OR($AH$11="Southbound",$AH$11="Westbound")),'Raw Data'!BK1195,IF(AND($AE$11=$AL$7,OR($AH$11="Southbound",$AH$11="Westbound")),'Raw Data'!BK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2" s="47"/>
      <c r="AF32" s="47"/>
      <c r="AG32" s="47"/>
      <c r="AH32" s="47"/>
      <c r="AI32" s="47"/>
      <c r="AJ32" s="47"/>
      <c r="AK32" s="47"/>
      <c r="AL32" s="51"/>
      <c r="AM32" s="51"/>
      <c r="AN32" s="41"/>
      <c r="AO32" s="51"/>
      <c r="AQ32" s="47"/>
      <c r="AR32" s="47"/>
      <c r="AT32" s="47"/>
      <c r="AU32" s="47"/>
    </row>
    <row r="33" spans="1:47" ht="13.8" x14ac:dyDescent="0.25">
      <c r="A33" s="43">
        <v>0.19791666666666699</v>
      </c>
      <c r="B33" s="54">
        <f t="shared" si="1"/>
        <v>2</v>
      </c>
      <c r="C33" s="6">
        <f>IF(AND($AE$11=$AL$1,OR($AH$11="Northbound",$AH$11="Eastbound")),'Raw Data'!AM161,IF(AND($AE$11=$AL$2,OR($AH$11="Northbound",$AH$11="Eastbound")),'Raw Data'!AM368,IF(AND($AE$11=$AL$3,OR($AH$11="Northbound",$AH$11="Eastbound")),'Raw Data'!AM575,IF(AND($AE$11=$AL$4,OR($AH$11="Northbound",$AH$11="Eastbound")),'Raw Data'!AM782,IF(AND($AE$11=$AL$5,OR($AH$11="Northbound",$AH$11="Eastbound")),'Raw Data'!AM989,IF(AND($AE$11=$AL$6,OR($AH$11="Northbound",$AH$11="Eastbound")),'Raw Data'!AM1196,IF(AND($AE$11=$AL$7,OR($AH$11="Northbound",$AH$11="Eastbound")),'Raw Data'!AM1403,IF(AND($AE$11=$AL$1,OR($AH$11="Southbound",$AH$11="Westbound")),'Raw Data'!AM162,IF(AND($AE$11=$AL$2,OR($AH$11="Southbound",$AH$11="Westbound")),'Raw Data'!AM369,IF(AND($AE$11=$AL$3,OR($AH$11="Southbound",$AH$11="Westbound")),'Raw Data'!AM576,IF(AND($AE$11=$AL$4,OR($AH$11="Southbound",$AH$11="Westbound")),'Raw Data'!AM783,IF(AND($AE$11=$AL$5,OR($AH$11="Southbound",$AH$11="Westbound")),'Raw Data'!AM990,IF(AND($AE$11=$AL$6,OR($AH$11="Southbound",$AH$11="Westbound")),'Raw Data'!AM1197,IF(AND($AE$11=$AL$7,OR($AH$11="Southbound",$AH$11="Westbound")),'Raw Data'!AM1404,IF(AND($AE$11=$AL$1,$AH$11="Combined"),SUM('Raw Data'!AM161:AM162),IF(AND($AE$11=$AL$2,$AH$11="Combined"),SUM('Raw Data'!AM368:AM369),IF(AND($AE$11=$AL$3,$AH$11="Combined"),SUM('Raw Data'!AM575:AM576),IF(AND($AE$11=$AL$4,$AH$11="Combined"),SUM('Raw Data'!AM782:AM783),IF(AND($AE$11=$AL$5,$AH$11="Combined"),SUM('Raw Data'!AM989:AM990),IF(AND($AE$11=$AL$6,$AH$11="Combined"),SUM('Raw Data'!AM1196:AM1197),IF(AND($AE$11=$AL$7,$AH$11="Combined"),SUM('Raw Data'!AM1403:AM1404),"Error")))))))))))))))))))))</f>
        <v>0</v>
      </c>
      <c r="D33" s="6">
        <f>IF(AND($AE$11=$AL$1,OR($AH$11="Northbound",$AH$11="Eastbound")),'Raw Data'!AN161,IF(AND($AE$11=$AL$2,OR($AH$11="Northbound",$AH$11="Eastbound")),'Raw Data'!AN368,IF(AND($AE$11=$AL$3,OR($AH$11="Northbound",$AH$11="Eastbound")),'Raw Data'!AN575,IF(AND($AE$11=$AL$4,OR($AH$11="Northbound",$AH$11="Eastbound")),'Raw Data'!AN782,IF(AND($AE$11=$AL$5,OR($AH$11="Northbound",$AH$11="Eastbound")),'Raw Data'!AN989,IF(AND($AE$11=$AL$6,OR($AH$11="Northbound",$AH$11="Eastbound")),'Raw Data'!AN1196,IF(AND($AE$11=$AL$7,OR($AH$11="Northbound",$AH$11="Eastbound")),'Raw Data'!AN1403,IF(AND($AE$11=$AL$1,OR($AH$11="Southbound",$AH$11="Westbound")),'Raw Data'!AN162,IF(AND($AE$11=$AL$2,OR($AH$11="Southbound",$AH$11="Westbound")),'Raw Data'!AN369,IF(AND($AE$11=$AL$3,OR($AH$11="Southbound",$AH$11="Westbound")),'Raw Data'!AN576,IF(AND($AE$11=$AL$4,OR($AH$11="Southbound",$AH$11="Westbound")),'Raw Data'!AN783,IF(AND($AE$11=$AL$5,OR($AH$11="Southbound",$AH$11="Westbound")),'Raw Data'!AN990,IF(AND($AE$11=$AL$6,OR($AH$11="Southbound",$AH$11="Westbound")),'Raw Data'!AN1197,IF(AND($AE$11=$AL$7,OR($AH$11="Southbound",$AH$11="Westbound")),'Raw Data'!AN1404,IF(AND($AE$11=$AL$1,$AH$11="Combined"),SUM('Raw Data'!AN161:AN162),IF(AND($AE$11=$AL$2,$AH$11="Combined"),SUM('Raw Data'!AN368:AN369),IF(AND($AE$11=$AL$3,$AH$11="Combined"),SUM('Raw Data'!AN575:AN576),IF(AND($AE$11=$AL$4,$AH$11="Combined"),SUM('Raw Data'!AN782:AN783),IF(AND($AE$11=$AL$5,$AH$11="Combined"),SUM('Raw Data'!AN989:AN990),IF(AND($AE$11=$AL$6,$AH$11="Combined"),SUM('Raw Data'!AN1196:AN1197),IF(AND($AE$11=$AL$7,$AH$11="Combined"),SUM('Raw Data'!AN1403:AN1404),"Error")))))))))))))))))))))</f>
        <v>0</v>
      </c>
      <c r="E33" s="6">
        <f>IF(AND($AE$11=$AL$1,OR($AH$11="Northbound",$AH$11="Eastbound")),'Raw Data'!AO161,IF(AND($AE$11=$AL$2,OR($AH$11="Northbound",$AH$11="Eastbound")),'Raw Data'!AO368,IF(AND($AE$11=$AL$3,OR($AH$11="Northbound",$AH$11="Eastbound")),'Raw Data'!AO575,IF(AND($AE$11=$AL$4,OR($AH$11="Northbound",$AH$11="Eastbound")),'Raw Data'!AO782,IF(AND($AE$11=$AL$5,OR($AH$11="Northbound",$AH$11="Eastbound")),'Raw Data'!AO989,IF(AND($AE$11=$AL$6,OR($AH$11="Northbound",$AH$11="Eastbound")),'Raw Data'!AO1196,IF(AND($AE$11=$AL$7,OR($AH$11="Northbound",$AH$11="Eastbound")),'Raw Data'!AO1403,IF(AND($AE$11=$AL$1,OR($AH$11="Southbound",$AH$11="Westbound")),'Raw Data'!AO162,IF(AND($AE$11=$AL$2,OR($AH$11="Southbound",$AH$11="Westbound")),'Raw Data'!AO369,IF(AND($AE$11=$AL$3,OR($AH$11="Southbound",$AH$11="Westbound")),'Raw Data'!AO576,IF(AND($AE$11=$AL$4,OR($AH$11="Southbound",$AH$11="Westbound")),'Raw Data'!AO783,IF(AND($AE$11=$AL$5,OR($AH$11="Southbound",$AH$11="Westbound")),'Raw Data'!AO990,IF(AND($AE$11=$AL$6,OR($AH$11="Southbound",$AH$11="Westbound")),'Raw Data'!AO1197,IF(AND($AE$11=$AL$7,OR($AH$11="Southbound",$AH$11="Westbound")),'Raw Data'!AO1404,IF(AND($AE$11=$AL$1,$AH$11="Combined"),SUM('Raw Data'!AO161:AO162),IF(AND($AE$11=$AL$2,$AH$11="Combined"),SUM('Raw Data'!AO368:AO369),IF(AND($AE$11=$AL$3,$AH$11="Combined"),SUM('Raw Data'!AO575:AO576),IF(AND($AE$11=$AL$4,$AH$11="Combined"),SUM('Raw Data'!AO782:AO783),IF(AND($AE$11=$AL$5,$AH$11="Combined"),SUM('Raw Data'!AO989:AO990),IF(AND($AE$11=$AL$6,$AH$11="Combined"),SUM('Raw Data'!AO1196:AO1197),IF(AND($AE$11=$AL$7,$AH$11="Combined"),SUM('Raw Data'!AO1403:AO1404),"Error")))))))))))))))))))))</f>
        <v>0</v>
      </c>
      <c r="F33" s="6">
        <f>IF(AND($AE$11=$AL$1,OR($AH$11="Northbound",$AH$11="Eastbound")),'Raw Data'!AP161,IF(AND($AE$11=$AL$2,OR($AH$11="Northbound",$AH$11="Eastbound")),'Raw Data'!AP368,IF(AND($AE$11=$AL$3,OR($AH$11="Northbound",$AH$11="Eastbound")),'Raw Data'!AP575,IF(AND($AE$11=$AL$4,OR($AH$11="Northbound",$AH$11="Eastbound")),'Raw Data'!AP782,IF(AND($AE$11=$AL$5,OR($AH$11="Northbound",$AH$11="Eastbound")),'Raw Data'!AP989,IF(AND($AE$11=$AL$6,OR($AH$11="Northbound",$AH$11="Eastbound")),'Raw Data'!AP1196,IF(AND($AE$11=$AL$7,OR($AH$11="Northbound",$AH$11="Eastbound")),'Raw Data'!AP1403,IF(AND($AE$11=$AL$1,OR($AH$11="Southbound",$AH$11="Westbound")),'Raw Data'!AP162,IF(AND($AE$11=$AL$2,OR($AH$11="Southbound",$AH$11="Westbound")),'Raw Data'!AP369,IF(AND($AE$11=$AL$3,OR($AH$11="Southbound",$AH$11="Westbound")),'Raw Data'!AP576,IF(AND($AE$11=$AL$4,OR($AH$11="Southbound",$AH$11="Westbound")),'Raw Data'!AP783,IF(AND($AE$11=$AL$5,OR($AH$11="Southbound",$AH$11="Westbound")),'Raw Data'!AP990,IF(AND($AE$11=$AL$6,OR($AH$11="Southbound",$AH$11="Westbound")),'Raw Data'!AP1197,IF(AND($AE$11=$AL$7,OR($AH$11="Southbound",$AH$11="Westbound")),'Raw Data'!AP1404,IF(AND($AE$11=$AL$1,$AH$11="Combined"),SUM('Raw Data'!AP161:AP162),IF(AND($AE$11=$AL$2,$AH$11="Combined"),SUM('Raw Data'!AP368:AP369),IF(AND($AE$11=$AL$3,$AH$11="Combined"),SUM('Raw Data'!AP575:AP576),IF(AND($AE$11=$AL$4,$AH$11="Combined"),SUM('Raw Data'!AP782:AP783),IF(AND($AE$11=$AL$5,$AH$11="Combined"),SUM('Raw Data'!AP989:AP990),IF(AND($AE$11=$AL$6,$AH$11="Combined"),SUM('Raw Data'!AP1196:AP1197),IF(AND($AE$11=$AL$7,$AH$11="Combined"),SUM('Raw Data'!AP1403:AP1404),"Error")))))))))))))))))))))</f>
        <v>2</v>
      </c>
      <c r="G33" s="6">
        <f>IF(AND($AE$11=$AL$1,OR($AH$11="Northbound",$AH$11="Eastbound")),'Raw Data'!AQ161,IF(AND($AE$11=$AL$2,OR($AH$11="Northbound",$AH$11="Eastbound")),'Raw Data'!AQ368,IF(AND($AE$11=$AL$3,OR($AH$11="Northbound",$AH$11="Eastbound")),'Raw Data'!AQ575,IF(AND($AE$11=$AL$4,OR($AH$11="Northbound",$AH$11="Eastbound")),'Raw Data'!AQ782,IF(AND($AE$11=$AL$5,OR($AH$11="Northbound",$AH$11="Eastbound")),'Raw Data'!AQ989,IF(AND($AE$11=$AL$6,OR($AH$11="Northbound",$AH$11="Eastbound")),'Raw Data'!AQ1196,IF(AND($AE$11=$AL$7,OR($AH$11="Northbound",$AH$11="Eastbound")),'Raw Data'!AQ1403,IF(AND($AE$11=$AL$1,OR($AH$11="Southbound",$AH$11="Westbound")),'Raw Data'!AQ162,IF(AND($AE$11=$AL$2,OR($AH$11="Southbound",$AH$11="Westbound")),'Raw Data'!AQ369,IF(AND($AE$11=$AL$3,OR($AH$11="Southbound",$AH$11="Westbound")),'Raw Data'!AQ576,IF(AND($AE$11=$AL$4,OR($AH$11="Southbound",$AH$11="Westbound")),'Raw Data'!AQ783,IF(AND($AE$11=$AL$5,OR($AH$11="Southbound",$AH$11="Westbound")),'Raw Data'!AQ990,IF(AND($AE$11=$AL$6,OR($AH$11="Southbound",$AH$11="Westbound")),'Raw Data'!AQ1197,IF(AND($AE$11=$AL$7,OR($AH$11="Southbound",$AH$11="Westbound")),'Raw Data'!AQ1404,IF(AND($AE$11=$AL$1,$AH$11="Combined"),SUM('Raw Data'!AQ161:AQ162),IF(AND($AE$11=$AL$2,$AH$11="Combined"),SUM('Raw Data'!AQ368:AQ369),IF(AND($AE$11=$AL$3,$AH$11="Combined"),SUM('Raw Data'!AQ575:AQ576),IF(AND($AE$11=$AL$4,$AH$11="Combined"),SUM('Raw Data'!AQ782:AQ783),IF(AND($AE$11=$AL$5,$AH$11="Combined"),SUM('Raw Data'!AQ989:AQ990),IF(AND($AE$11=$AL$6,$AH$11="Combined"),SUM('Raw Data'!AQ1196:AQ1197),IF(AND($AE$11=$AL$7,$AH$11="Combined"),SUM('Raw Data'!AQ1403:AQ1404),"Error")))))))))))))))))))))</f>
        <v>0</v>
      </c>
      <c r="H33" s="6">
        <f>IF(AND($AE$11=$AL$1,OR($AH$11="Northbound",$AH$11="Eastbound")),'Raw Data'!AR161,IF(AND($AE$11=$AL$2,OR($AH$11="Northbound",$AH$11="Eastbound")),'Raw Data'!AR368,IF(AND($AE$11=$AL$3,OR($AH$11="Northbound",$AH$11="Eastbound")),'Raw Data'!AR575,IF(AND($AE$11=$AL$4,OR($AH$11="Northbound",$AH$11="Eastbound")),'Raw Data'!AR782,IF(AND($AE$11=$AL$5,OR($AH$11="Northbound",$AH$11="Eastbound")),'Raw Data'!AR989,IF(AND($AE$11=$AL$6,OR($AH$11="Northbound",$AH$11="Eastbound")),'Raw Data'!AR1196,IF(AND($AE$11=$AL$7,OR($AH$11="Northbound",$AH$11="Eastbound")),'Raw Data'!AR1403,IF(AND($AE$11=$AL$1,OR($AH$11="Southbound",$AH$11="Westbound")),'Raw Data'!AR162,IF(AND($AE$11=$AL$2,OR($AH$11="Southbound",$AH$11="Westbound")),'Raw Data'!AR369,IF(AND($AE$11=$AL$3,OR($AH$11="Southbound",$AH$11="Westbound")),'Raw Data'!AR576,IF(AND($AE$11=$AL$4,OR($AH$11="Southbound",$AH$11="Westbound")),'Raw Data'!AR783,IF(AND($AE$11=$AL$5,OR($AH$11="Southbound",$AH$11="Westbound")),'Raw Data'!AR990,IF(AND($AE$11=$AL$6,OR($AH$11="Southbound",$AH$11="Westbound")),'Raw Data'!AR1197,IF(AND($AE$11=$AL$7,OR($AH$11="Southbound",$AH$11="Westbound")),'Raw Data'!AR1404,IF(AND($AE$11=$AL$1,$AH$11="Combined"),SUM('Raw Data'!AR161:AR162),IF(AND($AE$11=$AL$2,$AH$11="Combined"),SUM('Raw Data'!AR368:AR369),IF(AND($AE$11=$AL$3,$AH$11="Combined"),SUM('Raw Data'!AR575:AR576),IF(AND($AE$11=$AL$4,$AH$11="Combined"),SUM('Raw Data'!AR782:AR783),IF(AND($AE$11=$AL$5,$AH$11="Combined"),SUM('Raw Data'!AR989:AR990),IF(AND($AE$11=$AL$6,$AH$11="Combined"),SUM('Raw Data'!AR1196:AR1197),IF(AND($AE$11=$AL$7,$AH$11="Combined"),SUM('Raw Data'!AR1403:AR1404),"Error")))))))))))))))))))))</f>
        <v>0</v>
      </c>
      <c r="I33" s="6">
        <f>IF(AND($AE$11=$AL$1,OR($AH$11="Northbound",$AH$11="Eastbound")),'Raw Data'!AS161,IF(AND($AE$11=$AL$2,OR($AH$11="Northbound",$AH$11="Eastbound")),'Raw Data'!AS368,IF(AND($AE$11=$AL$3,OR($AH$11="Northbound",$AH$11="Eastbound")),'Raw Data'!AS575,IF(AND($AE$11=$AL$4,OR($AH$11="Northbound",$AH$11="Eastbound")),'Raw Data'!AS782,IF(AND($AE$11=$AL$5,OR($AH$11="Northbound",$AH$11="Eastbound")),'Raw Data'!AS989,IF(AND($AE$11=$AL$6,OR($AH$11="Northbound",$AH$11="Eastbound")),'Raw Data'!AS1196,IF(AND($AE$11=$AL$7,OR($AH$11="Northbound",$AH$11="Eastbound")),'Raw Data'!AS1403,IF(AND($AE$11=$AL$1,OR($AH$11="Southbound",$AH$11="Westbound")),'Raw Data'!AS162,IF(AND($AE$11=$AL$2,OR($AH$11="Southbound",$AH$11="Westbound")),'Raw Data'!AS369,IF(AND($AE$11=$AL$3,OR($AH$11="Southbound",$AH$11="Westbound")),'Raw Data'!AS576,IF(AND($AE$11=$AL$4,OR($AH$11="Southbound",$AH$11="Westbound")),'Raw Data'!AS783,IF(AND($AE$11=$AL$5,OR($AH$11="Southbound",$AH$11="Westbound")),'Raw Data'!AS990,IF(AND($AE$11=$AL$6,OR($AH$11="Southbound",$AH$11="Westbound")),'Raw Data'!AS1197,IF(AND($AE$11=$AL$7,OR($AH$11="Southbound",$AH$11="Westbound")),'Raw Data'!AS1404,IF(AND($AE$11=$AL$1,$AH$11="Combined"),SUM('Raw Data'!AS161:AS162),IF(AND($AE$11=$AL$2,$AH$11="Combined"),SUM('Raw Data'!AS368:AS369),IF(AND($AE$11=$AL$3,$AH$11="Combined"),SUM('Raw Data'!AS575:AS576),IF(AND($AE$11=$AL$4,$AH$11="Combined"),SUM('Raw Data'!AS782:AS783),IF(AND($AE$11=$AL$5,$AH$11="Combined"),SUM('Raw Data'!AS989:AS990),IF(AND($AE$11=$AL$6,$AH$11="Combined"),SUM('Raw Data'!AS1196:AS1197),IF(AND($AE$11=$AL$7,$AH$11="Combined"),SUM('Raw Data'!AS1403:AS1404),"Error")))))))))))))))))))))</f>
        <v>0</v>
      </c>
      <c r="J33" s="6">
        <f>IF(AND($AE$11=$AL$1,OR($AH$11="Northbound",$AH$11="Eastbound")),'Raw Data'!AT161,IF(AND($AE$11=$AL$2,OR($AH$11="Northbound",$AH$11="Eastbound")),'Raw Data'!AT368,IF(AND($AE$11=$AL$3,OR($AH$11="Northbound",$AH$11="Eastbound")),'Raw Data'!AT575,IF(AND($AE$11=$AL$4,OR($AH$11="Northbound",$AH$11="Eastbound")),'Raw Data'!AT782,IF(AND($AE$11=$AL$5,OR($AH$11="Northbound",$AH$11="Eastbound")),'Raw Data'!AT989,IF(AND($AE$11=$AL$6,OR($AH$11="Northbound",$AH$11="Eastbound")),'Raw Data'!AT1196,IF(AND($AE$11=$AL$7,OR($AH$11="Northbound",$AH$11="Eastbound")),'Raw Data'!AT1403,IF(AND($AE$11=$AL$1,OR($AH$11="Southbound",$AH$11="Westbound")),'Raw Data'!AT162,IF(AND($AE$11=$AL$2,OR($AH$11="Southbound",$AH$11="Westbound")),'Raw Data'!AT369,IF(AND($AE$11=$AL$3,OR($AH$11="Southbound",$AH$11="Westbound")),'Raw Data'!AT576,IF(AND($AE$11=$AL$4,OR($AH$11="Southbound",$AH$11="Westbound")),'Raw Data'!AT783,IF(AND($AE$11=$AL$5,OR($AH$11="Southbound",$AH$11="Westbound")),'Raw Data'!AT990,IF(AND($AE$11=$AL$6,OR($AH$11="Southbound",$AH$11="Westbound")),'Raw Data'!AT1197,IF(AND($AE$11=$AL$7,OR($AH$11="Southbound",$AH$11="Westbound")),'Raw Data'!AT1404,IF(AND($AE$11=$AL$1,$AH$11="Combined"),SUM('Raw Data'!AT161:AT162),IF(AND($AE$11=$AL$2,$AH$11="Combined"),SUM('Raw Data'!AT368:AT369),IF(AND($AE$11=$AL$3,$AH$11="Combined"),SUM('Raw Data'!AT575:AT576),IF(AND($AE$11=$AL$4,$AH$11="Combined"),SUM('Raw Data'!AT782:AT783),IF(AND($AE$11=$AL$5,$AH$11="Combined"),SUM('Raw Data'!AT989:AT990),IF(AND($AE$11=$AL$6,$AH$11="Combined"),SUM('Raw Data'!AT1196:AT1197),IF(AND($AE$11=$AL$7,$AH$11="Combined"),SUM('Raw Data'!AT1403:AT1404),"Error")))))))))))))))))))))</f>
        <v>0</v>
      </c>
      <c r="K33" s="6">
        <f>IF(AND($AE$11=$AL$1,OR($AH$11="Northbound",$AH$11="Eastbound")),'Raw Data'!AU161,IF(AND($AE$11=$AL$2,OR($AH$11="Northbound",$AH$11="Eastbound")),'Raw Data'!AU368,IF(AND($AE$11=$AL$3,OR($AH$11="Northbound",$AH$11="Eastbound")),'Raw Data'!AU575,IF(AND($AE$11=$AL$4,OR($AH$11="Northbound",$AH$11="Eastbound")),'Raw Data'!AU782,IF(AND($AE$11=$AL$5,OR($AH$11="Northbound",$AH$11="Eastbound")),'Raw Data'!AU989,IF(AND($AE$11=$AL$6,OR($AH$11="Northbound",$AH$11="Eastbound")),'Raw Data'!AU1196,IF(AND($AE$11=$AL$7,OR($AH$11="Northbound",$AH$11="Eastbound")),'Raw Data'!AU1403,IF(AND($AE$11=$AL$1,OR($AH$11="Southbound",$AH$11="Westbound")),'Raw Data'!AU162,IF(AND($AE$11=$AL$2,OR($AH$11="Southbound",$AH$11="Westbound")),'Raw Data'!AU369,IF(AND($AE$11=$AL$3,OR($AH$11="Southbound",$AH$11="Westbound")),'Raw Data'!AU576,IF(AND($AE$11=$AL$4,OR($AH$11="Southbound",$AH$11="Westbound")),'Raw Data'!AU783,IF(AND($AE$11=$AL$5,OR($AH$11="Southbound",$AH$11="Westbound")),'Raw Data'!AU990,IF(AND($AE$11=$AL$6,OR($AH$11="Southbound",$AH$11="Westbound")),'Raw Data'!AU1197,IF(AND($AE$11=$AL$7,OR($AH$11="Southbound",$AH$11="Westbound")),'Raw Data'!AU1404,IF(AND($AE$11=$AL$1,$AH$11="Combined"),SUM('Raw Data'!AU161:AU162),IF(AND($AE$11=$AL$2,$AH$11="Combined"),SUM('Raw Data'!AU368:AU369),IF(AND($AE$11=$AL$3,$AH$11="Combined"),SUM('Raw Data'!AU575:AU576),IF(AND($AE$11=$AL$4,$AH$11="Combined"),SUM('Raw Data'!AU782:AU783),IF(AND($AE$11=$AL$5,$AH$11="Combined"),SUM('Raw Data'!AU989:AU990),IF(AND($AE$11=$AL$6,$AH$11="Combined"),SUM('Raw Data'!AU1196:AU1197),IF(AND($AE$11=$AL$7,$AH$11="Combined"),SUM('Raw Data'!AU1403:AU1404),"Error")))))))))))))))))))))</f>
        <v>0</v>
      </c>
      <c r="L33" s="6">
        <f>IF(AND($AE$11=$AL$1,OR($AH$11="Northbound",$AH$11="Eastbound")),'Raw Data'!AV161,IF(AND($AE$11=$AL$2,OR($AH$11="Northbound",$AH$11="Eastbound")),'Raw Data'!AV368,IF(AND($AE$11=$AL$3,OR($AH$11="Northbound",$AH$11="Eastbound")),'Raw Data'!AV575,IF(AND($AE$11=$AL$4,OR($AH$11="Northbound",$AH$11="Eastbound")),'Raw Data'!AV782,IF(AND($AE$11=$AL$5,OR($AH$11="Northbound",$AH$11="Eastbound")),'Raw Data'!AV989,IF(AND($AE$11=$AL$6,OR($AH$11="Northbound",$AH$11="Eastbound")),'Raw Data'!AV1196,IF(AND($AE$11=$AL$7,OR($AH$11="Northbound",$AH$11="Eastbound")),'Raw Data'!AV1403,IF(AND($AE$11=$AL$1,OR($AH$11="Southbound",$AH$11="Westbound")),'Raw Data'!AV162,IF(AND($AE$11=$AL$2,OR($AH$11="Southbound",$AH$11="Westbound")),'Raw Data'!AV369,IF(AND($AE$11=$AL$3,OR($AH$11="Southbound",$AH$11="Westbound")),'Raw Data'!AV576,IF(AND($AE$11=$AL$4,OR($AH$11="Southbound",$AH$11="Westbound")),'Raw Data'!AV783,IF(AND($AE$11=$AL$5,OR($AH$11="Southbound",$AH$11="Westbound")),'Raw Data'!AV990,IF(AND($AE$11=$AL$6,OR($AH$11="Southbound",$AH$11="Westbound")),'Raw Data'!AV1197,IF(AND($AE$11=$AL$7,OR($AH$11="Southbound",$AH$11="Westbound")),'Raw Data'!AV1404,IF(AND($AE$11=$AL$1,$AH$11="Combined"),SUM('Raw Data'!AV161:AV162),IF(AND($AE$11=$AL$2,$AH$11="Combined"),SUM('Raw Data'!AV368:AV369),IF(AND($AE$11=$AL$3,$AH$11="Combined"),SUM('Raw Data'!AV575:AV576),IF(AND($AE$11=$AL$4,$AH$11="Combined"),SUM('Raw Data'!AV782:AV783),IF(AND($AE$11=$AL$5,$AH$11="Combined"),SUM('Raw Data'!AV989:AV990),IF(AND($AE$11=$AL$6,$AH$11="Combined"),SUM('Raw Data'!AV1196:AV1197),IF(AND($AE$11=$AL$7,$AH$11="Combined"),SUM('Raw Data'!AV1403:AV1404),"Error")))))))))))))))))))))</f>
        <v>0</v>
      </c>
      <c r="M33" s="6">
        <f>IF(AND($AE$11=$AL$1,OR($AH$11="Northbound",$AH$11="Eastbound")),'Raw Data'!AW161,IF(AND($AE$11=$AL$2,OR($AH$11="Northbound",$AH$11="Eastbound")),'Raw Data'!AW368,IF(AND($AE$11=$AL$3,OR($AH$11="Northbound",$AH$11="Eastbound")),'Raw Data'!AW575,IF(AND($AE$11=$AL$4,OR($AH$11="Northbound",$AH$11="Eastbound")),'Raw Data'!AW782,IF(AND($AE$11=$AL$5,OR($AH$11="Northbound",$AH$11="Eastbound")),'Raw Data'!AW989,IF(AND($AE$11=$AL$6,OR($AH$11="Northbound",$AH$11="Eastbound")),'Raw Data'!AW1196,IF(AND($AE$11=$AL$7,OR($AH$11="Northbound",$AH$11="Eastbound")),'Raw Data'!AW1403,IF(AND($AE$11=$AL$1,OR($AH$11="Southbound",$AH$11="Westbound")),'Raw Data'!AW162,IF(AND($AE$11=$AL$2,OR($AH$11="Southbound",$AH$11="Westbound")),'Raw Data'!AW369,IF(AND($AE$11=$AL$3,OR($AH$11="Southbound",$AH$11="Westbound")),'Raw Data'!AW576,IF(AND($AE$11=$AL$4,OR($AH$11="Southbound",$AH$11="Westbound")),'Raw Data'!AW783,IF(AND($AE$11=$AL$5,OR($AH$11="Southbound",$AH$11="Westbound")),'Raw Data'!AW990,IF(AND($AE$11=$AL$6,OR($AH$11="Southbound",$AH$11="Westbound")),'Raw Data'!AW1197,IF(AND($AE$11=$AL$7,OR($AH$11="Southbound",$AH$11="Westbound")),'Raw Data'!AW1404,IF(AND($AE$11=$AL$1,$AH$11="Combined"),SUM('Raw Data'!AW161:AW162),IF(AND($AE$11=$AL$2,$AH$11="Combined"),SUM('Raw Data'!AW368:AW369),IF(AND($AE$11=$AL$3,$AH$11="Combined"),SUM('Raw Data'!AW575:AW576),IF(AND($AE$11=$AL$4,$AH$11="Combined"),SUM('Raw Data'!AW782:AW783),IF(AND($AE$11=$AL$5,$AH$11="Combined"),SUM('Raw Data'!AW989:AW990),IF(AND($AE$11=$AL$6,$AH$11="Combined"),SUM('Raw Data'!AW1196:AW1197),IF(AND($AE$11=$AL$7,$AH$11="Combined"),SUM('Raw Data'!AW1403:AW1404),"Error")))))))))))))))))))))</f>
        <v>0</v>
      </c>
      <c r="N33" s="6">
        <f>IF(AND($AE$11=$AL$1,OR($AH$11="Northbound",$AH$11="Eastbound")),'Raw Data'!AX161,IF(AND($AE$11=$AL$2,OR($AH$11="Northbound",$AH$11="Eastbound")),'Raw Data'!AX368,IF(AND($AE$11=$AL$3,OR($AH$11="Northbound",$AH$11="Eastbound")),'Raw Data'!AX575,IF(AND($AE$11=$AL$4,OR($AH$11="Northbound",$AH$11="Eastbound")),'Raw Data'!AX782,IF(AND($AE$11=$AL$5,OR($AH$11="Northbound",$AH$11="Eastbound")),'Raw Data'!AX989,IF(AND($AE$11=$AL$6,OR($AH$11="Northbound",$AH$11="Eastbound")),'Raw Data'!AX1196,IF(AND($AE$11=$AL$7,OR($AH$11="Northbound",$AH$11="Eastbound")),'Raw Data'!AX1403,IF(AND($AE$11=$AL$1,OR($AH$11="Southbound",$AH$11="Westbound")),'Raw Data'!AX162,IF(AND($AE$11=$AL$2,OR($AH$11="Southbound",$AH$11="Westbound")),'Raw Data'!AX369,IF(AND($AE$11=$AL$3,OR($AH$11="Southbound",$AH$11="Westbound")),'Raw Data'!AX576,IF(AND($AE$11=$AL$4,OR($AH$11="Southbound",$AH$11="Westbound")),'Raw Data'!AX783,IF(AND($AE$11=$AL$5,OR($AH$11="Southbound",$AH$11="Westbound")),'Raw Data'!AX990,IF(AND($AE$11=$AL$6,OR($AH$11="Southbound",$AH$11="Westbound")),'Raw Data'!AX1197,IF(AND($AE$11=$AL$7,OR($AH$11="Southbound",$AH$11="Westbound")),'Raw Data'!AX1404,IF(AND($AE$11=$AL$1,$AH$11="Combined"),SUM('Raw Data'!AX161:AX162),IF(AND($AE$11=$AL$2,$AH$11="Combined"),SUM('Raw Data'!AX368:AX369),IF(AND($AE$11=$AL$3,$AH$11="Combined"),SUM('Raw Data'!AX575:AX576),IF(AND($AE$11=$AL$4,$AH$11="Combined"),SUM('Raw Data'!AX782:AX783),IF(AND($AE$11=$AL$5,$AH$11="Combined"),SUM('Raw Data'!AX989:AX990),IF(AND($AE$11=$AL$6,$AH$11="Combined"),SUM('Raw Data'!AX1196:AX1197),IF(AND($AE$11=$AL$7,$AH$11="Combined"),SUM('Raw Data'!AX1403:AX1404),"Error")))))))))))))))))))))</f>
        <v>0</v>
      </c>
      <c r="O33" s="6">
        <f>IF(AND($AE$11=$AL$1,OR($AH$11="Northbound",$AH$11="Eastbound")),'Raw Data'!AY161,IF(AND($AE$11=$AL$2,OR($AH$11="Northbound",$AH$11="Eastbound")),'Raw Data'!AY368,IF(AND($AE$11=$AL$3,OR($AH$11="Northbound",$AH$11="Eastbound")),'Raw Data'!AY575,IF(AND($AE$11=$AL$4,OR($AH$11="Northbound",$AH$11="Eastbound")),'Raw Data'!AY782,IF(AND($AE$11=$AL$5,OR($AH$11="Northbound",$AH$11="Eastbound")),'Raw Data'!AY989,IF(AND($AE$11=$AL$6,OR($AH$11="Northbound",$AH$11="Eastbound")),'Raw Data'!AY1196,IF(AND($AE$11=$AL$7,OR($AH$11="Northbound",$AH$11="Eastbound")),'Raw Data'!AY1403,IF(AND($AE$11=$AL$1,OR($AH$11="Southbound",$AH$11="Westbound")),'Raw Data'!AY162,IF(AND($AE$11=$AL$2,OR($AH$11="Southbound",$AH$11="Westbound")),'Raw Data'!AY369,IF(AND($AE$11=$AL$3,OR($AH$11="Southbound",$AH$11="Westbound")),'Raw Data'!AY576,IF(AND($AE$11=$AL$4,OR($AH$11="Southbound",$AH$11="Westbound")),'Raw Data'!AY783,IF(AND($AE$11=$AL$5,OR($AH$11="Southbound",$AH$11="Westbound")),'Raw Data'!AY990,IF(AND($AE$11=$AL$6,OR($AH$11="Southbound",$AH$11="Westbound")),'Raw Data'!AY1197,IF(AND($AE$11=$AL$7,OR($AH$11="Southbound",$AH$11="Westbound")),'Raw Data'!AY1404,IF(AND($AE$11=$AL$1,$AH$11="Combined"),SUM('Raw Data'!AY161:AY162),IF(AND($AE$11=$AL$2,$AH$11="Combined"),SUM('Raw Data'!AY368:AY369),IF(AND($AE$11=$AL$3,$AH$11="Combined"),SUM('Raw Data'!AY575:AY576),IF(AND($AE$11=$AL$4,$AH$11="Combined"),SUM('Raw Data'!AY782:AY783),IF(AND($AE$11=$AL$5,$AH$11="Combined"),SUM('Raw Data'!AY989:AY990),IF(AND($AE$11=$AL$6,$AH$11="Combined"),SUM('Raw Data'!AY1196:AY1197),IF(AND($AE$11=$AL$7,$AH$11="Combined"),SUM('Raw Data'!AY1403:AY1404),"Error")))))))))))))))))))))</f>
        <v>0</v>
      </c>
      <c r="P33" s="6">
        <f>IF(AND($AE$11=$AL$1,OR($AH$11="Northbound",$AH$11="Eastbound")),'Raw Data'!AZ161,IF(AND($AE$11=$AL$2,OR($AH$11="Northbound",$AH$11="Eastbound")),'Raw Data'!AZ368,IF(AND($AE$11=$AL$3,OR($AH$11="Northbound",$AH$11="Eastbound")),'Raw Data'!AZ575,IF(AND($AE$11=$AL$4,OR($AH$11="Northbound",$AH$11="Eastbound")),'Raw Data'!AZ782,IF(AND($AE$11=$AL$5,OR($AH$11="Northbound",$AH$11="Eastbound")),'Raw Data'!AZ989,IF(AND($AE$11=$AL$6,OR($AH$11="Northbound",$AH$11="Eastbound")),'Raw Data'!AZ1196,IF(AND($AE$11=$AL$7,OR($AH$11="Northbound",$AH$11="Eastbound")),'Raw Data'!AZ1403,IF(AND($AE$11=$AL$1,OR($AH$11="Southbound",$AH$11="Westbound")),'Raw Data'!AZ162,IF(AND($AE$11=$AL$2,OR($AH$11="Southbound",$AH$11="Westbound")),'Raw Data'!AZ369,IF(AND($AE$11=$AL$3,OR($AH$11="Southbound",$AH$11="Westbound")),'Raw Data'!AZ576,IF(AND($AE$11=$AL$4,OR($AH$11="Southbound",$AH$11="Westbound")),'Raw Data'!AZ783,IF(AND($AE$11=$AL$5,OR($AH$11="Southbound",$AH$11="Westbound")),'Raw Data'!AZ990,IF(AND($AE$11=$AL$6,OR($AH$11="Southbound",$AH$11="Westbound")),'Raw Data'!AZ1197,IF(AND($AE$11=$AL$7,OR($AH$11="Southbound",$AH$11="Westbound")),'Raw Data'!AZ1404,IF(AND($AE$11=$AL$1,$AH$11="Combined"),SUM('Raw Data'!AZ161:AZ162),IF(AND($AE$11=$AL$2,$AH$11="Combined"),SUM('Raw Data'!AZ368:AZ369),IF(AND($AE$11=$AL$3,$AH$11="Combined"),SUM('Raw Data'!AZ575:AZ576),IF(AND($AE$11=$AL$4,$AH$11="Combined"),SUM('Raw Data'!AZ782:AZ783),IF(AND($AE$11=$AL$5,$AH$11="Combined"),SUM('Raw Data'!AZ989:AZ990),IF(AND($AE$11=$AL$6,$AH$11="Combined"),SUM('Raw Data'!AZ1196:AZ1197),IF(AND($AE$11=$AL$7,$AH$11="Combined"),SUM('Raw Data'!AZ1403:AZ1404),"Error")))))))))))))))))))))</f>
        <v>0</v>
      </c>
      <c r="Q33" s="6">
        <f>IF(AND($AE$11=$AL$1,OR($AH$11="Northbound",$AH$11="Eastbound")),'Raw Data'!BA161,IF(AND($AE$11=$AL$2,OR($AH$11="Northbound",$AH$11="Eastbound")),'Raw Data'!BA368,IF(AND($AE$11=$AL$3,OR($AH$11="Northbound",$AH$11="Eastbound")),'Raw Data'!BA575,IF(AND($AE$11=$AL$4,OR($AH$11="Northbound",$AH$11="Eastbound")),'Raw Data'!BA782,IF(AND($AE$11=$AL$5,OR($AH$11="Northbound",$AH$11="Eastbound")),'Raw Data'!BA989,IF(AND($AE$11=$AL$6,OR($AH$11="Northbound",$AH$11="Eastbound")),'Raw Data'!BA1196,IF(AND($AE$11=$AL$7,OR($AH$11="Northbound",$AH$11="Eastbound")),'Raw Data'!BA1403,IF(AND($AE$11=$AL$1,OR($AH$11="Southbound",$AH$11="Westbound")),'Raw Data'!BA162,IF(AND($AE$11=$AL$2,OR($AH$11="Southbound",$AH$11="Westbound")),'Raw Data'!BA369,IF(AND($AE$11=$AL$3,OR($AH$11="Southbound",$AH$11="Westbound")),'Raw Data'!BA576,IF(AND($AE$11=$AL$4,OR($AH$11="Southbound",$AH$11="Westbound")),'Raw Data'!BA783,IF(AND($AE$11=$AL$5,OR($AH$11="Southbound",$AH$11="Westbound")),'Raw Data'!BA990,IF(AND($AE$11=$AL$6,OR($AH$11="Southbound",$AH$11="Westbound")),'Raw Data'!BA1197,IF(AND($AE$11=$AL$7,OR($AH$11="Southbound",$AH$11="Westbound")),'Raw Data'!BA1404,IF(AND($AE$11=$AL$1,$AH$11="Combined"),SUM('Raw Data'!BA161:BA162),IF(AND($AE$11=$AL$2,$AH$11="Combined"),SUM('Raw Data'!BA368:BA369),IF(AND($AE$11=$AL$3,$AH$11="Combined"),SUM('Raw Data'!BA575:BA576),IF(AND($AE$11=$AL$4,$AH$11="Combined"),SUM('Raw Data'!BA782:BA783),IF(AND($AE$11=$AL$5,$AH$11="Combined"),SUM('Raw Data'!BA989:BA990),IF(AND($AE$11=$AL$6,$AH$11="Combined"),SUM('Raw Data'!BA1196:BA1197),IF(AND($AE$11=$AL$7,$AH$11="Combined"),SUM('Raw Data'!BA1403:BA1404),"Error")))))))))))))))))))))</f>
        <v>0</v>
      </c>
      <c r="R33" s="6">
        <f>IF(AND($AE$11=$AL$1,OR($AH$11="Northbound",$AH$11="Eastbound")),'Raw Data'!BB161,IF(AND($AE$11=$AL$2,OR($AH$11="Northbound",$AH$11="Eastbound")),'Raw Data'!BB368,IF(AND($AE$11=$AL$3,OR($AH$11="Northbound",$AH$11="Eastbound")),'Raw Data'!BB575,IF(AND($AE$11=$AL$4,OR($AH$11="Northbound",$AH$11="Eastbound")),'Raw Data'!BB782,IF(AND($AE$11=$AL$5,OR($AH$11="Northbound",$AH$11="Eastbound")),'Raw Data'!BB989,IF(AND($AE$11=$AL$6,OR($AH$11="Northbound",$AH$11="Eastbound")),'Raw Data'!BB1196,IF(AND($AE$11=$AL$7,OR($AH$11="Northbound",$AH$11="Eastbound")),'Raw Data'!BB1403,IF(AND($AE$11=$AL$1,OR($AH$11="Southbound",$AH$11="Westbound")),'Raw Data'!BB162,IF(AND($AE$11=$AL$2,OR($AH$11="Southbound",$AH$11="Westbound")),'Raw Data'!BB369,IF(AND($AE$11=$AL$3,OR($AH$11="Southbound",$AH$11="Westbound")),'Raw Data'!BB576,IF(AND($AE$11=$AL$4,OR($AH$11="Southbound",$AH$11="Westbound")),'Raw Data'!BB783,IF(AND($AE$11=$AL$5,OR($AH$11="Southbound",$AH$11="Westbound")),'Raw Data'!BB990,IF(AND($AE$11=$AL$6,OR($AH$11="Southbound",$AH$11="Westbound")),'Raw Data'!BB1197,IF(AND($AE$11=$AL$7,OR($AH$11="Southbound",$AH$11="Westbound")),'Raw Data'!BB1404,IF(AND($AE$11=$AL$1,$AH$11="Combined"),SUM('Raw Data'!BB161:BB162),IF(AND($AE$11=$AL$2,$AH$11="Combined"),SUM('Raw Data'!BB368:BB369),IF(AND($AE$11=$AL$3,$AH$11="Combined"),SUM('Raw Data'!BB575:BB576),IF(AND($AE$11=$AL$4,$AH$11="Combined"),SUM('Raw Data'!BB782:BB783),IF(AND($AE$11=$AL$5,$AH$11="Combined"),SUM('Raw Data'!BB989:BB990),IF(AND($AE$11=$AL$6,$AH$11="Combined"),SUM('Raw Data'!BB1196:BB1197),IF(AND($AE$11=$AL$7,$AH$11="Combined"),SUM('Raw Data'!BB1403:BB1404),"Error")))))))))))))))))))))</f>
        <v>0</v>
      </c>
      <c r="S33" s="6">
        <f>IF(AND($AE$11=$AL$1,OR($AH$11="Northbound",$AH$11="Eastbound")),'Raw Data'!BC161,IF(AND($AE$11=$AL$2,OR($AH$11="Northbound",$AH$11="Eastbound")),'Raw Data'!BC368,IF(AND($AE$11=$AL$3,OR($AH$11="Northbound",$AH$11="Eastbound")),'Raw Data'!BC575,IF(AND($AE$11=$AL$4,OR($AH$11="Northbound",$AH$11="Eastbound")),'Raw Data'!BC782,IF(AND($AE$11=$AL$5,OR($AH$11="Northbound",$AH$11="Eastbound")),'Raw Data'!BC989,IF(AND($AE$11=$AL$6,OR($AH$11="Northbound",$AH$11="Eastbound")),'Raw Data'!BC1196,IF(AND($AE$11=$AL$7,OR($AH$11="Northbound",$AH$11="Eastbound")),'Raw Data'!BC1403,IF(AND($AE$11=$AL$1,OR($AH$11="Southbound",$AH$11="Westbound")),'Raw Data'!BC162,IF(AND($AE$11=$AL$2,OR($AH$11="Southbound",$AH$11="Westbound")),'Raw Data'!BC369,IF(AND($AE$11=$AL$3,OR($AH$11="Southbound",$AH$11="Westbound")),'Raw Data'!BC576,IF(AND($AE$11=$AL$4,OR($AH$11="Southbound",$AH$11="Westbound")),'Raw Data'!BC783,IF(AND($AE$11=$AL$5,OR($AH$11="Southbound",$AH$11="Westbound")),'Raw Data'!BC990,IF(AND($AE$11=$AL$6,OR($AH$11="Southbound",$AH$11="Westbound")),'Raw Data'!BC1197,IF(AND($AE$11=$AL$7,OR($AH$11="Southbound",$AH$11="Westbound")),'Raw Data'!BC1404,IF(AND($AE$11=$AL$1,$AH$11="Combined"),SUM('Raw Data'!BC161:BC162),IF(AND($AE$11=$AL$2,$AH$11="Combined"),SUM('Raw Data'!BC368:BC369),IF(AND($AE$11=$AL$3,$AH$11="Combined"),SUM('Raw Data'!BC575:BC576),IF(AND($AE$11=$AL$4,$AH$11="Combined"),SUM('Raw Data'!BC782:BC783),IF(AND($AE$11=$AL$5,$AH$11="Combined"),SUM('Raw Data'!BC989:BC990),IF(AND($AE$11=$AL$6,$AH$11="Combined"),SUM('Raw Data'!BC1196:BC1197),IF(AND($AE$11=$AL$7,$AH$11="Combined"),SUM('Raw Data'!BC1403:BC1404),"Error")))))))))))))))))))))</f>
        <v>0</v>
      </c>
      <c r="T33" s="6">
        <f>IF(AND($AE$11=$AL$1,OR($AH$11="Northbound",$AH$11="Eastbound")),'Raw Data'!BD161,IF(AND($AE$11=$AL$2,OR($AH$11="Northbound",$AH$11="Eastbound")),'Raw Data'!BD368,IF(AND($AE$11=$AL$3,OR($AH$11="Northbound",$AH$11="Eastbound")),'Raw Data'!BD575,IF(AND($AE$11=$AL$4,OR($AH$11="Northbound",$AH$11="Eastbound")),'Raw Data'!BD782,IF(AND($AE$11=$AL$5,OR($AH$11="Northbound",$AH$11="Eastbound")),'Raw Data'!BD989,IF(AND($AE$11=$AL$6,OR($AH$11="Northbound",$AH$11="Eastbound")),'Raw Data'!BD1196,IF(AND($AE$11=$AL$7,OR($AH$11="Northbound",$AH$11="Eastbound")),'Raw Data'!BD1403,IF(AND($AE$11=$AL$1,OR($AH$11="Southbound",$AH$11="Westbound")),'Raw Data'!BD162,IF(AND($AE$11=$AL$2,OR($AH$11="Southbound",$AH$11="Westbound")),'Raw Data'!BD369,IF(AND($AE$11=$AL$3,OR($AH$11="Southbound",$AH$11="Westbound")),'Raw Data'!BD576,IF(AND($AE$11=$AL$4,OR($AH$11="Southbound",$AH$11="Westbound")),'Raw Data'!BD783,IF(AND($AE$11=$AL$5,OR($AH$11="Southbound",$AH$11="Westbound")),'Raw Data'!BD990,IF(AND($AE$11=$AL$6,OR($AH$11="Southbound",$AH$11="Westbound")),'Raw Data'!BD1197,IF(AND($AE$11=$AL$7,OR($AH$11="Southbound",$AH$11="Westbound")),'Raw Data'!BD1404,IF(AND($AE$11=$AL$1,$AH$11="Combined"),SUM('Raw Data'!BD161:BD162),IF(AND($AE$11=$AL$2,$AH$11="Combined"),SUM('Raw Data'!BD368:BD369),IF(AND($AE$11=$AL$3,$AH$11="Combined"),SUM('Raw Data'!BD575:BD576),IF(AND($AE$11=$AL$4,$AH$11="Combined"),SUM('Raw Data'!BD782:BD783),IF(AND($AE$11=$AL$5,$AH$11="Combined"),SUM('Raw Data'!BD989:BD990),IF(AND($AE$11=$AL$6,$AH$11="Combined"),SUM('Raw Data'!BD1196:BD1197),IF(AND($AE$11=$AL$7,$AH$11="Combined"),SUM('Raw Data'!BD1403:BD1404),"Error")))))))))))))))))))))</f>
        <v>0</v>
      </c>
      <c r="U33" s="6">
        <f>IF(AND($AE$11=$AL$1,OR($AH$11="Northbound",$AH$11="Eastbound")),'Raw Data'!BE161,IF(AND($AE$11=$AL$2,OR($AH$11="Northbound",$AH$11="Eastbound")),'Raw Data'!BE368,IF(AND($AE$11=$AL$3,OR($AH$11="Northbound",$AH$11="Eastbound")),'Raw Data'!BE575,IF(AND($AE$11=$AL$4,OR($AH$11="Northbound",$AH$11="Eastbound")),'Raw Data'!BE782,IF(AND($AE$11=$AL$5,OR($AH$11="Northbound",$AH$11="Eastbound")),'Raw Data'!BE989,IF(AND($AE$11=$AL$6,OR($AH$11="Northbound",$AH$11="Eastbound")),'Raw Data'!BE1196,IF(AND($AE$11=$AL$7,OR($AH$11="Northbound",$AH$11="Eastbound")),'Raw Data'!BE1403,IF(AND($AE$11=$AL$1,OR($AH$11="Southbound",$AH$11="Westbound")),'Raw Data'!BE162,IF(AND($AE$11=$AL$2,OR($AH$11="Southbound",$AH$11="Westbound")),'Raw Data'!BE369,IF(AND($AE$11=$AL$3,OR($AH$11="Southbound",$AH$11="Westbound")),'Raw Data'!BE576,IF(AND($AE$11=$AL$4,OR($AH$11="Southbound",$AH$11="Westbound")),'Raw Data'!BE783,IF(AND($AE$11=$AL$5,OR($AH$11="Southbound",$AH$11="Westbound")),'Raw Data'!BE990,IF(AND($AE$11=$AL$6,OR($AH$11="Southbound",$AH$11="Westbound")),'Raw Data'!BE1197,IF(AND($AE$11=$AL$7,OR($AH$11="Southbound",$AH$11="Westbound")),'Raw Data'!BE1404,IF(AND($AE$11=$AL$1,$AH$11="Combined"),SUM('Raw Data'!BE161:BE162),IF(AND($AE$11=$AL$2,$AH$11="Combined"),SUM('Raw Data'!BE368:BE369),IF(AND($AE$11=$AL$3,$AH$11="Combined"),SUM('Raw Data'!BE575:BE576),IF(AND($AE$11=$AL$4,$AH$11="Combined"),SUM('Raw Data'!BE782:BE783),IF(AND($AE$11=$AL$5,$AH$11="Combined"),SUM('Raw Data'!BE989:BE990),IF(AND($AE$11=$AL$6,$AH$11="Combined"),SUM('Raw Data'!BE1196:BE1197),IF(AND($AE$11=$AL$7,$AH$11="Combined"),SUM('Raw Data'!BE1403:BE1404),"Error")))))))))))))))))))))</f>
        <v>0</v>
      </c>
      <c r="V33" s="6">
        <f>IF(AND($AE$11=$AL$1,OR($AH$11="Northbound",$AH$11="Eastbound")),'Raw Data'!BF161,IF(AND($AE$11=$AL$2,OR($AH$11="Northbound",$AH$11="Eastbound")),'Raw Data'!BF368,IF(AND($AE$11=$AL$3,OR($AH$11="Northbound",$AH$11="Eastbound")),'Raw Data'!BF575,IF(AND($AE$11=$AL$4,OR($AH$11="Northbound",$AH$11="Eastbound")),'Raw Data'!BF782,IF(AND($AE$11=$AL$5,OR($AH$11="Northbound",$AH$11="Eastbound")),'Raw Data'!BF989,IF(AND($AE$11=$AL$6,OR($AH$11="Northbound",$AH$11="Eastbound")),'Raw Data'!BF1196,IF(AND($AE$11=$AL$7,OR($AH$11="Northbound",$AH$11="Eastbound")),'Raw Data'!BF1403,IF(AND($AE$11=$AL$1,OR($AH$11="Southbound",$AH$11="Westbound")),'Raw Data'!BF162,IF(AND($AE$11=$AL$2,OR($AH$11="Southbound",$AH$11="Westbound")),'Raw Data'!BF369,IF(AND($AE$11=$AL$3,OR($AH$11="Southbound",$AH$11="Westbound")),'Raw Data'!BF576,IF(AND($AE$11=$AL$4,OR($AH$11="Southbound",$AH$11="Westbound")),'Raw Data'!BF783,IF(AND($AE$11=$AL$5,OR($AH$11="Southbound",$AH$11="Westbound")),'Raw Data'!BF990,IF(AND($AE$11=$AL$6,OR($AH$11="Southbound",$AH$11="Westbound")),'Raw Data'!BF1197,IF(AND($AE$11=$AL$7,OR($AH$11="Southbound",$AH$11="Westbound")),'Raw Data'!BF1404,IF(AND($AE$11=$AL$1,$AH$11="Combined"),SUM('Raw Data'!BF161:BF162),IF(AND($AE$11=$AL$2,$AH$11="Combined"),SUM('Raw Data'!BF368:BF369),IF(AND($AE$11=$AL$3,$AH$11="Combined"),SUM('Raw Data'!BF575:BF576),IF(AND($AE$11=$AL$4,$AH$11="Combined"),SUM('Raw Data'!BF782:BF783),IF(AND($AE$11=$AL$5,$AH$11="Combined"),SUM('Raw Data'!BF989:BF990),IF(AND($AE$11=$AL$6,$AH$11="Combined"),SUM('Raw Data'!BF1196:BF1197),IF(AND($AE$11=$AL$7,$AH$11="Combined"),SUM('Raw Data'!BF1403:BF1404),"Error")))))))))))))))))))))</f>
        <v>0</v>
      </c>
      <c r="W33" s="6">
        <f>IF(AND($AE$11=$AL$1,OR($AH$11="Northbound",$AH$11="Eastbound")),'Raw Data'!BG161,IF(AND($AE$11=$AL$2,OR($AH$11="Northbound",$AH$11="Eastbound")),'Raw Data'!BG368,IF(AND($AE$11=$AL$3,OR($AH$11="Northbound",$AH$11="Eastbound")),'Raw Data'!BG575,IF(AND($AE$11=$AL$4,OR($AH$11="Northbound",$AH$11="Eastbound")),'Raw Data'!BG782,IF(AND($AE$11=$AL$5,OR($AH$11="Northbound",$AH$11="Eastbound")),'Raw Data'!BG989,IF(AND($AE$11=$AL$6,OR($AH$11="Northbound",$AH$11="Eastbound")),'Raw Data'!BG1196,IF(AND($AE$11=$AL$7,OR($AH$11="Northbound",$AH$11="Eastbound")),'Raw Data'!BG1403,IF(AND($AE$11=$AL$1,OR($AH$11="Southbound",$AH$11="Westbound")),'Raw Data'!BG162,IF(AND($AE$11=$AL$2,OR($AH$11="Southbound",$AH$11="Westbound")),'Raw Data'!BG369,IF(AND($AE$11=$AL$3,OR($AH$11="Southbound",$AH$11="Westbound")),'Raw Data'!BG576,IF(AND($AE$11=$AL$4,OR($AH$11="Southbound",$AH$11="Westbound")),'Raw Data'!BG783,IF(AND($AE$11=$AL$5,OR($AH$11="Southbound",$AH$11="Westbound")),'Raw Data'!BG990,IF(AND($AE$11=$AL$6,OR($AH$11="Southbound",$AH$11="Westbound")),'Raw Data'!BG1197,IF(AND($AE$11=$AL$7,OR($AH$11="Southbound",$AH$11="Westbound")),'Raw Data'!BG1404,IF(AND($AE$11=$AL$1,$AH$11="Combined"),SUM('Raw Data'!BG161:BG162),IF(AND($AE$11=$AL$2,$AH$11="Combined"),SUM('Raw Data'!BG368:BG369),IF(AND($AE$11=$AL$3,$AH$11="Combined"),SUM('Raw Data'!BG575:BG576),IF(AND($AE$11=$AL$4,$AH$11="Combined"),SUM('Raw Data'!BG782:BG783),IF(AND($AE$11=$AL$5,$AH$11="Combined"),SUM('Raw Data'!BG989:BG990),IF(AND($AE$11=$AL$6,$AH$11="Combined"),SUM('Raw Data'!BG1196:BG1197),IF(AND($AE$11=$AL$7,$AH$11="Combined"),SUM('Raw Data'!BG1403:BG1404),"Error")))))))))))))))))))))</f>
        <v>0</v>
      </c>
      <c r="X33" s="6">
        <f t="shared" si="2"/>
        <v>0</v>
      </c>
      <c r="Y33" s="24">
        <f t="shared" si="0"/>
        <v>0</v>
      </c>
      <c r="Z33" s="6" t="str">
        <f>IF(AND($AE$11=$AL$1,OR($AH$11="Northbound",$AH$11="Eastbound")),'Raw Data'!BH161,IF(AND($AE$11=$AL$2,OR($AH$11="Northbound",$AH$11="Eastbound")),'Raw Data'!BH368,IF(AND($AE$11=$AL$3,OR($AH$11="Northbound",$AH$11="Eastbound")),'Raw Data'!BH575,IF(AND($AE$11=$AL$4,OR($AH$11="Northbound",$AH$11="Eastbound")),'Raw Data'!BH782,IF(AND($AE$11=$AL$5,OR($AH$11="Northbound",$AH$11="Eastbound")),'Raw Data'!BH989,IF(AND($AE$11=$AL$6,OR($AH$11="Northbound",$AH$11="Eastbound")),'Raw Data'!BH1196,IF(AND($AE$11=$AL$7,OR($AH$11="Northbound",$AH$11="Eastbound")),'Raw Data'!BH1403,IF(AND($AE$11=$AL$1,OR($AH$11="Southbound",$AH$11="Westbound")),'Raw Data'!BH162,IF(AND($AE$11=$AL$2,OR($AH$11="Southbound",$AH$11="Westbound")),'Raw Data'!BH369,IF(AND($AE$11=$AL$3,OR($AH$11="Southbound",$AH$11="Westbound")),'Raw Data'!BH576,IF(AND($AE$11=$AL$4,OR($AH$11="Southbound",$AH$11="Westbound")),'Raw Data'!BH783,IF(AND($AE$11=$AL$5,OR($AH$11="Southbound",$AH$11="Westbound")),'Raw Data'!BH990,IF(AND($AE$11=$AL$6,OR($AH$11="Southbound",$AH$11="Westbound")),'Raw Data'!BH1197,IF(AND($AE$11=$AL$7,OR($AH$11="Southbound",$AH$11="Westbound")),'Raw Data'!BH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3" s="6" t="str">
        <f>IF(AND($AE$11=$AL$1,OR($AH$11="Northbound",$AH$11="Eastbound")),'Raw Data'!BI161,IF(AND($AE$11=$AL$2,OR($AH$11="Northbound",$AH$11="Eastbound")),'Raw Data'!BI368,IF(AND($AE$11=$AL$3,OR($AH$11="Northbound",$AH$11="Eastbound")),'Raw Data'!BI575,IF(AND($AE$11=$AL$4,OR($AH$11="Northbound",$AH$11="Eastbound")),'Raw Data'!BI782,IF(AND($AE$11=$AL$5,OR($AH$11="Northbound",$AH$11="Eastbound")),'Raw Data'!BI989,IF(AND($AE$11=$AL$6,OR($AH$11="Northbound",$AH$11="Eastbound")),'Raw Data'!BI1196,IF(AND($AE$11=$AL$7,OR($AH$11="Northbound",$AH$11="Eastbound")),'Raw Data'!BI1403,IF(AND($AE$11=$AL$1,OR($AH$11="Southbound",$AH$11="Westbound")),'Raw Data'!BI162,IF(AND($AE$11=$AL$2,OR($AH$11="Southbound",$AH$11="Westbound")),'Raw Data'!BI369,IF(AND($AE$11=$AL$3,OR($AH$11="Southbound",$AH$11="Westbound")),'Raw Data'!BI576,IF(AND($AE$11=$AL$4,OR($AH$11="Southbound",$AH$11="Westbound")),'Raw Data'!BI783,IF(AND($AE$11=$AL$5,OR($AH$11="Southbound",$AH$11="Westbound")),'Raw Data'!BI990,IF(AND($AE$11=$AL$6,OR($AH$11="Southbound",$AH$11="Westbound")),'Raw Data'!BI1197,IF(AND($AE$11=$AL$7,OR($AH$11="Southbound",$AH$11="Westbound")),'Raw Data'!BI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3" s="6" t="str">
        <f>IF(AND($AE$11=$AL$1,OR($AH$11="Northbound",$AH$11="Eastbound")),'Raw Data'!BJ161,IF(AND($AE$11=$AL$2,OR($AH$11="Northbound",$AH$11="Eastbound")),'Raw Data'!BJ368,IF(AND($AE$11=$AL$3,OR($AH$11="Northbound",$AH$11="Eastbound")),'Raw Data'!BJ575,IF(AND($AE$11=$AL$4,OR($AH$11="Northbound",$AH$11="Eastbound")),'Raw Data'!BJ782,IF(AND($AE$11=$AL$5,OR($AH$11="Northbound",$AH$11="Eastbound")),'Raw Data'!BJ989,IF(AND($AE$11=$AL$6,OR($AH$11="Northbound",$AH$11="Eastbound")),'Raw Data'!BJ1196,IF(AND($AE$11=$AL$7,OR($AH$11="Northbound",$AH$11="Eastbound")),'Raw Data'!BJ1403,IF(AND($AE$11=$AL$1,OR($AH$11="Southbound",$AH$11="Westbound")),'Raw Data'!BJ162,IF(AND($AE$11=$AL$2,OR($AH$11="Southbound",$AH$11="Westbound")),'Raw Data'!BJ369,IF(AND($AE$11=$AL$3,OR($AH$11="Southbound",$AH$11="Westbound")),'Raw Data'!BJ576,IF(AND($AE$11=$AL$4,OR($AH$11="Southbound",$AH$11="Westbound")),'Raw Data'!BJ783,IF(AND($AE$11=$AL$5,OR($AH$11="Southbound",$AH$11="Westbound")),'Raw Data'!BJ990,IF(AND($AE$11=$AL$6,OR($AH$11="Southbound",$AH$11="Westbound")),'Raw Data'!BJ1197,IF(AND($AE$11=$AL$7,OR($AH$11="Southbound",$AH$11="Westbound")),'Raw Data'!BJ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3" s="70" t="str">
        <f>IF(AND($AE$11=$AL$1,OR($AH$11="Northbound",$AH$11="Eastbound")),'Raw Data'!BK161,IF(AND($AE$11=$AL$2,OR($AH$11="Northbound",$AH$11="Eastbound")),'Raw Data'!BK368,IF(AND($AE$11=$AL$3,OR($AH$11="Northbound",$AH$11="Eastbound")),'Raw Data'!BK575,IF(AND($AE$11=$AL$4,OR($AH$11="Northbound",$AH$11="Eastbound")),'Raw Data'!BK782,IF(AND($AE$11=$AL$5,OR($AH$11="Northbound",$AH$11="Eastbound")),'Raw Data'!BK989,IF(AND($AE$11=$AL$6,OR($AH$11="Northbound",$AH$11="Eastbound")),'Raw Data'!BK1196,IF(AND($AE$11=$AL$7,OR($AH$11="Northbound",$AH$11="Eastbound")),'Raw Data'!BK1403,IF(AND($AE$11=$AL$1,OR($AH$11="Southbound",$AH$11="Westbound")),'Raw Data'!BK162,IF(AND($AE$11=$AL$2,OR($AH$11="Southbound",$AH$11="Westbound")),'Raw Data'!BK369,IF(AND($AE$11=$AL$3,OR($AH$11="Southbound",$AH$11="Westbound")),'Raw Data'!BK576,IF(AND($AE$11=$AL$4,OR($AH$11="Southbound",$AH$11="Westbound")),'Raw Data'!BK783,IF(AND($AE$11=$AL$5,OR($AH$11="Southbound",$AH$11="Westbound")),'Raw Data'!BK990,IF(AND($AE$11=$AL$6,OR($AH$11="Southbound",$AH$11="Westbound")),'Raw Data'!BK1197,IF(AND($AE$11=$AL$7,OR($AH$11="Southbound",$AH$11="Westbound")),'Raw Data'!BK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3" s="47"/>
      <c r="AF33" s="47"/>
      <c r="AG33" s="47"/>
      <c r="AH33" s="47"/>
      <c r="AI33" s="47"/>
      <c r="AJ33" s="47"/>
      <c r="AK33" s="47"/>
      <c r="AL33" s="51"/>
      <c r="AM33" s="51"/>
      <c r="AN33" s="41"/>
      <c r="AO33" s="51"/>
      <c r="AQ33" s="47"/>
      <c r="AR33" s="47"/>
      <c r="AT33" s="47"/>
      <c r="AU33" s="47"/>
    </row>
    <row r="34" spans="1:47" ht="13.8" x14ac:dyDescent="0.25">
      <c r="A34" s="43">
        <v>0.20833333333333401</v>
      </c>
      <c r="B34" s="54">
        <f t="shared" si="1"/>
        <v>0</v>
      </c>
      <c r="C34" s="6">
        <f>IF(AND($AE$11=$AL$1,OR($AH$11="Northbound",$AH$11="Eastbound")),'Raw Data'!AM163,IF(AND($AE$11=$AL$2,OR($AH$11="Northbound",$AH$11="Eastbound")),'Raw Data'!AM370,IF(AND($AE$11=$AL$3,OR($AH$11="Northbound",$AH$11="Eastbound")),'Raw Data'!AM577,IF(AND($AE$11=$AL$4,OR($AH$11="Northbound",$AH$11="Eastbound")),'Raw Data'!AM784,IF(AND($AE$11=$AL$5,OR($AH$11="Northbound",$AH$11="Eastbound")),'Raw Data'!AM991,IF(AND($AE$11=$AL$6,OR($AH$11="Northbound",$AH$11="Eastbound")),'Raw Data'!AM1198,IF(AND($AE$11=$AL$7,OR($AH$11="Northbound",$AH$11="Eastbound")),'Raw Data'!AM1405,IF(AND($AE$11=$AL$1,OR($AH$11="Southbound",$AH$11="Westbound")),'Raw Data'!AM164,IF(AND($AE$11=$AL$2,OR($AH$11="Southbound",$AH$11="Westbound")),'Raw Data'!AM371,IF(AND($AE$11=$AL$3,OR($AH$11="Southbound",$AH$11="Westbound")),'Raw Data'!AM578,IF(AND($AE$11=$AL$4,OR($AH$11="Southbound",$AH$11="Westbound")),'Raw Data'!AM785,IF(AND($AE$11=$AL$5,OR($AH$11="Southbound",$AH$11="Westbound")),'Raw Data'!AM992,IF(AND($AE$11=$AL$6,OR($AH$11="Southbound",$AH$11="Westbound")),'Raw Data'!AM1199,IF(AND($AE$11=$AL$7,OR($AH$11="Southbound",$AH$11="Westbound")),'Raw Data'!AM1406,IF(AND($AE$11=$AL$1,$AH$11="Combined"),SUM('Raw Data'!AM163:AM164),IF(AND($AE$11=$AL$2,$AH$11="Combined"),SUM('Raw Data'!AM370:AM371),IF(AND($AE$11=$AL$3,$AH$11="Combined"),SUM('Raw Data'!AM577:AM578),IF(AND($AE$11=$AL$4,$AH$11="Combined"),SUM('Raw Data'!AM784:AM785),IF(AND($AE$11=$AL$5,$AH$11="Combined"),SUM('Raw Data'!AM991:AM992),IF(AND($AE$11=$AL$6,$AH$11="Combined"),SUM('Raw Data'!AM1198:AM1199),IF(AND($AE$11=$AL$7,$AH$11="Combined"),SUM('Raw Data'!AM1405:AM1406),"Error")))))))))))))))))))))</f>
        <v>0</v>
      </c>
      <c r="D34" s="6">
        <f>IF(AND($AE$11=$AL$1,OR($AH$11="Northbound",$AH$11="Eastbound")),'Raw Data'!AN163,IF(AND($AE$11=$AL$2,OR($AH$11="Northbound",$AH$11="Eastbound")),'Raw Data'!AN370,IF(AND($AE$11=$AL$3,OR($AH$11="Northbound",$AH$11="Eastbound")),'Raw Data'!AN577,IF(AND($AE$11=$AL$4,OR($AH$11="Northbound",$AH$11="Eastbound")),'Raw Data'!AN784,IF(AND($AE$11=$AL$5,OR($AH$11="Northbound",$AH$11="Eastbound")),'Raw Data'!AN991,IF(AND($AE$11=$AL$6,OR($AH$11="Northbound",$AH$11="Eastbound")),'Raw Data'!AN1198,IF(AND($AE$11=$AL$7,OR($AH$11="Northbound",$AH$11="Eastbound")),'Raw Data'!AN1405,IF(AND($AE$11=$AL$1,OR($AH$11="Southbound",$AH$11="Westbound")),'Raw Data'!AN164,IF(AND($AE$11=$AL$2,OR($AH$11="Southbound",$AH$11="Westbound")),'Raw Data'!AN371,IF(AND($AE$11=$AL$3,OR($AH$11="Southbound",$AH$11="Westbound")),'Raw Data'!AN578,IF(AND($AE$11=$AL$4,OR($AH$11="Southbound",$AH$11="Westbound")),'Raw Data'!AN785,IF(AND($AE$11=$AL$5,OR($AH$11="Southbound",$AH$11="Westbound")),'Raw Data'!AN992,IF(AND($AE$11=$AL$6,OR($AH$11="Southbound",$AH$11="Westbound")),'Raw Data'!AN1199,IF(AND($AE$11=$AL$7,OR($AH$11="Southbound",$AH$11="Westbound")),'Raw Data'!AN1406,IF(AND($AE$11=$AL$1,$AH$11="Combined"),SUM('Raw Data'!AN163:AN164),IF(AND($AE$11=$AL$2,$AH$11="Combined"),SUM('Raw Data'!AN370:AN371),IF(AND($AE$11=$AL$3,$AH$11="Combined"),SUM('Raw Data'!AN577:AN578),IF(AND($AE$11=$AL$4,$AH$11="Combined"),SUM('Raw Data'!AN784:AN785),IF(AND($AE$11=$AL$5,$AH$11="Combined"),SUM('Raw Data'!AN991:AN992),IF(AND($AE$11=$AL$6,$AH$11="Combined"),SUM('Raw Data'!AN1198:AN1199),IF(AND($AE$11=$AL$7,$AH$11="Combined"),SUM('Raw Data'!AN1405:AN1406),"Error")))))))))))))))))))))</f>
        <v>0</v>
      </c>
      <c r="E34" s="6">
        <f>IF(AND($AE$11=$AL$1,OR($AH$11="Northbound",$AH$11="Eastbound")),'Raw Data'!AO163,IF(AND($AE$11=$AL$2,OR($AH$11="Northbound",$AH$11="Eastbound")),'Raw Data'!AO370,IF(AND($AE$11=$AL$3,OR($AH$11="Northbound",$AH$11="Eastbound")),'Raw Data'!AO577,IF(AND($AE$11=$AL$4,OR($AH$11="Northbound",$AH$11="Eastbound")),'Raw Data'!AO784,IF(AND($AE$11=$AL$5,OR($AH$11="Northbound",$AH$11="Eastbound")),'Raw Data'!AO991,IF(AND($AE$11=$AL$6,OR($AH$11="Northbound",$AH$11="Eastbound")),'Raw Data'!AO1198,IF(AND($AE$11=$AL$7,OR($AH$11="Northbound",$AH$11="Eastbound")),'Raw Data'!AO1405,IF(AND($AE$11=$AL$1,OR($AH$11="Southbound",$AH$11="Westbound")),'Raw Data'!AO164,IF(AND($AE$11=$AL$2,OR($AH$11="Southbound",$AH$11="Westbound")),'Raw Data'!AO371,IF(AND($AE$11=$AL$3,OR($AH$11="Southbound",$AH$11="Westbound")),'Raw Data'!AO578,IF(AND($AE$11=$AL$4,OR($AH$11="Southbound",$AH$11="Westbound")),'Raw Data'!AO785,IF(AND($AE$11=$AL$5,OR($AH$11="Southbound",$AH$11="Westbound")),'Raw Data'!AO992,IF(AND($AE$11=$AL$6,OR($AH$11="Southbound",$AH$11="Westbound")),'Raw Data'!AO1199,IF(AND($AE$11=$AL$7,OR($AH$11="Southbound",$AH$11="Westbound")),'Raw Data'!AO1406,IF(AND($AE$11=$AL$1,$AH$11="Combined"),SUM('Raw Data'!AO163:AO164),IF(AND($AE$11=$AL$2,$AH$11="Combined"),SUM('Raw Data'!AO370:AO371),IF(AND($AE$11=$AL$3,$AH$11="Combined"),SUM('Raw Data'!AO577:AO578),IF(AND($AE$11=$AL$4,$AH$11="Combined"),SUM('Raw Data'!AO784:AO785),IF(AND($AE$11=$AL$5,$AH$11="Combined"),SUM('Raw Data'!AO991:AO992),IF(AND($AE$11=$AL$6,$AH$11="Combined"),SUM('Raw Data'!AO1198:AO1199),IF(AND($AE$11=$AL$7,$AH$11="Combined"),SUM('Raw Data'!AO1405:AO1406),"Error")))))))))))))))))))))</f>
        <v>0</v>
      </c>
      <c r="F34" s="6">
        <f>IF(AND($AE$11=$AL$1,OR($AH$11="Northbound",$AH$11="Eastbound")),'Raw Data'!AP163,IF(AND($AE$11=$AL$2,OR($AH$11="Northbound",$AH$11="Eastbound")),'Raw Data'!AP370,IF(AND($AE$11=$AL$3,OR($AH$11="Northbound",$AH$11="Eastbound")),'Raw Data'!AP577,IF(AND($AE$11=$AL$4,OR($AH$11="Northbound",$AH$11="Eastbound")),'Raw Data'!AP784,IF(AND($AE$11=$AL$5,OR($AH$11="Northbound",$AH$11="Eastbound")),'Raw Data'!AP991,IF(AND($AE$11=$AL$6,OR($AH$11="Northbound",$AH$11="Eastbound")),'Raw Data'!AP1198,IF(AND($AE$11=$AL$7,OR($AH$11="Northbound",$AH$11="Eastbound")),'Raw Data'!AP1405,IF(AND($AE$11=$AL$1,OR($AH$11="Southbound",$AH$11="Westbound")),'Raw Data'!AP164,IF(AND($AE$11=$AL$2,OR($AH$11="Southbound",$AH$11="Westbound")),'Raw Data'!AP371,IF(AND($AE$11=$AL$3,OR($AH$11="Southbound",$AH$11="Westbound")),'Raw Data'!AP578,IF(AND($AE$11=$AL$4,OR($AH$11="Southbound",$AH$11="Westbound")),'Raw Data'!AP785,IF(AND($AE$11=$AL$5,OR($AH$11="Southbound",$AH$11="Westbound")),'Raw Data'!AP992,IF(AND($AE$11=$AL$6,OR($AH$11="Southbound",$AH$11="Westbound")),'Raw Data'!AP1199,IF(AND($AE$11=$AL$7,OR($AH$11="Southbound",$AH$11="Westbound")),'Raw Data'!AP1406,IF(AND($AE$11=$AL$1,$AH$11="Combined"),SUM('Raw Data'!AP163:AP164),IF(AND($AE$11=$AL$2,$AH$11="Combined"),SUM('Raw Data'!AP370:AP371),IF(AND($AE$11=$AL$3,$AH$11="Combined"),SUM('Raw Data'!AP577:AP578),IF(AND($AE$11=$AL$4,$AH$11="Combined"),SUM('Raw Data'!AP784:AP785),IF(AND($AE$11=$AL$5,$AH$11="Combined"),SUM('Raw Data'!AP991:AP992),IF(AND($AE$11=$AL$6,$AH$11="Combined"),SUM('Raw Data'!AP1198:AP1199),IF(AND($AE$11=$AL$7,$AH$11="Combined"),SUM('Raw Data'!AP1405:AP1406),"Error")))))))))))))))))))))</f>
        <v>0</v>
      </c>
      <c r="G34" s="6">
        <f>IF(AND($AE$11=$AL$1,OR($AH$11="Northbound",$AH$11="Eastbound")),'Raw Data'!AQ163,IF(AND($AE$11=$AL$2,OR($AH$11="Northbound",$AH$11="Eastbound")),'Raw Data'!AQ370,IF(AND($AE$11=$AL$3,OR($AH$11="Northbound",$AH$11="Eastbound")),'Raw Data'!AQ577,IF(AND($AE$11=$AL$4,OR($AH$11="Northbound",$AH$11="Eastbound")),'Raw Data'!AQ784,IF(AND($AE$11=$AL$5,OR($AH$11="Northbound",$AH$11="Eastbound")),'Raw Data'!AQ991,IF(AND($AE$11=$AL$6,OR($AH$11="Northbound",$AH$11="Eastbound")),'Raw Data'!AQ1198,IF(AND($AE$11=$AL$7,OR($AH$11="Northbound",$AH$11="Eastbound")),'Raw Data'!AQ1405,IF(AND($AE$11=$AL$1,OR($AH$11="Southbound",$AH$11="Westbound")),'Raw Data'!AQ164,IF(AND($AE$11=$AL$2,OR($AH$11="Southbound",$AH$11="Westbound")),'Raw Data'!AQ371,IF(AND($AE$11=$AL$3,OR($AH$11="Southbound",$AH$11="Westbound")),'Raw Data'!AQ578,IF(AND($AE$11=$AL$4,OR($AH$11="Southbound",$AH$11="Westbound")),'Raw Data'!AQ785,IF(AND($AE$11=$AL$5,OR($AH$11="Southbound",$AH$11="Westbound")),'Raw Data'!AQ992,IF(AND($AE$11=$AL$6,OR($AH$11="Southbound",$AH$11="Westbound")),'Raw Data'!AQ1199,IF(AND($AE$11=$AL$7,OR($AH$11="Southbound",$AH$11="Westbound")),'Raw Data'!AQ1406,IF(AND($AE$11=$AL$1,$AH$11="Combined"),SUM('Raw Data'!AQ163:AQ164),IF(AND($AE$11=$AL$2,$AH$11="Combined"),SUM('Raw Data'!AQ370:AQ371),IF(AND($AE$11=$AL$3,$AH$11="Combined"),SUM('Raw Data'!AQ577:AQ578),IF(AND($AE$11=$AL$4,$AH$11="Combined"),SUM('Raw Data'!AQ784:AQ785),IF(AND($AE$11=$AL$5,$AH$11="Combined"),SUM('Raw Data'!AQ991:AQ992),IF(AND($AE$11=$AL$6,$AH$11="Combined"),SUM('Raw Data'!AQ1198:AQ1199),IF(AND($AE$11=$AL$7,$AH$11="Combined"),SUM('Raw Data'!AQ1405:AQ1406),"Error")))))))))))))))))))))</f>
        <v>0</v>
      </c>
      <c r="H34" s="6">
        <f>IF(AND($AE$11=$AL$1,OR($AH$11="Northbound",$AH$11="Eastbound")),'Raw Data'!AR163,IF(AND($AE$11=$AL$2,OR($AH$11="Northbound",$AH$11="Eastbound")),'Raw Data'!AR370,IF(AND($AE$11=$AL$3,OR($AH$11="Northbound",$AH$11="Eastbound")),'Raw Data'!AR577,IF(AND($AE$11=$AL$4,OR($AH$11="Northbound",$AH$11="Eastbound")),'Raw Data'!AR784,IF(AND($AE$11=$AL$5,OR($AH$11="Northbound",$AH$11="Eastbound")),'Raw Data'!AR991,IF(AND($AE$11=$AL$6,OR($AH$11="Northbound",$AH$11="Eastbound")),'Raw Data'!AR1198,IF(AND($AE$11=$AL$7,OR($AH$11="Northbound",$AH$11="Eastbound")),'Raw Data'!AR1405,IF(AND($AE$11=$AL$1,OR($AH$11="Southbound",$AH$11="Westbound")),'Raw Data'!AR164,IF(AND($AE$11=$AL$2,OR($AH$11="Southbound",$AH$11="Westbound")),'Raw Data'!AR371,IF(AND($AE$11=$AL$3,OR($AH$11="Southbound",$AH$11="Westbound")),'Raw Data'!AR578,IF(AND($AE$11=$AL$4,OR($AH$11="Southbound",$AH$11="Westbound")),'Raw Data'!AR785,IF(AND($AE$11=$AL$5,OR($AH$11="Southbound",$AH$11="Westbound")),'Raw Data'!AR992,IF(AND($AE$11=$AL$6,OR($AH$11="Southbound",$AH$11="Westbound")),'Raw Data'!AR1199,IF(AND($AE$11=$AL$7,OR($AH$11="Southbound",$AH$11="Westbound")),'Raw Data'!AR1406,IF(AND($AE$11=$AL$1,$AH$11="Combined"),SUM('Raw Data'!AR163:AR164),IF(AND($AE$11=$AL$2,$AH$11="Combined"),SUM('Raw Data'!AR370:AR371),IF(AND($AE$11=$AL$3,$AH$11="Combined"),SUM('Raw Data'!AR577:AR578),IF(AND($AE$11=$AL$4,$AH$11="Combined"),SUM('Raw Data'!AR784:AR785),IF(AND($AE$11=$AL$5,$AH$11="Combined"),SUM('Raw Data'!AR991:AR992),IF(AND($AE$11=$AL$6,$AH$11="Combined"),SUM('Raw Data'!AR1198:AR1199),IF(AND($AE$11=$AL$7,$AH$11="Combined"),SUM('Raw Data'!AR1405:AR1406),"Error")))))))))))))))))))))</f>
        <v>0</v>
      </c>
      <c r="I34" s="6">
        <f>IF(AND($AE$11=$AL$1,OR($AH$11="Northbound",$AH$11="Eastbound")),'Raw Data'!AS163,IF(AND($AE$11=$AL$2,OR($AH$11="Northbound",$AH$11="Eastbound")),'Raw Data'!AS370,IF(AND($AE$11=$AL$3,OR($AH$11="Northbound",$AH$11="Eastbound")),'Raw Data'!AS577,IF(AND($AE$11=$AL$4,OR($AH$11="Northbound",$AH$11="Eastbound")),'Raw Data'!AS784,IF(AND($AE$11=$AL$5,OR($AH$11="Northbound",$AH$11="Eastbound")),'Raw Data'!AS991,IF(AND($AE$11=$AL$6,OR($AH$11="Northbound",$AH$11="Eastbound")),'Raw Data'!AS1198,IF(AND($AE$11=$AL$7,OR($AH$11="Northbound",$AH$11="Eastbound")),'Raw Data'!AS1405,IF(AND($AE$11=$AL$1,OR($AH$11="Southbound",$AH$11="Westbound")),'Raw Data'!AS164,IF(AND($AE$11=$AL$2,OR($AH$11="Southbound",$AH$11="Westbound")),'Raw Data'!AS371,IF(AND($AE$11=$AL$3,OR($AH$11="Southbound",$AH$11="Westbound")),'Raw Data'!AS578,IF(AND($AE$11=$AL$4,OR($AH$11="Southbound",$AH$11="Westbound")),'Raw Data'!AS785,IF(AND($AE$11=$AL$5,OR($AH$11="Southbound",$AH$11="Westbound")),'Raw Data'!AS992,IF(AND($AE$11=$AL$6,OR($AH$11="Southbound",$AH$11="Westbound")),'Raw Data'!AS1199,IF(AND($AE$11=$AL$7,OR($AH$11="Southbound",$AH$11="Westbound")),'Raw Data'!AS1406,IF(AND($AE$11=$AL$1,$AH$11="Combined"),SUM('Raw Data'!AS163:AS164),IF(AND($AE$11=$AL$2,$AH$11="Combined"),SUM('Raw Data'!AS370:AS371),IF(AND($AE$11=$AL$3,$AH$11="Combined"),SUM('Raw Data'!AS577:AS578),IF(AND($AE$11=$AL$4,$AH$11="Combined"),SUM('Raw Data'!AS784:AS785),IF(AND($AE$11=$AL$5,$AH$11="Combined"),SUM('Raw Data'!AS991:AS992),IF(AND($AE$11=$AL$6,$AH$11="Combined"),SUM('Raw Data'!AS1198:AS1199),IF(AND($AE$11=$AL$7,$AH$11="Combined"),SUM('Raw Data'!AS1405:AS1406),"Error")))))))))))))))))))))</f>
        <v>0</v>
      </c>
      <c r="J34" s="6">
        <f>IF(AND($AE$11=$AL$1,OR($AH$11="Northbound",$AH$11="Eastbound")),'Raw Data'!AT163,IF(AND($AE$11=$AL$2,OR($AH$11="Northbound",$AH$11="Eastbound")),'Raw Data'!AT370,IF(AND($AE$11=$AL$3,OR($AH$11="Northbound",$AH$11="Eastbound")),'Raw Data'!AT577,IF(AND($AE$11=$AL$4,OR($AH$11="Northbound",$AH$11="Eastbound")),'Raw Data'!AT784,IF(AND($AE$11=$AL$5,OR($AH$11="Northbound",$AH$11="Eastbound")),'Raw Data'!AT991,IF(AND($AE$11=$AL$6,OR($AH$11="Northbound",$AH$11="Eastbound")),'Raw Data'!AT1198,IF(AND($AE$11=$AL$7,OR($AH$11="Northbound",$AH$11="Eastbound")),'Raw Data'!AT1405,IF(AND($AE$11=$AL$1,OR($AH$11="Southbound",$AH$11="Westbound")),'Raw Data'!AT164,IF(AND($AE$11=$AL$2,OR($AH$11="Southbound",$AH$11="Westbound")),'Raw Data'!AT371,IF(AND($AE$11=$AL$3,OR($AH$11="Southbound",$AH$11="Westbound")),'Raw Data'!AT578,IF(AND($AE$11=$AL$4,OR($AH$11="Southbound",$AH$11="Westbound")),'Raw Data'!AT785,IF(AND($AE$11=$AL$5,OR($AH$11="Southbound",$AH$11="Westbound")),'Raw Data'!AT992,IF(AND($AE$11=$AL$6,OR($AH$11="Southbound",$AH$11="Westbound")),'Raw Data'!AT1199,IF(AND($AE$11=$AL$7,OR($AH$11="Southbound",$AH$11="Westbound")),'Raw Data'!AT1406,IF(AND($AE$11=$AL$1,$AH$11="Combined"),SUM('Raw Data'!AT163:AT164),IF(AND($AE$11=$AL$2,$AH$11="Combined"),SUM('Raw Data'!AT370:AT371),IF(AND($AE$11=$AL$3,$AH$11="Combined"),SUM('Raw Data'!AT577:AT578),IF(AND($AE$11=$AL$4,$AH$11="Combined"),SUM('Raw Data'!AT784:AT785),IF(AND($AE$11=$AL$5,$AH$11="Combined"),SUM('Raw Data'!AT991:AT992),IF(AND($AE$11=$AL$6,$AH$11="Combined"),SUM('Raw Data'!AT1198:AT1199),IF(AND($AE$11=$AL$7,$AH$11="Combined"),SUM('Raw Data'!AT1405:AT1406),"Error")))))))))))))))))))))</f>
        <v>0</v>
      </c>
      <c r="K34" s="6">
        <f>IF(AND($AE$11=$AL$1,OR($AH$11="Northbound",$AH$11="Eastbound")),'Raw Data'!AU163,IF(AND($AE$11=$AL$2,OR($AH$11="Northbound",$AH$11="Eastbound")),'Raw Data'!AU370,IF(AND($AE$11=$AL$3,OR($AH$11="Northbound",$AH$11="Eastbound")),'Raw Data'!AU577,IF(AND($AE$11=$AL$4,OR($AH$11="Northbound",$AH$11="Eastbound")),'Raw Data'!AU784,IF(AND($AE$11=$AL$5,OR($AH$11="Northbound",$AH$11="Eastbound")),'Raw Data'!AU991,IF(AND($AE$11=$AL$6,OR($AH$11="Northbound",$AH$11="Eastbound")),'Raw Data'!AU1198,IF(AND($AE$11=$AL$7,OR($AH$11="Northbound",$AH$11="Eastbound")),'Raw Data'!AU1405,IF(AND($AE$11=$AL$1,OR($AH$11="Southbound",$AH$11="Westbound")),'Raw Data'!AU164,IF(AND($AE$11=$AL$2,OR($AH$11="Southbound",$AH$11="Westbound")),'Raw Data'!AU371,IF(AND($AE$11=$AL$3,OR($AH$11="Southbound",$AH$11="Westbound")),'Raw Data'!AU578,IF(AND($AE$11=$AL$4,OR($AH$11="Southbound",$AH$11="Westbound")),'Raw Data'!AU785,IF(AND($AE$11=$AL$5,OR($AH$11="Southbound",$AH$11="Westbound")),'Raw Data'!AU992,IF(AND($AE$11=$AL$6,OR($AH$11="Southbound",$AH$11="Westbound")),'Raw Data'!AU1199,IF(AND($AE$11=$AL$7,OR($AH$11="Southbound",$AH$11="Westbound")),'Raw Data'!AU1406,IF(AND($AE$11=$AL$1,$AH$11="Combined"),SUM('Raw Data'!AU163:AU164),IF(AND($AE$11=$AL$2,$AH$11="Combined"),SUM('Raw Data'!AU370:AU371),IF(AND($AE$11=$AL$3,$AH$11="Combined"),SUM('Raw Data'!AU577:AU578),IF(AND($AE$11=$AL$4,$AH$11="Combined"),SUM('Raw Data'!AU784:AU785),IF(AND($AE$11=$AL$5,$AH$11="Combined"),SUM('Raw Data'!AU991:AU992),IF(AND($AE$11=$AL$6,$AH$11="Combined"),SUM('Raw Data'!AU1198:AU1199),IF(AND($AE$11=$AL$7,$AH$11="Combined"),SUM('Raw Data'!AU1405:AU1406),"Error")))))))))))))))))))))</f>
        <v>0</v>
      </c>
      <c r="L34" s="6">
        <f>IF(AND($AE$11=$AL$1,OR($AH$11="Northbound",$AH$11="Eastbound")),'Raw Data'!AV163,IF(AND($AE$11=$AL$2,OR($AH$11="Northbound",$AH$11="Eastbound")),'Raw Data'!AV370,IF(AND($AE$11=$AL$3,OR($AH$11="Northbound",$AH$11="Eastbound")),'Raw Data'!AV577,IF(AND($AE$11=$AL$4,OR($AH$11="Northbound",$AH$11="Eastbound")),'Raw Data'!AV784,IF(AND($AE$11=$AL$5,OR($AH$11="Northbound",$AH$11="Eastbound")),'Raw Data'!AV991,IF(AND($AE$11=$AL$6,OR($AH$11="Northbound",$AH$11="Eastbound")),'Raw Data'!AV1198,IF(AND($AE$11=$AL$7,OR($AH$11="Northbound",$AH$11="Eastbound")),'Raw Data'!AV1405,IF(AND($AE$11=$AL$1,OR($AH$11="Southbound",$AH$11="Westbound")),'Raw Data'!AV164,IF(AND($AE$11=$AL$2,OR($AH$11="Southbound",$AH$11="Westbound")),'Raw Data'!AV371,IF(AND($AE$11=$AL$3,OR($AH$11="Southbound",$AH$11="Westbound")),'Raw Data'!AV578,IF(AND($AE$11=$AL$4,OR($AH$11="Southbound",$AH$11="Westbound")),'Raw Data'!AV785,IF(AND($AE$11=$AL$5,OR($AH$11="Southbound",$AH$11="Westbound")),'Raw Data'!AV992,IF(AND($AE$11=$AL$6,OR($AH$11="Southbound",$AH$11="Westbound")),'Raw Data'!AV1199,IF(AND($AE$11=$AL$7,OR($AH$11="Southbound",$AH$11="Westbound")),'Raw Data'!AV1406,IF(AND($AE$11=$AL$1,$AH$11="Combined"),SUM('Raw Data'!AV163:AV164),IF(AND($AE$11=$AL$2,$AH$11="Combined"),SUM('Raw Data'!AV370:AV371),IF(AND($AE$11=$AL$3,$AH$11="Combined"),SUM('Raw Data'!AV577:AV578),IF(AND($AE$11=$AL$4,$AH$11="Combined"),SUM('Raw Data'!AV784:AV785),IF(AND($AE$11=$AL$5,$AH$11="Combined"),SUM('Raw Data'!AV991:AV992),IF(AND($AE$11=$AL$6,$AH$11="Combined"),SUM('Raw Data'!AV1198:AV1199),IF(AND($AE$11=$AL$7,$AH$11="Combined"),SUM('Raw Data'!AV1405:AV1406),"Error")))))))))))))))))))))</f>
        <v>0</v>
      </c>
      <c r="M34" s="6">
        <f>IF(AND($AE$11=$AL$1,OR($AH$11="Northbound",$AH$11="Eastbound")),'Raw Data'!AW163,IF(AND($AE$11=$AL$2,OR($AH$11="Northbound",$AH$11="Eastbound")),'Raw Data'!AW370,IF(AND($AE$11=$AL$3,OR($AH$11="Northbound",$AH$11="Eastbound")),'Raw Data'!AW577,IF(AND($AE$11=$AL$4,OR($AH$11="Northbound",$AH$11="Eastbound")),'Raw Data'!AW784,IF(AND($AE$11=$AL$5,OR($AH$11="Northbound",$AH$11="Eastbound")),'Raw Data'!AW991,IF(AND($AE$11=$AL$6,OR($AH$11="Northbound",$AH$11="Eastbound")),'Raw Data'!AW1198,IF(AND($AE$11=$AL$7,OR($AH$11="Northbound",$AH$11="Eastbound")),'Raw Data'!AW1405,IF(AND($AE$11=$AL$1,OR($AH$11="Southbound",$AH$11="Westbound")),'Raw Data'!AW164,IF(AND($AE$11=$AL$2,OR($AH$11="Southbound",$AH$11="Westbound")),'Raw Data'!AW371,IF(AND($AE$11=$AL$3,OR($AH$11="Southbound",$AH$11="Westbound")),'Raw Data'!AW578,IF(AND($AE$11=$AL$4,OR($AH$11="Southbound",$AH$11="Westbound")),'Raw Data'!AW785,IF(AND($AE$11=$AL$5,OR($AH$11="Southbound",$AH$11="Westbound")),'Raw Data'!AW992,IF(AND($AE$11=$AL$6,OR($AH$11="Southbound",$AH$11="Westbound")),'Raw Data'!AW1199,IF(AND($AE$11=$AL$7,OR($AH$11="Southbound",$AH$11="Westbound")),'Raw Data'!AW1406,IF(AND($AE$11=$AL$1,$AH$11="Combined"),SUM('Raw Data'!AW163:AW164),IF(AND($AE$11=$AL$2,$AH$11="Combined"),SUM('Raw Data'!AW370:AW371),IF(AND($AE$11=$AL$3,$AH$11="Combined"),SUM('Raw Data'!AW577:AW578),IF(AND($AE$11=$AL$4,$AH$11="Combined"),SUM('Raw Data'!AW784:AW785),IF(AND($AE$11=$AL$5,$AH$11="Combined"),SUM('Raw Data'!AW991:AW992),IF(AND($AE$11=$AL$6,$AH$11="Combined"),SUM('Raw Data'!AW1198:AW1199),IF(AND($AE$11=$AL$7,$AH$11="Combined"),SUM('Raw Data'!AW1405:AW1406),"Error")))))))))))))))))))))</f>
        <v>0</v>
      </c>
      <c r="N34" s="6">
        <f>IF(AND($AE$11=$AL$1,OR($AH$11="Northbound",$AH$11="Eastbound")),'Raw Data'!AX163,IF(AND($AE$11=$AL$2,OR($AH$11="Northbound",$AH$11="Eastbound")),'Raw Data'!AX370,IF(AND($AE$11=$AL$3,OR($AH$11="Northbound",$AH$11="Eastbound")),'Raw Data'!AX577,IF(AND($AE$11=$AL$4,OR($AH$11="Northbound",$AH$11="Eastbound")),'Raw Data'!AX784,IF(AND($AE$11=$AL$5,OR($AH$11="Northbound",$AH$11="Eastbound")),'Raw Data'!AX991,IF(AND($AE$11=$AL$6,OR($AH$11="Northbound",$AH$11="Eastbound")),'Raw Data'!AX1198,IF(AND($AE$11=$AL$7,OR($AH$11="Northbound",$AH$11="Eastbound")),'Raw Data'!AX1405,IF(AND($AE$11=$AL$1,OR($AH$11="Southbound",$AH$11="Westbound")),'Raw Data'!AX164,IF(AND($AE$11=$AL$2,OR($AH$11="Southbound",$AH$11="Westbound")),'Raw Data'!AX371,IF(AND($AE$11=$AL$3,OR($AH$11="Southbound",$AH$11="Westbound")),'Raw Data'!AX578,IF(AND($AE$11=$AL$4,OR($AH$11="Southbound",$AH$11="Westbound")),'Raw Data'!AX785,IF(AND($AE$11=$AL$5,OR($AH$11="Southbound",$AH$11="Westbound")),'Raw Data'!AX992,IF(AND($AE$11=$AL$6,OR($AH$11="Southbound",$AH$11="Westbound")),'Raw Data'!AX1199,IF(AND($AE$11=$AL$7,OR($AH$11="Southbound",$AH$11="Westbound")),'Raw Data'!AX1406,IF(AND($AE$11=$AL$1,$AH$11="Combined"),SUM('Raw Data'!AX163:AX164),IF(AND($AE$11=$AL$2,$AH$11="Combined"),SUM('Raw Data'!AX370:AX371),IF(AND($AE$11=$AL$3,$AH$11="Combined"),SUM('Raw Data'!AX577:AX578),IF(AND($AE$11=$AL$4,$AH$11="Combined"),SUM('Raw Data'!AX784:AX785),IF(AND($AE$11=$AL$5,$AH$11="Combined"),SUM('Raw Data'!AX991:AX992),IF(AND($AE$11=$AL$6,$AH$11="Combined"),SUM('Raw Data'!AX1198:AX1199),IF(AND($AE$11=$AL$7,$AH$11="Combined"),SUM('Raw Data'!AX1405:AX1406),"Error")))))))))))))))))))))</f>
        <v>0</v>
      </c>
      <c r="O34" s="6">
        <f>IF(AND($AE$11=$AL$1,OR($AH$11="Northbound",$AH$11="Eastbound")),'Raw Data'!AY163,IF(AND($AE$11=$AL$2,OR($AH$11="Northbound",$AH$11="Eastbound")),'Raw Data'!AY370,IF(AND($AE$11=$AL$3,OR($AH$11="Northbound",$AH$11="Eastbound")),'Raw Data'!AY577,IF(AND($AE$11=$AL$4,OR($AH$11="Northbound",$AH$11="Eastbound")),'Raw Data'!AY784,IF(AND($AE$11=$AL$5,OR($AH$11="Northbound",$AH$11="Eastbound")),'Raw Data'!AY991,IF(AND($AE$11=$AL$6,OR($AH$11="Northbound",$AH$11="Eastbound")),'Raw Data'!AY1198,IF(AND($AE$11=$AL$7,OR($AH$11="Northbound",$AH$11="Eastbound")),'Raw Data'!AY1405,IF(AND($AE$11=$AL$1,OR($AH$11="Southbound",$AH$11="Westbound")),'Raw Data'!AY164,IF(AND($AE$11=$AL$2,OR($AH$11="Southbound",$AH$11="Westbound")),'Raw Data'!AY371,IF(AND($AE$11=$AL$3,OR($AH$11="Southbound",$AH$11="Westbound")),'Raw Data'!AY578,IF(AND($AE$11=$AL$4,OR($AH$11="Southbound",$AH$11="Westbound")),'Raw Data'!AY785,IF(AND($AE$11=$AL$5,OR($AH$11="Southbound",$AH$11="Westbound")),'Raw Data'!AY992,IF(AND($AE$11=$AL$6,OR($AH$11="Southbound",$AH$11="Westbound")),'Raw Data'!AY1199,IF(AND($AE$11=$AL$7,OR($AH$11="Southbound",$AH$11="Westbound")),'Raw Data'!AY1406,IF(AND($AE$11=$AL$1,$AH$11="Combined"),SUM('Raw Data'!AY163:AY164),IF(AND($AE$11=$AL$2,$AH$11="Combined"),SUM('Raw Data'!AY370:AY371),IF(AND($AE$11=$AL$3,$AH$11="Combined"),SUM('Raw Data'!AY577:AY578),IF(AND($AE$11=$AL$4,$AH$11="Combined"),SUM('Raw Data'!AY784:AY785),IF(AND($AE$11=$AL$5,$AH$11="Combined"),SUM('Raw Data'!AY991:AY992),IF(AND($AE$11=$AL$6,$AH$11="Combined"),SUM('Raw Data'!AY1198:AY1199),IF(AND($AE$11=$AL$7,$AH$11="Combined"),SUM('Raw Data'!AY1405:AY1406),"Error")))))))))))))))))))))</f>
        <v>0</v>
      </c>
      <c r="P34" s="6">
        <f>IF(AND($AE$11=$AL$1,OR($AH$11="Northbound",$AH$11="Eastbound")),'Raw Data'!AZ163,IF(AND($AE$11=$AL$2,OR($AH$11="Northbound",$AH$11="Eastbound")),'Raw Data'!AZ370,IF(AND($AE$11=$AL$3,OR($AH$11="Northbound",$AH$11="Eastbound")),'Raw Data'!AZ577,IF(AND($AE$11=$AL$4,OR($AH$11="Northbound",$AH$11="Eastbound")),'Raw Data'!AZ784,IF(AND($AE$11=$AL$5,OR($AH$11="Northbound",$AH$11="Eastbound")),'Raw Data'!AZ991,IF(AND($AE$11=$AL$6,OR($AH$11="Northbound",$AH$11="Eastbound")),'Raw Data'!AZ1198,IF(AND($AE$11=$AL$7,OR($AH$11="Northbound",$AH$11="Eastbound")),'Raw Data'!AZ1405,IF(AND($AE$11=$AL$1,OR($AH$11="Southbound",$AH$11="Westbound")),'Raw Data'!AZ164,IF(AND($AE$11=$AL$2,OR($AH$11="Southbound",$AH$11="Westbound")),'Raw Data'!AZ371,IF(AND($AE$11=$AL$3,OR($AH$11="Southbound",$AH$11="Westbound")),'Raw Data'!AZ578,IF(AND($AE$11=$AL$4,OR($AH$11="Southbound",$AH$11="Westbound")),'Raw Data'!AZ785,IF(AND($AE$11=$AL$5,OR($AH$11="Southbound",$AH$11="Westbound")),'Raw Data'!AZ992,IF(AND($AE$11=$AL$6,OR($AH$11="Southbound",$AH$11="Westbound")),'Raw Data'!AZ1199,IF(AND($AE$11=$AL$7,OR($AH$11="Southbound",$AH$11="Westbound")),'Raw Data'!AZ1406,IF(AND($AE$11=$AL$1,$AH$11="Combined"),SUM('Raw Data'!AZ163:AZ164),IF(AND($AE$11=$AL$2,$AH$11="Combined"),SUM('Raw Data'!AZ370:AZ371),IF(AND($AE$11=$AL$3,$AH$11="Combined"),SUM('Raw Data'!AZ577:AZ578),IF(AND($AE$11=$AL$4,$AH$11="Combined"),SUM('Raw Data'!AZ784:AZ785),IF(AND($AE$11=$AL$5,$AH$11="Combined"),SUM('Raw Data'!AZ991:AZ992),IF(AND($AE$11=$AL$6,$AH$11="Combined"),SUM('Raw Data'!AZ1198:AZ1199),IF(AND($AE$11=$AL$7,$AH$11="Combined"),SUM('Raw Data'!AZ1405:AZ1406),"Error")))))))))))))))))))))</f>
        <v>0</v>
      </c>
      <c r="Q34" s="6">
        <f>IF(AND($AE$11=$AL$1,OR($AH$11="Northbound",$AH$11="Eastbound")),'Raw Data'!BA163,IF(AND($AE$11=$AL$2,OR($AH$11="Northbound",$AH$11="Eastbound")),'Raw Data'!BA370,IF(AND($AE$11=$AL$3,OR($AH$11="Northbound",$AH$11="Eastbound")),'Raw Data'!BA577,IF(AND($AE$11=$AL$4,OR($AH$11="Northbound",$AH$11="Eastbound")),'Raw Data'!BA784,IF(AND($AE$11=$AL$5,OR($AH$11="Northbound",$AH$11="Eastbound")),'Raw Data'!BA991,IF(AND($AE$11=$AL$6,OR($AH$11="Northbound",$AH$11="Eastbound")),'Raw Data'!BA1198,IF(AND($AE$11=$AL$7,OR($AH$11="Northbound",$AH$11="Eastbound")),'Raw Data'!BA1405,IF(AND($AE$11=$AL$1,OR($AH$11="Southbound",$AH$11="Westbound")),'Raw Data'!BA164,IF(AND($AE$11=$AL$2,OR($AH$11="Southbound",$AH$11="Westbound")),'Raw Data'!BA371,IF(AND($AE$11=$AL$3,OR($AH$11="Southbound",$AH$11="Westbound")),'Raw Data'!BA578,IF(AND($AE$11=$AL$4,OR($AH$11="Southbound",$AH$11="Westbound")),'Raw Data'!BA785,IF(AND($AE$11=$AL$5,OR($AH$11="Southbound",$AH$11="Westbound")),'Raw Data'!BA992,IF(AND($AE$11=$AL$6,OR($AH$11="Southbound",$AH$11="Westbound")),'Raw Data'!BA1199,IF(AND($AE$11=$AL$7,OR($AH$11="Southbound",$AH$11="Westbound")),'Raw Data'!BA1406,IF(AND($AE$11=$AL$1,$AH$11="Combined"),SUM('Raw Data'!BA163:BA164),IF(AND($AE$11=$AL$2,$AH$11="Combined"),SUM('Raw Data'!BA370:BA371),IF(AND($AE$11=$AL$3,$AH$11="Combined"),SUM('Raw Data'!BA577:BA578),IF(AND($AE$11=$AL$4,$AH$11="Combined"),SUM('Raw Data'!BA784:BA785),IF(AND($AE$11=$AL$5,$AH$11="Combined"),SUM('Raw Data'!BA991:BA992),IF(AND($AE$11=$AL$6,$AH$11="Combined"),SUM('Raw Data'!BA1198:BA1199),IF(AND($AE$11=$AL$7,$AH$11="Combined"),SUM('Raw Data'!BA1405:BA1406),"Error")))))))))))))))))))))</f>
        <v>0</v>
      </c>
      <c r="R34" s="6">
        <f>IF(AND($AE$11=$AL$1,OR($AH$11="Northbound",$AH$11="Eastbound")),'Raw Data'!BB163,IF(AND($AE$11=$AL$2,OR($AH$11="Northbound",$AH$11="Eastbound")),'Raw Data'!BB370,IF(AND($AE$11=$AL$3,OR($AH$11="Northbound",$AH$11="Eastbound")),'Raw Data'!BB577,IF(AND($AE$11=$AL$4,OR($AH$11="Northbound",$AH$11="Eastbound")),'Raw Data'!BB784,IF(AND($AE$11=$AL$5,OR($AH$11="Northbound",$AH$11="Eastbound")),'Raw Data'!BB991,IF(AND($AE$11=$AL$6,OR($AH$11="Northbound",$AH$11="Eastbound")),'Raw Data'!BB1198,IF(AND($AE$11=$AL$7,OR($AH$11="Northbound",$AH$11="Eastbound")),'Raw Data'!BB1405,IF(AND($AE$11=$AL$1,OR($AH$11="Southbound",$AH$11="Westbound")),'Raw Data'!BB164,IF(AND($AE$11=$AL$2,OR($AH$11="Southbound",$AH$11="Westbound")),'Raw Data'!BB371,IF(AND($AE$11=$AL$3,OR($AH$11="Southbound",$AH$11="Westbound")),'Raw Data'!BB578,IF(AND($AE$11=$AL$4,OR($AH$11="Southbound",$AH$11="Westbound")),'Raw Data'!BB785,IF(AND($AE$11=$AL$5,OR($AH$11="Southbound",$AH$11="Westbound")),'Raw Data'!BB992,IF(AND($AE$11=$AL$6,OR($AH$11="Southbound",$AH$11="Westbound")),'Raw Data'!BB1199,IF(AND($AE$11=$AL$7,OR($AH$11="Southbound",$AH$11="Westbound")),'Raw Data'!BB1406,IF(AND($AE$11=$AL$1,$AH$11="Combined"),SUM('Raw Data'!BB163:BB164),IF(AND($AE$11=$AL$2,$AH$11="Combined"),SUM('Raw Data'!BB370:BB371),IF(AND($AE$11=$AL$3,$AH$11="Combined"),SUM('Raw Data'!BB577:BB578),IF(AND($AE$11=$AL$4,$AH$11="Combined"),SUM('Raw Data'!BB784:BB785),IF(AND($AE$11=$AL$5,$AH$11="Combined"),SUM('Raw Data'!BB991:BB992),IF(AND($AE$11=$AL$6,$AH$11="Combined"),SUM('Raw Data'!BB1198:BB1199),IF(AND($AE$11=$AL$7,$AH$11="Combined"),SUM('Raw Data'!BB1405:BB1406),"Error")))))))))))))))))))))</f>
        <v>0</v>
      </c>
      <c r="S34" s="6">
        <f>IF(AND($AE$11=$AL$1,OR($AH$11="Northbound",$AH$11="Eastbound")),'Raw Data'!BC163,IF(AND($AE$11=$AL$2,OR($AH$11="Northbound",$AH$11="Eastbound")),'Raw Data'!BC370,IF(AND($AE$11=$AL$3,OR($AH$11="Northbound",$AH$11="Eastbound")),'Raw Data'!BC577,IF(AND($AE$11=$AL$4,OR($AH$11="Northbound",$AH$11="Eastbound")),'Raw Data'!BC784,IF(AND($AE$11=$AL$5,OR($AH$11="Northbound",$AH$11="Eastbound")),'Raw Data'!BC991,IF(AND($AE$11=$AL$6,OR($AH$11="Northbound",$AH$11="Eastbound")),'Raw Data'!BC1198,IF(AND($AE$11=$AL$7,OR($AH$11="Northbound",$AH$11="Eastbound")),'Raw Data'!BC1405,IF(AND($AE$11=$AL$1,OR($AH$11="Southbound",$AH$11="Westbound")),'Raw Data'!BC164,IF(AND($AE$11=$AL$2,OR($AH$11="Southbound",$AH$11="Westbound")),'Raw Data'!BC371,IF(AND($AE$11=$AL$3,OR($AH$11="Southbound",$AH$11="Westbound")),'Raw Data'!BC578,IF(AND($AE$11=$AL$4,OR($AH$11="Southbound",$AH$11="Westbound")),'Raw Data'!BC785,IF(AND($AE$11=$AL$5,OR($AH$11="Southbound",$AH$11="Westbound")),'Raw Data'!BC992,IF(AND($AE$11=$AL$6,OR($AH$11="Southbound",$AH$11="Westbound")),'Raw Data'!BC1199,IF(AND($AE$11=$AL$7,OR($AH$11="Southbound",$AH$11="Westbound")),'Raw Data'!BC1406,IF(AND($AE$11=$AL$1,$AH$11="Combined"),SUM('Raw Data'!BC163:BC164),IF(AND($AE$11=$AL$2,$AH$11="Combined"),SUM('Raw Data'!BC370:BC371),IF(AND($AE$11=$AL$3,$AH$11="Combined"),SUM('Raw Data'!BC577:BC578),IF(AND($AE$11=$AL$4,$AH$11="Combined"),SUM('Raw Data'!BC784:BC785),IF(AND($AE$11=$AL$5,$AH$11="Combined"),SUM('Raw Data'!BC991:BC992),IF(AND($AE$11=$AL$6,$AH$11="Combined"),SUM('Raw Data'!BC1198:BC1199),IF(AND($AE$11=$AL$7,$AH$11="Combined"),SUM('Raw Data'!BC1405:BC1406),"Error")))))))))))))))))))))</f>
        <v>0</v>
      </c>
      <c r="T34" s="6">
        <f>IF(AND($AE$11=$AL$1,OR($AH$11="Northbound",$AH$11="Eastbound")),'Raw Data'!BD163,IF(AND($AE$11=$AL$2,OR($AH$11="Northbound",$AH$11="Eastbound")),'Raw Data'!BD370,IF(AND($AE$11=$AL$3,OR($AH$11="Northbound",$AH$11="Eastbound")),'Raw Data'!BD577,IF(AND($AE$11=$AL$4,OR($AH$11="Northbound",$AH$11="Eastbound")),'Raw Data'!BD784,IF(AND($AE$11=$AL$5,OR($AH$11="Northbound",$AH$11="Eastbound")),'Raw Data'!BD991,IF(AND($AE$11=$AL$6,OR($AH$11="Northbound",$AH$11="Eastbound")),'Raw Data'!BD1198,IF(AND($AE$11=$AL$7,OR($AH$11="Northbound",$AH$11="Eastbound")),'Raw Data'!BD1405,IF(AND($AE$11=$AL$1,OR($AH$11="Southbound",$AH$11="Westbound")),'Raw Data'!BD164,IF(AND($AE$11=$AL$2,OR($AH$11="Southbound",$AH$11="Westbound")),'Raw Data'!BD371,IF(AND($AE$11=$AL$3,OR($AH$11="Southbound",$AH$11="Westbound")),'Raw Data'!BD578,IF(AND($AE$11=$AL$4,OR($AH$11="Southbound",$AH$11="Westbound")),'Raw Data'!BD785,IF(AND($AE$11=$AL$5,OR($AH$11="Southbound",$AH$11="Westbound")),'Raw Data'!BD992,IF(AND($AE$11=$AL$6,OR($AH$11="Southbound",$AH$11="Westbound")),'Raw Data'!BD1199,IF(AND($AE$11=$AL$7,OR($AH$11="Southbound",$AH$11="Westbound")),'Raw Data'!BD1406,IF(AND($AE$11=$AL$1,$AH$11="Combined"),SUM('Raw Data'!BD163:BD164),IF(AND($AE$11=$AL$2,$AH$11="Combined"),SUM('Raw Data'!BD370:BD371),IF(AND($AE$11=$AL$3,$AH$11="Combined"),SUM('Raw Data'!BD577:BD578),IF(AND($AE$11=$AL$4,$AH$11="Combined"),SUM('Raw Data'!BD784:BD785),IF(AND($AE$11=$AL$5,$AH$11="Combined"),SUM('Raw Data'!BD991:BD992),IF(AND($AE$11=$AL$6,$AH$11="Combined"),SUM('Raw Data'!BD1198:BD1199),IF(AND($AE$11=$AL$7,$AH$11="Combined"),SUM('Raw Data'!BD1405:BD1406),"Error")))))))))))))))))))))</f>
        <v>0</v>
      </c>
      <c r="U34" s="6">
        <f>IF(AND($AE$11=$AL$1,OR($AH$11="Northbound",$AH$11="Eastbound")),'Raw Data'!BE163,IF(AND($AE$11=$AL$2,OR($AH$11="Northbound",$AH$11="Eastbound")),'Raw Data'!BE370,IF(AND($AE$11=$AL$3,OR($AH$11="Northbound",$AH$11="Eastbound")),'Raw Data'!BE577,IF(AND($AE$11=$AL$4,OR($AH$11="Northbound",$AH$11="Eastbound")),'Raw Data'!BE784,IF(AND($AE$11=$AL$5,OR($AH$11="Northbound",$AH$11="Eastbound")),'Raw Data'!BE991,IF(AND($AE$11=$AL$6,OR($AH$11="Northbound",$AH$11="Eastbound")),'Raw Data'!BE1198,IF(AND($AE$11=$AL$7,OR($AH$11="Northbound",$AH$11="Eastbound")),'Raw Data'!BE1405,IF(AND($AE$11=$AL$1,OR($AH$11="Southbound",$AH$11="Westbound")),'Raw Data'!BE164,IF(AND($AE$11=$AL$2,OR($AH$11="Southbound",$AH$11="Westbound")),'Raw Data'!BE371,IF(AND($AE$11=$AL$3,OR($AH$11="Southbound",$AH$11="Westbound")),'Raw Data'!BE578,IF(AND($AE$11=$AL$4,OR($AH$11="Southbound",$AH$11="Westbound")),'Raw Data'!BE785,IF(AND($AE$11=$AL$5,OR($AH$11="Southbound",$AH$11="Westbound")),'Raw Data'!BE992,IF(AND($AE$11=$AL$6,OR($AH$11="Southbound",$AH$11="Westbound")),'Raw Data'!BE1199,IF(AND($AE$11=$AL$7,OR($AH$11="Southbound",$AH$11="Westbound")),'Raw Data'!BE1406,IF(AND($AE$11=$AL$1,$AH$11="Combined"),SUM('Raw Data'!BE163:BE164),IF(AND($AE$11=$AL$2,$AH$11="Combined"),SUM('Raw Data'!BE370:BE371),IF(AND($AE$11=$AL$3,$AH$11="Combined"),SUM('Raw Data'!BE577:BE578),IF(AND($AE$11=$AL$4,$AH$11="Combined"),SUM('Raw Data'!BE784:BE785),IF(AND($AE$11=$AL$5,$AH$11="Combined"),SUM('Raw Data'!BE991:BE992),IF(AND($AE$11=$AL$6,$AH$11="Combined"),SUM('Raw Data'!BE1198:BE1199),IF(AND($AE$11=$AL$7,$AH$11="Combined"),SUM('Raw Data'!BE1405:BE1406),"Error")))))))))))))))))))))</f>
        <v>0</v>
      </c>
      <c r="V34" s="6">
        <f>IF(AND($AE$11=$AL$1,OR($AH$11="Northbound",$AH$11="Eastbound")),'Raw Data'!BF163,IF(AND($AE$11=$AL$2,OR($AH$11="Northbound",$AH$11="Eastbound")),'Raw Data'!BF370,IF(AND($AE$11=$AL$3,OR($AH$11="Northbound",$AH$11="Eastbound")),'Raw Data'!BF577,IF(AND($AE$11=$AL$4,OR($AH$11="Northbound",$AH$11="Eastbound")),'Raw Data'!BF784,IF(AND($AE$11=$AL$5,OR($AH$11="Northbound",$AH$11="Eastbound")),'Raw Data'!BF991,IF(AND($AE$11=$AL$6,OR($AH$11="Northbound",$AH$11="Eastbound")),'Raw Data'!BF1198,IF(AND($AE$11=$AL$7,OR($AH$11="Northbound",$AH$11="Eastbound")),'Raw Data'!BF1405,IF(AND($AE$11=$AL$1,OR($AH$11="Southbound",$AH$11="Westbound")),'Raw Data'!BF164,IF(AND($AE$11=$AL$2,OR($AH$11="Southbound",$AH$11="Westbound")),'Raw Data'!BF371,IF(AND($AE$11=$AL$3,OR($AH$11="Southbound",$AH$11="Westbound")),'Raw Data'!BF578,IF(AND($AE$11=$AL$4,OR($AH$11="Southbound",$AH$11="Westbound")),'Raw Data'!BF785,IF(AND($AE$11=$AL$5,OR($AH$11="Southbound",$AH$11="Westbound")),'Raw Data'!BF992,IF(AND($AE$11=$AL$6,OR($AH$11="Southbound",$AH$11="Westbound")),'Raw Data'!BF1199,IF(AND($AE$11=$AL$7,OR($AH$11="Southbound",$AH$11="Westbound")),'Raw Data'!BF1406,IF(AND($AE$11=$AL$1,$AH$11="Combined"),SUM('Raw Data'!BF163:BF164),IF(AND($AE$11=$AL$2,$AH$11="Combined"),SUM('Raw Data'!BF370:BF371),IF(AND($AE$11=$AL$3,$AH$11="Combined"),SUM('Raw Data'!BF577:BF578),IF(AND($AE$11=$AL$4,$AH$11="Combined"),SUM('Raw Data'!BF784:BF785),IF(AND($AE$11=$AL$5,$AH$11="Combined"),SUM('Raw Data'!BF991:BF992),IF(AND($AE$11=$AL$6,$AH$11="Combined"),SUM('Raw Data'!BF1198:BF1199),IF(AND($AE$11=$AL$7,$AH$11="Combined"),SUM('Raw Data'!BF1405:BF1406),"Error")))))))))))))))))))))</f>
        <v>0</v>
      </c>
      <c r="W34" s="6">
        <f>IF(AND($AE$11=$AL$1,OR($AH$11="Northbound",$AH$11="Eastbound")),'Raw Data'!BG163,IF(AND($AE$11=$AL$2,OR($AH$11="Northbound",$AH$11="Eastbound")),'Raw Data'!BG370,IF(AND($AE$11=$AL$3,OR($AH$11="Northbound",$AH$11="Eastbound")),'Raw Data'!BG577,IF(AND($AE$11=$AL$4,OR($AH$11="Northbound",$AH$11="Eastbound")),'Raw Data'!BG784,IF(AND($AE$11=$AL$5,OR($AH$11="Northbound",$AH$11="Eastbound")),'Raw Data'!BG991,IF(AND($AE$11=$AL$6,OR($AH$11="Northbound",$AH$11="Eastbound")),'Raw Data'!BG1198,IF(AND($AE$11=$AL$7,OR($AH$11="Northbound",$AH$11="Eastbound")),'Raw Data'!BG1405,IF(AND($AE$11=$AL$1,OR($AH$11="Southbound",$AH$11="Westbound")),'Raw Data'!BG164,IF(AND($AE$11=$AL$2,OR($AH$11="Southbound",$AH$11="Westbound")),'Raw Data'!BG371,IF(AND($AE$11=$AL$3,OR($AH$11="Southbound",$AH$11="Westbound")),'Raw Data'!BG578,IF(AND($AE$11=$AL$4,OR($AH$11="Southbound",$AH$11="Westbound")),'Raw Data'!BG785,IF(AND($AE$11=$AL$5,OR($AH$11="Southbound",$AH$11="Westbound")),'Raw Data'!BG992,IF(AND($AE$11=$AL$6,OR($AH$11="Southbound",$AH$11="Westbound")),'Raw Data'!BG1199,IF(AND($AE$11=$AL$7,OR($AH$11="Southbound",$AH$11="Westbound")),'Raw Data'!BG1406,IF(AND($AE$11=$AL$1,$AH$11="Combined"),SUM('Raw Data'!BG163:BG164),IF(AND($AE$11=$AL$2,$AH$11="Combined"),SUM('Raw Data'!BG370:BG371),IF(AND($AE$11=$AL$3,$AH$11="Combined"),SUM('Raw Data'!BG577:BG578),IF(AND($AE$11=$AL$4,$AH$11="Combined"),SUM('Raw Data'!BG784:BG785),IF(AND($AE$11=$AL$5,$AH$11="Combined"),SUM('Raw Data'!BG991:BG992),IF(AND($AE$11=$AL$6,$AH$11="Combined"),SUM('Raw Data'!BG1198:BG1199),IF(AND($AE$11=$AL$7,$AH$11="Combined"),SUM('Raw Data'!BG1405:BG1406),"Error")))))))))))))))))))))</f>
        <v>0</v>
      </c>
      <c r="X34" s="6">
        <f t="shared" si="2"/>
        <v>0</v>
      </c>
      <c r="Y34" s="24" t="str">
        <f t="shared" si="0"/>
        <v>0</v>
      </c>
      <c r="Z34" s="6" t="str">
        <f>IF(AND($AE$11=$AL$1,OR($AH$11="Northbound",$AH$11="Eastbound")),'Raw Data'!BH163,IF(AND($AE$11=$AL$2,OR($AH$11="Northbound",$AH$11="Eastbound")),'Raw Data'!BH370,IF(AND($AE$11=$AL$3,OR($AH$11="Northbound",$AH$11="Eastbound")),'Raw Data'!BH577,IF(AND($AE$11=$AL$4,OR($AH$11="Northbound",$AH$11="Eastbound")),'Raw Data'!BH784,IF(AND($AE$11=$AL$5,OR($AH$11="Northbound",$AH$11="Eastbound")),'Raw Data'!BH991,IF(AND($AE$11=$AL$6,OR($AH$11="Northbound",$AH$11="Eastbound")),'Raw Data'!BH1198,IF(AND($AE$11=$AL$7,OR($AH$11="Northbound",$AH$11="Eastbound")),'Raw Data'!BH1405,IF(AND($AE$11=$AL$1,OR($AH$11="Southbound",$AH$11="Westbound")),'Raw Data'!BH164,IF(AND($AE$11=$AL$2,OR($AH$11="Southbound",$AH$11="Westbound")),'Raw Data'!BH371,IF(AND($AE$11=$AL$3,OR($AH$11="Southbound",$AH$11="Westbound")),'Raw Data'!BH578,IF(AND($AE$11=$AL$4,OR($AH$11="Southbound",$AH$11="Westbound")),'Raw Data'!BH785,IF(AND($AE$11=$AL$5,OR($AH$11="Southbound",$AH$11="Westbound")),'Raw Data'!BH992,IF(AND($AE$11=$AL$6,OR($AH$11="Southbound",$AH$11="Westbound")),'Raw Data'!BH1199,IF(AND($AE$11=$AL$7,OR($AH$11="Southbound",$AH$11="Westbound")),'Raw Data'!BH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4" s="6" t="str">
        <f>IF(AND($AE$11=$AL$1,OR($AH$11="Northbound",$AH$11="Eastbound")),'Raw Data'!BI163,IF(AND($AE$11=$AL$2,OR($AH$11="Northbound",$AH$11="Eastbound")),'Raw Data'!BI370,IF(AND($AE$11=$AL$3,OR($AH$11="Northbound",$AH$11="Eastbound")),'Raw Data'!BI577,IF(AND($AE$11=$AL$4,OR($AH$11="Northbound",$AH$11="Eastbound")),'Raw Data'!BI784,IF(AND($AE$11=$AL$5,OR($AH$11="Northbound",$AH$11="Eastbound")),'Raw Data'!BI991,IF(AND($AE$11=$AL$6,OR($AH$11="Northbound",$AH$11="Eastbound")),'Raw Data'!BI1198,IF(AND($AE$11=$AL$7,OR($AH$11="Northbound",$AH$11="Eastbound")),'Raw Data'!BI1405,IF(AND($AE$11=$AL$1,OR($AH$11="Southbound",$AH$11="Westbound")),'Raw Data'!BI164,IF(AND($AE$11=$AL$2,OR($AH$11="Southbound",$AH$11="Westbound")),'Raw Data'!BI371,IF(AND($AE$11=$AL$3,OR($AH$11="Southbound",$AH$11="Westbound")),'Raw Data'!BI578,IF(AND($AE$11=$AL$4,OR($AH$11="Southbound",$AH$11="Westbound")),'Raw Data'!BI785,IF(AND($AE$11=$AL$5,OR($AH$11="Southbound",$AH$11="Westbound")),'Raw Data'!BI992,IF(AND($AE$11=$AL$6,OR($AH$11="Southbound",$AH$11="Westbound")),'Raw Data'!BI1199,IF(AND($AE$11=$AL$7,OR($AH$11="Southbound",$AH$11="Westbound")),'Raw Data'!BI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4" s="6" t="str">
        <f>IF(AND($AE$11=$AL$1,OR($AH$11="Northbound",$AH$11="Eastbound")),'Raw Data'!BJ163,IF(AND($AE$11=$AL$2,OR($AH$11="Northbound",$AH$11="Eastbound")),'Raw Data'!BJ370,IF(AND($AE$11=$AL$3,OR($AH$11="Northbound",$AH$11="Eastbound")),'Raw Data'!BJ577,IF(AND($AE$11=$AL$4,OR($AH$11="Northbound",$AH$11="Eastbound")),'Raw Data'!BJ784,IF(AND($AE$11=$AL$5,OR($AH$11="Northbound",$AH$11="Eastbound")),'Raw Data'!BJ991,IF(AND($AE$11=$AL$6,OR($AH$11="Northbound",$AH$11="Eastbound")),'Raw Data'!BJ1198,IF(AND($AE$11=$AL$7,OR($AH$11="Northbound",$AH$11="Eastbound")),'Raw Data'!BJ1405,IF(AND($AE$11=$AL$1,OR($AH$11="Southbound",$AH$11="Westbound")),'Raw Data'!BJ164,IF(AND($AE$11=$AL$2,OR($AH$11="Southbound",$AH$11="Westbound")),'Raw Data'!BJ371,IF(AND($AE$11=$AL$3,OR($AH$11="Southbound",$AH$11="Westbound")),'Raw Data'!BJ578,IF(AND($AE$11=$AL$4,OR($AH$11="Southbound",$AH$11="Westbound")),'Raw Data'!BJ785,IF(AND($AE$11=$AL$5,OR($AH$11="Southbound",$AH$11="Westbound")),'Raw Data'!BJ992,IF(AND($AE$11=$AL$6,OR($AH$11="Southbound",$AH$11="Westbound")),'Raw Data'!BJ1199,IF(AND($AE$11=$AL$7,OR($AH$11="Southbound",$AH$11="Westbound")),'Raw Data'!BJ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4" s="70" t="str">
        <f>IF(AND($AE$11=$AL$1,OR($AH$11="Northbound",$AH$11="Eastbound")),'Raw Data'!BK163,IF(AND($AE$11=$AL$2,OR($AH$11="Northbound",$AH$11="Eastbound")),'Raw Data'!BK370,IF(AND($AE$11=$AL$3,OR($AH$11="Northbound",$AH$11="Eastbound")),'Raw Data'!BK577,IF(AND($AE$11=$AL$4,OR($AH$11="Northbound",$AH$11="Eastbound")),'Raw Data'!BK784,IF(AND($AE$11=$AL$5,OR($AH$11="Northbound",$AH$11="Eastbound")),'Raw Data'!BK991,IF(AND($AE$11=$AL$6,OR($AH$11="Northbound",$AH$11="Eastbound")),'Raw Data'!BK1198,IF(AND($AE$11=$AL$7,OR($AH$11="Northbound",$AH$11="Eastbound")),'Raw Data'!BK1405,IF(AND($AE$11=$AL$1,OR($AH$11="Southbound",$AH$11="Westbound")),'Raw Data'!BK164,IF(AND($AE$11=$AL$2,OR($AH$11="Southbound",$AH$11="Westbound")),'Raw Data'!BK371,IF(AND($AE$11=$AL$3,OR($AH$11="Southbound",$AH$11="Westbound")),'Raw Data'!BK578,IF(AND($AE$11=$AL$4,OR($AH$11="Southbound",$AH$11="Westbound")),'Raw Data'!BK785,IF(AND($AE$11=$AL$5,OR($AH$11="Southbound",$AH$11="Westbound")),'Raw Data'!BK992,IF(AND($AE$11=$AL$6,OR($AH$11="Southbound",$AH$11="Westbound")),'Raw Data'!BK1199,IF(AND($AE$11=$AL$7,OR($AH$11="Southbound",$AH$11="Westbound")),'Raw Data'!BK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4" s="47"/>
      <c r="AF34" s="47"/>
      <c r="AG34" s="47"/>
      <c r="AH34" s="47"/>
      <c r="AI34" s="47"/>
      <c r="AJ34" s="47"/>
      <c r="AK34" s="47"/>
      <c r="AL34" s="51"/>
      <c r="AM34" s="51"/>
      <c r="AN34" s="41"/>
      <c r="AO34" s="51"/>
      <c r="AQ34" s="47"/>
      <c r="AR34" s="47"/>
      <c r="AT34" s="47"/>
      <c r="AU34" s="47"/>
    </row>
    <row r="35" spans="1:47" ht="13.8" x14ac:dyDescent="0.25">
      <c r="A35" s="43">
        <v>0.21875</v>
      </c>
      <c r="B35" s="54">
        <f t="shared" si="1"/>
        <v>1</v>
      </c>
      <c r="C35" s="6">
        <f>IF(AND($AE$11=$AL$1,OR($AH$11="Northbound",$AH$11="Eastbound")),'Raw Data'!AM165,IF(AND($AE$11=$AL$2,OR($AH$11="Northbound",$AH$11="Eastbound")),'Raw Data'!AM372,IF(AND($AE$11=$AL$3,OR($AH$11="Northbound",$AH$11="Eastbound")),'Raw Data'!AM579,IF(AND($AE$11=$AL$4,OR($AH$11="Northbound",$AH$11="Eastbound")),'Raw Data'!AM786,IF(AND($AE$11=$AL$5,OR($AH$11="Northbound",$AH$11="Eastbound")),'Raw Data'!AM993,IF(AND($AE$11=$AL$6,OR($AH$11="Northbound",$AH$11="Eastbound")),'Raw Data'!AM1200,IF(AND($AE$11=$AL$7,OR($AH$11="Northbound",$AH$11="Eastbound")),'Raw Data'!AM1407,IF(AND($AE$11=$AL$1,OR($AH$11="Southbound",$AH$11="Westbound")),'Raw Data'!AM166,IF(AND($AE$11=$AL$2,OR($AH$11="Southbound",$AH$11="Westbound")),'Raw Data'!AM373,IF(AND($AE$11=$AL$3,OR($AH$11="Southbound",$AH$11="Westbound")),'Raw Data'!AM580,IF(AND($AE$11=$AL$4,OR($AH$11="Southbound",$AH$11="Westbound")),'Raw Data'!AM787,IF(AND($AE$11=$AL$5,OR($AH$11="Southbound",$AH$11="Westbound")),'Raw Data'!AM994,IF(AND($AE$11=$AL$6,OR($AH$11="Southbound",$AH$11="Westbound")),'Raw Data'!AM1201,IF(AND($AE$11=$AL$7,OR($AH$11="Southbound",$AH$11="Westbound")),'Raw Data'!AM1408,IF(AND($AE$11=$AL$1,$AH$11="Combined"),SUM('Raw Data'!AM165:AM166),IF(AND($AE$11=$AL$2,$AH$11="Combined"),SUM('Raw Data'!AM372:AM373),IF(AND($AE$11=$AL$3,$AH$11="Combined"),SUM('Raw Data'!AM579:AM580),IF(AND($AE$11=$AL$4,$AH$11="Combined"),SUM('Raw Data'!AM786:AM787),IF(AND($AE$11=$AL$5,$AH$11="Combined"),SUM('Raw Data'!AM993:AM994),IF(AND($AE$11=$AL$6,$AH$11="Combined"),SUM('Raw Data'!AM1200:AM1201),IF(AND($AE$11=$AL$7,$AH$11="Combined"),SUM('Raw Data'!AM1407:AM1408),"Error")))))))))))))))))))))</f>
        <v>0</v>
      </c>
      <c r="D35" s="6">
        <f>IF(AND($AE$11=$AL$1,OR($AH$11="Northbound",$AH$11="Eastbound")),'Raw Data'!AN165,IF(AND($AE$11=$AL$2,OR($AH$11="Northbound",$AH$11="Eastbound")),'Raw Data'!AN372,IF(AND($AE$11=$AL$3,OR($AH$11="Northbound",$AH$11="Eastbound")),'Raw Data'!AN579,IF(AND($AE$11=$AL$4,OR($AH$11="Northbound",$AH$11="Eastbound")),'Raw Data'!AN786,IF(AND($AE$11=$AL$5,OR($AH$11="Northbound",$AH$11="Eastbound")),'Raw Data'!AN993,IF(AND($AE$11=$AL$6,OR($AH$11="Northbound",$AH$11="Eastbound")),'Raw Data'!AN1200,IF(AND($AE$11=$AL$7,OR($AH$11="Northbound",$AH$11="Eastbound")),'Raw Data'!AN1407,IF(AND($AE$11=$AL$1,OR($AH$11="Southbound",$AH$11="Westbound")),'Raw Data'!AN166,IF(AND($AE$11=$AL$2,OR($AH$11="Southbound",$AH$11="Westbound")),'Raw Data'!AN373,IF(AND($AE$11=$AL$3,OR($AH$11="Southbound",$AH$11="Westbound")),'Raw Data'!AN580,IF(AND($AE$11=$AL$4,OR($AH$11="Southbound",$AH$11="Westbound")),'Raw Data'!AN787,IF(AND($AE$11=$AL$5,OR($AH$11="Southbound",$AH$11="Westbound")),'Raw Data'!AN994,IF(AND($AE$11=$AL$6,OR($AH$11="Southbound",$AH$11="Westbound")),'Raw Data'!AN1201,IF(AND($AE$11=$AL$7,OR($AH$11="Southbound",$AH$11="Westbound")),'Raw Data'!AN1408,IF(AND($AE$11=$AL$1,$AH$11="Combined"),SUM('Raw Data'!AN165:AN166),IF(AND($AE$11=$AL$2,$AH$11="Combined"),SUM('Raw Data'!AN372:AN373),IF(AND($AE$11=$AL$3,$AH$11="Combined"),SUM('Raw Data'!AN579:AN580),IF(AND($AE$11=$AL$4,$AH$11="Combined"),SUM('Raw Data'!AN786:AN787),IF(AND($AE$11=$AL$5,$AH$11="Combined"),SUM('Raw Data'!AN993:AN994),IF(AND($AE$11=$AL$6,$AH$11="Combined"),SUM('Raw Data'!AN1200:AN1201),IF(AND($AE$11=$AL$7,$AH$11="Combined"),SUM('Raw Data'!AN1407:AN1408),"Error")))))))))))))))))))))</f>
        <v>0</v>
      </c>
      <c r="E35" s="6">
        <f>IF(AND($AE$11=$AL$1,OR($AH$11="Northbound",$AH$11="Eastbound")),'Raw Data'!AO165,IF(AND($AE$11=$AL$2,OR($AH$11="Northbound",$AH$11="Eastbound")),'Raw Data'!AO372,IF(AND($AE$11=$AL$3,OR($AH$11="Northbound",$AH$11="Eastbound")),'Raw Data'!AO579,IF(AND($AE$11=$AL$4,OR($AH$11="Northbound",$AH$11="Eastbound")),'Raw Data'!AO786,IF(AND($AE$11=$AL$5,OR($AH$11="Northbound",$AH$11="Eastbound")),'Raw Data'!AO993,IF(AND($AE$11=$AL$6,OR($AH$11="Northbound",$AH$11="Eastbound")),'Raw Data'!AO1200,IF(AND($AE$11=$AL$7,OR($AH$11="Northbound",$AH$11="Eastbound")),'Raw Data'!AO1407,IF(AND($AE$11=$AL$1,OR($AH$11="Southbound",$AH$11="Westbound")),'Raw Data'!AO166,IF(AND($AE$11=$AL$2,OR($AH$11="Southbound",$AH$11="Westbound")),'Raw Data'!AO373,IF(AND($AE$11=$AL$3,OR($AH$11="Southbound",$AH$11="Westbound")),'Raw Data'!AO580,IF(AND($AE$11=$AL$4,OR($AH$11="Southbound",$AH$11="Westbound")),'Raw Data'!AO787,IF(AND($AE$11=$AL$5,OR($AH$11="Southbound",$AH$11="Westbound")),'Raw Data'!AO994,IF(AND($AE$11=$AL$6,OR($AH$11="Southbound",$AH$11="Westbound")),'Raw Data'!AO1201,IF(AND($AE$11=$AL$7,OR($AH$11="Southbound",$AH$11="Westbound")),'Raw Data'!AO1408,IF(AND($AE$11=$AL$1,$AH$11="Combined"),SUM('Raw Data'!AO165:AO166),IF(AND($AE$11=$AL$2,$AH$11="Combined"),SUM('Raw Data'!AO372:AO373),IF(AND($AE$11=$AL$3,$AH$11="Combined"),SUM('Raw Data'!AO579:AO580),IF(AND($AE$11=$AL$4,$AH$11="Combined"),SUM('Raw Data'!AO786:AO787),IF(AND($AE$11=$AL$5,$AH$11="Combined"),SUM('Raw Data'!AO993:AO994),IF(AND($AE$11=$AL$6,$AH$11="Combined"),SUM('Raw Data'!AO1200:AO1201),IF(AND($AE$11=$AL$7,$AH$11="Combined"),SUM('Raw Data'!AO1407:AO1408),"Error")))))))))))))))))))))</f>
        <v>0</v>
      </c>
      <c r="F35" s="6">
        <f>IF(AND($AE$11=$AL$1,OR($AH$11="Northbound",$AH$11="Eastbound")),'Raw Data'!AP165,IF(AND($AE$11=$AL$2,OR($AH$11="Northbound",$AH$11="Eastbound")),'Raw Data'!AP372,IF(AND($AE$11=$AL$3,OR($AH$11="Northbound",$AH$11="Eastbound")),'Raw Data'!AP579,IF(AND($AE$11=$AL$4,OR($AH$11="Northbound",$AH$11="Eastbound")),'Raw Data'!AP786,IF(AND($AE$11=$AL$5,OR($AH$11="Northbound",$AH$11="Eastbound")),'Raw Data'!AP993,IF(AND($AE$11=$AL$6,OR($AH$11="Northbound",$AH$11="Eastbound")),'Raw Data'!AP1200,IF(AND($AE$11=$AL$7,OR($AH$11="Northbound",$AH$11="Eastbound")),'Raw Data'!AP1407,IF(AND($AE$11=$AL$1,OR($AH$11="Southbound",$AH$11="Westbound")),'Raw Data'!AP166,IF(AND($AE$11=$AL$2,OR($AH$11="Southbound",$AH$11="Westbound")),'Raw Data'!AP373,IF(AND($AE$11=$AL$3,OR($AH$11="Southbound",$AH$11="Westbound")),'Raw Data'!AP580,IF(AND($AE$11=$AL$4,OR($AH$11="Southbound",$AH$11="Westbound")),'Raw Data'!AP787,IF(AND($AE$11=$AL$5,OR($AH$11="Southbound",$AH$11="Westbound")),'Raw Data'!AP994,IF(AND($AE$11=$AL$6,OR($AH$11="Southbound",$AH$11="Westbound")),'Raw Data'!AP1201,IF(AND($AE$11=$AL$7,OR($AH$11="Southbound",$AH$11="Westbound")),'Raw Data'!AP1408,IF(AND($AE$11=$AL$1,$AH$11="Combined"),SUM('Raw Data'!AP165:AP166),IF(AND($AE$11=$AL$2,$AH$11="Combined"),SUM('Raw Data'!AP372:AP373),IF(AND($AE$11=$AL$3,$AH$11="Combined"),SUM('Raw Data'!AP579:AP580),IF(AND($AE$11=$AL$4,$AH$11="Combined"),SUM('Raw Data'!AP786:AP787),IF(AND($AE$11=$AL$5,$AH$11="Combined"),SUM('Raw Data'!AP993:AP994),IF(AND($AE$11=$AL$6,$AH$11="Combined"),SUM('Raw Data'!AP1200:AP1201),IF(AND($AE$11=$AL$7,$AH$11="Combined"),SUM('Raw Data'!AP1407:AP1408),"Error")))))))))))))))))))))</f>
        <v>0</v>
      </c>
      <c r="G35" s="6">
        <f>IF(AND($AE$11=$AL$1,OR($AH$11="Northbound",$AH$11="Eastbound")),'Raw Data'!AQ165,IF(AND($AE$11=$AL$2,OR($AH$11="Northbound",$AH$11="Eastbound")),'Raw Data'!AQ372,IF(AND($AE$11=$AL$3,OR($AH$11="Northbound",$AH$11="Eastbound")),'Raw Data'!AQ579,IF(AND($AE$11=$AL$4,OR($AH$11="Northbound",$AH$11="Eastbound")),'Raw Data'!AQ786,IF(AND($AE$11=$AL$5,OR($AH$11="Northbound",$AH$11="Eastbound")),'Raw Data'!AQ993,IF(AND($AE$11=$AL$6,OR($AH$11="Northbound",$AH$11="Eastbound")),'Raw Data'!AQ1200,IF(AND($AE$11=$AL$7,OR($AH$11="Northbound",$AH$11="Eastbound")),'Raw Data'!AQ1407,IF(AND($AE$11=$AL$1,OR($AH$11="Southbound",$AH$11="Westbound")),'Raw Data'!AQ166,IF(AND($AE$11=$AL$2,OR($AH$11="Southbound",$AH$11="Westbound")),'Raw Data'!AQ373,IF(AND($AE$11=$AL$3,OR($AH$11="Southbound",$AH$11="Westbound")),'Raw Data'!AQ580,IF(AND($AE$11=$AL$4,OR($AH$11="Southbound",$AH$11="Westbound")),'Raw Data'!AQ787,IF(AND($AE$11=$AL$5,OR($AH$11="Southbound",$AH$11="Westbound")),'Raw Data'!AQ994,IF(AND($AE$11=$AL$6,OR($AH$11="Southbound",$AH$11="Westbound")),'Raw Data'!AQ1201,IF(AND($AE$11=$AL$7,OR($AH$11="Southbound",$AH$11="Westbound")),'Raw Data'!AQ1408,IF(AND($AE$11=$AL$1,$AH$11="Combined"),SUM('Raw Data'!AQ165:AQ166),IF(AND($AE$11=$AL$2,$AH$11="Combined"),SUM('Raw Data'!AQ372:AQ373),IF(AND($AE$11=$AL$3,$AH$11="Combined"),SUM('Raw Data'!AQ579:AQ580),IF(AND($AE$11=$AL$4,$AH$11="Combined"),SUM('Raw Data'!AQ786:AQ787),IF(AND($AE$11=$AL$5,$AH$11="Combined"),SUM('Raw Data'!AQ993:AQ994),IF(AND($AE$11=$AL$6,$AH$11="Combined"),SUM('Raw Data'!AQ1200:AQ1201),IF(AND($AE$11=$AL$7,$AH$11="Combined"),SUM('Raw Data'!AQ1407:AQ1408),"Error")))))))))))))))))))))</f>
        <v>1</v>
      </c>
      <c r="H35" s="6">
        <f>IF(AND($AE$11=$AL$1,OR($AH$11="Northbound",$AH$11="Eastbound")),'Raw Data'!AR165,IF(AND($AE$11=$AL$2,OR($AH$11="Northbound",$AH$11="Eastbound")),'Raw Data'!AR372,IF(AND($AE$11=$AL$3,OR($AH$11="Northbound",$AH$11="Eastbound")),'Raw Data'!AR579,IF(AND($AE$11=$AL$4,OR($AH$11="Northbound",$AH$11="Eastbound")),'Raw Data'!AR786,IF(AND($AE$11=$AL$5,OR($AH$11="Northbound",$AH$11="Eastbound")),'Raw Data'!AR993,IF(AND($AE$11=$AL$6,OR($AH$11="Northbound",$AH$11="Eastbound")),'Raw Data'!AR1200,IF(AND($AE$11=$AL$7,OR($AH$11="Northbound",$AH$11="Eastbound")),'Raw Data'!AR1407,IF(AND($AE$11=$AL$1,OR($AH$11="Southbound",$AH$11="Westbound")),'Raw Data'!AR166,IF(AND($AE$11=$AL$2,OR($AH$11="Southbound",$AH$11="Westbound")),'Raw Data'!AR373,IF(AND($AE$11=$AL$3,OR($AH$11="Southbound",$AH$11="Westbound")),'Raw Data'!AR580,IF(AND($AE$11=$AL$4,OR($AH$11="Southbound",$AH$11="Westbound")),'Raw Data'!AR787,IF(AND($AE$11=$AL$5,OR($AH$11="Southbound",$AH$11="Westbound")),'Raw Data'!AR994,IF(AND($AE$11=$AL$6,OR($AH$11="Southbound",$AH$11="Westbound")),'Raw Data'!AR1201,IF(AND($AE$11=$AL$7,OR($AH$11="Southbound",$AH$11="Westbound")),'Raw Data'!AR1408,IF(AND($AE$11=$AL$1,$AH$11="Combined"),SUM('Raw Data'!AR165:AR166),IF(AND($AE$11=$AL$2,$AH$11="Combined"),SUM('Raw Data'!AR372:AR373),IF(AND($AE$11=$AL$3,$AH$11="Combined"),SUM('Raw Data'!AR579:AR580),IF(AND($AE$11=$AL$4,$AH$11="Combined"),SUM('Raw Data'!AR786:AR787),IF(AND($AE$11=$AL$5,$AH$11="Combined"),SUM('Raw Data'!AR993:AR994),IF(AND($AE$11=$AL$6,$AH$11="Combined"),SUM('Raw Data'!AR1200:AR1201),IF(AND($AE$11=$AL$7,$AH$11="Combined"),SUM('Raw Data'!AR1407:AR1408),"Error")))))))))))))))))))))</f>
        <v>0</v>
      </c>
      <c r="I35" s="6">
        <f>IF(AND($AE$11=$AL$1,OR($AH$11="Northbound",$AH$11="Eastbound")),'Raw Data'!AS165,IF(AND($AE$11=$AL$2,OR($AH$11="Northbound",$AH$11="Eastbound")),'Raw Data'!AS372,IF(AND($AE$11=$AL$3,OR($AH$11="Northbound",$AH$11="Eastbound")),'Raw Data'!AS579,IF(AND($AE$11=$AL$4,OR($AH$11="Northbound",$AH$11="Eastbound")),'Raw Data'!AS786,IF(AND($AE$11=$AL$5,OR($AH$11="Northbound",$AH$11="Eastbound")),'Raw Data'!AS993,IF(AND($AE$11=$AL$6,OR($AH$11="Northbound",$AH$11="Eastbound")),'Raw Data'!AS1200,IF(AND($AE$11=$AL$7,OR($AH$11="Northbound",$AH$11="Eastbound")),'Raw Data'!AS1407,IF(AND($AE$11=$AL$1,OR($AH$11="Southbound",$AH$11="Westbound")),'Raw Data'!AS166,IF(AND($AE$11=$AL$2,OR($AH$11="Southbound",$AH$11="Westbound")),'Raw Data'!AS373,IF(AND($AE$11=$AL$3,OR($AH$11="Southbound",$AH$11="Westbound")),'Raw Data'!AS580,IF(AND($AE$11=$AL$4,OR($AH$11="Southbound",$AH$11="Westbound")),'Raw Data'!AS787,IF(AND($AE$11=$AL$5,OR($AH$11="Southbound",$AH$11="Westbound")),'Raw Data'!AS994,IF(AND($AE$11=$AL$6,OR($AH$11="Southbound",$AH$11="Westbound")),'Raw Data'!AS1201,IF(AND($AE$11=$AL$7,OR($AH$11="Southbound",$AH$11="Westbound")),'Raw Data'!AS1408,IF(AND($AE$11=$AL$1,$AH$11="Combined"),SUM('Raw Data'!AS165:AS166),IF(AND($AE$11=$AL$2,$AH$11="Combined"),SUM('Raw Data'!AS372:AS373),IF(AND($AE$11=$AL$3,$AH$11="Combined"),SUM('Raw Data'!AS579:AS580),IF(AND($AE$11=$AL$4,$AH$11="Combined"),SUM('Raw Data'!AS786:AS787),IF(AND($AE$11=$AL$5,$AH$11="Combined"),SUM('Raw Data'!AS993:AS994),IF(AND($AE$11=$AL$6,$AH$11="Combined"),SUM('Raw Data'!AS1200:AS1201),IF(AND($AE$11=$AL$7,$AH$11="Combined"),SUM('Raw Data'!AS1407:AS1408),"Error")))))))))))))))))))))</f>
        <v>0</v>
      </c>
      <c r="J35" s="6">
        <f>IF(AND($AE$11=$AL$1,OR($AH$11="Northbound",$AH$11="Eastbound")),'Raw Data'!AT165,IF(AND($AE$11=$AL$2,OR($AH$11="Northbound",$AH$11="Eastbound")),'Raw Data'!AT372,IF(AND($AE$11=$AL$3,OR($AH$11="Northbound",$AH$11="Eastbound")),'Raw Data'!AT579,IF(AND($AE$11=$AL$4,OR($AH$11="Northbound",$AH$11="Eastbound")),'Raw Data'!AT786,IF(AND($AE$11=$AL$5,OR($AH$11="Northbound",$AH$11="Eastbound")),'Raw Data'!AT993,IF(AND($AE$11=$AL$6,OR($AH$11="Northbound",$AH$11="Eastbound")),'Raw Data'!AT1200,IF(AND($AE$11=$AL$7,OR($AH$11="Northbound",$AH$11="Eastbound")),'Raw Data'!AT1407,IF(AND($AE$11=$AL$1,OR($AH$11="Southbound",$AH$11="Westbound")),'Raw Data'!AT166,IF(AND($AE$11=$AL$2,OR($AH$11="Southbound",$AH$11="Westbound")),'Raw Data'!AT373,IF(AND($AE$11=$AL$3,OR($AH$11="Southbound",$AH$11="Westbound")),'Raw Data'!AT580,IF(AND($AE$11=$AL$4,OR($AH$11="Southbound",$AH$11="Westbound")),'Raw Data'!AT787,IF(AND($AE$11=$AL$5,OR($AH$11="Southbound",$AH$11="Westbound")),'Raw Data'!AT994,IF(AND($AE$11=$AL$6,OR($AH$11="Southbound",$AH$11="Westbound")),'Raw Data'!AT1201,IF(AND($AE$11=$AL$7,OR($AH$11="Southbound",$AH$11="Westbound")),'Raw Data'!AT1408,IF(AND($AE$11=$AL$1,$AH$11="Combined"),SUM('Raw Data'!AT165:AT166),IF(AND($AE$11=$AL$2,$AH$11="Combined"),SUM('Raw Data'!AT372:AT373),IF(AND($AE$11=$AL$3,$AH$11="Combined"),SUM('Raw Data'!AT579:AT580),IF(AND($AE$11=$AL$4,$AH$11="Combined"),SUM('Raw Data'!AT786:AT787),IF(AND($AE$11=$AL$5,$AH$11="Combined"),SUM('Raw Data'!AT993:AT994),IF(AND($AE$11=$AL$6,$AH$11="Combined"),SUM('Raw Data'!AT1200:AT1201),IF(AND($AE$11=$AL$7,$AH$11="Combined"),SUM('Raw Data'!AT1407:AT1408),"Error")))))))))))))))))))))</f>
        <v>0</v>
      </c>
      <c r="K35" s="6">
        <f>IF(AND($AE$11=$AL$1,OR($AH$11="Northbound",$AH$11="Eastbound")),'Raw Data'!AU165,IF(AND($AE$11=$AL$2,OR($AH$11="Northbound",$AH$11="Eastbound")),'Raw Data'!AU372,IF(AND($AE$11=$AL$3,OR($AH$11="Northbound",$AH$11="Eastbound")),'Raw Data'!AU579,IF(AND($AE$11=$AL$4,OR($AH$11="Northbound",$AH$11="Eastbound")),'Raw Data'!AU786,IF(AND($AE$11=$AL$5,OR($AH$11="Northbound",$AH$11="Eastbound")),'Raw Data'!AU993,IF(AND($AE$11=$AL$6,OR($AH$11="Northbound",$AH$11="Eastbound")),'Raw Data'!AU1200,IF(AND($AE$11=$AL$7,OR($AH$11="Northbound",$AH$11="Eastbound")),'Raw Data'!AU1407,IF(AND($AE$11=$AL$1,OR($AH$11="Southbound",$AH$11="Westbound")),'Raw Data'!AU166,IF(AND($AE$11=$AL$2,OR($AH$11="Southbound",$AH$11="Westbound")),'Raw Data'!AU373,IF(AND($AE$11=$AL$3,OR($AH$11="Southbound",$AH$11="Westbound")),'Raw Data'!AU580,IF(AND($AE$11=$AL$4,OR($AH$11="Southbound",$AH$11="Westbound")),'Raw Data'!AU787,IF(AND($AE$11=$AL$5,OR($AH$11="Southbound",$AH$11="Westbound")),'Raw Data'!AU994,IF(AND($AE$11=$AL$6,OR($AH$11="Southbound",$AH$11="Westbound")),'Raw Data'!AU1201,IF(AND($AE$11=$AL$7,OR($AH$11="Southbound",$AH$11="Westbound")),'Raw Data'!AU1408,IF(AND($AE$11=$AL$1,$AH$11="Combined"),SUM('Raw Data'!AU165:AU166),IF(AND($AE$11=$AL$2,$AH$11="Combined"),SUM('Raw Data'!AU372:AU373),IF(AND($AE$11=$AL$3,$AH$11="Combined"),SUM('Raw Data'!AU579:AU580),IF(AND($AE$11=$AL$4,$AH$11="Combined"),SUM('Raw Data'!AU786:AU787),IF(AND($AE$11=$AL$5,$AH$11="Combined"),SUM('Raw Data'!AU993:AU994),IF(AND($AE$11=$AL$6,$AH$11="Combined"),SUM('Raw Data'!AU1200:AU1201),IF(AND($AE$11=$AL$7,$AH$11="Combined"),SUM('Raw Data'!AU1407:AU1408),"Error")))))))))))))))))))))</f>
        <v>0</v>
      </c>
      <c r="L35" s="6">
        <f>IF(AND($AE$11=$AL$1,OR($AH$11="Northbound",$AH$11="Eastbound")),'Raw Data'!AV165,IF(AND($AE$11=$AL$2,OR($AH$11="Northbound",$AH$11="Eastbound")),'Raw Data'!AV372,IF(AND($AE$11=$AL$3,OR($AH$11="Northbound",$AH$11="Eastbound")),'Raw Data'!AV579,IF(AND($AE$11=$AL$4,OR($AH$11="Northbound",$AH$11="Eastbound")),'Raw Data'!AV786,IF(AND($AE$11=$AL$5,OR($AH$11="Northbound",$AH$11="Eastbound")),'Raw Data'!AV993,IF(AND($AE$11=$AL$6,OR($AH$11="Northbound",$AH$11="Eastbound")),'Raw Data'!AV1200,IF(AND($AE$11=$AL$7,OR($AH$11="Northbound",$AH$11="Eastbound")),'Raw Data'!AV1407,IF(AND($AE$11=$AL$1,OR($AH$11="Southbound",$AH$11="Westbound")),'Raw Data'!AV166,IF(AND($AE$11=$AL$2,OR($AH$11="Southbound",$AH$11="Westbound")),'Raw Data'!AV373,IF(AND($AE$11=$AL$3,OR($AH$11="Southbound",$AH$11="Westbound")),'Raw Data'!AV580,IF(AND($AE$11=$AL$4,OR($AH$11="Southbound",$AH$11="Westbound")),'Raw Data'!AV787,IF(AND($AE$11=$AL$5,OR($AH$11="Southbound",$AH$11="Westbound")),'Raw Data'!AV994,IF(AND($AE$11=$AL$6,OR($AH$11="Southbound",$AH$11="Westbound")),'Raw Data'!AV1201,IF(AND($AE$11=$AL$7,OR($AH$11="Southbound",$AH$11="Westbound")),'Raw Data'!AV1408,IF(AND($AE$11=$AL$1,$AH$11="Combined"),SUM('Raw Data'!AV165:AV166),IF(AND($AE$11=$AL$2,$AH$11="Combined"),SUM('Raw Data'!AV372:AV373),IF(AND($AE$11=$AL$3,$AH$11="Combined"),SUM('Raw Data'!AV579:AV580),IF(AND($AE$11=$AL$4,$AH$11="Combined"),SUM('Raw Data'!AV786:AV787),IF(AND($AE$11=$AL$5,$AH$11="Combined"),SUM('Raw Data'!AV993:AV994),IF(AND($AE$11=$AL$6,$AH$11="Combined"),SUM('Raw Data'!AV1200:AV1201),IF(AND($AE$11=$AL$7,$AH$11="Combined"),SUM('Raw Data'!AV1407:AV1408),"Error")))))))))))))))))))))</f>
        <v>0</v>
      </c>
      <c r="M35" s="6">
        <f>IF(AND($AE$11=$AL$1,OR($AH$11="Northbound",$AH$11="Eastbound")),'Raw Data'!AW165,IF(AND($AE$11=$AL$2,OR($AH$11="Northbound",$AH$11="Eastbound")),'Raw Data'!AW372,IF(AND($AE$11=$AL$3,OR($AH$11="Northbound",$AH$11="Eastbound")),'Raw Data'!AW579,IF(AND($AE$11=$AL$4,OR($AH$11="Northbound",$AH$11="Eastbound")),'Raw Data'!AW786,IF(AND($AE$11=$AL$5,OR($AH$11="Northbound",$AH$11="Eastbound")),'Raw Data'!AW993,IF(AND($AE$11=$AL$6,OR($AH$11="Northbound",$AH$11="Eastbound")),'Raw Data'!AW1200,IF(AND($AE$11=$AL$7,OR($AH$11="Northbound",$AH$11="Eastbound")),'Raw Data'!AW1407,IF(AND($AE$11=$AL$1,OR($AH$11="Southbound",$AH$11="Westbound")),'Raw Data'!AW166,IF(AND($AE$11=$AL$2,OR($AH$11="Southbound",$AH$11="Westbound")),'Raw Data'!AW373,IF(AND($AE$11=$AL$3,OR($AH$11="Southbound",$AH$11="Westbound")),'Raw Data'!AW580,IF(AND($AE$11=$AL$4,OR($AH$11="Southbound",$AH$11="Westbound")),'Raw Data'!AW787,IF(AND($AE$11=$AL$5,OR($AH$11="Southbound",$AH$11="Westbound")),'Raw Data'!AW994,IF(AND($AE$11=$AL$6,OR($AH$11="Southbound",$AH$11="Westbound")),'Raw Data'!AW1201,IF(AND($AE$11=$AL$7,OR($AH$11="Southbound",$AH$11="Westbound")),'Raw Data'!AW1408,IF(AND($AE$11=$AL$1,$AH$11="Combined"),SUM('Raw Data'!AW165:AW166),IF(AND($AE$11=$AL$2,$AH$11="Combined"),SUM('Raw Data'!AW372:AW373),IF(AND($AE$11=$AL$3,$AH$11="Combined"),SUM('Raw Data'!AW579:AW580),IF(AND($AE$11=$AL$4,$AH$11="Combined"),SUM('Raw Data'!AW786:AW787),IF(AND($AE$11=$AL$5,$AH$11="Combined"),SUM('Raw Data'!AW993:AW994),IF(AND($AE$11=$AL$6,$AH$11="Combined"),SUM('Raw Data'!AW1200:AW1201),IF(AND($AE$11=$AL$7,$AH$11="Combined"),SUM('Raw Data'!AW1407:AW1408),"Error")))))))))))))))))))))</f>
        <v>0</v>
      </c>
      <c r="N35" s="6">
        <f>IF(AND($AE$11=$AL$1,OR($AH$11="Northbound",$AH$11="Eastbound")),'Raw Data'!AX165,IF(AND($AE$11=$AL$2,OR($AH$11="Northbound",$AH$11="Eastbound")),'Raw Data'!AX372,IF(AND($AE$11=$AL$3,OR($AH$11="Northbound",$AH$11="Eastbound")),'Raw Data'!AX579,IF(AND($AE$11=$AL$4,OR($AH$11="Northbound",$AH$11="Eastbound")),'Raw Data'!AX786,IF(AND($AE$11=$AL$5,OR($AH$11="Northbound",$AH$11="Eastbound")),'Raw Data'!AX993,IF(AND($AE$11=$AL$6,OR($AH$11="Northbound",$AH$11="Eastbound")),'Raw Data'!AX1200,IF(AND($AE$11=$AL$7,OR($AH$11="Northbound",$AH$11="Eastbound")),'Raw Data'!AX1407,IF(AND($AE$11=$AL$1,OR($AH$11="Southbound",$AH$11="Westbound")),'Raw Data'!AX166,IF(AND($AE$11=$AL$2,OR($AH$11="Southbound",$AH$11="Westbound")),'Raw Data'!AX373,IF(AND($AE$11=$AL$3,OR($AH$11="Southbound",$AH$11="Westbound")),'Raw Data'!AX580,IF(AND($AE$11=$AL$4,OR($AH$11="Southbound",$AH$11="Westbound")),'Raw Data'!AX787,IF(AND($AE$11=$AL$5,OR($AH$11="Southbound",$AH$11="Westbound")),'Raw Data'!AX994,IF(AND($AE$11=$AL$6,OR($AH$11="Southbound",$AH$11="Westbound")),'Raw Data'!AX1201,IF(AND($AE$11=$AL$7,OR($AH$11="Southbound",$AH$11="Westbound")),'Raw Data'!AX1408,IF(AND($AE$11=$AL$1,$AH$11="Combined"),SUM('Raw Data'!AX165:AX166),IF(AND($AE$11=$AL$2,$AH$11="Combined"),SUM('Raw Data'!AX372:AX373),IF(AND($AE$11=$AL$3,$AH$11="Combined"),SUM('Raw Data'!AX579:AX580),IF(AND($AE$11=$AL$4,$AH$11="Combined"),SUM('Raw Data'!AX786:AX787),IF(AND($AE$11=$AL$5,$AH$11="Combined"),SUM('Raw Data'!AX993:AX994),IF(AND($AE$11=$AL$6,$AH$11="Combined"),SUM('Raw Data'!AX1200:AX1201),IF(AND($AE$11=$AL$7,$AH$11="Combined"),SUM('Raw Data'!AX1407:AX1408),"Error")))))))))))))))))))))</f>
        <v>0</v>
      </c>
      <c r="O35" s="6">
        <f>IF(AND($AE$11=$AL$1,OR($AH$11="Northbound",$AH$11="Eastbound")),'Raw Data'!AY165,IF(AND($AE$11=$AL$2,OR($AH$11="Northbound",$AH$11="Eastbound")),'Raw Data'!AY372,IF(AND($AE$11=$AL$3,OR($AH$11="Northbound",$AH$11="Eastbound")),'Raw Data'!AY579,IF(AND($AE$11=$AL$4,OR($AH$11="Northbound",$AH$11="Eastbound")),'Raw Data'!AY786,IF(AND($AE$11=$AL$5,OR($AH$11="Northbound",$AH$11="Eastbound")),'Raw Data'!AY993,IF(AND($AE$11=$AL$6,OR($AH$11="Northbound",$AH$11="Eastbound")),'Raw Data'!AY1200,IF(AND($AE$11=$AL$7,OR($AH$11="Northbound",$AH$11="Eastbound")),'Raw Data'!AY1407,IF(AND($AE$11=$AL$1,OR($AH$11="Southbound",$AH$11="Westbound")),'Raw Data'!AY166,IF(AND($AE$11=$AL$2,OR($AH$11="Southbound",$AH$11="Westbound")),'Raw Data'!AY373,IF(AND($AE$11=$AL$3,OR($AH$11="Southbound",$AH$11="Westbound")),'Raw Data'!AY580,IF(AND($AE$11=$AL$4,OR($AH$11="Southbound",$AH$11="Westbound")),'Raw Data'!AY787,IF(AND($AE$11=$AL$5,OR($AH$11="Southbound",$AH$11="Westbound")),'Raw Data'!AY994,IF(AND($AE$11=$AL$6,OR($AH$11="Southbound",$AH$11="Westbound")),'Raw Data'!AY1201,IF(AND($AE$11=$AL$7,OR($AH$11="Southbound",$AH$11="Westbound")),'Raw Data'!AY1408,IF(AND($AE$11=$AL$1,$AH$11="Combined"),SUM('Raw Data'!AY165:AY166),IF(AND($AE$11=$AL$2,$AH$11="Combined"),SUM('Raw Data'!AY372:AY373),IF(AND($AE$11=$AL$3,$AH$11="Combined"),SUM('Raw Data'!AY579:AY580),IF(AND($AE$11=$AL$4,$AH$11="Combined"),SUM('Raw Data'!AY786:AY787),IF(AND($AE$11=$AL$5,$AH$11="Combined"),SUM('Raw Data'!AY993:AY994),IF(AND($AE$11=$AL$6,$AH$11="Combined"),SUM('Raw Data'!AY1200:AY1201),IF(AND($AE$11=$AL$7,$AH$11="Combined"),SUM('Raw Data'!AY1407:AY1408),"Error")))))))))))))))))))))</f>
        <v>0</v>
      </c>
      <c r="P35" s="6">
        <f>IF(AND($AE$11=$AL$1,OR($AH$11="Northbound",$AH$11="Eastbound")),'Raw Data'!AZ165,IF(AND($AE$11=$AL$2,OR($AH$11="Northbound",$AH$11="Eastbound")),'Raw Data'!AZ372,IF(AND($AE$11=$AL$3,OR($AH$11="Northbound",$AH$11="Eastbound")),'Raw Data'!AZ579,IF(AND($AE$11=$AL$4,OR($AH$11="Northbound",$AH$11="Eastbound")),'Raw Data'!AZ786,IF(AND($AE$11=$AL$5,OR($AH$11="Northbound",$AH$11="Eastbound")),'Raw Data'!AZ993,IF(AND($AE$11=$AL$6,OR($AH$11="Northbound",$AH$11="Eastbound")),'Raw Data'!AZ1200,IF(AND($AE$11=$AL$7,OR($AH$11="Northbound",$AH$11="Eastbound")),'Raw Data'!AZ1407,IF(AND($AE$11=$AL$1,OR($AH$11="Southbound",$AH$11="Westbound")),'Raw Data'!AZ166,IF(AND($AE$11=$AL$2,OR($AH$11="Southbound",$AH$11="Westbound")),'Raw Data'!AZ373,IF(AND($AE$11=$AL$3,OR($AH$11="Southbound",$AH$11="Westbound")),'Raw Data'!AZ580,IF(AND($AE$11=$AL$4,OR($AH$11="Southbound",$AH$11="Westbound")),'Raw Data'!AZ787,IF(AND($AE$11=$AL$5,OR($AH$11="Southbound",$AH$11="Westbound")),'Raw Data'!AZ994,IF(AND($AE$11=$AL$6,OR($AH$11="Southbound",$AH$11="Westbound")),'Raw Data'!AZ1201,IF(AND($AE$11=$AL$7,OR($AH$11="Southbound",$AH$11="Westbound")),'Raw Data'!AZ1408,IF(AND($AE$11=$AL$1,$AH$11="Combined"),SUM('Raw Data'!AZ165:AZ166),IF(AND($AE$11=$AL$2,$AH$11="Combined"),SUM('Raw Data'!AZ372:AZ373),IF(AND($AE$11=$AL$3,$AH$11="Combined"),SUM('Raw Data'!AZ579:AZ580),IF(AND($AE$11=$AL$4,$AH$11="Combined"),SUM('Raw Data'!AZ786:AZ787),IF(AND($AE$11=$AL$5,$AH$11="Combined"),SUM('Raw Data'!AZ993:AZ994),IF(AND($AE$11=$AL$6,$AH$11="Combined"),SUM('Raw Data'!AZ1200:AZ1201),IF(AND($AE$11=$AL$7,$AH$11="Combined"),SUM('Raw Data'!AZ1407:AZ1408),"Error")))))))))))))))))))))</f>
        <v>0</v>
      </c>
      <c r="Q35" s="6">
        <f>IF(AND($AE$11=$AL$1,OR($AH$11="Northbound",$AH$11="Eastbound")),'Raw Data'!BA165,IF(AND($AE$11=$AL$2,OR($AH$11="Northbound",$AH$11="Eastbound")),'Raw Data'!BA372,IF(AND($AE$11=$AL$3,OR($AH$11="Northbound",$AH$11="Eastbound")),'Raw Data'!BA579,IF(AND($AE$11=$AL$4,OR($AH$11="Northbound",$AH$11="Eastbound")),'Raw Data'!BA786,IF(AND($AE$11=$AL$5,OR($AH$11="Northbound",$AH$11="Eastbound")),'Raw Data'!BA993,IF(AND($AE$11=$AL$6,OR($AH$11="Northbound",$AH$11="Eastbound")),'Raw Data'!BA1200,IF(AND($AE$11=$AL$7,OR($AH$11="Northbound",$AH$11="Eastbound")),'Raw Data'!BA1407,IF(AND($AE$11=$AL$1,OR($AH$11="Southbound",$AH$11="Westbound")),'Raw Data'!BA166,IF(AND($AE$11=$AL$2,OR($AH$11="Southbound",$AH$11="Westbound")),'Raw Data'!BA373,IF(AND($AE$11=$AL$3,OR($AH$11="Southbound",$AH$11="Westbound")),'Raw Data'!BA580,IF(AND($AE$11=$AL$4,OR($AH$11="Southbound",$AH$11="Westbound")),'Raw Data'!BA787,IF(AND($AE$11=$AL$5,OR($AH$11="Southbound",$AH$11="Westbound")),'Raw Data'!BA994,IF(AND($AE$11=$AL$6,OR($AH$11="Southbound",$AH$11="Westbound")),'Raw Data'!BA1201,IF(AND($AE$11=$AL$7,OR($AH$11="Southbound",$AH$11="Westbound")),'Raw Data'!BA1408,IF(AND($AE$11=$AL$1,$AH$11="Combined"),SUM('Raw Data'!BA165:BA166),IF(AND($AE$11=$AL$2,$AH$11="Combined"),SUM('Raw Data'!BA372:BA373),IF(AND($AE$11=$AL$3,$AH$11="Combined"),SUM('Raw Data'!BA579:BA580),IF(AND($AE$11=$AL$4,$AH$11="Combined"),SUM('Raw Data'!BA786:BA787),IF(AND($AE$11=$AL$5,$AH$11="Combined"),SUM('Raw Data'!BA993:BA994),IF(AND($AE$11=$AL$6,$AH$11="Combined"),SUM('Raw Data'!BA1200:BA1201),IF(AND($AE$11=$AL$7,$AH$11="Combined"),SUM('Raw Data'!BA1407:BA1408),"Error")))))))))))))))))))))</f>
        <v>0</v>
      </c>
      <c r="R35" s="6">
        <f>IF(AND($AE$11=$AL$1,OR($AH$11="Northbound",$AH$11="Eastbound")),'Raw Data'!BB165,IF(AND($AE$11=$AL$2,OR($AH$11="Northbound",$AH$11="Eastbound")),'Raw Data'!BB372,IF(AND($AE$11=$AL$3,OR($AH$11="Northbound",$AH$11="Eastbound")),'Raw Data'!BB579,IF(AND($AE$11=$AL$4,OR($AH$11="Northbound",$AH$11="Eastbound")),'Raw Data'!BB786,IF(AND($AE$11=$AL$5,OR($AH$11="Northbound",$AH$11="Eastbound")),'Raw Data'!BB993,IF(AND($AE$11=$AL$6,OR($AH$11="Northbound",$AH$11="Eastbound")),'Raw Data'!BB1200,IF(AND($AE$11=$AL$7,OR($AH$11="Northbound",$AH$11="Eastbound")),'Raw Data'!BB1407,IF(AND($AE$11=$AL$1,OR($AH$11="Southbound",$AH$11="Westbound")),'Raw Data'!BB166,IF(AND($AE$11=$AL$2,OR($AH$11="Southbound",$AH$11="Westbound")),'Raw Data'!BB373,IF(AND($AE$11=$AL$3,OR($AH$11="Southbound",$AH$11="Westbound")),'Raw Data'!BB580,IF(AND($AE$11=$AL$4,OR($AH$11="Southbound",$AH$11="Westbound")),'Raw Data'!BB787,IF(AND($AE$11=$AL$5,OR($AH$11="Southbound",$AH$11="Westbound")),'Raw Data'!BB994,IF(AND($AE$11=$AL$6,OR($AH$11="Southbound",$AH$11="Westbound")),'Raw Data'!BB1201,IF(AND($AE$11=$AL$7,OR($AH$11="Southbound",$AH$11="Westbound")),'Raw Data'!BB1408,IF(AND($AE$11=$AL$1,$AH$11="Combined"),SUM('Raw Data'!BB165:BB166),IF(AND($AE$11=$AL$2,$AH$11="Combined"),SUM('Raw Data'!BB372:BB373),IF(AND($AE$11=$AL$3,$AH$11="Combined"),SUM('Raw Data'!BB579:BB580),IF(AND($AE$11=$AL$4,$AH$11="Combined"),SUM('Raw Data'!BB786:BB787),IF(AND($AE$11=$AL$5,$AH$11="Combined"),SUM('Raw Data'!BB993:BB994),IF(AND($AE$11=$AL$6,$AH$11="Combined"),SUM('Raw Data'!BB1200:BB1201),IF(AND($AE$11=$AL$7,$AH$11="Combined"),SUM('Raw Data'!BB1407:BB1408),"Error")))))))))))))))))))))</f>
        <v>0</v>
      </c>
      <c r="S35" s="6">
        <f>IF(AND($AE$11=$AL$1,OR($AH$11="Northbound",$AH$11="Eastbound")),'Raw Data'!BC165,IF(AND($AE$11=$AL$2,OR($AH$11="Northbound",$AH$11="Eastbound")),'Raw Data'!BC372,IF(AND($AE$11=$AL$3,OR($AH$11="Northbound",$AH$11="Eastbound")),'Raw Data'!BC579,IF(AND($AE$11=$AL$4,OR($AH$11="Northbound",$AH$11="Eastbound")),'Raw Data'!BC786,IF(AND($AE$11=$AL$5,OR($AH$11="Northbound",$AH$11="Eastbound")),'Raw Data'!BC993,IF(AND($AE$11=$AL$6,OR($AH$11="Northbound",$AH$11="Eastbound")),'Raw Data'!BC1200,IF(AND($AE$11=$AL$7,OR($AH$11="Northbound",$AH$11="Eastbound")),'Raw Data'!BC1407,IF(AND($AE$11=$AL$1,OR($AH$11="Southbound",$AH$11="Westbound")),'Raw Data'!BC166,IF(AND($AE$11=$AL$2,OR($AH$11="Southbound",$AH$11="Westbound")),'Raw Data'!BC373,IF(AND($AE$11=$AL$3,OR($AH$11="Southbound",$AH$11="Westbound")),'Raw Data'!BC580,IF(AND($AE$11=$AL$4,OR($AH$11="Southbound",$AH$11="Westbound")),'Raw Data'!BC787,IF(AND($AE$11=$AL$5,OR($AH$11="Southbound",$AH$11="Westbound")),'Raw Data'!BC994,IF(AND($AE$11=$AL$6,OR($AH$11="Southbound",$AH$11="Westbound")),'Raw Data'!BC1201,IF(AND($AE$11=$AL$7,OR($AH$11="Southbound",$AH$11="Westbound")),'Raw Data'!BC1408,IF(AND($AE$11=$AL$1,$AH$11="Combined"),SUM('Raw Data'!BC165:BC166),IF(AND($AE$11=$AL$2,$AH$11="Combined"),SUM('Raw Data'!BC372:BC373),IF(AND($AE$11=$AL$3,$AH$11="Combined"),SUM('Raw Data'!BC579:BC580),IF(AND($AE$11=$AL$4,$AH$11="Combined"),SUM('Raw Data'!BC786:BC787),IF(AND($AE$11=$AL$5,$AH$11="Combined"),SUM('Raw Data'!BC993:BC994),IF(AND($AE$11=$AL$6,$AH$11="Combined"),SUM('Raw Data'!BC1200:BC1201),IF(AND($AE$11=$AL$7,$AH$11="Combined"),SUM('Raw Data'!BC1407:BC1408),"Error")))))))))))))))))))))</f>
        <v>0</v>
      </c>
      <c r="T35" s="6">
        <f>IF(AND($AE$11=$AL$1,OR($AH$11="Northbound",$AH$11="Eastbound")),'Raw Data'!BD165,IF(AND($AE$11=$AL$2,OR($AH$11="Northbound",$AH$11="Eastbound")),'Raw Data'!BD372,IF(AND($AE$11=$AL$3,OR($AH$11="Northbound",$AH$11="Eastbound")),'Raw Data'!BD579,IF(AND($AE$11=$AL$4,OR($AH$11="Northbound",$AH$11="Eastbound")),'Raw Data'!BD786,IF(AND($AE$11=$AL$5,OR($AH$11="Northbound",$AH$11="Eastbound")),'Raw Data'!BD993,IF(AND($AE$11=$AL$6,OR($AH$11="Northbound",$AH$11="Eastbound")),'Raw Data'!BD1200,IF(AND($AE$11=$AL$7,OR($AH$11="Northbound",$AH$11="Eastbound")),'Raw Data'!BD1407,IF(AND($AE$11=$AL$1,OR($AH$11="Southbound",$AH$11="Westbound")),'Raw Data'!BD166,IF(AND($AE$11=$AL$2,OR($AH$11="Southbound",$AH$11="Westbound")),'Raw Data'!BD373,IF(AND($AE$11=$AL$3,OR($AH$11="Southbound",$AH$11="Westbound")),'Raw Data'!BD580,IF(AND($AE$11=$AL$4,OR($AH$11="Southbound",$AH$11="Westbound")),'Raw Data'!BD787,IF(AND($AE$11=$AL$5,OR($AH$11="Southbound",$AH$11="Westbound")),'Raw Data'!BD994,IF(AND($AE$11=$AL$6,OR($AH$11="Southbound",$AH$11="Westbound")),'Raw Data'!BD1201,IF(AND($AE$11=$AL$7,OR($AH$11="Southbound",$AH$11="Westbound")),'Raw Data'!BD1408,IF(AND($AE$11=$AL$1,$AH$11="Combined"),SUM('Raw Data'!BD165:BD166),IF(AND($AE$11=$AL$2,$AH$11="Combined"),SUM('Raw Data'!BD372:BD373),IF(AND($AE$11=$AL$3,$AH$11="Combined"),SUM('Raw Data'!BD579:BD580),IF(AND($AE$11=$AL$4,$AH$11="Combined"),SUM('Raw Data'!BD786:BD787),IF(AND($AE$11=$AL$5,$AH$11="Combined"),SUM('Raw Data'!BD993:BD994),IF(AND($AE$11=$AL$6,$AH$11="Combined"),SUM('Raw Data'!BD1200:BD1201),IF(AND($AE$11=$AL$7,$AH$11="Combined"),SUM('Raw Data'!BD1407:BD1408),"Error")))))))))))))))))))))</f>
        <v>0</v>
      </c>
      <c r="U35" s="6">
        <f>IF(AND($AE$11=$AL$1,OR($AH$11="Northbound",$AH$11="Eastbound")),'Raw Data'!BE165,IF(AND($AE$11=$AL$2,OR($AH$11="Northbound",$AH$11="Eastbound")),'Raw Data'!BE372,IF(AND($AE$11=$AL$3,OR($AH$11="Northbound",$AH$11="Eastbound")),'Raw Data'!BE579,IF(AND($AE$11=$AL$4,OR($AH$11="Northbound",$AH$11="Eastbound")),'Raw Data'!BE786,IF(AND($AE$11=$AL$5,OR($AH$11="Northbound",$AH$11="Eastbound")),'Raw Data'!BE993,IF(AND($AE$11=$AL$6,OR($AH$11="Northbound",$AH$11="Eastbound")),'Raw Data'!BE1200,IF(AND($AE$11=$AL$7,OR($AH$11="Northbound",$AH$11="Eastbound")),'Raw Data'!BE1407,IF(AND($AE$11=$AL$1,OR($AH$11="Southbound",$AH$11="Westbound")),'Raw Data'!BE166,IF(AND($AE$11=$AL$2,OR($AH$11="Southbound",$AH$11="Westbound")),'Raw Data'!BE373,IF(AND($AE$11=$AL$3,OR($AH$11="Southbound",$AH$11="Westbound")),'Raw Data'!BE580,IF(AND($AE$11=$AL$4,OR($AH$11="Southbound",$AH$11="Westbound")),'Raw Data'!BE787,IF(AND($AE$11=$AL$5,OR($AH$11="Southbound",$AH$11="Westbound")),'Raw Data'!BE994,IF(AND($AE$11=$AL$6,OR($AH$11="Southbound",$AH$11="Westbound")),'Raw Data'!BE1201,IF(AND($AE$11=$AL$7,OR($AH$11="Southbound",$AH$11="Westbound")),'Raw Data'!BE1408,IF(AND($AE$11=$AL$1,$AH$11="Combined"),SUM('Raw Data'!BE165:BE166),IF(AND($AE$11=$AL$2,$AH$11="Combined"),SUM('Raw Data'!BE372:BE373),IF(AND($AE$11=$AL$3,$AH$11="Combined"),SUM('Raw Data'!BE579:BE580),IF(AND($AE$11=$AL$4,$AH$11="Combined"),SUM('Raw Data'!BE786:BE787),IF(AND($AE$11=$AL$5,$AH$11="Combined"),SUM('Raw Data'!BE993:BE994),IF(AND($AE$11=$AL$6,$AH$11="Combined"),SUM('Raw Data'!BE1200:BE1201),IF(AND($AE$11=$AL$7,$AH$11="Combined"),SUM('Raw Data'!BE1407:BE1408),"Error")))))))))))))))))))))</f>
        <v>0</v>
      </c>
      <c r="V35" s="6">
        <f>IF(AND($AE$11=$AL$1,OR($AH$11="Northbound",$AH$11="Eastbound")),'Raw Data'!BF165,IF(AND($AE$11=$AL$2,OR($AH$11="Northbound",$AH$11="Eastbound")),'Raw Data'!BF372,IF(AND($AE$11=$AL$3,OR($AH$11="Northbound",$AH$11="Eastbound")),'Raw Data'!BF579,IF(AND($AE$11=$AL$4,OR($AH$11="Northbound",$AH$11="Eastbound")),'Raw Data'!BF786,IF(AND($AE$11=$AL$5,OR($AH$11="Northbound",$AH$11="Eastbound")),'Raw Data'!BF993,IF(AND($AE$11=$AL$6,OR($AH$11="Northbound",$AH$11="Eastbound")),'Raw Data'!BF1200,IF(AND($AE$11=$AL$7,OR($AH$11="Northbound",$AH$11="Eastbound")),'Raw Data'!BF1407,IF(AND($AE$11=$AL$1,OR($AH$11="Southbound",$AH$11="Westbound")),'Raw Data'!BF166,IF(AND($AE$11=$AL$2,OR($AH$11="Southbound",$AH$11="Westbound")),'Raw Data'!BF373,IF(AND($AE$11=$AL$3,OR($AH$11="Southbound",$AH$11="Westbound")),'Raw Data'!BF580,IF(AND($AE$11=$AL$4,OR($AH$11="Southbound",$AH$11="Westbound")),'Raw Data'!BF787,IF(AND($AE$11=$AL$5,OR($AH$11="Southbound",$AH$11="Westbound")),'Raw Data'!BF994,IF(AND($AE$11=$AL$6,OR($AH$11="Southbound",$AH$11="Westbound")),'Raw Data'!BF1201,IF(AND($AE$11=$AL$7,OR($AH$11="Southbound",$AH$11="Westbound")),'Raw Data'!BF1408,IF(AND($AE$11=$AL$1,$AH$11="Combined"),SUM('Raw Data'!BF165:BF166),IF(AND($AE$11=$AL$2,$AH$11="Combined"),SUM('Raw Data'!BF372:BF373),IF(AND($AE$11=$AL$3,$AH$11="Combined"),SUM('Raw Data'!BF579:BF580),IF(AND($AE$11=$AL$4,$AH$11="Combined"),SUM('Raw Data'!BF786:BF787),IF(AND($AE$11=$AL$5,$AH$11="Combined"),SUM('Raw Data'!BF993:BF994),IF(AND($AE$11=$AL$6,$AH$11="Combined"),SUM('Raw Data'!BF1200:BF1201),IF(AND($AE$11=$AL$7,$AH$11="Combined"),SUM('Raw Data'!BF1407:BF1408),"Error")))))))))))))))))))))</f>
        <v>0</v>
      </c>
      <c r="W35" s="6">
        <f>IF(AND($AE$11=$AL$1,OR($AH$11="Northbound",$AH$11="Eastbound")),'Raw Data'!BG165,IF(AND($AE$11=$AL$2,OR($AH$11="Northbound",$AH$11="Eastbound")),'Raw Data'!BG372,IF(AND($AE$11=$AL$3,OR($AH$11="Northbound",$AH$11="Eastbound")),'Raw Data'!BG579,IF(AND($AE$11=$AL$4,OR($AH$11="Northbound",$AH$11="Eastbound")),'Raw Data'!BG786,IF(AND($AE$11=$AL$5,OR($AH$11="Northbound",$AH$11="Eastbound")),'Raw Data'!BG993,IF(AND($AE$11=$AL$6,OR($AH$11="Northbound",$AH$11="Eastbound")),'Raw Data'!BG1200,IF(AND($AE$11=$AL$7,OR($AH$11="Northbound",$AH$11="Eastbound")),'Raw Data'!BG1407,IF(AND($AE$11=$AL$1,OR($AH$11="Southbound",$AH$11="Westbound")),'Raw Data'!BG166,IF(AND($AE$11=$AL$2,OR($AH$11="Southbound",$AH$11="Westbound")),'Raw Data'!BG373,IF(AND($AE$11=$AL$3,OR($AH$11="Southbound",$AH$11="Westbound")),'Raw Data'!BG580,IF(AND($AE$11=$AL$4,OR($AH$11="Southbound",$AH$11="Westbound")),'Raw Data'!BG787,IF(AND($AE$11=$AL$5,OR($AH$11="Southbound",$AH$11="Westbound")),'Raw Data'!BG994,IF(AND($AE$11=$AL$6,OR($AH$11="Southbound",$AH$11="Westbound")),'Raw Data'!BG1201,IF(AND($AE$11=$AL$7,OR($AH$11="Southbound",$AH$11="Westbound")),'Raw Data'!BG1408,IF(AND($AE$11=$AL$1,$AH$11="Combined"),SUM('Raw Data'!BG165:BG166),IF(AND($AE$11=$AL$2,$AH$11="Combined"),SUM('Raw Data'!BG372:BG373),IF(AND($AE$11=$AL$3,$AH$11="Combined"),SUM('Raw Data'!BG579:BG580),IF(AND($AE$11=$AL$4,$AH$11="Combined"),SUM('Raw Data'!BG786:BG787),IF(AND($AE$11=$AL$5,$AH$11="Combined"),SUM('Raw Data'!BG993:BG994),IF(AND($AE$11=$AL$6,$AH$11="Combined"),SUM('Raw Data'!BG1200:BG1201),IF(AND($AE$11=$AL$7,$AH$11="Combined"),SUM('Raw Data'!BG1407:BG1408),"Error")))))))))))))))))))))</f>
        <v>0</v>
      </c>
      <c r="X35" s="6">
        <f t="shared" si="2"/>
        <v>1</v>
      </c>
      <c r="Y35" s="24">
        <f t="shared" si="0"/>
        <v>100</v>
      </c>
      <c r="Z35" s="6" t="str">
        <f>IF(AND($AE$11=$AL$1,OR($AH$11="Northbound",$AH$11="Eastbound")),'Raw Data'!BH165,IF(AND($AE$11=$AL$2,OR($AH$11="Northbound",$AH$11="Eastbound")),'Raw Data'!BH372,IF(AND($AE$11=$AL$3,OR($AH$11="Northbound",$AH$11="Eastbound")),'Raw Data'!BH579,IF(AND($AE$11=$AL$4,OR($AH$11="Northbound",$AH$11="Eastbound")),'Raw Data'!BH786,IF(AND($AE$11=$AL$5,OR($AH$11="Northbound",$AH$11="Eastbound")),'Raw Data'!BH993,IF(AND($AE$11=$AL$6,OR($AH$11="Northbound",$AH$11="Eastbound")),'Raw Data'!BH1200,IF(AND($AE$11=$AL$7,OR($AH$11="Northbound",$AH$11="Eastbound")),'Raw Data'!BH1407,IF(AND($AE$11=$AL$1,OR($AH$11="Southbound",$AH$11="Westbound")),'Raw Data'!BH166,IF(AND($AE$11=$AL$2,OR($AH$11="Southbound",$AH$11="Westbound")),'Raw Data'!BH373,IF(AND($AE$11=$AL$3,OR($AH$11="Southbound",$AH$11="Westbound")),'Raw Data'!BH580,IF(AND($AE$11=$AL$4,OR($AH$11="Southbound",$AH$11="Westbound")),'Raw Data'!BH787,IF(AND($AE$11=$AL$5,OR($AH$11="Southbound",$AH$11="Westbound")),'Raw Data'!BH994,IF(AND($AE$11=$AL$6,OR($AH$11="Southbound",$AH$11="Westbound")),'Raw Data'!BH1201,IF(AND($AE$11=$AL$7,OR($AH$11="Southbound",$AH$11="Westbound")),'Raw Data'!BH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5" s="6" t="str">
        <f>IF(AND($AE$11=$AL$1,OR($AH$11="Northbound",$AH$11="Eastbound")),'Raw Data'!BI165,IF(AND($AE$11=$AL$2,OR($AH$11="Northbound",$AH$11="Eastbound")),'Raw Data'!BI372,IF(AND($AE$11=$AL$3,OR($AH$11="Northbound",$AH$11="Eastbound")),'Raw Data'!BI579,IF(AND($AE$11=$AL$4,OR($AH$11="Northbound",$AH$11="Eastbound")),'Raw Data'!BI786,IF(AND($AE$11=$AL$5,OR($AH$11="Northbound",$AH$11="Eastbound")),'Raw Data'!BI993,IF(AND($AE$11=$AL$6,OR($AH$11="Northbound",$AH$11="Eastbound")),'Raw Data'!BI1200,IF(AND($AE$11=$AL$7,OR($AH$11="Northbound",$AH$11="Eastbound")),'Raw Data'!BI1407,IF(AND($AE$11=$AL$1,OR($AH$11="Southbound",$AH$11="Westbound")),'Raw Data'!BI166,IF(AND($AE$11=$AL$2,OR($AH$11="Southbound",$AH$11="Westbound")),'Raw Data'!BI373,IF(AND($AE$11=$AL$3,OR($AH$11="Southbound",$AH$11="Westbound")),'Raw Data'!BI580,IF(AND($AE$11=$AL$4,OR($AH$11="Southbound",$AH$11="Westbound")),'Raw Data'!BI787,IF(AND($AE$11=$AL$5,OR($AH$11="Southbound",$AH$11="Westbound")),'Raw Data'!BI994,IF(AND($AE$11=$AL$6,OR($AH$11="Southbound",$AH$11="Westbound")),'Raw Data'!BI1201,IF(AND($AE$11=$AL$7,OR($AH$11="Southbound",$AH$11="Westbound")),'Raw Data'!BI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5" s="6" t="str">
        <f>IF(AND($AE$11=$AL$1,OR($AH$11="Northbound",$AH$11="Eastbound")),'Raw Data'!BJ165,IF(AND($AE$11=$AL$2,OR($AH$11="Northbound",$AH$11="Eastbound")),'Raw Data'!BJ372,IF(AND($AE$11=$AL$3,OR($AH$11="Northbound",$AH$11="Eastbound")),'Raw Data'!BJ579,IF(AND($AE$11=$AL$4,OR($AH$11="Northbound",$AH$11="Eastbound")),'Raw Data'!BJ786,IF(AND($AE$11=$AL$5,OR($AH$11="Northbound",$AH$11="Eastbound")),'Raw Data'!BJ993,IF(AND($AE$11=$AL$6,OR($AH$11="Northbound",$AH$11="Eastbound")),'Raw Data'!BJ1200,IF(AND($AE$11=$AL$7,OR($AH$11="Northbound",$AH$11="Eastbound")),'Raw Data'!BJ1407,IF(AND($AE$11=$AL$1,OR($AH$11="Southbound",$AH$11="Westbound")),'Raw Data'!BJ166,IF(AND($AE$11=$AL$2,OR($AH$11="Southbound",$AH$11="Westbound")),'Raw Data'!BJ373,IF(AND($AE$11=$AL$3,OR($AH$11="Southbound",$AH$11="Westbound")),'Raw Data'!BJ580,IF(AND($AE$11=$AL$4,OR($AH$11="Southbound",$AH$11="Westbound")),'Raw Data'!BJ787,IF(AND($AE$11=$AL$5,OR($AH$11="Southbound",$AH$11="Westbound")),'Raw Data'!BJ994,IF(AND($AE$11=$AL$6,OR($AH$11="Southbound",$AH$11="Westbound")),'Raw Data'!BJ1201,IF(AND($AE$11=$AL$7,OR($AH$11="Southbound",$AH$11="Westbound")),'Raw Data'!BJ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5" s="70" t="str">
        <f>IF(AND($AE$11=$AL$1,OR($AH$11="Northbound",$AH$11="Eastbound")),'Raw Data'!BK165,IF(AND($AE$11=$AL$2,OR($AH$11="Northbound",$AH$11="Eastbound")),'Raw Data'!BK372,IF(AND($AE$11=$AL$3,OR($AH$11="Northbound",$AH$11="Eastbound")),'Raw Data'!BK579,IF(AND($AE$11=$AL$4,OR($AH$11="Northbound",$AH$11="Eastbound")),'Raw Data'!BK786,IF(AND($AE$11=$AL$5,OR($AH$11="Northbound",$AH$11="Eastbound")),'Raw Data'!BK993,IF(AND($AE$11=$AL$6,OR($AH$11="Northbound",$AH$11="Eastbound")),'Raw Data'!BK1200,IF(AND($AE$11=$AL$7,OR($AH$11="Northbound",$AH$11="Eastbound")),'Raw Data'!BK1407,IF(AND($AE$11=$AL$1,OR($AH$11="Southbound",$AH$11="Westbound")),'Raw Data'!BK166,IF(AND($AE$11=$AL$2,OR($AH$11="Southbound",$AH$11="Westbound")),'Raw Data'!BK373,IF(AND($AE$11=$AL$3,OR($AH$11="Southbound",$AH$11="Westbound")),'Raw Data'!BK580,IF(AND($AE$11=$AL$4,OR($AH$11="Southbound",$AH$11="Westbound")),'Raw Data'!BK787,IF(AND($AE$11=$AL$5,OR($AH$11="Southbound",$AH$11="Westbound")),'Raw Data'!BK994,IF(AND($AE$11=$AL$6,OR($AH$11="Southbound",$AH$11="Westbound")),'Raw Data'!BK1201,IF(AND($AE$11=$AL$7,OR($AH$11="Southbound",$AH$11="Westbound")),'Raw Data'!BK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5" s="47"/>
      <c r="AF35" s="47"/>
      <c r="AG35" s="47"/>
      <c r="AH35" s="47"/>
      <c r="AI35" s="47"/>
      <c r="AJ35" s="47"/>
      <c r="AK35" s="47"/>
      <c r="AL35" s="51"/>
      <c r="AM35" s="51"/>
      <c r="AN35" s="41"/>
      <c r="AO35" s="51"/>
      <c r="AQ35" s="47"/>
      <c r="AR35" s="47"/>
      <c r="AT35" s="47"/>
      <c r="AU35" s="47"/>
    </row>
    <row r="36" spans="1:47" ht="13.8" x14ac:dyDescent="0.25">
      <c r="A36" s="43">
        <v>0.22916666666666699</v>
      </c>
      <c r="B36" s="54">
        <f t="shared" si="1"/>
        <v>0</v>
      </c>
      <c r="C36" s="6">
        <f>IF(AND($AE$11=$AL$1,OR($AH$11="Northbound",$AH$11="Eastbound")),'Raw Data'!AM167,IF(AND($AE$11=$AL$2,OR($AH$11="Northbound",$AH$11="Eastbound")),'Raw Data'!AM374,IF(AND($AE$11=$AL$3,OR($AH$11="Northbound",$AH$11="Eastbound")),'Raw Data'!AM581,IF(AND($AE$11=$AL$4,OR($AH$11="Northbound",$AH$11="Eastbound")),'Raw Data'!AM788,IF(AND($AE$11=$AL$5,OR($AH$11="Northbound",$AH$11="Eastbound")),'Raw Data'!AM995,IF(AND($AE$11=$AL$6,OR($AH$11="Northbound",$AH$11="Eastbound")),'Raw Data'!AM1202,IF(AND($AE$11=$AL$7,OR($AH$11="Northbound",$AH$11="Eastbound")),'Raw Data'!AM1409,IF(AND($AE$11=$AL$1,OR($AH$11="Southbound",$AH$11="Westbound")),'Raw Data'!AM168,IF(AND($AE$11=$AL$2,OR($AH$11="Southbound",$AH$11="Westbound")),'Raw Data'!AM375,IF(AND($AE$11=$AL$3,OR($AH$11="Southbound",$AH$11="Westbound")),'Raw Data'!AM582,IF(AND($AE$11=$AL$4,OR($AH$11="Southbound",$AH$11="Westbound")),'Raw Data'!AM789,IF(AND($AE$11=$AL$5,OR($AH$11="Southbound",$AH$11="Westbound")),'Raw Data'!AM996,IF(AND($AE$11=$AL$6,OR($AH$11="Southbound",$AH$11="Westbound")),'Raw Data'!AM1203,IF(AND($AE$11=$AL$7,OR($AH$11="Southbound",$AH$11="Westbound")),'Raw Data'!AM1410,IF(AND($AE$11=$AL$1,$AH$11="Combined"),SUM('Raw Data'!AM167:AM168),IF(AND($AE$11=$AL$2,$AH$11="Combined"),SUM('Raw Data'!AM374:AM375),IF(AND($AE$11=$AL$3,$AH$11="Combined"),SUM('Raw Data'!AM581:AM582),IF(AND($AE$11=$AL$4,$AH$11="Combined"),SUM('Raw Data'!AM788:AM789),IF(AND($AE$11=$AL$5,$AH$11="Combined"),SUM('Raw Data'!AM995:AM996),IF(AND($AE$11=$AL$6,$AH$11="Combined"),SUM('Raw Data'!AM1202:AM1203),IF(AND($AE$11=$AL$7,$AH$11="Combined"),SUM('Raw Data'!AM1409:AM1410),"Error")))))))))))))))))))))</f>
        <v>0</v>
      </c>
      <c r="D36" s="6">
        <f>IF(AND($AE$11=$AL$1,OR($AH$11="Northbound",$AH$11="Eastbound")),'Raw Data'!AN167,IF(AND($AE$11=$AL$2,OR($AH$11="Northbound",$AH$11="Eastbound")),'Raw Data'!AN374,IF(AND($AE$11=$AL$3,OR($AH$11="Northbound",$AH$11="Eastbound")),'Raw Data'!AN581,IF(AND($AE$11=$AL$4,OR($AH$11="Northbound",$AH$11="Eastbound")),'Raw Data'!AN788,IF(AND($AE$11=$AL$5,OR($AH$11="Northbound",$AH$11="Eastbound")),'Raw Data'!AN995,IF(AND($AE$11=$AL$6,OR($AH$11="Northbound",$AH$11="Eastbound")),'Raw Data'!AN1202,IF(AND($AE$11=$AL$7,OR($AH$11="Northbound",$AH$11="Eastbound")),'Raw Data'!AN1409,IF(AND($AE$11=$AL$1,OR($AH$11="Southbound",$AH$11="Westbound")),'Raw Data'!AN168,IF(AND($AE$11=$AL$2,OR($AH$11="Southbound",$AH$11="Westbound")),'Raw Data'!AN375,IF(AND($AE$11=$AL$3,OR($AH$11="Southbound",$AH$11="Westbound")),'Raw Data'!AN582,IF(AND($AE$11=$AL$4,OR($AH$11="Southbound",$AH$11="Westbound")),'Raw Data'!AN789,IF(AND($AE$11=$AL$5,OR($AH$11="Southbound",$AH$11="Westbound")),'Raw Data'!AN996,IF(AND($AE$11=$AL$6,OR($AH$11="Southbound",$AH$11="Westbound")),'Raw Data'!AN1203,IF(AND($AE$11=$AL$7,OR($AH$11="Southbound",$AH$11="Westbound")),'Raw Data'!AN1410,IF(AND($AE$11=$AL$1,$AH$11="Combined"),SUM('Raw Data'!AN167:AN168),IF(AND($AE$11=$AL$2,$AH$11="Combined"),SUM('Raw Data'!AN374:AN375),IF(AND($AE$11=$AL$3,$AH$11="Combined"),SUM('Raw Data'!AN581:AN582),IF(AND($AE$11=$AL$4,$AH$11="Combined"),SUM('Raw Data'!AN788:AN789),IF(AND($AE$11=$AL$5,$AH$11="Combined"),SUM('Raw Data'!AN995:AN996),IF(AND($AE$11=$AL$6,$AH$11="Combined"),SUM('Raw Data'!AN1202:AN1203),IF(AND($AE$11=$AL$7,$AH$11="Combined"),SUM('Raw Data'!AN1409:AN1410),"Error")))))))))))))))))))))</f>
        <v>0</v>
      </c>
      <c r="E36" s="6">
        <f>IF(AND($AE$11=$AL$1,OR($AH$11="Northbound",$AH$11="Eastbound")),'Raw Data'!AO167,IF(AND($AE$11=$AL$2,OR($AH$11="Northbound",$AH$11="Eastbound")),'Raw Data'!AO374,IF(AND($AE$11=$AL$3,OR($AH$11="Northbound",$AH$11="Eastbound")),'Raw Data'!AO581,IF(AND($AE$11=$AL$4,OR($AH$11="Northbound",$AH$11="Eastbound")),'Raw Data'!AO788,IF(AND($AE$11=$AL$5,OR($AH$11="Northbound",$AH$11="Eastbound")),'Raw Data'!AO995,IF(AND($AE$11=$AL$6,OR($AH$11="Northbound",$AH$11="Eastbound")),'Raw Data'!AO1202,IF(AND($AE$11=$AL$7,OR($AH$11="Northbound",$AH$11="Eastbound")),'Raw Data'!AO1409,IF(AND($AE$11=$AL$1,OR($AH$11="Southbound",$AH$11="Westbound")),'Raw Data'!AO168,IF(AND($AE$11=$AL$2,OR($AH$11="Southbound",$AH$11="Westbound")),'Raw Data'!AO375,IF(AND($AE$11=$AL$3,OR($AH$11="Southbound",$AH$11="Westbound")),'Raw Data'!AO582,IF(AND($AE$11=$AL$4,OR($AH$11="Southbound",$AH$11="Westbound")),'Raw Data'!AO789,IF(AND($AE$11=$AL$5,OR($AH$11="Southbound",$AH$11="Westbound")),'Raw Data'!AO996,IF(AND($AE$11=$AL$6,OR($AH$11="Southbound",$AH$11="Westbound")),'Raw Data'!AO1203,IF(AND($AE$11=$AL$7,OR($AH$11="Southbound",$AH$11="Westbound")),'Raw Data'!AO1410,IF(AND($AE$11=$AL$1,$AH$11="Combined"),SUM('Raw Data'!AO167:AO168),IF(AND($AE$11=$AL$2,$AH$11="Combined"),SUM('Raw Data'!AO374:AO375),IF(AND($AE$11=$AL$3,$AH$11="Combined"),SUM('Raw Data'!AO581:AO582),IF(AND($AE$11=$AL$4,$AH$11="Combined"),SUM('Raw Data'!AO788:AO789),IF(AND($AE$11=$AL$5,$AH$11="Combined"),SUM('Raw Data'!AO995:AO996),IF(AND($AE$11=$AL$6,$AH$11="Combined"),SUM('Raw Data'!AO1202:AO1203),IF(AND($AE$11=$AL$7,$AH$11="Combined"),SUM('Raw Data'!AO1409:AO1410),"Error")))))))))))))))))))))</f>
        <v>0</v>
      </c>
      <c r="F36" s="6">
        <f>IF(AND($AE$11=$AL$1,OR($AH$11="Northbound",$AH$11="Eastbound")),'Raw Data'!AP167,IF(AND($AE$11=$AL$2,OR($AH$11="Northbound",$AH$11="Eastbound")),'Raw Data'!AP374,IF(AND($AE$11=$AL$3,OR($AH$11="Northbound",$AH$11="Eastbound")),'Raw Data'!AP581,IF(AND($AE$11=$AL$4,OR($AH$11="Northbound",$AH$11="Eastbound")),'Raw Data'!AP788,IF(AND($AE$11=$AL$5,OR($AH$11="Northbound",$AH$11="Eastbound")),'Raw Data'!AP995,IF(AND($AE$11=$AL$6,OR($AH$11="Northbound",$AH$11="Eastbound")),'Raw Data'!AP1202,IF(AND($AE$11=$AL$7,OR($AH$11="Northbound",$AH$11="Eastbound")),'Raw Data'!AP1409,IF(AND($AE$11=$AL$1,OR($AH$11="Southbound",$AH$11="Westbound")),'Raw Data'!AP168,IF(AND($AE$11=$AL$2,OR($AH$11="Southbound",$AH$11="Westbound")),'Raw Data'!AP375,IF(AND($AE$11=$AL$3,OR($AH$11="Southbound",$AH$11="Westbound")),'Raw Data'!AP582,IF(AND($AE$11=$AL$4,OR($AH$11="Southbound",$AH$11="Westbound")),'Raw Data'!AP789,IF(AND($AE$11=$AL$5,OR($AH$11="Southbound",$AH$11="Westbound")),'Raw Data'!AP996,IF(AND($AE$11=$AL$6,OR($AH$11="Southbound",$AH$11="Westbound")),'Raw Data'!AP1203,IF(AND($AE$11=$AL$7,OR($AH$11="Southbound",$AH$11="Westbound")),'Raw Data'!AP1410,IF(AND($AE$11=$AL$1,$AH$11="Combined"),SUM('Raw Data'!AP167:AP168),IF(AND($AE$11=$AL$2,$AH$11="Combined"),SUM('Raw Data'!AP374:AP375),IF(AND($AE$11=$AL$3,$AH$11="Combined"),SUM('Raw Data'!AP581:AP582),IF(AND($AE$11=$AL$4,$AH$11="Combined"),SUM('Raw Data'!AP788:AP789),IF(AND($AE$11=$AL$5,$AH$11="Combined"),SUM('Raw Data'!AP995:AP996),IF(AND($AE$11=$AL$6,$AH$11="Combined"),SUM('Raw Data'!AP1202:AP1203),IF(AND($AE$11=$AL$7,$AH$11="Combined"),SUM('Raw Data'!AP1409:AP1410),"Error")))))))))))))))))))))</f>
        <v>0</v>
      </c>
      <c r="G36" s="6">
        <f>IF(AND($AE$11=$AL$1,OR($AH$11="Northbound",$AH$11="Eastbound")),'Raw Data'!AQ167,IF(AND($AE$11=$AL$2,OR($AH$11="Northbound",$AH$11="Eastbound")),'Raw Data'!AQ374,IF(AND($AE$11=$AL$3,OR($AH$11="Northbound",$AH$11="Eastbound")),'Raw Data'!AQ581,IF(AND($AE$11=$AL$4,OR($AH$11="Northbound",$AH$11="Eastbound")),'Raw Data'!AQ788,IF(AND($AE$11=$AL$5,OR($AH$11="Northbound",$AH$11="Eastbound")),'Raw Data'!AQ995,IF(AND($AE$11=$AL$6,OR($AH$11="Northbound",$AH$11="Eastbound")),'Raw Data'!AQ1202,IF(AND($AE$11=$AL$7,OR($AH$11="Northbound",$AH$11="Eastbound")),'Raw Data'!AQ1409,IF(AND($AE$11=$AL$1,OR($AH$11="Southbound",$AH$11="Westbound")),'Raw Data'!AQ168,IF(AND($AE$11=$AL$2,OR($AH$11="Southbound",$AH$11="Westbound")),'Raw Data'!AQ375,IF(AND($AE$11=$AL$3,OR($AH$11="Southbound",$AH$11="Westbound")),'Raw Data'!AQ582,IF(AND($AE$11=$AL$4,OR($AH$11="Southbound",$AH$11="Westbound")),'Raw Data'!AQ789,IF(AND($AE$11=$AL$5,OR($AH$11="Southbound",$AH$11="Westbound")),'Raw Data'!AQ996,IF(AND($AE$11=$AL$6,OR($AH$11="Southbound",$AH$11="Westbound")),'Raw Data'!AQ1203,IF(AND($AE$11=$AL$7,OR($AH$11="Southbound",$AH$11="Westbound")),'Raw Data'!AQ1410,IF(AND($AE$11=$AL$1,$AH$11="Combined"),SUM('Raw Data'!AQ167:AQ168),IF(AND($AE$11=$AL$2,$AH$11="Combined"),SUM('Raw Data'!AQ374:AQ375),IF(AND($AE$11=$AL$3,$AH$11="Combined"),SUM('Raw Data'!AQ581:AQ582),IF(AND($AE$11=$AL$4,$AH$11="Combined"),SUM('Raw Data'!AQ788:AQ789),IF(AND($AE$11=$AL$5,$AH$11="Combined"),SUM('Raw Data'!AQ995:AQ996),IF(AND($AE$11=$AL$6,$AH$11="Combined"),SUM('Raw Data'!AQ1202:AQ1203),IF(AND($AE$11=$AL$7,$AH$11="Combined"),SUM('Raw Data'!AQ1409:AQ1410),"Error")))))))))))))))))))))</f>
        <v>0</v>
      </c>
      <c r="H36" s="6">
        <f>IF(AND($AE$11=$AL$1,OR($AH$11="Northbound",$AH$11="Eastbound")),'Raw Data'!AR167,IF(AND($AE$11=$AL$2,OR($AH$11="Northbound",$AH$11="Eastbound")),'Raw Data'!AR374,IF(AND($AE$11=$AL$3,OR($AH$11="Northbound",$AH$11="Eastbound")),'Raw Data'!AR581,IF(AND($AE$11=$AL$4,OR($AH$11="Northbound",$AH$11="Eastbound")),'Raw Data'!AR788,IF(AND($AE$11=$AL$5,OR($AH$11="Northbound",$AH$11="Eastbound")),'Raw Data'!AR995,IF(AND($AE$11=$AL$6,OR($AH$11="Northbound",$AH$11="Eastbound")),'Raw Data'!AR1202,IF(AND($AE$11=$AL$7,OR($AH$11="Northbound",$AH$11="Eastbound")),'Raw Data'!AR1409,IF(AND($AE$11=$AL$1,OR($AH$11="Southbound",$AH$11="Westbound")),'Raw Data'!AR168,IF(AND($AE$11=$AL$2,OR($AH$11="Southbound",$AH$11="Westbound")),'Raw Data'!AR375,IF(AND($AE$11=$AL$3,OR($AH$11="Southbound",$AH$11="Westbound")),'Raw Data'!AR582,IF(AND($AE$11=$AL$4,OR($AH$11="Southbound",$AH$11="Westbound")),'Raw Data'!AR789,IF(AND($AE$11=$AL$5,OR($AH$11="Southbound",$AH$11="Westbound")),'Raw Data'!AR996,IF(AND($AE$11=$AL$6,OR($AH$11="Southbound",$AH$11="Westbound")),'Raw Data'!AR1203,IF(AND($AE$11=$AL$7,OR($AH$11="Southbound",$AH$11="Westbound")),'Raw Data'!AR1410,IF(AND($AE$11=$AL$1,$AH$11="Combined"),SUM('Raw Data'!AR167:AR168),IF(AND($AE$11=$AL$2,$AH$11="Combined"),SUM('Raw Data'!AR374:AR375),IF(AND($AE$11=$AL$3,$AH$11="Combined"),SUM('Raw Data'!AR581:AR582),IF(AND($AE$11=$AL$4,$AH$11="Combined"),SUM('Raw Data'!AR788:AR789),IF(AND($AE$11=$AL$5,$AH$11="Combined"),SUM('Raw Data'!AR995:AR996),IF(AND($AE$11=$AL$6,$AH$11="Combined"),SUM('Raw Data'!AR1202:AR1203),IF(AND($AE$11=$AL$7,$AH$11="Combined"),SUM('Raw Data'!AR1409:AR1410),"Error")))))))))))))))))))))</f>
        <v>0</v>
      </c>
      <c r="I36" s="6">
        <f>IF(AND($AE$11=$AL$1,OR($AH$11="Northbound",$AH$11="Eastbound")),'Raw Data'!AS167,IF(AND($AE$11=$AL$2,OR($AH$11="Northbound",$AH$11="Eastbound")),'Raw Data'!AS374,IF(AND($AE$11=$AL$3,OR($AH$11="Northbound",$AH$11="Eastbound")),'Raw Data'!AS581,IF(AND($AE$11=$AL$4,OR($AH$11="Northbound",$AH$11="Eastbound")),'Raw Data'!AS788,IF(AND($AE$11=$AL$5,OR($AH$11="Northbound",$AH$11="Eastbound")),'Raw Data'!AS995,IF(AND($AE$11=$AL$6,OR($AH$11="Northbound",$AH$11="Eastbound")),'Raw Data'!AS1202,IF(AND($AE$11=$AL$7,OR($AH$11="Northbound",$AH$11="Eastbound")),'Raw Data'!AS1409,IF(AND($AE$11=$AL$1,OR($AH$11="Southbound",$AH$11="Westbound")),'Raw Data'!AS168,IF(AND($AE$11=$AL$2,OR($AH$11="Southbound",$AH$11="Westbound")),'Raw Data'!AS375,IF(AND($AE$11=$AL$3,OR($AH$11="Southbound",$AH$11="Westbound")),'Raw Data'!AS582,IF(AND($AE$11=$AL$4,OR($AH$11="Southbound",$AH$11="Westbound")),'Raw Data'!AS789,IF(AND($AE$11=$AL$5,OR($AH$11="Southbound",$AH$11="Westbound")),'Raw Data'!AS996,IF(AND($AE$11=$AL$6,OR($AH$11="Southbound",$AH$11="Westbound")),'Raw Data'!AS1203,IF(AND($AE$11=$AL$7,OR($AH$11="Southbound",$AH$11="Westbound")),'Raw Data'!AS1410,IF(AND($AE$11=$AL$1,$AH$11="Combined"),SUM('Raw Data'!AS167:AS168),IF(AND($AE$11=$AL$2,$AH$11="Combined"),SUM('Raw Data'!AS374:AS375),IF(AND($AE$11=$AL$3,$AH$11="Combined"),SUM('Raw Data'!AS581:AS582),IF(AND($AE$11=$AL$4,$AH$11="Combined"),SUM('Raw Data'!AS788:AS789),IF(AND($AE$11=$AL$5,$AH$11="Combined"),SUM('Raw Data'!AS995:AS996),IF(AND($AE$11=$AL$6,$AH$11="Combined"),SUM('Raw Data'!AS1202:AS1203),IF(AND($AE$11=$AL$7,$AH$11="Combined"),SUM('Raw Data'!AS1409:AS1410),"Error")))))))))))))))))))))</f>
        <v>0</v>
      </c>
      <c r="J36" s="6">
        <f>IF(AND($AE$11=$AL$1,OR($AH$11="Northbound",$AH$11="Eastbound")),'Raw Data'!AT167,IF(AND($AE$11=$AL$2,OR($AH$11="Northbound",$AH$11="Eastbound")),'Raw Data'!AT374,IF(AND($AE$11=$AL$3,OR($AH$11="Northbound",$AH$11="Eastbound")),'Raw Data'!AT581,IF(AND($AE$11=$AL$4,OR($AH$11="Northbound",$AH$11="Eastbound")),'Raw Data'!AT788,IF(AND($AE$11=$AL$5,OR($AH$11="Northbound",$AH$11="Eastbound")),'Raw Data'!AT995,IF(AND($AE$11=$AL$6,OR($AH$11="Northbound",$AH$11="Eastbound")),'Raw Data'!AT1202,IF(AND($AE$11=$AL$7,OR($AH$11="Northbound",$AH$11="Eastbound")),'Raw Data'!AT1409,IF(AND($AE$11=$AL$1,OR($AH$11="Southbound",$AH$11="Westbound")),'Raw Data'!AT168,IF(AND($AE$11=$AL$2,OR($AH$11="Southbound",$AH$11="Westbound")),'Raw Data'!AT375,IF(AND($AE$11=$AL$3,OR($AH$11="Southbound",$AH$11="Westbound")),'Raw Data'!AT582,IF(AND($AE$11=$AL$4,OR($AH$11="Southbound",$AH$11="Westbound")),'Raw Data'!AT789,IF(AND($AE$11=$AL$5,OR($AH$11="Southbound",$AH$11="Westbound")),'Raw Data'!AT996,IF(AND($AE$11=$AL$6,OR($AH$11="Southbound",$AH$11="Westbound")),'Raw Data'!AT1203,IF(AND($AE$11=$AL$7,OR($AH$11="Southbound",$AH$11="Westbound")),'Raw Data'!AT1410,IF(AND($AE$11=$AL$1,$AH$11="Combined"),SUM('Raw Data'!AT167:AT168),IF(AND($AE$11=$AL$2,$AH$11="Combined"),SUM('Raw Data'!AT374:AT375),IF(AND($AE$11=$AL$3,$AH$11="Combined"),SUM('Raw Data'!AT581:AT582),IF(AND($AE$11=$AL$4,$AH$11="Combined"),SUM('Raw Data'!AT788:AT789),IF(AND($AE$11=$AL$5,$AH$11="Combined"),SUM('Raw Data'!AT995:AT996),IF(AND($AE$11=$AL$6,$AH$11="Combined"),SUM('Raw Data'!AT1202:AT1203),IF(AND($AE$11=$AL$7,$AH$11="Combined"),SUM('Raw Data'!AT1409:AT1410),"Error")))))))))))))))))))))</f>
        <v>0</v>
      </c>
      <c r="K36" s="6">
        <f>IF(AND($AE$11=$AL$1,OR($AH$11="Northbound",$AH$11="Eastbound")),'Raw Data'!AU167,IF(AND($AE$11=$AL$2,OR($AH$11="Northbound",$AH$11="Eastbound")),'Raw Data'!AU374,IF(AND($AE$11=$AL$3,OR($AH$11="Northbound",$AH$11="Eastbound")),'Raw Data'!AU581,IF(AND($AE$11=$AL$4,OR($AH$11="Northbound",$AH$11="Eastbound")),'Raw Data'!AU788,IF(AND($AE$11=$AL$5,OR($AH$11="Northbound",$AH$11="Eastbound")),'Raw Data'!AU995,IF(AND($AE$11=$AL$6,OR($AH$11="Northbound",$AH$11="Eastbound")),'Raw Data'!AU1202,IF(AND($AE$11=$AL$7,OR($AH$11="Northbound",$AH$11="Eastbound")),'Raw Data'!AU1409,IF(AND($AE$11=$AL$1,OR($AH$11="Southbound",$AH$11="Westbound")),'Raw Data'!AU168,IF(AND($AE$11=$AL$2,OR($AH$11="Southbound",$AH$11="Westbound")),'Raw Data'!AU375,IF(AND($AE$11=$AL$3,OR($AH$11="Southbound",$AH$11="Westbound")),'Raw Data'!AU582,IF(AND($AE$11=$AL$4,OR($AH$11="Southbound",$AH$11="Westbound")),'Raw Data'!AU789,IF(AND($AE$11=$AL$5,OR($AH$11="Southbound",$AH$11="Westbound")),'Raw Data'!AU996,IF(AND($AE$11=$AL$6,OR($AH$11="Southbound",$AH$11="Westbound")),'Raw Data'!AU1203,IF(AND($AE$11=$AL$7,OR($AH$11="Southbound",$AH$11="Westbound")),'Raw Data'!AU1410,IF(AND($AE$11=$AL$1,$AH$11="Combined"),SUM('Raw Data'!AU167:AU168),IF(AND($AE$11=$AL$2,$AH$11="Combined"),SUM('Raw Data'!AU374:AU375),IF(AND($AE$11=$AL$3,$AH$11="Combined"),SUM('Raw Data'!AU581:AU582),IF(AND($AE$11=$AL$4,$AH$11="Combined"),SUM('Raw Data'!AU788:AU789),IF(AND($AE$11=$AL$5,$AH$11="Combined"),SUM('Raw Data'!AU995:AU996),IF(AND($AE$11=$AL$6,$AH$11="Combined"),SUM('Raw Data'!AU1202:AU1203),IF(AND($AE$11=$AL$7,$AH$11="Combined"),SUM('Raw Data'!AU1409:AU1410),"Error")))))))))))))))))))))</f>
        <v>0</v>
      </c>
      <c r="L36" s="6">
        <f>IF(AND($AE$11=$AL$1,OR($AH$11="Northbound",$AH$11="Eastbound")),'Raw Data'!AV167,IF(AND($AE$11=$AL$2,OR($AH$11="Northbound",$AH$11="Eastbound")),'Raw Data'!AV374,IF(AND($AE$11=$AL$3,OR($AH$11="Northbound",$AH$11="Eastbound")),'Raw Data'!AV581,IF(AND($AE$11=$AL$4,OR($AH$11="Northbound",$AH$11="Eastbound")),'Raw Data'!AV788,IF(AND($AE$11=$AL$5,OR($AH$11="Northbound",$AH$11="Eastbound")),'Raw Data'!AV995,IF(AND($AE$11=$AL$6,OR($AH$11="Northbound",$AH$11="Eastbound")),'Raw Data'!AV1202,IF(AND($AE$11=$AL$7,OR($AH$11="Northbound",$AH$11="Eastbound")),'Raw Data'!AV1409,IF(AND($AE$11=$AL$1,OR($AH$11="Southbound",$AH$11="Westbound")),'Raw Data'!AV168,IF(AND($AE$11=$AL$2,OR($AH$11="Southbound",$AH$11="Westbound")),'Raw Data'!AV375,IF(AND($AE$11=$AL$3,OR($AH$11="Southbound",$AH$11="Westbound")),'Raw Data'!AV582,IF(AND($AE$11=$AL$4,OR($AH$11="Southbound",$AH$11="Westbound")),'Raw Data'!AV789,IF(AND($AE$11=$AL$5,OR($AH$11="Southbound",$AH$11="Westbound")),'Raw Data'!AV996,IF(AND($AE$11=$AL$6,OR($AH$11="Southbound",$AH$11="Westbound")),'Raw Data'!AV1203,IF(AND($AE$11=$AL$7,OR($AH$11="Southbound",$AH$11="Westbound")),'Raw Data'!AV1410,IF(AND($AE$11=$AL$1,$AH$11="Combined"),SUM('Raw Data'!AV167:AV168),IF(AND($AE$11=$AL$2,$AH$11="Combined"),SUM('Raw Data'!AV374:AV375),IF(AND($AE$11=$AL$3,$AH$11="Combined"),SUM('Raw Data'!AV581:AV582),IF(AND($AE$11=$AL$4,$AH$11="Combined"),SUM('Raw Data'!AV788:AV789),IF(AND($AE$11=$AL$5,$AH$11="Combined"),SUM('Raw Data'!AV995:AV996),IF(AND($AE$11=$AL$6,$AH$11="Combined"),SUM('Raw Data'!AV1202:AV1203),IF(AND($AE$11=$AL$7,$AH$11="Combined"),SUM('Raw Data'!AV1409:AV1410),"Error")))))))))))))))))))))</f>
        <v>0</v>
      </c>
      <c r="M36" s="6">
        <f>IF(AND($AE$11=$AL$1,OR($AH$11="Northbound",$AH$11="Eastbound")),'Raw Data'!AW167,IF(AND($AE$11=$AL$2,OR($AH$11="Northbound",$AH$11="Eastbound")),'Raw Data'!AW374,IF(AND($AE$11=$AL$3,OR($AH$11="Northbound",$AH$11="Eastbound")),'Raw Data'!AW581,IF(AND($AE$11=$AL$4,OR($AH$11="Northbound",$AH$11="Eastbound")),'Raw Data'!AW788,IF(AND($AE$11=$AL$5,OR($AH$11="Northbound",$AH$11="Eastbound")),'Raw Data'!AW995,IF(AND($AE$11=$AL$6,OR($AH$11="Northbound",$AH$11="Eastbound")),'Raw Data'!AW1202,IF(AND($AE$11=$AL$7,OR($AH$11="Northbound",$AH$11="Eastbound")),'Raw Data'!AW1409,IF(AND($AE$11=$AL$1,OR($AH$11="Southbound",$AH$11="Westbound")),'Raw Data'!AW168,IF(AND($AE$11=$AL$2,OR($AH$11="Southbound",$AH$11="Westbound")),'Raw Data'!AW375,IF(AND($AE$11=$AL$3,OR($AH$11="Southbound",$AH$11="Westbound")),'Raw Data'!AW582,IF(AND($AE$11=$AL$4,OR($AH$11="Southbound",$AH$11="Westbound")),'Raw Data'!AW789,IF(AND($AE$11=$AL$5,OR($AH$11="Southbound",$AH$11="Westbound")),'Raw Data'!AW996,IF(AND($AE$11=$AL$6,OR($AH$11="Southbound",$AH$11="Westbound")),'Raw Data'!AW1203,IF(AND($AE$11=$AL$7,OR($AH$11="Southbound",$AH$11="Westbound")),'Raw Data'!AW1410,IF(AND($AE$11=$AL$1,$AH$11="Combined"),SUM('Raw Data'!AW167:AW168),IF(AND($AE$11=$AL$2,$AH$11="Combined"),SUM('Raw Data'!AW374:AW375),IF(AND($AE$11=$AL$3,$AH$11="Combined"),SUM('Raw Data'!AW581:AW582),IF(AND($AE$11=$AL$4,$AH$11="Combined"),SUM('Raw Data'!AW788:AW789),IF(AND($AE$11=$AL$5,$AH$11="Combined"),SUM('Raw Data'!AW995:AW996),IF(AND($AE$11=$AL$6,$AH$11="Combined"),SUM('Raw Data'!AW1202:AW1203),IF(AND($AE$11=$AL$7,$AH$11="Combined"),SUM('Raw Data'!AW1409:AW1410),"Error")))))))))))))))))))))</f>
        <v>0</v>
      </c>
      <c r="N36" s="6">
        <f>IF(AND($AE$11=$AL$1,OR($AH$11="Northbound",$AH$11="Eastbound")),'Raw Data'!AX167,IF(AND($AE$11=$AL$2,OR($AH$11="Northbound",$AH$11="Eastbound")),'Raw Data'!AX374,IF(AND($AE$11=$AL$3,OR($AH$11="Northbound",$AH$11="Eastbound")),'Raw Data'!AX581,IF(AND($AE$11=$AL$4,OR($AH$11="Northbound",$AH$11="Eastbound")),'Raw Data'!AX788,IF(AND($AE$11=$AL$5,OR($AH$11="Northbound",$AH$11="Eastbound")),'Raw Data'!AX995,IF(AND($AE$11=$AL$6,OR($AH$11="Northbound",$AH$11="Eastbound")),'Raw Data'!AX1202,IF(AND($AE$11=$AL$7,OR($AH$11="Northbound",$AH$11="Eastbound")),'Raw Data'!AX1409,IF(AND($AE$11=$AL$1,OR($AH$11="Southbound",$AH$11="Westbound")),'Raw Data'!AX168,IF(AND($AE$11=$AL$2,OR($AH$11="Southbound",$AH$11="Westbound")),'Raw Data'!AX375,IF(AND($AE$11=$AL$3,OR($AH$11="Southbound",$AH$11="Westbound")),'Raw Data'!AX582,IF(AND($AE$11=$AL$4,OR($AH$11="Southbound",$AH$11="Westbound")),'Raw Data'!AX789,IF(AND($AE$11=$AL$5,OR($AH$11="Southbound",$AH$11="Westbound")),'Raw Data'!AX996,IF(AND($AE$11=$AL$6,OR($AH$11="Southbound",$AH$11="Westbound")),'Raw Data'!AX1203,IF(AND($AE$11=$AL$7,OR($AH$11="Southbound",$AH$11="Westbound")),'Raw Data'!AX1410,IF(AND($AE$11=$AL$1,$AH$11="Combined"),SUM('Raw Data'!AX167:AX168),IF(AND($AE$11=$AL$2,$AH$11="Combined"),SUM('Raw Data'!AX374:AX375),IF(AND($AE$11=$AL$3,$AH$11="Combined"),SUM('Raw Data'!AX581:AX582),IF(AND($AE$11=$AL$4,$AH$11="Combined"),SUM('Raw Data'!AX788:AX789),IF(AND($AE$11=$AL$5,$AH$11="Combined"),SUM('Raw Data'!AX995:AX996),IF(AND($AE$11=$AL$6,$AH$11="Combined"),SUM('Raw Data'!AX1202:AX1203),IF(AND($AE$11=$AL$7,$AH$11="Combined"),SUM('Raw Data'!AX1409:AX1410),"Error")))))))))))))))))))))</f>
        <v>0</v>
      </c>
      <c r="O36" s="6">
        <f>IF(AND($AE$11=$AL$1,OR($AH$11="Northbound",$AH$11="Eastbound")),'Raw Data'!AY167,IF(AND($AE$11=$AL$2,OR($AH$11="Northbound",$AH$11="Eastbound")),'Raw Data'!AY374,IF(AND($AE$11=$AL$3,OR($AH$11="Northbound",$AH$11="Eastbound")),'Raw Data'!AY581,IF(AND($AE$11=$AL$4,OR($AH$11="Northbound",$AH$11="Eastbound")),'Raw Data'!AY788,IF(AND($AE$11=$AL$5,OR($AH$11="Northbound",$AH$11="Eastbound")),'Raw Data'!AY995,IF(AND($AE$11=$AL$6,OR($AH$11="Northbound",$AH$11="Eastbound")),'Raw Data'!AY1202,IF(AND($AE$11=$AL$7,OR($AH$11="Northbound",$AH$11="Eastbound")),'Raw Data'!AY1409,IF(AND($AE$11=$AL$1,OR($AH$11="Southbound",$AH$11="Westbound")),'Raw Data'!AY168,IF(AND($AE$11=$AL$2,OR($AH$11="Southbound",$AH$11="Westbound")),'Raw Data'!AY375,IF(AND($AE$11=$AL$3,OR($AH$11="Southbound",$AH$11="Westbound")),'Raw Data'!AY582,IF(AND($AE$11=$AL$4,OR($AH$11="Southbound",$AH$11="Westbound")),'Raw Data'!AY789,IF(AND($AE$11=$AL$5,OR($AH$11="Southbound",$AH$11="Westbound")),'Raw Data'!AY996,IF(AND($AE$11=$AL$6,OR($AH$11="Southbound",$AH$11="Westbound")),'Raw Data'!AY1203,IF(AND($AE$11=$AL$7,OR($AH$11="Southbound",$AH$11="Westbound")),'Raw Data'!AY1410,IF(AND($AE$11=$AL$1,$AH$11="Combined"),SUM('Raw Data'!AY167:AY168),IF(AND($AE$11=$AL$2,$AH$11="Combined"),SUM('Raw Data'!AY374:AY375),IF(AND($AE$11=$AL$3,$AH$11="Combined"),SUM('Raw Data'!AY581:AY582),IF(AND($AE$11=$AL$4,$AH$11="Combined"),SUM('Raw Data'!AY788:AY789),IF(AND($AE$11=$AL$5,$AH$11="Combined"),SUM('Raw Data'!AY995:AY996),IF(AND($AE$11=$AL$6,$AH$11="Combined"),SUM('Raw Data'!AY1202:AY1203),IF(AND($AE$11=$AL$7,$AH$11="Combined"),SUM('Raw Data'!AY1409:AY1410),"Error")))))))))))))))))))))</f>
        <v>0</v>
      </c>
      <c r="P36" s="6">
        <f>IF(AND($AE$11=$AL$1,OR($AH$11="Northbound",$AH$11="Eastbound")),'Raw Data'!AZ167,IF(AND($AE$11=$AL$2,OR($AH$11="Northbound",$AH$11="Eastbound")),'Raw Data'!AZ374,IF(AND($AE$11=$AL$3,OR($AH$11="Northbound",$AH$11="Eastbound")),'Raw Data'!AZ581,IF(AND($AE$11=$AL$4,OR($AH$11="Northbound",$AH$11="Eastbound")),'Raw Data'!AZ788,IF(AND($AE$11=$AL$5,OR($AH$11="Northbound",$AH$11="Eastbound")),'Raw Data'!AZ995,IF(AND($AE$11=$AL$6,OR($AH$11="Northbound",$AH$11="Eastbound")),'Raw Data'!AZ1202,IF(AND($AE$11=$AL$7,OR($AH$11="Northbound",$AH$11="Eastbound")),'Raw Data'!AZ1409,IF(AND($AE$11=$AL$1,OR($AH$11="Southbound",$AH$11="Westbound")),'Raw Data'!AZ168,IF(AND($AE$11=$AL$2,OR($AH$11="Southbound",$AH$11="Westbound")),'Raw Data'!AZ375,IF(AND($AE$11=$AL$3,OR($AH$11="Southbound",$AH$11="Westbound")),'Raw Data'!AZ582,IF(AND($AE$11=$AL$4,OR($AH$11="Southbound",$AH$11="Westbound")),'Raw Data'!AZ789,IF(AND($AE$11=$AL$5,OR($AH$11="Southbound",$AH$11="Westbound")),'Raw Data'!AZ996,IF(AND($AE$11=$AL$6,OR($AH$11="Southbound",$AH$11="Westbound")),'Raw Data'!AZ1203,IF(AND($AE$11=$AL$7,OR($AH$11="Southbound",$AH$11="Westbound")),'Raw Data'!AZ1410,IF(AND($AE$11=$AL$1,$AH$11="Combined"),SUM('Raw Data'!AZ167:AZ168),IF(AND($AE$11=$AL$2,$AH$11="Combined"),SUM('Raw Data'!AZ374:AZ375),IF(AND($AE$11=$AL$3,$AH$11="Combined"),SUM('Raw Data'!AZ581:AZ582),IF(AND($AE$11=$AL$4,$AH$11="Combined"),SUM('Raw Data'!AZ788:AZ789),IF(AND($AE$11=$AL$5,$AH$11="Combined"),SUM('Raw Data'!AZ995:AZ996),IF(AND($AE$11=$AL$6,$AH$11="Combined"),SUM('Raw Data'!AZ1202:AZ1203),IF(AND($AE$11=$AL$7,$AH$11="Combined"),SUM('Raw Data'!AZ1409:AZ1410),"Error")))))))))))))))))))))</f>
        <v>0</v>
      </c>
      <c r="Q36" s="6">
        <f>IF(AND($AE$11=$AL$1,OR($AH$11="Northbound",$AH$11="Eastbound")),'Raw Data'!BA167,IF(AND($AE$11=$AL$2,OR($AH$11="Northbound",$AH$11="Eastbound")),'Raw Data'!BA374,IF(AND($AE$11=$AL$3,OR($AH$11="Northbound",$AH$11="Eastbound")),'Raw Data'!BA581,IF(AND($AE$11=$AL$4,OR($AH$11="Northbound",$AH$11="Eastbound")),'Raw Data'!BA788,IF(AND($AE$11=$AL$5,OR($AH$11="Northbound",$AH$11="Eastbound")),'Raw Data'!BA995,IF(AND($AE$11=$AL$6,OR($AH$11="Northbound",$AH$11="Eastbound")),'Raw Data'!BA1202,IF(AND($AE$11=$AL$7,OR($AH$11="Northbound",$AH$11="Eastbound")),'Raw Data'!BA1409,IF(AND($AE$11=$AL$1,OR($AH$11="Southbound",$AH$11="Westbound")),'Raw Data'!BA168,IF(AND($AE$11=$AL$2,OR($AH$11="Southbound",$AH$11="Westbound")),'Raw Data'!BA375,IF(AND($AE$11=$AL$3,OR($AH$11="Southbound",$AH$11="Westbound")),'Raw Data'!BA582,IF(AND($AE$11=$AL$4,OR($AH$11="Southbound",$AH$11="Westbound")),'Raw Data'!BA789,IF(AND($AE$11=$AL$5,OR($AH$11="Southbound",$AH$11="Westbound")),'Raw Data'!BA996,IF(AND($AE$11=$AL$6,OR($AH$11="Southbound",$AH$11="Westbound")),'Raw Data'!BA1203,IF(AND($AE$11=$AL$7,OR($AH$11="Southbound",$AH$11="Westbound")),'Raw Data'!BA1410,IF(AND($AE$11=$AL$1,$AH$11="Combined"),SUM('Raw Data'!BA167:BA168),IF(AND($AE$11=$AL$2,$AH$11="Combined"),SUM('Raw Data'!BA374:BA375),IF(AND($AE$11=$AL$3,$AH$11="Combined"),SUM('Raw Data'!BA581:BA582),IF(AND($AE$11=$AL$4,$AH$11="Combined"),SUM('Raw Data'!BA788:BA789),IF(AND($AE$11=$AL$5,$AH$11="Combined"),SUM('Raw Data'!BA995:BA996),IF(AND($AE$11=$AL$6,$AH$11="Combined"),SUM('Raw Data'!BA1202:BA1203),IF(AND($AE$11=$AL$7,$AH$11="Combined"),SUM('Raw Data'!BA1409:BA1410),"Error")))))))))))))))))))))</f>
        <v>0</v>
      </c>
      <c r="R36" s="6">
        <f>IF(AND($AE$11=$AL$1,OR($AH$11="Northbound",$AH$11="Eastbound")),'Raw Data'!BB167,IF(AND($AE$11=$AL$2,OR($AH$11="Northbound",$AH$11="Eastbound")),'Raw Data'!BB374,IF(AND($AE$11=$AL$3,OR($AH$11="Northbound",$AH$11="Eastbound")),'Raw Data'!BB581,IF(AND($AE$11=$AL$4,OR($AH$11="Northbound",$AH$11="Eastbound")),'Raw Data'!BB788,IF(AND($AE$11=$AL$5,OR($AH$11="Northbound",$AH$11="Eastbound")),'Raw Data'!BB995,IF(AND($AE$11=$AL$6,OR($AH$11="Northbound",$AH$11="Eastbound")),'Raw Data'!BB1202,IF(AND($AE$11=$AL$7,OR($AH$11="Northbound",$AH$11="Eastbound")),'Raw Data'!BB1409,IF(AND($AE$11=$AL$1,OR($AH$11="Southbound",$AH$11="Westbound")),'Raw Data'!BB168,IF(AND($AE$11=$AL$2,OR($AH$11="Southbound",$AH$11="Westbound")),'Raw Data'!BB375,IF(AND($AE$11=$AL$3,OR($AH$11="Southbound",$AH$11="Westbound")),'Raw Data'!BB582,IF(AND($AE$11=$AL$4,OR($AH$11="Southbound",$AH$11="Westbound")),'Raw Data'!BB789,IF(AND($AE$11=$AL$5,OR($AH$11="Southbound",$AH$11="Westbound")),'Raw Data'!BB996,IF(AND($AE$11=$AL$6,OR($AH$11="Southbound",$AH$11="Westbound")),'Raw Data'!BB1203,IF(AND($AE$11=$AL$7,OR($AH$11="Southbound",$AH$11="Westbound")),'Raw Data'!BB1410,IF(AND($AE$11=$AL$1,$AH$11="Combined"),SUM('Raw Data'!BB167:BB168),IF(AND($AE$11=$AL$2,$AH$11="Combined"),SUM('Raw Data'!BB374:BB375),IF(AND($AE$11=$AL$3,$AH$11="Combined"),SUM('Raw Data'!BB581:BB582),IF(AND($AE$11=$AL$4,$AH$11="Combined"),SUM('Raw Data'!BB788:BB789),IF(AND($AE$11=$AL$5,$AH$11="Combined"),SUM('Raw Data'!BB995:BB996),IF(AND($AE$11=$AL$6,$AH$11="Combined"),SUM('Raw Data'!BB1202:BB1203),IF(AND($AE$11=$AL$7,$AH$11="Combined"),SUM('Raw Data'!BB1409:BB1410),"Error")))))))))))))))))))))</f>
        <v>0</v>
      </c>
      <c r="S36" s="6">
        <f>IF(AND($AE$11=$AL$1,OR($AH$11="Northbound",$AH$11="Eastbound")),'Raw Data'!BC167,IF(AND($AE$11=$AL$2,OR($AH$11="Northbound",$AH$11="Eastbound")),'Raw Data'!BC374,IF(AND($AE$11=$AL$3,OR($AH$11="Northbound",$AH$11="Eastbound")),'Raw Data'!BC581,IF(AND($AE$11=$AL$4,OR($AH$11="Northbound",$AH$11="Eastbound")),'Raw Data'!BC788,IF(AND($AE$11=$AL$5,OR($AH$11="Northbound",$AH$11="Eastbound")),'Raw Data'!BC995,IF(AND($AE$11=$AL$6,OR($AH$11="Northbound",$AH$11="Eastbound")),'Raw Data'!BC1202,IF(AND($AE$11=$AL$7,OR($AH$11="Northbound",$AH$11="Eastbound")),'Raw Data'!BC1409,IF(AND($AE$11=$AL$1,OR($AH$11="Southbound",$AH$11="Westbound")),'Raw Data'!BC168,IF(AND($AE$11=$AL$2,OR($AH$11="Southbound",$AH$11="Westbound")),'Raw Data'!BC375,IF(AND($AE$11=$AL$3,OR($AH$11="Southbound",$AH$11="Westbound")),'Raw Data'!BC582,IF(AND($AE$11=$AL$4,OR($AH$11="Southbound",$AH$11="Westbound")),'Raw Data'!BC789,IF(AND($AE$11=$AL$5,OR($AH$11="Southbound",$AH$11="Westbound")),'Raw Data'!BC996,IF(AND($AE$11=$AL$6,OR($AH$11="Southbound",$AH$11="Westbound")),'Raw Data'!BC1203,IF(AND($AE$11=$AL$7,OR($AH$11="Southbound",$AH$11="Westbound")),'Raw Data'!BC1410,IF(AND($AE$11=$AL$1,$AH$11="Combined"),SUM('Raw Data'!BC167:BC168),IF(AND($AE$11=$AL$2,$AH$11="Combined"),SUM('Raw Data'!BC374:BC375),IF(AND($AE$11=$AL$3,$AH$11="Combined"),SUM('Raw Data'!BC581:BC582),IF(AND($AE$11=$AL$4,$AH$11="Combined"),SUM('Raw Data'!BC788:BC789),IF(AND($AE$11=$AL$5,$AH$11="Combined"),SUM('Raw Data'!BC995:BC996),IF(AND($AE$11=$AL$6,$AH$11="Combined"),SUM('Raw Data'!BC1202:BC1203),IF(AND($AE$11=$AL$7,$AH$11="Combined"),SUM('Raw Data'!BC1409:BC1410),"Error")))))))))))))))))))))</f>
        <v>0</v>
      </c>
      <c r="T36" s="6">
        <f>IF(AND($AE$11=$AL$1,OR($AH$11="Northbound",$AH$11="Eastbound")),'Raw Data'!BD167,IF(AND($AE$11=$AL$2,OR($AH$11="Northbound",$AH$11="Eastbound")),'Raw Data'!BD374,IF(AND($AE$11=$AL$3,OR($AH$11="Northbound",$AH$11="Eastbound")),'Raw Data'!BD581,IF(AND($AE$11=$AL$4,OR($AH$11="Northbound",$AH$11="Eastbound")),'Raw Data'!BD788,IF(AND($AE$11=$AL$5,OR($AH$11="Northbound",$AH$11="Eastbound")),'Raw Data'!BD995,IF(AND($AE$11=$AL$6,OR($AH$11="Northbound",$AH$11="Eastbound")),'Raw Data'!BD1202,IF(AND($AE$11=$AL$7,OR($AH$11="Northbound",$AH$11="Eastbound")),'Raw Data'!BD1409,IF(AND($AE$11=$AL$1,OR($AH$11="Southbound",$AH$11="Westbound")),'Raw Data'!BD168,IF(AND($AE$11=$AL$2,OR($AH$11="Southbound",$AH$11="Westbound")),'Raw Data'!BD375,IF(AND($AE$11=$AL$3,OR($AH$11="Southbound",$AH$11="Westbound")),'Raw Data'!BD582,IF(AND($AE$11=$AL$4,OR($AH$11="Southbound",$AH$11="Westbound")),'Raw Data'!BD789,IF(AND($AE$11=$AL$5,OR($AH$11="Southbound",$AH$11="Westbound")),'Raw Data'!BD996,IF(AND($AE$11=$AL$6,OR($AH$11="Southbound",$AH$11="Westbound")),'Raw Data'!BD1203,IF(AND($AE$11=$AL$7,OR($AH$11="Southbound",$AH$11="Westbound")),'Raw Data'!BD1410,IF(AND($AE$11=$AL$1,$AH$11="Combined"),SUM('Raw Data'!BD167:BD168),IF(AND($AE$11=$AL$2,$AH$11="Combined"),SUM('Raw Data'!BD374:BD375),IF(AND($AE$11=$AL$3,$AH$11="Combined"),SUM('Raw Data'!BD581:BD582),IF(AND($AE$11=$AL$4,$AH$11="Combined"),SUM('Raw Data'!BD788:BD789),IF(AND($AE$11=$AL$5,$AH$11="Combined"),SUM('Raw Data'!BD995:BD996),IF(AND($AE$11=$AL$6,$AH$11="Combined"),SUM('Raw Data'!BD1202:BD1203),IF(AND($AE$11=$AL$7,$AH$11="Combined"),SUM('Raw Data'!BD1409:BD1410),"Error")))))))))))))))))))))</f>
        <v>0</v>
      </c>
      <c r="U36" s="6">
        <f>IF(AND($AE$11=$AL$1,OR($AH$11="Northbound",$AH$11="Eastbound")),'Raw Data'!BE167,IF(AND($AE$11=$AL$2,OR($AH$11="Northbound",$AH$11="Eastbound")),'Raw Data'!BE374,IF(AND($AE$11=$AL$3,OR($AH$11="Northbound",$AH$11="Eastbound")),'Raw Data'!BE581,IF(AND($AE$11=$AL$4,OR($AH$11="Northbound",$AH$11="Eastbound")),'Raw Data'!BE788,IF(AND($AE$11=$AL$5,OR($AH$11="Northbound",$AH$11="Eastbound")),'Raw Data'!BE995,IF(AND($AE$11=$AL$6,OR($AH$11="Northbound",$AH$11="Eastbound")),'Raw Data'!BE1202,IF(AND($AE$11=$AL$7,OR($AH$11="Northbound",$AH$11="Eastbound")),'Raw Data'!BE1409,IF(AND($AE$11=$AL$1,OR($AH$11="Southbound",$AH$11="Westbound")),'Raw Data'!BE168,IF(AND($AE$11=$AL$2,OR($AH$11="Southbound",$AH$11="Westbound")),'Raw Data'!BE375,IF(AND($AE$11=$AL$3,OR($AH$11="Southbound",$AH$11="Westbound")),'Raw Data'!BE582,IF(AND($AE$11=$AL$4,OR($AH$11="Southbound",$AH$11="Westbound")),'Raw Data'!BE789,IF(AND($AE$11=$AL$5,OR($AH$11="Southbound",$AH$11="Westbound")),'Raw Data'!BE996,IF(AND($AE$11=$AL$6,OR($AH$11="Southbound",$AH$11="Westbound")),'Raw Data'!BE1203,IF(AND($AE$11=$AL$7,OR($AH$11="Southbound",$AH$11="Westbound")),'Raw Data'!BE1410,IF(AND($AE$11=$AL$1,$AH$11="Combined"),SUM('Raw Data'!BE167:BE168),IF(AND($AE$11=$AL$2,$AH$11="Combined"),SUM('Raw Data'!BE374:BE375),IF(AND($AE$11=$AL$3,$AH$11="Combined"),SUM('Raw Data'!BE581:BE582),IF(AND($AE$11=$AL$4,$AH$11="Combined"),SUM('Raw Data'!BE788:BE789),IF(AND($AE$11=$AL$5,$AH$11="Combined"),SUM('Raw Data'!BE995:BE996),IF(AND($AE$11=$AL$6,$AH$11="Combined"),SUM('Raw Data'!BE1202:BE1203),IF(AND($AE$11=$AL$7,$AH$11="Combined"),SUM('Raw Data'!BE1409:BE1410),"Error")))))))))))))))))))))</f>
        <v>0</v>
      </c>
      <c r="V36" s="6">
        <f>IF(AND($AE$11=$AL$1,OR($AH$11="Northbound",$AH$11="Eastbound")),'Raw Data'!BF167,IF(AND($AE$11=$AL$2,OR($AH$11="Northbound",$AH$11="Eastbound")),'Raw Data'!BF374,IF(AND($AE$11=$AL$3,OR($AH$11="Northbound",$AH$11="Eastbound")),'Raw Data'!BF581,IF(AND($AE$11=$AL$4,OR($AH$11="Northbound",$AH$11="Eastbound")),'Raw Data'!BF788,IF(AND($AE$11=$AL$5,OR($AH$11="Northbound",$AH$11="Eastbound")),'Raw Data'!BF995,IF(AND($AE$11=$AL$6,OR($AH$11="Northbound",$AH$11="Eastbound")),'Raw Data'!BF1202,IF(AND($AE$11=$AL$7,OR($AH$11="Northbound",$AH$11="Eastbound")),'Raw Data'!BF1409,IF(AND($AE$11=$AL$1,OR($AH$11="Southbound",$AH$11="Westbound")),'Raw Data'!BF168,IF(AND($AE$11=$AL$2,OR($AH$11="Southbound",$AH$11="Westbound")),'Raw Data'!BF375,IF(AND($AE$11=$AL$3,OR($AH$11="Southbound",$AH$11="Westbound")),'Raw Data'!BF582,IF(AND($AE$11=$AL$4,OR($AH$11="Southbound",$AH$11="Westbound")),'Raw Data'!BF789,IF(AND($AE$11=$AL$5,OR($AH$11="Southbound",$AH$11="Westbound")),'Raw Data'!BF996,IF(AND($AE$11=$AL$6,OR($AH$11="Southbound",$AH$11="Westbound")),'Raw Data'!BF1203,IF(AND($AE$11=$AL$7,OR($AH$11="Southbound",$AH$11="Westbound")),'Raw Data'!BF1410,IF(AND($AE$11=$AL$1,$AH$11="Combined"),SUM('Raw Data'!BF167:BF168),IF(AND($AE$11=$AL$2,$AH$11="Combined"),SUM('Raw Data'!BF374:BF375),IF(AND($AE$11=$AL$3,$AH$11="Combined"),SUM('Raw Data'!BF581:BF582),IF(AND($AE$11=$AL$4,$AH$11="Combined"),SUM('Raw Data'!BF788:BF789),IF(AND($AE$11=$AL$5,$AH$11="Combined"),SUM('Raw Data'!BF995:BF996),IF(AND($AE$11=$AL$6,$AH$11="Combined"),SUM('Raw Data'!BF1202:BF1203),IF(AND($AE$11=$AL$7,$AH$11="Combined"),SUM('Raw Data'!BF1409:BF1410),"Error")))))))))))))))))))))</f>
        <v>0</v>
      </c>
      <c r="W36" s="6">
        <f>IF(AND($AE$11=$AL$1,OR($AH$11="Northbound",$AH$11="Eastbound")),'Raw Data'!BG167,IF(AND($AE$11=$AL$2,OR($AH$11="Northbound",$AH$11="Eastbound")),'Raw Data'!BG374,IF(AND($AE$11=$AL$3,OR($AH$11="Northbound",$AH$11="Eastbound")),'Raw Data'!BG581,IF(AND($AE$11=$AL$4,OR($AH$11="Northbound",$AH$11="Eastbound")),'Raw Data'!BG788,IF(AND($AE$11=$AL$5,OR($AH$11="Northbound",$AH$11="Eastbound")),'Raw Data'!BG995,IF(AND($AE$11=$AL$6,OR($AH$11="Northbound",$AH$11="Eastbound")),'Raw Data'!BG1202,IF(AND($AE$11=$AL$7,OR($AH$11="Northbound",$AH$11="Eastbound")),'Raw Data'!BG1409,IF(AND($AE$11=$AL$1,OR($AH$11="Southbound",$AH$11="Westbound")),'Raw Data'!BG168,IF(AND($AE$11=$AL$2,OR($AH$11="Southbound",$AH$11="Westbound")),'Raw Data'!BG375,IF(AND($AE$11=$AL$3,OR($AH$11="Southbound",$AH$11="Westbound")),'Raw Data'!BG582,IF(AND($AE$11=$AL$4,OR($AH$11="Southbound",$AH$11="Westbound")),'Raw Data'!BG789,IF(AND($AE$11=$AL$5,OR($AH$11="Southbound",$AH$11="Westbound")),'Raw Data'!BG996,IF(AND($AE$11=$AL$6,OR($AH$11="Southbound",$AH$11="Westbound")),'Raw Data'!BG1203,IF(AND($AE$11=$AL$7,OR($AH$11="Southbound",$AH$11="Westbound")),'Raw Data'!BG1410,IF(AND($AE$11=$AL$1,$AH$11="Combined"),SUM('Raw Data'!BG167:BG168),IF(AND($AE$11=$AL$2,$AH$11="Combined"),SUM('Raw Data'!BG374:BG375),IF(AND($AE$11=$AL$3,$AH$11="Combined"),SUM('Raw Data'!BG581:BG582),IF(AND($AE$11=$AL$4,$AH$11="Combined"),SUM('Raw Data'!BG788:BG789),IF(AND($AE$11=$AL$5,$AH$11="Combined"),SUM('Raw Data'!BG995:BG996),IF(AND($AE$11=$AL$6,$AH$11="Combined"),SUM('Raw Data'!BG1202:BG1203),IF(AND($AE$11=$AL$7,$AH$11="Combined"),SUM('Raw Data'!BG1409:BG1410),"Error")))))))))))))))))))))</f>
        <v>0</v>
      </c>
      <c r="X36" s="6">
        <f t="shared" si="2"/>
        <v>0</v>
      </c>
      <c r="Y36" s="24" t="str">
        <f t="shared" si="0"/>
        <v>0</v>
      </c>
      <c r="Z36" s="6" t="str">
        <f>IF(AND($AE$11=$AL$1,OR($AH$11="Northbound",$AH$11="Eastbound")),'Raw Data'!BH167,IF(AND($AE$11=$AL$2,OR($AH$11="Northbound",$AH$11="Eastbound")),'Raw Data'!BH374,IF(AND($AE$11=$AL$3,OR($AH$11="Northbound",$AH$11="Eastbound")),'Raw Data'!BH581,IF(AND($AE$11=$AL$4,OR($AH$11="Northbound",$AH$11="Eastbound")),'Raw Data'!BH788,IF(AND($AE$11=$AL$5,OR($AH$11="Northbound",$AH$11="Eastbound")),'Raw Data'!BH995,IF(AND($AE$11=$AL$6,OR($AH$11="Northbound",$AH$11="Eastbound")),'Raw Data'!BH1202,IF(AND($AE$11=$AL$7,OR($AH$11="Northbound",$AH$11="Eastbound")),'Raw Data'!BH1409,IF(AND($AE$11=$AL$1,OR($AH$11="Southbound",$AH$11="Westbound")),'Raw Data'!BH168,IF(AND($AE$11=$AL$2,OR($AH$11="Southbound",$AH$11="Westbound")),'Raw Data'!BH375,IF(AND($AE$11=$AL$3,OR($AH$11="Southbound",$AH$11="Westbound")),'Raw Data'!BH582,IF(AND($AE$11=$AL$4,OR($AH$11="Southbound",$AH$11="Westbound")),'Raw Data'!BH789,IF(AND($AE$11=$AL$5,OR($AH$11="Southbound",$AH$11="Westbound")),'Raw Data'!BH996,IF(AND($AE$11=$AL$6,OR($AH$11="Southbound",$AH$11="Westbound")),'Raw Data'!BH1203,IF(AND($AE$11=$AL$7,OR($AH$11="Southbound",$AH$11="Westbound")),'Raw Data'!BH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6" s="6" t="str">
        <f>IF(AND($AE$11=$AL$1,OR($AH$11="Northbound",$AH$11="Eastbound")),'Raw Data'!BI167,IF(AND($AE$11=$AL$2,OR($AH$11="Northbound",$AH$11="Eastbound")),'Raw Data'!BI374,IF(AND($AE$11=$AL$3,OR($AH$11="Northbound",$AH$11="Eastbound")),'Raw Data'!BI581,IF(AND($AE$11=$AL$4,OR($AH$11="Northbound",$AH$11="Eastbound")),'Raw Data'!BI788,IF(AND($AE$11=$AL$5,OR($AH$11="Northbound",$AH$11="Eastbound")),'Raw Data'!BI995,IF(AND($AE$11=$AL$6,OR($AH$11="Northbound",$AH$11="Eastbound")),'Raw Data'!BI1202,IF(AND($AE$11=$AL$7,OR($AH$11="Northbound",$AH$11="Eastbound")),'Raw Data'!BI1409,IF(AND($AE$11=$AL$1,OR($AH$11="Southbound",$AH$11="Westbound")),'Raw Data'!BI168,IF(AND($AE$11=$AL$2,OR($AH$11="Southbound",$AH$11="Westbound")),'Raw Data'!BI375,IF(AND($AE$11=$AL$3,OR($AH$11="Southbound",$AH$11="Westbound")),'Raw Data'!BI582,IF(AND($AE$11=$AL$4,OR($AH$11="Southbound",$AH$11="Westbound")),'Raw Data'!BI789,IF(AND($AE$11=$AL$5,OR($AH$11="Southbound",$AH$11="Westbound")),'Raw Data'!BI996,IF(AND($AE$11=$AL$6,OR($AH$11="Southbound",$AH$11="Westbound")),'Raw Data'!BI1203,IF(AND($AE$11=$AL$7,OR($AH$11="Southbound",$AH$11="Westbound")),'Raw Data'!BI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6" s="6" t="str">
        <f>IF(AND($AE$11=$AL$1,OR($AH$11="Northbound",$AH$11="Eastbound")),'Raw Data'!BJ167,IF(AND($AE$11=$AL$2,OR($AH$11="Northbound",$AH$11="Eastbound")),'Raw Data'!BJ374,IF(AND($AE$11=$AL$3,OR($AH$11="Northbound",$AH$11="Eastbound")),'Raw Data'!BJ581,IF(AND($AE$11=$AL$4,OR($AH$11="Northbound",$AH$11="Eastbound")),'Raw Data'!BJ788,IF(AND($AE$11=$AL$5,OR($AH$11="Northbound",$AH$11="Eastbound")),'Raw Data'!BJ995,IF(AND($AE$11=$AL$6,OR($AH$11="Northbound",$AH$11="Eastbound")),'Raw Data'!BJ1202,IF(AND($AE$11=$AL$7,OR($AH$11="Northbound",$AH$11="Eastbound")),'Raw Data'!BJ1409,IF(AND($AE$11=$AL$1,OR($AH$11="Southbound",$AH$11="Westbound")),'Raw Data'!BJ168,IF(AND($AE$11=$AL$2,OR($AH$11="Southbound",$AH$11="Westbound")),'Raw Data'!BJ375,IF(AND($AE$11=$AL$3,OR($AH$11="Southbound",$AH$11="Westbound")),'Raw Data'!BJ582,IF(AND($AE$11=$AL$4,OR($AH$11="Southbound",$AH$11="Westbound")),'Raw Data'!BJ789,IF(AND($AE$11=$AL$5,OR($AH$11="Southbound",$AH$11="Westbound")),'Raw Data'!BJ996,IF(AND($AE$11=$AL$6,OR($AH$11="Southbound",$AH$11="Westbound")),'Raw Data'!BJ1203,IF(AND($AE$11=$AL$7,OR($AH$11="Southbound",$AH$11="Westbound")),'Raw Data'!BJ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6" s="70" t="str">
        <f>IF(AND($AE$11=$AL$1,OR($AH$11="Northbound",$AH$11="Eastbound")),'Raw Data'!BK167,IF(AND($AE$11=$AL$2,OR($AH$11="Northbound",$AH$11="Eastbound")),'Raw Data'!BK374,IF(AND($AE$11=$AL$3,OR($AH$11="Northbound",$AH$11="Eastbound")),'Raw Data'!BK581,IF(AND($AE$11=$AL$4,OR($AH$11="Northbound",$AH$11="Eastbound")),'Raw Data'!BK788,IF(AND($AE$11=$AL$5,OR($AH$11="Northbound",$AH$11="Eastbound")),'Raw Data'!BK995,IF(AND($AE$11=$AL$6,OR($AH$11="Northbound",$AH$11="Eastbound")),'Raw Data'!BK1202,IF(AND($AE$11=$AL$7,OR($AH$11="Northbound",$AH$11="Eastbound")),'Raw Data'!BK1409,IF(AND($AE$11=$AL$1,OR($AH$11="Southbound",$AH$11="Westbound")),'Raw Data'!BK168,IF(AND($AE$11=$AL$2,OR($AH$11="Southbound",$AH$11="Westbound")),'Raw Data'!BK375,IF(AND($AE$11=$AL$3,OR($AH$11="Southbound",$AH$11="Westbound")),'Raw Data'!BK582,IF(AND($AE$11=$AL$4,OR($AH$11="Southbound",$AH$11="Westbound")),'Raw Data'!BK789,IF(AND($AE$11=$AL$5,OR($AH$11="Southbound",$AH$11="Westbound")),'Raw Data'!BK996,IF(AND($AE$11=$AL$6,OR($AH$11="Southbound",$AH$11="Westbound")),'Raw Data'!BK1203,IF(AND($AE$11=$AL$7,OR($AH$11="Southbound",$AH$11="Westbound")),'Raw Data'!BK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6" s="47"/>
      <c r="AF36" s="47"/>
      <c r="AG36" s="47"/>
      <c r="AH36" s="47"/>
      <c r="AI36" s="47"/>
      <c r="AJ36" s="47"/>
      <c r="AK36" s="47"/>
      <c r="AL36" s="51"/>
      <c r="AM36" s="51"/>
      <c r="AN36" s="41"/>
      <c r="AO36" s="51"/>
      <c r="AQ36" s="47"/>
      <c r="AR36" s="47"/>
      <c r="AT36" s="47"/>
      <c r="AU36" s="47"/>
    </row>
    <row r="37" spans="1:47" ht="13.8" x14ac:dyDescent="0.25">
      <c r="A37" s="43">
        <v>0.23958333333333401</v>
      </c>
      <c r="B37" s="54">
        <f t="shared" si="1"/>
        <v>1</v>
      </c>
      <c r="C37" s="6">
        <f>IF(AND($AE$11=$AL$1,OR($AH$11="Northbound",$AH$11="Eastbound")),'Raw Data'!AM169,IF(AND($AE$11=$AL$2,OR($AH$11="Northbound",$AH$11="Eastbound")),'Raw Data'!AM376,IF(AND($AE$11=$AL$3,OR($AH$11="Northbound",$AH$11="Eastbound")),'Raw Data'!AM583,IF(AND($AE$11=$AL$4,OR($AH$11="Northbound",$AH$11="Eastbound")),'Raw Data'!AM790,IF(AND($AE$11=$AL$5,OR($AH$11="Northbound",$AH$11="Eastbound")),'Raw Data'!AM997,IF(AND($AE$11=$AL$6,OR($AH$11="Northbound",$AH$11="Eastbound")),'Raw Data'!AM1204,IF(AND($AE$11=$AL$7,OR($AH$11="Northbound",$AH$11="Eastbound")),'Raw Data'!AM1411,IF(AND($AE$11=$AL$1,OR($AH$11="Southbound",$AH$11="Westbound")),'Raw Data'!AM170,IF(AND($AE$11=$AL$2,OR($AH$11="Southbound",$AH$11="Westbound")),'Raw Data'!AM377,IF(AND($AE$11=$AL$3,OR($AH$11="Southbound",$AH$11="Westbound")),'Raw Data'!AM584,IF(AND($AE$11=$AL$4,OR($AH$11="Southbound",$AH$11="Westbound")),'Raw Data'!AM791,IF(AND($AE$11=$AL$5,OR($AH$11="Southbound",$AH$11="Westbound")),'Raw Data'!AM998,IF(AND($AE$11=$AL$6,OR($AH$11="Southbound",$AH$11="Westbound")),'Raw Data'!AM1205,IF(AND($AE$11=$AL$7,OR($AH$11="Southbound",$AH$11="Westbound")),'Raw Data'!AM1412,IF(AND($AE$11=$AL$1,$AH$11="Combined"),SUM('Raw Data'!AM169:AM170),IF(AND($AE$11=$AL$2,$AH$11="Combined"),SUM('Raw Data'!AM376:AM377),IF(AND($AE$11=$AL$3,$AH$11="Combined"),SUM('Raw Data'!AM583:AM584),IF(AND($AE$11=$AL$4,$AH$11="Combined"),SUM('Raw Data'!AM790:AM791),IF(AND($AE$11=$AL$5,$AH$11="Combined"),SUM('Raw Data'!AM997:AM998),IF(AND($AE$11=$AL$6,$AH$11="Combined"),SUM('Raw Data'!AM1204:AM1205),IF(AND($AE$11=$AL$7,$AH$11="Combined"),SUM('Raw Data'!AM1411:AM1412),"Error")))))))))))))))))))))</f>
        <v>0</v>
      </c>
      <c r="D37" s="6">
        <f>IF(AND($AE$11=$AL$1,OR($AH$11="Northbound",$AH$11="Eastbound")),'Raw Data'!AN169,IF(AND($AE$11=$AL$2,OR($AH$11="Northbound",$AH$11="Eastbound")),'Raw Data'!AN376,IF(AND($AE$11=$AL$3,OR($AH$11="Northbound",$AH$11="Eastbound")),'Raw Data'!AN583,IF(AND($AE$11=$AL$4,OR($AH$11="Northbound",$AH$11="Eastbound")),'Raw Data'!AN790,IF(AND($AE$11=$AL$5,OR($AH$11="Northbound",$AH$11="Eastbound")),'Raw Data'!AN997,IF(AND($AE$11=$AL$6,OR($AH$11="Northbound",$AH$11="Eastbound")),'Raw Data'!AN1204,IF(AND($AE$11=$AL$7,OR($AH$11="Northbound",$AH$11="Eastbound")),'Raw Data'!AN1411,IF(AND($AE$11=$AL$1,OR($AH$11="Southbound",$AH$11="Westbound")),'Raw Data'!AN170,IF(AND($AE$11=$AL$2,OR($AH$11="Southbound",$AH$11="Westbound")),'Raw Data'!AN377,IF(AND($AE$11=$AL$3,OR($AH$11="Southbound",$AH$11="Westbound")),'Raw Data'!AN584,IF(AND($AE$11=$AL$4,OR($AH$11="Southbound",$AH$11="Westbound")),'Raw Data'!AN791,IF(AND($AE$11=$AL$5,OR($AH$11="Southbound",$AH$11="Westbound")),'Raw Data'!AN998,IF(AND($AE$11=$AL$6,OR($AH$11="Southbound",$AH$11="Westbound")),'Raw Data'!AN1205,IF(AND($AE$11=$AL$7,OR($AH$11="Southbound",$AH$11="Westbound")),'Raw Data'!AN1412,IF(AND($AE$11=$AL$1,$AH$11="Combined"),SUM('Raw Data'!AN169:AN170),IF(AND($AE$11=$AL$2,$AH$11="Combined"),SUM('Raw Data'!AN376:AN377),IF(AND($AE$11=$AL$3,$AH$11="Combined"),SUM('Raw Data'!AN583:AN584),IF(AND($AE$11=$AL$4,$AH$11="Combined"),SUM('Raw Data'!AN790:AN791),IF(AND($AE$11=$AL$5,$AH$11="Combined"),SUM('Raw Data'!AN997:AN998),IF(AND($AE$11=$AL$6,$AH$11="Combined"),SUM('Raw Data'!AN1204:AN1205),IF(AND($AE$11=$AL$7,$AH$11="Combined"),SUM('Raw Data'!AN1411:AN1412),"Error")))))))))))))))))))))</f>
        <v>0</v>
      </c>
      <c r="E37" s="6">
        <f>IF(AND($AE$11=$AL$1,OR($AH$11="Northbound",$AH$11="Eastbound")),'Raw Data'!AO169,IF(AND($AE$11=$AL$2,OR($AH$11="Northbound",$AH$11="Eastbound")),'Raw Data'!AO376,IF(AND($AE$11=$AL$3,OR($AH$11="Northbound",$AH$11="Eastbound")),'Raw Data'!AO583,IF(AND($AE$11=$AL$4,OR($AH$11="Northbound",$AH$11="Eastbound")),'Raw Data'!AO790,IF(AND($AE$11=$AL$5,OR($AH$11="Northbound",$AH$11="Eastbound")),'Raw Data'!AO997,IF(AND($AE$11=$AL$6,OR($AH$11="Northbound",$AH$11="Eastbound")),'Raw Data'!AO1204,IF(AND($AE$11=$AL$7,OR($AH$11="Northbound",$AH$11="Eastbound")),'Raw Data'!AO1411,IF(AND($AE$11=$AL$1,OR($AH$11="Southbound",$AH$11="Westbound")),'Raw Data'!AO170,IF(AND($AE$11=$AL$2,OR($AH$11="Southbound",$AH$11="Westbound")),'Raw Data'!AO377,IF(AND($AE$11=$AL$3,OR($AH$11="Southbound",$AH$11="Westbound")),'Raw Data'!AO584,IF(AND($AE$11=$AL$4,OR($AH$11="Southbound",$AH$11="Westbound")),'Raw Data'!AO791,IF(AND($AE$11=$AL$5,OR($AH$11="Southbound",$AH$11="Westbound")),'Raw Data'!AO998,IF(AND($AE$11=$AL$6,OR($AH$11="Southbound",$AH$11="Westbound")),'Raw Data'!AO1205,IF(AND($AE$11=$AL$7,OR($AH$11="Southbound",$AH$11="Westbound")),'Raw Data'!AO1412,IF(AND($AE$11=$AL$1,$AH$11="Combined"),SUM('Raw Data'!AO169:AO170),IF(AND($AE$11=$AL$2,$AH$11="Combined"),SUM('Raw Data'!AO376:AO377),IF(AND($AE$11=$AL$3,$AH$11="Combined"),SUM('Raw Data'!AO583:AO584),IF(AND($AE$11=$AL$4,$AH$11="Combined"),SUM('Raw Data'!AO790:AO791),IF(AND($AE$11=$AL$5,$AH$11="Combined"),SUM('Raw Data'!AO997:AO998),IF(AND($AE$11=$AL$6,$AH$11="Combined"),SUM('Raw Data'!AO1204:AO1205),IF(AND($AE$11=$AL$7,$AH$11="Combined"),SUM('Raw Data'!AO1411:AO1412),"Error")))))))))))))))))))))</f>
        <v>0</v>
      </c>
      <c r="F37" s="6">
        <f>IF(AND($AE$11=$AL$1,OR($AH$11="Northbound",$AH$11="Eastbound")),'Raw Data'!AP169,IF(AND($AE$11=$AL$2,OR($AH$11="Northbound",$AH$11="Eastbound")),'Raw Data'!AP376,IF(AND($AE$11=$AL$3,OR($AH$11="Northbound",$AH$11="Eastbound")),'Raw Data'!AP583,IF(AND($AE$11=$AL$4,OR($AH$11="Northbound",$AH$11="Eastbound")),'Raw Data'!AP790,IF(AND($AE$11=$AL$5,OR($AH$11="Northbound",$AH$11="Eastbound")),'Raw Data'!AP997,IF(AND($AE$11=$AL$6,OR($AH$11="Northbound",$AH$11="Eastbound")),'Raw Data'!AP1204,IF(AND($AE$11=$AL$7,OR($AH$11="Northbound",$AH$11="Eastbound")),'Raw Data'!AP1411,IF(AND($AE$11=$AL$1,OR($AH$11="Southbound",$AH$11="Westbound")),'Raw Data'!AP170,IF(AND($AE$11=$AL$2,OR($AH$11="Southbound",$AH$11="Westbound")),'Raw Data'!AP377,IF(AND($AE$11=$AL$3,OR($AH$11="Southbound",$AH$11="Westbound")),'Raw Data'!AP584,IF(AND($AE$11=$AL$4,OR($AH$11="Southbound",$AH$11="Westbound")),'Raw Data'!AP791,IF(AND($AE$11=$AL$5,OR($AH$11="Southbound",$AH$11="Westbound")),'Raw Data'!AP998,IF(AND($AE$11=$AL$6,OR($AH$11="Southbound",$AH$11="Westbound")),'Raw Data'!AP1205,IF(AND($AE$11=$AL$7,OR($AH$11="Southbound",$AH$11="Westbound")),'Raw Data'!AP1412,IF(AND($AE$11=$AL$1,$AH$11="Combined"),SUM('Raw Data'!AP169:AP170),IF(AND($AE$11=$AL$2,$AH$11="Combined"),SUM('Raw Data'!AP376:AP377),IF(AND($AE$11=$AL$3,$AH$11="Combined"),SUM('Raw Data'!AP583:AP584),IF(AND($AE$11=$AL$4,$AH$11="Combined"),SUM('Raw Data'!AP790:AP791),IF(AND($AE$11=$AL$5,$AH$11="Combined"),SUM('Raw Data'!AP997:AP998),IF(AND($AE$11=$AL$6,$AH$11="Combined"),SUM('Raw Data'!AP1204:AP1205),IF(AND($AE$11=$AL$7,$AH$11="Combined"),SUM('Raw Data'!AP1411:AP1412),"Error")))))))))))))))))))))</f>
        <v>1</v>
      </c>
      <c r="G37" s="6">
        <f>IF(AND($AE$11=$AL$1,OR($AH$11="Northbound",$AH$11="Eastbound")),'Raw Data'!AQ169,IF(AND($AE$11=$AL$2,OR($AH$11="Northbound",$AH$11="Eastbound")),'Raw Data'!AQ376,IF(AND($AE$11=$AL$3,OR($AH$11="Northbound",$AH$11="Eastbound")),'Raw Data'!AQ583,IF(AND($AE$11=$AL$4,OR($AH$11="Northbound",$AH$11="Eastbound")),'Raw Data'!AQ790,IF(AND($AE$11=$AL$5,OR($AH$11="Northbound",$AH$11="Eastbound")),'Raw Data'!AQ997,IF(AND($AE$11=$AL$6,OR($AH$11="Northbound",$AH$11="Eastbound")),'Raw Data'!AQ1204,IF(AND($AE$11=$AL$7,OR($AH$11="Northbound",$AH$11="Eastbound")),'Raw Data'!AQ1411,IF(AND($AE$11=$AL$1,OR($AH$11="Southbound",$AH$11="Westbound")),'Raw Data'!AQ170,IF(AND($AE$11=$AL$2,OR($AH$11="Southbound",$AH$11="Westbound")),'Raw Data'!AQ377,IF(AND($AE$11=$AL$3,OR($AH$11="Southbound",$AH$11="Westbound")),'Raw Data'!AQ584,IF(AND($AE$11=$AL$4,OR($AH$11="Southbound",$AH$11="Westbound")),'Raw Data'!AQ791,IF(AND($AE$11=$AL$5,OR($AH$11="Southbound",$AH$11="Westbound")),'Raw Data'!AQ998,IF(AND($AE$11=$AL$6,OR($AH$11="Southbound",$AH$11="Westbound")),'Raw Data'!AQ1205,IF(AND($AE$11=$AL$7,OR($AH$11="Southbound",$AH$11="Westbound")),'Raw Data'!AQ1412,IF(AND($AE$11=$AL$1,$AH$11="Combined"),SUM('Raw Data'!AQ169:AQ170),IF(AND($AE$11=$AL$2,$AH$11="Combined"),SUM('Raw Data'!AQ376:AQ377),IF(AND($AE$11=$AL$3,$AH$11="Combined"),SUM('Raw Data'!AQ583:AQ584),IF(AND($AE$11=$AL$4,$AH$11="Combined"),SUM('Raw Data'!AQ790:AQ791),IF(AND($AE$11=$AL$5,$AH$11="Combined"),SUM('Raw Data'!AQ997:AQ998),IF(AND($AE$11=$AL$6,$AH$11="Combined"),SUM('Raw Data'!AQ1204:AQ1205),IF(AND($AE$11=$AL$7,$AH$11="Combined"),SUM('Raw Data'!AQ1411:AQ1412),"Error")))))))))))))))))))))</f>
        <v>0</v>
      </c>
      <c r="H37" s="6">
        <f>IF(AND($AE$11=$AL$1,OR($AH$11="Northbound",$AH$11="Eastbound")),'Raw Data'!AR169,IF(AND($AE$11=$AL$2,OR($AH$11="Northbound",$AH$11="Eastbound")),'Raw Data'!AR376,IF(AND($AE$11=$AL$3,OR($AH$11="Northbound",$AH$11="Eastbound")),'Raw Data'!AR583,IF(AND($AE$11=$AL$4,OR($AH$11="Northbound",$AH$11="Eastbound")),'Raw Data'!AR790,IF(AND($AE$11=$AL$5,OR($AH$11="Northbound",$AH$11="Eastbound")),'Raw Data'!AR997,IF(AND($AE$11=$AL$6,OR($AH$11="Northbound",$AH$11="Eastbound")),'Raw Data'!AR1204,IF(AND($AE$11=$AL$7,OR($AH$11="Northbound",$AH$11="Eastbound")),'Raw Data'!AR1411,IF(AND($AE$11=$AL$1,OR($AH$11="Southbound",$AH$11="Westbound")),'Raw Data'!AR170,IF(AND($AE$11=$AL$2,OR($AH$11="Southbound",$AH$11="Westbound")),'Raw Data'!AR377,IF(AND($AE$11=$AL$3,OR($AH$11="Southbound",$AH$11="Westbound")),'Raw Data'!AR584,IF(AND($AE$11=$AL$4,OR($AH$11="Southbound",$AH$11="Westbound")),'Raw Data'!AR791,IF(AND($AE$11=$AL$5,OR($AH$11="Southbound",$AH$11="Westbound")),'Raw Data'!AR998,IF(AND($AE$11=$AL$6,OR($AH$11="Southbound",$AH$11="Westbound")),'Raw Data'!AR1205,IF(AND($AE$11=$AL$7,OR($AH$11="Southbound",$AH$11="Westbound")),'Raw Data'!AR1412,IF(AND($AE$11=$AL$1,$AH$11="Combined"),SUM('Raw Data'!AR169:AR170),IF(AND($AE$11=$AL$2,$AH$11="Combined"),SUM('Raw Data'!AR376:AR377),IF(AND($AE$11=$AL$3,$AH$11="Combined"),SUM('Raw Data'!AR583:AR584),IF(AND($AE$11=$AL$4,$AH$11="Combined"),SUM('Raw Data'!AR790:AR791),IF(AND($AE$11=$AL$5,$AH$11="Combined"),SUM('Raw Data'!AR997:AR998),IF(AND($AE$11=$AL$6,$AH$11="Combined"),SUM('Raw Data'!AR1204:AR1205),IF(AND($AE$11=$AL$7,$AH$11="Combined"),SUM('Raw Data'!AR1411:AR1412),"Error")))))))))))))))))))))</f>
        <v>0</v>
      </c>
      <c r="I37" s="6">
        <f>IF(AND($AE$11=$AL$1,OR($AH$11="Northbound",$AH$11="Eastbound")),'Raw Data'!AS169,IF(AND($AE$11=$AL$2,OR($AH$11="Northbound",$AH$11="Eastbound")),'Raw Data'!AS376,IF(AND($AE$11=$AL$3,OR($AH$11="Northbound",$AH$11="Eastbound")),'Raw Data'!AS583,IF(AND($AE$11=$AL$4,OR($AH$11="Northbound",$AH$11="Eastbound")),'Raw Data'!AS790,IF(AND($AE$11=$AL$5,OR($AH$11="Northbound",$AH$11="Eastbound")),'Raw Data'!AS997,IF(AND($AE$11=$AL$6,OR($AH$11="Northbound",$AH$11="Eastbound")),'Raw Data'!AS1204,IF(AND($AE$11=$AL$7,OR($AH$11="Northbound",$AH$11="Eastbound")),'Raw Data'!AS1411,IF(AND($AE$11=$AL$1,OR($AH$11="Southbound",$AH$11="Westbound")),'Raw Data'!AS170,IF(AND($AE$11=$AL$2,OR($AH$11="Southbound",$AH$11="Westbound")),'Raw Data'!AS377,IF(AND($AE$11=$AL$3,OR($AH$11="Southbound",$AH$11="Westbound")),'Raw Data'!AS584,IF(AND($AE$11=$AL$4,OR($AH$11="Southbound",$AH$11="Westbound")),'Raw Data'!AS791,IF(AND($AE$11=$AL$5,OR($AH$11="Southbound",$AH$11="Westbound")),'Raw Data'!AS998,IF(AND($AE$11=$AL$6,OR($AH$11="Southbound",$AH$11="Westbound")),'Raw Data'!AS1205,IF(AND($AE$11=$AL$7,OR($AH$11="Southbound",$AH$11="Westbound")),'Raw Data'!AS1412,IF(AND($AE$11=$AL$1,$AH$11="Combined"),SUM('Raw Data'!AS169:AS170),IF(AND($AE$11=$AL$2,$AH$11="Combined"),SUM('Raw Data'!AS376:AS377),IF(AND($AE$11=$AL$3,$AH$11="Combined"),SUM('Raw Data'!AS583:AS584),IF(AND($AE$11=$AL$4,$AH$11="Combined"),SUM('Raw Data'!AS790:AS791),IF(AND($AE$11=$AL$5,$AH$11="Combined"),SUM('Raw Data'!AS997:AS998),IF(AND($AE$11=$AL$6,$AH$11="Combined"),SUM('Raw Data'!AS1204:AS1205),IF(AND($AE$11=$AL$7,$AH$11="Combined"),SUM('Raw Data'!AS1411:AS1412),"Error")))))))))))))))))))))</f>
        <v>0</v>
      </c>
      <c r="J37" s="6">
        <f>IF(AND($AE$11=$AL$1,OR($AH$11="Northbound",$AH$11="Eastbound")),'Raw Data'!AT169,IF(AND($AE$11=$AL$2,OR($AH$11="Northbound",$AH$11="Eastbound")),'Raw Data'!AT376,IF(AND($AE$11=$AL$3,OR($AH$11="Northbound",$AH$11="Eastbound")),'Raw Data'!AT583,IF(AND($AE$11=$AL$4,OR($AH$11="Northbound",$AH$11="Eastbound")),'Raw Data'!AT790,IF(AND($AE$11=$AL$5,OR($AH$11="Northbound",$AH$11="Eastbound")),'Raw Data'!AT997,IF(AND($AE$11=$AL$6,OR($AH$11="Northbound",$AH$11="Eastbound")),'Raw Data'!AT1204,IF(AND($AE$11=$AL$7,OR($AH$11="Northbound",$AH$11="Eastbound")),'Raw Data'!AT1411,IF(AND($AE$11=$AL$1,OR($AH$11="Southbound",$AH$11="Westbound")),'Raw Data'!AT170,IF(AND($AE$11=$AL$2,OR($AH$11="Southbound",$AH$11="Westbound")),'Raw Data'!AT377,IF(AND($AE$11=$AL$3,OR($AH$11="Southbound",$AH$11="Westbound")),'Raw Data'!AT584,IF(AND($AE$11=$AL$4,OR($AH$11="Southbound",$AH$11="Westbound")),'Raw Data'!AT791,IF(AND($AE$11=$AL$5,OR($AH$11="Southbound",$AH$11="Westbound")),'Raw Data'!AT998,IF(AND($AE$11=$AL$6,OR($AH$11="Southbound",$AH$11="Westbound")),'Raw Data'!AT1205,IF(AND($AE$11=$AL$7,OR($AH$11="Southbound",$AH$11="Westbound")),'Raw Data'!AT1412,IF(AND($AE$11=$AL$1,$AH$11="Combined"),SUM('Raw Data'!AT169:AT170),IF(AND($AE$11=$AL$2,$AH$11="Combined"),SUM('Raw Data'!AT376:AT377),IF(AND($AE$11=$AL$3,$AH$11="Combined"),SUM('Raw Data'!AT583:AT584),IF(AND($AE$11=$AL$4,$AH$11="Combined"),SUM('Raw Data'!AT790:AT791),IF(AND($AE$11=$AL$5,$AH$11="Combined"),SUM('Raw Data'!AT997:AT998),IF(AND($AE$11=$AL$6,$AH$11="Combined"),SUM('Raw Data'!AT1204:AT1205),IF(AND($AE$11=$AL$7,$AH$11="Combined"),SUM('Raw Data'!AT1411:AT1412),"Error")))))))))))))))))))))</f>
        <v>0</v>
      </c>
      <c r="K37" s="6">
        <f>IF(AND($AE$11=$AL$1,OR($AH$11="Northbound",$AH$11="Eastbound")),'Raw Data'!AU169,IF(AND($AE$11=$AL$2,OR($AH$11="Northbound",$AH$11="Eastbound")),'Raw Data'!AU376,IF(AND($AE$11=$AL$3,OR($AH$11="Northbound",$AH$11="Eastbound")),'Raw Data'!AU583,IF(AND($AE$11=$AL$4,OR($AH$11="Northbound",$AH$11="Eastbound")),'Raw Data'!AU790,IF(AND($AE$11=$AL$5,OR($AH$11="Northbound",$AH$11="Eastbound")),'Raw Data'!AU997,IF(AND($AE$11=$AL$6,OR($AH$11="Northbound",$AH$11="Eastbound")),'Raw Data'!AU1204,IF(AND($AE$11=$AL$7,OR($AH$11="Northbound",$AH$11="Eastbound")),'Raw Data'!AU1411,IF(AND($AE$11=$AL$1,OR($AH$11="Southbound",$AH$11="Westbound")),'Raw Data'!AU170,IF(AND($AE$11=$AL$2,OR($AH$11="Southbound",$AH$11="Westbound")),'Raw Data'!AU377,IF(AND($AE$11=$AL$3,OR($AH$11="Southbound",$AH$11="Westbound")),'Raw Data'!AU584,IF(AND($AE$11=$AL$4,OR($AH$11="Southbound",$AH$11="Westbound")),'Raw Data'!AU791,IF(AND($AE$11=$AL$5,OR($AH$11="Southbound",$AH$11="Westbound")),'Raw Data'!AU998,IF(AND($AE$11=$AL$6,OR($AH$11="Southbound",$AH$11="Westbound")),'Raw Data'!AU1205,IF(AND($AE$11=$AL$7,OR($AH$11="Southbound",$AH$11="Westbound")),'Raw Data'!AU1412,IF(AND($AE$11=$AL$1,$AH$11="Combined"),SUM('Raw Data'!AU169:AU170),IF(AND($AE$11=$AL$2,$AH$11="Combined"),SUM('Raw Data'!AU376:AU377),IF(AND($AE$11=$AL$3,$AH$11="Combined"),SUM('Raw Data'!AU583:AU584),IF(AND($AE$11=$AL$4,$AH$11="Combined"),SUM('Raw Data'!AU790:AU791),IF(AND($AE$11=$AL$5,$AH$11="Combined"),SUM('Raw Data'!AU997:AU998),IF(AND($AE$11=$AL$6,$AH$11="Combined"),SUM('Raw Data'!AU1204:AU1205),IF(AND($AE$11=$AL$7,$AH$11="Combined"),SUM('Raw Data'!AU1411:AU1412),"Error")))))))))))))))))))))</f>
        <v>0</v>
      </c>
      <c r="L37" s="6">
        <f>IF(AND($AE$11=$AL$1,OR($AH$11="Northbound",$AH$11="Eastbound")),'Raw Data'!AV169,IF(AND($AE$11=$AL$2,OR($AH$11="Northbound",$AH$11="Eastbound")),'Raw Data'!AV376,IF(AND($AE$11=$AL$3,OR($AH$11="Northbound",$AH$11="Eastbound")),'Raw Data'!AV583,IF(AND($AE$11=$AL$4,OR($AH$11="Northbound",$AH$11="Eastbound")),'Raw Data'!AV790,IF(AND($AE$11=$AL$5,OR($AH$11="Northbound",$AH$11="Eastbound")),'Raw Data'!AV997,IF(AND($AE$11=$AL$6,OR($AH$11="Northbound",$AH$11="Eastbound")),'Raw Data'!AV1204,IF(AND($AE$11=$AL$7,OR($AH$11="Northbound",$AH$11="Eastbound")),'Raw Data'!AV1411,IF(AND($AE$11=$AL$1,OR($AH$11="Southbound",$AH$11="Westbound")),'Raw Data'!AV170,IF(AND($AE$11=$AL$2,OR($AH$11="Southbound",$AH$11="Westbound")),'Raw Data'!AV377,IF(AND($AE$11=$AL$3,OR($AH$11="Southbound",$AH$11="Westbound")),'Raw Data'!AV584,IF(AND($AE$11=$AL$4,OR($AH$11="Southbound",$AH$11="Westbound")),'Raw Data'!AV791,IF(AND($AE$11=$AL$5,OR($AH$11="Southbound",$AH$11="Westbound")),'Raw Data'!AV998,IF(AND($AE$11=$AL$6,OR($AH$11="Southbound",$AH$11="Westbound")),'Raw Data'!AV1205,IF(AND($AE$11=$AL$7,OR($AH$11="Southbound",$AH$11="Westbound")),'Raw Data'!AV1412,IF(AND($AE$11=$AL$1,$AH$11="Combined"),SUM('Raw Data'!AV169:AV170),IF(AND($AE$11=$AL$2,$AH$11="Combined"),SUM('Raw Data'!AV376:AV377),IF(AND($AE$11=$AL$3,$AH$11="Combined"),SUM('Raw Data'!AV583:AV584),IF(AND($AE$11=$AL$4,$AH$11="Combined"),SUM('Raw Data'!AV790:AV791),IF(AND($AE$11=$AL$5,$AH$11="Combined"),SUM('Raw Data'!AV997:AV998),IF(AND($AE$11=$AL$6,$AH$11="Combined"),SUM('Raw Data'!AV1204:AV1205),IF(AND($AE$11=$AL$7,$AH$11="Combined"),SUM('Raw Data'!AV1411:AV1412),"Error")))))))))))))))))))))</f>
        <v>0</v>
      </c>
      <c r="M37" s="6">
        <f>IF(AND($AE$11=$AL$1,OR($AH$11="Northbound",$AH$11="Eastbound")),'Raw Data'!AW169,IF(AND($AE$11=$AL$2,OR($AH$11="Northbound",$AH$11="Eastbound")),'Raw Data'!AW376,IF(AND($AE$11=$AL$3,OR($AH$11="Northbound",$AH$11="Eastbound")),'Raw Data'!AW583,IF(AND($AE$11=$AL$4,OR($AH$11="Northbound",$AH$11="Eastbound")),'Raw Data'!AW790,IF(AND($AE$11=$AL$5,OR($AH$11="Northbound",$AH$11="Eastbound")),'Raw Data'!AW997,IF(AND($AE$11=$AL$6,OR($AH$11="Northbound",$AH$11="Eastbound")),'Raw Data'!AW1204,IF(AND($AE$11=$AL$7,OR($AH$11="Northbound",$AH$11="Eastbound")),'Raw Data'!AW1411,IF(AND($AE$11=$AL$1,OR($AH$11="Southbound",$AH$11="Westbound")),'Raw Data'!AW170,IF(AND($AE$11=$AL$2,OR($AH$11="Southbound",$AH$11="Westbound")),'Raw Data'!AW377,IF(AND($AE$11=$AL$3,OR($AH$11="Southbound",$AH$11="Westbound")),'Raw Data'!AW584,IF(AND($AE$11=$AL$4,OR($AH$11="Southbound",$AH$11="Westbound")),'Raw Data'!AW791,IF(AND($AE$11=$AL$5,OR($AH$11="Southbound",$AH$11="Westbound")),'Raw Data'!AW998,IF(AND($AE$11=$AL$6,OR($AH$11="Southbound",$AH$11="Westbound")),'Raw Data'!AW1205,IF(AND($AE$11=$AL$7,OR($AH$11="Southbound",$AH$11="Westbound")),'Raw Data'!AW1412,IF(AND($AE$11=$AL$1,$AH$11="Combined"),SUM('Raw Data'!AW169:AW170),IF(AND($AE$11=$AL$2,$AH$11="Combined"),SUM('Raw Data'!AW376:AW377),IF(AND($AE$11=$AL$3,$AH$11="Combined"),SUM('Raw Data'!AW583:AW584),IF(AND($AE$11=$AL$4,$AH$11="Combined"),SUM('Raw Data'!AW790:AW791),IF(AND($AE$11=$AL$5,$AH$11="Combined"),SUM('Raw Data'!AW997:AW998),IF(AND($AE$11=$AL$6,$AH$11="Combined"),SUM('Raw Data'!AW1204:AW1205),IF(AND($AE$11=$AL$7,$AH$11="Combined"),SUM('Raw Data'!AW1411:AW1412),"Error")))))))))))))))))))))</f>
        <v>0</v>
      </c>
      <c r="N37" s="6">
        <f>IF(AND($AE$11=$AL$1,OR($AH$11="Northbound",$AH$11="Eastbound")),'Raw Data'!AX169,IF(AND($AE$11=$AL$2,OR($AH$11="Northbound",$AH$11="Eastbound")),'Raw Data'!AX376,IF(AND($AE$11=$AL$3,OR($AH$11="Northbound",$AH$11="Eastbound")),'Raw Data'!AX583,IF(AND($AE$11=$AL$4,OR($AH$11="Northbound",$AH$11="Eastbound")),'Raw Data'!AX790,IF(AND($AE$11=$AL$5,OR($AH$11="Northbound",$AH$11="Eastbound")),'Raw Data'!AX997,IF(AND($AE$11=$AL$6,OR($AH$11="Northbound",$AH$11="Eastbound")),'Raw Data'!AX1204,IF(AND($AE$11=$AL$7,OR($AH$11="Northbound",$AH$11="Eastbound")),'Raw Data'!AX1411,IF(AND($AE$11=$AL$1,OR($AH$11="Southbound",$AH$11="Westbound")),'Raw Data'!AX170,IF(AND($AE$11=$AL$2,OR($AH$11="Southbound",$AH$11="Westbound")),'Raw Data'!AX377,IF(AND($AE$11=$AL$3,OR($AH$11="Southbound",$AH$11="Westbound")),'Raw Data'!AX584,IF(AND($AE$11=$AL$4,OR($AH$11="Southbound",$AH$11="Westbound")),'Raw Data'!AX791,IF(AND($AE$11=$AL$5,OR($AH$11="Southbound",$AH$11="Westbound")),'Raw Data'!AX998,IF(AND($AE$11=$AL$6,OR($AH$11="Southbound",$AH$11="Westbound")),'Raw Data'!AX1205,IF(AND($AE$11=$AL$7,OR($AH$11="Southbound",$AH$11="Westbound")),'Raw Data'!AX1412,IF(AND($AE$11=$AL$1,$AH$11="Combined"),SUM('Raw Data'!AX169:AX170),IF(AND($AE$11=$AL$2,$AH$11="Combined"),SUM('Raw Data'!AX376:AX377),IF(AND($AE$11=$AL$3,$AH$11="Combined"),SUM('Raw Data'!AX583:AX584),IF(AND($AE$11=$AL$4,$AH$11="Combined"),SUM('Raw Data'!AX790:AX791),IF(AND($AE$11=$AL$5,$AH$11="Combined"),SUM('Raw Data'!AX997:AX998),IF(AND($AE$11=$AL$6,$AH$11="Combined"),SUM('Raw Data'!AX1204:AX1205),IF(AND($AE$11=$AL$7,$AH$11="Combined"),SUM('Raw Data'!AX1411:AX1412),"Error")))))))))))))))))))))</f>
        <v>0</v>
      </c>
      <c r="O37" s="6">
        <f>IF(AND($AE$11=$AL$1,OR($AH$11="Northbound",$AH$11="Eastbound")),'Raw Data'!AY169,IF(AND($AE$11=$AL$2,OR($AH$11="Northbound",$AH$11="Eastbound")),'Raw Data'!AY376,IF(AND($AE$11=$AL$3,OR($AH$11="Northbound",$AH$11="Eastbound")),'Raw Data'!AY583,IF(AND($AE$11=$AL$4,OR($AH$11="Northbound",$AH$11="Eastbound")),'Raw Data'!AY790,IF(AND($AE$11=$AL$5,OR($AH$11="Northbound",$AH$11="Eastbound")),'Raw Data'!AY997,IF(AND($AE$11=$AL$6,OR($AH$11="Northbound",$AH$11="Eastbound")),'Raw Data'!AY1204,IF(AND($AE$11=$AL$7,OR($AH$11="Northbound",$AH$11="Eastbound")),'Raw Data'!AY1411,IF(AND($AE$11=$AL$1,OR($AH$11="Southbound",$AH$11="Westbound")),'Raw Data'!AY170,IF(AND($AE$11=$AL$2,OR($AH$11="Southbound",$AH$11="Westbound")),'Raw Data'!AY377,IF(AND($AE$11=$AL$3,OR($AH$11="Southbound",$AH$11="Westbound")),'Raw Data'!AY584,IF(AND($AE$11=$AL$4,OR($AH$11="Southbound",$AH$11="Westbound")),'Raw Data'!AY791,IF(AND($AE$11=$AL$5,OR($AH$11="Southbound",$AH$11="Westbound")),'Raw Data'!AY998,IF(AND($AE$11=$AL$6,OR($AH$11="Southbound",$AH$11="Westbound")),'Raw Data'!AY1205,IF(AND($AE$11=$AL$7,OR($AH$11="Southbound",$AH$11="Westbound")),'Raw Data'!AY1412,IF(AND($AE$11=$AL$1,$AH$11="Combined"),SUM('Raw Data'!AY169:AY170),IF(AND($AE$11=$AL$2,$AH$11="Combined"),SUM('Raw Data'!AY376:AY377),IF(AND($AE$11=$AL$3,$AH$11="Combined"),SUM('Raw Data'!AY583:AY584),IF(AND($AE$11=$AL$4,$AH$11="Combined"),SUM('Raw Data'!AY790:AY791),IF(AND($AE$11=$AL$5,$AH$11="Combined"),SUM('Raw Data'!AY997:AY998),IF(AND($AE$11=$AL$6,$AH$11="Combined"),SUM('Raw Data'!AY1204:AY1205),IF(AND($AE$11=$AL$7,$AH$11="Combined"),SUM('Raw Data'!AY1411:AY1412),"Error")))))))))))))))))))))</f>
        <v>0</v>
      </c>
      <c r="P37" s="6">
        <f>IF(AND($AE$11=$AL$1,OR($AH$11="Northbound",$AH$11="Eastbound")),'Raw Data'!AZ169,IF(AND($AE$11=$AL$2,OR($AH$11="Northbound",$AH$11="Eastbound")),'Raw Data'!AZ376,IF(AND($AE$11=$AL$3,OR($AH$11="Northbound",$AH$11="Eastbound")),'Raw Data'!AZ583,IF(AND($AE$11=$AL$4,OR($AH$11="Northbound",$AH$11="Eastbound")),'Raw Data'!AZ790,IF(AND($AE$11=$AL$5,OR($AH$11="Northbound",$AH$11="Eastbound")),'Raw Data'!AZ997,IF(AND($AE$11=$AL$6,OR($AH$11="Northbound",$AH$11="Eastbound")),'Raw Data'!AZ1204,IF(AND($AE$11=$AL$7,OR($AH$11="Northbound",$AH$11="Eastbound")),'Raw Data'!AZ1411,IF(AND($AE$11=$AL$1,OR($AH$11="Southbound",$AH$11="Westbound")),'Raw Data'!AZ170,IF(AND($AE$11=$AL$2,OR($AH$11="Southbound",$AH$11="Westbound")),'Raw Data'!AZ377,IF(AND($AE$11=$AL$3,OR($AH$11="Southbound",$AH$11="Westbound")),'Raw Data'!AZ584,IF(AND($AE$11=$AL$4,OR($AH$11="Southbound",$AH$11="Westbound")),'Raw Data'!AZ791,IF(AND($AE$11=$AL$5,OR($AH$11="Southbound",$AH$11="Westbound")),'Raw Data'!AZ998,IF(AND($AE$11=$AL$6,OR($AH$11="Southbound",$AH$11="Westbound")),'Raw Data'!AZ1205,IF(AND($AE$11=$AL$7,OR($AH$11="Southbound",$AH$11="Westbound")),'Raw Data'!AZ1412,IF(AND($AE$11=$AL$1,$AH$11="Combined"),SUM('Raw Data'!AZ169:AZ170),IF(AND($AE$11=$AL$2,$AH$11="Combined"),SUM('Raw Data'!AZ376:AZ377),IF(AND($AE$11=$AL$3,$AH$11="Combined"),SUM('Raw Data'!AZ583:AZ584),IF(AND($AE$11=$AL$4,$AH$11="Combined"),SUM('Raw Data'!AZ790:AZ791),IF(AND($AE$11=$AL$5,$AH$11="Combined"),SUM('Raw Data'!AZ997:AZ998),IF(AND($AE$11=$AL$6,$AH$11="Combined"),SUM('Raw Data'!AZ1204:AZ1205),IF(AND($AE$11=$AL$7,$AH$11="Combined"),SUM('Raw Data'!AZ1411:AZ1412),"Error")))))))))))))))))))))</f>
        <v>0</v>
      </c>
      <c r="Q37" s="6">
        <f>IF(AND($AE$11=$AL$1,OR($AH$11="Northbound",$AH$11="Eastbound")),'Raw Data'!BA169,IF(AND($AE$11=$AL$2,OR($AH$11="Northbound",$AH$11="Eastbound")),'Raw Data'!BA376,IF(AND($AE$11=$AL$3,OR($AH$11="Northbound",$AH$11="Eastbound")),'Raw Data'!BA583,IF(AND($AE$11=$AL$4,OR($AH$11="Northbound",$AH$11="Eastbound")),'Raw Data'!BA790,IF(AND($AE$11=$AL$5,OR($AH$11="Northbound",$AH$11="Eastbound")),'Raw Data'!BA997,IF(AND($AE$11=$AL$6,OR($AH$11="Northbound",$AH$11="Eastbound")),'Raw Data'!BA1204,IF(AND($AE$11=$AL$7,OR($AH$11="Northbound",$AH$11="Eastbound")),'Raw Data'!BA1411,IF(AND($AE$11=$AL$1,OR($AH$11="Southbound",$AH$11="Westbound")),'Raw Data'!BA170,IF(AND($AE$11=$AL$2,OR($AH$11="Southbound",$AH$11="Westbound")),'Raw Data'!BA377,IF(AND($AE$11=$AL$3,OR($AH$11="Southbound",$AH$11="Westbound")),'Raw Data'!BA584,IF(AND($AE$11=$AL$4,OR($AH$11="Southbound",$AH$11="Westbound")),'Raw Data'!BA791,IF(AND($AE$11=$AL$5,OR($AH$11="Southbound",$AH$11="Westbound")),'Raw Data'!BA998,IF(AND($AE$11=$AL$6,OR($AH$11="Southbound",$AH$11="Westbound")),'Raw Data'!BA1205,IF(AND($AE$11=$AL$7,OR($AH$11="Southbound",$AH$11="Westbound")),'Raw Data'!BA1412,IF(AND($AE$11=$AL$1,$AH$11="Combined"),SUM('Raw Data'!BA169:BA170),IF(AND($AE$11=$AL$2,$AH$11="Combined"),SUM('Raw Data'!BA376:BA377),IF(AND($AE$11=$AL$3,$AH$11="Combined"),SUM('Raw Data'!BA583:BA584),IF(AND($AE$11=$AL$4,$AH$11="Combined"),SUM('Raw Data'!BA790:BA791),IF(AND($AE$11=$AL$5,$AH$11="Combined"),SUM('Raw Data'!BA997:BA998),IF(AND($AE$11=$AL$6,$AH$11="Combined"),SUM('Raw Data'!BA1204:BA1205),IF(AND($AE$11=$AL$7,$AH$11="Combined"),SUM('Raw Data'!BA1411:BA1412),"Error")))))))))))))))))))))</f>
        <v>0</v>
      </c>
      <c r="R37" s="6">
        <f>IF(AND($AE$11=$AL$1,OR($AH$11="Northbound",$AH$11="Eastbound")),'Raw Data'!BB169,IF(AND($AE$11=$AL$2,OR($AH$11="Northbound",$AH$11="Eastbound")),'Raw Data'!BB376,IF(AND($AE$11=$AL$3,OR($AH$11="Northbound",$AH$11="Eastbound")),'Raw Data'!BB583,IF(AND($AE$11=$AL$4,OR($AH$11="Northbound",$AH$11="Eastbound")),'Raw Data'!BB790,IF(AND($AE$11=$AL$5,OR($AH$11="Northbound",$AH$11="Eastbound")),'Raw Data'!BB997,IF(AND($AE$11=$AL$6,OR($AH$11="Northbound",$AH$11="Eastbound")),'Raw Data'!BB1204,IF(AND($AE$11=$AL$7,OR($AH$11="Northbound",$AH$11="Eastbound")),'Raw Data'!BB1411,IF(AND($AE$11=$AL$1,OR($AH$11="Southbound",$AH$11="Westbound")),'Raw Data'!BB170,IF(AND($AE$11=$AL$2,OR($AH$11="Southbound",$AH$11="Westbound")),'Raw Data'!BB377,IF(AND($AE$11=$AL$3,OR($AH$11="Southbound",$AH$11="Westbound")),'Raw Data'!BB584,IF(AND($AE$11=$AL$4,OR($AH$11="Southbound",$AH$11="Westbound")),'Raw Data'!BB791,IF(AND($AE$11=$AL$5,OR($AH$11="Southbound",$AH$11="Westbound")),'Raw Data'!BB998,IF(AND($AE$11=$AL$6,OR($AH$11="Southbound",$AH$11="Westbound")),'Raw Data'!BB1205,IF(AND($AE$11=$AL$7,OR($AH$11="Southbound",$AH$11="Westbound")),'Raw Data'!BB1412,IF(AND($AE$11=$AL$1,$AH$11="Combined"),SUM('Raw Data'!BB169:BB170),IF(AND($AE$11=$AL$2,$AH$11="Combined"),SUM('Raw Data'!BB376:BB377),IF(AND($AE$11=$AL$3,$AH$11="Combined"),SUM('Raw Data'!BB583:BB584),IF(AND($AE$11=$AL$4,$AH$11="Combined"),SUM('Raw Data'!BB790:BB791),IF(AND($AE$11=$AL$5,$AH$11="Combined"),SUM('Raw Data'!BB997:BB998),IF(AND($AE$11=$AL$6,$AH$11="Combined"),SUM('Raw Data'!BB1204:BB1205),IF(AND($AE$11=$AL$7,$AH$11="Combined"),SUM('Raw Data'!BB1411:BB1412),"Error")))))))))))))))))))))</f>
        <v>0</v>
      </c>
      <c r="S37" s="6">
        <f>IF(AND($AE$11=$AL$1,OR($AH$11="Northbound",$AH$11="Eastbound")),'Raw Data'!BC169,IF(AND($AE$11=$AL$2,OR($AH$11="Northbound",$AH$11="Eastbound")),'Raw Data'!BC376,IF(AND($AE$11=$AL$3,OR($AH$11="Northbound",$AH$11="Eastbound")),'Raw Data'!BC583,IF(AND($AE$11=$AL$4,OR($AH$11="Northbound",$AH$11="Eastbound")),'Raw Data'!BC790,IF(AND($AE$11=$AL$5,OR($AH$11="Northbound",$AH$11="Eastbound")),'Raw Data'!BC997,IF(AND($AE$11=$AL$6,OR($AH$11="Northbound",$AH$11="Eastbound")),'Raw Data'!BC1204,IF(AND($AE$11=$AL$7,OR($AH$11="Northbound",$AH$11="Eastbound")),'Raw Data'!BC1411,IF(AND($AE$11=$AL$1,OR($AH$11="Southbound",$AH$11="Westbound")),'Raw Data'!BC170,IF(AND($AE$11=$AL$2,OR($AH$11="Southbound",$AH$11="Westbound")),'Raw Data'!BC377,IF(AND($AE$11=$AL$3,OR($AH$11="Southbound",$AH$11="Westbound")),'Raw Data'!BC584,IF(AND($AE$11=$AL$4,OR($AH$11="Southbound",$AH$11="Westbound")),'Raw Data'!BC791,IF(AND($AE$11=$AL$5,OR($AH$11="Southbound",$AH$11="Westbound")),'Raw Data'!BC998,IF(AND($AE$11=$AL$6,OR($AH$11="Southbound",$AH$11="Westbound")),'Raw Data'!BC1205,IF(AND($AE$11=$AL$7,OR($AH$11="Southbound",$AH$11="Westbound")),'Raw Data'!BC1412,IF(AND($AE$11=$AL$1,$AH$11="Combined"),SUM('Raw Data'!BC169:BC170),IF(AND($AE$11=$AL$2,$AH$11="Combined"),SUM('Raw Data'!BC376:BC377),IF(AND($AE$11=$AL$3,$AH$11="Combined"),SUM('Raw Data'!BC583:BC584),IF(AND($AE$11=$AL$4,$AH$11="Combined"),SUM('Raw Data'!BC790:BC791),IF(AND($AE$11=$AL$5,$AH$11="Combined"),SUM('Raw Data'!BC997:BC998),IF(AND($AE$11=$AL$6,$AH$11="Combined"),SUM('Raw Data'!BC1204:BC1205),IF(AND($AE$11=$AL$7,$AH$11="Combined"),SUM('Raw Data'!BC1411:BC1412),"Error")))))))))))))))))))))</f>
        <v>0</v>
      </c>
      <c r="T37" s="6">
        <f>IF(AND($AE$11=$AL$1,OR($AH$11="Northbound",$AH$11="Eastbound")),'Raw Data'!BD169,IF(AND($AE$11=$AL$2,OR($AH$11="Northbound",$AH$11="Eastbound")),'Raw Data'!BD376,IF(AND($AE$11=$AL$3,OR($AH$11="Northbound",$AH$11="Eastbound")),'Raw Data'!BD583,IF(AND($AE$11=$AL$4,OR($AH$11="Northbound",$AH$11="Eastbound")),'Raw Data'!BD790,IF(AND($AE$11=$AL$5,OR($AH$11="Northbound",$AH$11="Eastbound")),'Raw Data'!BD997,IF(AND($AE$11=$AL$6,OR($AH$11="Northbound",$AH$11="Eastbound")),'Raw Data'!BD1204,IF(AND($AE$11=$AL$7,OR($AH$11="Northbound",$AH$11="Eastbound")),'Raw Data'!BD1411,IF(AND($AE$11=$AL$1,OR($AH$11="Southbound",$AH$11="Westbound")),'Raw Data'!BD170,IF(AND($AE$11=$AL$2,OR($AH$11="Southbound",$AH$11="Westbound")),'Raw Data'!BD377,IF(AND($AE$11=$AL$3,OR($AH$11="Southbound",$AH$11="Westbound")),'Raw Data'!BD584,IF(AND($AE$11=$AL$4,OR($AH$11="Southbound",$AH$11="Westbound")),'Raw Data'!BD791,IF(AND($AE$11=$AL$5,OR($AH$11="Southbound",$AH$11="Westbound")),'Raw Data'!BD998,IF(AND($AE$11=$AL$6,OR($AH$11="Southbound",$AH$11="Westbound")),'Raw Data'!BD1205,IF(AND($AE$11=$AL$7,OR($AH$11="Southbound",$AH$11="Westbound")),'Raw Data'!BD1412,IF(AND($AE$11=$AL$1,$AH$11="Combined"),SUM('Raw Data'!BD169:BD170),IF(AND($AE$11=$AL$2,$AH$11="Combined"),SUM('Raw Data'!BD376:BD377),IF(AND($AE$11=$AL$3,$AH$11="Combined"),SUM('Raw Data'!BD583:BD584),IF(AND($AE$11=$AL$4,$AH$11="Combined"),SUM('Raw Data'!BD790:BD791),IF(AND($AE$11=$AL$5,$AH$11="Combined"),SUM('Raw Data'!BD997:BD998),IF(AND($AE$11=$AL$6,$AH$11="Combined"),SUM('Raw Data'!BD1204:BD1205),IF(AND($AE$11=$AL$7,$AH$11="Combined"),SUM('Raw Data'!BD1411:BD1412),"Error")))))))))))))))))))))</f>
        <v>0</v>
      </c>
      <c r="U37" s="6">
        <f>IF(AND($AE$11=$AL$1,OR($AH$11="Northbound",$AH$11="Eastbound")),'Raw Data'!BE169,IF(AND($AE$11=$AL$2,OR($AH$11="Northbound",$AH$11="Eastbound")),'Raw Data'!BE376,IF(AND($AE$11=$AL$3,OR($AH$11="Northbound",$AH$11="Eastbound")),'Raw Data'!BE583,IF(AND($AE$11=$AL$4,OR($AH$11="Northbound",$AH$11="Eastbound")),'Raw Data'!BE790,IF(AND($AE$11=$AL$5,OR($AH$11="Northbound",$AH$11="Eastbound")),'Raw Data'!BE997,IF(AND($AE$11=$AL$6,OR($AH$11="Northbound",$AH$11="Eastbound")),'Raw Data'!BE1204,IF(AND($AE$11=$AL$7,OR($AH$11="Northbound",$AH$11="Eastbound")),'Raw Data'!BE1411,IF(AND($AE$11=$AL$1,OR($AH$11="Southbound",$AH$11="Westbound")),'Raw Data'!BE170,IF(AND($AE$11=$AL$2,OR($AH$11="Southbound",$AH$11="Westbound")),'Raw Data'!BE377,IF(AND($AE$11=$AL$3,OR($AH$11="Southbound",$AH$11="Westbound")),'Raw Data'!BE584,IF(AND($AE$11=$AL$4,OR($AH$11="Southbound",$AH$11="Westbound")),'Raw Data'!BE791,IF(AND($AE$11=$AL$5,OR($AH$11="Southbound",$AH$11="Westbound")),'Raw Data'!BE998,IF(AND($AE$11=$AL$6,OR($AH$11="Southbound",$AH$11="Westbound")),'Raw Data'!BE1205,IF(AND($AE$11=$AL$7,OR($AH$11="Southbound",$AH$11="Westbound")),'Raw Data'!BE1412,IF(AND($AE$11=$AL$1,$AH$11="Combined"),SUM('Raw Data'!BE169:BE170),IF(AND($AE$11=$AL$2,$AH$11="Combined"),SUM('Raw Data'!BE376:BE377),IF(AND($AE$11=$AL$3,$AH$11="Combined"),SUM('Raw Data'!BE583:BE584),IF(AND($AE$11=$AL$4,$AH$11="Combined"),SUM('Raw Data'!BE790:BE791),IF(AND($AE$11=$AL$5,$AH$11="Combined"),SUM('Raw Data'!BE997:BE998),IF(AND($AE$11=$AL$6,$AH$11="Combined"),SUM('Raw Data'!BE1204:BE1205),IF(AND($AE$11=$AL$7,$AH$11="Combined"),SUM('Raw Data'!BE1411:BE1412),"Error")))))))))))))))))))))</f>
        <v>0</v>
      </c>
      <c r="V37" s="6">
        <f>IF(AND($AE$11=$AL$1,OR($AH$11="Northbound",$AH$11="Eastbound")),'Raw Data'!BF169,IF(AND($AE$11=$AL$2,OR($AH$11="Northbound",$AH$11="Eastbound")),'Raw Data'!BF376,IF(AND($AE$11=$AL$3,OR($AH$11="Northbound",$AH$11="Eastbound")),'Raw Data'!BF583,IF(AND($AE$11=$AL$4,OR($AH$11="Northbound",$AH$11="Eastbound")),'Raw Data'!BF790,IF(AND($AE$11=$AL$5,OR($AH$11="Northbound",$AH$11="Eastbound")),'Raw Data'!BF997,IF(AND($AE$11=$AL$6,OR($AH$11="Northbound",$AH$11="Eastbound")),'Raw Data'!BF1204,IF(AND($AE$11=$AL$7,OR($AH$11="Northbound",$AH$11="Eastbound")),'Raw Data'!BF1411,IF(AND($AE$11=$AL$1,OR($AH$11="Southbound",$AH$11="Westbound")),'Raw Data'!BF170,IF(AND($AE$11=$AL$2,OR($AH$11="Southbound",$AH$11="Westbound")),'Raw Data'!BF377,IF(AND($AE$11=$AL$3,OR($AH$11="Southbound",$AH$11="Westbound")),'Raw Data'!BF584,IF(AND($AE$11=$AL$4,OR($AH$11="Southbound",$AH$11="Westbound")),'Raw Data'!BF791,IF(AND($AE$11=$AL$5,OR($AH$11="Southbound",$AH$11="Westbound")),'Raw Data'!BF998,IF(AND($AE$11=$AL$6,OR($AH$11="Southbound",$AH$11="Westbound")),'Raw Data'!BF1205,IF(AND($AE$11=$AL$7,OR($AH$11="Southbound",$AH$11="Westbound")),'Raw Data'!BF1412,IF(AND($AE$11=$AL$1,$AH$11="Combined"),SUM('Raw Data'!BF169:BF170),IF(AND($AE$11=$AL$2,$AH$11="Combined"),SUM('Raw Data'!BF376:BF377),IF(AND($AE$11=$AL$3,$AH$11="Combined"),SUM('Raw Data'!BF583:BF584),IF(AND($AE$11=$AL$4,$AH$11="Combined"),SUM('Raw Data'!BF790:BF791),IF(AND($AE$11=$AL$5,$AH$11="Combined"),SUM('Raw Data'!BF997:BF998),IF(AND($AE$11=$AL$6,$AH$11="Combined"),SUM('Raw Data'!BF1204:BF1205),IF(AND($AE$11=$AL$7,$AH$11="Combined"),SUM('Raw Data'!BF1411:BF1412),"Error")))))))))))))))))))))</f>
        <v>0</v>
      </c>
      <c r="W37" s="6">
        <f>IF(AND($AE$11=$AL$1,OR($AH$11="Northbound",$AH$11="Eastbound")),'Raw Data'!BG169,IF(AND($AE$11=$AL$2,OR($AH$11="Northbound",$AH$11="Eastbound")),'Raw Data'!BG376,IF(AND($AE$11=$AL$3,OR($AH$11="Northbound",$AH$11="Eastbound")),'Raw Data'!BG583,IF(AND($AE$11=$AL$4,OR($AH$11="Northbound",$AH$11="Eastbound")),'Raw Data'!BG790,IF(AND($AE$11=$AL$5,OR($AH$11="Northbound",$AH$11="Eastbound")),'Raw Data'!BG997,IF(AND($AE$11=$AL$6,OR($AH$11="Northbound",$AH$11="Eastbound")),'Raw Data'!BG1204,IF(AND($AE$11=$AL$7,OR($AH$11="Northbound",$AH$11="Eastbound")),'Raw Data'!BG1411,IF(AND($AE$11=$AL$1,OR($AH$11="Southbound",$AH$11="Westbound")),'Raw Data'!BG170,IF(AND($AE$11=$AL$2,OR($AH$11="Southbound",$AH$11="Westbound")),'Raw Data'!BG377,IF(AND($AE$11=$AL$3,OR($AH$11="Southbound",$AH$11="Westbound")),'Raw Data'!BG584,IF(AND($AE$11=$AL$4,OR($AH$11="Southbound",$AH$11="Westbound")),'Raw Data'!BG791,IF(AND($AE$11=$AL$5,OR($AH$11="Southbound",$AH$11="Westbound")),'Raw Data'!BG998,IF(AND($AE$11=$AL$6,OR($AH$11="Southbound",$AH$11="Westbound")),'Raw Data'!BG1205,IF(AND($AE$11=$AL$7,OR($AH$11="Southbound",$AH$11="Westbound")),'Raw Data'!BG1412,IF(AND($AE$11=$AL$1,$AH$11="Combined"),SUM('Raw Data'!BG169:BG170),IF(AND($AE$11=$AL$2,$AH$11="Combined"),SUM('Raw Data'!BG376:BG377),IF(AND($AE$11=$AL$3,$AH$11="Combined"),SUM('Raw Data'!BG583:BG584),IF(AND($AE$11=$AL$4,$AH$11="Combined"),SUM('Raw Data'!BG790:BG791),IF(AND($AE$11=$AL$5,$AH$11="Combined"),SUM('Raw Data'!BG997:BG998),IF(AND($AE$11=$AL$6,$AH$11="Combined"),SUM('Raw Data'!BG1204:BG1205),IF(AND($AE$11=$AL$7,$AH$11="Combined"),SUM('Raw Data'!BG1411:BG1412),"Error")))))))))))))))))))))</f>
        <v>0</v>
      </c>
      <c r="X37" s="6">
        <f t="shared" si="2"/>
        <v>0</v>
      </c>
      <c r="Y37" s="24">
        <f t="shared" si="0"/>
        <v>0</v>
      </c>
      <c r="Z37" s="6" t="str">
        <f>IF(AND($AE$11=$AL$1,OR($AH$11="Northbound",$AH$11="Eastbound")),'Raw Data'!BH169,IF(AND($AE$11=$AL$2,OR($AH$11="Northbound",$AH$11="Eastbound")),'Raw Data'!BH376,IF(AND($AE$11=$AL$3,OR($AH$11="Northbound",$AH$11="Eastbound")),'Raw Data'!BH583,IF(AND($AE$11=$AL$4,OR($AH$11="Northbound",$AH$11="Eastbound")),'Raw Data'!BH790,IF(AND($AE$11=$AL$5,OR($AH$11="Northbound",$AH$11="Eastbound")),'Raw Data'!BH997,IF(AND($AE$11=$AL$6,OR($AH$11="Northbound",$AH$11="Eastbound")),'Raw Data'!BH1204,IF(AND($AE$11=$AL$7,OR($AH$11="Northbound",$AH$11="Eastbound")),'Raw Data'!BH1411,IF(AND($AE$11=$AL$1,OR($AH$11="Southbound",$AH$11="Westbound")),'Raw Data'!BH170,IF(AND($AE$11=$AL$2,OR($AH$11="Southbound",$AH$11="Westbound")),'Raw Data'!BH377,IF(AND($AE$11=$AL$3,OR($AH$11="Southbound",$AH$11="Westbound")),'Raw Data'!BH584,IF(AND($AE$11=$AL$4,OR($AH$11="Southbound",$AH$11="Westbound")),'Raw Data'!BH791,IF(AND($AE$11=$AL$5,OR($AH$11="Southbound",$AH$11="Westbound")),'Raw Data'!BH998,IF(AND($AE$11=$AL$6,OR($AH$11="Southbound",$AH$11="Westbound")),'Raw Data'!BH1205,IF(AND($AE$11=$AL$7,OR($AH$11="Southbound",$AH$11="Westbound")),'Raw Data'!BH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7" s="6" t="str">
        <f>IF(AND($AE$11=$AL$1,OR($AH$11="Northbound",$AH$11="Eastbound")),'Raw Data'!BI169,IF(AND($AE$11=$AL$2,OR($AH$11="Northbound",$AH$11="Eastbound")),'Raw Data'!BI376,IF(AND($AE$11=$AL$3,OR($AH$11="Northbound",$AH$11="Eastbound")),'Raw Data'!BI583,IF(AND($AE$11=$AL$4,OR($AH$11="Northbound",$AH$11="Eastbound")),'Raw Data'!BI790,IF(AND($AE$11=$AL$5,OR($AH$11="Northbound",$AH$11="Eastbound")),'Raw Data'!BI997,IF(AND($AE$11=$AL$6,OR($AH$11="Northbound",$AH$11="Eastbound")),'Raw Data'!BI1204,IF(AND($AE$11=$AL$7,OR($AH$11="Northbound",$AH$11="Eastbound")),'Raw Data'!BI1411,IF(AND($AE$11=$AL$1,OR($AH$11="Southbound",$AH$11="Westbound")),'Raw Data'!BI170,IF(AND($AE$11=$AL$2,OR($AH$11="Southbound",$AH$11="Westbound")),'Raw Data'!BI377,IF(AND($AE$11=$AL$3,OR($AH$11="Southbound",$AH$11="Westbound")),'Raw Data'!BI584,IF(AND($AE$11=$AL$4,OR($AH$11="Southbound",$AH$11="Westbound")),'Raw Data'!BI791,IF(AND($AE$11=$AL$5,OR($AH$11="Southbound",$AH$11="Westbound")),'Raw Data'!BI998,IF(AND($AE$11=$AL$6,OR($AH$11="Southbound",$AH$11="Westbound")),'Raw Data'!BI1205,IF(AND($AE$11=$AL$7,OR($AH$11="Southbound",$AH$11="Westbound")),'Raw Data'!BI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7" s="6" t="str">
        <f>IF(AND($AE$11=$AL$1,OR($AH$11="Northbound",$AH$11="Eastbound")),'Raw Data'!BJ169,IF(AND($AE$11=$AL$2,OR($AH$11="Northbound",$AH$11="Eastbound")),'Raw Data'!BJ376,IF(AND($AE$11=$AL$3,OR($AH$11="Northbound",$AH$11="Eastbound")),'Raw Data'!BJ583,IF(AND($AE$11=$AL$4,OR($AH$11="Northbound",$AH$11="Eastbound")),'Raw Data'!BJ790,IF(AND($AE$11=$AL$5,OR($AH$11="Northbound",$AH$11="Eastbound")),'Raw Data'!BJ997,IF(AND($AE$11=$AL$6,OR($AH$11="Northbound",$AH$11="Eastbound")),'Raw Data'!BJ1204,IF(AND($AE$11=$AL$7,OR($AH$11="Northbound",$AH$11="Eastbound")),'Raw Data'!BJ1411,IF(AND($AE$11=$AL$1,OR($AH$11="Southbound",$AH$11="Westbound")),'Raw Data'!BJ170,IF(AND($AE$11=$AL$2,OR($AH$11="Southbound",$AH$11="Westbound")),'Raw Data'!BJ377,IF(AND($AE$11=$AL$3,OR($AH$11="Southbound",$AH$11="Westbound")),'Raw Data'!BJ584,IF(AND($AE$11=$AL$4,OR($AH$11="Southbound",$AH$11="Westbound")),'Raw Data'!BJ791,IF(AND($AE$11=$AL$5,OR($AH$11="Southbound",$AH$11="Westbound")),'Raw Data'!BJ998,IF(AND($AE$11=$AL$6,OR($AH$11="Southbound",$AH$11="Westbound")),'Raw Data'!BJ1205,IF(AND($AE$11=$AL$7,OR($AH$11="Southbound",$AH$11="Westbound")),'Raw Data'!BJ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7" s="70" t="str">
        <f>IF(AND($AE$11=$AL$1,OR($AH$11="Northbound",$AH$11="Eastbound")),'Raw Data'!BK169,IF(AND($AE$11=$AL$2,OR($AH$11="Northbound",$AH$11="Eastbound")),'Raw Data'!BK376,IF(AND($AE$11=$AL$3,OR($AH$11="Northbound",$AH$11="Eastbound")),'Raw Data'!BK583,IF(AND($AE$11=$AL$4,OR($AH$11="Northbound",$AH$11="Eastbound")),'Raw Data'!BK790,IF(AND($AE$11=$AL$5,OR($AH$11="Northbound",$AH$11="Eastbound")),'Raw Data'!BK997,IF(AND($AE$11=$AL$6,OR($AH$11="Northbound",$AH$11="Eastbound")),'Raw Data'!BK1204,IF(AND($AE$11=$AL$7,OR($AH$11="Northbound",$AH$11="Eastbound")),'Raw Data'!BK1411,IF(AND($AE$11=$AL$1,OR($AH$11="Southbound",$AH$11="Westbound")),'Raw Data'!BK170,IF(AND($AE$11=$AL$2,OR($AH$11="Southbound",$AH$11="Westbound")),'Raw Data'!BK377,IF(AND($AE$11=$AL$3,OR($AH$11="Southbound",$AH$11="Westbound")),'Raw Data'!BK584,IF(AND($AE$11=$AL$4,OR($AH$11="Southbound",$AH$11="Westbound")),'Raw Data'!BK791,IF(AND($AE$11=$AL$5,OR($AH$11="Southbound",$AH$11="Westbound")),'Raw Data'!BK998,IF(AND($AE$11=$AL$6,OR($AH$11="Southbound",$AH$11="Westbound")),'Raw Data'!BK1205,IF(AND($AE$11=$AL$7,OR($AH$11="Southbound",$AH$11="Westbound")),'Raw Data'!BK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7" s="47"/>
      <c r="AF37" s="47"/>
      <c r="AG37" s="47"/>
      <c r="AH37" s="47"/>
      <c r="AI37" s="47"/>
      <c r="AJ37" s="47"/>
      <c r="AK37" s="47"/>
      <c r="AL37" s="51"/>
      <c r="AM37" s="51"/>
      <c r="AN37" s="41"/>
      <c r="AO37" s="51"/>
      <c r="AQ37" s="47"/>
      <c r="AR37" s="47"/>
      <c r="AT37" s="47"/>
      <c r="AU37" s="47"/>
    </row>
    <row r="38" spans="1:47" ht="13.8" x14ac:dyDescent="0.25">
      <c r="A38" s="43">
        <v>0.25</v>
      </c>
      <c r="B38" s="54">
        <f t="shared" si="1"/>
        <v>0</v>
      </c>
      <c r="C38" s="6">
        <f>IF(AND($AE$11=$AL$1,OR($AH$11="Northbound",$AH$11="Eastbound")),'Raw Data'!AM171,IF(AND($AE$11=$AL$2,OR($AH$11="Northbound",$AH$11="Eastbound")),'Raw Data'!AM378,IF(AND($AE$11=$AL$3,OR($AH$11="Northbound",$AH$11="Eastbound")),'Raw Data'!AM585,IF(AND($AE$11=$AL$4,OR($AH$11="Northbound",$AH$11="Eastbound")),'Raw Data'!AM792,IF(AND($AE$11=$AL$5,OR($AH$11="Northbound",$AH$11="Eastbound")),'Raw Data'!AM999,IF(AND($AE$11=$AL$6,OR($AH$11="Northbound",$AH$11="Eastbound")),'Raw Data'!AM1206,IF(AND($AE$11=$AL$7,OR($AH$11="Northbound",$AH$11="Eastbound")),'Raw Data'!AM1413,IF(AND($AE$11=$AL$1,OR($AH$11="Southbound",$AH$11="Westbound")),'Raw Data'!AM172,IF(AND($AE$11=$AL$2,OR($AH$11="Southbound",$AH$11="Westbound")),'Raw Data'!AM379,IF(AND($AE$11=$AL$3,OR($AH$11="Southbound",$AH$11="Westbound")),'Raw Data'!AM586,IF(AND($AE$11=$AL$4,OR($AH$11="Southbound",$AH$11="Westbound")),'Raw Data'!AM793,IF(AND($AE$11=$AL$5,OR($AH$11="Southbound",$AH$11="Westbound")),'Raw Data'!AM1000,IF(AND($AE$11=$AL$6,OR($AH$11="Southbound",$AH$11="Westbound")),'Raw Data'!AM1207,IF(AND($AE$11=$AL$7,OR($AH$11="Southbound",$AH$11="Westbound")),'Raw Data'!AM1414,IF(AND($AE$11=$AL$1,$AH$11="Combined"),SUM('Raw Data'!AM171:AM172),IF(AND($AE$11=$AL$2,$AH$11="Combined"),SUM('Raw Data'!AM378:AM379),IF(AND($AE$11=$AL$3,$AH$11="Combined"),SUM('Raw Data'!AM585:AM586),IF(AND($AE$11=$AL$4,$AH$11="Combined"),SUM('Raw Data'!AM792:AM793),IF(AND($AE$11=$AL$5,$AH$11="Combined"),SUM('Raw Data'!AM999:AM1000),IF(AND($AE$11=$AL$6,$AH$11="Combined"),SUM('Raw Data'!AM1206:AM1207),IF(AND($AE$11=$AL$7,$AH$11="Combined"),SUM('Raw Data'!AM1413:AM1414),"Error")))))))))))))))))))))</f>
        <v>0</v>
      </c>
      <c r="D38" s="6">
        <f>IF(AND($AE$11=$AL$1,OR($AH$11="Northbound",$AH$11="Eastbound")),'Raw Data'!AN171,IF(AND($AE$11=$AL$2,OR($AH$11="Northbound",$AH$11="Eastbound")),'Raw Data'!AN378,IF(AND($AE$11=$AL$3,OR($AH$11="Northbound",$AH$11="Eastbound")),'Raw Data'!AN585,IF(AND($AE$11=$AL$4,OR($AH$11="Northbound",$AH$11="Eastbound")),'Raw Data'!AN792,IF(AND($AE$11=$AL$5,OR($AH$11="Northbound",$AH$11="Eastbound")),'Raw Data'!AN999,IF(AND($AE$11=$AL$6,OR($AH$11="Northbound",$AH$11="Eastbound")),'Raw Data'!AN1206,IF(AND($AE$11=$AL$7,OR($AH$11="Northbound",$AH$11="Eastbound")),'Raw Data'!AN1413,IF(AND($AE$11=$AL$1,OR($AH$11="Southbound",$AH$11="Westbound")),'Raw Data'!AN172,IF(AND($AE$11=$AL$2,OR($AH$11="Southbound",$AH$11="Westbound")),'Raw Data'!AN379,IF(AND($AE$11=$AL$3,OR($AH$11="Southbound",$AH$11="Westbound")),'Raw Data'!AN586,IF(AND($AE$11=$AL$4,OR($AH$11="Southbound",$AH$11="Westbound")),'Raw Data'!AN793,IF(AND($AE$11=$AL$5,OR($AH$11="Southbound",$AH$11="Westbound")),'Raw Data'!AN1000,IF(AND($AE$11=$AL$6,OR($AH$11="Southbound",$AH$11="Westbound")),'Raw Data'!AN1207,IF(AND($AE$11=$AL$7,OR($AH$11="Southbound",$AH$11="Westbound")),'Raw Data'!AN1414,IF(AND($AE$11=$AL$1,$AH$11="Combined"),SUM('Raw Data'!AN171:AN172),IF(AND($AE$11=$AL$2,$AH$11="Combined"),SUM('Raw Data'!AN378:AN379),IF(AND($AE$11=$AL$3,$AH$11="Combined"),SUM('Raw Data'!AN585:AN586),IF(AND($AE$11=$AL$4,$AH$11="Combined"),SUM('Raw Data'!AN792:AN793),IF(AND($AE$11=$AL$5,$AH$11="Combined"),SUM('Raw Data'!AN999:AN1000),IF(AND($AE$11=$AL$6,$AH$11="Combined"),SUM('Raw Data'!AN1206:AN1207),IF(AND($AE$11=$AL$7,$AH$11="Combined"),SUM('Raw Data'!AN1413:AN1414),"Error")))))))))))))))))))))</f>
        <v>0</v>
      </c>
      <c r="E38" s="6">
        <f>IF(AND($AE$11=$AL$1,OR($AH$11="Northbound",$AH$11="Eastbound")),'Raw Data'!AO171,IF(AND($AE$11=$AL$2,OR($AH$11="Northbound",$AH$11="Eastbound")),'Raw Data'!AO378,IF(AND($AE$11=$AL$3,OR($AH$11="Northbound",$AH$11="Eastbound")),'Raw Data'!AO585,IF(AND($AE$11=$AL$4,OR($AH$11="Northbound",$AH$11="Eastbound")),'Raw Data'!AO792,IF(AND($AE$11=$AL$5,OR($AH$11="Northbound",$AH$11="Eastbound")),'Raw Data'!AO999,IF(AND($AE$11=$AL$6,OR($AH$11="Northbound",$AH$11="Eastbound")),'Raw Data'!AO1206,IF(AND($AE$11=$AL$7,OR($AH$11="Northbound",$AH$11="Eastbound")),'Raw Data'!AO1413,IF(AND($AE$11=$AL$1,OR($AH$11="Southbound",$AH$11="Westbound")),'Raw Data'!AO172,IF(AND($AE$11=$AL$2,OR($AH$11="Southbound",$AH$11="Westbound")),'Raw Data'!AO379,IF(AND($AE$11=$AL$3,OR($AH$11="Southbound",$AH$11="Westbound")),'Raw Data'!AO586,IF(AND($AE$11=$AL$4,OR($AH$11="Southbound",$AH$11="Westbound")),'Raw Data'!AO793,IF(AND($AE$11=$AL$5,OR($AH$11="Southbound",$AH$11="Westbound")),'Raw Data'!AO1000,IF(AND($AE$11=$AL$6,OR($AH$11="Southbound",$AH$11="Westbound")),'Raw Data'!AO1207,IF(AND($AE$11=$AL$7,OR($AH$11="Southbound",$AH$11="Westbound")),'Raw Data'!AO1414,IF(AND($AE$11=$AL$1,$AH$11="Combined"),SUM('Raw Data'!AO171:AO172),IF(AND($AE$11=$AL$2,$AH$11="Combined"),SUM('Raw Data'!AO378:AO379),IF(AND($AE$11=$AL$3,$AH$11="Combined"),SUM('Raw Data'!AO585:AO586),IF(AND($AE$11=$AL$4,$AH$11="Combined"),SUM('Raw Data'!AO792:AO793),IF(AND($AE$11=$AL$5,$AH$11="Combined"),SUM('Raw Data'!AO999:AO1000),IF(AND($AE$11=$AL$6,$AH$11="Combined"),SUM('Raw Data'!AO1206:AO1207),IF(AND($AE$11=$AL$7,$AH$11="Combined"),SUM('Raw Data'!AO1413:AO1414),"Error")))))))))))))))))))))</f>
        <v>0</v>
      </c>
      <c r="F38" s="6">
        <f>IF(AND($AE$11=$AL$1,OR($AH$11="Northbound",$AH$11="Eastbound")),'Raw Data'!AP171,IF(AND($AE$11=$AL$2,OR($AH$11="Northbound",$AH$11="Eastbound")),'Raw Data'!AP378,IF(AND($AE$11=$AL$3,OR($AH$11="Northbound",$AH$11="Eastbound")),'Raw Data'!AP585,IF(AND($AE$11=$AL$4,OR($AH$11="Northbound",$AH$11="Eastbound")),'Raw Data'!AP792,IF(AND($AE$11=$AL$5,OR($AH$11="Northbound",$AH$11="Eastbound")),'Raw Data'!AP999,IF(AND($AE$11=$AL$6,OR($AH$11="Northbound",$AH$11="Eastbound")),'Raw Data'!AP1206,IF(AND($AE$11=$AL$7,OR($AH$11="Northbound",$AH$11="Eastbound")),'Raw Data'!AP1413,IF(AND($AE$11=$AL$1,OR($AH$11="Southbound",$AH$11="Westbound")),'Raw Data'!AP172,IF(AND($AE$11=$AL$2,OR($AH$11="Southbound",$AH$11="Westbound")),'Raw Data'!AP379,IF(AND($AE$11=$AL$3,OR($AH$11="Southbound",$AH$11="Westbound")),'Raw Data'!AP586,IF(AND($AE$11=$AL$4,OR($AH$11="Southbound",$AH$11="Westbound")),'Raw Data'!AP793,IF(AND($AE$11=$AL$5,OR($AH$11="Southbound",$AH$11="Westbound")),'Raw Data'!AP1000,IF(AND($AE$11=$AL$6,OR($AH$11="Southbound",$AH$11="Westbound")),'Raw Data'!AP1207,IF(AND($AE$11=$AL$7,OR($AH$11="Southbound",$AH$11="Westbound")),'Raw Data'!AP1414,IF(AND($AE$11=$AL$1,$AH$11="Combined"),SUM('Raw Data'!AP171:AP172),IF(AND($AE$11=$AL$2,$AH$11="Combined"),SUM('Raw Data'!AP378:AP379),IF(AND($AE$11=$AL$3,$AH$11="Combined"),SUM('Raw Data'!AP585:AP586),IF(AND($AE$11=$AL$4,$AH$11="Combined"),SUM('Raw Data'!AP792:AP793),IF(AND($AE$11=$AL$5,$AH$11="Combined"),SUM('Raw Data'!AP999:AP1000),IF(AND($AE$11=$AL$6,$AH$11="Combined"),SUM('Raw Data'!AP1206:AP1207),IF(AND($AE$11=$AL$7,$AH$11="Combined"),SUM('Raw Data'!AP1413:AP1414),"Error")))))))))))))))))))))</f>
        <v>0</v>
      </c>
      <c r="G38" s="6">
        <f>IF(AND($AE$11=$AL$1,OR($AH$11="Northbound",$AH$11="Eastbound")),'Raw Data'!AQ171,IF(AND($AE$11=$AL$2,OR($AH$11="Northbound",$AH$11="Eastbound")),'Raw Data'!AQ378,IF(AND($AE$11=$AL$3,OR($AH$11="Northbound",$AH$11="Eastbound")),'Raw Data'!AQ585,IF(AND($AE$11=$AL$4,OR($AH$11="Northbound",$AH$11="Eastbound")),'Raw Data'!AQ792,IF(AND($AE$11=$AL$5,OR($AH$11="Northbound",$AH$11="Eastbound")),'Raw Data'!AQ999,IF(AND($AE$11=$AL$6,OR($AH$11="Northbound",$AH$11="Eastbound")),'Raw Data'!AQ1206,IF(AND($AE$11=$AL$7,OR($AH$11="Northbound",$AH$11="Eastbound")),'Raw Data'!AQ1413,IF(AND($AE$11=$AL$1,OR($AH$11="Southbound",$AH$11="Westbound")),'Raw Data'!AQ172,IF(AND($AE$11=$AL$2,OR($AH$11="Southbound",$AH$11="Westbound")),'Raw Data'!AQ379,IF(AND($AE$11=$AL$3,OR($AH$11="Southbound",$AH$11="Westbound")),'Raw Data'!AQ586,IF(AND($AE$11=$AL$4,OR($AH$11="Southbound",$AH$11="Westbound")),'Raw Data'!AQ793,IF(AND($AE$11=$AL$5,OR($AH$11="Southbound",$AH$11="Westbound")),'Raw Data'!AQ1000,IF(AND($AE$11=$AL$6,OR($AH$11="Southbound",$AH$11="Westbound")),'Raw Data'!AQ1207,IF(AND($AE$11=$AL$7,OR($AH$11="Southbound",$AH$11="Westbound")),'Raw Data'!AQ1414,IF(AND($AE$11=$AL$1,$AH$11="Combined"),SUM('Raw Data'!AQ171:AQ172),IF(AND($AE$11=$AL$2,$AH$11="Combined"),SUM('Raw Data'!AQ378:AQ379),IF(AND($AE$11=$AL$3,$AH$11="Combined"),SUM('Raw Data'!AQ585:AQ586),IF(AND($AE$11=$AL$4,$AH$11="Combined"),SUM('Raw Data'!AQ792:AQ793),IF(AND($AE$11=$AL$5,$AH$11="Combined"),SUM('Raw Data'!AQ999:AQ1000),IF(AND($AE$11=$AL$6,$AH$11="Combined"),SUM('Raw Data'!AQ1206:AQ1207),IF(AND($AE$11=$AL$7,$AH$11="Combined"),SUM('Raw Data'!AQ1413:AQ1414),"Error")))))))))))))))))))))</f>
        <v>0</v>
      </c>
      <c r="H38" s="6">
        <f>IF(AND($AE$11=$AL$1,OR($AH$11="Northbound",$AH$11="Eastbound")),'Raw Data'!AR171,IF(AND($AE$11=$AL$2,OR($AH$11="Northbound",$AH$11="Eastbound")),'Raw Data'!AR378,IF(AND($AE$11=$AL$3,OR($AH$11="Northbound",$AH$11="Eastbound")),'Raw Data'!AR585,IF(AND($AE$11=$AL$4,OR($AH$11="Northbound",$AH$11="Eastbound")),'Raw Data'!AR792,IF(AND($AE$11=$AL$5,OR($AH$11="Northbound",$AH$11="Eastbound")),'Raw Data'!AR999,IF(AND($AE$11=$AL$6,OR($AH$11="Northbound",$AH$11="Eastbound")),'Raw Data'!AR1206,IF(AND($AE$11=$AL$7,OR($AH$11="Northbound",$AH$11="Eastbound")),'Raw Data'!AR1413,IF(AND($AE$11=$AL$1,OR($AH$11="Southbound",$AH$11="Westbound")),'Raw Data'!AR172,IF(AND($AE$11=$AL$2,OR($AH$11="Southbound",$AH$11="Westbound")),'Raw Data'!AR379,IF(AND($AE$11=$AL$3,OR($AH$11="Southbound",$AH$11="Westbound")),'Raw Data'!AR586,IF(AND($AE$11=$AL$4,OR($AH$11="Southbound",$AH$11="Westbound")),'Raw Data'!AR793,IF(AND($AE$11=$AL$5,OR($AH$11="Southbound",$AH$11="Westbound")),'Raw Data'!AR1000,IF(AND($AE$11=$AL$6,OR($AH$11="Southbound",$AH$11="Westbound")),'Raw Data'!AR1207,IF(AND($AE$11=$AL$7,OR($AH$11="Southbound",$AH$11="Westbound")),'Raw Data'!AR1414,IF(AND($AE$11=$AL$1,$AH$11="Combined"),SUM('Raw Data'!AR171:AR172),IF(AND($AE$11=$AL$2,$AH$11="Combined"),SUM('Raw Data'!AR378:AR379),IF(AND($AE$11=$AL$3,$AH$11="Combined"),SUM('Raw Data'!AR585:AR586),IF(AND($AE$11=$AL$4,$AH$11="Combined"),SUM('Raw Data'!AR792:AR793),IF(AND($AE$11=$AL$5,$AH$11="Combined"),SUM('Raw Data'!AR999:AR1000),IF(AND($AE$11=$AL$6,$AH$11="Combined"),SUM('Raw Data'!AR1206:AR1207),IF(AND($AE$11=$AL$7,$AH$11="Combined"),SUM('Raw Data'!AR1413:AR1414),"Error")))))))))))))))))))))</f>
        <v>0</v>
      </c>
      <c r="I38" s="6">
        <f>IF(AND($AE$11=$AL$1,OR($AH$11="Northbound",$AH$11="Eastbound")),'Raw Data'!AS171,IF(AND($AE$11=$AL$2,OR($AH$11="Northbound",$AH$11="Eastbound")),'Raw Data'!AS378,IF(AND($AE$11=$AL$3,OR($AH$11="Northbound",$AH$11="Eastbound")),'Raw Data'!AS585,IF(AND($AE$11=$AL$4,OR($AH$11="Northbound",$AH$11="Eastbound")),'Raw Data'!AS792,IF(AND($AE$11=$AL$5,OR($AH$11="Northbound",$AH$11="Eastbound")),'Raw Data'!AS999,IF(AND($AE$11=$AL$6,OR($AH$11="Northbound",$AH$11="Eastbound")),'Raw Data'!AS1206,IF(AND($AE$11=$AL$7,OR($AH$11="Northbound",$AH$11="Eastbound")),'Raw Data'!AS1413,IF(AND($AE$11=$AL$1,OR($AH$11="Southbound",$AH$11="Westbound")),'Raw Data'!AS172,IF(AND($AE$11=$AL$2,OR($AH$11="Southbound",$AH$11="Westbound")),'Raw Data'!AS379,IF(AND($AE$11=$AL$3,OR($AH$11="Southbound",$AH$11="Westbound")),'Raw Data'!AS586,IF(AND($AE$11=$AL$4,OR($AH$11="Southbound",$AH$11="Westbound")),'Raw Data'!AS793,IF(AND($AE$11=$AL$5,OR($AH$11="Southbound",$AH$11="Westbound")),'Raw Data'!AS1000,IF(AND($AE$11=$AL$6,OR($AH$11="Southbound",$AH$11="Westbound")),'Raw Data'!AS1207,IF(AND($AE$11=$AL$7,OR($AH$11="Southbound",$AH$11="Westbound")),'Raw Data'!AS1414,IF(AND($AE$11=$AL$1,$AH$11="Combined"),SUM('Raw Data'!AS171:AS172),IF(AND($AE$11=$AL$2,$AH$11="Combined"),SUM('Raw Data'!AS378:AS379),IF(AND($AE$11=$AL$3,$AH$11="Combined"),SUM('Raw Data'!AS585:AS586),IF(AND($AE$11=$AL$4,$AH$11="Combined"),SUM('Raw Data'!AS792:AS793),IF(AND($AE$11=$AL$5,$AH$11="Combined"),SUM('Raw Data'!AS999:AS1000),IF(AND($AE$11=$AL$6,$AH$11="Combined"),SUM('Raw Data'!AS1206:AS1207),IF(AND($AE$11=$AL$7,$AH$11="Combined"),SUM('Raw Data'!AS1413:AS1414),"Error")))))))))))))))))))))</f>
        <v>0</v>
      </c>
      <c r="J38" s="6">
        <f>IF(AND($AE$11=$AL$1,OR($AH$11="Northbound",$AH$11="Eastbound")),'Raw Data'!AT171,IF(AND($AE$11=$AL$2,OR($AH$11="Northbound",$AH$11="Eastbound")),'Raw Data'!AT378,IF(AND($AE$11=$AL$3,OR($AH$11="Northbound",$AH$11="Eastbound")),'Raw Data'!AT585,IF(AND($AE$11=$AL$4,OR($AH$11="Northbound",$AH$11="Eastbound")),'Raw Data'!AT792,IF(AND($AE$11=$AL$5,OR($AH$11="Northbound",$AH$11="Eastbound")),'Raw Data'!AT999,IF(AND($AE$11=$AL$6,OR($AH$11="Northbound",$AH$11="Eastbound")),'Raw Data'!AT1206,IF(AND($AE$11=$AL$7,OR($AH$11="Northbound",$AH$11="Eastbound")),'Raw Data'!AT1413,IF(AND($AE$11=$AL$1,OR($AH$11="Southbound",$AH$11="Westbound")),'Raw Data'!AT172,IF(AND($AE$11=$AL$2,OR($AH$11="Southbound",$AH$11="Westbound")),'Raw Data'!AT379,IF(AND($AE$11=$AL$3,OR($AH$11="Southbound",$AH$11="Westbound")),'Raw Data'!AT586,IF(AND($AE$11=$AL$4,OR($AH$11="Southbound",$AH$11="Westbound")),'Raw Data'!AT793,IF(AND($AE$11=$AL$5,OR($AH$11="Southbound",$AH$11="Westbound")),'Raw Data'!AT1000,IF(AND($AE$11=$AL$6,OR($AH$11="Southbound",$AH$11="Westbound")),'Raw Data'!AT1207,IF(AND($AE$11=$AL$7,OR($AH$11="Southbound",$AH$11="Westbound")),'Raw Data'!AT1414,IF(AND($AE$11=$AL$1,$AH$11="Combined"),SUM('Raw Data'!AT171:AT172),IF(AND($AE$11=$AL$2,$AH$11="Combined"),SUM('Raw Data'!AT378:AT379),IF(AND($AE$11=$AL$3,$AH$11="Combined"),SUM('Raw Data'!AT585:AT586),IF(AND($AE$11=$AL$4,$AH$11="Combined"),SUM('Raw Data'!AT792:AT793),IF(AND($AE$11=$AL$5,$AH$11="Combined"),SUM('Raw Data'!AT999:AT1000),IF(AND($AE$11=$AL$6,$AH$11="Combined"),SUM('Raw Data'!AT1206:AT1207),IF(AND($AE$11=$AL$7,$AH$11="Combined"),SUM('Raw Data'!AT1413:AT1414),"Error")))))))))))))))))))))</f>
        <v>0</v>
      </c>
      <c r="K38" s="6">
        <f>IF(AND($AE$11=$AL$1,OR($AH$11="Northbound",$AH$11="Eastbound")),'Raw Data'!AU171,IF(AND($AE$11=$AL$2,OR($AH$11="Northbound",$AH$11="Eastbound")),'Raw Data'!AU378,IF(AND($AE$11=$AL$3,OR($AH$11="Northbound",$AH$11="Eastbound")),'Raw Data'!AU585,IF(AND($AE$11=$AL$4,OR($AH$11="Northbound",$AH$11="Eastbound")),'Raw Data'!AU792,IF(AND($AE$11=$AL$5,OR($AH$11="Northbound",$AH$11="Eastbound")),'Raw Data'!AU999,IF(AND($AE$11=$AL$6,OR($AH$11="Northbound",$AH$11="Eastbound")),'Raw Data'!AU1206,IF(AND($AE$11=$AL$7,OR($AH$11="Northbound",$AH$11="Eastbound")),'Raw Data'!AU1413,IF(AND($AE$11=$AL$1,OR($AH$11="Southbound",$AH$11="Westbound")),'Raw Data'!AU172,IF(AND($AE$11=$AL$2,OR($AH$11="Southbound",$AH$11="Westbound")),'Raw Data'!AU379,IF(AND($AE$11=$AL$3,OR($AH$11="Southbound",$AH$11="Westbound")),'Raw Data'!AU586,IF(AND($AE$11=$AL$4,OR($AH$11="Southbound",$AH$11="Westbound")),'Raw Data'!AU793,IF(AND($AE$11=$AL$5,OR($AH$11="Southbound",$AH$11="Westbound")),'Raw Data'!AU1000,IF(AND($AE$11=$AL$6,OR($AH$11="Southbound",$AH$11="Westbound")),'Raw Data'!AU1207,IF(AND($AE$11=$AL$7,OR($AH$11="Southbound",$AH$11="Westbound")),'Raw Data'!AU1414,IF(AND($AE$11=$AL$1,$AH$11="Combined"),SUM('Raw Data'!AU171:AU172),IF(AND($AE$11=$AL$2,$AH$11="Combined"),SUM('Raw Data'!AU378:AU379),IF(AND($AE$11=$AL$3,$AH$11="Combined"),SUM('Raw Data'!AU585:AU586),IF(AND($AE$11=$AL$4,$AH$11="Combined"),SUM('Raw Data'!AU792:AU793),IF(AND($AE$11=$AL$5,$AH$11="Combined"),SUM('Raw Data'!AU999:AU1000),IF(AND($AE$11=$AL$6,$AH$11="Combined"),SUM('Raw Data'!AU1206:AU1207),IF(AND($AE$11=$AL$7,$AH$11="Combined"),SUM('Raw Data'!AU1413:AU1414),"Error")))))))))))))))))))))</f>
        <v>0</v>
      </c>
      <c r="L38" s="6">
        <f>IF(AND($AE$11=$AL$1,OR($AH$11="Northbound",$AH$11="Eastbound")),'Raw Data'!AV171,IF(AND($AE$11=$AL$2,OR($AH$11="Northbound",$AH$11="Eastbound")),'Raw Data'!AV378,IF(AND($AE$11=$AL$3,OR($AH$11="Northbound",$AH$11="Eastbound")),'Raw Data'!AV585,IF(AND($AE$11=$AL$4,OR($AH$11="Northbound",$AH$11="Eastbound")),'Raw Data'!AV792,IF(AND($AE$11=$AL$5,OR($AH$11="Northbound",$AH$11="Eastbound")),'Raw Data'!AV999,IF(AND($AE$11=$AL$6,OR($AH$11="Northbound",$AH$11="Eastbound")),'Raw Data'!AV1206,IF(AND($AE$11=$AL$7,OR($AH$11="Northbound",$AH$11="Eastbound")),'Raw Data'!AV1413,IF(AND($AE$11=$AL$1,OR($AH$11="Southbound",$AH$11="Westbound")),'Raw Data'!AV172,IF(AND($AE$11=$AL$2,OR($AH$11="Southbound",$AH$11="Westbound")),'Raw Data'!AV379,IF(AND($AE$11=$AL$3,OR($AH$11="Southbound",$AH$11="Westbound")),'Raw Data'!AV586,IF(AND($AE$11=$AL$4,OR($AH$11="Southbound",$AH$11="Westbound")),'Raw Data'!AV793,IF(AND($AE$11=$AL$5,OR($AH$11="Southbound",$AH$11="Westbound")),'Raw Data'!AV1000,IF(AND($AE$11=$AL$6,OR($AH$11="Southbound",$AH$11="Westbound")),'Raw Data'!AV1207,IF(AND($AE$11=$AL$7,OR($AH$11="Southbound",$AH$11="Westbound")),'Raw Data'!AV1414,IF(AND($AE$11=$AL$1,$AH$11="Combined"),SUM('Raw Data'!AV171:AV172),IF(AND($AE$11=$AL$2,$AH$11="Combined"),SUM('Raw Data'!AV378:AV379),IF(AND($AE$11=$AL$3,$AH$11="Combined"),SUM('Raw Data'!AV585:AV586),IF(AND($AE$11=$AL$4,$AH$11="Combined"),SUM('Raw Data'!AV792:AV793),IF(AND($AE$11=$AL$5,$AH$11="Combined"),SUM('Raw Data'!AV999:AV1000),IF(AND($AE$11=$AL$6,$AH$11="Combined"),SUM('Raw Data'!AV1206:AV1207),IF(AND($AE$11=$AL$7,$AH$11="Combined"),SUM('Raw Data'!AV1413:AV1414),"Error")))))))))))))))))))))</f>
        <v>0</v>
      </c>
      <c r="M38" s="6">
        <f>IF(AND($AE$11=$AL$1,OR($AH$11="Northbound",$AH$11="Eastbound")),'Raw Data'!AW171,IF(AND($AE$11=$AL$2,OR($AH$11="Northbound",$AH$11="Eastbound")),'Raw Data'!AW378,IF(AND($AE$11=$AL$3,OR($AH$11="Northbound",$AH$11="Eastbound")),'Raw Data'!AW585,IF(AND($AE$11=$AL$4,OR($AH$11="Northbound",$AH$11="Eastbound")),'Raw Data'!AW792,IF(AND($AE$11=$AL$5,OR($AH$11="Northbound",$AH$11="Eastbound")),'Raw Data'!AW999,IF(AND($AE$11=$AL$6,OR($AH$11="Northbound",$AH$11="Eastbound")),'Raw Data'!AW1206,IF(AND($AE$11=$AL$7,OR($AH$11="Northbound",$AH$11="Eastbound")),'Raw Data'!AW1413,IF(AND($AE$11=$AL$1,OR($AH$11="Southbound",$AH$11="Westbound")),'Raw Data'!AW172,IF(AND($AE$11=$AL$2,OR($AH$11="Southbound",$AH$11="Westbound")),'Raw Data'!AW379,IF(AND($AE$11=$AL$3,OR($AH$11="Southbound",$AH$11="Westbound")),'Raw Data'!AW586,IF(AND($AE$11=$AL$4,OR($AH$11="Southbound",$AH$11="Westbound")),'Raw Data'!AW793,IF(AND($AE$11=$AL$5,OR($AH$11="Southbound",$AH$11="Westbound")),'Raw Data'!AW1000,IF(AND($AE$11=$AL$6,OR($AH$11="Southbound",$AH$11="Westbound")),'Raw Data'!AW1207,IF(AND($AE$11=$AL$7,OR($AH$11="Southbound",$AH$11="Westbound")),'Raw Data'!AW1414,IF(AND($AE$11=$AL$1,$AH$11="Combined"),SUM('Raw Data'!AW171:AW172),IF(AND($AE$11=$AL$2,$AH$11="Combined"),SUM('Raw Data'!AW378:AW379),IF(AND($AE$11=$AL$3,$AH$11="Combined"),SUM('Raw Data'!AW585:AW586),IF(AND($AE$11=$AL$4,$AH$11="Combined"),SUM('Raw Data'!AW792:AW793),IF(AND($AE$11=$AL$5,$AH$11="Combined"),SUM('Raw Data'!AW999:AW1000),IF(AND($AE$11=$AL$6,$AH$11="Combined"),SUM('Raw Data'!AW1206:AW1207),IF(AND($AE$11=$AL$7,$AH$11="Combined"),SUM('Raw Data'!AW1413:AW1414),"Error")))))))))))))))))))))</f>
        <v>0</v>
      </c>
      <c r="N38" s="6">
        <f>IF(AND($AE$11=$AL$1,OR($AH$11="Northbound",$AH$11="Eastbound")),'Raw Data'!AX171,IF(AND($AE$11=$AL$2,OR($AH$11="Northbound",$AH$11="Eastbound")),'Raw Data'!AX378,IF(AND($AE$11=$AL$3,OR($AH$11="Northbound",$AH$11="Eastbound")),'Raw Data'!AX585,IF(AND($AE$11=$AL$4,OR($AH$11="Northbound",$AH$11="Eastbound")),'Raw Data'!AX792,IF(AND($AE$11=$AL$5,OR($AH$11="Northbound",$AH$11="Eastbound")),'Raw Data'!AX999,IF(AND($AE$11=$AL$6,OR($AH$11="Northbound",$AH$11="Eastbound")),'Raw Data'!AX1206,IF(AND($AE$11=$AL$7,OR($AH$11="Northbound",$AH$11="Eastbound")),'Raw Data'!AX1413,IF(AND($AE$11=$AL$1,OR($AH$11="Southbound",$AH$11="Westbound")),'Raw Data'!AX172,IF(AND($AE$11=$AL$2,OR($AH$11="Southbound",$AH$11="Westbound")),'Raw Data'!AX379,IF(AND($AE$11=$AL$3,OR($AH$11="Southbound",$AH$11="Westbound")),'Raw Data'!AX586,IF(AND($AE$11=$AL$4,OR($AH$11="Southbound",$AH$11="Westbound")),'Raw Data'!AX793,IF(AND($AE$11=$AL$5,OR($AH$11="Southbound",$AH$11="Westbound")),'Raw Data'!AX1000,IF(AND($AE$11=$AL$6,OR($AH$11="Southbound",$AH$11="Westbound")),'Raw Data'!AX1207,IF(AND($AE$11=$AL$7,OR($AH$11="Southbound",$AH$11="Westbound")),'Raw Data'!AX1414,IF(AND($AE$11=$AL$1,$AH$11="Combined"),SUM('Raw Data'!AX171:AX172),IF(AND($AE$11=$AL$2,$AH$11="Combined"),SUM('Raw Data'!AX378:AX379),IF(AND($AE$11=$AL$3,$AH$11="Combined"),SUM('Raw Data'!AX585:AX586),IF(AND($AE$11=$AL$4,$AH$11="Combined"),SUM('Raw Data'!AX792:AX793),IF(AND($AE$11=$AL$5,$AH$11="Combined"),SUM('Raw Data'!AX999:AX1000),IF(AND($AE$11=$AL$6,$AH$11="Combined"),SUM('Raw Data'!AX1206:AX1207),IF(AND($AE$11=$AL$7,$AH$11="Combined"),SUM('Raw Data'!AX1413:AX1414),"Error")))))))))))))))))))))</f>
        <v>0</v>
      </c>
      <c r="O38" s="6">
        <f>IF(AND($AE$11=$AL$1,OR($AH$11="Northbound",$AH$11="Eastbound")),'Raw Data'!AY171,IF(AND($AE$11=$AL$2,OR($AH$11="Northbound",$AH$11="Eastbound")),'Raw Data'!AY378,IF(AND($AE$11=$AL$3,OR($AH$11="Northbound",$AH$11="Eastbound")),'Raw Data'!AY585,IF(AND($AE$11=$AL$4,OR($AH$11="Northbound",$AH$11="Eastbound")),'Raw Data'!AY792,IF(AND($AE$11=$AL$5,OR($AH$11="Northbound",$AH$11="Eastbound")),'Raw Data'!AY999,IF(AND($AE$11=$AL$6,OR($AH$11="Northbound",$AH$11="Eastbound")),'Raw Data'!AY1206,IF(AND($AE$11=$AL$7,OR($AH$11="Northbound",$AH$11="Eastbound")),'Raw Data'!AY1413,IF(AND($AE$11=$AL$1,OR($AH$11="Southbound",$AH$11="Westbound")),'Raw Data'!AY172,IF(AND($AE$11=$AL$2,OR($AH$11="Southbound",$AH$11="Westbound")),'Raw Data'!AY379,IF(AND($AE$11=$AL$3,OR($AH$11="Southbound",$AH$11="Westbound")),'Raw Data'!AY586,IF(AND($AE$11=$AL$4,OR($AH$11="Southbound",$AH$11="Westbound")),'Raw Data'!AY793,IF(AND($AE$11=$AL$5,OR($AH$11="Southbound",$AH$11="Westbound")),'Raw Data'!AY1000,IF(AND($AE$11=$AL$6,OR($AH$11="Southbound",$AH$11="Westbound")),'Raw Data'!AY1207,IF(AND($AE$11=$AL$7,OR($AH$11="Southbound",$AH$11="Westbound")),'Raw Data'!AY1414,IF(AND($AE$11=$AL$1,$AH$11="Combined"),SUM('Raw Data'!AY171:AY172),IF(AND($AE$11=$AL$2,$AH$11="Combined"),SUM('Raw Data'!AY378:AY379),IF(AND($AE$11=$AL$3,$AH$11="Combined"),SUM('Raw Data'!AY585:AY586),IF(AND($AE$11=$AL$4,$AH$11="Combined"),SUM('Raw Data'!AY792:AY793),IF(AND($AE$11=$AL$5,$AH$11="Combined"),SUM('Raw Data'!AY999:AY1000),IF(AND($AE$11=$AL$6,$AH$11="Combined"),SUM('Raw Data'!AY1206:AY1207),IF(AND($AE$11=$AL$7,$AH$11="Combined"),SUM('Raw Data'!AY1413:AY1414),"Error")))))))))))))))))))))</f>
        <v>0</v>
      </c>
      <c r="P38" s="6">
        <f>IF(AND($AE$11=$AL$1,OR($AH$11="Northbound",$AH$11="Eastbound")),'Raw Data'!AZ171,IF(AND($AE$11=$AL$2,OR($AH$11="Northbound",$AH$11="Eastbound")),'Raw Data'!AZ378,IF(AND($AE$11=$AL$3,OR($AH$11="Northbound",$AH$11="Eastbound")),'Raw Data'!AZ585,IF(AND($AE$11=$AL$4,OR($AH$11="Northbound",$AH$11="Eastbound")),'Raw Data'!AZ792,IF(AND($AE$11=$AL$5,OR($AH$11="Northbound",$AH$11="Eastbound")),'Raw Data'!AZ999,IF(AND($AE$11=$AL$6,OR($AH$11="Northbound",$AH$11="Eastbound")),'Raw Data'!AZ1206,IF(AND($AE$11=$AL$7,OR($AH$11="Northbound",$AH$11="Eastbound")),'Raw Data'!AZ1413,IF(AND($AE$11=$AL$1,OR($AH$11="Southbound",$AH$11="Westbound")),'Raw Data'!AZ172,IF(AND($AE$11=$AL$2,OR($AH$11="Southbound",$AH$11="Westbound")),'Raw Data'!AZ379,IF(AND($AE$11=$AL$3,OR($AH$11="Southbound",$AH$11="Westbound")),'Raw Data'!AZ586,IF(AND($AE$11=$AL$4,OR($AH$11="Southbound",$AH$11="Westbound")),'Raw Data'!AZ793,IF(AND($AE$11=$AL$5,OR($AH$11="Southbound",$AH$11="Westbound")),'Raw Data'!AZ1000,IF(AND($AE$11=$AL$6,OR($AH$11="Southbound",$AH$11="Westbound")),'Raw Data'!AZ1207,IF(AND($AE$11=$AL$7,OR($AH$11="Southbound",$AH$11="Westbound")),'Raw Data'!AZ1414,IF(AND($AE$11=$AL$1,$AH$11="Combined"),SUM('Raw Data'!AZ171:AZ172),IF(AND($AE$11=$AL$2,$AH$11="Combined"),SUM('Raw Data'!AZ378:AZ379),IF(AND($AE$11=$AL$3,$AH$11="Combined"),SUM('Raw Data'!AZ585:AZ586),IF(AND($AE$11=$AL$4,$AH$11="Combined"),SUM('Raw Data'!AZ792:AZ793),IF(AND($AE$11=$AL$5,$AH$11="Combined"),SUM('Raw Data'!AZ999:AZ1000),IF(AND($AE$11=$AL$6,$AH$11="Combined"),SUM('Raw Data'!AZ1206:AZ1207),IF(AND($AE$11=$AL$7,$AH$11="Combined"),SUM('Raw Data'!AZ1413:AZ1414),"Error")))))))))))))))))))))</f>
        <v>0</v>
      </c>
      <c r="Q38" s="6">
        <f>IF(AND($AE$11=$AL$1,OR($AH$11="Northbound",$AH$11="Eastbound")),'Raw Data'!BA171,IF(AND($AE$11=$AL$2,OR($AH$11="Northbound",$AH$11="Eastbound")),'Raw Data'!BA378,IF(AND($AE$11=$AL$3,OR($AH$11="Northbound",$AH$11="Eastbound")),'Raw Data'!BA585,IF(AND($AE$11=$AL$4,OR($AH$11="Northbound",$AH$11="Eastbound")),'Raw Data'!BA792,IF(AND($AE$11=$AL$5,OR($AH$11="Northbound",$AH$11="Eastbound")),'Raw Data'!BA999,IF(AND($AE$11=$AL$6,OR($AH$11="Northbound",$AH$11="Eastbound")),'Raw Data'!BA1206,IF(AND($AE$11=$AL$7,OR($AH$11="Northbound",$AH$11="Eastbound")),'Raw Data'!BA1413,IF(AND($AE$11=$AL$1,OR($AH$11="Southbound",$AH$11="Westbound")),'Raw Data'!BA172,IF(AND($AE$11=$AL$2,OR($AH$11="Southbound",$AH$11="Westbound")),'Raw Data'!BA379,IF(AND($AE$11=$AL$3,OR($AH$11="Southbound",$AH$11="Westbound")),'Raw Data'!BA586,IF(AND($AE$11=$AL$4,OR($AH$11="Southbound",$AH$11="Westbound")),'Raw Data'!BA793,IF(AND($AE$11=$AL$5,OR($AH$11="Southbound",$AH$11="Westbound")),'Raw Data'!BA1000,IF(AND($AE$11=$AL$6,OR($AH$11="Southbound",$AH$11="Westbound")),'Raw Data'!BA1207,IF(AND($AE$11=$AL$7,OR($AH$11="Southbound",$AH$11="Westbound")),'Raw Data'!BA1414,IF(AND($AE$11=$AL$1,$AH$11="Combined"),SUM('Raw Data'!BA171:BA172),IF(AND($AE$11=$AL$2,$AH$11="Combined"),SUM('Raw Data'!BA378:BA379),IF(AND($AE$11=$AL$3,$AH$11="Combined"),SUM('Raw Data'!BA585:BA586),IF(AND($AE$11=$AL$4,$AH$11="Combined"),SUM('Raw Data'!BA792:BA793),IF(AND($AE$11=$AL$5,$AH$11="Combined"),SUM('Raw Data'!BA999:BA1000),IF(AND($AE$11=$AL$6,$AH$11="Combined"),SUM('Raw Data'!BA1206:BA1207),IF(AND($AE$11=$AL$7,$AH$11="Combined"),SUM('Raw Data'!BA1413:BA1414),"Error")))))))))))))))))))))</f>
        <v>0</v>
      </c>
      <c r="R38" s="6">
        <f>IF(AND($AE$11=$AL$1,OR($AH$11="Northbound",$AH$11="Eastbound")),'Raw Data'!BB171,IF(AND($AE$11=$AL$2,OR($AH$11="Northbound",$AH$11="Eastbound")),'Raw Data'!BB378,IF(AND($AE$11=$AL$3,OR($AH$11="Northbound",$AH$11="Eastbound")),'Raw Data'!BB585,IF(AND($AE$11=$AL$4,OR($AH$11="Northbound",$AH$11="Eastbound")),'Raw Data'!BB792,IF(AND($AE$11=$AL$5,OR($AH$11="Northbound",$AH$11="Eastbound")),'Raw Data'!BB999,IF(AND($AE$11=$AL$6,OR($AH$11="Northbound",$AH$11="Eastbound")),'Raw Data'!BB1206,IF(AND($AE$11=$AL$7,OR($AH$11="Northbound",$AH$11="Eastbound")),'Raw Data'!BB1413,IF(AND($AE$11=$AL$1,OR($AH$11="Southbound",$AH$11="Westbound")),'Raw Data'!BB172,IF(AND($AE$11=$AL$2,OR($AH$11="Southbound",$AH$11="Westbound")),'Raw Data'!BB379,IF(AND($AE$11=$AL$3,OR($AH$11="Southbound",$AH$11="Westbound")),'Raw Data'!BB586,IF(AND($AE$11=$AL$4,OR($AH$11="Southbound",$AH$11="Westbound")),'Raw Data'!BB793,IF(AND($AE$11=$AL$5,OR($AH$11="Southbound",$AH$11="Westbound")),'Raw Data'!BB1000,IF(AND($AE$11=$AL$6,OR($AH$11="Southbound",$AH$11="Westbound")),'Raw Data'!BB1207,IF(AND($AE$11=$AL$7,OR($AH$11="Southbound",$AH$11="Westbound")),'Raw Data'!BB1414,IF(AND($AE$11=$AL$1,$AH$11="Combined"),SUM('Raw Data'!BB171:BB172),IF(AND($AE$11=$AL$2,$AH$11="Combined"),SUM('Raw Data'!BB378:BB379),IF(AND($AE$11=$AL$3,$AH$11="Combined"),SUM('Raw Data'!BB585:BB586),IF(AND($AE$11=$AL$4,$AH$11="Combined"),SUM('Raw Data'!BB792:BB793),IF(AND($AE$11=$AL$5,$AH$11="Combined"),SUM('Raw Data'!BB999:BB1000),IF(AND($AE$11=$AL$6,$AH$11="Combined"),SUM('Raw Data'!BB1206:BB1207),IF(AND($AE$11=$AL$7,$AH$11="Combined"),SUM('Raw Data'!BB1413:BB1414),"Error")))))))))))))))))))))</f>
        <v>0</v>
      </c>
      <c r="S38" s="6">
        <f>IF(AND($AE$11=$AL$1,OR($AH$11="Northbound",$AH$11="Eastbound")),'Raw Data'!BC171,IF(AND($AE$11=$AL$2,OR($AH$11="Northbound",$AH$11="Eastbound")),'Raw Data'!BC378,IF(AND($AE$11=$AL$3,OR($AH$11="Northbound",$AH$11="Eastbound")),'Raw Data'!BC585,IF(AND($AE$11=$AL$4,OR($AH$11="Northbound",$AH$11="Eastbound")),'Raw Data'!BC792,IF(AND($AE$11=$AL$5,OR($AH$11="Northbound",$AH$11="Eastbound")),'Raw Data'!BC999,IF(AND($AE$11=$AL$6,OR($AH$11="Northbound",$AH$11="Eastbound")),'Raw Data'!BC1206,IF(AND($AE$11=$AL$7,OR($AH$11="Northbound",$AH$11="Eastbound")),'Raw Data'!BC1413,IF(AND($AE$11=$AL$1,OR($AH$11="Southbound",$AH$11="Westbound")),'Raw Data'!BC172,IF(AND($AE$11=$AL$2,OR($AH$11="Southbound",$AH$11="Westbound")),'Raw Data'!BC379,IF(AND($AE$11=$AL$3,OR($AH$11="Southbound",$AH$11="Westbound")),'Raw Data'!BC586,IF(AND($AE$11=$AL$4,OR($AH$11="Southbound",$AH$11="Westbound")),'Raw Data'!BC793,IF(AND($AE$11=$AL$5,OR($AH$11="Southbound",$AH$11="Westbound")),'Raw Data'!BC1000,IF(AND($AE$11=$AL$6,OR($AH$11="Southbound",$AH$11="Westbound")),'Raw Data'!BC1207,IF(AND($AE$11=$AL$7,OR($AH$11="Southbound",$AH$11="Westbound")),'Raw Data'!BC1414,IF(AND($AE$11=$AL$1,$AH$11="Combined"),SUM('Raw Data'!BC171:BC172),IF(AND($AE$11=$AL$2,$AH$11="Combined"),SUM('Raw Data'!BC378:BC379),IF(AND($AE$11=$AL$3,$AH$11="Combined"),SUM('Raw Data'!BC585:BC586),IF(AND($AE$11=$AL$4,$AH$11="Combined"),SUM('Raw Data'!BC792:BC793),IF(AND($AE$11=$AL$5,$AH$11="Combined"),SUM('Raw Data'!BC999:BC1000),IF(AND($AE$11=$AL$6,$AH$11="Combined"),SUM('Raw Data'!BC1206:BC1207),IF(AND($AE$11=$AL$7,$AH$11="Combined"),SUM('Raw Data'!BC1413:BC1414),"Error")))))))))))))))))))))</f>
        <v>0</v>
      </c>
      <c r="T38" s="6">
        <f>IF(AND($AE$11=$AL$1,OR($AH$11="Northbound",$AH$11="Eastbound")),'Raw Data'!BD171,IF(AND($AE$11=$AL$2,OR($AH$11="Northbound",$AH$11="Eastbound")),'Raw Data'!BD378,IF(AND($AE$11=$AL$3,OR($AH$11="Northbound",$AH$11="Eastbound")),'Raw Data'!BD585,IF(AND($AE$11=$AL$4,OR($AH$11="Northbound",$AH$11="Eastbound")),'Raw Data'!BD792,IF(AND($AE$11=$AL$5,OR($AH$11="Northbound",$AH$11="Eastbound")),'Raw Data'!BD999,IF(AND($AE$11=$AL$6,OR($AH$11="Northbound",$AH$11="Eastbound")),'Raw Data'!BD1206,IF(AND($AE$11=$AL$7,OR($AH$11="Northbound",$AH$11="Eastbound")),'Raw Data'!BD1413,IF(AND($AE$11=$AL$1,OR($AH$11="Southbound",$AH$11="Westbound")),'Raw Data'!BD172,IF(AND($AE$11=$AL$2,OR($AH$11="Southbound",$AH$11="Westbound")),'Raw Data'!BD379,IF(AND($AE$11=$AL$3,OR($AH$11="Southbound",$AH$11="Westbound")),'Raw Data'!BD586,IF(AND($AE$11=$AL$4,OR($AH$11="Southbound",$AH$11="Westbound")),'Raw Data'!BD793,IF(AND($AE$11=$AL$5,OR($AH$11="Southbound",$AH$11="Westbound")),'Raw Data'!BD1000,IF(AND($AE$11=$AL$6,OR($AH$11="Southbound",$AH$11="Westbound")),'Raw Data'!BD1207,IF(AND($AE$11=$AL$7,OR($AH$11="Southbound",$AH$11="Westbound")),'Raw Data'!BD1414,IF(AND($AE$11=$AL$1,$AH$11="Combined"),SUM('Raw Data'!BD171:BD172),IF(AND($AE$11=$AL$2,$AH$11="Combined"),SUM('Raw Data'!BD378:BD379),IF(AND($AE$11=$AL$3,$AH$11="Combined"),SUM('Raw Data'!BD585:BD586),IF(AND($AE$11=$AL$4,$AH$11="Combined"),SUM('Raw Data'!BD792:BD793),IF(AND($AE$11=$AL$5,$AH$11="Combined"),SUM('Raw Data'!BD999:BD1000),IF(AND($AE$11=$AL$6,$AH$11="Combined"),SUM('Raw Data'!BD1206:BD1207),IF(AND($AE$11=$AL$7,$AH$11="Combined"),SUM('Raw Data'!BD1413:BD1414),"Error")))))))))))))))))))))</f>
        <v>0</v>
      </c>
      <c r="U38" s="6">
        <f>IF(AND($AE$11=$AL$1,OR($AH$11="Northbound",$AH$11="Eastbound")),'Raw Data'!BE171,IF(AND($AE$11=$AL$2,OR($AH$11="Northbound",$AH$11="Eastbound")),'Raw Data'!BE378,IF(AND($AE$11=$AL$3,OR($AH$11="Northbound",$AH$11="Eastbound")),'Raw Data'!BE585,IF(AND($AE$11=$AL$4,OR($AH$11="Northbound",$AH$11="Eastbound")),'Raw Data'!BE792,IF(AND($AE$11=$AL$5,OR($AH$11="Northbound",$AH$11="Eastbound")),'Raw Data'!BE999,IF(AND($AE$11=$AL$6,OR($AH$11="Northbound",$AH$11="Eastbound")),'Raw Data'!BE1206,IF(AND($AE$11=$AL$7,OR($AH$11="Northbound",$AH$11="Eastbound")),'Raw Data'!BE1413,IF(AND($AE$11=$AL$1,OR($AH$11="Southbound",$AH$11="Westbound")),'Raw Data'!BE172,IF(AND($AE$11=$AL$2,OR($AH$11="Southbound",$AH$11="Westbound")),'Raw Data'!BE379,IF(AND($AE$11=$AL$3,OR($AH$11="Southbound",$AH$11="Westbound")),'Raw Data'!BE586,IF(AND($AE$11=$AL$4,OR($AH$11="Southbound",$AH$11="Westbound")),'Raw Data'!BE793,IF(AND($AE$11=$AL$5,OR($AH$11="Southbound",$AH$11="Westbound")),'Raw Data'!BE1000,IF(AND($AE$11=$AL$6,OR($AH$11="Southbound",$AH$11="Westbound")),'Raw Data'!BE1207,IF(AND($AE$11=$AL$7,OR($AH$11="Southbound",$AH$11="Westbound")),'Raw Data'!BE1414,IF(AND($AE$11=$AL$1,$AH$11="Combined"),SUM('Raw Data'!BE171:BE172),IF(AND($AE$11=$AL$2,$AH$11="Combined"),SUM('Raw Data'!BE378:BE379),IF(AND($AE$11=$AL$3,$AH$11="Combined"),SUM('Raw Data'!BE585:BE586),IF(AND($AE$11=$AL$4,$AH$11="Combined"),SUM('Raw Data'!BE792:BE793),IF(AND($AE$11=$AL$5,$AH$11="Combined"),SUM('Raw Data'!BE999:BE1000),IF(AND($AE$11=$AL$6,$AH$11="Combined"),SUM('Raw Data'!BE1206:BE1207),IF(AND($AE$11=$AL$7,$AH$11="Combined"),SUM('Raw Data'!BE1413:BE1414),"Error")))))))))))))))))))))</f>
        <v>0</v>
      </c>
      <c r="V38" s="6">
        <f>IF(AND($AE$11=$AL$1,OR($AH$11="Northbound",$AH$11="Eastbound")),'Raw Data'!BF171,IF(AND($AE$11=$AL$2,OR($AH$11="Northbound",$AH$11="Eastbound")),'Raw Data'!BF378,IF(AND($AE$11=$AL$3,OR($AH$11="Northbound",$AH$11="Eastbound")),'Raw Data'!BF585,IF(AND($AE$11=$AL$4,OR($AH$11="Northbound",$AH$11="Eastbound")),'Raw Data'!BF792,IF(AND($AE$11=$AL$5,OR($AH$11="Northbound",$AH$11="Eastbound")),'Raw Data'!BF999,IF(AND($AE$11=$AL$6,OR($AH$11="Northbound",$AH$11="Eastbound")),'Raw Data'!BF1206,IF(AND($AE$11=$AL$7,OR($AH$11="Northbound",$AH$11="Eastbound")),'Raw Data'!BF1413,IF(AND($AE$11=$AL$1,OR($AH$11="Southbound",$AH$11="Westbound")),'Raw Data'!BF172,IF(AND($AE$11=$AL$2,OR($AH$11="Southbound",$AH$11="Westbound")),'Raw Data'!BF379,IF(AND($AE$11=$AL$3,OR($AH$11="Southbound",$AH$11="Westbound")),'Raw Data'!BF586,IF(AND($AE$11=$AL$4,OR($AH$11="Southbound",$AH$11="Westbound")),'Raw Data'!BF793,IF(AND($AE$11=$AL$5,OR($AH$11="Southbound",$AH$11="Westbound")),'Raw Data'!BF1000,IF(AND($AE$11=$AL$6,OR($AH$11="Southbound",$AH$11="Westbound")),'Raw Data'!BF1207,IF(AND($AE$11=$AL$7,OR($AH$11="Southbound",$AH$11="Westbound")),'Raw Data'!BF1414,IF(AND($AE$11=$AL$1,$AH$11="Combined"),SUM('Raw Data'!BF171:BF172),IF(AND($AE$11=$AL$2,$AH$11="Combined"),SUM('Raw Data'!BF378:BF379),IF(AND($AE$11=$AL$3,$AH$11="Combined"),SUM('Raw Data'!BF585:BF586),IF(AND($AE$11=$AL$4,$AH$11="Combined"),SUM('Raw Data'!BF792:BF793),IF(AND($AE$11=$AL$5,$AH$11="Combined"),SUM('Raw Data'!BF999:BF1000),IF(AND($AE$11=$AL$6,$AH$11="Combined"),SUM('Raw Data'!BF1206:BF1207),IF(AND($AE$11=$AL$7,$AH$11="Combined"),SUM('Raw Data'!BF1413:BF1414),"Error")))))))))))))))))))))</f>
        <v>0</v>
      </c>
      <c r="W38" s="6">
        <f>IF(AND($AE$11=$AL$1,OR($AH$11="Northbound",$AH$11="Eastbound")),'Raw Data'!BG171,IF(AND($AE$11=$AL$2,OR($AH$11="Northbound",$AH$11="Eastbound")),'Raw Data'!BG378,IF(AND($AE$11=$AL$3,OR($AH$11="Northbound",$AH$11="Eastbound")),'Raw Data'!BG585,IF(AND($AE$11=$AL$4,OR($AH$11="Northbound",$AH$11="Eastbound")),'Raw Data'!BG792,IF(AND($AE$11=$AL$5,OR($AH$11="Northbound",$AH$11="Eastbound")),'Raw Data'!BG999,IF(AND($AE$11=$AL$6,OR($AH$11="Northbound",$AH$11="Eastbound")),'Raw Data'!BG1206,IF(AND($AE$11=$AL$7,OR($AH$11="Northbound",$AH$11="Eastbound")),'Raw Data'!BG1413,IF(AND($AE$11=$AL$1,OR($AH$11="Southbound",$AH$11="Westbound")),'Raw Data'!BG172,IF(AND($AE$11=$AL$2,OR($AH$11="Southbound",$AH$11="Westbound")),'Raw Data'!BG379,IF(AND($AE$11=$AL$3,OR($AH$11="Southbound",$AH$11="Westbound")),'Raw Data'!BG586,IF(AND($AE$11=$AL$4,OR($AH$11="Southbound",$AH$11="Westbound")),'Raw Data'!BG793,IF(AND($AE$11=$AL$5,OR($AH$11="Southbound",$AH$11="Westbound")),'Raw Data'!BG1000,IF(AND($AE$11=$AL$6,OR($AH$11="Southbound",$AH$11="Westbound")),'Raw Data'!BG1207,IF(AND($AE$11=$AL$7,OR($AH$11="Southbound",$AH$11="Westbound")),'Raw Data'!BG1414,IF(AND($AE$11=$AL$1,$AH$11="Combined"),SUM('Raw Data'!BG171:BG172),IF(AND($AE$11=$AL$2,$AH$11="Combined"),SUM('Raw Data'!BG378:BG379),IF(AND($AE$11=$AL$3,$AH$11="Combined"),SUM('Raw Data'!BG585:BG586),IF(AND($AE$11=$AL$4,$AH$11="Combined"),SUM('Raw Data'!BG792:BG793),IF(AND($AE$11=$AL$5,$AH$11="Combined"),SUM('Raw Data'!BG999:BG1000),IF(AND($AE$11=$AL$6,$AH$11="Combined"),SUM('Raw Data'!BG1206:BG1207),IF(AND($AE$11=$AL$7,$AH$11="Combined"),SUM('Raw Data'!BG1413:BG1414),"Error")))))))))))))))))))))</f>
        <v>0</v>
      </c>
      <c r="X38" s="6">
        <f t="shared" si="2"/>
        <v>0</v>
      </c>
      <c r="Y38" s="24" t="str">
        <f t="shared" si="0"/>
        <v>0</v>
      </c>
      <c r="Z38" s="6" t="str">
        <f>IF(AND($AE$11=$AL$1,OR($AH$11="Northbound",$AH$11="Eastbound")),'Raw Data'!BH171,IF(AND($AE$11=$AL$2,OR($AH$11="Northbound",$AH$11="Eastbound")),'Raw Data'!BH378,IF(AND($AE$11=$AL$3,OR($AH$11="Northbound",$AH$11="Eastbound")),'Raw Data'!BH585,IF(AND($AE$11=$AL$4,OR($AH$11="Northbound",$AH$11="Eastbound")),'Raw Data'!BH792,IF(AND($AE$11=$AL$5,OR($AH$11="Northbound",$AH$11="Eastbound")),'Raw Data'!BH999,IF(AND($AE$11=$AL$6,OR($AH$11="Northbound",$AH$11="Eastbound")),'Raw Data'!BH1206,IF(AND($AE$11=$AL$7,OR($AH$11="Northbound",$AH$11="Eastbound")),'Raw Data'!BH1413,IF(AND($AE$11=$AL$1,OR($AH$11="Southbound",$AH$11="Westbound")),'Raw Data'!BH172,IF(AND($AE$11=$AL$2,OR($AH$11="Southbound",$AH$11="Westbound")),'Raw Data'!BH379,IF(AND($AE$11=$AL$3,OR($AH$11="Southbound",$AH$11="Westbound")),'Raw Data'!BH586,IF(AND($AE$11=$AL$4,OR($AH$11="Southbound",$AH$11="Westbound")),'Raw Data'!BH793,IF(AND($AE$11=$AL$5,OR($AH$11="Southbound",$AH$11="Westbound")),'Raw Data'!BH1000,IF(AND($AE$11=$AL$6,OR($AH$11="Southbound",$AH$11="Westbound")),'Raw Data'!BH1207,IF(AND($AE$11=$AL$7,OR($AH$11="Southbound",$AH$11="Westbound")),'Raw Data'!BH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8" s="6" t="str">
        <f>IF(AND($AE$11=$AL$1,OR($AH$11="Northbound",$AH$11="Eastbound")),'Raw Data'!BI171,IF(AND($AE$11=$AL$2,OR($AH$11="Northbound",$AH$11="Eastbound")),'Raw Data'!BI378,IF(AND($AE$11=$AL$3,OR($AH$11="Northbound",$AH$11="Eastbound")),'Raw Data'!BI585,IF(AND($AE$11=$AL$4,OR($AH$11="Northbound",$AH$11="Eastbound")),'Raw Data'!BI792,IF(AND($AE$11=$AL$5,OR($AH$11="Northbound",$AH$11="Eastbound")),'Raw Data'!BI999,IF(AND($AE$11=$AL$6,OR($AH$11="Northbound",$AH$11="Eastbound")),'Raw Data'!BI1206,IF(AND($AE$11=$AL$7,OR($AH$11="Northbound",$AH$11="Eastbound")),'Raw Data'!BI1413,IF(AND($AE$11=$AL$1,OR($AH$11="Southbound",$AH$11="Westbound")),'Raw Data'!BI172,IF(AND($AE$11=$AL$2,OR($AH$11="Southbound",$AH$11="Westbound")),'Raw Data'!BI379,IF(AND($AE$11=$AL$3,OR($AH$11="Southbound",$AH$11="Westbound")),'Raw Data'!BI586,IF(AND($AE$11=$AL$4,OR($AH$11="Southbound",$AH$11="Westbound")),'Raw Data'!BI793,IF(AND($AE$11=$AL$5,OR($AH$11="Southbound",$AH$11="Westbound")),'Raw Data'!BI1000,IF(AND($AE$11=$AL$6,OR($AH$11="Southbound",$AH$11="Westbound")),'Raw Data'!BI1207,IF(AND($AE$11=$AL$7,OR($AH$11="Southbound",$AH$11="Westbound")),'Raw Data'!BI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8" s="6" t="str">
        <f>IF(AND($AE$11=$AL$1,OR($AH$11="Northbound",$AH$11="Eastbound")),'Raw Data'!BJ171,IF(AND($AE$11=$AL$2,OR($AH$11="Northbound",$AH$11="Eastbound")),'Raw Data'!BJ378,IF(AND($AE$11=$AL$3,OR($AH$11="Northbound",$AH$11="Eastbound")),'Raw Data'!BJ585,IF(AND($AE$11=$AL$4,OR($AH$11="Northbound",$AH$11="Eastbound")),'Raw Data'!BJ792,IF(AND($AE$11=$AL$5,OR($AH$11="Northbound",$AH$11="Eastbound")),'Raw Data'!BJ999,IF(AND($AE$11=$AL$6,OR($AH$11="Northbound",$AH$11="Eastbound")),'Raw Data'!BJ1206,IF(AND($AE$11=$AL$7,OR($AH$11="Northbound",$AH$11="Eastbound")),'Raw Data'!BJ1413,IF(AND($AE$11=$AL$1,OR($AH$11="Southbound",$AH$11="Westbound")),'Raw Data'!BJ172,IF(AND($AE$11=$AL$2,OR($AH$11="Southbound",$AH$11="Westbound")),'Raw Data'!BJ379,IF(AND($AE$11=$AL$3,OR($AH$11="Southbound",$AH$11="Westbound")),'Raw Data'!BJ586,IF(AND($AE$11=$AL$4,OR($AH$11="Southbound",$AH$11="Westbound")),'Raw Data'!BJ793,IF(AND($AE$11=$AL$5,OR($AH$11="Southbound",$AH$11="Westbound")),'Raw Data'!BJ1000,IF(AND($AE$11=$AL$6,OR($AH$11="Southbound",$AH$11="Westbound")),'Raw Data'!BJ1207,IF(AND($AE$11=$AL$7,OR($AH$11="Southbound",$AH$11="Westbound")),'Raw Data'!BJ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8" s="70" t="str">
        <f>IF(AND($AE$11=$AL$1,OR($AH$11="Northbound",$AH$11="Eastbound")),'Raw Data'!BK171,IF(AND($AE$11=$AL$2,OR($AH$11="Northbound",$AH$11="Eastbound")),'Raw Data'!BK378,IF(AND($AE$11=$AL$3,OR($AH$11="Northbound",$AH$11="Eastbound")),'Raw Data'!BK585,IF(AND($AE$11=$AL$4,OR($AH$11="Northbound",$AH$11="Eastbound")),'Raw Data'!BK792,IF(AND($AE$11=$AL$5,OR($AH$11="Northbound",$AH$11="Eastbound")),'Raw Data'!BK999,IF(AND($AE$11=$AL$6,OR($AH$11="Northbound",$AH$11="Eastbound")),'Raw Data'!BK1206,IF(AND($AE$11=$AL$7,OR($AH$11="Northbound",$AH$11="Eastbound")),'Raw Data'!BK1413,IF(AND($AE$11=$AL$1,OR($AH$11="Southbound",$AH$11="Westbound")),'Raw Data'!BK172,IF(AND($AE$11=$AL$2,OR($AH$11="Southbound",$AH$11="Westbound")),'Raw Data'!BK379,IF(AND($AE$11=$AL$3,OR($AH$11="Southbound",$AH$11="Westbound")),'Raw Data'!BK586,IF(AND($AE$11=$AL$4,OR($AH$11="Southbound",$AH$11="Westbound")),'Raw Data'!BK793,IF(AND($AE$11=$AL$5,OR($AH$11="Southbound",$AH$11="Westbound")),'Raw Data'!BK1000,IF(AND($AE$11=$AL$6,OR($AH$11="Southbound",$AH$11="Westbound")),'Raw Data'!BK1207,IF(AND($AE$11=$AL$7,OR($AH$11="Southbound",$AH$11="Westbound")),'Raw Data'!BK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8" s="47"/>
      <c r="AF38" s="47"/>
      <c r="AG38" s="47"/>
      <c r="AH38" s="47"/>
      <c r="AI38" s="47"/>
      <c r="AJ38" s="47"/>
      <c r="AK38" s="47"/>
      <c r="AL38" s="51"/>
      <c r="AM38" s="51"/>
      <c r="AN38" s="41"/>
      <c r="AO38" s="51"/>
      <c r="AQ38" s="47"/>
      <c r="AR38" s="47"/>
      <c r="AT38" s="47"/>
      <c r="AU38" s="47"/>
    </row>
    <row r="39" spans="1:47" ht="13.8" x14ac:dyDescent="0.25">
      <c r="A39" s="43">
        <v>0.26041666666666702</v>
      </c>
      <c r="B39" s="54">
        <f t="shared" si="1"/>
        <v>1</v>
      </c>
      <c r="C39" s="6">
        <f>IF(AND($AE$11=$AL$1,OR($AH$11="Northbound",$AH$11="Eastbound")),'Raw Data'!AM173,IF(AND($AE$11=$AL$2,OR($AH$11="Northbound",$AH$11="Eastbound")),'Raw Data'!AM380,IF(AND($AE$11=$AL$3,OR($AH$11="Northbound",$AH$11="Eastbound")),'Raw Data'!AM587,IF(AND($AE$11=$AL$4,OR($AH$11="Northbound",$AH$11="Eastbound")),'Raw Data'!AM794,IF(AND($AE$11=$AL$5,OR($AH$11="Northbound",$AH$11="Eastbound")),'Raw Data'!AM1001,IF(AND($AE$11=$AL$6,OR($AH$11="Northbound",$AH$11="Eastbound")),'Raw Data'!AM1208,IF(AND($AE$11=$AL$7,OR($AH$11="Northbound",$AH$11="Eastbound")),'Raw Data'!AM1415,IF(AND($AE$11=$AL$1,OR($AH$11="Southbound",$AH$11="Westbound")),'Raw Data'!AM174,IF(AND($AE$11=$AL$2,OR($AH$11="Southbound",$AH$11="Westbound")),'Raw Data'!AM381,IF(AND($AE$11=$AL$3,OR($AH$11="Southbound",$AH$11="Westbound")),'Raw Data'!AM588,IF(AND($AE$11=$AL$4,OR($AH$11="Southbound",$AH$11="Westbound")),'Raw Data'!AM795,IF(AND($AE$11=$AL$5,OR($AH$11="Southbound",$AH$11="Westbound")),'Raw Data'!AM1002,IF(AND($AE$11=$AL$6,OR($AH$11="Southbound",$AH$11="Westbound")),'Raw Data'!AM1209,IF(AND($AE$11=$AL$7,OR($AH$11="Southbound",$AH$11="Westbound")),'Raw Data'!AM1416,IF(AND($AE$11=$AL$1,$AH$11="Combined"),SUM('Raw Data'!AM173:AM174),IF(AND($AE$11=$AL$2,$AH$11="Combined"),SUM('Raw Data'!AM380:AM381),IF(AND($AE$11=$AL$3,$AH$11="Combined"),SUM('Raw Data'!AM587:AM588),IF(AND($AE$11=$AL$4,$AH$11="Combined"),SUM('Raw Data'!AM794:AM795),IF(AND($AE$11=$AL$5,$AH$11="Combined"),SUM('Raw Data'!AM1001:AM1002),IF(AND($AE$11=$AL$6,$AH$11="Combined"),SUM('Raw Data'!AM1208:AM1209),IF(AND($AE$11=$AL$7,$AH$11="Combined"),SUM('Raw Data'!AM1415:AM1416),"Error")))))))))))))))))))))</f>
        <v>0</v>
      </c>
      <c r="D39" s="6">
        <f>IF(AND($AE$11=$AL$1,OR($AH$11="Northbound",$AH$11="Eastbound")),'Raw Data'!AN173,IF(AND($AE$11=$AL$2,OR($AH$11="Northbound",$AH$11="Eastbound")),'Raw Data'!AN380,IF(AND($AE$11=$AL$3,OR($AH$11="Northbound",$AH$11="Eastbound")),'Raw Data'!AN587,IF(AND($AE$11=$AL$4,OR($AH$11="Northbound",$AH$11="Eastbound")),'Raw Data'!AN794,IF(AND($AE$11=$AL$5,OR($AH$11="Northbound",$AH$11="Eastbound")),'Raw Data'!AN1001,IF(AND($AE$11=$AL$6,OR($AH$11="Northbound",$AH$11="Eastbound")),'Raw Data'!AN1208,IF(AND($AE$11=$AL$7,OR($AH$11="Northbound",$AH$11="Eastbound")),'Raw Data'!AN1415,IF(AND($AE$11=$AL$1,OR($AH$11="Southbound",$AH$11="Westbound")),'Raw Data'!AN174,IF(AND($AE$11=$AL$2,OR($AH$11="Southbound",$AH$11="Westbound")),'Raw Data'!AN381,IF(AND($AE$11=$AL$3,OR($AH$11="Southbound",$AH$11="Westbound")),'Raw Data'!AN588,IF(AND($AE$11=$AL$4,OR($AH$11="Southbound",$AH$11="Westbound")),'Raw Data'!AN795,IF(AND($AE$11=$AL$5,OR($AH$11="Southbound",$AH$11="Westbound")),'Raw Data'!AN1002,IF(AND($AE$11=$AL$6,OR($AH$11="Southbound",$AH$11="Westbound")),'Raw Data'!AN1209,IF(AND($AE$11=$AL$7,OR($AH$11="Southbound",$AH$11="Westbound")),'Raw Data'!AN1416,IF(AND($AE$11=$AL$1,$AH$11="Combined"),SUM('Raw Data'!AN173:AN174),IF(AND($AE$11=$AL$2,$AH$11="Combined"),SUM('Raw Data'!AN380:AN381),IF(AND($AE$11=$AL$3,$AH$11="Combined"),SUM('Raw Data'!AN587:AN588),IF(AND($AE$11=$AL$4,$AH$11="Combined"),SUM('Raw Data'!AN794:AN795),IF(AND($AE$11=$AL$5,$AH$11="Combined"),SUM('Raw Data'!AN1001:AN1002),IF(AND($AE$11=$AL$6,$AH$11="Combined"),SUM('Raw Data'!AN1208:AN1209),IF(AND($AE$11=$AL$7,$AH$11="Combined"),SUM('Raw Data'!AN1415:AN1416),"Error")))))))))))))))))))))</f>
        <v>0</v>
      </c>
      <c r="E39" s="6">
        <f>IF(AND($AE$11=$AL$1,OR($AH$11="Northbound",$AH$11="Eastbound")),'Raw Data'!AO173,IF(AND($AE$11=$AL$2,OR($AH$11="Northbound",$AH$11="Eastbound")),'Raw Data'!AO380,IF(AND($AE$11=$AL$3,OR($AH$11="Northbound",$AH$11="Eastbound")),'Raw Data'!AO587,IF(AND($AE$11=$AL$4,OR($AH$11="Northbound",$AH$11="Eastbound")),'Raw Data'!AO794,IF(AND($AE$11=$AL$5,OR($AH$11="Northbound",$AH$11="Eastbound")),'Raw Data'!AO1001,IF(AND($AE$11=$AL$6,OR($AH$11="Northbound",$AH$11="Eastbound")),'Raw Data'!AO1208,IF(AND($AE$11=$AL$7,OR($AH$11="Northbound",$AH$11="Eastbound")),'Raw Data'!AO1415,IF(AND($AE$11=$AL$1,OR($AH$11="Southbound",$AH$11="Westbound")),'Raw Data'!AO174,IF(AND($AE$11=$AL$2,OR($AH$11="Southbound",$AH$11="Westbound")),'Raw Data'!AO381,IF(AND($AE$11=$AL$3,OR($AH$11="Southbound",$AH$11="Westbound")),'Raw Data'!AO588,IF(AND($AE$11=$AL$4,OR($AH$11="Southbound",$AH$11="Westbound")),'Raw Data'!AO795,IF(AND($AE$11=$AL$5,OR($AH$11="Southbound",$AH$11="Westbound")),'Raw Data'!AO1002,IF(AND($AE$11=$AL$6,OR($AH$11="Southbound",$AH$11="Westbound")),'Raw Data'!AO1209,IF(AND($AE$11=$AL$7,OR($AH$11="Southbound",$AH$11="Westbound")),'Raw Data'!AO1416,IF(AND($AE$11=$AL$1,$AH$11="Combined"),SUM('Raw Data'!AO173:AO174),IF(AND($AE$11=$AL$2,$AH$11="Combined"),SUM('Raw Data'!AO380:AO381),IF(AND($AE$11=$AL$3,$AH$11="Combined"),SUM('Raw Data'!AO587:AO588),IF(AND($AE$11=$AL$4,$AH$11="Combined"),SUM('Raw Data'!AO794:AO795),IF(AND($AE$11=$AL$5,$AH$11="Combined"),SUM('Raw Data'!AO1001:AO1002),IF(AND($AE$11=$AL$6,$AH$11="Combined"),SUM('Raw Data'!AO1208:AO1209),IF(AND($AE$11=$AL$7,$AH$11="Combined"),SUM('Raw Data'!AO1415:AO1416),"Error")))))))))))))))))))))</f>
        <v>0</v>
      </c>
      <c r="F39" s="6">
        <f>IF(AND($AE$11=$AL$1,OR($AH$11="Northbound",$AH$11="Eastbound")),'Raw Data'!AP173,IF(AND($AE$11=$AL$2,OR($AH$11="Northbound",$AH$11="Eastbound")),'Raw Data'!AP380,IF(AND($AE$11=$AL$3,OR($AH$11="Northbound",$AH$11="Eastbound")),'Raw Data'!AP587,IF(AND($AE$11=$AL$4,OR($AH$11="Northbound",$AH$11="Eastbound")),'Raw Data'!AP794,IF(AND($AE$11=$AL$5,OR($AH$11="Northbound",$AH$11="Eastbound")),'Raw Data'!AP1001,IF(AND($AE$11=$AL$6,OR($AH$11="Northbound",$AH$11="Eastbound")),'Raw Data'!AP1208,IF(AND($AE$11=$AL$7,OR($AH$11="Northbound",$AH$11="Eastbound")),'Raw Data'!AP1415,IF(AND($AE$11=$AL$1,OR($AH$11="Southbound",$AH$11="Westbound")),'Raw Data'!AP174,IF(AND($AE$11=$AL$2,OR($AH$11="Southbound",$AH$11="Westbound")),'Raw Data'!AP381,IF(AND($AE$11=$AL$3,OR($AH$11="Southbound",$AH$11="Westbound")),'Raw Data'!AP588,IF(AND($AE$11=$AL$4,OR($AH$11="Southbound",$AH$11="Westbound")),'Raw Data'!AP795,IF(AND($AE$11=$AL$5,OR($AH$11="Southbound",$AH$11="Westbound")),'Raw Data'!AP1002,IF(AND($AE$11=$AL$6,OR($AH$11="Southbound",$AH$11="Westbound")),'Raw Data'!AP1209,IF(AND($AE$11=$AL$7,OR($AH$11="Southbound",$AH$11="Westbound")),'Raw Data'!AP1416,IF(AND($AE$11=$AL$1,$AH$11="Combined"),SUM('Raw Data'!AP173:AP174),IF(AND($AE$11=$AL$2,$AH$11="Combined"),SUM('Raw Data'!AP380:AP381),IF(AND($AE$11=$AL$3,$AH$11="Combined"),SUM('Raw Data'!AP587:AP588),IF(AND($AE$11=$AL$4,$AH$11="Combined"),SUM('Raw Data'!AP794:AP795),IF(AND($AE$11=$AL$5,$AH$11="Combined"),SUM('Raw Data'!AP1001:AP1002),IF(AND($AE$11=$AL$6,$AH$11="Combined"),SUM('Raw Data'!AP1208:AP1209),IF(AND($AE$11=$AL$7,$AH$11="Combined"),SUM('Raw Data'!AP1415:AP1416),"Error")))))))))))))))))))))</f>
        <v>1</v>
      </c>
      <c r="G39" s="6">
        <f>IF(AND($AE$11=$AL$1,OR($AH$11="Northbound",$AH$11="Eastbound")),'Raw Data'!AQ173,IF(AND($AE$11=$AL$2,OR($AH$11="Northbound",$AH$11="Eastbound")),'Raw Data'!AQ380,IF(AND($AE$11=$AL$3,OR($AH$11="Northbound",$AH$11="Eastbound")),'Raw Data'!AQ587,IF(AND($AE$11=$AL$4,OR($AH$11="Northbound",$AH$11="Eastbound")),'Raw Data'!AQ794,IF(AND($AE$11=$AL$5,OR($AH$11="Northbound",$AH$11="Eastbound")),'Raw Data'!AQ1001,IF(AND($AE$11=$AL$6,OR($AH$11="Northbound",$AH$11="Eastbound")),'Raw Data'!AQ1208,IF(AND($AE$11=$AL$7,OR($AH$11="Northbound",$AH$11="Eastbound")),'Raw Data'!AQ1415,IF(AND($AE$11=$AL$1,OR($AH$11="Southbound",$AH$11="Westbound")),'Raw Data'!AQ174,IF(AND($AE$11=$AL$2,OR($AH$11="Southbound",$AH$11="Westbound")),'Raw Data'!AQ381,IF(AND($AE$11=$AL$3,OR($AH$11="Southbound",$AH$11="Westbound")),'Raw Data'!AQ588,IF(AND($AE$11=$AL$4,OR($AH$11="Southbound",$AH$11="Westbound")),'Raw Data'!AQ795,IF(AND($AE$11=$AL$5,OR($AH$11="Southbound",$AH$11="Westbound")),'Raw Data'!AQ1002,IF(AND($AE$11=$AL$6,OR($AH$11="Southbound",$AH$11="Westbound")),'Raw Data'!AQ1209,IF(AND($AE$11=$AL$7,OR($AH$11="Southbound",$AH$11="Westbound")),'Raw Data'!AQ1416,IF(AND($AE$11=$AL$1,$AH$11="Combined"),SUM('Raw Data'!AQ173:AQ174),IF(AND($AE$11=$AL$2,$AH$11="Combined"),SUM('Raw Data'!AQ380:AQ381),IF(AND($AE$11=$AL$3,$AH$11="Combined"),SUM('Raw Data'!AQ587:AQ588),IF(AND($AE$11=$AL$4,$AH$11="Combined"),SUM('Raw Data'!AQ794:AQ795),IF(AND($AE$11=$AL$5,$AH$11="Combined"),SUM('Raw Data'!AQ1001:AQ1002),IF(AND($AE$11=$AL$6,$AH$11="Combined"),SUM('Raw Data'!AQ1208:AQ1209),IF(AND($AE$11=$AL$7,$AH$11="Combined"),SUM('Raw Data'!AQ1415:AQ1416),"Error")))))))))))))))))))))</f>
        <v>0</v>
      </c>
      <c r="H39" s="6">
        <f>IF(AND($AE$11=$AL$1,OR($AH$11="Northbound",$AH$11="Eastbound")),'Raw Data'!AR173,IF(AND($AE$11=$AL$2,OR($AH$11="Northbound",$AH$11="Eastbound")),'Raw Data'!AR380,IF(AND($AE$11=$AL$3,OR($AH$11="Northbound",$AH$11="Eastbound")),'Raw Data'!AR587,IF(AND($AE$11=$AL$4,OR($AH$11="Northbound",$AH$11="Eastbound")),'Raw Data'!AR794,IF(AND($AE$11=$AL$5,OR($AH$11="Northbound",$AH$11="Eastbound")),'Raw Data'!AR1001,IF(AND($AE$11=$AL$6,OR($AH$11="Northbound",$AH$11="Eastbound")),'Raw Data'!AR1208,IF(AND($AE$11=$AL$7,OR($AH$11="Northbound",$AH$11="Eastbound")),'Raw Data'!AR1415,IF(AND($AE$11=$AL$1,OR($AH$11="Southbound",$AH$11="Westbound")),'Raw Data'!AR174,IF(AND($AE$11=$AL$2,OR($AH$11="Southbound",$AH$11="Westbound")),'Raw Data'!AR381,IF(AND($AE$11=$AL$3,OR($AH$11="Southbound",$AH$11="Westbound")),'Raw Data'!AR588,IF(AND($AE$11=$AL$4,OR($AH$11="Southbound",$AH$11="Westbound")),'Raw Data'!AR795,IF(AND($AE$11=$AL$5,OR($AH$11="Southbound",$AH$11="Westbound")),'Raw Data'!AR1002,IF(AND($AE$11=$AL$6,OR($AH$11="Southbound",$AH$11="Westbound")),'Raw Data'!AR1209,IF(AND($AE$11=$AL$7,OR($AH$11="Southbound",$AH$11="Westbound")),'Raw Data'!AR1416,IF(AND($AE$11=$AL$1,$AH$11="Combined"),SUM('Raw Data'!AR173:AR174),IF(AND($AE$11=$AL$2,$AH$11="Combined"),SUM('Raw Data'!AR380:AR381),IF(AND($AE$11=$AL$3,$AH$11="Combined"),SUM('Raw Data'!AR587:AR588),IF(AND($AE$11=$AL$4,$AH$11="Combined"),SUM('Raw Data'!AR794:AR795),IF(AND($AE$11=$AL$5,$AH$11="Combined"),SUM('Raw Data'!AR1001:AR1002),IF(AND($AE$11=$AL$6,$AH$11="Combined"),SUM('Raw Data'!AR1208:AR1209),IF(AND($AE$11=$AL$7,$AH$11="Combined"),SUM('Raw Data'!AR1415:AR1416),"Error")))))))))))))))))))))</f>
        <v>0</v>
      </c>
      <c r="I39" s="6">
        <f>IF(AND($AE$11=$AL$1,OR($AH$11="Northbound",$AH$11="Eastbound")),'Raw Data'!AS173,IF(AND($AE$11=$AL$2,OR($AH$11="Northbound",$AH$11="Eastbound")),'Raw Data'!AS380,IF(AND($AE$11=$AL$3,OR($AH$11="Northbound",$AH$11="Eastbound")),'Raw Data'!AS587,IF(AND($AE$11=$AL$4,OR($AH$11="Northbound",$AH$11="Eastbound")),'Raw Data'!AS794,IF(AND($AE$11=$AL$5,OR($AH$11="Northbound",$AH$11="Eastbound")),'Raw Data'!AS1001,IF(AND($AE$11=$AL$6,OR($AH$11="Northbound",$AH$11="Eastbound")),'Raw Data'!AS1208,IF(AND($AE$11=$AL$7,OR($AH$11="Northbound",$AH$11="Eastbound")),'Raw Data'!AS1415,IF(AND($AE$11=$AL$1,OR($AH$11="Southbound",$AH$11="Westbound")),'Raw Data'!AS174,IF(AND($AE$11=$AL$2,OR($AH$11="Southbound",$AH$11="Westbound")),'Raw Data'!AS381,IF(AND($AE$11=$AL$3,OR($AH$11="Southbound",$AH$11="Westbound")),'Raw Data'!AS588,IF(AND($AE$11=$AL$4,OR($AH$11="Southbound",$AH$11="Westbound")),'Raw Data'!AS795,IF(AND($AE$11=$AL$5,OR($AH$11="Southbound",$AH$11="Westbound")),'Raw Data'!AS1002,IF(AND($AE$11=$AL$6,OR($AH$11="Southbound",$AH$11="Westbound")),'Raw Data'!AS1209,IF(AND($AE$11=$AL$7,OR($AH$11="Southbound",$AH$11="Westbound")),'Raw Data'!AS1416,IF(AND($AE$11=$AL$1,$AH$11="Combined"),SUM('Raw Data'!AS173:AS174),IF(AND($AE$11=$AL$2,$AH$11="Combined"),SUM('Raw Data'!AS380:AS381),IF(AND($AE$11=$AL$3,$AH$11="Combined"),SUM('Raw Data'!AS587:AS588),IF(AND($AE$11=$AL$4,$AH$11="Combined"),SUM('Raw Data'!AS794:AS795),IF(AND($AE$11=$AL$5,$AH$11="Combined"),SUM('Raw Data'!AS1001:AS1002),IF(AND($AE$11=$AL$6,$AH$11="Combined"),SUM('Raw Data'!AS1208:AS1209),IF(AND($AE$11=$AL$7,$AH$11="Combined"),SUM('Raw Data'!AS1415:AS1416),"Error")))))))))))))))))))))</f>
        <v>0</v>
      </c>
      <c r="J39" s="6">
        <f>IF(AND($AE$11=$AL$1,OR($AH$11="Northbound",$AH$11="Eastbound")),'Raw Data'!AT173,IF(AND($AE$11=$AL$2,OR($AH$11="Northbound",$AH$11="Eastbound")),'Raw Data'!AT380,IF(AND($AE$11=$AL$3,OR($AH$11="Northbound",$AH$11="Eastbound")),'Raw Data'!AT587,IF(AND($AE$11=$AL$4,OR($AH$11="Northbound",$AH$11="Eastbound")),'Raw Data'!AT794,IF(AND($AE$11=$AL$5,OR($AH$11="Northbound",$AH$11="Eastbound")),'Raw Data'!AT1001,IF(AND($AE$11=$AL$6,OR($AH$11="Northbound",$AH$11="Eastbound")),'Raw Data'!AT1208,IF(AND($AE$11=$AL$7,OR($AH$11="Northbound",$AH$11="Eastbound")),'Raw Data'!AT1415,IF(AND($AE$11=$AL$1,OR($AH$11="Southbound",$AH$11="Westbound")),'Raw Data'!AT174,IF(AND($AE$11=$AL$2,OR($AH$11="Southbound",$AH$11="Westbound")),'Raw Data'!AT381,IF(AND($AE$11=$AL$3,OR($AH$11="Southbound",$AH$11="Westbound")),'Raw Data'!AT588,IF(AND($AE$11=$AL$4,OR($AH$11="Southbound",$AH$11="Westbound")),'Raw Data'!AT795,IF(AND($AE$11=$AL$5,OR($AH$11="Southbound",$AH$11="Westbound")),'Raw Data'!AT1002,IF(AND($AE$11=$AL$6,OR($AH$11="Southbound",$AH$11="Westbound")),'Raw Data'!AT1209,IF(AND($AE$11=$AL$7,OR($AH$11="Southbound",$AH$11="Westbound")),'Raw Data'!AT1416,IF(AND($AE$11=$AL$1,$AH$11="Combined"),SUM('Raw Data'!AT173:AT174),IF(AND($AE$11=$AL$2,$AH$11="Combined"),SUM('Raw Data'!AT380:AT381),IF(AND($AE$11=$AL$3,$AH$11="Combined"),SUM('Raw Data'!AT587:AT588),IF(AND($AE$11=$AL$4,$AH$11="Combined"),SUM('Raw Data'!AT794:AT795),IF(AND($AE$11=$AL$5,$AH$11="Combined"),SUM('Raw Data'!AT1001:AT1002),IF(AND($AE$11=$AL$6,$AH$11="Combined"),SUM('Raw Data'!AT1208:AT1209),IF(AND($AE$11=$AL$7,$AH$11="Combined"),SUM('Raw Data'!AT1415:AT1416),"Error")))))))))))))))))))))</f>
        <v>0</v>
      </c>
      <c r="K39" s="6">
        <f>IF(AND($AE$11=$AL$1,OR($AH$11="Northbound",$AH$11="Eastbound")),'Raw Data'!AU173,IF(AND($AE$11=$AL$2,OR($AH$11="Northbound",$AH$11="Eastbound")),'Raw Data'!AU380,IF(AND($AE$11=$AL$3,OR($AH$11="Northbound",$AH$11="Eastbound")),'Raw Data'!AU587,IF(AND($AE$11=$AL$4,OR($AH$11="Northbound",$AH$11="Eastbound")),'Raw Data'!AU794,IF(AND($AE$11=$AL$5,OR($AH$11="Northbound",$AH$11="Eastbound")),'Raw Data'!AU1001,IF(AND($AE$11=$AL$6,OR($AH$11="Northbound",$AH$11="Eastbound")),'Raw Data'!AU1208,IF(AND($AE$11=$AL$7,OR($AH$11="Northbound",$AH$11="Eastbound")),'Raw Data'!AU1415,IF(AND($AE$11=$AL$1,OR($AH$11="Southbound",$AH$11="Westbound")),'Raw Data'!AU174,IF(AND($AE$11=$AL$2,OR($AH$11="Southbound",$AH$11="Westbound")),'Raw Data'!AU381,IF(AND($AE$11=$AL$3,OR($AH$11="Southbound",$AH$11="Westbound")),'Raw Data'!AU588,IF(AND($AE$11=$AL$4,OR($AH$11="Southbound",$AH$11="Westbound")),'Raw Data'!AU795,IF(AND($AE$11=$AL$5,OR($AH$11="Southbound",$AH$11="Westbound")),'Raw Data'!AU1002,IF(AND($AE$11=$AL$6,OR($AH$11="Southbound",$AH$11="Westbound")),'Raw Data'!AU1209,IF(AND($AE$11=$AL$7,OR($AH$11="Southbound",$AH$11="Westbound")),'Raw Data'!AU1416,IF(AND($AE$11=$AL$1,$AH$11="Combined"),SUM('Raw Data'!AU173:AU174),IF(AND($AE$11=$AL$2,$AH$11="Combined"),SUM('Raw Data'!AU380:AU381),IF(AND($AE$11=$AL$3,$AH$11="Combined"),SUM('Raw Data'!AU587:AU588),IF(AND($AE$11=$AL$4,$AH$11="Combined"),SUM('Raw Data'!AU794:AU795),IF(AND($AE$11=$AL$5,$AH$11="Combined"),SUM('Raw Data'!AU1001:AU1002),IF(AND($AE$11=$AL$6,$AH$11="Combined"),SUM('Raw Data'!AU1208:AU1209),IF(AND($AE$11=$AL$7,$AH$11="Combined"),SUM('Raw Data'!AU1415:AU1416),"Error")))))))))))))))))))))</f>
        <v>0</v>
      </c>
      <c r="L39" s="6">
        <f>IF(AND($AE$11=$AL$1,OR($AH$11="Northbound",$AH$11="Eastbound")),'Raw Data'!AV173,IF(AND($AE$11=$AL$2,OR($AH$11="Northbound",$AH$11="Eastbound")),'Raw Data'!AV380,IF(AND($AE$11=$AL$3,OR($AH$11="Northbound",$AH$11="Eastbound")),'Raw Data'!AV587,IF(AND($AE$11=$AL$4,OR($AH$11="Northbound",$AH$11="Eastbound")),'Raw Data'!AV794,IF(AND($AE$11=$AL$5,OR($AH$11="Northbound",$AH$11="Eastbound")),'Raw Data'!AV1001,IF(AND($AE$11=$AL$6,OR($AH$11="Northbound",$AH$11="Eastbound")),'Raw Data'!AV1208,IF(AND($AE$11=$AL$7,OR($AH$11="Northbound",$AH$11="Eastbound")),'Raw Data'!AV1415,IF(AND($AE$11=$AL$1,OR($AH$11="Southbound",$AH$11="Westbound")),'Raw Data'!AV174,IF(AND($AE$11=$AL$2,OR($AH$11="Southbound",$AH$11="Westbound")),'Raw Data'!AV381,IF(AND($AE$11=$AL$3,OR($AH$11="Southbound",$AH$11="Westbound")),'Raw Data'!AV588,IF(AND($AE$11=$AL$4,OR($AH$11="Southbound",$AH$11="Westbound")),'Raw Data'!AV795,IF(AND($AE$11=$AL$5,OR($AH$11="Southbound",$AH$11="Westbound")),'Raw Data'!AV1002,IF(AND($AE$11=$AL$6,OR($AH$11="Southbound",$AH$11="Westbound")),'Raw Data'!AV1209,IF(AND($AE$11=$AL$7,OR($AH$11="Southbound",$AH$11="Westbound")),'Raw Data'!AV1416,IF(AND($AE$11=$AL$1,$AH$11="Combined"),SUM('Raw Data'!AV173:AV174),IF(AND($AE$11=$AL$2,$AH$11="Combined"),SUM('Raw Data'!AV380:AV381),IF(AND($AE$11=$AL$3,$AH$11="Combined"),SUM('Raw Data'!AV587:AV588),IF(AND($AE$11=$AL$4,$AH$11="Combined"),SUM('Raw Data'!AV794:AV795),IF(AND($AE$11=$AL$5,$AH$11="Combined"),SUM('Raw Data'!AV1001:AV1002),IF(AND($AE$11=$AL$6,$AH$11="Combined"),SUM('Raw Data'!AV1208:AV1209),IF(AND($AE$11=$AL$7,$AH$11="Combined"),SUM('Raw Data'!AV1415:AV1416),"Error")))))))))))))))))))))</f>
        <v>0</v>
      </c>
      <c r="M39" s="6">
        <f>IF(AND($AE$11=$AL$1,OR($AH$11="Northbound",$AH$11="Eastbound")),'Raw Data'!AW173,IF(AND($AE$11=$AL$2,OR($AH$11="Northbound",$AH$11="Eastbound")),'Raw Data'!AW380,IF(AND($AE$11=$AL$3,OR($AH$11="Northbound",$AH$11="Eastbound")),'Raw Data'!AW587,IF(AND($AE$11=$AL$4,OR($AH$11="Northbound",$AH$11="Eastbound")),'Raw Data'!AW794,IF(AND($AE$11=$AL$5,OR($AH$11="Northbound",$AH$11="Eastbound")),'Raw Data'!AW1001,IF(AND($AE$11=$AL$6,OR($AH$11="Northbound",$AH$11="Eastbound")),'Raw Data'!AW1208,IF(AND($AE$11=$AL$7,OR($AH$11="Northbound",$AH$11="Eastbound")),'Raw Data'!AW1415,IF(AND($AE$11=$AL$1,OR($AH$11="Southbound",$AH$11="Westbound")),'Raw Data'!AW174,IF(AND($AE$11=$AL$2,OR($AH$11="Southbound",$AH$11="Westbound")),'Raw Data'!AW381,IF(AND($AE$11=$AL$3,OR($AH$11="Southbound",$AH$11="Westbound")),'Raw Data'!AW588,IF(AND($AE$11=$AL$4,OR($AH$11="Southbound",$AH$11="Westbound")),'Raw Data'!AW795,IF(AND($AE$11=$AL$5,OR($AH$11="Southbound",$AH$11="Westbound")),'Raw Data'!AW1002,IF(AND($AE$11=$AL$6,OR($AH$11="Southbound",$AH$11="Westbound")),'Raw Data'!AW1209,IF(AND($AE$11=$AL$7,OR($AH$11="Southbound",$AH$11="Westbound")),'Raw Data'!AW1416,IF(AND($AE$11=$AL$1,$AH$11="Combined"),SUM('Raw Data'!AW173:AW174),IF(AND($AE$11=$AL$2,$AH$11="Combined"),SUM('Raw Data'!AW380:AW381),IF(AND($AE$11=$AL$3,$AH$11="Combined"),SUM('Raw Data'!AW587:AW588),IF(AND($AE$11=$AL$4,$AH$11="Combined"),SUM('Raw Data'!AW794:AW795),IF(AND($AE$11=$AL$5,$AH$11="Combined"),SUM('Raw Data'!AW1001:AW1002),IF(AND($AE$11=$AL$6,$AH$11="Combined"),SUM('Raw Data'!AW1208:AW1209),IF(AND($AE$11=$AL$7,$AH$11="Combined"),SUM('Raw Data'!AW1415:AW1416),"Error")))))))))))))))))))))</f>
        <v>0</v>
      </c>
      <c r="N39" s="6">
        <f>IF(AND($AE$11=$AL$1,OR($AH$11="Northbound",$AH$11="Eastbound")),'Raw Data'!AX173,IF(AND($AE$11=$AL$2,OR($AH$11="Northbound",$AH$11="Eastbound")),'Raw Data'!AX380,IF(AND($AE$11=$AL$3,OR($AH$11="Northbound",$AH$11="Eastbound")),'Raw Data'!AX587,IF(AND($AE$11=$AL$4,OR($AH$11="Northbound",$AH$11="Eastbound")),'Raw Data'!AX794,IF(AND($AE$11=$AL$5,OR($AH$11="Northbound",$AH$11="Eastbound")),'Raw Data'!AX1001,IF(AND($AE$11=$AL$6,OR($AH$11="Northbound",$AH$11="Eastbound")),'Raw Data'!AX1208,IF(AND($AE$11=$AL$7,OR($AH$11="Northbound",$AH$11="Eastbound")),'Raw Data'!AX1415,IF(AND($AE$11=$AL$1,OR($AH$11="Southbound",$AH$11="Westbound")),'Raw Data'!AX174,IF(AND($AE$11=$AL$2,OR($AH$11="Southbound",$AH$11="Westbound")),'Raw Data'!AX381,IF(AND($AE$11=$AL$3,OR($AH$11="Southbound",$AH$11="Westbound")),'Raw Data'!AX588,IF(AND($AE$11=$AL$4,OR($AH$11="Southbound",$AH$11="Westbound")),'Raw Data'!AX795,IF(AND($AE$11=$AL$5,OR($AH$11="Southbound",$AH$11="Westbound")),'Raw Data'!AX1002,IF(AND($AE$11=$AL$6,OR($AH$11="Southbound",$AH$11="Westbound")),'Raw Data'!AX1209,IF(AND($AE$11=$AL$7,OR($AH$11="Southbound",$AH$11="Westbound")),'Raw Data'!AX1416,IF(AND($AE$11=$AL$1,$AH$11="Combined"),SUM('Raw Data'!AX173:AX174),IF(AND($AE$11=$AL$2,$AH$11="Combined"),SUM('Raw Data'!AX380:AX381),IF(AND($AE$11=$AL$3,$AH$11="Combined"),SUM('Raw Data'!AX587:AX588),IF(AND($AE$11=$AL$4,$AH$11="Combined"),SUM('Raw Data'!AX794:AX795),IF(AND($AE$11=$AL$5,$AH$11="Combined"),SUM('Raw Data'!AX1001:AX1002),IF(AND($AE$11=$AL$6,$AH$11="Combined"),SUM('Raw Data'!AX1208:AX1209),IF(AND($AE$11=$AL$7,$AH$11="Combined"),SUM('Raw Data'!AX1415:AX1416),"Error")))))))))))))))))))))</f>
        <v>0</v>
      </c>
      <c r="O39" s="6">
        <f>IF(AND($AE$11=$AL$1,OR($AH$11="Northbound",$AH$11="Eastbound")),'Raw Data'!AY173,IF(AND($AE$11=$AL$2,OR($AH$11="Northbound",$AH$11="Eastbound")),'Raw Data'!AY380,IF(AND($AE$11=$AL$3,OR($AH$11="Northbound",$AH$11="Eastbound")),'Raw Data'!AY587,IF(AND($AE$11=$AL$4,OR($AH$11="Northbound",$AH$11="Eastbound")),'Raw Data'!AY794,IF(AND($AE$11=$AL$5,OR($AH$11="Northbound",$AH$11="Eastbound")),'Raw Data'!AY1001,IF(AND($AE$11=$AL$6,OR($AH$11="Northbound",$AH$11="Eastbound")),'Raw Data'!AY1208,IF(AND($AE$11=$AL$7,OR($AH$11="Northbound",$AH$11="Eastbound")),'Raw Data'!AY1415,IF(AND($AE$11=$AL$1,OR($AH$11="Southbound",$AH$11="Westbound")),'Raw Data'!AY174,IF(AND($AE$11=$AL$2,OR($AH$11="Southbound",$AH$11="Westbound")),'Raw Data'!AY381,IF(AND($AE$11=$AL$3,OR($AH$11="Southbound",$AH$11="Westbound")),'Raw Data'!AY588,IF(AND($AE$11=$AL$4,OR($AH$11="Southbound",$AH$11="Westbound")),'Raw Data'!AY795,IF(AND($AE$11=$AL$5,OR($AH$11="Southbound",$AH$11="Westbound")),'Raw Data'!AY1002,IF(AND($AE$11=$AL$6,OR($AH$11="Southbound",$AH$11="Westbound")),'Raw Data'!AY1209,IF(AND($AE$11=$AL$7,OR($AH$11="Southbound",$AH$11="Westbound")),'Raw Data'!AY1416,IF(AND($AE$11=$AL$1,$AH$11="Combined"),SUM('Raw Data'!AY173:AY174),IF(AND($AE$11=$AL$2,$AH$11="Combined"),SUM('Raw Data'!AY380:AY381),IF(AND($AE$11=$AL$3,$AH$11="Combined"),SUM('Raw Data'!AY587:AY588),IF(AND($AE$11=$AL$4,$AH$11="Combined"),SUM('Raw Data'!AY794:AY795),IF(AND($AE$11=$AL$5,$AH$11="Combined"),SUM('Raw Data'!AY1001:AY1002),IF(AND($AE$11=$AL$6,$AH$11="Combined"),SUM('Raw Data'!AY1208:AY1209),IF(AND($AE$11=$AL$7,$AH$11="Combined"),SUM('Raw Data'!AY1415:AY1416),"Error")))))))))))))))))))))</f>
        <v>0</v>
      </c>
      <c r="P39" s="6">
        <f>IF(AND($AE$11=$AL$1,OR($AH$11="Northbound",$AH$11="Eastbound")),'Raw Data'!AZ173,IF(AND($AE$11=$AL$2,OR($AH$11="Northbound",$AH$11="Eastbound")),'Raw Data'!AZ380,IF(AND($AE$11=$AL$3,OR($AH$11="Northbound",$AH$11="Eastbound")),'Raw Data'!AZ587,IF(AND($AE$11=$AL$4,OR($AH$11="Northbound",$AH$11="Eastbound")),'Raw Data'!AZ794,IF(AND($AE$11=$AL$5,OR($AH$11="Northbound",$AH$11="Eastbound")),'Raw Data'!AZ1001,IF(AND($AE$11=$AL$6,OR($AH$11="Northbound",$AH$11="Eastbound")),'Raw Data'!AZ1208,IF(AND($AE$11=$AL$7,OR($AH$11="Northbound",$AH$11="Eastbound")),'Raw Data'!AZ1415,IF(AND($AE$11=$AL$1,OR($AH$11="Southbound",$AH$11="Westbound")),'Raw Data'!AZ174,IF(AND($AE$11=$AL$2,OR($AH$11="Southbound",$AH$11="Westbound")),'Raw Data'!AZ381,IF(AND($AE$11=$AL$3,OR($AH$11="Southbound",$AH$11="Westbound")),'Raw Data'!AZ588,IF(AND($AE$11=$AL$4,OR($AH$11="Southbound",$AH$11="Westbound")),'Raw Data'!AZ795,IF(AND($AE$11=$AL$5,OR($AH$11="Southbound",$AH$11="Westbound")),'Raw Data'!AZ1002,IF(AND($AE$11=$AL$6,OR($AH$11="Southbound",$AH$11="Westbound")),'Raw Data'!AZ1209,IF(AND($AE$11=$AL$7,OR($AH$11="Southbound",$AH$11="Westbound")),'Raw Data'!AZ1416,IF(AND($AE$11=$AL$1,$AH$11="Combined"),SUM('Raw Data'!AZ173:AZ174),IF(AND($AE$11=$AL$2,$AH$11="Combined"),SUM('Raw Data'!AZ380:AZ381),IF(AND($AE$11=$AL$3,$AH$11="Combined"),SUM('Raw Data'!AZ587:AZ588),IF(AND($AE$11=$AL$4,$AH$11="Combined"),SUM('Raw Data'!AZ794:AZ795),IF(AND($AE$11=$AL$5,$AH$11="Combined"),SUM('Raw Data'!AZ1001:AZ1002),IF(AND($AE$11=$AL$6,$AH$11="Combined"),SUM('Raw Data'!AZ1208:AZ1209),IF(AND($AE$11=$AL$7,$AH$11="Combined"),SUM('Raw Data'!AZ1415:AZ1416),"Error")))))))))))))))))))))</f>
        <v>0</v>
      </c>
      <c r="Q39" s="6">
        <f>IF(AND($AE$11=$AL$1,OR($AH$11="Northbound",$AH$11="Eastbound")),'Raw Data'!BA173,IF(AND($AE$11=$AL$2,OR($AH$11="Northbound",$AH$11="Eastbound")),'Raw Data'!BA380,IF(AND($AE$11=$AL$3,OR($AH$11="Northbound",$AH$11="Eastbound")),'Raw Data'!BA587,IF(AND($AE$11=$AL$4,OR($AH$11="Northbound",$AH$11="Eastbound")),'Raw Data'!BA794,IF(AND($AE$11=$AL$5,OR($AH$11="Northbound",$AH$11="Eastbound")),'Raw Data'!BA1001,IF(AND($AE$11=$AL$6,OR($AH$11="Northbound",$AH$11="Eastbound")),'Raw Data'!BA1208,IF(AND($AE$11=$AL$7,OR($AH$11="Northbound",$AH$11="Eastbound")),'Raw Data'!BA1415,IF(AND($AE$11=$AL$1,OR($AH$11="Southbound",$AH$11="Westbound")),'Raw Data'!BA174,IF(AND($AE$11=$AL$2,OR($AH$11="Southbound",$AH$11="Westbound")),'Raw Data'!BA381,IF(AND($AE$11=$AL$3,OR($AH$11="Southbound",$AH$11="Westbound")),'Raw Data'!BA588,IF(AND($AE$11=$AL$4,OR($AH$11="Southbound",$AH$11="Westbound")),'Raw Data'!BA795,IF(AND($AE$11=$AL$5,OR($AH$11="Southbound",$AH$11="Westbound")),'Raw Data'!BA1002,IF(AND($AE$11=$AL$6,OR($AH$11="Southbound",$AH$11="Westbound")),'Raw Data'!BA1209,IF(AND($AE$11=$AL$7,OR($AH$11="Southbound",$AH$11="Westbound")),'Raw Data'!BA1416,IF(AND($AE$11=$AL$1,$AH$11="Combined"),SUM('Raw Data'!BA173:BA174),IF(AND($AE$11=$AL$2,$AH$11="Combined"),SUM('Raw Data'!BA380:BA381),IF(AND($AE$11=$AL$3,$AH$11="Combined"),SUM('Raw Data'!BA587:BA588),IF(AND($AE$11=$AL$4,$AH$11="Combined"),SUM('Raw Data'!BA794:BA795),IF(AND($AE$11=$AL$5,$AH$11="Combined"),SUM('Raw Data'!BA1001:BA1002),IF(AND($AE$11=$AL$6,$AH$11="Combined"),SUM('Raw Data'!BA1208:BA1209),IF(AND($AE$11=$AL$7,$AH$11="Combined"),SUM('Raw Data'!BA1415:BA1416),"Error")))))))))))))))))))))</f>
        <v>0</v>
      </c>
      <c r="R39" s="6">
        <f>IF(AND($AE$11=$AL$1,OR($AH$11="Northbound",$AH$11="Eastbound")),'Raw Data'!BB173,IF(AND($AE$11=$AL$2,OR($AH$11="Northbound",$AH$11="Eastbound")),'Raw Data'!BB380,IF(AND($AE$11=$AL$3,OR($AH$11="Northbound",$AH$11="Eastbound")),'Raw Data'!BB587,IF(AND($AE$11=$AL$4,OR($AH$11="Northbound",$AH$11="Eastbound")),'Raw Data'!BB794,IF(AND($AE$11=$AL$5,OR($AH$11="Northbound",$AH$11="Eastbound")),'Raw Data'!BB1001,IF(AND($AE$11=$AL$6,OR($AH$11="Northbound",$AH$11="Eastbound")),'Raw Data'!BB1208,IF(AND($AE$11=$AL$7,OR($AH$11="Northbound",$AH$11="Eastbound")),'Raw Data'!BB1415,IF(AND($AE$11=$AL$1,OR($AH$11="Southbound",$AH$11="Westbound")),'Raw Data'!BB174,IF(AND($AE$11=$AL$2,OR($AH$11="Southbound",$AH$11="Westbound")),'Raw Data'!BB381,IF(AND($AE$11=$AL$3,OR($AH$11="Southbound",$AH$11="Westbound")),'Raw Data'!BB588,IF(AND($AE$11=$AL$4,OR($AH$11="Southbound",$AH$11="Westbound")),'Raw Data'!BB795,IF(AND($AE$11=$AL$5,OR($AH$11="Southbound",$AH$11="Westbound")),'Raw Data'!BB1002,IF(AND($AE$11=$AL$6,OR($AH$11="Southbound",$AH$11="Westbound")),'Raw Data'!BB1209,IF(AND($AE$11=$AL$7,OR($AH$11="Southbound",$AH$11="Westbound")),'Raw Data'!BB1416,IF(AND($AE$11=$AL$1,$AH$11="Combined"),SUM('Raw Data'!BB173:BB174),IF(AND($AE$11=$AL$2,$AH$11="Combined"),SUM('Raw Data'!BB380:BB381),IF(AND($AE$11=$AL$3,$AH$11="Combined"),SUM('Raw Data'!BB587:BB588),IF(AND($AE$11=$AL$4,$AH$11="Combined"),SUM('Raw Data'!BB794:BB795),IF(AND($AE$11=$AL$5,$AH$11="Combined"),SUM('Raw Data'!BB1001:BB1002),IF(AND($AE$11=$AL$6,$AH$11="Combined"),SUM('Raw Data'!BB1208:BB1209),IF(AND($AE$11=$AL$7,$AH$11="Combined"),SUM('Raw Data'!BB1415:BB1416),"Error")))))))))))))))))))))</f>
        <v>0</v>
      </c>
      <c r="S39" s="6">
        <f>IF(AND($AE$11=$AL$1,OR($AH$11="Northbound",$AH$11="Eastbound")),'Raw Data'!BC173,IF(AND($AE$11=$AL$2,OR($AH$11="Northbound",$AH$11="Eastbound")),'Raw Data'!BC380,IF(AND($AE$11=$AL$3,OR($AH$11="Northbound",$AH$11="Eastbound")),'Raw Data'!BC587,IF(AND($AE$11=$AL$4,OR($AH$11="Northbound",$AH$11="Eastbound")),'Raw Data'!BC794,IF(AND($AE$11=$AL$5,OR($AH$11="Northbound",$AH$11="Eastbound")),'Raw Data'!BC1001,IF(AND($AE$11=$AL$6,OR($AH$11="Northbound",$AH$11="Eastbound")),'Raw Data'!BC1208,IF(AND($AE$11=$AL$7,OR($AH$11="Northbound",$AH$11="Eastbound")),'Raw Data'!BC1415,IF(AND($AE$11=$AL$1,OR($AH$11="Southbound",$AH$11="Westbound")),'Raw Data'!BC174,IF(AND($AE$11=$AL$2,OR($AH$11="Southbound",$AH$11="Westbound")),'Raw Data'!BC381,IF(AND($AE$11=$AL$3,OR($AH$11="Southbound",$AH$11="Westbound")),'Raw Data'!BC588,IF(AND($AE$11=$AL$4,OR($AH$11="Southbound",$AH$11="Westbound")),'Raw Data'!BC795,IF(AND($AE$11=$AL$5,OR($AH$11="Southbound",$AH$11="Westbound")),'Raw Data'!BC1002,IF(AND($AE$11=$AL$6,OR($AH$11="Southbound",$AH$11="Westbound")),'Raw Data'!BC1209,IF(AND($AE$11=$AL$7,OR($AH$11="Southbound",$AH$11="Westbound")),'Raw Data'!BC1416,IF(AND($AE$11=$AL$1,$AH$11="Combined"),SUM('Raw Data'!BC173:BC174),IF(AND($AE$11=$AL$2,$AH$11="Combined"),SUM('Raw Data'!BC380:BC381),IF(AND($AE$11=$AL$3,$AH$11="Combined"),SUM('Raw Data'!BC587:BC588),IF(AND($AE$11=$AL$4,$AH$11="Combined"),SUM('Raw Data'!BC794:BC795),IF(AND($AE$11=$AL$5,$AH$11="Combined"),SUM('Raw Data'!BC1001:BC1002),IF(AND($AE$11=$AL$6,$AH$11="Combined"),SUM('Raw Data'!BC1208:BC1209),IF(AND($AE$11=$AL$7,$AH$11="Combined"),SUM('Raw Data'!BC1415:BC1416),"Error")))))))))))))))))))))</f>
        <v>0</v>
      </c>
      <c r="T39" s="6">
        <f>IF(AND($AE$11=$AL$1,OR($AH$11="Northbound",$AH$11="Eastbound")),'Raw Data'!BD173,IF(AND($AE$11=$AL$2,OR($AH$11="Northbound",$AH$11="Eastbound")),'Raw Data'!BD380,IF(AND($AE$11=$AL$3,OR($AH$11="Northbound",$AH$11="Eastbound")),'Raw Data'!BD587,IF(AND($AE$11=$AL$4,OR($AH$11="Northbound",$AH$11="Eastbound")),'Raw Data'!BD794,IF(AND($AE$11=$AL$5,OR($AH$11="Northbound",$AH$11="Eastbound")),'Raw Data'!BD1001,IF(AND($AE$11=$AL$6,OR($AH$11="Northbound",$AH$11="Eastbound")),'Raw Data'!BD1208,IF(AND($AE$11=$AL$7,OR($AH$11="Northbound",$AH$11="Eastbound")),'Raw Data'!BD1415,IF(AND($AE$11=$AL$1,OR($AH$11="Southbound",$AH$11="Westbound")),'Raw Data'!BD174,IF(AND($AE$11=$AL$2,OR($AH$11="Southbound",$AH$11="Westbound")),'Raw Data'!BD381,IF(AND($AE$11=$AL$3,OR($AH$11="Southbound",$AH$11="Westbound")),'Raw Data'!BD588,IF(AND($AE$11=$AL$4,OR($AH$11="Southbound",$AH$11="Westbound")),'Raw Data'!BD795,IF(AND($AE$11=$AL$5,OR($AH$11="Southbound",$AH$11="Westbound")),'Raw Data'!BD1002,IF(AND($AE$11=$AL$6,OR($AH$11="Southbound",$AH$11="Westbound")),'Raw Data'!BD1209,IF(AND($AE$11=$AL$7,OR($AH$11="Southbound",$AH$11="Westbound")),'Raw Data'!BD1416,IF(AND($AE$11=$AL$1,$AH$11="Combined"),SUM('Raw Data'!BD173:BD174),IF(AND($AE$11=$AL$2,$AH$11="Combined"),SUM('Raw Data'!BD380:BD381),IF(AND($AE$11=$AL$3,$AH$11="Combined"),SUM('Raw Data'!BD587:BD588),IF(AND($AE$11=$AL$4,$AH$11="Combined"),SUM('Raw Data'!BD794:BD795),IF(AND($AE$11=$AL$5,$AH$11="Combined"),SUM('Raw Data'!BD1001:BD1002),IF(AND($AE$11=$AL$6,$AH$11="Combined"),SUM('Raw Data'!BD1208:BD1209),IF(AND($AE$11=$AL$7,$AH$11="Combined"),SUM('Raw Data'!BD1415:BD1416),"Error")))))))))))))))))))))</f>
        <v>0</v>
      </c>
      <c r="U39" s="6">
        <f>IF(AND($AE$11=$AL$1,OR($AH$11="Northbound",$AH$11="Eastbound")),'Raw Data'!BE173,IF(AND($AE$11=$AL$2,OR($AH$11="Northbound",$AH$11="Eastbound")),'Raw Data'!BE380,IF(AND($AE$11=$AL$3,OR($AH$11="Northbound",$AH$11="Eastbound")),'Raw Data'!BE587,IF(AND($AE$11=$AL$4,OR($AH$11="Northbound",$AH$11="Eastbound")),'Raw Data'!BE794,IF(AND($AE$11=$AL$5,OR($AH$11="Northbound",$AH$11="Eastbound")),'Raw Data'!BE1001,IF(AND($AE$11=$AL$6,OR($AH$11="Northbound",$AH$11="Eastbound")),'Raw Data'!BE1208,IF(AND($AE$11=$AL$7,OR($AH$11="Northbound",$AH$11="Eastbound")),'Raw Data'!BE1415,IF(AND($AE$11=$AL$1,OR($AH$11="Southbound",$AH$11="Westbound")),'Raw Data'!BE174,IF(AND($AE$11=$AL$2,OR($AH$11="Southbound",$AH$11="Westbound")),'Raw Data'!BE381,IF(AND($AE$11=$AL$3,OR($AH$11="Southbound",$AH$11="Westbound")),'Raw Data'!BE588,IF(AND($AE$11=$AL$4,OR($AH$11="Southbound",$AH$11="Westbound")),'Raw Data'!BE795,IF(AND($AE$11=$AL$5,OR($AH$11="Southbound",$AH$11="Westbound")),'Raw Data'!BE1002,IF(AND($AE$11=$AL$6,OR($AH$11="Southbound",$AH$11="Westbound")),'Raw Data'!BE1209,IF(AND($AE$11=$AL$7,OR($AH$11="Southbound",$AH$11="Westbound")),'Raw Data'!BE1416,IF(AND($AE$11=$AL$1,$AH$11="Combined"),SUM('Raw Data'!BE173:BE174),IF(AND($AE$11=$AL$2,$AH$11="Combined"),SUM('Raw Data'!BE380:BE381),IF(AND($AE$11=$AL$3,$AH$11="Combined"),SUM('Raw Data'!BE587:BE588),IF(AND($AE$11=$AL$4,$AH$11="Combined"),SUM('Raw Data'!BE794:BE795),IF(AND($AE$11=$AL$5,$AH$11="Combined"),SUM('Raw Data'!BE1001:BE1002),IF(AND($AE$11=$AL$6,$AH$11="Combined"),SUM('Raw Data'!BE1208:BE1209),IF(AND($AE$11=$AL$7,$AH$11="Combined"),SUM('Raw Data'!BE1415:BE1416),"Error")))))))))))))))))))))</f>
        <v>0</v>
      </c>
      <c r="V39" s="6">
        <f>IF(AND($AE$11=$AL$1,OR($AH$11="Northbound",$AH$11="Eastbound")),'Raw Data'!BF173,IF(AND($AE$11=$AL$2,OR($AH$11="Northbound",$AH$11="Eastbound")),'Raw Data'!BF380,IF(AND($AE$11=$AL$3,OR($AH$11="Northbound",$AH$11="Eastbound")),'Raw Data'!BF587,IF(AND($AE$11=$AL$4,OR($AH$11="Northbound",$AH$11="Eastbound")),'Raw Data'!BF794,IF(AND($AE$11=$AL$5,OR($AH$11="Northbound",$AH$11="Eastbound")),'Raw Data'!BF1001,IF(AND($AE$11=$AL$6,OR($AH$11="Northbound",$AH$11="Eastbound")),'Raw Data'!BF1208,IF(AND($AE$11=$AL$7,OR($AH$11="Northbound",$AH$11="Eastbound")),'Raw Data'!BF1415,IF(AND($AE$11=$AL$1,OR($AH$11="Southbound",$AH$11="Westbound")),'Raw Data'!BF174,IF(AND($AE$11=$AL$2,OR($AH$11="Southbound",$AH$11="Westbound")),'Raw Data'!BF381,IF(AND($AE$11=$AL$3,OR($AH$11="Southbound",$AH$11="Westbound")),'Raw Data'!BF588,IF(AND($AE$11=$AL$4,OR($AH$11="Southbound",$AH$11="Westbound")),'Raw Data'!BF795,IF(AND($AE$11=$AL$5,OR($AH$11="Southbound",$AH$11="Westbound")),'Raw Data'!BF1002,IF(AND($AE$11=$AL$6,OR($AH$11="Southbound",$AH$11="Westbound")),'Raw Data'!BF1209,IF(AND($AE$11=$AL$7,OR($AH$11="Southbound",$AH$11="Westbound")),'Raw Data'!BF1416,IF(AND($AE$11=$AL$1,$AH$11="Combined"),SUM('Raw Data'!BF173:BF174),IF(AND($AE$11=$AL$2,$AH$11="Combined"),SUM('Raw Data'!BF380:BF381),IF(AND($AE$11=$AL$3,$AH$11="Combined"),SUM('Raw Data'!BF587:BF588),IF(AND($AE$11=$AL$4,$AH$11="Combined"),SUM('Raw Data'!BF794:BF795),IF(AND($AE$11=$AL$5,$AH$11="Combined"),SUM('Raw Data'!BF1001:BF1002),IF(AND($AE$11=$AL$6,$AH$11="Combined"),SUM('Raw Data'!BF1208:BF1209),IF(AND($AE$11=$AL$7,$AH$11="Combined"),SUM('Raw Data'!BF1415:BF1416),"Error")))))))))))))))))))))</f>
        <v>0</v>
      </c>
      <c r="W39" s="6">
        <f>IF(AND($AE$11=$AL$1,OR($AH$11="Northbound",$AH$11="Eastbound")),'Raw Data'!BG173,IF(AND($AE$11=$AL$2,OR($AH$11="Northbound",$AH$11="Eastbound")),'Raw Data'!BG380,IF(AND($AE$11=$AL$3,OR($AH$11="Northbound",$AH$11="Eastbound")),'Raw Data'!BG587,IF(AND($AE$11=$AL$4,OR($AH$11="Northbound",$AH$11="Eastbound")),'Raw Data'!BG794,IF(AND($AE$11=$AL$5,OR($AH$11="Northbound",$AH$11="Eastbound")),'Raw Data'!BG1001,IF(AND($AE$11=$AL$6,OR($AH$11="Northbound",$AH$11="Eastbound")),'Raw Data'!BG1208,IF(AND($AE$11=$AL$7,OR($AH$11="Northbound",$AH$11="Eastbound")),'Raw Data'!BG1415,IF(AND($AE$11=$AL$1,OR($AH$11="Southbound",$AH$11="Westbound")),'Raw Data'!BG174,IF(AND($AE$11=$AL$2,OR($AH$11="Southbound",$AH$11="Westbound")),'Raw Data'!BG381,IF(AND($AE$11=$AL$3,OR($AH$11="Southbound",$AH$11="Westbound")),'Raw Data'!BG588,IF(AND($AE$11=$AL$4,OR($AH$11="Southbound",$AH$11="Westbound")),'Raw Data'!BG795,IF(AND($AE$11=$AL$5,OR($AH$11="Southbound",$AH$11="Westbound")),'Raw Data'!BG1002,IF(AND($AE$11=$AL$6,OR($AH$11="Southbound",$AH$11="Westbound")),'Raw Data'!BG1209,IF(AND($AE$11=$AL$7,OR($AH$11="Southbound",$AH$11="Westbound")),'Raw Data'!BG1416,IF(AND($AE$11=$AL$1,$AH$11="Combined"),SUM('Raw Data'!BG173:BG174),IF(AND($AE$11=$AL$2,$AH$11="Combined"),SUM('Raw Data'!BG380:BG381),IF(AND($AE$11=$AL$3,$AH$11="Combined"),SUM('Raw Data'!BG587:BG588),IF(AND($AE$11=$AL$4,$AH$11="Combined"),SUM('Raw Data'!BG794:BG795),IF(AND($AE$11=$AL$5,$AH$11="Combined"),SUM('Raw Data'!BG1001:BG1002),IF(AND($AE$11=$AL$6,$AH$11="Combined"),SUM('Raw Data'!BG1208:BG1209),IF(AND($AE$11=$AL$7,$AH$11="Combined"),SUM('Raw Data'!BG1415:BG1416),"Error")))))))))))))))))))))</f>
        <v>0</v>
      </c>
      <c r="X39" s="6">
        <f t="shared" si="2"/>
        <v>0</v>
      </c>
      <c r="Y39" s="24">
        <f t="shared" si="0"/>
        <v>0</v>
      </c>
      <c r="Z39" s="6" t="str">
        <f>IF(AND($AE$11=$AL$1,OR($AH$11="Northbound",$AH$11="Eastbound")),'Raw Data'!BH173,IF(AND($AE$11=$AL$2,OR($AH$11="Northbound",$AH$11="Eastbound")),'Raw Data'!BH380,IF(AND($AE$11=$AL$3,OR($AH$11="Northbound",$AH$11="Eastbound")),'Raw Data'!BH587,IF(AND($AE$11=$AL$4,OR($AH$11="Northbound",$AH$11="Eastbound")),'Raw Data'!BH794,IF(AND($AE$11=$AL$5,OR($AH$11="Northbound",$AH$11="Eastbound")),'Raw Data'!BH1001,IF(AND($AE$11=$AL$6,OR($AH$11="Northbound",$AH$11="Eastbound")),'Raw Data'!BH1208,IF(AND($AE$11=$AL$7,OR($AH$11="Northbound",$AH$11="Eastbound")),'Raw Data'!BH1415,IF(AND($AE$11=$AL$1,OR($AH$11="Southbound",$AH$11="Westbound")),'Raw Data'!BH174,IF(AND($AE$11=$AL$2,OR($AH$11="Southbound",$AH$11="Westbound")),'Raw Data'!BH381,IF(AND($AE$11=$AL$3,OR($AH$11="Southbound",$AH$11="Westbound")),'Raw Data'!BH588,IF(AND($AE$11=$AL$4,OR($AH$11="Southbound",$AH$11="Westbound")),'Raw Data'!BH795,IF(AND($AE$11=$AL$5,OR($AH$11="Southbound",$AH$11="Westbound")),'Raw Data'!BH1002,IF(AND($AE$11=$AL$6,OR($AH$11="Southbound",$AH$11="Westbound")),'Raw Data'!BH1209,IF(AND($AE$11=$AL$7,OR($AH$11="Southbound",$AH$11="Westbound")),'Raw Data'!BH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9" s="6" t="str">
        <f>IF(AND($AE$11=$AL$1,OR($AH$11="Northbound",$AH$11="Eastbound")),'Raw Data'!BI173,IF(AND($AE$11=$AL$2,OR($AH$11="Northbound",$AH$11="Eastbound")),'Raw Data'!BI380,IF(AND($AE$11=$AL$3,OR($AH$11="Northbound",$AH$11="Eastbound")),'Raw Data'!BI587,IF(AND($AE$11=$AL$4,OR($AH$11="Northbound",$AH$11="Eastbound")),'Raw Data'!BI794,IF(AND($AE$11=$AL$5,OR($AH$11="Northbound",$AH$11="Eastbound")),'Raw Data'!BI1001,IF(AND($AE$11=$AL$6,OR($AH$11="Northbound",$AH$11="Eastbound")),'Raw Data'!BI1208,IF(AND($AE$11=$AL$7,OR($AH$11="Northbound",$AH$11="Eastbound")),'Raw Data'!BI1415,IF(AND($AE$11=$AL$1,OR($AH$11="Southbound",$AH$11="Westbound")),'Raw Data'!BI174,IF(AND($AE$11=$AL$2,OR($AH$11="Southbound",$AH$11="Westbound")),'Raw Data'!BI381,IF(AND($AE$11=$AL$3,OR($AH$11="Southbound",$AH$11="Westbound")),'Raw Data'!BI588,IF(AND($AE$11=$AL$4,OR($AH$11="Southbound",$AH$11="Westbound")),'Raw Data'!BI795,IF(AND($AE$11=$AL$5,OR($AH$11="Southbound",$AH$11="Westbound")),'Raw Data'!BI1002,IF(AND($AE$11=$AL$6,OR($AH$11="Southbound",$AH$11="Westbound")),'Raw Data'!BI1209,IF(AND($AE$11=$AL$7,OR($AH$11="Southbound",$AH$11="Westbound")),'Raw Data'!BI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9" s="6" t="str">
        <f>IF(AND($AE$11=$AL$1,OR($AH$11="Northbound",$AH$11="Eastbound")),'Raw Data'!BJ173,IF(AND($AE$11=$AL$2,OR($AH$11="Northbound",$AH$11="Eastbound")),'Raw Data'!BJ380,IF(AND($AE$11=$AL$3,OR($AH$11="Northbound",$AH$11="Eastbound")),'Raw Data'!BJ587,IF(AND($AE$11=$AL$4,OR($AH$11="Northbound",$AH$11="Eastbound")),'Raw Data'!BJ794,IF(AND($AE$11=$AL$5,OR($AH$11="Northbound",$AH$11="Eastbound")),'Raw Data'!BJ1001,IF(AND($AE$11=$AL$6,OR($AH$11="Northbound",$AH$11="Eastbound")),'Raw Data'!BJ1208,IF(AND($AE$11=$AL$7,OR($AH$11="Northbound",$AH$11="Eastbound")),'Raw Data'!BJ1415,IF(AND($AE$11=$AL$1,OR($AH$11="Southbound",$AH$11="Westbound")),'Raw Data'!BJ174,IF(AND($AE$11=$AL$2,OR($AH$11="Southbound",$AH$11="Westbound")),'Raw Data'!BJ381,IF(AND($AE$11=$AL$3,OR($AH$11="Southbound",$AH$11="Westbound")),'Raw Data'!BJ588,IF(AND($AE$11=$AL$4,OR($AH$11="Southbound",$AH$11="Westbound")),'Raw Data'!BJ795,IF(AND($AE$11=$AL$5,OR($AH$11="Southbound",$AH$11="Westbound")),'Raw Data'!BJ1002,IF(AND($AE$11=$AL$6,OR($AH$11="Southbound",$AH$11="Westbound")),'Raw Data'!BJ1209,IF(AND($AE$11=$AL$7,OR($AH$11="Southbound",$AH$11="Westbound")),'Raw Data'!BJ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9" s="70" t="str">
        <f>IF(AND($AE$11=$AL$1,OR($AH$11="Northbound",$AH$11="Eastbound")),'Raw Data'!BK173,IF(AND($AE$11=$AL$2,OR($AH$11="Northbound",$AH$11="Eastbound")),'Raw Data'!BK380,IF(AND($AE$11=$AL$3,OR($AH$11="Northbound",$AH$11="Eastbound")),'Raw Data'!BK587,IF(AND($AE$11=$AL$4,OR($AH$11="Northbound",$AH$11="Eastbound")),'Raw Data'!BK794,IF(AND($AE$11=$AL$5,OR($AH$11="Northbound",$AH$11="Eastbound")),'Raw Data'!BK1001,IF(AND($AE$11=$AL$6,OR($AH$11="Northbound",$AH$11="Eastbound")),'Raw Data'!BK1208,IF(AND($AE$11=$AL$7,OR($AH$11="Northbound",$AH$11="Eastbound")),'Raw Data'!BK1415,IF(AND($AE$11=$AL$1,OR($AH$11="Southbound",$AH$11="Westbound")),'Raw Data'!BK174,IF(AND($AE$11=$AL$2,OR($AH$11="Southbound",$AH$11="Westbound")),'Raw Data'!BK381,IF(AND($AE$11=$AL$3,OR($AH$11="Southbound",$AH$11="Westbound")),'Raw Data'!BK588,IF(AND($AE$11=$AL$4,OR($AH$11="Southbound",$AH$11="Westbound")),'Raw Data'!BK795,IF(AND($AE$11=$AL$5,OR($AH$11="Southbound",$AH$11="Westbound")),'Raw Data'!BK1002,IF(AND($AE$11=$AL$6,OR($AH$11="Southbound",$AH$11="Westbound")),'Raw Data'!BK1209,IF(AND($AE$11=$AL$7,OR($AH$11="Southbound",$AH$11="Westbound")),'Raw Data'!BK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9" s="47"/>
      <c r="AF39" s="47"/>
      <c r="AG39" s="47"/>
      <c r="AH39" s="47"/>
      <c r="AI39" s="47"/>
      <c r="AJ39" s="47"/>
      <c r="AK39" s="47"/>
      <c r="AL39" s="51"/>
      <c r="AM39" s="51"/>
      <c r="AN39" s="41"/>
      <c r="AO39" s="51"/>
      <c r="AQ39" s="47"/>
      <c r="AR39" s="47"/>
      <c r="AT39" s="47"/>
      <c r="AU39" s="47"/>
    </row>
    <row r="40" spans="1:47" ht="13.8" x14ac:dyDescent="0.25">
      <c r="A40" s="43">
        <v>0.27083333333333398</v>
      </c>
      <c r="B40" s="54">
        <f t="shared" si="1"/>
        <v>0</v>
      </c>
      <c r="C40" s="6">
        <f>IF(AND($AE$11=$AL$1,OR($AH$11="Northbound",$AH$11="Eastbound")),'Raw Data'!AM175,IF(AND($AE$11=$AL$2,OR($AH$11="Northbound",$AH$11="Eastbound")),'Raw Data'!AM382,IF(AND($AE$11=$AL$3,OR($AH$11="Northbound",$AH$11="Eastbound")),'Raw Data'!AM589,IF(AND($AE$11=$AL$4,OR($AH$11="Northbound",$AH$11="Eastbound")),'Raw Data'!AM796,IF(AND($AE$11=$AL$5,OR($AH$11="Northbound",$AH$11="Eastbound")),'Raw Data'!AM1003,IF(AND($AE$11=$AL$6,OR($AH$11="Northbound",$AH$11="Eastbound")),'Raw Data'!AM1210,IF(AND($AE$11=$AL$7,OR($AH$11="Northbound",$AH$11="Eastbound")),'Raw Data'!AM1417,IF(AND($AE$11=$AL$1,OR($AH$11="Southbound",$AH$11="Westbound")),'Raw Data'!AM176,IF(AND($AE$11=$AL$2,OR($AH$11="Southbound",$AH$11="Westbound")),'Raw Data'!AM383,IF(AND($AE$11=$AL$3,OR($AH$11="Southbound",$AH$11="Westbound")),'Raw Data'!AM590,IF(AND($AE$11=$AL$4,OR($AH$11="Southbound",$AH$11="Westbound")),'Raw Data'!AM797,IF(AND($AE$11=$AL$5,OR($AH$11="Southbound",$AH$11="Westbound")),'Raw Data'!AM1004,IF(AND($AE$11=$AL$6,OR($AH$11="Southbound",$AH$11="Westbound")),'Raw Data'!AM1211,IF(AND($AE$11=$AL$7,OR($AH$11="Southbound",$AH$11="Westbound")),'Raw Data'!AM1418,IF(AND($AE$11=$AL$1,$AH$11="Combined"),SUM('Raw Data'!AM175:AM176),IF(AND($AE$11=$AL$2,$AH$11="Combined"),SUM('Raw Data'!AM382:AM383),IF(AND($AE$11=$AL$3,$AH$11="Combined"),SUM('Raw Data'!AM589:AM590),IF(AND($AE$11=$AL$4,$AH$11="Combined"),SUM('Raw Data'!AM796:AM797),IF(AND($AE$11=$AL$5,$AH$11="Combined"),SUM('Raw Data'!AM1003:AM1004),IF(AND($AE$11=$AL$6,$AH$11="Combined"),SUM('Raw Data'!AM1210:AM1211),IF(AND($AE$11=$AL$7,$AH$11="Combined"),SUM('Raw Data'!AM1417:AM1418),"Error")))))))))))))))))))))</f>
        <v>0</v>
      </c>
      <c r="D40" s="6">
        <f>IF(AND($AE$11=$AL$1,OR($AH$11="Northbound",$AH$11="Eastbound")),'Raw Data'!AN175,IF(AND($AE$11=$AL$2,OR($AH$11="Northbound",$AH$11="Eastbound")),'Raw Data'!AN382,IF(AND($AE$11=$AL$3,OR($AH$11="Northbound",$AH$11="Eastbound")),'Raw Data'!AN589,IF(AND($AE$11=$AL$4,OR($AH$11="Northbound",$AH$11="Eastbound")),'Raw Data'!AN796,IF(AND($AE$11=$AL$5,OR($AH$11="Northbound",$AH$11="Eastbound")),'Raw Data'!AN1003,IF(AND($AE$11=$AL$6,OR($AH$11="Northbound",$AH$11="Eastbound")),'Raw Data'!AN1210,IF(AND($AE$11=$AL$7,OR($AH$11="Northbound",$AH$11="Eastbound")),'Raw Data'!AN1417,IF(AND($AE$11=$AL$1,OR($AH$11="Southbound",$AH$11="Westbound")),'Raw Data'!AN176,IF(AND($AE$11=$AL$2,OR($AH$11="Southbound",$AH$11="Westbound")),'Raw Data'!AN383,IF(AND($AE$11=$AL$3,OR($AH$11="Southbound",$AH$11="Westbound")),'Raw Data'!AN590,IF(AND($AE$11=$AL$4,OR($AH$11="Southbound",$AH$11="Westbound")),'Raw Data'!AN797,IF(AND($AE$11=$AL$5,OR($AH$11="Southbound",$AH$11="Westbound")),'Raw Data'!AN1004,IF(AND($AE$11=$AL$6,OR($AH$11="Southbound",$AH$11="Westbound")),'Raw Data'!AN1211,IF(AND($AE$11=$AL$7,OR($AH$11="Southbound",$AH$11="Westbound")),'Raw Data'!AN1418,IF(AND($AE$11=$AL$1,$AH$11="Combined"),SUM('Raw Data'!AN175:AN176),IF(AND($AE$11=$AL$2,$AH$11="Combined"),SUM('Raw Data'!AN382:AN383),IF(AND($AE$11=$AL$3,$AH$11="Combined"),SUM('Raw Data'!AN589:AN590),IF(AND($AE$11=$AL$4,$AH$11="Combined"),SUM('Raw Data'!AN796:AN797),IF(AND($AE$11=$AL$5,$AH$11="Combined"),SUM('Raw Data'!AN1003:AN1004),IF(AND($AE$11=$AL$6,$AH$11="Combined"),SUM('Raw Data'!AN1210:AN1211),IF(AND($AE$11=$AL$7,$AH$11="Combined"),SUM('Raw Data'!AN1417:AN1418),"Error")))))))))))))))))))))</f>
        <v>0</v>
      </c>
      <c r="E40" s="6">
        <f>IF(AND($AE$11=$AL$1,OR($AH$11="Northbound",$AH$11="Eastbound")),'Raw Data'!AO175,IF(AND($AE$11=$AL$2,OR($AH$11="Northbound",$AH$11="Eastbound")),'Raw Data'!AO382,IF(AND($AE$11=$AL$3,OR($AH$11="Northbound",$AH$11="Eastbound")),'Raw Data'!AO589,IF(AND($AE$11=$AL$4,OR($AH$11="Northbound",$AH$11="Eastbound")),'Raw Data'!AO796,IF(AND($AE$11=$AL$5,OR($AH$11="Northbound",$AH$11="Eastbound")),'Raw Data'!AO1003,IF(AND($AE$11=$AL$6,OR($AH$11="Northbound",$AH$11="Eastbound")),'Raw Data'!AO1210,IF(AND($AE$11=$AL$7,OR($AH$11="Northbound",$AH$11="Eastbound")),'Raw Data'!AO1417,IF(AND($AE$11=$AL$1,OR($AH$11="Southbound",$AH$11="Westbound")),'Raw Data'!AO176,IF(AND($AE$11=$AL$2,OR($AH$11="Southbound",$AH$11="Westbound")),'Raw Data'!AO383,IF(AND($AE$11=$AL$3,OR($AH$11="Southbound",$AH$11="Westbound")),'Raw Data'!AO590,IF(AND($AE$11=$AL$4,OR($AH$11="Southbound",$AH$11="Westbound")),'Raw Data'!AO797,IF(AND($AE$11=$AL$5,OR($AH$11="Southbound",$AH$11="Westbound")),'Raw Data'!AO1004,IF(AND($AE$11=$AL$6,OR($AH$11="Southbound",$AH$11="Westbound")),'Raw Data'!AO1211,IF(AND($AE$11=$AL$7,OR($AH$11="Southbound",$AH$11="Westbound")),'Raw Data'!AO1418,IF(AND($AE$11=$AL$1,$AH$11="Combined"),SUM('Raw Data'!AO175:AO176),IF(AND($AE$11=$AL$2,$AH$11="Combined"),SUM('Raw Data'!AO382:AO383),IF(AND($AE$11=$AL$3,$AH$11="Combined"),SUM('Raw Data'!AO589:AO590),IF(AND($AE$11=$AL$4,$AH$11="Combined"),SUM('Raw Data'!AO796:AO797),IF(AND($AE$11=$AL$5,$AH$11="Combined"),SUM('Raw Data'!AO1003:AO1004),IF(AND($AE$11=$AL$6,$AH$11="Combined"),SUM('Raw Data'!AO1210:AO1211),IF(AND($AE$11=$AL$7,$AH$11="Combined"),SUM('Raw Data'!AO1417:AO1418),"Error")))))))))))))))))))))</f>
        <v>0</v>
      </c>
      <c r="F40" s="6">
        <f>IF(AND($AE$11=$AL$1,OR($AH$11="Northbound",$AH$11="Eastbound")),'Raw Data'!AP175,IF(AND($AE$11=$AL$2,OR($AH$11="Northbound",$AH$11="Eastbound")),'Raw Data'!AP382,IF(AND($AE$11=$AL$3,OR($AH$11="Northbound",$AH$11="Eastbound")),'Raw Data'!AP589,IF(AND($AE$11=$AL$4,OR($AH$11="Northbound",$AH$11="Eastbound")),'Raw Data'!AP796,IF(AND($AE$11=$AL$5,OR($AH$11="Northbound",$AH$11="Eastbound")),'Raw Data'!AP1003,IF(AND($AE$11=$AL$6,OR($AH$11="Northbound",$AH$11="Eastbound")),'Raw Data'!AP1210,IF(AND($AE$11=$AL$7,OR($AH$11="Northbound",$AH$11="Eastbound")),'Raw Data'!AP1417,IF(AND($AE$11=$AL$1,OR($AH$11="Southbound",$AH$11="Westbound")),'Raw Data'!AP176,IF(AND($AE$11=$AL$2,OR($AH$11="Southbound",$AH$11="Westbound")),'Raw Data'!AP383,IF(AND($AE$11=$AL$3,OR($AH$11="Southbound",$AH$11="Westbound")),'Raw Data'!AP590,IF(AND($AE$11=$AL$4,OR($AH$11="Southbound",$AH$11="Westbound")),'Raw Data'!AP797,IF(AND($AE$11=$AL$5,OR($AH$11="Southbound",$AH$11="Westbound")),'Raw Data'!AP1004,IF(AND($AE$11=$AL$6,OR($AH$11="Southbound",$AH$11="Westbound")),'Raw Data'!AP1211,IF(AND($AE$11=$AL$7,OR($AH$11="Southbound",$AH$11="Westbound")),'Raw Data'!AP1418,IF(AND($AE$11=$AL$1,$AH$11="Combined"),SUM('Raw Data'!AP175:AP176),IF(AND($AE$11=$AL$2,$AH$11="Combined"),SUM('Raw Data'!AP382:AP383),IF(AND($AE$11=$AL$3,$AH$11="Combined"),SUM('Raw Data'!AP589:AP590),IF(AND($AE$11=$AL$4,$AH$11="Combined"),SUM('Raw Data'!AP796:AP797),IF(AND($AE$11=$AL$5,$AH$11="Combined"),SUM('Raw Data'!AP1003:AP1004),IF(AND($AE$11=$AL$6,$AH$11="Combined"),SUM('Raw Data'!AP1210:AP1211),IF(AND($AE$11=$AL$7,$AH$11="Combined"),SUM('Raw Data'!AP1417:AP1418),"Error")))))))))))))))))))))</f>
        <v>0</v>
      </c>
      <c r="G40" s="6">
        <f>IF(AND($AE$11=$AL$1,OR($AH$11="Northbound",$AH$11="Eastbound")),'Raw Data'!AQ175,IF(AND($AE$11=$AL$2,OR($AH$11="Northbound",$AH$11="Eastbound")),'Raw Data'!AQ382,IF(AND($AE$11=$AL$3,OR($AH$11="Northbound",$AH$11="Eastbound")),'Raw Data'!AQ589,IF(AND($AE$11=$AL$4,OR($AH$11="Northbound",$AH$11="Eastbound")),'Raw Data'!AQ796,IF(AND($AE$11=$AL$5,OR($AH$11="Northbound",$AH$11="Eastbound")),'Raw Data'!AQ1003,IF(AND($AE$11=$AL$6,OR($AH$11="Northbound",$AH$11="Eastbound")),'Raw Data'!AQ1210,IF(AND($AE$11=$AL$7,OR($AH$11="Northbound",$AH$11="Eastbound")),'Raw Data'!AQ1417,IF(AND($AE$11=$AL$1,OR($AH$11="Southbound",$AH$11="Westbound")),'Raw Data'!AQ176,IF(AND($AE$11=$AL$2,OR($AH$11="Southbound",$AH$11="Westbound")),'Raw Data'!AQ383,IF(AND($AE$11=$AL$3,OR($AH$11="Southbound",$AH$11="Westbound")),'Raw Data'!AQ590,IF(AND($AE$11=$AL$4,OR($AH$11="Southbound",$AH$11="Westbound")),'Raw Data'!AQ797,IF(AND($AE$11=$AL$5,OR($AH$11="Southbound",$AH$11="Westbound")),'Raw Data'!AQ1004,IF(AND($AE$11=$AL$6,OR($AH$11="Southbound",$AH$11="Westbound")),'Raw Data'!AQ1211,IF(AND($AE$11=$AL$7,OR($AH$11="Southbound",$AH$11="Westbound")),'Raw Data'!AQ1418,IF(AND($AE$11=$AL$1,$AH$11="Combined"),SUM('Raw Data'!AQ175:AQ176),IF(AND($AE$11=$AL$2,$AH$11="Combined"),SUM('Raw Data'!AQ382:AQ383),IF(AND($AE$11=$AL$3,$AH$11="Combined"),SUM('Raw Data'!AQ589:AQ590),IF(AND($AE$11=$AL$4,$AH$11="Combined"),SUM('Raw Data'!AQ796:AQ797),IF(AND($AE$11=$AL$5,$AH$11="Combined"),SUM('Raw Data'!AQ1003:AQ1004),IF(AND($AE$11=$AL$6,$AH$11="Combined"),SUM('Raw Data'!AQ1210:AQ1211),IF(AND($AE$11=$AL$7,$AH$11="Combined"),SUM('Raw Data'!AQ1417:AQ1418),"Error")))))))))))))))))))))</f>
        <v>0</v>
      </c>
      <c r="H40" s="6">
        <f>IF(AND($AE$11=$AL$1,OR($AH$11="Northbound",$AH$11="Eastbound")),'Raw Data'!AR175,IF(AND($AE$11=$AL$2,OR($AH$11="Northbound",$AH$11="Eastbound")),'Raw Data'!AR382,IF(AND($AE$11=$AL$3,OR($AH$11="Northbound",$AH$11="Eastbound")),'Raw Data'!AR589,IF(AND($AE$11=$AL$4,OR($AH$11="Northbound",$AH$11="Eastbound")),'Raw Data'!AR796,IF(AND($AE$11=$AL$5,OR($AH$11="Northbound",$AH$11="Eastbound")),'Raw Data'!AR1003,IF(AND($AE$11=$AL$6,OR($AH$11="Northbound",$AH$11="Eastbound")),'Raw Data'!AR1210,IF(AND($AE$11=$AL$7,OR($AH$11="Northbound",$AH$11="Eastbound")),'Raw Data'!AR1417,IF(AND($AE$11=$AL$1,OR($AH$11="Southbound",$AH$11="Westbound")),'Raw Data'!AR176,IF(AND($AE$11=$AL$2,OR($AH$11="Southbound",$AH$11="Westbound")),'Raw Data'!AR383,IF(AND($AE$11=$AL$3,OR($AH$11="Southbound",$AH$11="Westbound")),'Raw Data'!AR590,IF(AND($AE$11=$AL$4,OR($AH$11="Southbound",$AH$11="Westbound")),'Raw Data'!AR797,IF(AND($AE$11=$AL$5,OR($AH$11="Southbound",$AH$11="Westbound")),'Raw Data'!AR1004,IF(AND($AE$11=$AL$6,OR($AH$11="Southbound",$AH$11="Westbound")),'Raw Data'!AR1211,IF(AND($AE$11=$AL$7,OR($AH$11="Southbound",$AH$11="Westbound")),'Raw Data'!AR1418,IF(AND($AE$11=$AL$1,$AH$11="Combined"),SUM('Raw Data'!AR175:AR176),IF(AND($AE$11=$AL$2,$AH$11="Combined"),SUM('Raw Data'!AR382:AR383),IF(AND($AE$11=$AL$3,$AH$11="Combined"),SUM('Raw Data'!AR589:AR590),IF(AND($AE$11=$AL$4,$AH$11="Combined"),SUM('Raw Data'!AR796:AR797),IF(AND($AE$11=$AL$5,$AH$11="Combined"),SUM('Raw Data'!AR1003:AR1004),IF(AND($AE$11=$AL$6,$AH$11="Combined"),SUM('Raw Data'!AR1210:AR1211),IF(AND($AE$11=$AL$7,$AH$11="Combined"),SUM('Raw Data'!AR1417:AR1418),"Error")))))))))))))))))))))</f>
        <v>0</v>
      </c>
      <c r="I40" s="6">
        <f>IF(AND($AE$11=$AL$1,OR($AH$11="Northbound",$AH$11="Eastbound")),'Raw Data'!AS175,IF(AND($AE$11=$AL$2,OR($AH$11="Northbound",$AH$11="Eastbound")),'Raw Data'!AS382,IF(AND($AE$11=$AL$3,OR($AH$11="Northbound",$AH$11="Eastbound")),'Raw Data'!AS589,IF(AND($AE$11=$AL$4,OR($AH$11="Northbound",$AH$11="Eastbound")),'Raw Data'!AS796,IF(AND($AE$11=$AL$5,OR($AH$11="Northbound",$AH$11="Eastbound")),'Raw Data'!AS1003,IF(AND($AE$11=$AL$6,OR($AH$11="Northbound",$AH$11="Eastbound")),'Raw Data'!AS1210,IF(AND($AE$11=$AL$7,OR($AH$11="Northbound",$AH$11="Eastbound")),'Raw Data'!AS1417,IF(AND($AE$11=$AL$1,OR($AH$11="Southbound",$AH$11="Westbound")),'Raw Data'!AS176,IF(AND($AE$11=$AL$2,OR($AH$11="Southbound",$AH$11="Westbound")),'Raw Data'!AS383,IF(AND($AE$11=$AL$3,OR($AH$11="Southbound",$AH$11="Westbound")),'Raw Data'!AS590,IF(AND($AE$11=$AL$4,OR($AH$11="Southbound",$AH$11="Westbound")),'Raw Data'!AS797,IF(AND($AE$11=$AL$5,OR($AH$11="Southbound",$AH$11="Westbound")),'Raw Data'!AS1004,IF(AND($AE$11=$AL$6,OR($AH$11="Southbound",$AH$11="Westbound")),'Raw Data'!AS1211,IF(AND($AE$11=$AL$7,OR($AH$11="Southbound",$AH$11="Westbound")),'Raw Data'!AS1418,IF(AND($AE$11=$AL$1,$AH$11="Combined"),SUM('Raw Data'!AS175:AS176),IF(AND($AE$11=$AL$2,$AH$11="Combined"),SUM('Raw Data'!AS382:AS383),IF(AND($AE$11=$AL$3,$AH$11="Combined"),SUM('Raw Data'!AS589:AS590),IF(AND($AE$11=$AL$4,$AH$11="Combined"),SUM('Raw Data'!AS796:AS797),IF(AND($AE$11=$AL$5,$AH$11="Combined"),SUM('Raw Data'!AS1003:AS1004),IF(AND($AE$11=$AL$6,$AH$11="Combined"),SUM('Raw Data'!AS1210:AS1211),IF(AND($AE$11=$AL$7,$AH$11="Combined"),SUM('Raw Data'!AS1417:AS1418),"Error")))))))))))))))))))))</f>
        <v>0</v>
      </c>
      <c r="J40" s="6">
        <f>IF(AND($AE$11=$AL$1,OR($AH$11="Northbound",$AH$11="Eastbound")),'Raw Data'!AT175,IF(AND($AE$11=$AL$2,OR($AH$11="Northbound",$AH$11="Eastbound")),'Raw Data'!AT382,IF(AND($AE$11=$AL$3,OR($AH$11="Northbound",$AH$11="Eastbound")),'Raw Data'!AT589,IF(AND($AE$11=$AL$4,OR($AH$11="Northbound",$AH$11="Eastbound")),'Raw Data'!AT796,IF(AND($AE$11=$AL$5,OR($AH$11="Northbound",$AH$11="Eastbound")),'Raw Data'!AT1003,IF(AND($AE$11=$AL$6,OR($AH$11="Northbound",$AH$11="Eastbound")),'Raw Data'!AT1210,IF(AND($AE$11=$AL$7,OR($AH$11="Northbound",$AH$11="Eastbound")),'Raw Data'!AT1417,IF(AND($AE$11=$AL$1,OR($AH$11="Southbound",$AH$11="Westbound")),'Raw Data'!AT176,IF(AND($AE$11=$AL$2,OR($AH$11="Southbound",$AH$11="Westbound")),'Raw Data'!AT383,IF(AND($AE$11=$AL$3,OR($AH$11="Southbound",$AH$11="Westbound")),'Raw Data'!AT590,IF(AND($AE$11=$AL$4,OR($AH$11="Southbound",$AH$11="Westbound")),'Raw Data'!AT797,IF(AND($AE$11=$AL$5,OR($AH$11="Southbound",$AH$11="Westbound")),'Raw Data'!AT1004,IF(AND($AE$11=$AL$6,OR($AH$11="Southbound",$AH$11="Westbound")),'Raw Data'!AT1211,IF(AND($AE$11=$AL$7,OR($AH$11="Southbound",$AH$11="Westbound")),'Raw Data'!AT1418,IF(AND($AE$11=$AL$1,$AH$11="Combined"),SUM('Raw Data'!AT175:AT176),IF(AND($AE$11=$AL$2,$AH$11="Combined"),SUM('Raw Data'!AT382:AT383),IF(AND($AE$11=$AL$3,$AH$11="Combined"),SUM('Raw Data'!AT589:AT590),IF(AND($AE$11=$AL$4,$AH$11="Combined"),SUM('Raw Data'!AT796:AT797),IF(AND($AE$11=$AL$5,$AH$11="Combined"),SUM('Raw Data'!AT1003:AT1004),IF(AND($AE$11=$AL$6,$AH$11="Combined"),SUM('Raw Data'!AT1210:AT1211),IF(AND($AE$11=$AL$7,$AH$11="Combined"),SUM('Raw Data'!AT1417:AT1418),"Error")))))))))))))))))))))</f>
        <v>0</v>
      </c>
      <c r="K40" s="6">
        <f>IF(AND($AE$11=$AL$1,OR($AH$11="Northbound",$AH$11="Eastbound")),'Raw Data'!AU175,IF(AND($AE$11=$AL$2,OR($AH$11="Northbound",$AH$11="Eastbound")),'Raw Data'!AU382,IF(AND($AE$11=$AL$3,OR($AH$11="Northbound",$AH$11="Eastbound")),'Raw Data'!AU589,IF(AND($AE$11=$AL$4,OR($AH$11="Northbound",$AH$11="Eastbound")),'Raw Data'!AU796,IF(AND($AE$11=$AL$5,OR($AH$11="Northbound",$AH$11="Eastbound")),'Raw Data'!AU1003,IF(AND($AE$11=$AL$6,OR($AH$11="Northbound",$AH$11="Eastbound")),'Raw Data'!AU1210,IF(AND($AE$11=$AL$7,OR($AH$11="Northbound",$AH$11="Eastbound")),'Raw Data'!AU1417,IF(AND($AE$11=$AL$1,OR($AH$11="Southbound",$AH$11="Westbound")),'Raw Data'!AU176,IF(AND($AE$11=$AL$2,OR($AH$11="Southbound",$AH$11="Westbound")),'Raw Data'!AU383,IF(AND($AE$11=$AL$3,OR($AH$11="Southbound",$AH$11="Westbound")),'Raw Data'!AU590,IF(AND($AE$11=$AL$4,OR($AH$11="Southbound",$AH$11="Westbound")),'Raw Data'!AU797,IF(AND($AE$11=$AL$5,OR($AH$11="Southbound",$AH$11="Westbound")),'Raw Data'!AU1004,IF(AND($AE$11=$AL$6,OR($AH$11="Southbound",$AH$11="Westbound")),'Raw Data'!AU1211,IF(AND($AE$11=$AL$7,OR($AH$11="Southbound",$AH$11="Westbound")),'Raw Data'!AU1418,IF(AND($AE$11=$AL$1,$AH$11="Combined"),SUM('Raw Data'!AU175:AU176),IF(AND($AE$11=$AL$2,$AH$11="Combined"),SUM('Raw Data'!AU382:AU383),IF(AND($AE$11=$AL$3,$AH$11="Combined"),SUM('Raw Data'!AU589:AU590),IF(AND($AE$11=$AL$4,$AH$11="Combined"),SUM('Raw Data'!AU796:AU797),IF(AND($AE$11=$AL$5,$AH$11="Combined"),SUM('Raw Data'!AU1003:AU1004),IF(AND($AE$11=$AL$6,$AH$11="Combined"),SUM('Raw Data'!AU1210:AU1211),IF(AND($AE$11=$AL$7,$AH$11="Combined"),SUM('Raw Data'!AU1417:AU1418),"Error")))))))))))))))))))))</f>
        <v>0</v>
      </c>
      <c r="L40" s="6">
        <f>IF(AND($AE$11=$AL$1,OR($AH$11="Northbound",$AH$11="Eastbound")),'Raw Data'!AV175,IF(AND($AE$11=$AL$2,OR($AH$11="Northbound",$AH$11="Eastbound")),'Raw Data'!AV382,IF(AND($AE$11=$AL$3,OR($AH$11="Northbound",$AH$11="Eastbound")),'Raw Data'!AV589,IF(AND($AE$11=$AL$4,OR($AH$11="Northbound",$AH$11="Eastbound")),'Raw Data'!AV796,IF(AND($AE$11=$AL$5,OR($AH$11="Northbound",$AH$11="Eastbound")),'Raw Data'!AV1003,IF(AND($AE$11=$AL$6,OR($AH$11="Northbound",$AH$11="Eastbound")),'Raw Data'!AV1210,IF(AND($AE$11=$AL$7,OR($AH$11="Northbound",$AH$11="Eastbound")),'Raw Data'!AV1417,IF(AND($AE$11=$AL$1,OR($AH$11="Southbound",$AH$11="Westbound")),'Raw Data'!AV176,IF(AND($AE$11=$AL$2,OR($AH$11="Southbound",$AH$11="Westbound")),'Raw Data'!AV383,IF(AND($AE$11=$AL$3,OR($AH$11="Southbound",$AH$11="Westbound")),'Raw Data'!AV590,IF(AND($AE$11=$AL$4,OR($AH$11="Southbound",$AH$11="Westbound")),'Raw Data'!AV797,IF(AND($AE$11=$AL$5,OR($AH$11="Southbound",$AH$11="Westbound")),'Raw Data'!AV1004,IF(AND($AE$11=$AL$6,OR($AH$11="Southbound",$AH$11="Westbound")),'Raw Data'!AV1211,IF(AND($AE$11=$AL$7,OR($AH$11="Southbound",$AH$11="Westbound")),'Raw Data'!AV1418,IF(AND($AE$11=$AL$1,$AH$11="Combined"),SUM('Raw Data'!AV175:AV176),IF(AND($AE$11=$AL$2,$AH$11="Combined"),SUM('Raw Data'!AV382:AV383),IF(AND($AE$11=$AL$3,$AH$11="Combined"),SUM('Raw Data'!AV589:AV590),IF(AND($AE$11=$AL$4,$AH$11="Combined"),SUM('Raw Data'!AV796:AV797),IF(AND($AE$11=$AL$5,$AH$11="Combined"),SUM('Raw Data'!AV1003:AV1004),IF(AND($AE$11=$AL$6,$AH$11="Combined"),SUM('Raw Data'!AV1210:AV1211),IF(AND($AE$11=$AL$7,$AH$11="Combined"),SUM('Raw Data'!AV1417:AV1418),"Error")))))))))))))))))))))</f>
        <v>0</v>
      </c>
      <c r="M40" s="6">
        <f>IF(AND($AE$11=$AL$1,OR($AH$11="Northbound",$AH$11="Eastbound")),'Raw Data'!AW175,IF(AND($AE$11=$AL$2,OR($AH$11="Northbound",$AH$11="Eastbound")),'Raw Data'!AW382,IF(AND($AE$11=$AL$3,OR($AH$11="Northbound",$AH$11="Eastbound")),'Raw Data'!AW589,IF(AND($AE$11=$AL$4,OR($AH$11="Northbound",$AH$11="Eastbound")),'Raw Data'!AW796,IF(AND($AE$11=$AL$5,OR($AH$11="Northbound",$AH$11="Eastbound")),'Raw Data'!AW1003,IF(AND($AE$11=$AL$6,OR($AH$11="Northbound",$AH$11="Eastbound")),'Raw Data'!AW1210,IF(AND($AE$11=$AL$7,OR($AH$11="Northbound",$AH$11="Eastbound")),'Raw Data'!AW1417,IF(AND($AE$11=$AL$1,OR($AH$11="Southbound",$AH$11="Westbound")),'Raw Data'!AW176,IF(AND($AE$11=$AL$2,OR($AH$11="Southbound",$AH$11="Westbound")),'Raw Data'!AW383,IF(AND($AE$11=$AL$3,OR($AH$11="Southbound",$AH$11="Westbound")),'Raw Data'!AW590,IF(AND($AE$11=$AL$4,OR($AH$11="Southbound",$AH$11="Westbound")),'Raw Data'!AW797,IF(AND($AE$11=$AL$5,OR($AH$11="Southbound",$AH$11="Westbound")),'Raw Data'!AW1004,IF(AND($AE$11=$AL$6,OR($AH$11="Southbound",$AH$11="Westbound")),'Raw Data'!AW1211,IF(AND($AE$11=$AL$7,OR($AH$11="Southbound",$AH$11="Westbound")),'Raw Data'!AW1418,IF(AND($AE$11=$AL$1,$AH$11="Combined"),SUM('Raw Data'!AW175:AW176),IF(AND($AE$11=$AL$2,$AH$11="Combined"),SUM('Raw Data'!AW382:AW383),IF(AND($AE$11=$AL$3,$AH$11="Combined"),SUM('Raw Data'!AW589:AW590),IF(AND($AE$11=$AL$4,$AH$11="Combined"),SUM('Raw Data'!AW796:AW797),IF(AND($AE$11=$AL$5,$AH$11="Combined"),SUM('Raw Data'!AW1003:AW1004),IF(AND($AE$11=$AL$6,$AH$11="Combined"),SUM('Raw Data'!AW1210:AW1211),IF(AND($AE$11=$AL$7,$AH$11="Combined"),SUM('Raw Data'!AW1417:AW1418),"Error")))))))))))))))))))))</f>
        <v>0</v>
      </c>
      <c r="N40" s="6">
        <f>IF(AND($AE$11=$AL$1,OR($AH$11="Northbound",$AH$11="Eastbound")),'Raw Data'!AX175,IF(AND($AE$11=$AL$2,OR($AH$11="Northbound",$AH$11="Eastbound")),'Raw Data'!AX382,IF(AND($AE$11=$AL$3,OR($AH$11="Northbound",$AH$11="Eastbound")),'Raw Data'!AX589,IF(AND($AE$11=$AL$4,OR($AH$11="Northbound",$AH$11="Eastbound")),'Raw Data'!AX796,IF(AND($AE$11=$AL$5,OR($AH$11="Northbound",$AH$11="Eastbound")),'Raw Data'!AX1003,IF(AND($AE$11=$AL$6,OR($AH$11="Northbound",$AH$11="Eastbound")),'Raw Data'!AX1210,IF(AND($AE$11=$AL$7,OR($AH$11="Northbound",$AH$11="Eastbound")),'Raw Data'!AX1417,IF(AND($AE$11=$AL$1,OR($AH$11="Southbound",$AH$11="Westbound")),'Raw Data'!AX176,IF(AND($AE$11=$AL$2,OR($AH$11="Southbound",$AH$11="Westbound")),'Raw Data'!AX383,IF(AND($AE$11=$AL$3,OR($AH$11="Southbound",$AH$11="Westbound")),'Raw Data'!AX590,IF(AND($AE$11=$AL$4,OR($AH$11="Southbound",$AH$11="Westbound")),'Raw Data'!AX797,IF(AND($AE$11=$AL$5,OR($AH$11="Southbound",$AH$11="Westbound")),'Raw Data'!AX1004,IF(AND($AE$11=$AL$6,OR($AH$11="Southbound",$AH$11="Westbound")),'Raw Data'!AX1211,IF(AND($AE$11=$AL$7,OR($AH$11="Southbound",$AH$11="Westbound")),'Raw Data'!AX1418,IF(AND($AE$11=$AL$1,$AH$11="Combined"),SUM('Raw Data'!AX175:AX176),IF(AND($AE$11=$AL$2,$AH$11="Combined"),SUM('Raw Data'!AX382:AX383),IF(AND($AE$11=$AL$3,$AH$11="Combined"),SUM('Raw Data'!AX589:AX590),IF(AND($AE$11=$AL$4,$AH$11="Combined"),SUM('Raw Data'!AX796:AX797),IF(AND($AE$11=$AL$5,$AH$11="Combined"),SUM('Raw Data'!AX1003:AX1004),IF(AND($AE$11=$AL$6,$AH$11="Combined"),SUM('Raw Data'!AX1210:AX1211),IF(AND($AE$11=$AL$7,$AH$11="Combined"),SUM('Raw Data'!AX1417:AX1418),"Error")))))))))))))))))))))</f>
        <v>0</v>
      </c>
      <c r="O40" s="6">
        <f>IF(AND($AE$11=$AL$1,OR($AH$11="Northbound",$AH$11="Eastbound")),'Raw Data'!AY175,IF(AND($AE$11=$AL$2,OR($AH$11="Northbound",$AH$11="Eastbound")),'Raw Data'!AY382,IF(AND($AE$11=$AL$3,OR($AH$11="Northbound",$AH$11="Eastbound")),'Raw Data'!AY589,IF(AND($AE$11=$AL$4,OR($AH$11="Northbound",$AH$11="Eastbound")),'Raw Data'!AY796,IF(AND($AE$11=$AL$5,OR($AH$11="Northbound",$AH$11="Eastbound")),'Raw Data'!AY1003,IF(AND($AE$11=$AL$6,OR($AH$11="Northbound",$AH$11="Eastbound")),'Raw Data'!AY1210,IF(AND($AE$11=$AL$7,OR($AH$11="Northbound",$AH$11="Eastbound")),'Raw Data'!AY1417,IF(AND($AE$11=$AL$1,OR($AH$11="Southbound",$AH$11="Westbound")),'Raw Data'!AY176,IF(AND($AE$11=$AL$2,OR($AH$11="Southbound",$AH$11="Westbound")),'Raw Data'!AY383,IF(AND($AE$11=$AL$3,OR($AH$11="Southbound",$AH$11="Westbound")),'Raw Data'!AY590,IF(AND($AE$11=$AL$4,OR($AH$11="Southbound",$AH$11="Westbound")),'Raw Data'!AY797,IF(AND($AE$11=$AL$5,OR($AH$11="Southbound",$AH$11="Westbound")),'Raw Data'!AY1004,IF(AND($AE$11=$AL$6,OR($AH$11="Southbound",$AH$11="Westbound")),'Raw Data'!AY1211,IF(AND($AE$11=$AL$7,OR($AH$11="Southbound",$AH$11="Westbound")),'Raw Data'!AY1418,IF(AND($AE$11=$AL$1,$AH$11="Combined"),SUM('Raw Data'!AY175:AY176),IF(AND($AE$11=$AL$2,$AH$11="Combined"),SUM('Raw Data'!AY382:AY383),IF(AND($AE$11=$AL$3,$AH$11="Combined"),SUM('Raw Data'!AY589:AY590),IF(AND($AE$11=$AL$4,$AH$11="Combined"),SUM('Raw Data'!AY796:AY797),IF(AND($AE$11=$AL$5,$AH$11="Combined"),SUM('Raw Data'!AY1003:AY1004),IF(AND($AE$11=$AL$6,$AH$11="Combined"),SUM('Raw Data'!AY1210:AY1211),IF(AND($AE$11=$AL$7,$AH$11="Combined"),SUM('Raw Data'!AY1417:AY1418),"Error")))))))))))))))))))))</f>
        <v>0</v>
      </c>
      <c r="P40" s="6">
        <f>IF(AND($AE$11=$AL$1,OR($AH$11="Northbound",$AH$11="Eastbound")),'Raw Data'!AZ175,IF(AND($AE$11=$AL$2,OR($AH$11="Northbound",$AH$11="Eastbound")),'Raw Data'!AZ382,IF(AND($AE$11=$AL$3,OR($AH$11="Northbound",$AH$11="Eastbound")),'Raw Data'!AZ589,IF(AND($AE$11=$AL$4,OR($AH$11="Northbound",$AH$11="Eastbound")),'Raw Data'!AZ796,IF(AND($AE$11=$AL$5,OR($AH$11="Northbound",$AH$11="Eastbound")),'Raw Data'!AZ1003,IF(AND($AE$11=$AL$6,OR($AH$11="Northbound",$AH$11="Eastbound")),'Raw Data'!AZ1210,IF(AND($AE$11=$AL$7,OR($AH$11="Northbound",$AH$11="Eastbound")),'Raw Data'!AZ1417,IF(AND($AE$11=$AL$1,OR($AH$11="Southbound",$AH$11="Westbound")),'Raw Data'!AZ176,IF(AND($AE$11=$AL$2,OR($AH$11="Southbound",$AH$11="Westbound")),'Raw Data'!AZ383,IF(AND($AE$11=$AL$3,OR($AH$11="Southbound",$AH$11="Westbound")),'Raw Data'!AZ590,IF(AND($AE$11=$AL$4,OR($AH$11="Southbound",$AH$11="Westbound")),'Raw Data'!AZ797,IF(AND($AE$11=$AL$5,OR($AH$11="Southbound",$AH$11="Westbound")),'Raw Data'!AZ1004,IF(AND($AE$11=$AL$6,OR($AH$11="Southbound",$AH$11="Westbound")),'Raw Data'!AZ1211,IF(AND($AE$11=$AL$7,OR($AH$11="Southbound",$AH$11="Westbound")),'Raw Data'!AZ1418,IF(AND($AE$11=$AL$1,$AH$11="Combined"),SUM('Raw Data'!AZ175:AZ176),IF(AND($AE$11=$AL$2,$AH$11="Combined"),SUM('Raw Data'!AZ382:AZ383),IF(AND($AE$11=$AL$3,$AH$11="Combined"),SUM('Raw Data'!AZ589:AZ590),IF(AND($AE$11=$AL$4,$AH$11="Combined"),SUM('Raw Data'!AZ796:AZ797),IF(AND($AE$11=$AL$5,$AH$11="Combined"),SUM('Raw Data'!AZ1003:AZ1004),IF(AND($AE$11=$AL$6,$AH$11="Combined"),SUM('Raw Data'!AZ1210:AZ1211),IF(AND($AE$11=$AL$7,$AH$11="Combined"),SUM('Raw Data'!AZ1417:AZ1418),"Error")))))))))))))))))))))</f>
        <v>0</v>
      </c>
      <c r="Q40" s="6">
        <f>IF(AND($AE$11=$AL$1,OR($AH$11="Northbound",$AH$11="Eastbound")),'Raw Data'!BA175,IF(AND($AE$11=$AL$2,OR($AH$11="Northbound",$AH$11="Eastbound")),'Raw Data'!BA382,IF(AND($AE$11=$AL$3,OR($AH$11="Northbound",$AH$11="Eastbound")),'Raw Data'!BA589,IF(AND($AE$11=$AL$4,OR($AH$11="Northbound",$AH$11="Eastbound")),'Raw Data'!BA796,IF(AND($AE$11=$AL$5,OR($AH$11="Northbound",$AH$11="Eastbound")),'Raw Data'!BA1003,IF(AND($AE$11=$AL$6,OR($AH$11="Northbound",$AH$11="Eastbound")),'Raw Data'!BA1210,IF(AND($AE$11=$AL$7,OR($AH$11="Northbound",$AH$11="Eastbound")),'Raw Data'!BA1417,IF(AND($AE$11=$AL$1,OR($AH$11="Southbound",$AH$11="Westbound")),'Raw Data'!BA176,IF(AND($AE$11=$AL$2,OR($AH$11="Southbound",$AH$11="Westbound")),'Raw Data'!BA383,IF(AND($AE$11=$AL$3,OR($AH$11="Southbound",$AH$11="Westbound")),'Raw Data'!BA590,IF(AND($AE$11=$AL$4,OR($AH$11="Southbound",$AH$11="Westbound")),'Raw Data'!BA797,IF(AND($AE$11=$AL$5,OR($AH$11="Southbound",$AH$11="Westbound")),'Raw Data'!BA1004,IF(AND($AE$11=$AL$6,OR($AH$11="Southbound",$AH$11="Westbound")),'Raw Data'!BA1211,IF(AND($AE$11=$AL$7,OR($AH$11="Southbound",$AH$11="Westbound")),'Raw Data'!BA1418,IF(AND($AE$11=$AL$1,$AH$11="Combined"),SUM('Raw Data'!BA175:BA176),IF(AND($AE$11=$AL$2,$AH$11="Combined"),SUM('Raw Data'!BA382:BA383),IF(AND($AE$11=$AL$3,$AH$11="Combined"),SUM('Raw Data'!BA589:BA590),IF(AND($AE$11=$AL$4,$AH$11="Combined"),SUM('Raw Data'!BA796:BA797),IF(AND($AE$11=$AL$5,$AH$11="Combined"),SUM('Raw Data'!BA1003:BA1004),IF(AND($AE$11=$AL$6,$AH$11="Combined"),SUM('Raw Data'!BA1210:BA1211),IF(AND($AE$11=$AL$7,$AH$11="Combined"),SUM('Raw Data'!BA1417:BA1418),"Error")))))))))))))))))))))</f>
        <v>0</v>
      </c>
      <c r="R40" s="6">
        <f>IF(AND($AE$11=$AL$1,OR($AH$11="Northbound",$AH$11="Eastbound")),'Raw Data'!BB175,IF(AND($AE$11=$AL$2,OR($AH$11="Northbound",$AH$11="Eastbound")),'Raw Data'!BB382,IF(AND($AE$11=$AL$3,OR($AH$11="Northbound",$AH$11="Eastbound")),'Raw Data'!BB589,IF(AND($AE$11=$AL$4,OR($AH$11="Northbound",$AH$11="Eastbound")),'Raw Data'!BB796,IF(AND($AE$11=$AL$5,OR($AH$11="Northbound",$AH$11="Eastbound")),'Raw Data'!BB1003,IF(AND($AE$11=$AL$6,OR($AH$11="Northbound",$AH$11="Eastbound")),'Raw Data'!BB1210,IF(AND($AE$11=$AL$7,OR($AH$11="Northbound",$AH$11="Eastbound")),'Raw Data'!BB1417,IF(AND($AE$11=$AL$1,OR($AH$11="Southbound",$AH$11="Westbound")),'Raw Data'!BB176,IF(AND($AE$11=$AL$2,OR($AH$11="Southbound",$AH$11="Westbound")),'Raw Data'!BB383,IF(AND($AE$11=$AL$3,OR($AH$11="Southbound",$AH$11="Westbound")),'Raw Data'!BB590,IF(AND($AE$11=$AL$4,OR($AH$11="Southbound",$AH$11="Westbound")),'Raw Data'!BB797,IF(AND($AE$11=$AL$5,OR($AH$11="Southbound",$AH$11="Westbound")),'Raw Data'!BB1004,IF(AND($AE$11=$AL$6,OR($AH$11="Southbound",$AH$11="Westbound")),'Raw Data'!BB1211,IF(AND($AE$11=$AL$7,OR($AH$11="Southbound",$AH$11="Westbound")),'Raw Data'!BB1418,IF(AND($AE$11=$AL$1,$AH$11="Combined"),SUM('Raw Data'!BB175:BB176),IF(AND($AE$11=$AL$2,$AH$11="Combined"),SUM('Raw Data'!BB382:BB383),IF(AND($AE$11=$AL$3,$AH$11="Combined"),SUM('Raw Data'!BB589:BB590),IF(AND($AE$11=$AL$4,$AH$11="Combined"),SUM('Raw Data'!BB796:BB797),IF(AND($AE$11=$AL$5,$AH$11="Combined"),SUM('Raw Data'!BB1003:BB1004),IF(AND($AE$11=$AL$6,$AH$11="Combined"),SUM('Raw Data'!BB1210:BB1211),IF(AND($AE$11=$AL$7,$AH$11="Combined"),SUM('Raw Data'!BB1417:BB1418),"Error")))))))))))))))))))))</f>
        <v>0</v>
      </c>
      <c r="S40" s="6">
        <f>IF(AND($AE$11=$AL$1,OR($AH$11="Northbound",$AH$11="Eastbound")),'Raw Data'!BC175,IF(AND($AE$11=$AL$2,OR($AH$11="Northbound",$AH$11="Eastbound")),'Raw Data'!BC382,IF(AND($AE$11=$AL$3,OR($AH$11="Northbound",$AH$11="Eastbound")),'Raw Data'!BC589,IF(AND($AE$11=$AL$4,OR($AH$11="Northbound",$AH$11="Eastbound")),'Raw Data'!BC796,IF(AND($AE$11=$AL$5,OR($AH$11="Northbound",$AH$11="Eastbound")),'Raw Data'!BC1003,IF(AND($AE$11=$AL$6,OR($AH$11="Northbound",$AH$11="Eastbound")),'Raw Data'!BC1210,IF(AND($AE$11=$AL$7,OR($AH$11="Northbound",$AH$11="Eastbound")),'Raw Data'!BC1417,IF(AND($AE$11=$AL$1,OR($AH$11="Southbound",$AH$11="Westbound")),'Raw Data'!BC176,IF(AND($AE$11=$AL$2,OR($AH$11="Southbound",$AH$11="Westbound")),'Raw Data'!BC383,IF(AND($AE$11=$AL$3,OR($AH$11="Southbound",$AH$11="Westbound")),'Raw Data'!BC590,IF(AND($AE$11=$AL$4,OR($AH$11="Southbound",$AH$11="Westbound")),'Raw Data'!BC797,IF(AND($AE$11=$AL$5,OR($AH$11="Southbound",$AH$11="Westbound")),'Raw Data'!BC1004,IF(AND($AE$11=$AL$6,OR($AH$11="Southbound",$AH$11="Westbound")),'Raw Data'!BC1211,IF(AND($AE$11=$AL$7,OR($AH$11="Southbound",$AH$11="Westbound")),'Raw Data'!BC1418,IF(AND($AE$11=$AL$1,$AH$11="Combined"),SUM('Raw Data'!BC175:BC176),IF(AND($AE$11=$AL$2,$AH$11="Combined"),SUM('Raw Data'!BC382:BC383),IF(AND($AE$11=$AL$3,$AH$11="Combined"),SUM('Raw Data'!BC589:BC590),IF(AND($AE$11=$AL$4,$AH$11="Combined"),SUM('Raw Data'!BC796:BC797),IF(AND($AE$11=$AL$5,$AH$11="Combined"),SUM('Raw Data'!BC1003:BC1004),IF(AND($AE$11=$AL$6,$AH$11="Combined"),SUM('Raw Data'!BC1210:BC1211),IF(AND($AE$11=$AL$7,$AH$11="Combined"),SUM('Raw Data'!BC1417:BC1418),"Error")))))))))))))))))))))</f>
        <v>0</v>
      </c>
      <c r="T40" s="6">
        <f>IF(AND($AE$11=$AL$1,OR($AH$11="Northbound",$AH$11="Eastbound")),'Raw Data'!BD175,IF(AND($AE$11=$AL$2,OR($AH$11="Northbound",$AH$11="Eastbound")),'Raw Data'!BD382,IF(AND($AE$11=$AL$3,OR($AH$11="Northbound",$AH$11="Eastbound")),'Raw Data'!BD589,IF(AND($AE$11=$AL$4,OR($AH$11="Northbound",$AH$11="Eastbound")),'Raw Data'!BD796,IF(AND($AE$11=$AL$5,OR($AH$11="Northbound",$AH$11="Eastbound")),'Raw Data'!BD1003,IF(AND($AE$11=$AL$6,OR($AH$11="Northbound",$AH$11="Eastbound")),'Raw Data'!BD1210,IF(AND($AE$11=$AL$7,OR($AH$11="Northbound",$AH$11="Eastbound")),'Raw Data'!BD1417,IF(AND($AE$11=$AL$1,OR($AH$11="Southbound",$AH$11="Westbound")),'Raw Data'!BD176,IF(AND($AE$11=$AL$2,OR($AH$11="Southbound",$AH$11="Westbound")),'Raw Data'!BD383,IF(AND($AE$11=$AL$3,OR($AH$11="Southbound",$AH$11="Westbound")),'Raw Data'!BD590,IF(AND($AE$11=$AL$4,OR($AH$11="Southbound",$AH$11="Westbound")),'Raw Data'!BD797,IF(AND($AE$11=$AL$5,OR($AH$11="Southbound",$AH$11="Westbound")),'Raw Data'!BD1004,IF(AND($AE$11=$AL$6,OR($AH$11="Southbound",$AH$11="Westbound")),'Raw Data'!BD1211,IF(AND($AE$11=$AL$7,OR($AH$11="Southbound",$AH$11="Westbound")),'Raw Data'!BD1418,IF(AND($AE$11=$AL$1,$AH$11="Combined"),SUM('Raw Data'!BD175:BD176),IF(AND($AE$11=$AL$2,$AH$11="Combined"),SUM('Raw Data'!BD382:BD383),IF(AND($AE$11=$AL$3,$AH$11="Combined"),SUM('Raw Data'!BD589:BD590),IF(AND($AE$11=$AL$4,$AH$11="Combined"),SUM('Raw Data'!BD796:BD797),IF(AND($AE$11=$AL$5,$AH$11="Combined"),SUM('Raw Data'!BD1003:BD1004),IF(AND($AE$11=$AL$6,$AH$11="Combined"),SUM('Raw Data'!BD1210:BD1211),IF(AND($AE$11=$AL$7,$AH$11="Combined"),SUM('Raw Data'!BD1417:BD1418),"Error")))))))))))))))))))))</f>
        <v>0</v>
      </c>
      <c r="U40" s="6">
        <f>IF(AND($AE$11=$AL$1,OR($AH$11="Northbound",$AH$11="Eastbound")),'Raw Data'!BE175,IF(AND($AE$11=$AL$2,OR($AH$11="Northbound",$AH$11="Eastbound")),'Raw Data'!BE382,IF(AND($AE$11=$AL$3,OR($AH$11="Northbound",$AH$11="Eastbound")),'Raw Data'!BE589,IF(AND($AE$11=$AL$4,OR($AH$11="Northbound",$AH$11="Eastbound")),'Raw Data'!BE796,IF(AND($AE$11=$AL$5,OR($AH$11="Northbound",$AH$11="Eastbound")),'Raw Data'!BE1003,IF(AND($AE$11=$AL$6,OR($AH$11="Northbound",$AH$11="Eastbound")),'Raw Data'!BE1210,IF(AND($AE$11=$AL$7,OR($AH$11="Northbound",$AH$11="Eastbound")),'Raw Data'!BE1417,IF(AND($AE$11=$AL$1,OR($AH$11="Southbound",$AH$11="Westbound")),'Raw Data'!BE176,IF(AND($AE$11=$AL$2,OR($AH$11="Southbound",$AH$11="Westbound")),'Raw Data'!BE383,IF(AND($AE$11=$AL$3,OR($AH$11="Southbound",$AH$11="Westbound")),'Raw Data'!BE590,IF(AND($AE$11=$AL$4,OR($AH$11="Southbound",$AH$11="Westbound")),'Raw Data'!BE797,IF(AND($AE$11=$AL$5,OR($AH$11="Southbound",$AH$11="Westbound")),'Raw Data'!BE1004,IF(AND($AE$11=$AL$6,OR($AH$11="Southbound",$AH$11="Westbound")),'Raw Data'!BE1211,IF(AND($AE$11=$AL$7,OR($AH$11="Southbound",$AH$11="Westbound")),'Raw Data'!BE1418,IF(AND($AE$11=$AL$1,$AH$11="Combined"),SUM('Raw Data'!BE175:BE176),IF(AND($AE$11=$AL$2,$AH$11="Combined"),SUM('Raw Data'!BE382:BE383),IF(AND($AE$11=$AL$3,$AH$11="Combined"),SUM('Raw Data'!BE589:BE590),IF(AND($AE$11=$AL$4,$AH$11="Combined"),SUM('Raw Data'!BE796:BE797),IF(AND($AE$11=$AL$5,$AH$11="Combined"),SUM('Raw Data'!BE1003:BE1004),IF(AND($AE$11=$AL$6,$AH$11="Combined"),SUM('Raw Data'!BE1210:BE1211),IF(AND($AE$11=$AL$7,$AH$11="Combined"),SUM('Raw Data'!BE1417:BE1418),"Error")))))))))))))))))))))</f>
        <v>0</v>
      </c>
      <c r="V40" s="6">
        <f>IF(AND($AE$11=$AL$1,OR($AH$11="Northbound",$AH$11="Eastbound")),'Raw Data'!BF175,IF(AND($AE$11=$AL$2,OR($AH$11="Northbound",$AH$11="Eastbound")),'Raw Data'!BF382,IF(AND($AE$11=$AL$3,OR($AH$11="Northbound",$AH$11="Eastbound")),'Raw Data'!BF589,IF(AND($AE$11=$AL$4,OR($AH$11="Northbound",$AH$11="Eastbound")),'Raw Data'!BF796,IF(AND($AE$11=$AL$5,OR($AH$11="Northbound",$AH$11="Eastbound")),'Raw Data'!BF1003,IF(AND($AE$11=$AL$6,OR($AH$11="Northbound",$AH$11="Eastbound")),'Raw Data'!BF1210,IF(AND($AE$11=$AL$7,OR($AH$11="Northbound",$AH$11="Eastbound")),'Raw Data'!BF1417,IF(AND($AE$11=$AL$1,OR($AH$11="Southbound",$AH$11="Westbound")),'Raw Data'!BF176,IF(AND($AE$11=$AL$2,OR($AH$11="Southbound",$AH$11="Westbound")),'Raw Data'!BF383,IF(AND($AE$11=$AL$3,OR($AH$11="Southbound",$AH$11="Westbound")),'Raw Data'!BF590,IF(AND($AE$11=$AL$4,OR($AH$11="Southbound",$AH$11="Westbound")),'Raw Data'!BF797,IF(AND($AE$11=$AL$5,OR($AH$11="Southbound",$AH$11="Westbound")),'Raw Data'!BF1004,IF(AND($AE$11=$AL$6,OR($AH$11="Southbound",$AH$11="Westbound")),'Raw Data'!BF1211,IF(AND($AE$11=$AL$7,OR($AH$11="Southbound",$AH$11="Westbound")),'Raw Data'!BF1418,IF(AND($AE$11=$AL$1,$AH$11="Combined"),SUM('Raw Data'!BF175:BF176),IF(AND($AE$11=$AL$2,$AH$11="Combined"),SUM('Raw Data'!BF382:BF383),IF(AND($AE$11=$AL$3,$AH$11="Combined"),SUM('Raw Data'!BF589:BF590),IF(AND($AE$11=$AL$4,$AH$11="Combined"),SUM('Raw Data'!BF796:BF797),IF(AND($AE$11=$AL$5,$AH$11="Combined"),SUM('Raw Data'!BF1003:BF1004),IF(AND($AE$11=$AL$6,$AH$11="Combined"),SUM('Raw Data'!BF1210:BF1211),IF(AND($AE$11=$AL$7,$AH$11="Combined"),SUM('Raw Data'!BF1417:BF1418),"Error")))))))))))))))))))))</f>
        <v>0</v>
      </c>
      <c r="W40" s="6">
        <f>IF(AND($AE$11=$AL$1,OR($AH$11="Northbound",$AH$11="Eastbound")),'Raw Data'!BG175,IF(AND($AE$11=$AL$2,OR($AH$11="Northbound",$AH$11="Eastbound")),'Raw Data'!BG382,IF(AND($AE$11=$AL$3,OR($AH$11="Northbound",$AH$11="Eastbound")),'Raw Data'!BG589,IF(AND($AE$11=$AL$4,OR($AH$11="Northbound",$AH$11="Eastbound")),'Raw Data'!BG796,IF(AND($AE$11=$AL$5,OR($AH$11="Northbound",$AH$11="Eastbound")),'Raw Data'!BG1003,IF(AND($AE$11=$AL$6,OR($AH$11="Northbound",$AH$11="Eastbound")),'Raw Data'!BG1210,IF(AND($AE$11=$AL$7,OR($AH$11="Northbound",$AH$11="Eastbound")),'Raw Data'!BG1417,IF(AND($AE$11=$AL$1,OR($AH$11="Southbound",$AH$11="Westbound")),'Raw Data'!BG176,IF(AND($AE$11=$AL$2,OR($AH$11="Southbound",$AH$11="Westbound")),'Raw Data'!BG383,IF(AND($AE$11=$AL$3,OR($AH$11="Southbound",$AH$11="Westbound")),'Raw Data'!BG590,IF(AND($AE$11=$AL$4,OR($AH$11="Southbound",$AH$11="Westbound")),'Raw Data'!BG797,IF(AND($AE$11=$AL$5,OR($AH$11="Southbound",$AH$11="Westbound")),'Raw Data'!BG1004,IF(AND($AE$11=$AL$6,OR($AH$11="Southbound",$AH$11="Westbound")),'Raw Data'!BG1211,IF(AND($AE$11=$AL$7,OR($AH$11="Southbound",$AH$11="Westbound")),'Raw Data'!BG1418,IF(AND($AE$11=$AL$1,$AH$11="Combined"),SUM('Raw Data'!BG175:BG176),IF(AND($AE$11=$AL$2,$AH$11="Combined"),SUM('Raw Data'!BG382:BG383),IF(AND($AE$11=$AL$3,$AH$11="Combined"),SUM('Raw Data'!BG589:BG590),IF(AND($AE$11=$AL$4,$AH$11="Combined"),SUM('Raw Data'!BG796:BG797),IF(AND($AE$11=$AL$5,$AH$11="Combined"),SUM('Raw Data'!BG1003:BG1004),IF(AND($AE$11=$AL$6,$AH$11="Combined"),SUM('Raw Data'!BG1210:BG1211),IF(AND($AE$11=$AL$7,$AH$11="Combined"),SUM('Raw Data'!BG1417:BG1418),"Error")))))))))))))))))))))</f>
        <v>0</v>
      </c>
      <c r="X40" s="6">
        <f t="shared" si="2"/>
        <v>0</v>
      </c>
      <c r="Y40" s="24" t="str">
        <f t="shared" si="0"/>
        <v>0</v>
      </c>
      <c r="Z40" s="6" t="str">
        <f>IF(AND($AE$11=$AL$1,OR($AH$11="Northbound",$AH$11="Eastbound")),'Raw Data'!BH175,IF(AND($AE$11=$AL$2,OR($AH$11="Northbound",$AH$11="Eastbound")),'Raw Data'!BH382,IF(AND($AE$11=$AL$3,OR($AH$11="Northbound",$AH$11="Eastbound")),'Raw Data'!BH589,IF(AND($AE$11=$AL$4,OR($AH$11="Northbound",$AH$11="Eastbound")),'Raw Data'!BH796,IF(AND($AE$11=$AL$5,OR($AH$11="Northbound",$AH$11="Eastbound")),'Raw Data'!BH1003,IF(AND($AE$11=$AL$6,OR($AH$11="Northbound",$AH$11="Eastbound")),'Raw Data'!BH1210,IF(AND($AE$11=$AL$7,OR($AH$11="Northbound",$AH$11="Eastbound")),'Raw Data'!BH1417,IF(AND($AE$11=$AL$1,OR($AH$11="Southbound",$AH$11="Westbound")),'Raw Data'!BH176,IF(AND($AE$11=$AL$2,OR($AH$11="Southbound",$AH$11="Westbound")),'Raw Data'!BH383,IF(AND($AE$11=$AL$3,OR($AH$11="Southbound",$AH$11="Westbound")),'Raw Data'!BH590,IF(AND($AE$11=$AL$4,OR($AH$11="Southbound",$AH$11="Westbound")),'Raw Data'!BH797,IF(AND($AE$11=$AL$5,OR($AH$11="Southbound",$AH$11="Westbound")),'Raw Data'!BH1004,IF(AND($AE$11=$AL$6,OR($AH$11="Southbound",$AH$11="Westbound")),'Raw Data'!BH1211,IF(AND($AE$11=$AL$7,OR($AH$11="Southbound",$AH$11="Westbound")),'Raw Data'!BH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0" s="6" t="str">
        <f>IF(AND($AE$11=$AL$1,OR($AH$11="Northbound",$AH$11="Eastbound")),'Raw Data'!BI175,IF(AND($AE$11=$AL$2,OR($AH$11="Northbound",$AH$11="Eastbound")),'Raw Data'!BI382,IF(AND($AE$11=$AL$3,OR($AH$11="Northbound",$AH$11="Eastbound")),'Raw Data'!BI589,IF(AND($AE$11=$AL$4,OR($AH$11="Northbound",$AH$11="Eastbound")),'Raw Data'!BI796,IF(AND($AE$11=$AL$5,OR($AH$11="Northbound",$AH$11="Eastbound")),'Raw Data'!BI1003,IF(AND($AE$11=$AL$6,OR($AH$11="Northbound",$AH$11="Eastbound")),'Raw Data'!BI1210,IF(AND($AE$11=$AL$7,OR($AH$11="Northbound",$AH$11="Eastbound")),'Raw Data'!BI1417,IF(AND($AE$11=$AL$1,OR($AH$11="Southbound",$AH$11="Westbound")),'Raw Data'!BI176,IF(AND($AE$11=$AL$2,OR($AH$11="Southbound",$AH$11="Westbound")),'Raw Data'!BI383,IF(AND($AE$11=$AL$3,OR($AH$11="Southbound",$AH$11="Westbound")),'Raw Data'!BI590,IF(AND($AE$11=$AL$4,OR($AH$11="Southbound",$AH$11="Westbound")),'Raw Data'!BI797,IF(AND($AE$11=$AL$5,OR($AH$11="Southbound",$AH$11="Westbound")),'Raw Data'!BI1004,IF(AND($AE$11=$AL$6,OR($AH$11="Southbound",$AH$11="Westbound")),'Raw Data'!BI1211,IF(AND($AE$11=$AL$7,OR($AH$11="Southbound",$AH$11="Westbound")),'Raw Data'!BI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0" s="6" t="str">
        <f>IF(AND($AE$11=$AL$1,OR($AH$11="Northbound",$AH$11="Eastbound")),'Raw Data'!BJ175,IF(AND($AE$11=$AL$2,OR($AH$11="Northbound",$AH$11="Eastbound")),'Raw Data'!BJ382,IF(AND($AE$11=$AL$3,OR($AH$11="Northbound",$AH$11="Eastbound")),'Raw Data'!BJ589,IF(AND($AE$11=$AL$4,OR($AH$11="Northbound",$AH$11="Eastbound")),'Raw Data'!BJ796,IF(AND($AE$11=$AL$5,OR($AH$11="Northbound",$AH$11="Eastbound")),'Raw Data'!BJ1003,IF(AND($AE$11=$AL$6,OR($AH$11="Northbound",$AH$11="Eastbound")),'Raw Data'!BJ1210,IF(AND($AE$11=$AL$7,OR($AH$11="Northbound",$AH$11="Eastbound")),'Raw Data'!BJ1417,IF(AND($AE$11=$AL$1,OR($AH$11="Southbound",$AH$11="Westbound")),'Raw Data'!BJ176,IF(AND($AE$11=$AL$2,OR($AH$11="Southbound",$AH$11="Westbound")),'Raw Data'!BJ383,IF(AND($AE$11=$AL$3,OR($AH$11="Southbound",$AH$11="Westbound")),'Raw Data'!BJ590,IF(AND($AE$11=$AL$4,OR($AH$11="Southbound",$AH$11="Westbound")),'Raw Data'!BJ797,IF(AND($AE$11=$AL$5,OR($AH$11="Southbound",$AH$11="Westbound")),'Raw Data'!BJ1004,IF(AND($AE$11=$AL$6,OR($AH$11="Southbound",$AH$11="Westbound")),'Raw Data'!BJ1211,IF(AND($AE$11=$AL$7,OR($AH$11="Southbound",$AH$11="Westbound")),'Raw Data'!BJ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0" s="70" t="str">
        <f>IF(AND($AE$11=$AL$1,OR($AH$11="Northbound",$AH$11="Eastbound")),'Raw Data'!BK175,IF(AND($AE$11=$AL$2,OR($AH$11="Northbound",$AH$11="Eastbound")),'Raw Data'!BK382,IF(AND($AE$11=$AL$3,OR($AH$11="Northbound",$AH$11="Eastbound")),'Raw Data'!BK589,IF(AND($AE$11=$AL$4,OR($AH$11="Northbound",$AH$11="Eastbound")),'Raw Data'!BK796,IF(AND($AE$11=$AL$5,OR($AH$11="Northbound",$AH$11="Eastbound")),'Raw Data'!BK1003,IF(AND($AE$11=$AL$6,OR($AH$11="Northbound",$AH$11="Eastbound")),'Raw Data'!BK1210,IF(AND($AE$11=$AL$7,OR($AH$11="Northbound",$AH$11="Eastbound")),'Raw Data'!BK1417,IF(AND($AE$11=$AL$1,OR($AH$11="Southbound",$AH$11="Westbound")),'Raw Data'!BK176,IF(AND($AE$11=$AL$2,OR($AH$11="Southbound",$AH$11="Westbound")),'Raw Data'!BK383,IF(AND($AE$11=$AL$3,OR($AH$11="Southbound",$AH$11="Westbound")),'Raw Data'!BK590,IF(AND($AE$11=$AL$4,OR($AH$11="Southbound",$AH$11="Westbound")),'Raw Data'!BK797,IF(AND($AE$11=$AL$5,OR($AH$11="Southbound",$AH$11="Westbound")),'Raw Data'!BK1004,IF(AND($AE$11=$AL$6,OR($AH$11="Southbound",$AH$11="Westbound")),'Raw Data'!BK1211,IF(AND($AE$11=$AL$7,OR($AH$11="Southbound",$AH$11="Westbound")),'Raw Data'!BK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0" s="47"/>
      <c r="AF40" s="47"/>
      <c r="AG40" s="47"/>
      <c r="AH40" s="47"/>
      <c r="AI40" s="47"/>
      <c r="AJ40" s="47"/>
      <c r="AK40" s="47"/>
      <c r="AL40" s="51"/>
      <c r="AM40" s="51"/>
      <c r="AN40" s="41"/>
      <c r="AO40" s="51"/>
      <c r="AQ40" s="47"/>
      <c r="AR40" s="47"/>
      <c r="AT40" s="47"/>
      <c r="AU40" s="47"/>
    </row>
    <row r="41" spans="1:47" ht="13.8" x14ac:dyDescent="0.25">
      <c r="A41" s="43">
        <v>0.28125</v>
      </c>
      <c r="B41" s="54">
        <f t="shared" si="1"/>
        <v>2</v>
      </c>
      <c r="C41" s="6">
        <f>IF(AND($AE$11=$AL$1,OR($AH$11="Northbound",$AH$11="Eastbound")),'Raw Data'!AM177,IF(AND($AE$11=$AL$2,OR($AH$11="Northbound",$AH$11="Eastbound")),'Raw Data'!AM384,IF(AND($AE$11=$AL$3,OR($AH$11="Northbound",$AH$11="Eastbound")),'Raw Data'!AM591,IF(AND($AE$11=$AL$4,OR($AH$11="Northbound",$AH$11="Eastbound")),'Raw Data'!AM798,IF(AND($AE$11=$AL$5,OR($AH$11="Northbound",$AH$11="Eastbound")),'Raw Data'!AM1005,IF(AND($AE$11=$AL$6,OR($AH$11="Northbound",$AH$11="Eastbound")),'Raw Data'!AM1212,IF(AND($AE$11=$AL$7,OR($AH$11="Northbound",$AH$11="Eastbound")),'Raw Data'!AM1419,IF(AND($AE$11=$AL$1,OR($AH$11="Southbound",$AH$11="Westbound")),'Raw Data'!AM178,IF(AND($AE$11=$AL$2,OR($AH$11="Southbound",$AH$11="Westbound")),'Raw Data'!AM385,IF(AND($AE$11=$AL$3,OR($AH$11="Southbound",$AH$11="Westbound")),'Raw Data'!AM592,IF(AND($AE$11=$AL$4,OR($AH$11="Southbound",$AH$11="Westbound")),'Raw Data'!AM799,IF(AND($AE$11=$AL$5,OR($AH$11="Southbound",$AH$11="Westbound")),'Raw Data'!AM1006,IF(AND($AE$11=$AL$6,OR($AH$11="Southbound",$AH$11="Westbound")),'Raw Data'!AM1213,IF(AND($AE$11=$AL$7,OR($AH$11="Southbound",$AH$11="Westbound")),'Raw Data'!AM1420,IF(AND($AE$11=$AL$1,$AH$11="Combined"),SUM('Raw Data'!AM177:AM178),IF(AND($AE$11=$AL$2,$AH$11="Combined"),SUM('Raw Data'!AM384:AM385),IF(AND($AE$11=$AL$3,$AH$11="Combined"),SUM('Raw Data'!AM591:AM592),IF(AND($AE$11=$AL$4,$AH$11="Combined"),SUM('Raw Data'!AM798:AM799),IF(AND($AE$11=$AL$5,$AH$11="Combined"),SUM('Raw Data'!AM1005:AM1006),IF(AND($AE$11=$AL$6,$AH$11="Combined"),SUM('Raw Data'!AM1212:AM1213),IF(AND($AE$11=$AL$7,$AH$11="Combined"),SUM('Raw Data'!AM1419:AM1420),"Error")))))))))))))))))))))</f>
        <v>0</v>
      </c>
      <c r="D41" s="6">
        <f>IF(AND($AE$11=$AL$1,OR($AH$11="Northbound",$AH$11="Eastbound")),'Raw Data'!AN177,IF(AND($AE$11=$AL$2,OR($AH$11="Northbound",$AH$11="Eastbound")),'Raw Data'!AN384,IF(AND($AE$11=$AL$3,OR($AH$11="Northbound",$AH$11="Eastbound")),'Raw Data'!AN591,IF(AND($AE$11=$AL$4,OR($AH$11="Northbound",$AH$11="Eastbound")),'Raw Data'!AN798,IF(AND($AE$11=$AL$5,OR($AH$11="Northbound",$AH$11="Eastbound")),'Raw Data'!AN1005,IF(AND($AE$11=$AL$6,OR($AH$11="Northbound",$AH$11="Eastbound")),'Raw Data'!AN1212,IF(AND($AE$11=$AL$7,OR($AH$11="Northbound",$AH$11="Eastbound")),'Raw Data'!AN1419,IF(AND($AE$11=$AL$1,OR($AH$11="Southbound",$AH$11="Westbound")),'Raw Data'!AN178,IF(AND($AE$11=$AL$2,OR($AH$11="Southbound",$AH$11="Westbound")),'Raw Data'!AN385,IF(AND($AE$11=$AL$3,OR($AH$11="Southbound",$AH$11="Westbound")),'Raw Data'!AN592,IF(AND($AE$11=$AL$4,OR($AH$11="Southbound",$AH$11="Westbound")),'Raw Data'!AN799,IF(AND($AE$11=$AL$5,OR($AH$11="Southbound",$AH$11="Westbound")),'Raw Data'!AN1006,IF(AND($AE$11=$AL$6,OR($AH$11="Southbound",$AH$11="Westbound")),'Raw Data'!AN1213,IF(AND($AE$11=$AL$7,OR($AH$11="Southbound",$AH$11="Westbound")),'Raw Data'!AN1420,IF(AND($AE$11=$AL$1,$AH$11="Combined"),SUM('Raw Data'!AN177:AN178),IF(AND($AE$11=$AL$2,$AH$11="Combined"),SUM('Raw Data'!AN384:AN385),IF(AND($AE$11=$AL$3,$AH$11="Combined"),SUM('Raw Data'!AN591:AN592),IF(AND($AE$11=$AL$4,$AH$11="Combined"),SUM('Raw Data'!AN798:AN799),IF(AND($AE$11=$AL$5,$AH$11="Combined"),SUM('Raw Data'!AN1005:AN1006),IF(AND($AE$11=$AL$6,$AH$11="Combined"),SUM('Raw Data'!AN1212:AN1213),IF(AND($AE$11=$AL$7,$AH$11="Combined"),SUM('Raw Data'!AN1419:AN1420),"Error")))))))))))))))))))))</f>
        <v>1</v>
      </c>
      <c r="E41" s="6">
        <f>IF(AND($AE$11=$AL$1,OR($AH$11="Northbound",$AH$11="Eastbound")),'Raw Data'!AO177,IF(AND($AE$11=$AL$2,OR($AH$11="Northbound",$AH$11="Eastbound")),'Raw Data'!AO384,IF(AND($AE$11=$AL$3,OR($AH$11="Northbound",$AH$11="Eastbound")),'Raw Data'!AO591,IF(AND($AE$11=$AL$4,OR($AH$11="Northbound",$AH$11="Eastbound")),'Raw Data'!AO798,IF(AND($AE$11=$AL$5,OR($AH$11="Northbound",$AH$11="Eastbound")),'Raw Data'!AO1005,IF(AND($AE$11=$AL$6,OR($AH$11="Northbound",$AH$11="Eastbound")),'Raw Data'!AO1212,IF(AND($AE$11=$AL$7,OR($AH$11="Northbound",$AH$11="Eastbound")),'Raw Data'!AO1419,IF(AND($AE$11=$AL$1,OR($AH$11="Southbound",$AH$11="Westbound")),'Raw Data'!AO178,IF(AND($AE$11=$AL$2,OR($AH$11="Southbound",$AH$11="Westbound")),'Raw Data'!AO385,IF(AND($AE$11=$AL$3,OR($AH$11="Southbound",$AH$11="Westbound")),'Raw Data'!AO592,IF(AND($AE$11=$AL$4,OR($AH$11="Southbound",$AH$11="Westbound")),'Raw Data'!AO799,IF(AND($AE$11=$AL$5,OR($AH$11="Southbound",$AH$11="Westbound")),'Raw Data'!AO1006,IF(AND($AE$11=$AL$6,OR($AH$11="Southbound",$AH$11="Westbound")),'Raw Data'!AO1213,IF(AND($AE$11=$AL$7,OR($AH$11="Southbound",$AH$11="Westbound")),'Raw Data'!AO1420,IF(AND($AE$11=$AL$1,$AH$11="Combined"),SUM('Raw Data'!AO177:AO178),IF(AND($AE$11=$AL$2,$AH$11="Combined"),SUM('Raw Data'!AO384:AO385),IF(AND($AE$11=$AL$3,$AH$11="Combined"),SUM('Raw Data'!AO591:AO592),IF(AND($AE$11=$AL$4,$AH$11="Combined"),SUM('Raw Data'!AO798:AO799),IF(AND($AE$11=$AL$5,$AH$11="Combined"),SUM('Raw Data'!AO1005:AO1006),IF(AND($AE$11=$AL$6,$AH$11="Combined"),SUM('Raw Data'!AO1212:AO1213),IF(AND($AE$11=$AL$7,$AH$11="Combined"),SUM('Raw Data'!AO1419:AO1420),"Error")))))))))))))))))))))</f>
        <v>0</v>
      </c>
      <c r="F41" s="6">
        <f>IF(AND($AE$11=$AL$1,OR($AH$11="Northbound",$AH$11="Eastbound")),'Raw Data'!AP177,IF(AND($AE$11=$AL$2,OR($AH$11="Northbound",$AH$11="Eastbound")),'Raw Data'!AP384,IF(AND($AE$11=$AL$3,OR($AH$11="Northbound",$AH$11="Eastbound")),'Raw Data'!AP591,IF(AND($AE$11=$AL$4,OR($AH$11="Northbound",$AH$11="Eastbound")),'Raw Data'!AP798,IF(AND($AE$11=$AL$5,OR($AH$11="Northbound",$AH$11="Eastbound")),'Raw Data'!AP1005,IF(AND($AE$11=$AL$6,OR($AH$11="Northbound",$AH$11="Eastbound")),'Raw Data'!AP1212,IF(AND($AE$11=$AL$7,OR($AH$11="Northbound",$AH$11="Eastbound")),'Raw Data'!AP1419,IF(AND($AE$11=$AL$1,OR($AH$11="Southbound",$AH$11="Westbound")),'Raw Data'!AP178,IF(AND($AE$11=$AL$2,OR($AH$11="Southbound",$AH$11="Westbound")),'Raw Data'!AP385,IF(AND($AE$11=$AL$3,OR($AH$11="Southbound",$AH$11="Westbound")),'Raw Data'!AP592,IF(AND($AE$11=$AL$4,OR($AH$11="Southbound",$AH$11="Westbound")),'Raw Data'!AP799,IF(AND($AE$11=$AL$5,OR($AH$11="Southbound",$AH$11="Westbound")),'Raw Data'!AP1006,IF(AND($AE$11=$AL$6,OR($AH$11="Southbound",$AH$11="Westbound")),'Raw Data'!AP1213,IF(AND($AE$11=$AL$7,OR($AH$11="Southbound",$AH$11="Westbound")),'Raw Data'!AP1420,IF(AND($AE$11=$AL$1,$AH$11="Combined"),SUM('Raw Data'!AP177:AP178),IF(AND($AE$11=$AL$2,$AH$11="Combined"),SUM('Raw Data'!AP384:AP385),IF(AND($AE$11=$AL$3,$AH$11="Combined"),SUM('Raw Data'!AP591:AP592),IF(AND($AE$11=$AL$4,$AH$11="Combined"),SUM('Raw Data'!AP798:AP799),IF(AND($AE$11=$AL$5,$AH$11="Combined"),SUM('Raw Data'!AP1005:AP1006),IF(AND($AE$11=$AL$6,$AH$11="Combined"),SUM('Raw Data'!AP1212:AP1213),IF(AND($AE$11=$AL$7,$AH$11="Combined"),SUM('Raw Data'!AP1419:AP1420),"Error")))))))))))))))))))))</f>
        <v>1</v>
      </c>
      <c r="G41" s="6">
        <f>IF(AND($AE$11=$AL$1,OR($AH$11="Northbound",$AH$11="Eastbound")),'Raw Data'!AQ177,IF(AND($AE$11=$AL$2,OR($AH$11="Northbound",$AH$11="Eastbound")),'Raw Data'!AQ384,IF(AND($AE$11=$AL$3,OR($AH$11="Northbound",$AH$11="Eastbound")),'Raw Data'!AQ591,IF(AND($AE$11=$AL$4,OR($AH$11="Northbound",$AH$11="Eastbound")),'Raw Data'!AQ798,IF(AND($AE$11=$AL$5,OR($AH$11="Northbound",$AH$11="Eastbound")),'Raw Data'!AQ1005,IF(AND($AE$11=$AL$6,OR($AH$11="Northbound",$AH$11="Eastbound")),'Raw Data'!AQ1212,IF(AND($AE$11=$AL$7,OR($AH$11="Northbound",$AH$11="Eastbound")),'Raw Data'!AQ1419,IF(AND($AE$11=$AL$1,OR($AH$11="Southbound",$AH$11="Westbound")),'Raw Data'!AQ178,IF(AND($AE$11=$AL$2,OR($AH$11="Southbound",$AH$11="Westbound")),'Raw Data'!AQ385,IF(AND($AE$11=$AL$3,OR($AH$11="Southbound",$AH$11="Westbound")),'Raw Data'!AQ592,IF(AND($AE$11=$AL$4,OR($AH$11="Southbound",$AH$11="Westbound")),'Raw Data'!AQ799,IF(AND($AE$11=$AL$5,OR($AH$11="Southbound",$AH$11="Westbound")),'Raw Data'!AQ1006,IF(AND($AE$11=$AL$6,OR($AH$11="Southbound",$AH$11="Westbound")),'Raw Data'!AQ1213,IF(AND($AE$11=$AL$7,OR($AH$11="Southbound",$AH$11="Westbound")),'Raw Data'!AQ1420,IF(AND($AE$11=$AL$1,$AH$11="Combined"),SUM('Raw Data'!AQ177:AQ178),IF(AND($AE$11=$AL$2,$AH$11="Combined"),SUM('Raw Data'!AQ384:AQ385),IF(AND($AE$11=$AL$3,$AH$11="Combined"),SUM('Raw Data'!AQ591:AQ592),IF(AND($AE$11=$AL$4,$AH$11="Combined"),SUM('Raw Data'!AQ798:AQ799),IF(AND($AE$11=$AL$5,$AH$11="Combined"),SUM('Raw Data'!AQ1005:AQ1006),IF(AND($AE$11=$AL$6,$AH$11="Combined"),SUM('Raw Data'!AQ1212:AQ1213),IF(AND($AE$11=$AL$7,$AH$11="Combined"),SUM('Raw Data'!AQ1419:AQ1420),"Error")))))))))))))))))))))</f>
        <v>0</v>
      </c>
      <c r="H41" s="6">
        <f>IF(AND($AE$11=$AL$1,OR($AH$11="Northbound",$AH$11="Eastbound")),'Raw Data'!AR177,IF(AND($AE$11=$AL$2,OR($AH$11="Northbound",$AH$11="Eastbound")),'Raw Data'!AR384,IF(AND($AE$11=$AL$3,OR($AH$11="Northbound",$AH$11="Eastbound")),'Raw Data'!AR591,IF(AND($AE$11=$AL$4,OR($AH$11="Northbound",$AH$11="Eastbound")),'Raw Data'!AR798,IF(AND($AE$11=$AL$5,OR($AH$11="Northbound",$AH$11="Eastbound")),'Raw Data'!AR1005,IF(AND($AE$11=$AL$6,OR($AH$11="Northbound",$AH$11="Eastbound")),'Raw Data'!AR1212,IF(AND($AE$11=$AL$7,OR($AH$11="Northbound",$AH$11="Eastbound")),'Raw Data'!AR1419,IF(AND($AE$11=$AL$1,OR($AH$11="Southbound",$AH$11="Westbound")),'Raw Data'!AR178,IF(AND($AE$11=$AL$2,OR($AH$11="Southbound",$AH$11="Westbound")),'Raw Data'!AR385,IF(AND($AE$11=$AL$3,OR($AH$11="Southbound",$AH$11="Westbound")),'Raw Data'!AR592,IF(AND($AE$11=$AL$4,OR($AH$11="Southbound",$AH$11="Westbound")),'Raw Data'!AR799,IF(AND($AE$11=$AL$5,OR($AH$11="Southbound",$AH$11="Westbound")),'Raw Data'!AR1006,IF(AND($AE$11=$AL$6,OR($AH$11="Southbound",$AH$11="Westbound")),'Raw Data'!AR1213,IF(AND($AE$11=$AL$7,OR($AH$11="Southbound",$AH$11="Westbound")),'Raw Data'!AR1420,IF(AND($AE$11=$AL$1,$AH$11="Combined"),SUM('Raw Data'!AR177:AR178),IF(AND($AE$11=$AL$2,$AH$11="Combined"),SUM('Raw Data'!AR384:AR385),IF(AND($AE$11=$AL$3,$AH$11="Combined"),SUM('Raw Data'!AR591:AR592),IF(AND($AE$11=$AL$4,$AH$11="Combined"),SUM('Raw Data'!AR798:AR799),IF(AND($AE$11=$AL$5,$AH$11="Combined"),SUM('Raw Data'!AR1005:AR1006),IF(AND($AE$11=$AL$6,$AH$11="Combined"),SUM('Raw Data'!AR1212:AR1213),IF(AND($AE$11=$AL$7,$AH$11="Combined"),SUM('Raw Data'!AR1419:AR1420),"Error")))))))))))))))))))))</f>
        <v>0</v>
      </c>
      <c r="I41" s="6">
        <f>IF(AND($AE$11=$AL$1,OR($AH$11="Northbound",$AH$11="Eastbound")),'Raw Data'!AS177,IF(AND($AE$11=$AL$2,OR($AH$11="Northbound",$AH$11="Eastbound")),'Raw Data'!AS384,IF(AND($AE$11=$AL$3,OR($AH$11="Northbound",$AH$11="Eastbound")),'Raw Data'!AS591,IF(AND($AE$11=$AL$4,OR($AH$11="Northbound",$AH$11="Eastbound")),'Raw Data'!AS798,IF(AND($AE$11=$AL$5,OR($AH$11="Northbound",$AH$11="Eastbound")),'Raw Data'!AS1005,IF(AND($AE$11=$AL$6,OR($AH$11="Northbound",$AH$11="Eastbound")),'Raw Data'!AS1212,IF(AND($AE$11=$AL$7,OR($AH$11="Northbound",$AH$11="Eastbound")),'Raw Data'!AS1419,IF(AND($AE$11=$AL$1,OR($AH$11="Southbound",$AH$11="Westbound")),'Raw Data'!AS178,IF(AND($AE$11=$AL$2,OR($AH$11="Southbound",$AH$11="Westbound")),'Raw Data'!AS385,IF(AND($AE$11=$AL$3,OR($AH$11="Southbound",$AH$11="Westbound")),'Raw Data'!AS592,IF(AND($AE$11=$AL$4,OR($AH$11="Southbound",$AH$11="Westbound")),'Raw Data'!AS799,IF(AND($AE$11=$AL$5,OR($AH$11="Southbound",$AH$11="Westbound")),'Raw Data'!AS1006,IF(AND($AE$11=$AL$6,OR($AH$11="Southbound",$AH$11="Westbound")),'Raw Data'!AS1213,IF(AND($AE$11=$AL$7,OR($AH$11="Southbound",$AH$11="Westbound")),'Raw Data'!AS1420,IF(AND($AE$11=$AL$1,$AH$11="Combined"),SUM('Raw Data'!AS177:AS178),IF(AND($AE$11=$AL$2,$AH$11="Combined"),SUM('Raw Data'!AS384:AS385),IF(AND($AE$11=$AL$3,$AH$11="Combined"),SUM('Raw Data'!AS591:AS592),IF(AND($AE$11=$AL$4,$AH$11="Combined"),SUM('Raw Data'!AS798:AS799),IF(AND($AE$11=$AL$5,$AH$11="Combined"),SUM('Raw Data'!AS1005:AS1006),IF(AND($AE$11=$AL$6,$AH$11="Combined"),SUM('Raw Data'!AS1212:AS1213),IF(AND($AE$11=$AL$7,$AH$11="Combined"),SUM('Raw Data'!AS1419:AS1420),"Error")))))))))))))))))))))</f>
        <v>0</v>
      </c>
      <c r="J41" s="6">
        <f>IF(AND($AE$11=$AL$1,OR($AH$11="Northbound",$AH$11="Eastbound")),'Raw Data'!AT177,IF(AND($AE$11=$AL$2,OR($AH$11="Northbound",$AH$11="Eastbound")),'Raw Data'!AT384,IF(AND($AE$11=$AL$3,OR($AH$11="Northbound",$AH$11="Eastbound")),'Raw Data'!AT591,IF(AND($AE$11=$AL$4,OR($AH$11="Northbound",$AH$11="Eastbound")),'Raw Data'!AT798,IF(AND($AE$11=$AL$5,OR($AH$11="Northbound",$AH$11="Eastbound")),'Raw Data'!AT1005,IF(AND($AE$11=$AL$6,OR($AH$11="Northbound",$AH$11="Eastbound")),'Raw Data'!AT1212,IF(AND($AE$11=$AL$7,OR($AH$11="Northbound",$AH$11="Eastbound")),'Raw Data'!AT1419,IF(AND($AE$11=$AL$1,OR($AH$11="Southbound",$AH$11="Westbound")),'Raw Data'!AT178,IF(AND($AE$11=$AL$2,OR($AH$11="Southbound",$AH$11="Westbound")),'Raw Data'!AT385,IF(AND($AE$11=$AL$3,OR($AH$11="Southbound",$AH$11="Westbound")),'Raw Data'!AT592,IF(AND($AE$11=$AL$4,OR($AH$11="Southbound",$AH$11="Westbound")),'Raw Data'!AT799,IF(AND($AE$11=$AL$5,OR($AH$11="Southbound",$AH$11="Westbound")),'Raw Data'!AT1006,IF(AND($AE$11=$AL$6,OR($AH$11="Southbound",$AH$11="Westbound")),'Raw Data'!AT1213,IF(AND($AE$11=$AL$7,OR($AH$11="Southbound",$AH$11="Westbound")),'Raw Data'!AT1420,IF(AND($AE$11=$AL$1,$AH$11="Combined"),SUM('Raw Data'!AT177:AT178),IF(AND($AE$11=$AL$2,$AH$11="Combined"),SUM('Raw Data'!AT384:AT385),IF(AND($AE$11=$AL$3,$AH$11="Combined"),SUM('Raw Data'!AT591:AT592),IF(AND($AE$11=$AL$4,$AH$11="Combined"),SUM('Raw Data'!AT798:AT799),IF(AND($AE$11=$AL$5,$AH$11="Combined"),SUM('Raw Data'!AT1005:AT1006),IF(AND($AE$11=$AL$6,$AH$11="Combined"),SUM('Raw Data'!AT1212:AT1213),IF(AND($AE$11=$AL$7,$AH$11="Combined"),SUM('Raw Data'!AT1419:AT1420),"Error")))))))))))))))))))))</f>
        <v>0</v>
      </c>
      <c r="K41" s="6">
        <f>IF(AND($AE$11=$AL$1,OR($AH$11="Northbound",$AH$11="Eastbound")),'Raw Data'!AU177,IF(AND($AE$11=$AL$2,OR($AH$11="Northbound",$AH$11="Eastbound")),'Raw Data'!AU384,IF(AND($AE$11=$AL$3,OR($AH$11="Northbound",$AH$11="Eastbound")),'Raw Data'!AU591,IF(AND($AE$11=$AL$4,OR($AH$11="Northbound",$AH$11="Eastbound")),'Raw Data'!AU798,IF(AND($AE$11=$AL$5,OR($AH$11="Northbound",$AH$11="Eastbound")),'Raw Data'!AU1005,IF(AND($AE$11=$AL$6,OR($AH$11="Northbound",$AH$11="Eastbound")),'Raw Data'!AU1212,IF(AND($AE$11=$AL$7,OR($AH$11="Northbound",$AH$11="Eastbound")),'Raw Data'!AU1419,IF(AND($AE$11=$AL$1,OR($AH$11="Southbound",$AH$11="Westbound")),'Raw Data'!AU178,IF(AND($AE$11=$AL$2,OR($AH$11="Southbound",$AH$11="Westbound")),'Raw Data'!AU385,IF(AND($AE$11=$AL$3,OR($AH$11="Southbound",$AH$11="Westbound")),'Raw Data'!AU592,IF(AND($AE$11=$AL$4,OR($AH$11="Southbound",$AH$11="Westbound")),'Raw Data'!AU799,IF(AND($AE$11=$AL$5,OR($AH$11="Southbound",$AH$11="Westbound")),'Raw Data'!AU1006,IF(AND($AE$11=$AL$6,OR($AH$11="Southbound",$AH$11="Westbound")),'Raw Data'!AU1213,IF(AND($AE$11=$AL$7,OR($AH$11="Southbound",$AH$11="Westbound")),'Raw Data'!AU1420,IF(AND($AE$11=$AL$1,$AH$11="Combined"),SUM('Raw Data'!AU177:AU178),IF(AND($AE$11=$AL$2,$AH$11="Combined"),SUM('Raw Data'!AU384:AU385),IF(AND($AE$11=$AL$3,$AH$11="Combined"),SUM('Raw Data'!AU591:AU592),IF(AND($AE$11=$AL$4,$AH$11="Combined"),SUM('Raw Data'!AU798:AU799),IF(AND($AE$11=$AL$5,$AH$11="Combined"),SUM('Raw Data'!AU1005:AU1006),IF(AND($AE$11=$AL$6,$AH$11="Combined"),SUM('Raw Data'!AU1212:AU1213),IF(AND($AE$11=$AL$7,$AH$11="Combined"),SUM('Raw Data'!AU1419:AU1420),"Error")))))))))))))))))))))</f>
        <v>0</v>
      </c>
      <c r="L41" s="6">
        <f>IF(AND($AE$11=$AL$1,OR($AH$11="Northbound",$AH$11="Eastbound")),'Raw Data'!AV177,IF(AND($AE$11=$AL$2,OR($AH$11="Northbound",$AH$11="Eastbound")),'Raw Data'!AV384,IF(AND($AE$11=$AL$3,OR($AH$11="Northbound",$AH$11="Eastbound")),'Raw Data'!AV591,IF(AND($AE$11=$AL$4,OR($AH$11="Northbound",$AH$11="Eastbound")),'Raw Data'!AV798,IF(AND($AE$11=$AL$5,OR($AH$11="Northbound",$AH$11="Eastbound")),'Raw Data'!AV1005,IF(AND($AE$11=$AL$6,OR($AH$11="Northbound",$AH$11="Eastbound")),'Raw Data'!AV1212,IF(AND($AE$11=$AL$7,OR($AH$11="Northbound",$AH$11="Eastbound")),'Raw Data'!AV1419,IF(AND($AE$11=$AL$1,OR($AH$11="Southbound",$AH$11="Westbound")),'Raw Data'!AV178,IF(AND($AE$11=$AL$2,OR($AH$11="Southbound",$AH$11="Westbound")),'Raw Data'!AV385,IF(AND($AE$11=$AL$3,OR($AH$11="Southbound",$AH$11="Westbound")),'Raw Data'!AV592,IF(AND($AE$11=$AL$4,OR($AH$11="Southbound",$AH$11="Westbound")),'Raw Data'!AV799,IF(AND($AE$11=$AL$5,OR($AH$11="Southbound",$AH$11="Westbound")),'Raw Data'!AV1006,IF(AND($AE$11=$AL$6,OR($AH$11="Southbound",$AH$11="Westbound")),'Raw Data'!AV1213,IF(AND($AE$11=$AL$7,OR($AH$11="Southbound",$AH$11="Westbound")),'Raw Data'!AV1420,IF(AND($AE$11=$AL$1,$AH$11="Combined"),SUM('Raw Data'!AV177:AV178),IF(AND($AE$11=$AL$2,$AH$11="Combined"),SUM('Raw Data'!AV384:AV385),IF(AND($AE$11=$AL$3,$AH$11="Combined"),SUM('Raw Data'!AV591:AV592),IF(AND($AE$11=$AL$4,$AH$11="Combined"),SUM('Raw Data'!AV798:AV799),IF(AND($AE$11=$AL$5,$AH$11="Combined"),SUM('Raw Data'!AV1005:AV1006),IF(AND($AE$11=$AL$6,$AH$11="Combined"),SUM('Raw Data'!AV1212:AV1213),IF(AND($AE$11=$AL$7,$AH$11="Combined"),SUM('Raw Data'!AV1419:AV1420),"Error")))))))))))))))))))))</f>
        <v>0</v>
      </c>
      <c r="M41" s="6">
        <f>IF(AND($AE$11=$AL$1,OR($AH$11="Northbound",$AH$11="Eastbound")),'Raw Data'!AW177,IF(AND($AE$11=$AL$2,OR($AH$11="Northbound",$AH$11="Eastbound")),'Raw Data'!AW384,IF(AND($AE$11=$AL$3,OR($AH$11="Northbound",$AH$11="Eastbound")),'Raw Data'!AW591,IF(AND($AE$11=$AL$4,OR($AH$11="Northbound",$AH$11="Eastbound")),'Raw Data'!AW798,IF(AND($AE$11=$AL$5,OR($AH$11="Northbound",$AH$11="Eastbound")),'Raw Data'!AW1005,IF(AND($AE$11=$AL$6,OR($AH$11="Northbound",$AH$11="Eastbound")),'Raw Data'!AW1212,IF(AND($AE$11=$AL$7,OR($AH$11="Northbound",$AH$11="Eastbound")),'Raw Data'!AW1419,IF(AND($AE$11=$AL$1,OR($AH$11="Southbound",$AH$11="Westbound")),'Raw Data'!AW178,IF(AND($AE$11=$AL$2,OR($AH$11="Southbound",$AH$11="Westbound")),'Raw Data'!AW385,IF(AND($AE$11=$AL$3,OR($AH$11="Southbound",$AH$11="Westbound")),'Raw Data'!AW592,IF(AND($AE$11=$AL$4,OR($AH$11="Southbound",$AH$11="Westbound")),'Raw Data'!AW799,IF(AND($AE$11=$AL$5,OR($AH$11="Southbound",$AH$11="Westbound")),'Raw Data'!AW1006,IF(AND($AE$11=$AL$6,OR($AH$11="Southbound",$AH$11="Westbound")),'Raw Data'!AW1213,IF(AND($AE$11=$AL$7,OR($AH$11="Southbound",$AH$11="Westbound")),'Raw Data'!AW1420,IF(AND($AE$11=$AL$1,$AH$11="Combined"),SUM('Raw Data'!AW177:AW178),IF(AND($AE$11=$AL$2,$AH$11="Combined"),SUM('Raw Data'!AW384:AW385),IF(AND($AE$11=$AL$3,$AH$11="Combined"),SUM('Raw Data'!AW591:AW592),IF(AND($AE$11=$AL$4,$AH$11="Combined"),SUM('Raw Data'!AW798:AW799),IF(AND($AE$11=$AL$5,$AH$11="Combined"),SUM('Raw Data'!AW1005:AW1006),IF(AND($AE$11=$AL$6,$AH$11="Combined"),SUM('Raw Data'!AW1212:AW1213),IF(AND($AE$11=$AL$7,$AH$11="Combined"),SUM('Raw Data'!AW1419:AW1420),"Error")))))))))))))))))))))</f>
        <v>0</v>
      </c>
      <c r="N41" s="6">
        <f>IF(AND($AE$11=$AL$1,OR($AH$11="Northbound",$AH$11="Eastbound")),'Raw Data'!AX177,IF(AND($AE$11=$AL$2,OR($AH$11="Northbound",$AH$11="Eastbound")),'Raw Data'!AX384,IF(AND($AE$11=$AL$3,OR($AH$11="Northbound",$AH$11="Eastbound")),'Raw Data'!AX591,IF(AND($AE$11=$AL$4,OR($AH$11="Northbound",$AH$11="Eastbound")),'Raw Data'!AX798,IF(AND($AE$11=$AL$5,OR($AH$11="Northbound",$AH$11="Eastbound")),'Raw Data'!AX1005,IF(AND($AE$11=$AL$6,OR($AH$11="Northbound",$AH$11="Eastbound")),'Raw Data'!AX1212,IF(AND($AE$11=$AL$7,OR($AH$11="Northbound",$AH$11="Eastbound")),'Raw Data'!AX1419,IF(AND($AE$11=$AL$1,OR($AH$11="Southbound",$AH$11="Westbound")),'Raw Data'!AX178,IF(AND($AE$11=$AL$2,OR($AH$11="Southbound",$AH$11="Westbound")),'Raw Data'!AX385,IF(AND($AE$11=$AL$3,OR($AH$11="Southbound",$AH$11="Westbound")),'Raw Data'!AX592,IF(AND($AE$11=$AL$4,OR($AH$11="Southbound",$AH$11="Westbound")),'Raw Data'!AX799,IF(AND($AE$11=$AL$5,OR($AH$11="Southbound",$AH$11="Westbound")),'Raw Data'!AX1006,IF(AND($AE$11=$AL$6,OR($AH$11="Southbound",$AH$11="Westbound")),'Raw Data'!AX1213,IF(AND($AE$11=$AL$7,OR($AH$11="Southbound",$AH$11="Westbound")),'Raw Data'!AX1420,IF(AND($AE$11=$AL$1,$AH$11="Combined"),SUM('Raw Data'!AX177:AX178),IF(AND($AE$11=$AL$2,$AH$11="Combined"),SUM('Raw Data'!AX384:AX385),IF(AND($AE$11=$AL$3,$AH$11="Combined"),SUM('Raw Data'!AX591:AX592),IF(AND($AE$11=$AL$4,$AH$11="Combined"),SUM('Raw Data'!AX798:AX799),IF(AND($AE$11=$AL$5,$AH$11="Combined"),SUM('Raw Data'!AX1005:AX1006),IF(AND($AE$11=$AL$6,$AH$11="Combined"),SUM('Raw Data'!AX1212:AX1213),IF(AND($AE$11=$AL$7,$AH$11="Combined"),SUM('Raw Data'!AX1419:AX1420),"Error")))))))))))))))))))))</f>
        <v>0</v>
      </c>
      <c r="O41" s="6">
        <f>IF(AND($AE$11=$AL$1,OR($AH$11="Northbound",$AH$11="Eastbound")),'Raw Data'!AY177,IF(AND($AE$11=$AL$2,OR($AH$11="Northbound",$AH$11="Eastbound")),'Raw Data'!AY384,IF(AND($AE$11=$AL$3,OR($AH$11="Northbound",$AH$11="Eastbound")),'Raw Data'!AY591,IF(AND($AE$11=$AL$4,OR($AH$11="Northbound",$AH$11="Eastbound")),'Raw Data'!AY798,IF(AND($AE$11=$AL$5,OR($AH$11="Northbound",$AH$11="Eastbound")),'Raw Data'!AY1005,IF(AND($AE$11=$AL$6,OR($AH$11="Northbound",$AH$11="Eastbound")),'Raw Data'!AY1212,IF(AND($AE$11=$AL$7,OR($AH$11="Northbound",$AH$11="Eastbound")),'Raw Data'!AY1419,IF(AND($AE$11=$AL$1,OR($AH$11="Southbound",$AH$11="Westbound")),'Raw Data'!AY178,IF(AND($AE$11=$AL$2,OR($AH$11="Southbound",$AH$11="Westbound")),'Raw Data'!AY385,IF(AND($AE$11=$AL$3,OR($AH$11="Southbound",$AH$11="Westbound")),'Raw Data'!AY592,IF(AND($AE$11=$AL$4,OR($AH$11="Southbound",$AH$11="Westbound")),'Raw Data'!AY799,IF(AND($AE$11=$AL$5,OR($AH$11="Southbound",$AH$11="Westbound")),'Raw Data'!AY1006,IF(AND($AE$11=$AL$6,OR($AH$11="Southbound",$AH$11="Westbound")),'Raw Data'!AY1213,IF(AND($AE$11=$AL$7,OR($AH$11="Southbound",$AH$11="Westbound")),'Raw Data'!AY1420,IF(AND($AE$11=$AL$1,$AH$11="Combined"),SUM('Raw Data'!AY177:AY178),IF(AND($AE$11=$AL$2,$AH$11="Combined"),SUM('Raw Data'!AY384:AY385),IF(AND($AE$11=$AL$3,$AH$11="Combined"),SUM('Raw Data'!AY591:AY592),IF(AND($AE$11=$AL$4,$AH$11="Combined"),SUM('Raw Data'!AY798:AY799),IF(AND($AE$11=$AL$5,$AH$11="Combined"),SUM('Raw Data'!AY1005:AY1006),IF(AND($AE$11=$AL$6,$AH$11="Combined"),SUM('Raw Data'!AY1212:AY1213),IF(AND($AE$11=$AL$7,$AH$11="Combined"),SUM('Raw Data'!AY1419:AY1420),"Error")))))))))))))))))))))</f>
        <v>0</v>
      </c>
      <c r="P41" s="6">
        <f>IF(AND($AE$11=$AL$1,OR($AH$11="Northbound",$AH$11="Eastbound")),'Raw Data'!AZ177,IF(AND($AE$11=$AL$2,OR($AH$11="Northbound",$AH$11="Eastbound")),'Raw Data'!AZ384,IF(AND($AE$11=$AL$3,OR($AH$11="Northbound",$AH$11="Eastbound")),'Raw Data'!AZ591,IF(AND($AE$11=$AL$4,OR($AH$11="Northbound",$AH$11="Eastbound")),'Raw Data'!AZ798,IF(AND($AE$11=$AL$5,OR($AH$11="Northbound",$AH$11="Eastbound")),'Raw Data'!AZ1005,IF(AND($AE$11=$AL$6,OR($AH$11="Northbound",$AH$11="Eastbound")),'Raw Data'!AZ1212,IF(AND($AE$11=$AL$7,OR($AH$11="Northbound",$AH$11="Eastbound")),'Raw Data'!AZ1419,IF(AND($AE$11=$AL$1,OR($AH$11="Southbound",$AH$11="Westbound")),'Raw Data'!AZ178,IF(AND($AE$11=$AL$2,OR($AH$11="Southbound",$AH$11="Westbound")),'Raw Data'!AZ385,IF(AND($AE$11=$AL$3,OR($AH$11="Southbound",$AH$11="Westbound")),'Raw Data'!AZ592,IF(AND($AE$11=$AL$4,OR($AH$11="Southbound",$AH$11="Westbound")),'Raw Data'!AZ799,IF(AND($AE$11=$AL$5,OR($AH$11="Southbound",$AH$11="Westbound")),'Raw Data'!AZ1006,IF(AND($AE$11=$AL$6,OR($AH$11="Southbound",$AH$11="Westbound")),'Raw Data'!AZ1213,IF(AND($AE$11=$AL$7,OR($AH$11="Southbound",$AH$11="Westbound")),'Raw Data'!AZ1420,IF(AND($AE$11=$AL$1,$AH$11="Combined"),SUM('Raw Data'!AZ177:AZ178),IF(AND($AE$11=$AL$2,$AH$11="Combined"),SUM('Raw Data'!AZ384:AZ385),IF(AND($AE$11=$AL$3,$AH$11="Combined"),SUM('Raw Data'!AZ591:AZ592),IF(AND($AE$11=$AL$4,$AH$11="Combined"),SUM('Raw Data'!AZ798:AZ799),IF(AND($AE$11=$AL$5,$AH$11="Combined"),SUM('Raw Data'!AZ1005:AZ1006),IF(AND($AE$11=$AL$6,$AH$11="Combined"),SUM('Raw Data'!AZ1212:AZ1213),IF(AND($AE$11=$AL$7,$AH$11="Combined"),SUM('Raw Data'!AZ1419:AZ1420),"Error")))))))))))))))))))))</f>
        <v>0</v>
      </c>
      <c r="Q41" s="6">
        <f>IF(AND($AE$11=$AL$1,OR($AH$11="Northbound",$AH$11="Eastbound")),'Raw Data'!BA177,IF(AND($AE$11=$AL$2,OR($AH$11="Northbound",$AH$11="Eastbound")),'Raw Data'!BA384,IF(AND($AE$11=$AL$3,OR($AH$11="Northbound",$AH$11="Eastbound")),'Raw Data'!BA591,IF(AND($AE$11=$AL$4,OR($AH$11="Northbound",$AH$11="Eastbound")),'Raw Data'!BA798,IF(AND($AE$11=$AL$5,OR($AH$11="Northbound",$AH$11="Eastbound")),'Raw Data'!BA1005,IF(AND($AE$11=$AL$6,OR($AH$11="Northbound",$AH$11="Eastbound")),'Raw Data'!BA1212,IF(AND($AE$11=$AL$7,OR($AH$11="Northbound",$AH$11="Eastbound")),'Raw Data'!BA1419,IF(AND($AE$11=$AL$1,OR($AH$11="Southbound",$AH$11="Westbound")),'Raw Data'!BA178,IF(AND($AE$11=$AL$2,OR($AH$11="Southbound",$AH$11="Westbound")),'Raw Data'!BA385,IF(AND($AE$11=$AL$3,OR($AH$11="Southbound",$AH$11="Westbound")),'Raw Data'!BA592,IF(AND($AE$11=$AL$4,OR($AH$11="Southbound",$AH$11="Westbound")),'Raw Data'!BA799,IF(AND($AE$11=$AL$5,OR($AH$11="Southbound",$AH$11="Westbound")),'Raw Data'!BA1006,IF(AND($AE$11=$AL$6,OR($AH$11="Southbound",$AH$11="Westbound")),'Raw Data'!BA1213,IF(AND($AE$11=$AL$7,OR($AH$11="Southbound",$AH$11="Westbound")),'Raw Data'!BA1420,IF(AND($AE$11=$AL$1,$AH$11="Combined"),SUM('Raw Data'!BA177:BA178),IF(AND($AE$11=$AL$2,$AH$11="Combined"),SUM('Raw Data'!BA384:BA385),IF(AND($AE$11=$AL$3,$AH$11="Combined"),SUM('Raw Data'!BA591:BA592),IF(AND($AE$11=$AL$4,$AH$11="Combined"),SUM('Raw Data'!BA798:BA799),IF(AND($AE$11=$AL$5,$AH$11="Combined"),SUM('Raw Data'!BA1005:BA1006),IF(AND($AE$11=$AL$6,$AH$11="Combined"),SUM('Raw Data'!BA1212:BA1213),IF(AND($AE$11=$AL$7,$AH$11="Combined"),SUM('Raw Data'!BA1419:BA1420),"Error")))))))))))))))))))))</f>
        <v>0</v>
      </c>
      <c r="R41" s="6">
        <f>IF(AND($AE$11=$AL$1,OR($AH$11="Northbound",$AH$11="Eastbound")),'Raw Data'!BB177,IF(AND($AE$11=$AL$2,OR($AH$11="Northbound",$AH$11="Eastbound")),'Raw Data'!BB384,IF(AND($AE$11=$AL$3,OR($AH$11="Northbound",$AH$11="Eastbound")),'Raw Data'!BB591,IF(AND($AE$11=$AL$4,OR($AH$11="Northbound",$AH$11="Eastbound")),'Raw Data'!BB798,IF(AND($AE$11=$AL$5,OR($AH$11="Northbound",$AH$11="Eastbound")),'Raw Data'!BB1005,IF(AND($AE$11=$AL$6,OR($AH$11="Northbound",$AH$11="Eastbound")),'Raw Data'!BB1212,IF(AND($AE$11=$AL$7,OR($AH$11="Northbound",$AH$11="Eastbound")),'Raw Data'!BB1419,IF(AND($AE$11=$AL$1,OR($AH$11="Southbound",$AH$11="Westbound")),'Raw Data'!BB178,IF(AND($AE$11=$AL$2,OR($AH$11="Southbound",$AH$11="Westbound")),'Raw Data'!BB385,IF(AND($AE$11=$AL$3,OR($AH$11="Southbound",$AH$11="Westbound")),'Raw Data'!BB592,IF(AND($AE$11=$AL$4,OR($AH$11="Southbound",$AH$11="Westbound")),'Raw Data'!BB799,IF(AND($AE$11=$AL$5,OR($AH$11="Southbound",$AH$11="Westbound")),'Raw Data'!BB1006,IF(AND($AE$11=$AL$6,OR($AH$11="Southbound",$AH$11="Westbound")),'Raw Data'!BB1213,IF(AND($AE$11=$AL$7,OR($AH$11="Southbound",$AH$11="Westbound")),'Raw Data'!BB1420,IF(AND($AE$11=$AL$1,$AH$11="Combined"),SUM('Raw Data'!BB177:BB178),IF(AND($AE$11=$AL$2,$AH$11="Combined"),SUM('Raw Data'!BB384:BB385),IF(AND($AE$11=$AL$3,$AH$11="Combined"),SUM('Raw Data'!BB591:BB592),IF(AND($AE$11=$AL$4,$AH$11="Combined"),SUM('Raw Data'!BB798:BB799),IF(AND($AE$11=$AL$5,$AH$11="Combined"),SUM('Raw Data'!BB1005:BB1006),IF(AND($AE$11=$AL$6,$AH$11="Combined"),SUM('Raw Data'!BB1212:BB1213),IF(AND($AE$11=$AL$7,$AH$11="Combined"),SUM('Raw Data'!BB1419:BB1420),"Error")))))))))))))))))))))</f>
        <v>0</v>
      </c>
      <c r="S41" s="6">
        <f>IF(AND($AE$11=$AL$1,OR($AH$11="Northbound",$AH$11="Eastbound")),'Raw Data'!BC177,IF(AND($AE$11=$AL$2,OR($AH$11="Northbound",$AH$11="Eastbound")),'Raw Data'!BC384,IF(AND($AE$11=$AL$3,OR($AH$11="Northbound",$AH$11="Eastbound")),'Raw Data'!BC591,IF(AND($AE$11=$AL$4,OR($AH$11="Northbound",$AH$11="Eastbound")),'Raw Data'!BC798,IF(AND($AE$11=$AL$5,OR($AH$11="Northbound",$AH$11="Eastbound")),'Raw Data'!BC1005,IF(AND($AE$11=$AL$6,OR($AH$11="Northbound",$AH$11="Eastbound")),'Raw Data'!BC1212,IF(AND($AE$11=$AL$7,OR($AH$11="Northbound",$AH$11="Eastbound")),'Raw Data'!BC1419,IF(AND($AE$11=$AL$1,OR($AH$11="Southbound",$AH$11="Westbound")),'Raw Data'!BC178,IF(AND($AE$11=$AL$2,OR($AH$11="Southbound",$AH$11="Westbound")),'Raw Data'!BC385,IF(AND($AE$11=$AL$3,OR($AH$11="Southbound",$AH$11="Westbound")),'Raw Data'!BC592,IF(AND($AE$11=$AL$4,OR($AH$11="Southbound",$AH$11="Westbound")),'Raw Data'!BC799,IF(AND($AE$11=$AL$5,OR($AH$11="Southbound",$AH$11="Westbound")),'Raw Data'!BC1006,IF(AND($AE$11=$AL$6,OR($AH$11="Southbound",$AH$11="Westbound")),'Raw Data'!BC1213,IF(AND($AE$11=$AL$7,OR($AH$11="Southbound",$AH$11="Westbound")),'Raw Data'!BC1420,IF(AND($AE$11=$AL$1,$AH$11="Combined"),SUM('Raw Data'!BC177:BC178),IF(AND($AE$11=$AL$2,$AH$11="Combined"),SUM('Raw Data'!BC384:BC385),IF(AND($AE$11=$AL$3,$AH$11="Combined"),SUM('Raw Data'!BC591:BC592),IF(AND($AE$11=$AL$4,$AH$11="Combined"),SUM('Raw Data'!BC798:BC799),IF(AND($AE$11=$AL$5,$AH$11="Combined"),SUM('Raw Data'!BC1005:BC1006),IF(AND($AE$11=$AL$6,$AH$11="Combined"),SUM('Raw Data'!BC1212:BC1213),IF(AND($AE$11=$AL$7,$AH$11="Combined"),SUM('Raw Data'!BC1419:BC1420),"Error")))))))))))))))))))))</f>
        <v>0</v>
      </c>
      <c r="T41" s="6">
        <f>IF(AND($AE$11=$AL$1,OR($AH$11="Northbound",$AH$11="Eastbound")),'Raw Data'!BD177,IF(AND($AE$11=$AL$2,OR($AH$11="Northbound",$AH$11="Eastbound")),'Raw Data'!BD384,IF(AND($AE$11=$AL$3,OR($AH$11="Northbound",$AH$11="Eastbound")),'Raw Data'!BD591,IF(AND($AE$11=$AL$4,OR($AH$11="Northbound",$AH$11="Eastbound")),'Raw Data'!BD798,IF(AND($AE$11=$AL$5,OR($AH$11="Northbound",$AH$11="Eastbound")),'Raw Data'!BD1005,IF(AND($AE$11=$AL$6,OR($AH$11="Northbound",$AH$11="Eastbound")),'Raw Data'!BD1212,IF(AND($AE$11=$AL$7,OR($AH$11="Northbound",$AH$11="Eastbound")),'Raw Data'!BD1419,IF(AND($AE$11=$AL$1,OR($AH$11="Southbound",$AH$11="Westbound")),'Raw Data'!BD178,IF(AND($AE$11=$AL$2,OR($AH$11="Southbound",$AH$11="Westbound")),'Raw Data'!BD385,IF(AND($AE$11=$AL$3,OR($AH$11="Southbound",$AH$11="Westbound")),'Raw Data'!BD592,IF(AND($AE$11=$AL$4,OR($AH$11="Southbound",$AH$11="Westbound")),'Raw Data'!BD799,IF(AND($AE$11=$AL$5,OR($AH$11="Southbound",$AH$11="Westbound")),'Raw Data'!BD1006,IF(AND($AE$11=$AL$6,OR($AH$11="Southbound",$AH$11="Westbound")),'Raw Data'!BD1213,IF(AND($AE$11=$AL$7,OR($AH$11="Southbound",$AH$11="Westbound")),'Raw Data'!BD1420,IF(AND($AE$11=$AL$1,$AH$11="Combined"),SUM('Raw Data'!BD177:BD178),IF(AND($AE$11=$AL$2,$AH$11="Combined"),SUM('Raw Data'!BD384:BD385),IF(AND($AE$11=$AL$3,$AH$11="Combined"),SUM('Raw Data'!BD591:BD592),IF(AND($AE$11=$AL$4,$AH$11="Combined"),SUM('Raw Data'!BD798:BD799),IF(AND($AE$11=$AL$5,$AH$11="Combined"),SUM('Raw Data'!BD1005:BD1006),IF(AND($AE$11=$AL$6,$AH$11="Combined"),SUM('Raw Data'!BD1212:BD1213),IF(AND($AE$11=$AL$7,$AH$11="Combined"),SUM('Raw Data'!BD1419:BD1420),"Error")))))))))))))))))))))</f>
        <v>0</v>
      </c>
      <c r="U41" s="6">
        <f>IF(AND($AE$11=$AL$1,OR($AH$11="Northbound",$AH$11="Eastbound")),'Raw Data'!BE177,IF(AND($AE$11=$AL$2,OR($AH$11="Northbound",$AH$11="Eastbound")),'Raw Data'!BE384,IF(AND($AE$11=$AL$3,OR($AH$11="Northbound",$AH$11="Eastbound")),'Raw Data'!BE591,IF(AND($AE$11=$AL$4,OR($AH$11="Northbound",$AH$11="Eastbound")),'Raw Data'!BE798,IF(AND($AE$11=$AL$5,OR($AH$11="Northbound",$AH$11="Eastbound")),'Raw Data'!BE1005,IF(AND($AE$11=$AL$6,OR($AH$11="Northbound",$AH$11="Eastbound")),'Raw Data'!BE1212,IF(AND($AE$11=$AL$7,OR($AH$11="Northbound",$AH$11="Eastbound")),'Raw Data'!BE1419,IF(AND($AE$11=$AL$1,OR($AH$11="Southbound",$AH$11="Westbound")),'Raw Data'!BE178,IF(AND($AE$11=$AL$2,OR($AH$11="Southbound",$AH$11="Westbound")),'Raw Data'!BE385,IF(AND($AE$11=$AL$3,OR($AH$11="Southbound",$AH$11="Westbound")),'Raw Data'!BE592,IF(AND($AE$11=$AL$4,OR($AH$11="Southbound",$AH$11="Westbound")),'Raw Data'!BE799,IF(AND($AE$11=$AL$5,OR($AH$11="Southbound",$AH$11="Westbound")),'Raw Data'!BE1006,IF(AND($AE$11=$AL$6,OR($AH$11="Southbound",$AH$11="Westbound")),'Raw Data'!BE1213,IF(AND($AE$11=$AL$7,OR($AH$11="Southbound",$AH$11="Westbound")),'Raw Data'!BE1420,IF(AND($AE$11=$AL$1,$AH$11="Combined"),SUM('Raw Data'!BE177:BE178),IF(AND($AE$11=$AL$2,$AH$11="Combined"),SUM('Raw Data'!BE384:BE385),IF(AND($AE$11=$AL$3,$AH$11="Combined"),SUM('Raw Data'!BE591:BE592),IF(AND($AE$11=$AL$4,$AH$11="Combined"),SUM('Raw Data'!BE798:BE799),IF(AND($AE$11=$AL$5,$AH$11="Combined"),SUM('Raw Data'!BE1005:BE1006),IF(AND($AE$11=$AL$6,$AH$11="Combined"),SUM('Raw Data'!BE1212:BE1213),IF(AND($AE$11=$AL$7,$AH$11="Combined"),SUM('Raw Data'!BE1419:BE1420),"Error")))))))))))))))))))))</f>
        <v>0</v>
      </c>
      <c r="V41" s="6">
        <f>IF(AND($AE$11=$AL$1,OR($AH$11="Northbound",$AH$11="Eastbound")),'Raw Data'!BF177,IF(AND($AE$11=$AL$2,OR($AH$11="Northbound",$AH$11="Eastbound")),'Raw Data'!BF384,IF(AND($AE$11=$AL$3,OR($AH$11="Northbound",$AH$11="Eastbound")),'Raw Data'!BF591,IF(AND($AE$11=$AL$4,OR($AH$11="Northbound",$AH$11="Eastbound")),'Raw Data'!BF798,IF(AND($AE$11=$AL$5,OR($AH$11="Northbound",$AH$11="Eastbound")),'Raw Data'!BF1005,IF(AND($AE$11=$AL$6,OR($AH$11="Northbound",$AH$11="Eastbound")),'Raw Data'!BF1212,IF(AND($AE$11=$AL$7,OR($AH$11="Northbound",$AH$11="Eastbound")),'Raw Data'!BF1419,IF(AND($AE$11=$AL$1,OR($AH$11="Southbound",$AH$11="Westbound")),'Raw Data'!BF178,IF(AND($AE$11=$AL$2,OR($AH$11="Southbound",$AH$11="Westbound")),'Raw Data'!BF385,IF(AND($AE$11=$AL$3,OR($AH$11="Southbound",$AH$11="Westbound")),'Raw Data'!BF592,IF(AND($AE$11=$AL$4,OR($AH$11="Southbound",$AH$11="Westbound")),'Raw Data'!BF799,IF(AND($AE$11=$AL$5,OR($AH$11="Southbound",$AH$11="Westbound")),'Raw Data'!BF1006,IF(AND($AE$11=$AL$6,OR($AH$11="Southbound",$AH$11="Westbound")),'Raw Data'!BF1213,IF(AND($AE$11=$AL$7,OR($AH$11="Southbound",$AH$11="Westbound")),'Raw Data'!BF1420,IF(AND($AE$11=$AL$1,$AH$11="Combined"),SUM('Raw Data'!BF177:BF178),IF(AND($AE$11=$AL$2,$AH$11="Combined"),SUM('Raw Data'!BF384:BF385),IF(AND($AE$11=$AL$3,$AH$11="Combined"),SUM('Raw Data'!BF591:BF592),IF(AND($AE$11=$AL$4,$AH$11="Combined"),SUM('Raw Data'!BF798:BF799),IF(AND($AE$11=$AL$5,$AH$11="Combined"),SUM('Raw Data'!BF1005:BF1006),IF(AND($AE$11=$AL$6,$AH$11="Combined"),SUM('Raw Data'!BF1212:BF1213),IF(AND($AE$11=$AL$7,$AH$11="Combined"),SUM('Raw Data'!BF1419:BF1420),"Error")))))))))))))))))))))</f>
        <v>0</v>
      </c>
      <c r="W41" s="6">
        <f>IF(AND($AE$11=$AL$1,OR($AH$11="Northbound",$AH$11="Eastbound")),'Raw Data'!BG177,IF(AND($AE$11=$AL$2,OR($AH$11="Northbound",$AH$11="Eastbound")),'Raw Data'!BG384,IF(AND($AE$11=$AL$3,OR($AH$11="Northbound",$AH$11="Eastbound")),'Raw Data'!BG591,IF(AND($AE$11=$AL$4,OR($AH$11="Northbound",$AH$11="Eastbound")),'Raw Data'!BG798,IF(AND($AE$11=$AL$5,OR($AH$11="Northbound",$AH$11="Eastbound")),'Raw Data'!BG1005,IF(AND($AE$11=$AL$6,OR($AH$11="Northbound",$AH$11="Eastbound")),'Raw Data'!BG1212,IF(AND($AE$11=$AL$7,OR($AH$11="Northbound",$AH$11="Eastbound")),'Raw Data'!BG1419,IF(AND($AE$11=$AL$1,OR($AH$11="Southbound",$AH$11="Westbound")),'Raw Data'!BG178,IF(AND($AE$11=$AL$2,OR($AH$11="Southbound",$AH$11="Westbound")),'Raw Data'!BG385,IF(AND($AE$11=$AL$3,OR($AH$11="Southbound",$AH$11="Westbound")),'Raw Data'!BG592,IF(AND($AE$11=$AL$4,OR($AH$11="Southbound",$AH$11="Westbound")),'Raw Data'!BG799,IF(AND($AE$11=$AL$5,OR($AH$11="Southbound",$AH$11="Westbound")),'Raw Data'!BG1006,IF(AND($AE$11=$AL$6,OR($AH$11="Southbound",$AH$11="Westbound")),'Raw Data'!BG1213,IF(AND($AE$11=$AL$7,OR($AH$11="Southbound",$AH$11="Westbound")),'Raw Data'!BG1420,IF(AND($AE$11=$AL$1,$AH$11="Combined"),SUM('Raw Data'!BG177:BG178),IF(AND($AE$11=$AL$2,$AH$11="Combined"),SUM('Raw Data'!BG384:BG385),IF(AND($AE$11=$AL$3,$AH$11="Combined"),SUM('Raw Data'!BG591:BG592),IF(AND($AE$11=$AL$4,$AH$11="Combined"),SUM('Raw Data'!BG798:BG799),IF(AND($AE$11=$AL$5,$AH$11="Combined"),SUM('Raw Data'!BG1005:BG1006),IF(AND($AE$11=$AL$6,$AH$11="Combined"),SUM('Raw Data'!BG1212:BG1213),IF(AND($AE$11=$AL$7,$AH$11="Combined"),SUM('Raw Data'!BG1419:BG1420),"Error")))))))))))))))))))))</f>
        <v>0</v>
      </c>
      <c r="X41" s="6">
        <f t="shared" si="2"/>
        <v>0</v>
      </c>
      <c r="Y41" s="24">
        <f t="shared" si="0"/>
        <v>0</v>
      </c>
      <c r="Z41" s="6" t="str">
        <f>IF(AND($AE$11=$AL$1,OR($AH$11="Northbound",$AH$11="Eastbound")),'Raw Data'!BH177,IF(AND($AE$11=$AL$2,OR($AH$11="Northbound",$AH$11="Eastbound")),'Raw Data'!BH384,IF(AND($AE$11=$AL$3,OR($AH$11="Northbound",$AH$11="Eastbound")),'Raw Data'!BH591,IF(AND($AE$11=$AL$4,OR($AH$11="Northbound",$AH$11="Eastbound")),'Raw Data'!BH798,IF(AND($AE$11=$AL$5,OR($AH$11="Northbound",$AH$11="Eastbound")),'Raw Data'!BH1005,IF(AND($AE$11=$AL$6,OR($AH$11="Northbound",$AH$11="Eastbound")),'Raw Data'!BH1212,IF(AND($AE$11=$AL$7,OR($AH$11="Northbound",$AH$11="Eastbound")),'Raw Data'!BH1419,IF(AND($AE$11=$AL$1,OR($AH$11="Southbound",$AH$11="Westbound")),'Raw Data'!BH178,IF(AND($AE$11=$AL$2,OR($AH$11="Southbound",$AH$11="Westbound")),'Raw Data'!BH385,IF(AND($AE$11=$AL$3,OR($AH$11="Southbound",$AH$11="Westbound")),'Raw Data'!BH592,IF(AND($AE$11=$AL$4,OR($AH$11="Southbound",$AH$11="Westbound")),'Raw Data'!BH799,IF(AND($AE$11=$AL$5,OR($AH$11="Southbound",$AH$11="Westbound")),'Raw Data'!BH1006,IF(AND($AE$11=$AL$6,OR($AH$11="Southbound",$AH$11="Westbound")),'Raw Data'!BH1213,IF(AND($AE$11=$AL$7,OR($AH$11="Southbound",$AH$11="Westbound")),'Raw Data'!BH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1" s="6" t="str">
        <f>IF(AND($AE$11=$AL$1,OR($AH$11="Northbound",$AH$11="Eastbound")),'Raw Data'!BI177,IF(AND($AE$11=$AL$2,OR($AH$11="Northbound",$AH$11="Eastbound")),'Raw Data'!BI384,IF(AND($AE$11=$AL$3,OR($AH$11="Northbound",$AH$11="Eastbound")),'Raw Data'!BI591,IF(AND($AE$11=$AL$4,OR($AH$11="Northbound",$AH$11="Eastbound")),'Raw Data'!BI798,IF(AND($AE$11=$AL$5,OR($AH$11="Northbound",$AH$11="Eastbound")),'Raw Data'!BI1005,IF(AND($AE$11=$AL$6,OR($AH$11="Northbound",$AH$11="Eastbound")),'Raw Data'!BI1212,IF(AND($AE$11=$AL$7,OR($AH$11="Northbound",$AH$11="Eastbound")),'Raw Data'!BI1419,IF(AND($AE$11=$AL$1,OR($AH$11="Southbound",$AH$11="Westbound")),'Raw Data'!BI178,IF(AND($AE$11=$AL$2,OR($AH$11="Southbound",$AH$11="Westbound")),'Raw Data'!BI385,IF(AND($AE$11=$AL$3,OR($AH$11="Southbound",$AH$11="Westbound")),'Raw Data'!BI592,IF(AND($AE$11=$AL$4,OR($AH$11="Southbound",$AH$11="Westbound")),'Raw Data'!BI799,IF(AND($AE$11=$AL$5,OR($AH$11="Southbound",$AH$11="Westbound")),'Raw Data'!BI1006,IF(AND($AE$11=$AL$6,OR($AH$11="Southbound",$AH$11="Westbound")),'Raw Data'!BI1213,IF(AND($AE$11=$AL$7,OR($AH$11="Southbound",$AH$11="Westbound")),'Raw Data'!BI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1" s="6" t="str">
        <f>IF(AND($AE$11=$AL$1,OR($AH$11="Northbound",$AH$11="Eastbound")),'Raw Data'!BJ177,IF(AND($AE$11=$AL$2,OR($AH$11="Northbound",$AH$11="Eastbound")),'Raw Data'!BJ384,IF(AND($AE$11=$AL$3,OR($AH$11="Northbound",$AH$11="Eastbound")),'Raw Data'!BJ591,IF(AND($AE$11=$AL$4,OR($AH$11="Northbound",$AH$11="Eastbound")),'Raw Data'!BJ798,IF(AND($AE$11=$AL$5,OR($AH$11="Northbound",$AH$11="Eastbound")),'Raw Data'!BJ1005,IF(AND($AE$11=$AL$6,OR($AH$11="Northbound",$AH$11="Eastbound")),'Raw Data'!BJ1212,IF(AND($AE$11=$AL$7,OR($AH$11="Northbound",$AH$11="Eastbound")),'Raw Data'!BJ1419,IF(AND($AE$11=$AL$1,OR($AH$11="Southbound",$AH$11="Westbound")),'Raw Data'!BJ178,IF(AND($AE$11=$AL$2,OR($AH$11="Southbound",$AH$11="Westbound")),'Raw Data'!BJ385,IF(AND($AE$11=$AL$3,OR($AH$11="Southbound",$AH$11="Westbound")),'Raw Data'!BJ592,IF(AND($AE$11=$AL$4,OR($AH$11="Southbound",$AH$11="Westbound")),'Raw Data'!BJ799,IF(AND($AE$11=$AL$5,OR($AH$11="Southbound",$AH$11="Westbound")),'Raw Data'!BJ1006,IF(AND($AE$11=$AL$6,OR($AH$11="Southbound",$AH$11="Westbound")),'Raw Data'!BJ1213,IF(AND($AE$11=$AL$7,OR($AH$11="Southbound",$AH$11="Westbound")),'Raw Data'!BJ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1" s="70" t="str">
        <f>IF(AND($AE$11=$AL$1,OR($AH$11="Northbound",$AH$11="Eastbound")),'Raw Data'!BK177,IF(AND($AE$11=$AL$2,OR($AH$11="Northbound",$AH$11="Eastbound")),'Raw Data'!BK384,IF(AND($AE$11=$AL$3,OR($AH$11="Northbound",$AH$11="Eastbound")),'Raw Data'!BK591,IF(AND($AE$11=$AL$4,OR($AH$11="Northbound",$AH$11="Eastbound")),'Raw Data'!BK798,IF(AND($AE$11=$AL$5,OR($AH$11="Northbound",$AH$11="Eastbound")),'Raw Data'!BK1005,IF(AND($AE$11=$AL$6,OR($AH$11="Northbound",$AH$11="Eastbound")),'Raw Data'!BK1212,IF(AND($AE$11=$AL$7,OR($AH$11="Northbound",$AH$11="Eastbound")),'Raw Data'!BK1419,IF(AND($AE$11=$AL$1,OR($AH$11="Southbound",$AH$11="Westbound")),'Raw Data'!BK178,IF(AND($AE$11=$AL$2,OR($AH$11="Southbound",$AH$11="Westbound")),'Raw Data'!BK385,IF(AND($AE$11=$AL$3,OR($AH$11="Southbound",$AH$11="Westbound")),'Raw Data'!BK592,IF(AND($AE$11=$AL$4,OR($AH$11="Southbound",$AH$11="Westbound")),'Raw Data'!BK799,IF(AND($AE$11=$AL$5,OR($AH$11="Southbound",$AH$11="Westbound")),'Raw Data'!BK1006,IF(AND($AE$11=$AL$6,OR($AH$11="Southbound",$AH$11="Westbound")),'Raw Data'!BK1213,IF(AND($AE$11=$AL$7,OR($AH$11="Southbound",$AH$11="Westbound")),'Raw Data'!BK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1" s="47"/>
      <c r="AF41" s="47"/>
      <c r="AG41" s="47"/>
      <c r="AH41" s="47"/>
      <c r="AI41" s="47"/>
      <c r="AJ41" s="47"/>
      <c r="AK41" s="47"/>
      <c r="AL41" s="51"/>
      <c r="AM41" s="51"/>
      <c r="AN41" s="41"/>
      <c r="AO41" s="51"/>
      <c r="AQ41" s="47"/>
      <c r="AR41" s="47"/>
      <c r="AT41" s="47"/>
      <c r="AU41" s="47"/>
    </row>
    <row r="42" spans="1:47" ht="13.8" x14ac:dyDescent="0.25">
      <c r="A42" s="43">
        <v>0.29166666666666702</v>
      </c>
      <c r="B42" s="54">
        <f t="shared" si="1"/>
        <v>5</v>
      </c>
      <c r="C42" s="6">
        <f>IF(AND($AE$11=$AL$1,OR($AH$11="Northbound",$AH$11="Eastbound")),'Raw Data'!AM179,IF(AND($AE$11=$AL$2,OR($AH$11="Northbound",$AH$11="Eastbound")),'Raw Data'!AM386,IF(AND($AE$11=$AL$3,OR($AH$11="Northbound",$AH$11="Eastbound")),'Raw Data'!AM593,IF(AND($AE$11=$AL$4,OR($AH$11="Northbound",$AH$11="Eastbound")),'Raw Data'!AM800,IF(AND($AE$11=$AL$5,OR($AH$11="Northbound",$AH$11="Eastbound")),'Raw Data'!AM1007,IF(AND($AE$11=$AL$6,OR($AH$11="Northbound",$AH$11="Eastbound")),'Raw Data'!AM1214,IF(AND($AE$11=$AL$7,OR($AH$11="Northbound",$AH$11="Eastbound")),'Raw Data'!AM1421,IF(AND($AE$11=$AL$1,OR($AH$11="Southbound",$AH$11="Westbound")),'Raw Data'!AM180,IF(AND($AE$11=$AL$2,OR($AH$11="Southbound",$AH$11="Westbound")),'Raw Data'!AM387,IF(AND($AE$11=$AL$3,OR($AH$11="Southbound",$AH$11="Westbound")),'Raw Data'!AM594,IF(AND($AE$11=$AL$4,OR($AH$11="Southbound",$AH$11="Westbound")),'Raw Data'!AM801,IF(AND($AE$11=$AL$5,OR($AH$11="Southbound",$AH$11="Westbound")),'Raw Data'!AM1008,IF(AND($AE$11=$AL$6,OR($AH$11="Southbound",$AH$11="Westbound")),'Raw Data'!AM1215,IF(AND($AE$11=$AL$7,OR($AH$11="Southbound",$AH$11="Westbound")),'Raw Data'!AM1422,IF(AND($AE$11=$AL$1,$AH$11="Combined"),SUM('Raw Data'!AM179:AM180),IF(AND($AE$11=$AL$2,$AH$11="Combined"),SUM('Raw Data'!AM386:AM387),IF(AND($AE$11=$AL$3,$AH$11="Combined"),SUM('Raw Data'!AM593:AM594),IF(AND($AE$11=$AL$4,$AH$11="Combined"),SUM('Raw Data'!AM800:AM801),IF(AND($AE$11=$AL$5,$AH$11="Combined"),SUM('Raw Data'!AM1007:AM1008),IF(AND($AE$11=$AL$6,$AH$11="Combined"),SUM('Raw Data'!AM1214:AM1215),IF(AND($AE$11=$AL$7,$AH$11="Combined"),SUM('Raw Data'!AM1421:AM1422),"Error")))))))))))))))))))))</f>
        <v>0</v>
      </c>
      <c r="D42" s="6">
        <f>IF(AND($AE$11=$AL$1,OR($AH$11="Northbound",$AH$11="Eastbound")),'Raw Data'!AN179,IF(AND($AE$11=$AL$2,OR($AH$11="Northbound",$AH$11="Eastbound")),'Raw Data'!AN386,IF(AND($AE$11=$AL$3,OR($AH$11="Northbound",$AH$11="Eastbound")),'Raw Data'!AN593,IF(AND($AE$11=$AL$4,OR($AH$11="Northbound",$AH$11="Eastbound")),'Raw Data'!AN800,IF(AND($AE$11=$AL$5,OR($AH$11="Northbound",$AH$11="Eastbound")),'Raw Data'!AN1007,IF(AND($AE$11=$AL$6,OR($AH$11="Northbound",$AH$11="Eastbound")),'Raw Data'!AN1214,IF(AND($AE$11=$AL$7,OR($AH$11="Northbound",$AH$11="Eastbound")),'Raw Data'!AN1421,IF(AND($AE$11=$AL$1,OR($AH$11="Southbound",$AH$11="Westbound")),'Raw Data'!AN180,IF(AND($AE$11=$AL$2,OR($AH$11="Southbound",$AH$11="Westbound")),'Raw Data'!AN387,IF(AND($AE$11=$AL$3,OR($AH$11="Southbound",$AH$11="Westbound")),'Raw Data'!AN594,IF(AND($AE$11=$AL$4,OR($AH$11="Southbound",$AH$11="Westbound")),'Raw Data'!AN801,IF(AND($AE$11=$AL$5,OR($AH$11="Southbound",$AH$11="Westbound")),'Raw Data'!AN1008,IF(AND($AE$11=$AL$6,OR($AH$11="Southbound",$AH$11="Westbound")),'Raw Data'!AN1215,IF(AND($AE$11=$AL$7,OR($AH$11="Southbound",$AH$11="Westbound")),'Raw Data'!AN1422,IF(AND($AE$11=$AL$1,$AH$11="Combined"),SUM('Raw Data'!AN179:AN180),IF(AND($AE$11=$AL$2,$AH$11="Combined"),SUM('Raw Data'!AN386:AN387),IF(AND($AE$11=$AL$3,$AH$11="Combined"),SUM('Raw Data'!AN593:AN594),IF(AND($AE$11=$AL$4,$AH$11="Combined"),SUM('Raw Data'!AN800:AN801),IF(AND($AE$11=$AL$5,$AH$11="Combined"),SUM('Raw Data'!AN1007:AN1008),IF(AND($AE$11=$AL$6,$AH$11="Combined"),SUM('Raw Data'!AN1214:AN1215),IF(AND($AE$11=$AL$7,$AH$11="Combined"),SUM('Raw Data'!AN1421:AN1422),"Error")))))))))))))))))))))</f>
        <v>2</v>
      </c>
      <c r="E42" s="6">
        <f>IF(AND($AE$11=$AL$1,OR($AH$11="Northbound",$AH$11="Eastbound")),'Raw Data'!AO179,IF(AND($AE$11=$AL$2,OR($AH$11="Northbound",$AH$11="Eastbound")),'Raw Data'!AO386,IF(AND($AE$11=$AL$3,OR($AH$11="Northbound",$AH$11="Eastbound")),'Raw Data'!AO593,IF(AND($AE$11=$AL$4,OR($AH$11="Northbound",$AH$11="Eastbound")),'Raw Data'!AO800,IF(AND($AE$11=$AL$5,OR($AH$11="Northbound",$AH$11="Eastbound")),'Raw Data'!AO1007,IF(AND($AE$11=$AL$6,OR($AH$11="Northbound",$AH$11="Eastbound")),'Raw Data'!AO1214,IF(AND($AE$11=$AL$7,OR($AH$11="Northbound",$AH$11="Eastbound")),'Raw Data'!AO1421,IF(AND($AE$11=$AL$1,OR($AH$11="Southbound",$AH$11="Westbound")),'Raw Data'!AO180,IF(AND($AE$11=$AL$2,OR($AH$11="Southbound",$AH$11="Westbound")),'Raw Data'!AO387,IF(AND($AE$11=$AL$3,OR($AH$11="Southbound",$AH$11="Westbound")),'Raw Data'!AO594,IF(AND($AE$11=$AL$4,OR($AH$11="Southbound",$AH$11="Westbound")),'Raw Data'!AO801,IF(AND($AE$11=$AL$5,OR($AH$11="Southbound",$AH$11="Westbound")),'Raw Data'!AO1008,IF(AND($AE$11=$AL$6,OR($AH$11="Southbound",$AH$11="Westbound")),'Raw Data'!AO1215,IF(AND($AE$11=$AL$7,OR($AH$11="Southbound",$AH$11="Westbound")),'Raw Data'!AO1422,IF(AND($AE$11=$AL$1,$AH$11="Combined"),SUM('Raw Data'!AO179:AO180),IF(AND($AE$11=$AL$2,$AH$11="Combined"),SUM('Raw Data'!AO386:AO387),IF(AND($AE$11=$AL$3,$AH$11="Combined"),SUM('Raw Data'!AO593:AO594),IF(AND($AE$11=$AL$4,$AH$11="Combined"),SUM('Raw Data'!AO800:AO801),IF(AND($AE$11=$AL$5,$AH$11="Combined"),SUM('Raw Data'!AO1007:AO1008),IF(AND($AE$11=$AL$6,$AH$11="Combined"),SUM('Raw Data'!AO1214:AO1215),IF(AND($AE$11=$AL$7,$AH$11="Combined"),SUM('Raw Data'!AO1421:AO1422),"Error")))))))))))))))))))))</f>
        <v>1</v>
      </c>
      <c r="F42" s="6">
        <f>IF(AND($AE$11=$AL$1,OR($AH$11="Northbound",$AH$11="Eastbound")),'Raw Data'!AP179,IF(AND($AE$11=$AL$2,OR($AH$11="Northbound",$AH$11="Eastbound")),'Raw Data'!AP386,IF(AND($AE$11=$AL$3,OR($AH$11="Northbound",$AH$11="Eastbound")),'Raw Data'!AP593,IF(AND($AE$11=$AL$4,OR($AH$11="Northbound",$AH$11="Eastbound")),'Raw Data'!AP800,IF(AND($AE$11=$AL$5,OR($AH$11="Northbound",$AH$11="Eastbound")),'Raw Data'!AP1007,IF(AND($AE$11=$AL$6,OR($AH$11="Northbound",$AH$11="Eastbound")),'Raw Data'!AP1214,IF(AND($AE$11=$AL$7,OR($AH$11="Northbound",$AH$11="Eastbound")),'Raw Data'!AP1421,IF(AND($AE$11=$AL$1,OR($AH$11="Southbound",$AH$11="Westbound")),'Raw Data'!AP180,IF(AND($AE$11=$AL$2,OR($AH$11="Southbound",$AH$11="Westbound")),'Raw Data'!AP387,IF(AND($AE$11=$AL$3,OR($AH$11="Southbound",$AH$11="Westbound")),'Raw Data'!AP594,IF(AND($AE$11=$AL$4,OR($AH$11="Southbound",$AH$11="Westbound")),'Raw Data'!AP801,IF(AND($AE$11=$AL$5,OR($AH$11="Southbound",$AH$11="Westbound")),'Raw Data'!AP1008,IF(AND($AE$11=$AL$6,OR($AH$11="Southbound",$AH$11="Westbound")),'Raw Data'!AP1215,IF(AND($AE$11=$AL$7,OR($AH$11="Southbound",$AH$11="Westbound")),'Raw Data'!AP1422,IF(AND($AE$11=$AL$1,$AH$11="Combined"),SUM('Raw Data'!AP179:AP180),IF(AND($AE$11=$AL$2,$AH$11="Combined"),SUM('Raw Data'!AP386:AP387),IF(AND($AE$11=$AL$3,$AH$11="Combined"),SUM('Raw Data'!AP593:AP594),IF(AND($AE$11=$AL$4,$AH$11="Combined"),SUM('Raw Data'!AP800:AP801),IF(AND($AE$11=$AL$5,$AH$11="Combined"),SUM('Raw Data'!AP1007:AP1008),IF(AND($AE$11=$AL$6,$AH$11="Combined"),SUM('Raw Data'!AP1214:AP1215),IF(AND($AE$11=$AL$7,$AH$11="Combined"),SUM('Raw Data'!AP1421:AP1422),"Error")))))))))))))))))))))</f>
        <v>0</v>
      </c>
      <c r="G42" s="6">
        <f>IF(AND($AE$11=$AL$1,OR($AH$11="Northbound",$AH$11="Eastbound")),'Raw Data'!AQ179,IF(AND($AE$11=$AL$2,OR($AH$11="Northbound",$AH$11="Eastbound")),'Raw Data'!AQ386,IF(AND($AE$11=$AL$3,OR($AH$11="Northbound",$AH$11="Eastbound")),'Raw Data'!AQ593,IF(AND($AE$11=$AL$4,OR($AH$11="Northbound",$AH$11="Eastbound")),'Raw Data'!AQ800,IF(AND($AE$11=$AL$5,OR($AH$11="Northbound",$AH$11="Eastbound")),'Raw Data'!AQ1007,IF(AND($AE$11=$AL$6,OR($AH$11="Northbound",$AH$11="Eastbound")),'Raw Data'!AQ1214,IF(AND($AE$11=$AL$7,OR($AH$11="Northbound",$AH$11="Eastbound")),'Raw Data'!AQ1421,IF(AND($AE$11=$AL$1,OR($AH$11="Southbound",$AH$11="Westbound")),'Raw Data'!AQ180,IF(AND($AE$11=$AL$2,OR($AH$11="Southbound",$AH$11="Westbound")),'Raw Data'!AQ387,IF(AND($AE$11=$AL$3,OR($AH$11="Southbound",$AH$11="Westbound")),'Raw Data'!AQ594,IF(AND($AE$11=$AL$4,OR($AH$11="Southbound",$AH$11="Westbound")),'Raw Data'!AQ801,IF(AND($AE$11=$AL$5,OR($AH$11="Southbound",$AH$11="Westbound")),'Raw Data'!AQ1008,IF(AND($AE$11=$AL$6,OR($AH$11="Southbound",$AH$11="Westbound")),'Raw Data'!AQ1215,IF(AND($AE$11=$AL$7,OR($AH$11="Southbound",$AH$11="Westbound")),'Raw Data'!AQ1422,IF(AND($AE$11=$AL$1,$AH$11="Combined"),SUM('Raw Data'!AQ179:AQ180),IF(AND($AE$11=$AL$2,$AH$11="Combined"),SUM('Raw Data'!AQ386:AQ387),IF(AND($AE$11=$AL$3,$AH$11="Combined"),SUM('Raw Data'!AQ593:AQ594),IF(AND($AE$11=$AL$4,$AH$11="Combined"),SUM('Raw Data'!AQ800:AQ801),IF(AND($AE$11=$AL$5,$AH$11="Combined"),SUM('Raw Data'!AQ1007:AQ1008),IF(AND($AE$11=$AL$6,$AH$11="Combined"),SUM('Raw Data'!AQ1214:AQ1215),IF(AND($AE$11=$AL$7,$AH$11="Combined"),SUM('Raw Data'!AQ1421:AQ1422),"Error")))))))))))))))))))))</f>
        <v>1</v>
      </c>
      <c r="H42" s="6">
        <f>IF(AND($AE$11=$AL$1,OR($AH$11="Northbound",$AH$11="Eastbound")),'Raw Data'!AR179,IF(AND($AE$11=$AL$2,OR($AH$11="Northbound",$AH$11="Eastbound")),'Raw Data'!AR386,IF(AND($AE$11=$AL$3,OR($AH$11="Northbound",$AH$11="Eastbound")),'Raw Data'!AR593,IF(AND($AE$11=$AL$4,OR($AH$11="Northbound",$AH$11="Eastbound")),'Raw Data'!AR800,IF(AND($AE$11=$AL$5,OR($AH$11="Northbound",$AH$11="Eastbound")),'Raw Data'!AR1007,IF(AND($AE$11=$AL$6,OR($AH$11="Northbound",$AH$11="Eastbound")),'Raw Data'!AR1214,IF(AND($AE$11=$AL$7,OR($AH$11="Northbound",$AH$11="Eastbound")),'Raw Data'!AR1421,IF(AND($AE$11=$AL$1,OR($AH$11="Southbound",$AH$11="Westbound")),'Raw Data'!AR180,IF(AND($AE$11=$AL$2,OR($AH$11="Southbound",$AH$11="Westbound")),'Raw Data'!AR387,IF(AND($AE$11=$AL$3,OR($AH$11="Southbound",$AH$11="Westbound")),'Raw Data'!AR594,IF(AND($AE$11=$AL$4,OR($AH$11="Southbound",$AH$11="Westbound")),'Raw Data'!AR801,IF(AND($AE$11=$AL$5,OR($AH$11="Southbound",$AH$11="Westbound")),'Raw Data'!AR1008,IF(AND($AE$11=$AL$6,OR($AH$11="Southbound",$AH$11="Westbound")),'Raw Data'!AR1215,IF(AND($AE$11=$AL$7,OR($AH$11="Southbound",$AH$11="Westbound")),'Raw Data'!AR1422,IF(AND($AE$11=$AL$1,$AH$11="Combined"),SUM('Raw Data'!AR179:AR180),IF(AND($AE$11=$AL$2,$AH$11="Combined"),SUM('Raw Data'!AR386:AR387),IF(AND($AE$11=$AL$3,$AH$11="Combined"),SUM('Raw Data'!AR593:AR594),IF(AND($AE$11=$AL$4,$AH$11="Combined"),SUM('Raw Data'!AR800:AR801),IF(AND($AE$11=$AL$5,$AH$11="Combined"),SUM('Raw Data'!AR1007:AR1008),IF(AND($AE$11=$AL$6,$AH$11="Combined"),SUM('Raw Data'!AR1214:AR1215),IF(AND($AE$11=$AL$7,$AH$11="Combined"),SUM('Raw Data'!AR1421:AR1422),"Error")))))))))))))))))))))</f>
        <v>1</v>
      </c>
      <c r="I42" s="6">
        <f>IF(AND($AE$11=$AL$1,OR($AH$11="Northbound",$AH$11="Eastbound")),'Raw Data'!AS179,IF(AND($AE$11=$AL$2,OR($AH$11="Northbound",$AH$11="Eastbound")),'Raw Data'!AS386,IF(AND($AE$11=$AL$3,OR($AH$11="Northbound",$AH$11="Eastbound")),'Raw Data'!AS593,IF(AND($AE$11=$AL$4,OR($AH$11="Northbound",$AH$11="Eastbound")),'Raw Data'!AS800,IF(AND($AE$11=$AL$5,OR($AH$11="Northbound",$AH$11="Eastbound")),'Raw Data'!AS1007,IF(AND($AE$11=$AL$6,OR($AH$11="Northbound",$AH$11="Eastbound")),'Raw Data'!AS1214,IF(AND($AE$11=$AL$7,OR($AH$11="Northbound",$AH$11="Eastbound")),'Raw Data'!AS1421,IF(AND($AE$11=$AL$1,OR($AH$11="Southbound",$AH$11="Westbound")),'Raw Data'!AS180,IF(AND($AE$11=$AL$2,OR($AH$11="Southbound",$AH$11="Westbound")),'Raw Data'!AS387,IF(AND($AE$11=$AL$3,OR($AH$11="Southbound",$AH$11="Westbound")),'Raw Data'!AS594,IF(AND($AE$11=$AL$4,OR($AH$11="Southbound",$AH$11="Westbound")),'Raw Data'!AS801,IF(AND($AE$11=$AL$5,OR($AH$11="Southbound",$AH$11="Westbound")),'Raw Data'!AS1008,IF(AND($AE$11=$AL$6,OR($AH$11="Southbound",$AH$11="Westbound")),'Raw Data'!AS1215,IF(AND($AE$11=$AL$7,OR($AH$11="Southbound",$AH$11="Westbound")),'Raw Data'!AS1422,IF(AND($AE$11=$AL$1,$AH$11="Combined"),SUM('Raw Data'!AS179:AS180),IF(AND($AE$11=$AL$2,$AH$11="Combined"),SUM('Raw Data'!AS386:AS387),IF(AND($AE$11=$AL$3,$AH$11="Combined"),SUM('Raw Data'!AS593:AS594),IF(AND($AE$11=$AL$4,$AH$11="Combined"),SUM('Raw Data'!AS800:AS801),IF(AND($AE$11=$AL$5,$AH$11="Combined"),SUM('Raw Data'!AS1007:AS1008),IF(AND($AE$11=$AL$6,$AH$11="Combined"),SUM('Raw Data'!AS1214:AS1215),IF(AND($AE$11=$AL$7,$AH$11="Combined"),SUM('Raw Data'!AS1421:AS1422),"Error")))))))))))))))))))))</f>
        <v>0</v>
      </c>
      <c r="J42" s="6">
        <f>IF(AND($AE$11=$AL$1,OR($AH$11="Northbound",$AH$11="Eastbound")),'Raw Data'!AT179,IF(AND($AE$11=$AL$2,OR($AH$11="Northbound",$AH$11="Eastbound")),'Raw Data'!AT386,IF(AND($AE$11=$AL$3,OR($AH$11="Northbound",$AH$11="Eastbound")),'Raw Data'!AT593,IF(AND($AE$11=$AL$4,OR($AH$11="Northbound",$AH$11="Eastbound")),'Raw Data'!AT800,IF(AND($AE$11=$AL$5,OR($AH$11="Northbound",$AH$11="Eastbound")),'Raw Data'!AT1007,IF(AND($AE$11=$AL$6,OR($AH$11="Northbound",$AH$11="Eastbound")),'Raw Data'!AT1214,IF(AND($AE$11=$AL$7,OR($AH$11="Northbound",$AH$11="Eastbound")),'Raw Data'!AT1421,IF(AND($AE$11=$AL$1,OR($AH$11="Southbound",$AH$11="Westbound")),'Raw Data'!AT180,IF(AND($AE$11=$AL$2,OR($AH$11="Southbound",$AH$11="Westbound")),'Raw Data'!AT387,IF(AND($AE$11=$AL$3,OR($AH$11="Southbound",$AH$11="Westbound")),'Raw Data'!AT594,IF(AND($AE$11=$AL$4,OR($AH$11="Southbound",$AH$11="Westbound")),'Raw Data'!AT801,IF(AND($AE$11=$AL$5,OR($AH$11="Southbound",$AH$11="Westbound")),'Raw Data'!AT1008,IF(AND($AE$11=$AL$6,OR($AH$11="Southbound",$AH$11="Westbound")),'Raw Data'!AT1215,IF(AND($AE$11=$AL$7,OR($AH$11="Southbound",$AH$11="Westbound")),'Raw Data'!AT1422,IF(AND($AE$11=$AL$1,$AH$11="Combined"),SUM('Raw Data'!AT179:AT180),IF(AND($AE$11=$AL$2,$AH$11="Combined"),SUM('Raw Data'!AT386:AT387),IF(AND($AE$11=$AL$3,$AH$11="Combined"),SUM('Raw Data'!AT593:AT594),IF(AND($AE$11=$AL$4,$AH$11="Combined"),SUM('Raw Data'!AT800:AT801),IF(AND($AE$11=$AL$5,$AH$11="Combined"),SUM('Raw Data'!AT1007:AT1008),IF(AND($AE$11=$AL$6,$AH$11="Combined"),SUM('Raw Data'!AT1214:AT1215),IF(AND($AE$11=$AL$7,$AH$11="Combined"),SUM('Raw Data'!AT1421:AT1422),"Error")))))))))))))))))))))</f>
        <v>0</v>
      </c>
      <c r="K42" s="6">
        <f>IF(AND($AE$11=$AL$1,OR($AH$11="Northbound",$AH$11="Eastbound")),'Raw Data'!AU179,IF(AND($AE$11=$AL$2,OR($AH$11="Northbound",$AH$11="Eastbound")),'Raw Data'!AU386,IF(AND($AE$11=$AL$3,OR($AH$11="Northbound",$AH$11="Eastbound")),'Raw Data'!AU593,IF(AND($AE$11=$AL$4,OR($AH$11="Northbound",$AH$11="Eastbound")),'Raw Data'!AU800,IF(AND($AE$11=$AL$5,OR($AH$11="Northbound",$AH$11="Eastbound")),'Raw Data'!AU1007,IF(AND($AE$11=$AL$6,OR($AH$11="Northbound",$AH$11="Eastbound")),'Raw Data'!AU1214,IF(AND($AE$11=$AL$7,OR($AH$11="Northbound",$AH$11="Eastbound")),'Raw Data'!AU1421,IF(AND($AE$11=$AL$1,OR($AH$11="Southbound",$AH$11="Westbound")),'Raw Data'!AU180,IF(AND($AE$11=$AL$2,OR($AH$11="Southbound",$AH$11="Westbound")),'Raw Data'!AU387,IF(AND($AE$11=$AL$3,OR($AH$11="Southbound",$AH$11="Westbound")),'Raw Data'!AU594,IF(AND($AE$11=$AL$4,OR($AH$11="Southbound",$AH$11="Westbound")),'Raw Data'!AU801,IF(AND($AE$11=$AL$5,OR($AH$11="Southbound",$AH$11="Westbound")),'Raw Data'!AU1008,IF(AND($AE$11=$AL$6,OR($AH$11="Southbound",$AH$11="Westbound")),'Raw Data'!AU1215,IF(AND($AE$11=$AL$7,OR($AH$11="Southbound",$AH$11="Westbound")),'Raw Data'!AU1422,IF(AND($AE$11=$AL$1,$AH$11="Combined"),SUM('Raw Data'!AU179:AU180),IF(AND($AE$11=$AL$2,$AH$11="Combined"),SUM('Raw Data'!AU386:AU387),IF(AND($AE$11=$AL$3,$AH$11="Combined"),SUM('Raw Data'!AU593:AU594),IF(AND($AE$11=$AL$4,$AH$11="Combined"),SUM('Raw Data'!AU800:AU801),IF(AND($AE$11=$AL$5,$AH$11="Combined"),SUM('Raw Data'!AU1007:AU1008),IF(AND($AE$11=$AL$6,$AH$11="Combined"),SUM('Raw Data'!AU1214:AU1215),IF(AND($AE$11=$AL$7,$AH$11="Combined"),SUM('Raw Data'!AU1421:AU1422),"Error")))))))))))))))))))))</f>
        <v>0</v>
      </c>
      <c r="L42" s="6">
        <f>IF(AND($AE$11=$AL$1,OR($AH$11="Northbound",$AH$11="Eastbound")),'Raw Data'!AV179,IF(AND($AE$11=$AL$2,OR($AH$11="Northbound",$AH$11="Eastbound")),'Raw Data'!AV386,IF(AND($AE$11=$AL$3,OR($AH$11="Northbound",$AH$11="Eastbound")),'Raw Data'!AV593,IF(AND($AE$11=$AL$4,OR($AH$11="Northbound",$AH$11="Eastbound")),'Raw Data'!AV800,IF(AND($AE$11=$AL$5,OR($AH$11="Northbound",$AH$11="Eastbound")),'Raw Data'!AV1007,IF(AND($AE$11=$AL$6,OR($AH$11="Northbound",$AH$11="Eastbound")),'Raw Data'!AV1214,IF(AND($AE$11=$AL$7,OR($AH$11="Northbound",$AH$11="Eastbound")),'Raw Data'!AV1421,IF(AND($AE$11=$AL$1,OR($AH$11="Southbound",$AH$11="Westbound")),'Raw Data'!AV180,IF(AND($AE$11=$AL$2,OR($AH$11="Southbound",$AH$11="Westbound")),'Raw Data'!AV387,IF(AND($AE$11=$AL$3,OR($AH$11="Southbound",$AH$11="Westbound")),'Raw Data'!AV594,IF(AND($AE$11=$AL$4,OR($AH$11="Southbound",$AH$11="Westbound")),'Raw Data'!AV801,IF(AND($AE$11=$AL$5,OR($AH$11="Southbound",$AH$11="Westbound")),'Raw Data'!AV1008,IF(AND($AE$11=$AL$6,OR($AH$11="Southbound",$AH$11="Westbound")),'Raw Data'!AV1215,IF(AND($AE$11=$AL$7,OR($AH$11="Southbound",$AH$11="Westbound")),'Raw Data'!AV1422,IF(AND($AE$11=$AL$1,$AH$11="Combined"),SUM('Raw Data'!AV179:AV180),IF(AND($AE$11=$AL$2,$AH$11="Combined"),SUM('Raw Data'!AV386:AV387),IF(AND($AE$11=$AL$3,$AH$11="Combined"),SUM('Raw Data'!AV593:AV594),IF(AND($AE$11=$AL$4,$AH$11="Combined"),SUM('Raw Data'!AV800:AV801),IF(AND($AE$11=$AL$5,$AH$11="Combined"),SUM('Raw Data'!AV1007:AV1008),IF(AND($AE$11=$AL$6,$AH$11="Combined"),SUM('Raw Data'!AV1214:AV1215),IF(AND($AE$11=$AL$7,$AH$11="Combined"),SUM('Raw Data'!AV1421:AV1422),"Error")))))))))))))))))))))</f>
        <v>0</v>
      </c>
      <c r="M42" s="6">
        <f>IF(AND($AE$11=$AL$1,OR($AH$11="Northbound",$AH$11="Eastbound")),'Raw Data'!AW179,IF(AND($AE$11=$AL$2,OR($AH$11="Northbound",$AH$11="Eastbound")),'Raw Data'!AW386,IF(AND($AE$11=$AL$3,OR($AH$11="Northbound",$AH$11="Eastbound")),'Raw Data'!AW593,IF(AND($AE$11=$AL$4,OR($AH$11="Northbound",$AH$11="Eastbound")),'Raw Data'!AW800,IF(AND($AE$11=$AL$5,OR($AH$11="Northbound",$AH$11="Eastbound")),'Raw Data'!AW1007,IF(AND($AE$11=$AL$6,OR($AH$11="Northbound",$AH$11="Eastbound")),'Raw Data'!AW1214,IF(AND($AE$11=$AL$7,OR($AH$11="Northbound",$AH$11="Eastbound")),'Raw Data'!AW1421,IF(AND($AE$11=$AL$1,OR($AH$11="Southbound",$AH$11="Westbound")),'Raw Data'!AW180,IF(AND($AE$11=$AL$2,OR($AH$11="Southbound",$AH$11="Westbound")),'Raw Data'!AW387,IF(AND($AE$11=$AL$3,OR($AH$11="Southbound",$AH$11="Westbound")),'Raw Data'!AW594,IF(AND($AE$11=$AL$4,OR($AH$11="Southbound",$AH$11="Westbound")),'Raw Data'!AW801,IF(AND($AE$11=$AL$5,OR($AH$11="Southbound",$AH$11="Westbound")),'Raw Data'!AW1008,IF(AND($AE$11=$AL$6,OR($AH$11="Southbound",$AH$11="Westbound")),'Raw Data'!AW1215,IF(AND($AE$11=$AL$7,OR($AH$11="Southbound",$AH$11="Westbound")),'Raw Data'!AW1422,IF(AND($AE$11=$AL$1,$AH$11="Combined"),SUM('Raw Data'!AW179:AW180),IF(AND($AE$11=$AL$2,$AH$11="Combined"),SUM('Raw Data'!AW386:AW387),IF(AND($AE$11=$AL$3,$AH$11="Combined"),SUM('Raw Data'!AW593:AW594),IF(AND($AE$11=$AL$4,$AH$11="Combined"),SUM('Raw Data'!AW800:AW801),IF(AND($AE$11=$AL$5,$AH$11="Combined"),SUM('Raw Data'!AW1007:AW1008),IF(AND($AE$11=$AL$6,$AH$11="Combined"),SUM('Raw Data'!AW1214:AW1215),IF(AND($AE$11=$AL$7,$AH$11="Combined"),SUM('Raw Data'!AW1421:AW1422),"Error")))))))))))))))))))))</f>
        <v>0</v>
      </c>
      <c r="N42" s="6">
        <f>IF(AND($AE$11=$AL$1,OR($AH$11="Northbound",$AH$11="Eastbound")),'Raw Data'!AX179,IF(AND($AE$11=$AL$2,OR($AH$11="Northbound",$AH$11="Eastbound")),'Raw Data'!AX386,IF(AND($AE$11=$AL$3,OR($AH$11="Northbound",$AH$11="Eastbound")),'Raw Data'!AX593,IF(AND($AE$11=$AL$4,OR($AH$11="Northbound",$AH$11="Eastbound")),'Raw Data'!AX800,IF(AND($AE$11=$AL$5,OR($AH$11="Northbound",$AH$11="Eastbound")),'Raw Data'!AX1007,IF(AND($AE$11=$AL$6,OR($AH$11="Northbound",$AH$11="Eastbound")),'Raw Data'!AX1214,IF(AND($AE$11=$AL$7,OR($AH$11="Northbound",$AH$11="Eastbound")),'Raw Data'!AX1421,IF(AND($AE$11=$AL$1,OR($AH$11="Southbound",$AH$11="Westbound")),'Raw Data'!AX180,IF(AND($AE$11=$AL$2,OR($AH$11="Southbound",$AH$11="Westbound")),'Raw Data'!AX387,IF(AND($AE$11=$AL$3,OR($AH$11="Southbound",$AH$11="Westbound")),'Raw Data'!AX594,IF(AND($AE$11=$AL$4,OR($AH$11="Southbound",$AH$11="Westbound")),'Raw Data'!AX801,IF(AND($AE$11=$AL$5,OR($AH$11="Southbound",$AH$11="Westbound")),'Raw Data'!AX1008,IF(AND($AE$11=$AL$6,OR($AH$11="Southbound",$AH$11="Westbound")),'Raw Data'!AX1215,IF(AND($AE$11=$AL$7,OR($AH$11="Southbound",$AH$11="Westbound")),'Raw Data'!AX1422,IF(AND($AE$11=$AL$1,$AH$11="Combined"),SUM('Raw Data'!AX179:AX180),IF(AND($AE$11=$AL$2,$AH$11="Combined"),SUM('Raw Data'!AX386:AX387),IF(AND($AE$11=$AL$3,$AH$11="Combined"),SUM('Raw Data'!AX593:AX594),IF(AND($AE$11=$AL$4,$AH$11="Combined"),SUM('Raw Data'!AX800:AX801),IF(AND($AE$11=$AL$5,$AH$11="Combined"),SUM('Raw Data'!AX1007:AX1008),IF(AND($AE$11=$AL$6,$AH$11="Combined"),SUM('Raw Data'!AX1214:AX1215),IF(AND($AE$11=$AL$7,$AH$11="Combined"),SUM('Raw Data'!AX1421:AX1422),"Error")))))))))))))))))))))</f>
        <v>0</v>
      </c>
      <c r="O42" s="6">
        <f>IF(AND($AE$11=$AL$1,OR($AH$11="Northbound",$AH$11="Eastbound")),'Raw Data'!AY179,IF(AND($AE$11=$AL$2,OR($AH$11="Northbound",$AH$11="Eastbound")),'Raw Data'!AY386,IF(AND($AE$11=$AL$3,OR($AH$11="Northbound",$AH$11="Eastbound")),'Raw Data'!AY593,IF(AND($AE$11=$AL$4,OR($AH$11="Northbound",$AH$11="Eastbound")),'Raw Data'!AY800,IF(AND($AE$11=$AL$5,OR($AH$11="Northbound",$AH$11="Eastbound")),'Raw Data'!AY1007,IF(AND($AE$11=$AL$6,OR($AH$11="Northbound",$AH$11="Eastbound")),'Raw Data'!AY1214,IF(AND($AE$11=$AL$7,OR($AH$11="Northbound",$AH$11="Eastbound")),'Raw Data'!AY1421,IF(AND($AE$11=$AL$1,OR($AH$11="Southbound",$AH$11="Westbound")),'Raw Data'!AY180,IF(AND($AE$11=$AL$2,OR($AH$11="Southbound",$AH$11="Westbound")),'Raw Data'!AY387,IF(AND($AE$11=$AL$3,OR($AH$11="Southbound",$AH$11="Westbound")),'Raw Data'!AY594,IF(AND($AE$11=$AL$4,OR($AH$11="Southbound",$AH$11="Westbound")),'Raw Data'!AY801,IF(AND($AE$11=$AL$5,OR($AH$11="Southbound",$AH$11="Westbound")),'Raw Data'!AY1008,IF(AND($AE$11=$AL$6,OR($AH$11="Southbound",$AH$11="Westbound")),'Raw Data'!AY1215,IF(AND($AE$11=$AL$7,OR($AH$11="Southbound",$AH$11="Westbound")),'Raw Data'!AY1422,IF(AND($AE$11=$AL$1,$AH$11="Combined"),SUM('Raw Data'!AY179:AY180),IF(AND($AE$11=$AL$2,$AH$11="Combined"),SUM('Raw Data'!AY386:AY387),IF(AND($AE$11=$AL$3,$AH$11="Combined"),SUM('Raw Data'!AY593:AY594),IF(AND($AE$11=$AL$4,$AH$11="Combined"),SUM('Raw Data'!AY800:AY801),IF(AND($AE$11=$AL$5,$AH$11="Combined"),SUM('Raw Data'!AY1007:AY1008),IF(AND($AE$11=$AL$6,$AH$11="Combined"),SUM('Raw Data'!AY1214:AY1215),IF(AND($AE$11=$AL$7,$AH$11="Combined"),SUM('Raw Data'!AY1421:AY1422),"Error")))))))))))))))))))))</f>
        <v>0</v>
      </c>
      <c r="P42" s="6">
        <f>IF(AND($AE$11=$AL$1,OR($AH$11="Northbound",$AH$11="Eastbound")),'Raw Data'!AZ179,IF(AND($AE$11=$AL$2,OR($AH$11="Northbound",$AH$11="Eastbound")),'Raw Data'!AZ386,IF(AND($AE$11=$AL$3,OR($AH$11="Northbound",$AH$11="Eastbound")),'Raw Data'!AZ593,IF(AND($AE$11=$AL$4,OR($AH$11="Northbound",$AH$11="Eastbound")),'Raw Data'!AZ800,IF(AND($AE$11=$AL$5,OR($AH$11="Northbound",$AH$11="Eastbound")),'Raw Data'!AZ1007,IF(AND($AE$11=$AL$6,OR($AH$11="Northbound",$AH$11="Eastbound")),'Raw Data'!AZ1214,IF(AND($AE$11=$AL$7,OR($AH$11="Northbound",$AH$11="Eastbound")),'Raw Data'!AZ1421,IF(AND($AE$11=$AL$1,OR($AH$11="Southbound",$AH$11="Westbound")),'Raw Data'!AZ180,IF(AND($AE$11=$AL$2,OR($AH$11="Southbound",$AH$11="Westbound")),'Raw Data'!AZ387,IF(AND($AE$11=$AL$3,OR($AH$11="Southbound",$AH$11="Westbound")),'Raw Data'!AZ594,IF(AND($AE$11=$AL$4,OR($AH$11="Southbound",$AH$11="Westbound")),'Raw Data'!AZ801,IF(AND($AE$11=$AL$5,OR($AH$11="Southbound",$AH$11="Westbound")),'Raw Data'!AZ1008,IF(AND($AE$11=$AL$6,OR($AH$11="Southbound",$AH$11="Westbound")),'Raw Data'!AZ1215,IF(AND($AE$11=$AL$7,OR($AH$11="Southbound",$AH$11="Westbound")),'Raw Data'!AZ1422,IF(AND($AE$11=$AL$1,$AH$11="Combined"),SUM('Raw Data'!AZ179:AZ180),IF(AND($AE$11=$AL$2,$AH$11="Combined"),SUM('Raw Data'!AZ386:AZ387),IF(AND($AE$11=$AL$3,$AH$11="Combined"),SUM('Raw Data'!AZ593:AZ594),IF(AND($AE$11=$AL$4,$AH$11="Combined"),SUM('Raw Data'!AZ800:AZ801),IF(AND($AE$11=$AL$5,$AH$11="Combined"),SUM('Raw Data'!AZ1007:AZ1008),IF(AND($AE$11=$AL$6,$AH$11="Combined"),SUM('Raw Data'!AZ1214:AZ1215),IF(AND($AE$11=$AL$7,$AH$11="Combined"),SUM('Raw Data'!AZ1421:AZ1422),"Error")))))))))))))))))))))</f>
        <v>0</v>
      </c>
      <c r="Q42" s="6">
        <f>IF(AND($AE$11=$AL$1,OR($AH$11="Northbound",$AH$11="Eastbound")),'Raw Data'!BA179,IF(AND($AE$11=$AL$2,OR($AH$11="Northbound",$AH$11="Eastbound")),'Raw Data'!BA386,IF(AND($AE$11=$AL$3,OR($AH$11="Northbound",$AH$11="Eastbound")),'Raw Data'!BA593,IF(AND($AE$11=$AL$4,OR($AH$11="Northbound",$AH$11="Eastbound")),'Raw Data'!BA800,IF(AND($AE$11=$AL$5,OR($AH$11="Northbound",$AH$11="Eastbound")),'Raw Data'!BA1007,IF(AND($AE$11=$AL$6,OR($AH$11="Northbound",$AH$11="Eastbound")),'Raw Data'!BA1214,IF(AND($AE$11=$AL$7,OR($AH$11="Northbound",$AH$11="Eastbound")),'Raw Data'!BA1421,IF(AND($AE$11=$AL$1,OR($AH$11="Southbound",$AH$11="Westbound")),'Raw Data'!BA180,IF(AND($AE$11=$AL$2,OR($AH$11="Southbound",$AH$11="Westbound")),'Raw Data'!BA387,IF(AND($AE$11=$AL$3,OR($AH$11="Southbound",$AH$11="Westbound")),'Raw Data'!BA594,IF(AND($AE$11=$AL$4,OR($AH$11="Southbound",$AH$11="Westbound")),'Raw Data'!BA801,IF(AND($AE$11=$AL$5,OR($AH$11="Southbound",$AH$11="Westbound")),'Raw Data'!BA1008,IF(AND($AE$11=$AL$6,OR($AH$11="Southbound",$AH$11="Westbound")),'Raw Data'!BA1215,IF(AND($AE$11=$AL$7,OR($AH$11="Southbound",$AH$11="Westbound")),'Raw Data'!BA1422,IF(AND($AE$11=$AL$1,$AH$11="Combined"),SUM('Raw Data'!BA179:BA180),IF(AND($AE$11=$AL$2,$AH$11="Combined"),SUM('Raw Data'!BA386:BA387),IF(AND($AE$11=$AL$3,$AH$11="Combined"),SUM('Raw Data'!BA593:BA594),IF(AND($AE$11=$AL$4,$AH$11="Combined"),SUM('Raw Data'!BA800:BA801),IF(AND($AE$11=$AL$5,$AH$11="Combined"),SUM('Raw Data'!BA1007:BA1008),IF(AND($AE$11=$AL$6,$AH$11="Combined"),SUM('Raw Data'!BA1214:BA1215),IF(AND($AE$11=$AL$7,$AH$11="Combined"),SUM('Raw Data'!BA1421:BA1422),"Error")))))))))))))))))))))</f>
        <v>0</v>
      </c>
      <c r="R42" s="6">
        <f>IF(AND($AE$11=$AL$1,OR($AH$11="Northbound",$AH$11="Eastbound")),'Raw Data'!BB179,IF(AND($AE$11=$AL$2,OR($AH$11="Northbound",$AH$11="Eastbound")),'Raw Data'!BB386,IF(AND($AE$11=$AL$3,OR($AH$11="Northbound",$AH$11="Eastbound")),'Raw Data'!BB593,IF(AND($AE$11=$AL$4,OR($AH$11="Northbound",$AH$11="Eastbound")),'Raw Data'!BB800,IF(AND($AE$11=$AL$5,OR($AH$11="Northbound",$AH$11="Eastbound")),'Raw Data'!BB1007,IF(AND($AE$11=$AL$6,OR($AH$11="Northbound",$AH$11="Eastbound")),'Raw Data'!BB1214,IF(AND($AE$11=$AL$7,OR($AH$11="Northbound",$AH$11="Eastbound")),'Raw Data'!BB1421,IF(AND($AE$11=$AL$1,OR($AH$11="Southbound",$AH$11="Westbound")),'Raw Data'!BB180,IF(AND($AE$11=$AL$2,OR($AH$11="Southbound",$AH$11="Westbound")),'Raw Data'!BB387,IF(AND($AE$11=$AL$3,OR($AH$11="Southbound",$AH$11="Westbound")),'Raw Data'!BB594,IF(AND($AE$11=$AL$4,OR($AH$11="Southbound",$AH$11="Westbound")),'Raw Data'!BB801,IF(AND($AE$11=$AL$5,OR($AH$11="Southbound",$AH$11="Westbound")),'Raw Data'!BB1008,IF(AND($AE$11=$AL$6,OR($AH$11="Southbound",$AH$11="Westbound")),'Raw Data'!BB1215,IF(AND($AE$11=$AL$7,OR($AH$11="Southbound",$AH$11="Westbound")),'Raw Data'!BB1422,IF(AND($AE$11=$AL$1,$AH$11="Combined"),SUM('Raw Data'!BB179:BB180),IF(AND($AE$11=$AL$2,$AH$11="Combined"),SUM('Raw Data'!BB386:BB387),IF(AND($AE$11=$AL$3,$AH$11="Combined"),SUM('Raw Data'!BB593:BB594),IF(AND($AE$11=$AL$4,$AH$11="Combined"),SUM('Raw Data'!BB800:BB801),IF(AND($AE$11=$AL$5,$AH$11="Combined"),SUM('Raw Data'!BB1007:BB1008),IF(AND($AE$11=$AL$6,$AH$11="Combined"),SUM('Raw Data'!BB1214:BB1215),IF(AND($AE$11=$AL$7,$AH$11="Combined"),SUM('Raw Data'!BB1421:BB1422),"Error")))))))))))))))))))))</f>
        <v>0</v>
      </c>
      <c r="S42" s="6">
        <f>IF(AND($AE$11=$AL$1,OR($AH$11="Northbound",$AH$11="Eastbound")),'Raw Data'!BC179,IF(AND($AE$11=$AL$2,OR($AH$11="Northbound",$AH$11="Eastbound")),'Raw Data'!BC386,IF(AND($AE$11=$AL$3,OR($AH$11="Northbound",$AH$11="Eastbound")),'Raw Data'!BC593,IF(AND($AE$11=$AL$4,OR($AH$11="Northbound",$AH$11="Eastbound")),'Raw Data'!BC800,IF(AND($AE$11=$AL$5,OR($AH$11="Northbound",$AH$11="Eastbound")),'Raw Data'!BC1007,IF(AND($AE$11=$AL$6,OR($AH$11="Northbound",$AH$11="Eastbound")),'Raw Data'!BC1214,IF(AND($AE$11=$AL$7,OR($AH$11="Northbound",$AH$11="Eastbound")),'Raw Data'!BC1421,IF(AND($AE$11=$AL$1,OR($AH$11="Southbound",$AH$11="Westbound")),'Raw Data'!BC180,IF(AND($AE$11=$AL$2,OR($AH$11="Southbound",$AH$11="Westbound")),'Raw Data'!BC387,IF(AND($AE$11=$AL$3,OR($AH$11="Southbound",$AH$11="Westbound")),'Raw Data'!BC594,IF(AND($AE$11=$AL$4,OR($AH$11="Southbound",$AH$11="Westbound")),'Raw Data'!BC801,IF(AND($AE$11=$AL$5,OR($AH$11="Southbound",$AH$11="Westbound")),'Raw Data'!BC1008,IF(AND($AE$11=$AL$6,OR($AH$11="Southbound",$AH$11="Westbound")),'Raw Data'!BC1215,IF(AND($AE$11=$AL$7,OR($AH$11="Southbound",$AH$11="Westbound")),'Raw Data'!BC1422,IF(AND($AE$11=$AL$1,$AH$11="Combined"),SUM('Raw Data'!BC179:BC180),IF(AND($AE$11=$AL$2,$AH$11="Combined"),SUM('Raw Data'!BC386:BC387),IF(AND($AE$11=$AL$3,$AH$11="Combined"),SUM('Raw Data'!BC593:BC594),IF(AND($AE$11=$AL$4,$AH$11="Combined"),SUM('Raw Data'!BC800:BC801),IF(AND($AE$11=$AL$5,$AH$11="Combined"),SUM('Raw Data'!BC1007:BC1008),IF(AND($AE$11=$AL$6,$AH$11="Combined"),SUM('Raw Data'!BC1214:BC1215),IF(AND($AE$11=$AL$7,$AH$11="Combined"),SUM('Raw Data'!BC1421:BC1422),"Error")))))))))))))))))))))</f>
        <v>0</v>
      </c>
      <c r="T42" s="6">
        <f>IF(AND($AE$11=$AL$1,OR($AH$11="Northbound",$AH$11="Eastbound")),'Raw Data'!BD179,IF(AND($AE$11=$AL$2,OR($AH$11="Northbound",$AH$11="Eastbound")),'Raw Data'!BD386,IF(AND($AE$11=$AL$3,OR($AH$11="Northbound",$AH$11="Eastbound")),'Raw Data'!BD593,IF(AND($AE$11=$AL$4,OR($AH$11="Northbound",$AH$11="Eastbound")),'Raw Data'!BD800,IF(AND($AE$11=$AL$5,OR($AH$11="Northbound",$AH$11="Eastbound")),'Raw Data'!BD1007,IF(AND($AE$11=$AL$6,OR($AH$11="Northbound",$AH$11="Eastbound")),'Raw Data'!BD1214,IF(AND($AE$11=$AL$7,OR($AH$11="Northbound",$AH$11="Eastbound")),'Raw Data'!BD1421,IF(AND($AE$11=$AL$1,OR($AH$11="Southbound",$AH$11="Westbound")),'Raw Data'!BD180,IF(AND($AE$11=$AL$2,OR($AH$11="Southbound",$AH$11="Westbound")),'Raw Data'!BD387,IF(AND($AE$11=$AL$3,OR($AH$11="Southbound",$AH$11="Westbound")),'Raw Data'!BD594,IF(AND($AE$11=$AL$4,OR($AH$11="Southbound",$AH$11="Westbound")),'Raw Data'!BD801,IF(AND($AE$11=$AL$5,OR($AH$11="Southbound",$AH$11="Westbound")),'Raw Data'!BD1008,IF(AND($AE$11=$AL$6,OR($AH$11="Southbound",$AH$11="Westbound")),'Raw Data'!BD1215,IF(AND($AE$11=$AL$7,OR($AH$11="Southbound",$AH$11="Westbound")),'Raw Data'!BD1422,IF(AND($AE$11=$AL$1,$AH$11="Combined"),SUM('Raw Data'!BD179:BD180),IF(AND($AE$11=$AL$2,$AH$11="Combined"),SUM('Raw Data'!BD386:BD387),IF(AND($AE$11=$AL$3,$AH$11="Combined"),SUM('Raw Data'!BD593:BD594),IF(AND($AE$11=$AL$4,$AH$11="Combined"),SUM('Raw Data'!BD800:BD801),IF(AND($AE$11=$AL$5,$AH$11="Combined"),SUM('Raw Data'!BD1007:BD1008),IF(AND($AE$11=$AL$6,$AH$11="Combined"),SUM('Raw Data'!BD1214:BD1215),IF(AND($AE$11=$AL$7,$AH$11="Combined"),SUM('Raw Data'!BD1421:BD1422),"Error")))))))))))))))))))))</f>
        <v>0</v>
      </c>
      <c r="U42" s="6">
        <f>IF(AND($AE$11=$AL$1,OR($AH$11="Northbound",$AH$11="Eastbound")),'Raw Data'!BE179,IF(AND($AE$11=$AL$2,OR($AH$11="Northbound",$AH$11="Eastbound")),'Raw Data'!BE386,IF(AND($AE$11=$AL$3,OR($AH$11="Northbound",$AH$11="Eastbound")),'Raw Data'!BE593,IF(AND($AE$11=$AL$4,OR($AH$11="Northbound",$AH$11="Eastbound")),'Raw Data'!BE800,IF(AND($AE$11=$AL$5,OR($AH$11="Northbound",$AH$11="Eastbound")),'Raw Data'!BE1007,IF(AND($AE$11=$AL$6,OR($AH$11="Northbound",$AH$11="Eastbound")),'Raw Data'!BE1214,IF(AND($AE$11=$AL$7,OR($AH$11="Northbound",$AH$11="Eastbound")),'Raw Data'!BE1421,IF(AND($AE$11=$AL$1,OR($AH$11="Southbound",$AH$11="Westbound")),'Raw Data'!BE180,IF(AND($AE$11=$AL$2,OR($AH$11="Southbound",$AH$11="Westbound")),'Raw Data'!BE387,IF(AND($AE$11=$AL$3,OR($AH$11="Southbound",$AH$11="Westbound")),'Raw Data'!BE594,IF(AND($AE$11=$AL$4,OR($AH$11="Southbound",$AH$11="Westbound")),'Raw Data'!BE801,IF(AND($AE$11=$AL$5,OR($AH$11="Southbound",$AH$11="Westbound")),'Raw Data'!BE1008,IF(AND($AE$11=$AL$6,OR($AH$11="Southbound",$AH$11="Westbound")),'Raw Data'!BE1215,IF(AND($AE$11=$AL$7,OR($AH$11="Southbound",$AH$11="Westbound")),'Raw Data'!BE1422,IF(AND($AE$11=$AL$1,$AH$11="Combined"),SUM('Raw Data'!BE179:BE180),IF(AND($AE$11=$AL$2,$AH$11="Combined"),SUM('Raw Data'!BE386:BE387),IF(AND($AE$11=$AL$3,$AH$11="Combined"),SUM('Raw Data'!BE593:BE594),IF(AND($AE$11=$AL$4,$AH$11="Combined"),SUM('Raw Data'!BE800:BE801),IF(AND($AE$11=$AL$5,$AH$11="Combined"),SUM('Raw Data'!BE1007:BE1008),IF(AND($AE$11=$AL$6,$AH$11="Combined"),SUM('Raw Data'!BE1214:BE1215),IF(AND($AE$11=$AL$7,$AH$11="Combined"),SUM('Raw Data'!BE1421:BE1422),"Error")))))))))))))))))))))</f>
        <v>0</v>
      </c>
      <c r="V42" s="6">
        <f>IF(AND($AE$11=$AL$1,OR($AH$11="Northbound",$AH$11="Eastbound")),'Raw Data'!BF179,IF(AND($AE$11=$AL$2,OR($AH$11="Northbound",$AH$11="Eastbound")),'Raw Data'!BF386,IF(AND($AE$11=$AL$3,OR($AH$11="Northbound",$AH$11="Eastbound")),'Raw Data'!BF593,IF(AND($AE$11=$AL$4,OR($AH$11="Northbound",$AH$11="Eastbound")),'Raw Data'!BF800,IF(AND($AE$11=$AL$5,OR($AH$11="Northbound",$AH$11="Eastbound")),'Raw Data'!BF1007,IF(AND($AE$11=$AL$6,OR($AH$11="Northbound",$AH$11="Eastbound")),'Raw Data'!BF1214,IF(AND($AE$11=$AL$7,OR($AH$11="Northbound",$AH$11="Eastbound")),'Raw Data'!BF1421,IF(AND($AE$11=$AL$1,OR($AH$11="Southbound",$AH$11="Westbound")),'Raw Data'!BF180,IF(AND($AE$11=$AL$2,OR($AH$11="Southbound",$AH$11="Westbound")),'Raw Data'!BF387,IF(AND($AE$11=$AL$3,OR($AH$11="Southbound",$AH$11="Westbound")),'Raw Data'!BF594,IF(AND($AE$11=$AL$4,OR($AH$11="Southbound",$AH$11="Westbound")),'Raw Data'!BF801,IF(AND($AE$11=$AL$5,OR($AH$11="Southbound",$AH$11="Westbound")),'Raw Data'!BF1008,IF(AND($AE$11=$AL$6,OR($AH$11="Southbound",$AH$11="Westbound")),'Raw Data'!BF1215,IF(AND($AE$11=$AL$7,OR($AH$11="Southbound",$AH$11="Westbound")),'Raw Data'!BF1422,IF(AND($AE$11=$AL$1,$AH$11="Combined"),SUM('Raw Data'!BF179:BF180),IF(AND($AE$11=$AL$2,$AH$11="Combined"),SUM('Raw Data'!BF386:BF387),IF(AND($AE$11=$AL$3,$AH$11="Combined"),SUM('Raw Data'!BF593:BF594),IF(AND($AE$11=$AL$4,$AH$11="Combined"),SUM('Raw Data'!BF800:BF801),IF(AND($AE$11=$AL$5,$AH$11="Combined"),SUM('Raw Data'!BF1007:BF1008),IF(AND($AE$11=$AL$6,$AH$11="Combined"),SUM('Raw Data'!BF1214:BF1215),IF(AND($AE$11=$AL$7,$AH$11="Combined"),SUM('Raw Data'!BF1421:BF1422),"Error")))))))))))))))))))))</f>
        <v>0</v>
      </c>
      <c r="W42" s="6">
        <f>IF(AND($AE$11=$AL$1,OR($AH$11="Northbound",$AH$11="Eastbound")),'Raw Data'!BG179,IF(AND($AE$11=$AL$2,OR($AH$11="Northbound",$AH$11="Eastbound")),'Raw Data'!BG386,IF(AND($AE$11=$AL$3,OR($AH$11="Northbound",$AH$11="Eastbound")),'Raw Data'!BG593,IF(AND($AE$11=$AL$4,OR($AH$11="Northbound",$AH$11="Eastbound")),'Raw Data'!BG800,IF(AND($AE$11=$AL$5,OR($AH$11="Northbound",$AH$11="Eastbound")),'Raw Data'!BG1007,IF(AND($AE$11=$AL$6,OR($AH$11="Northbound",$AH$11="Eastbound")),'Raw Data'!BG1214,IF(AND($AE$11=$AL$7,OR($AH$11="Northbound",$AH$11="Eastbound")),'Raw Data'!BG1421,IF(AND($AE$11=$AL$1,OR($AH$11="Southbound",$AH$11="Westbound")),'Raw Data'!BG180,IF(AND($AE$11=$AL$2,OR($AH$11="Southbound",$AH$11="Westbound")),'Raw Data'!BG387,IF(AND($AE$11=$AL$3,OR($AH$11="Southbound",$AH$11="Westbound")),'Raw Data'!BG594,IF(AND($AE$11=$AL$4,OR($AH$11="Southbound",$AH$11="Westbound")),'Raw Data'!BG801,IF(AND($AE$11=$AL$5,OR($AH$11="Southbound",$AH$11="Westbound")),'Raw Data'!BG1008,IF(AND($AE$11=$AL$6,OR($AH$11="Southbound",$AH$11="Westbound")),'Raw Data'!BG1215,IF(AND($AE$11=$AL$7,OR($AH$11="Southbound",$AH$11="Westbound")),'Raw Data'!BG1422,IF(AND($AE$11=$AL$1,$AH$11="Combined"),SUM('Raw Data'!BG179:BG180),IF(AND($AE$11=$AL$2,$AH$11="Combined"),SUM('Raw Data'!BG386:BG387),IF(AND($AE$11=$AL$3,$AH$11="Combined"),SUM('Raw Data'!BG593:BG594),IF(AND($AE$11=$AL$4,$AH$11="Combined"),SUM('Raw Data'!BG800:BG801),IF(AND($AE$11=$AL$5,$AH$11="Combined"),SUM('Raw Data'!BG1007:BG1008),IF(AND($AE$11=$AL$6,$AH$11="Combined"),SUM('Raw Data'!BG1214:BG1215),IF(AND($AE$11=$AL$7,$AH$11="Combined"),SUM('Raw Data'!BG1421:BG1422),"Error")))))))))))))))))))))</f>
        <v>0</v>
      </c>
      <c r="X42" s="6">
        <f t="shared" si="2"/>
        <v>2</v>
      </c>
      <c r="Y42" s="24">
        <f t="shared" si="0"/>
        <v>40</v>
      </c>
      <c r="Z42" s="6" t="str">
        <f>IF(AND($AE$11=$AL$1,OR($AH$11="Northbound",$AH$11="Eastbound")),'Raw Data'!BH179,IF(AND($AE$11=$AL$2,OR($AH$11="Northbound",$AH$11="Eastbound")),'Raw Data'!BH386,IF(AND($AE$11=$AL$3,OR($AH$11="Northbound",$AH$11="Eastbound")),'Raw Data'!BH593,IF(AND($AE$11=$AL$4,OR($AH$11="Northbound",$AH$11="Eastbound")),'Raw Data'!BH800,IF(AND($AE$11=$AL$5,OR($AH$11="Northbound",$AH$11="Eastbound")),'Raw Data'!BH1007,IF(AND($AE$11=$AL$6,OR($AH$11="Northbound",$AH$11="Eastbound")),'Raw Data'!BH1214,IF(AND($AE$11=$AL$7,OR($AH$11="Northbound",$AH$11="Eastbound")),'Raw Data'!BH1421,IF(AND($AE$11=$AL$1,OR($AH$11="Southbound",$AH$11="Westbound")),'Raw Data'!BH180,IF(AND($AE$11=$AL$2,OR($AH$11="Southbound",$AH$11="Westbound")),'Raw Data'!BH387,IF(AND($AE$11=$AL$3,OR($AH$11="Southbound",$AH$11="Westbound")),'Raw Data'!BH594,IF(AND($AE$11=$AL$4,OR($AH$11="Southbound",$AH$11="Westbound")),'Raw Data'!BH801,IF(AND($AE$11=$AL$5,OR($AH$11="Southbound",$AH$11="Westbound")),'Raw Data'!BH1008,IF(AND($AE$11=$AL$6,OR($AH$11="Southbound",$AH$11="Westbound")),'Raw Data'!BH1215,IF(AND($AE$11=$AL$7,OR($AH$11="Southbound",$AH$11="Westbound")),'Raw Data'!BH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2" s="6" t="str">
        <f>IF(AND($AE$11=$AL$1,OR($AH$11="Northbound",$AH$11="Eastbound")),'Raw Data'!BI179,IF(AND($AE$11=$AL$2,OR($AH$11="Northbound",$AH$11="Eastbound")),'Raw Data'!BI386,IF(AND($AE$11=$AL$3,OR($AH$11="Northbound",$AH$11="Eastbound")),'Raw Data'!BI593,IF(AND($AE$11=$AL$4,OR($AH$11="Northbound",$AH$11="Eastbound")),'Raw Data'!BI800,IF(AND($AE$11=$AL$5,OR($AH$11="Northbound",$AH$11="Eastbound")),'Raw Data'!BI1007,IF(AND($AE$11=$AL$6,OR($AH$11="Northbound",$AH$11="Eastbound")),'Raw Data'!BI1214,IF(AND($AE$11=$AL$7,OR($AH$11="Northbound",$AH$11="Eastbound")),'Raw Data'!BI1421,IF(AND($AE$11=$AL$1,OR($AH$11="Southbound",$AH$11="Westbound")),'Raw Data'!BI180,IF(AND($AE$11=$AL$2,OR($AH$11="Southbound",$AH$11="Westbound")),'Raw Data'!BI387,IF(AND($AE$11=$AL$3,OR($AH$11="Southbound",$AH$11="Westbound")),'Raw Data'!BI594,IF(AND($AE$11=$AL$4,OR($AH$11="Southbound",$AH$11="Westbound")),'Raw Data'!BI801,IF(AND($AE$11=$AL$5,OR($AH$11="Southbound",$AH$11="Westbound")),'Raw Data'!BI1008,IF(AND($AE$11=$AL$6,OR($AH$11="Southbound",$AH$11="Westbound")),'Raw Data'!BI1215,IF(AND($AE$11=$AL$7,OR($AH$11="Southbound",$AH$11="Westbound")),'Raw Data'!BI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2" s="6" t="str">
        <f>IF(AND($AE$11=$AL$1,OR($AH$11="Northbound",$AH$11="Eastbound")),'Raw Data'!BJ179,IF(AND($AE$11=$AL$2,OR($AH$11="Northbound",$AH$11="Eastbound")),'Raw Data'!BJ386,IF(AND($AE$11=$AL$3,OR($AH$11="Northbound",$AH$11="Eastbound")),'Raw Data'!BJ593,IF(AND($AE$11=$AL$4,OR($AH$11="Northbound",$AH$11="Eastbound")),'Raw Data'!BJ800,IF(AND($AE$11=$AL$5,OR($AH$11="Northbound",$AH$11="Eastbound")),'Raw Data'!BJ1007,IF(AND($AE$11=$AL$6,OR($AH$11="Northbound",$AH$11="Eastbound")),'Raw Data'!BJ1214,IF(AND($AE$11=$AL$7,OR($AH$11="Northbound",$AH$11="Eastbound")),'Raw Data'!BJ1421,IF(AND($AE$11=$AL$1,OR($AH$11="Southbound",$AH$11="Westbound")),'Raw Data'!BJ180,IF(AND($AE$11=$AL$2,OR($AH$11="Southbound",$AH$11="Westbound")),'Raw Data'!BJ387,IF(AND($AE$11=$AL$3,OR($AH$11="Southbound",$AH$11="Westbound")),'Raw Data'!BJ594,IF(AND($AE$11=$AL$4,OR($AH$11="Southbound",$AH$11="Westbound")),'Raw Data'!BJ801,IF(AND($AE$11=$AL$5,OR($AH$11="Southbound",$AH$11="Westbound")),'Raw Data'!BJ1008,IF(AND($AE$11=$AL$6,OR($AH$11="Southbound",$AH$11="Westbound")),'Raw Data'!BJ1215,IF(AND($AE$11=$AL$7,OR($AH$11="Southbound",$AH$11="Westbound")),'Raw Data'!BJ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2" s="70" t="str">
        <f>IF(AND($AE$11=$AL$1,OR($AH$11="Northbound",$AH$11="Eastbound")),'Raw Data'!BK179,IF(AND($AE$11=$AL$2,OR($AH$11="Northbound",$AH$11="Eastbound")),'Raw Data'!BK386,IF(AND($AE$11=$AL$3,OR($AH$11="Northbound",$AH$11="Eastbound")),'Raw Data'!BK593,IF(AND($AE$11=$AL$4,OR($AH$11="Northbound",$AH$11="Eastbound")),'Raw Data'!BK800,IF(AND($AE$11=$AL$5,OR($AH$11="Northbound",$AH$11="Eastbound")),'Raw Data'!BK1007,IF(AND($AE$11=$AL$6,OR($AH$11="Northbound",$AH$11="Eastbound")),'Raw Data'!BK1214,IF(AND($AE$11=$AL$7,OR($AH$11="Northbound",$AH$11="Eastbound")),'Raw Data'!BK1421,IF(AND($AE$11=$AL$1,OR($AH$11="Southbound",$AH$11="Westbound")),'Raw Data'!BK180,IF(AND($AE$11=$AL$2,OR($AH$11="Southbound",$AH$11="Westbound")),'Raw Data'!BK387,IF(AND($AE$11=$AL$3,OR($AH$11="Southbound",$AH$11="Westbound")),'Raw Data'!BK594,IF(AND($AE$11=$AL$4,OR($AH$11="Southbound",$AH$11="Westbound")),'Raw Data'!BK801,IF(AND($AE$11=$AL$5,OR($AH$11="Southbound",$AH$11="Westbound")),'Raw Data'!BK1008,IF(AND($AE$11=$AL$6,OR($AH$11="Southbound",$AH$11="Westbound")),'Raw Data'!BK1215,IF(AND($AE$11=$AL$7,OR($AH$11="Southbound",$AH$11="Westbound")),'Raw Data'!BK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2" s="47"/>
      <c r="AF42" s="47"/>
      <c r="AG42" s="47"/>
      <c r="AH42" s="47"/>
      <c r="AI42" s="47"/>
      <c r="AJ42" s="47"/>
      <c r="AK42" s="47"/>
      <c r="AL42" s="51"/>
      <c r="AM42" s="51"/>
      <c r="AN42" s="41"/>
      <c r="AO42" s="51"/>
      <c r="AQ42" s="47"/>
      <c r="AR42" s="47"/>
      <c r="AT42" s="47"/>
      <c r="AU42" s="47"/>
    </row>
    <row r="43" spans="1:47" ht="13.8" x14ac:dyDescent="0.25">
      <c r="A43" s="43">
        <v>0.30208333333333398</v>
      </c>
      <c r="B43" s="54">
        <f t="shared" si="1"/>
        <v>3</v>
      </c>
      <c r="C43" s="6">
        <f>IF(AND($AE$11=$AL$1,OR($AH$11="Northbound",$AH$11="Eastbound")),'Raw Data'!AM181,IF(AND($AE$11=$AL$2,OR($AH$11="Northbound",$AH$11="Eastbound")),'Raw Data'!AM388,IF(AND($AE$11=$AL$3,OR($AH$11="Northbound",$AH$11="Eastbound")),'Raw Data'!AM595,IF(AND($AE$11=$AL$4,OR($AH$11="Northbound",$AH$11="Eastbound")),'Raw Data'!AM802,IF(AND($AE$11=$AL$5,OR($AH$11="Northbound",$AH$11="Eastbound")),'Raw Data'!AM1009,IF(AND($AE$11=$AL$6,OR($AH$11="Northbound",$AH$11="Eastbound")),'Raw Data'!AM1216,IF(AND($AE$11=$AL$7,OR($AH$11="Northbound",$AH$11="Eastbound")),'Raw Data'!AM1423,IF(AND($AE$11=$AL$1,OR($AH$11="Southbound",$AH$11="Westbound")),'Raw Data'!AM182,IF(AND($AE$11=$AL$2,OR($AH$11="Southbound",$AH$11="Westbound")),'Raw Data'!AM389,IF(AND($AE$11=$AL$3,OR($AH$11="Southbound",$AH$11="Westbound")),'Raw Data'!AM596,IF(AND($AE$11=$AL$4,OR($AH$11="Southbound",$AH$11="Westbound")),'Raw Data'!AM803,IF(AND($AE$11=$AL$5,OR($AH$11="Southbound",$AH$11="Westbound")),'Raw Data'!AM1010,IF(AND($AE$11=$AL$6,OR($AH$11="Southbound",$AH$11="Westbound")),'Raw Data'!AM1217,IF(AND($AE$11=$AL$7,OR($AH$11="Southbound",$AH$11="Westbound")),'Raw Data'!AM1424,IF(AND($AE$11=$AL$1,$AH$11="Combined"),SUM('Raw Data'!AM181:AM182),IF(AND($AE$11=$AL$2,$AH$11="Combined"),SUM('Raw Data'!AM388:AM389),IF(AND($AE$11=$AL$3,$AH$11="Combined"),SUM('Raw Data'!AM595:AM596),IF(AND($AE$11=$AL$4,$AH$11="Combined"),SUM('Raw Data'!AM802:AM803),IF(AND($AE$11=$AL$5,$AH$11="Combined"),SUM('Raw Data'!AM1009:AM1010),IF(AND($AE$11=$AL$6,$AH$11="Combined"),SUM('Raw Data'!AM1216:AM1217),IF(AND($AE$11=$AL$7,$AH$11="Combined"),SUM('Raw Data'!AM1423:AM1424),"Error")))))))))))))))))))))</f>
        <v>0</v>
      </c>
      <c r="D43" s="6">
        <f>IF(AND($AE$11=$AL$1,OR($AH$11="Northbound",$AH$11="Eastbound")),'Raw Data'!AN181,IF(AND($AE$11=$AL$2,OR($AH$11="Northbound",$AH$11="Eastbound")),'Raw Data'!AN388,IF(AND($AE$11=$AL$3,OR($AH$11="Northbound",$AH$11="Eastbound")),'Raw Data'!AN595,IF(AND($AE$11=$AL$4,OR($AH$11="Northbound",$AH$11="Eastbound")),'Raw Data'!AN802,IF(AND($AE$11=$AL$5,OR($AH$11="Northbound",$AH$11="Eastbound")),'Raw Data'!AN1009,IF(AND($AE$11=$AL$6,OR($AH$11="Northbound",$AH$11="Eastbound")),'Raw Data'!AN1216,IF(AND($AE$11=$AL$7,OR($AH$11="Northbound",$AH$11="Eastbound")),'Raw Data'!AN1423,IF(AND($AE$11=$AL$1,OR($AH$11="Southbound",$AH$11="Westbound")),'Raw Data'!AN182,IF(AND($AE$11=$AL$2,OR($AH$11="Southbound",$AH$11="Westbound")),'Raw Data'!AN389,IF(AND($AE$11=$AL$3,OR($AH$11="Southbound",$AH$11="Westbound")),'Raw Data'!AN596,IF(AND($AE$11=$AL$4,OR($AH$11="Southbound",$AH$11="Westbound")),'Raw Data'!AN803,IF(AND($AE$11=$AL$5,OR($AH$11="Southbound",$AH$11="Westbound")),'Raw Data'!AN1010,IF(AND($AE$11=$AL$6,OR($AH$11="Southbound",$AH$11="Westbound")),'Raw Data'!AN1217,IF(AND($AE$11=$AL$7,OR($AH$11="Southbound",$AH$11="Westbound")),'Raw Data'!AN1424,IF(AND($AE$11=$AL$1,$AH$11="Combined"),SUM('Raw Data'!AN181:AN182),IF(AND($AE$11=$AL$2,$AH$11="Combined"),SUM('Raw Data'!AN388:AN389),IF(AND($AE$11=$AL$3,$AH$11="Combined"),SUM('Raw Data'!AN595:AN596),IF(AND($AE$11=$AL$4,$AH$11="Combined"),SUM('Raw Data'!AN802:AN803),IF(AND($AE$11=$AL$5,$AH$11="Combined"),SUM('Raw Data'!AN1009:AN1010),IF(AND($AE$11=$AL$6,$AH$11="Combined"),SUM('Raw Data'!AN1216:AN1217),IF(AND($AE$11=$AL$7,$AH$11="Combined"),SUM('Raw Data'!AN1423:AN1424),"Error")))))))))))))))))))))</f>
        <v>0</v>
      </c>
      <c r="E43" s="6">
        <f>IF(AND($AE$11=$AL$1,OR($AH$11="Northbound",$AH$11="Eastbound")),'Raw Data'!AO181,IF(AND($AE$11=$AL$2,OR($AH$11="Northbound",$AH$11="Eastbound")),'Raw Data'!AO388,IF(AND($AE$11=$AL$3,OR($AH$11="Northbound",$AH$11="Eastbound")),'Raw Data'!AO595,IF(AND($AE$11=$AL$4,OR($AH$11="Northbound",$AH$11="Eastbound")),'Raw Data'!AO802,IF(AND($AE$11=$AL$5,OR($AH$11="Northbound",$AH$11="Eastbound")),'Raw Data'!AO1009,IF(AND($AE$11=$AL$6,OR($AH$11="Northbound",$AH$11="Eastbound")),'Raw Data'!AO1216,IF(AND($AE$11=$AL$7,OR($AH$11="Northbound",$AH$11="Eastbound")),'Raw Data'!AO1423,IF(AND($AE$11=$AL$1,OR($AH$11="Southbound",$AH$11="Westbound")),'Raw Data'!AO182,IF(AND($AE$11=$AL$2,OR($AH$11="Southbound",$AH$11="Westbound")),'Raw Data'!AO389,IF(AND($AE$11=$AL$3,OR($AH$11="Southbound",$AH$11="Westbound")),'Raw Data'!AO596,IF(AND($AE$11=$AL$4,OR($AH$11="Southbound",$AH$11="Westbound")),'Raw Data'!AO803,IF(AND($AE$11=$AL$5,OR($AH$11="Southbound",$AH$11="Westbound")),'Raw Data'!AO1010,IF(AND($AE$11=$AL$6,OR($AH$11="Southbound",$AH$11="Westbound")),'Raw Data'!AO1217,IF(AND($AE$11=$AL$7,OR($AH$11="Southbound",$AH$11="Westbound")),'Raw Data'!AO1424,IF(AND($AE$11=$AL$1,$AH$11="Combined"),SUM('Raw Data'!AO181:AO182),IF(AND($AE$11=$AL$2,$AH$11="Combined"),SUM('Raw Data'!AO388:AO389),IF(AND($AE$11=$AL$3,$AH$11="Combined"),SUM('Raw Data'!AO595:AO596),IF(AND($AE$11=$AL$4,$AH$11="Combined"),SUM('Raw Data'!AO802:AO803),IF(AND($AE$11=$AL$5,$AH$11="Combined"),SUM('Raw Data'!AO1009:AO1010),IF(AND($AE$11=$AL$6,$AH$11="Combined"),SUM('Raw Data'!AO1216:AO1217),IF(AND($AE$11=$AL$7,$AH$11="Combined"),SUM('Raw Data'!AO1423:AO1424),"Error")))))))))))))))))))))</f>
        <v>2</v>
      </c>
      <c r="F43" s="6">
        <f>IF(AND($AE$11=$AL$1,OR($AH$11="Northbound",$AH$11="Eastbound")),'Raw Data'!AP181,IF(AND($AE$11=$AL$2,OR($AH$11="Northbound",$AH$11="Eastbound")),'Raw Data'!AP388,IF(AND($AE$11=$AL$3,OR($AH$11="Northbound",$AH$11="Eastbound")),'Raw Data'!AP595,IF(AND($AE$11=$AL$4,OR($AH$11="Northbound",$AH$11="Eastbound")),'Raw Data'!AP802,IF(AND($AE$11=$AL$5,OR($AH$11="Northbound",$AH$11="Eastbound")),'Raw Data'!AP1009,IF(AND($AE$11=$AL$6,OR($AH$11="Northbound",$AH$11="Eastbound")),'Raw Data'!AP1216,IF(AND($AE$11=$AL$7,OR($AH$11="Northbound",$AH$11="Eastbound")),'Raw Data'!AP1423,IF(AND($AE$11=$AL$1,OR($AH$11="Southbound",$AH$11="Westbound")),'Raw Data'!AP182,IF(AND($AE$11=$AL$2,OR($AH$11="Southbound",$AH$11="Westbound")),'Raw Data'!AP389,IF(AND($AE$11=$AL$3,OR($AH$11="Southbound",$AH$11="Westbound")),'Raw Data'!AP596,IF(AND($AE$11=$AL$4,OR($AH$11="Southbound",$AH$11="Westbound")),'Raw Data'!AP803,IF(AND($AE$11=$AL$5,OR($AH$11="Southbound",$AH$11="Westbound")),'Raw Data'!AP1010,IF(AND($AE$11=$AL$6,OR($AH$11="Southbound",$AH$11="Westbound")),'Raw Data'!AP1217,IF(AND($AE$11=$AL$7,OR($AH$11="Southbound",$AH$11="Westbound")),'Raw Data'!AP1424,IF(AND($AE$11=$AL$1,$AH$11="Combined"),SUM('Raw Data'!AP181:AP182),IF(AND($AE$11=$AL$2,$AH$11="Combined"),SUM('Raw Data'!AP388:AP389),IF(AND($AE$11=$AL$3,$AH$11="Combined"),SUM('Raw Data'!AP595:AP596),IF(AND($AE$11=$AL$4,$AH$11="Combined"),SUM('Raw Data'!AP802:AP803),IF(AND($AE$11=$AL$5,$AH$11="Combined"),SUM('Raw Data'!AP1009:AP1010),IF(AND($AE$11=$AL$6,$AH$11="Combined"),SUM('Raw Data'!AP1216:AP1217),IF(AND($AE$11=$AL$7,$AH$11="Combined"),SUM('Raw Data'!AP1423:AP1424),"Error")))))))))))))))))))))</f>
        <v>1</v>
      </c>
      <c r="G43" s="6">
        <f>IF(AND($AE$11=$AL$1,OR($AH$11="Northbound",$AH$11="Eastbound")),'Raw Data'!AQ181,IF(AND($AE$11=$AL$2,OR($AH$11="Northbound",$AH$11="Eastbound")),'Raw Data'!AQ388,IF(AND($AE$11=$AL$3,OR($AH$11="Northbound",$AH$11="Eastbound")),'Raw Data'!AQ595,IF(AND($AE$11=$AL$4,OR($AH$11="Northbound",$AH$11="Eastbound")),'Raw Data'!AQ802,IF(AND($AE$11=$AL$5,OR($AH$11="Northbound",$AH$11="Eastbound")),'Raw Data'!AQ1009,IF(AND($AE$11=$AL$6,OR($AH$11="Northbound",$AH$11="Eastbound")),'Raw Data'!AQ1216,IF(AND($AE$11=$AL$7,OR($AH$11="Northbound",$AH$11="Eastbound")),'Raw Data'!AQ1423,IF(AND($AE$11=$AL$1,OR($AH$11="Southbound",$AH$11="Westbound")),'Raw Data'!AQ182,IF(AND($AE$11=$AL$2,OR($AH$11="Southbound",$AH$11="Westbound")),'Raw Data'!AQ389,IF(AND($AE$11=$AL$3,OR($AH$11="Southbound",$AH$11="Westbound")),'Raw Data'!AQ596,IF(AND($AE$11=$AL$4,OR($AH$11="Southbound",$AH$11="Westbound")),'Raw Data'!AQ803,IF(AND($AE$11=$AL$5,OR($AH$11="Southbound",$AH$11="Westbound")),'Raw Data'!AQ1010,IF(AND($AE$11=$AL$6,OR($AH$11="Southbound",$AH$11="Westbound")),'Raw Data'!AQ1217,IF(AND($AE$11=$AL$7,OR($AH$11="Southbound",$AH$11="Westbound")),'Raw Data'!AQ1424,IF(AND($AE$11=$AL$1,$AH$11="Combined"),SUM('Raw Data'!AQ181:AQ182),IF(AND($AE$11=$AL$2,$AH$11="Combined"),SUM('Raw Data'!AQ388:AQ389),IF(AND($AE$11=$AL$3,$AH$11="Combined"),SUM('Raw Data'!AQ595:AQ596),IF(AND($AE$11=$AL$4,$AH$11="Combined"),SUM('Raw Data'!AQ802:AQ803),IF(AND($AE$11=$AL$5,$AH$11="Combined"),SUM('Raw Data'!AQ1009:AQ1010),IF(AND($AE$11=$AL$6,$AH$11="Combined"),SUM('Raw Data'!AQ1216:AQ1217),IF(AND($AE$11=$AL$7,$AH$11="Combined"),SUM('Raw Data'!AQ1423:AQ1424),"Error")))))))))))))))))))))</f>
        <v>0</v>
      </c>
      <c r="H43" s="6">
        <f>IF(AND($AE$11=$AL$1,OR($AH$11="Northbound",$AH$11="Eastbound")),'Raw Data'!AR181,IF(AND($AE$11=$AL$2,OR($AH$11="Northbound",$AH$11="Eastbound")),'Raw Data'!AR388,IF(AND($AE$11=$AL$3,OR($AH$11="Northbound",$AH$11="Eastbound")),'Raw Data'!AR595,IF(AND($AE$11=$AL$4,OR($AH$11="Northbound",$AH$11="Eastbound")),'Raw Data'!AR802,IF(AND($AE$11=$AL$5,OR($AH$11="Northbound",$AH$11="Eastbound")),'Raw Data'!AR1009,IF(AND($AE$11=$AL$6,OR($AH$11="Northbound",$AH$11="Eastbound")),'Raw Data'!AR1216,IF(AND($AE$11=$AL$7,OR($AH$11="Northbound",$AH$11="Eastbound")),'Raw Data'!AR1423,IF(AND($AE$11=$AL$1,OR($AH$11="Southbound",$AH$11="Westbound")),'Raw Data'!AR182,IF(AND($AE$11=$AL$2,OR($AH$11="Southbound",$AH$11="Westbound")),'Raw Data'!AR389,IF(AND($AE$11=$AL$3,OR($AH$11="Southbound",$AH$11="Westbound")),'Raw Data'!AR596,IF(AND($AE$11=$AL$4,OR($AH$11="Southbound",$AH$11="Westbound")),'Raw Data'!AR803,IF(AND($AE$11=$AL$5,OR($AH$11="Southbound",$AH$11="Westbound")),'Raw Data'!AR1010,IF(AND($AE$11=$AL$6,OR($AH$11="Southbound",$AH$11="Westbound")),'Raw Data'!AR1217,IF(AND($AE$11=$AL$7,OR($AH$11="Southbound",$AH$11="Westbound")),'Raw Data'!AR1424,IF(AND($AE$11=$AL$1,$AH$11="Combined"),SUM('Raw Data'!AR181:AR182),IF(AND($AE$11=$AL$2,$AH$11="Combined"),SUM('Raw Data'!AR388:AR389),IF(AND($AE$11=$AL$3,$AH$11="Combined"),SUM('Raw Data'!AR595:AR596),IF(AND($AE$11=$AL$4,$AH$11="Combined"),SUM('Raw Data'!AR802:AR803),IF(AND($AE$11=$AL$5,$AH$11="Combined"),SUM('Raw Data'!AR1009:AR1010),IF(AND($AE$11=$AL$6,$AH$11="Combined"),SUM('Raw Data'!AR1216:AR1217),IF(AND($AE$11=$AL$7,$AH$11="Combined"),SUM('Raw Data'!AR1423:AR1424),"Error")))))))))))))))))))))</f>
        <v>0</v>
      </c>
      <c r="I43" s="6">
        <f>IF(AND($AE$11=$AL$1,OR($AH$11="Northbound",$AH$11="Eastbound")),'Raw Data'!AS181,IF(AND($AE$11=$AL$2,OR($AH$11="Northbound",$AH$11="Eastbound")),'Raw Data'!AS388,IF(AND($AE$11=$AL$3,OR($AH$11="Northbound",$AH$11="Eastbound")),'Raw Data'!AS595,IF(AND($AE$11=$AL$4,OR($AH$11="Northbound",$AH$11="Eastbound")),'Raw Data'!AS802,IF(AND($AE$11=$AL$5,OR($AH$11="Northbound",$AH$11="Eastbound")),'Raw Data'!AS1009,IF(AND($AE$11=$AL$6,OR($AH$11="Northbound",$AH$11="Eastbound")),'Raw Data'!AS1216,IF(AND($AE$11=$AL$7,OR($AH$11="Northbound",$AH$11="Eastbound")),'Raw Data'!AS1423,IF(AND($AE$11=$AL$1,OR($AH$11="Southbound",$AH$11="Westbound")),'Raw Data'!AS182,IF(AND($AE$11=$AL$2,OR($AH$11="Southbound",$AH$11="Westbound")),'Raw Data'!AS389,IF(AND($AE$11=$AL$3,OR($AH$11="Southbound",$AH$11="Westbound")),'Raw Data'!AS596,IF(AND($AE$11=$AL$4,OR($AH$11="Southbound",$AH$11="Westbound")),'Raw Data'!AS803,IF(AND($AE$11=$AL$5,OR($AH$11="Southbound",$AH$11="Westbound")),'Raw Data'!AS1010,IF(AND($AE$11=$AL$6,OR($AH$11="Southbound",$AH$11="Westbound")),'Raw Data'!AS1217,IF(AND($AE$11=$AL$7,OR($AH$11="Southbound",$AH$11="Westbound")),'Raw Data'!AS1424,IF(AND($AE$11=$AL$1,$AH$11="Combined"),SUM('Raw Data'!AS181:AS182),IF(AND($AE$11=$AL$2,$AH$11="Combined"),SUM('Raw Data'!AS388:AS389),IF(AND($AE$11=$AL$3,$AH$11="Combined"),SUM('Raw Data'!AS595:AS596),IF(AND($AE$11=$AL$4,$AH$11="Combined"),SUM('Raw Data'!AS802:AS803),IF(AND($AE$11=$AL$5,$AH$11="Combined"),SUM('Raw Data'!AS1009:AS1010),IF(AND($AE$11=$AL$6,$AH$11="Combined"),SUM('Raw Data'!AS1216:AS1217),IF(AND($AE$11=$AL$7,$AH$11="Combined"),SUM('Raw Data'!AS1423:AS1424),"Error")))))))))))))))))))))</f>
        <v>0</v>
      </c>
      <c r="J43" s="6">
        <f>IF(AND($AE$11=$AL$1,OR($AH$11="Northbound",$AH$11="Eastbound")),'Raw Data'!AT181,IF(AND($AE$11=$AL$2,OR($AH$11="Northbound",$AH$11="Eastbound")),'Raw Data'!AT388,IF(AND($AE$11=$AL$3,OR($AH$11="Northbound",$AH$11="Eastbound")),'Raw Data'!AT595,IF(AND($AE$11=$AL$4,OR($AH$11="Northbound",$AH$11="Eastbound")),'Raw Data'!AT802,IF(AND($AE$11=$AL$5,OR($AH$11="Northbound",$AH$11="Eastbound")),'Raw Data'!AT1009,IF(AND($AE$11=$AL$6,OR($AH$11="Northbound",$AH$11="Eastbound")),'Raw Data'!AT1216,IF(AND($AE$11=$AL$7,OR($AH$11="Northbound",$AH$11="Eastbound")),'Raw Data'!AT1423,IF(AND($AE$11=$AL$1,OR($AH$11="Southbound",$AH$11="Westbound")),'Raw Data'!AT182,IF(AND($AE$11=$AL$2,OR($AH$11="Southbound",$AH$11="Westbound")),'Raw Data'!AT389,IF(AND($AE$11=$AL$3,OR($AH$11="Southbound",$AH$11="Westbound")),'Raw Data'!AT596,IF(AND($AE$11=$AL$4,OR($AH$11="Southbound",$AH$11="Westbound")),'Raw Data'!AT803,IF(AND($AE$11=$AL$5,OR($AH$11="Southbound",$AH$11="Westbound")),'Raw Data'!AT1010,IF(AND($AE$11=$AL$6,OR($AH$11="Southbound",$AH$11="Westbound")),'Raw Data'!AT1217,IF(AND($AE$11=$AL$7,OR($AH$11="Southbound",$AH$11="Westbound")),'Raw Data'!AT1424,IF(AND($AE$11=$AL$1,$AH$11="Combined"),SUM('Raw Data'!AT181:AT182),IF(AND($AE$11=$AL$2,$AH$11="Combined"),SUM('Raw Data'!AT388:AT389),IF(AND($AE$11=$AL$3,$AH$11="Combined"),SUM('Raw Data'!AT595:AT596),IF(AND($AE$11=$AL$4,$AH$11="Combined"),SUM('Raw Data'!AT802:AT803),IF(AND($AE$11=$AL$5,$AH$11="Combined"),SUM('Raw Data'!AT1009:AT1010),IF(AND($AE$11=$AL$6,$AH$11="Combined"),SUM('Raw Data'!AT1216:AT1217),IF(AND($AE$11=$AL$7,$AH$11="Combined"),SUM('Raw Data'!AT1423:AT1424),"Error")))))))))))))))))))))</f>
        <v>0</v>
      </c>
      <c r="K43" s="6">
        <f>IF(AND($AE$11=$AL$1,OR($AH$11="Northbound",$AH$11="Eastbound")),'Raw Data'!AU181,IF(AND($AE$11=$AL$2,OR($AH$11="Northbound",$AH$11="Eastbound")),'Raw Data'!AU388,IF(AND($AE$11=$AL$3,OR($AH$11="Northbound",$AH$11="Eastbound")),'Raw Data'!AU595,IF(AND($AE$11=$AL$4,OR($AH$11="Northbound",$AH$11="Eastbound")),'Raw Data'!AU802,IF(AND($AE$11=$AL$5,OR($AH$11="Northbound",$AH$11="Eastbound")),'Raw Data'!AU1009,IF(AND($AE$11=$AL$6,OR($AH$11="Northbound",$AH$11="Eastbound")),'Raw Data'!AU1216,IF(AND($AE$11=$AL$7,OR($AH$11="Northbound",$AH$11="Eastbound")),'Raw Data'!AU1423,IF(AND($AE$11=$AL$1,OR($AH$11="Southbound",$AH$11="Westbound")),'Raw Data'!AU182,IF(AND($AE$11=$AL$2,OR($AH$11="Southbound",$AH$11="Westbound")),'Raw Data'!AU389,IF(AND($AE$11=$AL$3,OR($AH$11="Southbound",$AH$11="Westbound")),'Raw Data'!AU596,IF(AND($AE$11=$AL$4,OR($AH$11="Southbound",$AH$11="Westbound")),'Raw Data'!AU803,IF(AND($AE$11=$AL$5,OR($AH$11="Southbound",$AH$11="Westbound")),'Raw Data'!AU1010,IF(AND($AE$11=$AL$6,OR($AH$11="Southbound",$AH$11="Westbound")),'Raw Data'!AU1217,IF(AND($AE$11=$AL$7,OR($AH$11="Southbound",$AH$11="Westbound")),'Raw Data'!AU1424,IF(AND($AE$11=$AL$1,$AH$11="Combined"),SUM('Raw Data'!AU181:AU182),IF(AND($AE$11=$AL$2,$AH$11="Combined"),SUM('Raw Data'!AU388:AU389),IF(AND($AE$11=$AL$3,$AH$11="Combined"),SUM('Raw Data'!AU595:AU596),IF(AND($AE$11=$AL$4,$AH$11="Combined"),SUM('Raw Data'!AU802:AU803),IF(AND($AE$11=$AL$5,$AH$11="Combined"),SUM('Raw Data'!AU1009:AU1010),IF(AND($AE$11=$AL$6,$AH$11="Combined"),SUM('Raw Data'!AU1216:AU1217),IF(AND($AE$11=$AL$7,$AH$11="Combined"),SUM('Raw Data'!AU1423:AU1424),"Error")))))))))))))))))))))</f>
        <v>0</v>
      </c>
      <c r="L43" s="6">
        <f>IF(AND($AE$11=$AL$1,OR($AH$11="Northbound",$AH$11="Eastbound")),'Raw Data'!AV181,IF(AND($AE$11=$AL$2,OR($AH$11="Northbound",$AH$11="Eastbound")),'Raw Data'!AV388,IF(AND($AE$11=$AL$3,OR($AH$11="Northbound",$AH$11="Eastbound")),'Raw Data'!AV595,IF(AND($AE$11=$AL$4,OR($AH$11="Northbound",$AH$11="Eastbound")),'Raw Data'!AV802,IF(AND($AE$11=$AL$5,OR($AH$11="Northbound",$AH$11="Eastbound")),'Raw Data'!AV1009,IF(AND($AE$11=$AL$6,OR($AH$11="Northbound",$AH$11="Eastbound")),'Raw Data'!AV1216,IF(AND($AE$11=$AL$7,OR($AH$11="Northbound",$AH$11="Eastbound")),'Raw Data'!AV1423,IF(AND($AE$11=$AL$1,OR($AH$11="Southbound",$AH$11="Westbound")),'Raw Data'!AV182,IF(AND($AE$11=$AL$2,OR($AH$11="Southbound",$AH$11="Westbound")),'Raw Data'!AV389,IF(AND($AE$11=$AL$3,OR($AH$11="Southbound",$AH$11="Westbound")),'Raw Data'!AV596,IF(AND($AE$11=$AL$4,OR($AH$11="Southbound",$AH$11="Westbound")),'Raw Data'!AV803,IF(AND($AE$11=$AL$5,OR($AH$11="Southbound",$AH$11="Westbound")),'Raw Data'!AV1010,IF(AND($AE$11=$AL$6,OR($AH$11="Southbound",$AH$11="Westbound")),'Raw Data'!AV1217,IF(AND($AE$11=$AL$7,OR($AH$11="Southbound",$AH$11="Westbound")),'Raw Data'!AV1424,IF(AND($AE$11=$AL$1,$AH$11="Combined"),SUM('Raw Data'!AV181:AV182),IF(AND($AE$11=$AL$2,$AH$11="Combined"),SUM('Raw Data'!AV388:AV389),IF(AND($AE$11=$AL$3,$AH$11="Combined"),SUM('Raw Data'!AV595:AV596),IF(AND($AE$11=$AL$4,$AH$11="Combined"),SUM('Raw Data'!AV802:AV803),IF(AND($AE$11=$AL$5,$AH$11="Combined"),SUM('Raw Data'!AV1009:AV1010),IF(AND($AE$11=$AL$6,$AH$11="Combined"),SUM('Raw Data'!AV1216:AV1217),IF(AND($AE$11=$AL$7,$AH$11="Combined"),SUM('Raw Data'!AV1423:AV1424),"Error")))))))))))))))))))))</f>
        <v>0</v>
      </c>
      <c r="M43" s="6">
        <f>IF(AND($AE$11=$AL$1,OR($AH$11="Northbound",$AH$11="Eastbound")),'Raw Data'!AW181,IF(AND($AE$11=$AL$2,OR($AH$11="Northbound",$AH$11="Eastbound")),'Raw Data'!AW388,IF(AND($AE$11=$AL$3,OR($AH$11="Northbound",$AH$11="Eastbound")),'Raw Data'!AW595,IF(AND($AE$11=$AL$4,OR($AH$11="Northbound",$AH$11="Eastbound")),'Raw Data'!AW802,IF(AND($AE$11=$AL$5,OR($AH$11="Northbound",$AH$11="Eastbound")),'Raw Data'!AW1009,IF(AND($AE$11=$AL$6,OR($AH$11="Northbound",$AH$11="Eastbound")),'Raw Data'!AW1216,IF(AND($AE$11=$AL$7,OR($AH$11="Northbound",$AH$11="Eastbound")),'Raw Data'!AW1423,IF(AND($AE$11=$AL$1,OR($AH$11="Southbound",$AH$11="Westbound")),'Raw Data'!AW182,IF(AND($AE$11=$AL$2,OR($AH$11="Southbound",$AH$11="Westbound")),'Raw Data'!AW389,IF(AND($AE$11=$AL$3,OR($AH$11="Southbound",$AH$11="Westbound")),'Raw Data'!AW596,IF(AND($AE$11=$AL$4,OR($AH$11="Southbound",$AH$11="Westbound")),'Raw Data'!AW803,IF(AND($AE$11=$AL$5,OR($AH$11="Southbound",$AH$11="Westbound")),'Raw Data'!AW1010,IF(AND($AE$11=$AL$6,OR($AH$11="Southbound",$AH$11="Westbound")),'Raw Data'!AW1217,IF(AND($AE$11=$AL$7,OR($AH$11="Southbound",$AH$11="Westbound")),'Raw Data'!AW1424,IF(AND($AE$11=$AL$1,$AH$11="Combined"),SUM('Raw Data'!AW181:AW182),IF(AND($AE$11=$AL$2,$AH$11="Combined"),SUM('Raw Data'!AW388:AW389),IF(AND($AE$11=$AL$3,$AH$11="Combined"),SUM('Raw Data'!AW595:AW596),IF(AND($AE$11=$AL$4,$AH$11="Combined"),SUM('Raw Data'!AW802:AW803),IF(AND($AE$11=$AL$5,$AH$11="Combined"),SUM('Raw Data'!AW1009:AW1010),IF(AND($AE$11=$AL$6,$AH$11="Combined"),SUM('Raw Data'!AW1216:AW1217),IF(AND($AE$11=$AL$7,$AH$11="Combined"),SUM('Raw Data'!AW1423:AW1424),"Error")))))))))))))))))))))</f>
        <v>0</v>
      </c>
      <c r="N43" s="6">
        <f>IF(AND($AE$11=$AL$1,OR($AH$11="Northbound",$AH$11="Eastbound")),'Raw Data'!AX181,IF(AND($AE$11=$AL$2,OR($AH$11="Northbound",$AH$11="Eastbound")),'Raw Data'!AX388,IF(AND($AE$11=$AL$3,OR($AH$11="Northbound",$AH$11="Eastbound")),'Raw Data'!AX595,IF(AND($AE$11=$AL$4,OR($AH$11="Northbound",$AH$11="Eastbound")),'Raw Data'!AX802,IF(AND($AE$11=$AL$5,OR($AH$11="Northbound",$AH$11="Eastbound")),'Raw Data'!AX1009,IF(AND($AE$11=$AL$6,OR($AH$11="Northbound",$AH$11="Eastbound")),'Raw Data'!AX1216,IF(AND($AE$11=$AL$7,OR($AH$11="Northbound",$AH$11="Eastbound")),'Raw Data'!AX1423,IF(AND($AE$11=$AL$1,OR($AH$11="Southbound",$AH$11="Westbound")),'Raw Data'!AX182,IF(AND($AE$11=$AL$2,OR($AH$11="Southbound",$AH$11="Westbound")),'Raw Data'!AX389,IF(AND($AE$11=$AL$3,OR($AH$11="Southbound",$AH$11="Westbound")),'Raw Data'!AX596,IF(AND($AE$11=$AL$4,OR($AH$11="Southbound",$AH$11="Westbound")),'Raw Data'!AX803,IF(AND($AE$11=$AL$5,OR($AH$11="Southbound",$AH$11="Westbound")),'Raw Data'!AX1010,IF(AND($AE$11=$AL$6,OR($AH$11="Southbound",$AH$11="Westbound")),'Raw Data'!AX1217,IF(AND($AE$11=$AL$7,OR($AH$11="Southbound",$AH$11="Westbound")),'Raw Data'!AX1424,IF(AND($AE$11=$AL$1,$AH$11="Combined"),SUM('Raw Data'!AX181:AX182),IF(AND($AE$11=$AL$2,$AH$11="Combined"),SUM('Raw Data'!AX388:AX389),IF(AND($AE$11=$AL$3,$AH$11="Combined"),SUM('Raw Data'!AX595:AX596),IF(AND($AE$11=$AL$4,$AH$11="Combined"),SUM('Raw Data'!AX802:AX803),IF(AND($AE$11=$AL$5,$AH$11="Combined"),SUM('Raw Data'!AX1009:AX1010),IF(AND($AE$11=$AL$6,$AH$11="Combined"),SUM('Raw Data'!AX1216:AX1217),IF(AND($AE$11=$AL$7,$AH$11="Combined"),SUM('Raw Data'!AX1423:AX1424),"Error")))))))))))))))))))))</f>
        <v>0</v>
      </c>
      <c r="O43" s="6">
        <f>IF(AND($AE$11=$AL$1,OR($AH$11="Northbound",$AH$11="Eastbound")),'Raw Data'!AY181,IF(AND($AE$11=$AL$2,OR($AH$11="Northbound",$AH$11="Eastbound")),'Raw Data'!AY388,IF(AND($AE$11=$AL$3,OR($AH$11="Northbound",$AH$11="Eastbound")),'Raw Data'!AY595,IF(AND($AE$11=$AL$4,OR($AH$11="Northbound",$AH$11="Eastbound")),'Raw Data'!AY802,IF(AND($AE$11=$AL$5,OR($AH$11="Northbound",$AH$11="Eastbound")),'Raw Data'!AY1009,IF(AND($AE$11=$AL$6,OR($AH$11="Northbound",$AH$11="Eastbound")),'Raw Data'!AY1216,IF(AND($AE$11=$AL$7,OR($AH$11="Northbound",$AH$11="Eastbound")),'Raw Data'!AY1423,IF(AND($AE$11=$AL$1,OR($AH$11="Southbound",$AH$11="Westbound")),'Raw Data'!AY182,IF(AND($AE$11=$AL$2,OR($AH$11="Southbound",$AH$11="Westbound")),'Raw Data'!AY389,IF(AND($AE$11=$AL$3,OR($AH$11="Southbound",$AH$11="Westbound")),'Raw Data'!AY596,IF(AND($AE$11=$AL$4,OR($AH$11="Southbound",$AH$11="Westbound")),'Raw Data'!AY803,IF(AND($AE$11=$AL$5,OR($AH$11="Southbound",$AH$11="Westbound")),'Raw Data'!AY1010,IF(AND($AE$11=$AL$6,OR($AH$11="Southbound",$AH$11="Westbound")),'Raw Data'!AY1217,IF(AND($AE$11=$AL$7,OR($AH$11="Southbound",$AH$11="Westbound")),'Raw Data'!AY1424,IF(AND($AE$11=$AL$1,$AH$11="Combined"),SUM('Raw Data'!AY181:AY182),IF(AND($AE$11=$AL$2,$AH$11="Combined"),SUM('Raw Data'!AY388:AY389),IF(AND($AE$11=$AL$3,$AH$11="Combined"),SUM('Raw Data'!AY595:AY596),IF(AND($AE$11=$AL$4,$AH$11="Combined"),SUM('Raw Data'!AY802:AY803),IF(AND($AE$11=$AL$5,$AH$11="Combined"),SUM('Raw Data'!AY1009:AY1010),IF(AND($AE$11=$AL$6,$AH$11="Combined"),SUM('Raw Data'!AY1216:AY1217),IF(AND($AE$11=$AL$7,$AH$11="Combined"),SUM('Raw Data'!AY1423:AY1424),"Error")))))))))))))))))))))</f>
        <v>0</v>
      </c>
      <c r="P43" s="6">
        <f>IF(AND($AE$11=$AL$1,OR($AH$11="Northbound",$AH$11="Eastbound")),'Raw Data'!AZ181,IF(AND($AE$11=$AL$2,OR($AH$11="Northbound",$AH$11="Eastbound")),'Raw Data'!AZ388,IF(AND($AE$11=$AL$3,OR($AH$11="Northbound",$AH$11="Eastbound")),'Raw Data'!AZ595,IF(AND($AE$11=$AL$4,OR($AH$11="Northbound",$AH$11="Eastbound")),'Raw Data'!AZ802,IF(AND($AE$11=$AL$5,OR($AH$11="Northbound",$AH$11="Eastbound")),'Raw Data'!AZ1009,IF(AND($AE$11=$AL$6,OR($AH$11="Northbound",$AH$11="Eastbound")),'Raw Data'!AZ1216,IF(AND($AE$11=$AL$7,OR($AH$11="Northbound",$AH$11="Eastbound")),'Raw Data'!AZ1423,IF(AND($AE$11=$AL$1,OR($AH$11="Southbound",$AH$11="Westbound")),'Raw Data'!AZ182,IF(AND($AE$11=$AL$2,OR($AH$11="Southbound",$AH$11="Westbound")),'Raw Data'!AZ389,IF(AND($AE$11=$AL$3,OR($AH$11="Southbound",$AH$11="Westbound")),'Raw Data'!AZ596,IF(AND($AE$11=$AL$4,OR($AH$11="Southbound",$AH$11="Westbound")),'Raw Data'!AZ803,IF(AND($AE$11=$AL$5,OR($AH$11="Southbound",$AH$11="Westbound")),'Raw Data'!AZ1010,IF(AND($AE$11=$AL$6,OR($AH$11="Southbound",$AH$11="Westbound")),'Raw Data'!AZ1217,IF(AND($AE$11=$AL$7,OR($AH$11="Southbound",$AH$11="Westbound")),'Raw Data'!AZ1424,IF(AND($AE$11=$AL$1,$AH$11="Combined"),SUM('Raw Data'!AZ181:AZ182),IF(AND($AE$11=$AL$2,$AH$11="Combined"),SUM('Raw Data'!AZ388:AZ389),IF(AND($AE$11=$AL$3,$AH$11="Combined"),SUM('Raw Data'!AZ595:AZ596),IF(AND($AE$11=$AL$4,$AH$11="Combined"),SUM('Raw Data'!AZ802:AZ803),IF(AND($AE$11=$AL$5,$AH$11="Combined"),SUM('Raw Data'!AZ1009:AZ1010),IF(AND($AE$11=$AL$6,$AH$11="Combined"),SUM('Raw Data'!AZ1216:AZ1217),IF(AND($AE$11=$AL$7,$AH$11="Combined"),SUM('Raw Data'!AZ1423:AZ1424),"Error")))))))))))))))))))))</f>
        <v>0</v>
      </c>
      <c r="Q43" s="6">
        <f>IF(AND($AE$11=$AL$1,OR($AH$11="Northbound",$AH$11="Eastbound")),'Raw Data'!BA181,IF(AND($AE$11=$AL$2,OR($AH$11="Northbound",$AH$11="Eastbound")),'Raw Data'!BA388,IF(AND($AE$11=$AL$3,OR($AH$11="Northbound",$AH$11="Eastbound")),'Raw Data'!BA595,IF(AND($AE$11=$AL$4,OR($AH$11="Northbound",$AH$11="Eastbound")),'Raw Data'!BA802,IF(AND($AE$11=$AL$5,OR($AH$11="Northbound",$AH$11="Eastbound")),'Raw Data'!BA1009,IF(AND($AE$11=$AL$6,OR($AH$11="Northbound",$AH$11="Eastbound")),'Raw Data'!BA1216,IF(AND($AE$11=$AL$7,OR($AH$11="Northbound",$AH$11="Eastbound")),'Raw Data'!BA1423,IF(AND($AE$11=$AL$1,OR($AH$11="Southbound",$AH$11="Westbound")),'Raw Data'!BA182,IF(AND($AE$11=$AL$2,OR($AH$11="Southbound",$AH$11="Westbound")),'Raw Data'!BA389,IF(AND($AE$11=$AL$3,OR($AH$11="Southbound",$AH$11="Westbound")),'Raw Data'!BA596,IF(AND($AE$11=$AL$4,OR($AH$11="Southbound",$AH$11="Westbound")),'Raw Data'!BA803,IF(AND($AE$11=$AL$5,OR($AH$11="Southbound",$AH$11="Westbound")),'Raw Data'!BA1010,IF(AND($AE$11=$AL$6,OR($AH$11="Southbound",$AH$11="Westbound")),'Raw Data'!BA1217,IF(AND($AE$11=$AL$7,OR($AH$11="Southbound",$AH$11="Westbound")),'Raw Data'!BA1424,IF(AND($AE$11=$AL$1,$AH$11="Combined"),SUM('Raw Data'!BA181:BA182),IF(AND($AE$11=$AL$2,$AH$11="Combined"),SUM('Raw Data'!BA388:BA389),IF(AND($AE$11=$AL$3,$AH$11="Combined"),SUM('Raw Data'!BA595:BA596),IF(AND($AE$11=$AL$4,$AH$11="Combined"),SUM('Raw Data'!BA802:BA803),IF(AND($AE$11=$AL$5,$AH$11="Combined"),SUM('Raw Data'!BA1009:BA1010),IF(AND($AE$11=$AL$6,$AH$11="Combined"),SUM('Raw Data'!BA1216:BA1217),IF(AND($AE$11=$AL$7,$AH$11="Combined"),SUM('Raw Data'!BA1423:BA1424),"Error")))))))))))))))))))))</f>
        <v>0</v>
      </c>
      <c r="R43" s="6">
        <f>IF(AND($AE$11=$AL$1,OR($AH$11="Northbound",$AH$11="Eastbound")),'Raw Data'!BB181,IF(AND($AE$11=$AL$2,OR($AH$11="Northbound",$AH$11="Eastbound")),'Raw Data'!BB388,IF(AND($AE$11=$AL$3,OR($AH$11="Northbound",$AH$11="Eastbound")),'Raw Data'!BB595,IF(AND($AE$11=$AL$4,OR($AH$11="Northbound",$AH$11="Eastbound")),'Raw Data'!BB802,IF(AND($AE$11=$AL$5,OR($AH$11="Northbound",$AH$11="Eastbound")),'Raw Data'!BB1009,IF(AND($AE$11=$AL$6,OR($AH$11="Northbound",$AH$11="Eastbound")),'Raw Data'!BB1216,IF(AND($AE$11=$AL$7,OR($AH$11="Northbound",$AH$11="Eastbound")),'Raw Data'!BB1423,IF(AND($AE$11=$AL$1,OR($AH$11="Southbound",$AH$11="Westbound")),'Raw Data'!BB182,IF(AND($AE$11=$AL$2,OR($AH$11="Southbound",$AH$11="Westbound")),'Raw Data'!BB389,IF(AND($AE$11=$AL$3,OR($AH$11="Southbound",$AH$11="Westbound")),'Raw Data'!BB596,IF(AND($AE$11=$AL$4,OR($AH$11="Southbound",$AH$11="Westbound")),'Raw Data'!BB803,IF(AND($AE$11=$AL$5,OR($AH$11="Southbound",$AH$11="Westbound")),'Raw Data'!BB1010,IF(AND($AE$11=$AL$6,OR($AH$11="Southbound",$AH$11="Westbound")),'Raw Data'!BB1217,IF(AND($AE$11=$AL$7,OR($AH$11="Southbound",$AH$11="Westbound")),'Raw Data'!BB1424,IF(AND($AE$11=$AL$1,$AH$11="Combined"),SUM('Raw Data'!BB181:BB182),IF(AND($AE$11=$AL$2,$AH$11="Combined"),SUM('Raw Data'!BB388:BB389),IF(AND($AE$11=$AL$3,$AH$11="Combined"),SUM('Raw Data'!BB595:BB596),IF(AND($AE$11=$AL$4,$AH$11="Combined"),SUM('Raw Data'!BB802:BB803),IF(AND($AE$11=$AL$5,$AH$11="Combined"),SUM('Raw Data'!BB1009:BB1010),IF(AND($AE$11=$AL$6,$AH$11="Combined"),SUM('Raw Data'!BB1216:BB1217),IF(AND($AE$11=$AL$7,$AH$11="Combined"),SUM('Raw Data'!BB1423:BB1424),"Error")))))))))))))))))))))</f>
        <v>0</v>
      </c>
      <c r="S43" s="6">
        <f>IF(AND($AE$11=$AL$1,OR($AH$11="Northbound",$AH$11="Eastbound")),'Raw Data'!BC181,IF(AND($AE$11=$AL$2,OR($AH$11="Northbound",$AH$11="Eastbound")),'Raw Data'!BC388,IF(AND($AE$11=$AL$3,OR($AH$11="Northbound",$AH$11="Eastbound")),'Raw Data'!BC595,IF(AND($AE$11=$AL$4,OR($AH$11="Northbound",$AH$11="Eastbound")),'Raw Data'!BC802,IF(AND($AE$11=$AL$5,OR($AH$11="Northbound",$AH$11="Eastbound")),'Raw Data'!BC1009,IF(AND($AE$11=$AL$6,OR($AH$11="Northbound",$AH$11="Eastbound")),'Raw Data'!BC1216,IF(AND($AE$11=$AL$7,OR($AH$11="Northbound",$AH$11="Eastbound")),'Raw Data'!BC1423,IF(AND($AE$11=$AL$1,OR($AH$11="Southbound",$AH$11="Westbound")),'Raw Data'!BC182,IF(AND($AE$11=$AL$2,OR($AH$11="Southbound",$AH$11="Westbound")),'Raw Data'!BC389,IF(AND($AE$11=$AL$3,OR($AH$11="Southbound",$AH$11="Westbound")),'Raw Data'!BC596,IF(AND($AE$11=$AL$4,OR($AH$11="Southbound",$AH$11="Westbound")),'Raw Data'!BC803,IF(AND($AE$11=$AL$5,OR($AH$11="Southbound",$AH$11="Westbound")),'Raw Data'!BC1010,IF(AND($AE$11=$AL$6,OR($AH$11="Southbound",$AH$11="Westbound")),'Raw Data'!BC1217,IF(AND($AE$11=$AL$7,OR($AH$11="Southbound",$AH$11="Westbound")),'Raw Data'!BC1424,IF(AND($AE$11=$AL$1,$AH$11="Combined"),SUM('Raw Data'!BC181:BC182),IF(AND($AE$11=$AL$2,$AH$11="Combined"),SUM('Raw Data'!BC388:BC389),IF(AND($AE$11=$AL$3,$AH$11="Combined"),SUM('Raw Data'!BC595:BC596),IF(AND($AE$11=$AL$4,$AH$11="Combined"),SUM('Raw Data'!BC802:BC803),IF(AND($AE$11=$AL$5,$AH$11="Combined"),SUM('Raw Data'!BC1009:BC1010),IF(AND($AE$11=$AL$6,$AH$11="Combined"),SUM('Raw Data'!BC1216:BC1217),IF(AND($AE$11=$AL$7,$AH$11="Combined"),SUM('Raw Data'!BC1423:BC1424),"Error")))))))))))))))))))))</f>
        <v>0</v>
      </c>
      <c r="T43" s="6">
        <f>IF(AND($AE$11=$AL$1,OR($AH$11="Northbound",$AH$11="Eastbound")),'Raw Data'!BD181,IF(AND($AE$11=$AL$2,OR($AH$11="Northbound",$AH$11="Eastbound")),'Raw Data'!BD388,IF(AND($AE$11=$AL$3,OR($AH$11="Northbound",$AH$11="Eastbound")),'Raw Data'!BD595,IF(AND($AE$11=$AL$4,OR($AH$11="Northbound",$AH$11="Eastbound")),'Raw Data'!BD802,IF(AND($AE$11=$AL$5,OR($AH$11="Northbound",$AH$11="Eastbound")),'Raw Data'!BD1009,IF(AND($AE$11=$AL$6,OR($AH$11="Northbound",$AH$11="Eastbound")),'Raw Data'!BD1216,IF(AND($AE$11=$AL$7,OR($AH$11="Northbound",$AH$11="Eastbound")),'Raw Data'!BD1423,IF(AND($AE$11=$AL$1,OR($AH$11="Southbound",$AH$11="Westbound")),'Raw Data'!BD182,IF(AND($AE$11=$AL$2,OR($AH$11="Southbound",$AH$11="Westbound")),'Raw Data'!BD389,IF(AND($AE$11=$AL$3,OR($AH$11="Southbound",$AH$11="Westbound")),'Raw Data'!BD596,IF(AND($AE$11=$AL$4,OR($AH$11="Southbound",$AH$11="Westbound")),'Raw Data'!BD803,IF(AND($AE$11=$AL$5,OR($AH$11="Southbound",$AH$11="Westbound")),'Raw Data'!BD1010,IF(AND($AE$11=$AL$6,OR($AH$11="Southbound",$AH$11="Westbound")),'Raw Data'!BD1217,IF(AND($AE$11=$AL$7,OR($AH$11="Southbound",$AH$11="Westbound")),'Raw Data'!BD1424,IF(AND($AE$11=$AL$1,$AH$11="Combined"),SUM('Raw Data'!BD181:BD182),IF(AND($AE$11=$AL$2,$AH$11="Combined"),SUM('Raw Data'!BD388:BD389),IF(AND($AE$11=$AL$3,$AH$11="Combined"),SUM('Raw Data'!BD595:BD596),IF(AND($AE$11=$AL$4,$AH$11="Combined"),SUM('Raw Data'!BD802:BD803),IF(AND($AE$11=$AL$5,$AH$11="Combined"),SUM('Raw Data'!BD1009:BD1010),IF(AND($AE$11=$AL$6,$AH$11="Combined"),SUM('Raw Data'!BD1216:BD1217),IF(AND($AE$11=$AL$7,$AH$11="Combined"),SUM('Raw Data'!BD1423:BD1424),"Error")))))))))))))))))))))</f>
        <v>0</v>
      </c>
      <c r="U43" s="6">
        <f>IF(AND($AE$11=$AL$1,OR($AH$11="Northbound",$AH$11="Eastbound")),'Raw Data'!BE181,IF(AND($AE$11=$AL$2,OR($AH$11="Northbound",$AH$11="Eastbound")),'Raw Data'!BE388,IF(AND($AE$11=$AL$3,OR($AH$11="Northbound",$AH$11="Eastbound")),'Raw Data'!BE595,IF(AND($AE$11=$AL$4,OR($AH$11="Northbound",$AH$11="Eastbound")),'Raw Data'!BE802,IF(AND($AE$11=$AL$5,OR($AH$11="Northbound",$AH$11="Eastbound")),'Raw Data'!BE1009,IF(AND($AE$11=$AL$6,OR($AH$11="Northbound",$AH$11="Eastbound")),'Raw Data'!BE1216,IF(AND($AE$11=$AL$7,OR($AH$11="Northbound",$AH$11="Eastbound")),'Raw Data'!BE1423,IF(AND($AE$11=$AL$1,OR($AH$11="Southbound",$AH$11="Westbound")),'Raw Data'!BE182,IF(AND($AE$11=$AL$2,OR($AH$11="Southbound",$AH$11="Westbound")),'Raw Data'!BE389,IF(AND($AE$11=$AL$3,OR($AH$11="Southbound",$AH$11="Westbound")),'Raw Data'!BE596,IF(AND($AE$11=$AL$4,OR($AH$11="Southbound",$AH$11="Westbound")),'Raw Data'!BE803,IF(AND($AE$11=$AL$5,OR($AH$11="Southbound",$AH$11="Westbound")),'Raw Data'!BE1010,IF(AND($AE$11=$AL$6,OR($AH$11="Southbound",$AH$11="Westbound")),'Raw Data'!BE1217,IF(AND($AE$11=$AL$7,OR($AH$11="Southbound",$AH$11="Westbound")),'Raw Data'!BE1424,IF(AND($AE$11=$AL$1,$AH$11="Combined"),SUM('Raw Data'!BE181:BE182),IF(AND($AE$11=$AL$2,$AH$11="Combined"),SUM('Raw Data'!BE388:BE389),IF(AND($AE$11=$AL$3,$AH$11="Combined"),SUM('Raw Data'!BE595:BE596),IF(AND($AE$11=$AL$4,$AH$11="Combined"),SUM('Raw Data'!BE802:BE803),IF(AND($AE$11=$AL$5,$AH$11="Combined"),SUM('Raw Data'!BE1009:BE1010),IF(AND($AE$11=$AL$6,$AH$11="Combined"),SUM('Raw Data'!BE1216:BE1217),IF(AND($AE$11=$AL$7,$AH$11="Combined"),SUM('Raw Data'!BE1423:BE1424),"Error")))))))))))))))))))))</f>
        <v>0</v>
      </c>
      <c r="V43" s="6">
        <f>IF(AND($AE$11=$AL$1,OR($AH$11="Northbound",$AH$11="Eastbound")),'Raw Data'!BF181,IF(AND($AE$11=$AL$2,OR($AH$11="Northbound",$AH$11="Eastbound")),'Raw Data'!BF388,IF(AND($AE$11=$AL$3,OR($AH$11="Northbound",$AH$11="Eastbound")),'Raw Data'!BF595,IF(AND($AE$11=$AL$4,OR($AH$11="Northbound",$AH$11="Eastbound")),'Raw Data'!BF802,IF(AND($AE$11=$AL$5,OR($AH$11="Northbound",$AH$11="Eastbound")),'Raw Data'!BF1009,IF(AND($AE$11=$AL$6,OR($AH$11="Northbound",$AH$11="Eastbound")),'Raw Data'!BF1216,IF(AND($AE$11=$AL$7,OR($AH$11="Northbound",$AH$11="Eastbound")),'Raw Data'!BF1423,IF(AND($AE$11=$AL$1,OR($AH$11="Southbound",$AH$11="Westbound")),'Raw Data'!BF182,IF(AND($AE$11=$AL$2,OR($AH$11="Southbound",$AH$11="Westbound")),'Raw Data'!BF389,IF(AND($AE$11=$AL$3,OR($AH$11="Southbound",$AH$11="Westbound")),'Raw Data'!BF596,IF(AND($AE$11=$AL$4,OR($AH$11="Southbound",$AH$11="Westbound")),'Raw Data'!BF803,IF(AND($AE$11=$AL$5,OR($AH$11="Southbound",$AH$11="Westbound")),'Raw Data'!BF1010,IF(AND($AE$11=$AL$6,OR($AH$11="Southbound",$AH$11="Westbound")),'Raw Data'!BF1217,IF(AND($AE$11=$AL$7,OR($AH$11="Southbound",$AH$11="Westbound")),'Raw Data'!BF1424,IF(AND($AE$11=$AL$1,$AH$11="Combined"),SUM('Raw Data'!BF181:BF182),IF(AND($AE$11=$AL$2,$AH$11="Combined"),SUM('Raw Data'!BF388:BF389),IF(AND($AE$11=$AL$3,$AH$11="Combined"),SUM('Raw Data'!BF595:BF596),IF(AND($AE$11=$AL$4,$AH$11="Combined"),SUM('Raw Data'!BF802:BF803),IF(AND($AE$11=$AL$5,$AH$11="Combined"),SUM('Raw Data'!BF1009:BF1010),IF(AND($AE$11=$AL$6,$AH$11="Combined"),SUM('Raw Data'!BF1216:BF1217),IF(AND($AE$11=$AL$7,$AH$11="Combined"),SUM('Raw Data'!BF1423:BF1424),"Error")))))))))))))))))))))</f>
        <v>0</v>
      </c>
      <c r="W43" s="6">
        <f>IF(AND($AE$11=$AL$1,OR($AH$11="Northbound",$AH$11="Eastbound")),'Raw Data'!BG181,IF(AND($AE$11=$AL$2,OR($AH$11="Northbound",$AH$11="Eastbound")),'Raw Data'!BG388,IF(AND($AE$11=$AL$3,OR($AH$11="Northbound",$AH$11="Eastbound")),'Raw Data'!BG595,IF(AND($AE$11=$AL$4,OR($AH$11="Northbound",$AH$11="Eastbound")),'Raw Data'!BG802,IF(AND($AE$11=$AL$5,OR($AH$11="Northbound",$AH$11="Eastbound")),'Raw Data'!BG1009,IF(AND($AE$11=$AL$6,OR($AH$11="Northbound",$AH$11="Eastbound")),'Raw Data'!BG1216,IF(AND($AE$11=$AL$7,OR($AH$11="Northbound",$AH$11="Eastbound")),'Raw Data'!BG1423,IF(AND($AE$11=$AL$1,OR($AH$11="Southbound",$AH$11="Westbound")),'Raw Data'!BG182,IF(AND($AE$11=$AL$2,OR($AH$11="Southbound",$AH$11="Westbound")),'Raw Data'!BG389,IF(AND($AE$11=$AL$3,OR($AH$11="Southbound",$AH$11="Westbound")),'Raw Data'!BG596,IF(AND($AE$11=$AL$4,OR($AH$11="Southbound",$AH$11="Westbound")),'Raw Data'!BG803,IF(AND($AE$11=$AL$5,OR($AH$11="Southbound",$AH$11="Westbound")),'Raw Data'!BG1010,IF(AND($AE$11=$AL$6,OR($AH$11="Southbound",$AH$11="Westbound")),'Raw Data'!BG1217,IF(AND($AE$11=$AL$7,OR($AH$11="Southbound",$AH$11="Westbound")),'Raw Data'!BG1424,IF(AND($AE$11=$AL$1,$AH$11="Combined"),SUM('Raw Data'!BG181:BG182),IF(AND($AE$11=$AL$2,$AH$11="Combined"),SUM('Raw Data'!BG388:BG389),IF(AND($AE$11=$AL$3,$AH$11="Combined"),SUM('Raw Data'!BG595:BG596),IF(AND($AE$11=$AL$4,$AH$11="Combined"),SUM('Raw Data'!BG802:BG803),IF(AND($AE$11=$AL$5,$AH$11="Combined"),SUM('Raw Data'!BG1009:BG1010),IF(AND($AE$11=$AL$6,$AH$11="Combined"),SUM('Raw Data'!BG1216:BG1217),IF(AND($AE$11=$AL$7,$AH$11="Combined"),SUM('Raw Data'!BG1423:BG1424),"Error")))))))))))))))))))))</f>
        <v>0</v>
      </c>
      <c r="X43" s="6">
        <f t="shared" si="2"/>
        <v>0</v>
      </c>
      <c r="Y43" s="24">
        <f t="shared" si="0"/>
        <v>0</v>
      </c>
      <c r="Z43" s="6" t="str">
        <f>IF(AND($AE$11=$AL$1,OR($AH$11="Northbound",$AH$11="Eastbound")),'Raw Data'!BH181,IF(AND($AE$11=$AL$2,OR($AH$11="Northbound",$AH$11="Eastbound")),'Raw Data'!BH388,IF(AND($AE$11=$AL$3,OR($AH$11="Northbound",$AH$11="Eastbound")),'Raw Data'!BH595,IF(AND($AE$11=$AL$4,OR($AH$11="Northbound",$AH$11="Eastbound")),'Raw Data'!BH802,IF(AND($AE$11=$AL$5,OR($AH$11="Northbound",$AH$11="Eastbound")),'Raw Data'!BH1009,IF(AND($AE$11=$AL$6,OR($AH$11="Northbound",$AH$11="Eastbound")),'Raw Data'!BH1216,IF(AND($AE$11=$AL$7,OR($AH$11="Northbound",$AH$11="Eastbound")),'Raw Data'!BH1423,IF(AND($AE$11=$AL$1,OR($AH$11="Southbound",$AH$11="Westbound")),'Raw Data'!BH182,IF(AND($AE$11=$AL$2,OR($AH$11="Southbound",$AH$11="Westbound")),'Raw Data'!BH389,IF(AND($AE$11=$AL$3,OR($AH$11="Southbound",$AH$11="Westbound")),'Raw Data'!BH596,IF(AND($AE$11=$AL$4,OR($AH$11="Southbound",$AH$11="Westbound")),'Raw Data'!BH803,IF(AND($AE$11=$AL$5,OR($AH$11="Southbound",$AH$11="Westbound")),'Raw Data'!BH1010,IF(AND($AE$11=$AL$6,OR($AH$11="Southbound",$AH$11="Westbound")),'Raw Data'!BH1217,IF(AND($AE$11=$AL$7,OR($AH$11="Southbound",$AH$11="Westbound")),'Raw Data'!BH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3" s="6" t="str">
        <f>IF(AND($AE$11=$AL$1,OR($AH$11="Northbound",$AH$11="Eastbound")),'Raw Data'!BI181,IF(AND($AE$11=$AL$2,OR($AH$11="Northbound",$AH$11="Eastbound")),'Raw Data'!BI388,IF(AND($AE$11=$AL$3,OR($AH$11="Northbound",$AH$11="Eastbound")),'Raw Data'!BI595,IF(AND($AE$11=$AL$4,OR($AH$11="Northbound",$AH$11="Eastbound")),'Raw Data'!BI802,IF(AND($AE$11=$AL$5,OR($AH$11="Northbound",$AH$11="Eastbound")),'Raw Data'!BI1009,IF(AND($AE$11=$AL$6,OR($AH$11="Northbound",$AH$11="Eastbound")),'Raw Data'!BI1216,IF(AND($AE$11=$AL$7,OR($AH$11="Northbound",$AH$11="Eastbound")),'Raw Data'!BI1423,IF(AND($AE$11=$AL$1,OR($AH$11="Southbound",$AH$11="Westbound")),'Raw Data'!BI182,IF(AND($AE$11=$AL$2,OR($AH$11="Southbound",$AH$11="Westbound")),'Raw Data'!BI389,IF(AND($AE$11=$AL$3,OR($AH$11="Southbound",$AH$11="Westbound")),'Raw Data'!BI596,IF(AND($AE$11=$AL$4,OR($AH$11="Southbound",$AH$11="Westbound")),'Raw Data'!BI803,IF(AND($AE$11=$AL$5,OR($AH$11="Southbound",$AH$11="Westbound")),'Raw Data'!BI1010,IF(AND($AE$11=$AL$6,OR($AH$11="Southbound",$AH$11="Westbound")),'Raw Data'!BI1217,IF(AND($AE$11=$AL$7,OR($AH$11="Southbound",$AH$11="Westbound")),'Raw Data'!BI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3" s="6" t="str">
        <f>IF(AND($AE$11=$AL$1,OR($AH$11="Northbound",$AH$11="Eastbound")),'Raw Data'!BJ181,IF(AND($AE$11=$AL$2,OR($AH$11="Northbound",$AH$11="Eastbound")),'Raw Data'!BJ388,IF(AND($AE$11=$AL$3,OR($AH$11="Northbound",$AH$11="Eastbound")),'Raw Data'!BJ595,IF(AND($AE$11=$AL$4,OR($AH$11="Northbound",$AH$11="Eastbound")),'Raw Data'!BJ802,IF(AND($AE$11=$AL$5,OR($AH$11="Northbound",$AH$11="Eastbound")),'Raw Data'!BJ1009,IF(AND($AE$11=$AL$6,OR($AH$11="Northbound",$AH$11="Eastbound")),'Raw Data'!BJ1216,IF(AND($AE$11=$AL$7,OR($AH$11="Northbound",$AH$11="Eastbound")),'Raw Data'!BJ1423,IF(AND($AE$11=$AL$1,OR($AH$11="Southbound",$AH$11="Westbound")),'Raw Data'!BJ182,IF(AND($AE$11=$AL$2,OR($AH$11="Southbound",$AH$11="Westbound")),'Raw Data'!BJ389,IF(AND($AE$11=$AL$3,OR($AH$11="Southbound",$AH$11="Westbound")),'Raw Data'!BJ596,IF(AND($AE$11=$AL$4,OR($AH$11="Southbound",$AH$11="Westbound")),'Raw Data'!BJ803,IF(AND($AE$11=$AL$5,OR($AH$11="Southbound",$AH$11="Westbound")),'Raw Data'!BJ1010,IF(AND($AE$11=$AL$6,OR($AH$11="Southbound",$AH$11="Westbound")),'Raw Data'!BJ1217,IF(AND($AE$11=$AL$7,OR($AH$11="Southbound",$AH$11="Westbound")),'Raw Data'!BJ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3" s="70" t="str">
        <f>IF(AND($AE$11=$AL$1,OR($AH$11="Northbound",$AH$11="Eastbound")),'Raw Data'!BK181,IF(AND($AE$11=$AL$2,OR($AH$11="Northbound",$AH$11="Eastbound")),'Raw Data'!BK388,IF(AND($AE$11=$AL$3,OR($AH$11="Northbound",$AH$11="Eastbound")),'Raw Data'!BK595,IF(AND($AE$11=$AL$4,OR($AH$11="Northbound",$AH$11="Eastbound")),'Raw Data'!BK802,IF(AND($AE$11=$AL$5,OR($AH$11="Northbound",$AH$11="Eastbound")),'Raw Data'!BK1009,IF(AND($AE$11=$AL$6,OR($AH$11="Northbound",$AH$11="Eastbound")),'Raw Data'!BK1216,IF(AND($AE$11=$AL$7,OR($AH$11="Northbound",$AH$11="Eastbound")),'Raw Data'!BK1423,IF(AND($AE$11=$AL$1,OR($AH$11="Southbound",$AH$11="Westbound")),'Raw Data'!BK182,IF(AND($AE$11=$AL$2,OR($AH$11="Southbound",$AH$11="Westbound")),'Raw Data'!BK389,IF(AND($AE$11=$AL$3,OR($AH$11="Southbound",$AH$11="Westbound")),'Raw Data'!BK596,IF(AND($AE$11=$AL$4,OR($AH$11="Southbound",$AH$11="Westbound")),'Raw Data'!BK803,IF(AND($AE$11=$AL$5,OR($AH$11="Southbound",$AH$11="Westbound")),'Raw Data'!BK1010,IF(AND($AE$11=$AL$6,OR($AH$11="Southbound",$AH$11="Westbound")),'Raw Data'!BK1217,IF(AND($AE$11=$AL$7,OR($AH$11="Southbound",$AH$11="Westbound")),'Raw Data'!BK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3" s="47"/>
      <c r="AF43" s="47"/>
      <c r="AG43" s="47"/>
      <c r="AH43" s="47"/>
      <c r="AI43" s="47"/>
      <c r="AJ43" s="47"/>
      <c r="AK43" s="47"/>
      <c r="AL43" s="51"/>
      <c r="AM43" s="51"/>
      <c r="AN43" s="41"/>
      <c r="AO43" s="51"/>
      <c r="AQ43" s="47"/>
      <c r="AR43" s="47"/>
      <c r="AT43" s="47"/>
      <c r="AU43" s="47"/>
    </row>
    <row r="44" spans="1:47" ht="13.8" x14ac:dyDescent="0.25">
      <c r="A44" s="43">
        <v>0.3125</v>
      </c>
      <c r="B44" s="54">
        <f t="shared" si="1"/>
        <v>4</v>
      </c>
      <c r="C44" s="6">
        <f>IF(AND($AE$11=$AL$1,OR($AH$11="Northbound",$AH$11="Eastbound")),'Raw Data'!AM183,IF(AND($AE$11=$AL$2,OR($AH$11="Northbound",$AH$11="Eastbound")),'Raw Data'!AM390,IF(AND($AE$11=$AL$3,OR($AH$11="Northbound",$AH$11="Eastbound")),'Raw Data'!AM597,IF(AND($AE$11=$AL$4,OR($AH$11="Northbound",$AH$11="Eastbound")),'Raw Data'!AM804,IF(AND($AE$11=$AL$5,OR($AH$11="Northbound",$AH$11="Eastbound")),'Raw Data'!AM1011,IF(AND($AE$11=$AL$6,OR($AH$11="Northbound",$AH$11="Eastbound")),'Raw Data'!AM1218,IF(AND($AE$11=$AL$7,OR($AH$11="Northbound",$AH$11="Eastbound")),'Raw Data'!AM1425,IF(AND($AE$11=$AL$1,OR($AH$11="Southbound",$AH$11="Westbound")),'Raw Data'!AM184,IF(AND($AE$11=$AL$2,OR($AH$11="Southbound",$AH$11="Westbound")),'Raw Data'!AM391,IF(AND($AE$11=$AL$3,OR($AH$11="Southbound",$AH$11="Westbound")),'Raw Data'!AM598,IF(AND($AE$11=$AL$4,OR($AH$11="Southbound",$AH$11="Westbound")),'Raw Data'!AM805,IF(AND($AE$11=$AL$5,OR($AH$11="Southbound",$AH$11="Westbound")),'Raw Data'!AM1012,IF(AND($AE$11=$AL$6,OR($AH$11="Southbound",$AH$11="Westbound")),'Raw Data'!AM1219,IF(AND($AE$11=$AL$7,OR($AH$11="Southbound",$AH$11="Westbound")),'Raw Data'!AM1426,IF(AND($AE$11=$AL$1,$AH$11="Combined"),SUM('Raw Data'!AM183:AM184),IF(AND($AE$11=$AL$2,$AH$11="Combined"),SUM('Raw Data'!AM390:AM391),IF(AND($AE$11=$AL$3,$AH$11="Combined"),SUM('Raw Data'!AM597:AM598),IF(AND($AE$11=$AL$4,$AH$11="Combined"),SUM('Raw Data'!AM804:AM805),IF(AND($AE$11=$AL$5,$AH$11="Combined"),SUM('Raw Data'!AM1011:AM1012),IF(AND($AE$11=$AL$6,$AH$11="Combined"),SUM('Raw Data'!AM1218:AM1219),IF(AND($AE$11=$AL$7,$AH$11="Combined"),SUM('Raw Data'!AM1425:AM1426),"Error")))))))))))))))))))))</f>
        <v>0</v>
      </c>
      <c r="D44" s="6">
        <f>IF(AND($AE$11=$AL$1,OR($AH$11="Northbound",$AH$11="Eastbound")),'Raw Data'!AN183,IF(AND($AE$11=$AL$2,OR($AH$11="Northbound",$AH$11="Eastbound")),'Raw Data'!AN390,IF(AND($AE$11=$AL$3,OR($AH$11="Northbound",$AH$11="Eastbound")),'Raw Data'!AN597,IF(AND($AE$11=$AL$4,OR($AH$11="Northbound",$AH$11="Eastbound")),'Raw Data'!AN804,IF(AND($AE$11=$AL$5,OR($AH$11="Northbound",$AH$11="Eastbound")),'Raw Data'!AN1011,IF(AND($AE$11=$AL$6,OR($AH$11="Northbound",$AH$11="Eastbound")),'Raw Data'!AN1218,IF(AND($AE$11=$AL$7,OR($AH$11="Northbound",$AH$11="Eastbound")),'Raw Data'!AN1425,IF(AND($AE$11=$AL$1,OR($AH$11="Southbound",$AH$11="Westbound")),'Raw Data'!AN184,IF(AND($AE$11=$AL$2,OR($AH$11="Southbound",$AH$11="Westbound")),'Raw Data'!AN391,IF(AND($AE$11=$AL$3,OR($AH$11="Southbound",$AH$11="Westbound")),'Raw Data'!AN598,IF(AND($AE$11=$AL$4,OR($AH$11="Southbound",$AH$11="Westbound")),'Raw Data'!AN805,IF(AND($AE$11=$AL$5,OR($AH$11="Southbound",$AH$11="Westbound")),'Raw Data'!AN1012,IF(AND($AE$11=$AL$6,OR($AH$11="Southbound",$AH$11="Westbound")),'Raw Data'!AN1219,IF(AND($AE$11=$AL$7,OR($AH$11="Southbound",$AH$11="Westbound")),'Raw Data'!AN1426,IF(AND($AE$11=$AL$1,$AH$11="Combined"),SUM('Raw Data'!AN183:AN184),IF(AND($AE$11=$AL$2,$AH$11="Combined"),SUM('Raw Data'!AN390:AN391),IF(AND($AE$11=$AL$3,$AH$11="Combined"),SUM('Raw Data'!AN597:AN598),IF(AND($AE$11=$AL$4,$AH$11="Combined"),SUM('Raw Data'!AN804:AN805),IF(AND($AE$11=$AL$5,$AH$11="Combined"),SUM('Raw Data'!AN1011:AN1012),IF(AND($AE$11=$AL$6,$AH$11="Combined"),SUM('Raw Data'!AN1218:AN1219),IF(AND($AE$11=$AL$7,$AH$11="Combined"),SUM('Raw Data'!AN1425:AN1426),"Error")))))))))))))))))))))</f>
        <v>0</v>
      </c>
      <c r="E44" s="6">
        <f>IF(AND($AE$11=$AL$1,OR($AH$11="Northbound",$AH$11="Eastbound")),'Raw Data'!AO183,IF(AND($AE$11=$AL$2,OR($AH$11="Northbound",$AH$11="Eastbound")),'Raw Data'!AO390,IF(AND($AE$11=$AL$3,OR($AH$11="Northbound",$AH$11="Eastbound")),'Raw Data'!AO597,IF(AND($AE$11=$AL$4,OR($AH$11="Northbound",$AH$11="Eastbound")),'Raw Data'!AO804,IF(AND($AE$11=$AL$5,OR($AH$11="Northbound",$AH$11="Eastbound")),'Raw Data'!AO1011,IF(AND($AE$11=$AL$6,OR($AH$11="Northbound",$AH$11="Eastbound")),'Raw Data'!AO1218,IF(AND($AE$11=$AL$7,OR($AH$11="Northbound",$AH$11="Eastbound")),'Raw Data'!AO1425,IF(AND($AE$11=$AL$1,OR($AH$11="Southbound",$AH$11="Westbound")),'Raw Data'!AO184,IF(AND($AE$11=$AL$2,OR($AH$11="Southbound",$AH$11="Westbound")),'Raw Data'!AO391,IF(AND($AE$11=$AL$3,OR($AH$11="Southbound",$AH$11="Westbound")),'Raw Data'!AO598,IF(AND($AE$11=$AL$4,OR($AH$11="Southbound",$AH$11="Westbound")),'Raw Data'!AO805,IF(AND($AE$11=$AL$5,OR($AH$11="Southbound",$AH$11="Westbound")),'Raw Data'!AO1012,IF(AND($AE$11=$AL$6,OR($AH$11="Southbound",$AH$11="Westbound")),'Raw Data'!AO1219,IF(AND($AE$11=$AL$7,OR($AH$11="Southbound",$AH$11="Westbound")),'Raw Data'!AO1426,IF(AND($AE$11=$AL$1,$AH$11="Combined"),SUM('Raw Data'!AO183:AO184),IF(AND($AE$11=$AL$2,$AH$11="Combined"),SUM('Raw Data'!AO390:AO391),IF(AND($AE$11=$AL$3,$AH$11="Combined"),SUM('Raw Data'!AO597:AO598),IF(AND($AE$11=$AL$4,$AH$11="Combined"),SUM('Raw Data'!AO804:AO805),IF(AND($AE$11=$AL$5,$AH$11="Combined"),SUM('Raw Data'!AO1011:AO1012),IF(AND($AE$11=$AL$6,$AH$11="Combined"),SUM('Raw Data'!AO1218:AO1219),IF(AND($AE$11=$AL$7,$AH$11="Combined"),SUM('Raw Data'!AO1425:AO1426),"Error")))))))))))))))))))))</f>
        <v>3</v>
      </c>
      <c r="F44" s="6">
        <f>IF(AND($AE$11=$AL$1,OR($AH$11="Northbound",$AH$11="Eastbound")),'Raw Data'!AP183,IF(AND($AE$11=$AL$2,OR($AH$11="Northbound",$AH$11="Eastbound")),'Raw Data'!AP390,IF(AND($AE$11=$AL$3,OR($AH$11="Northbound",$AH$11="Eastbound")),'Raw Data'!AP597,IF(AND($AE$11=$AL$4,OR($AH$11="Northbound",$AH$11="Eastbound")),'Raw Data'!AP804,IF(AND($AE$11=$AL$5,OR($AH$11="Northbound",$AH$11="Eastbound")),'Raw Data'!AP1011,IF(AND($AE$11=$AL$6,OR($AH$11="Northbound",$AH$11="Eastbound")),'Raw Data'!AP1218,IF(AND($AE$11=$AL$7,OR($AH$11="Northbound",$AH$11="Eastbound")),'Raw Data'!AP1425,IF(AND($AE$11=$AL$1,OR($AH$11="Southbound",$AH$11="Westbound")),'Raw Data'!AP184,IF(AND($AE$11=$AL$2,OR($AH$11="Southbound",$AH$11="Westbound")),'Raw Data'!AP391,IF(AND($AE$11=$AL$3,OR($AH$11="Southbound",$AH$11="Westbound")),'Raw Data'!AP598,IF(AND($AE$11=$AL$4,OR($AH$11="Southbound",$AH$11="Westbound")),'Raw Data'!AP805,IF(AND($AE$11=$AL$5,OR($AH$11="Southbound",$AH$11="Westbound")),'Raw Data'!AP1012,IF(AND($AE$11=$AL$6,OR($AH$11="Southbound",$AH$11="Westbound")),'Raw Data'!AP1219,IF(AND($AE$11=$AL$7,OR($AH$11="Southbound",$AH$11="Westbound")),'Raw Data'!AP1426,IF(AND($AE$11=$AL$1,$AH$11="Combined"),SUM('Raw Data'!AP183:AP184),IF(AND($AE$11=$AL$2,$AH$11="Combined"),SUM('Raw Data'!AP390:AP391),IF(AND($AE$11=$AL$3,$AH$11="Combined"),SUM('Raw Data'!AP597:AP598),IF(AND($AE$11=$AL$4,$AH$11="Combined"),SUM('Raw Data'!AP804:AP805),IF(AND($AE$11=$AL$5,$AH$11="Combined"),SUM('Raw Data'!AP1011:AP1012),IF(AND($AE$11=$AL$6,$AH$11="Combined"),SUM('Raw Data'!AP1218:AP1219),IF(AND($AE$11=$AL$7,$AH$11="Combined"),SUM('Raw Data'!AP1425:AP1426),"Error")))))))))))))))))))))</f>
        <v>0</v>
      </c>
      <c r="G44" s="6">
        <f>IF(AND($AE$11=$AL$1,OR($AH$11="Northbound",$AH$11="Eastbound")),'Raw Data'!AQ183,IF(AND($AE$11=$AL$2,OR($AH$11="Northbound",$AH$11="Eastbound")),'Raw Data'!AQ390,IF(AND($AE$11=$AL$3,OR($AH$11="Northbound",$AH$11="Eastbound")),'Raw Data'!AQ597,IF(AND($AE$11=$AL$4,OR($AH$11="Northbound",$AH$11="Eastbound")),'Raw Data'!AQ804,IF(AND($AE$11=$AL$5,OR($AH$11="Northbound",$AH$11="Eastbound")),'Raw Data'!AQ1011,IF(AND($AE$11=$AL$6,OR($AH$11="Northbound",$AH$11="Eastbound")),'Raw Data'!AQ1218,IF(AND($AE$11=$AL$7,OR($AH$11="Northbound",$AH$11="Eastbound")),'Raw Data'!AQ1425,IF(AND($AE$11=$AL$1,OR($AH$11="Southbound",$AH$11="Westbound")),'Raw Data'!AQ184,IF(AND($AE$11=$AL$2,OR($AH$11="Southbound",$AH$11="Westbound")),'Raw Data'!AQ391,IF(AND($AE$11=$AL$3,OR($AH$11="Southbound",$AH$11="Westbound")),'Raw Data'!AQ598,IF(AND($AE$11=$AL$4,OR($AH$11="Southbound",$AH$11="Westbound")),'Raw Data'!AQ805,IF(AND($AE$11=$AL$5,OR($AH$11="Southbound",$AH$11="Westbound")),'Raw Data'!AQ1012,IF(AND($AE$11=$AL$6,OR($AH$11="Southbound",$AH$11="Westbound")),'Raw Data'!AQ1219,IF(AND($AE$11=$AL$7,OR($AH$11="Southbound",$AH$11="Westbound")),'Raw Data'!AQ1426,IF(AND($AE$11=$AL$1,$AH$11="Combined"),SUM('Raw Data'!AQ183:AQ184),IF(AND($AE$11=$AL$2,$AH$11="Combined"),SUM('Raw Data'!AQ390:AQ391),IF(AND($AE$11=$AL$3,$AH$11="Combined"),SUM('Raw Data'!AQ597:AQ598),IF(AND($AE$11=$AL$4,$AH$11="Combined"),SUM('Raw Data'!AQ804:AQ805),IF(AND($AE$11=$AL$5,$AH$11="Combined"),SUM('Raw Data'!AQ1011:AQ1012),IF(AND($AE$11=$AL$6,$AH$11="Combined"),SUM('Raw Data'!AQ1218:AQ1219),IF(AND($AE$11=$AL$7,$AH$11="Combined"),SUM('Raw Data'!AQ1425:AQ1426),"Error")))))))))))))))))))))</f>
        <v>0</v>
      </c>
      <c r="H44" s="6">
        <f>IF(AND($AE$11=$AL$1,OR($AH$11="Northbound",$AH$11="Eastbound")),'Raw Data'!AR183,IF(AND($AE$11=$AL$2,OR($AH$11="Northbound",$AH$11="Eastbound")),'Raw Data'!AR390,IF(AND($AE$11=$AL$3,OR($AH$11="Northbound",$AH$11="Eastbound")),'Raw Data'!AR597,IF(AND($AE$11=$AL$4,OR($AH$11="Northbound",$AH$11="Eastbound")),'Raw Data'!AR804,IF(AND($AE$11=$AL$5,OR($AH$11="Northbound",$AH$11="Eastbound")),'Raw Data'!AR1011,IF(AND($AE$11=$AL$6,OR($AH$11="Northbound",$AH$11="Eastbound")),'Raw Data'!AR1218,IF(AND($AE$11=$AL$7,OR($AH$11="Northbound",$AH$11="Eastbound")),'Raw Data'!AR1425,IF(AND($AE$11=$AL$1,OR($AH$11="Southbound",$AH$11="Westbound")),'Raw Data'!AR184,IF(AND($AE$11=$AL$2,OR($AH$11="Southbound",$AH$11="Westbound")),'Raw Data'!AR391,IF(AND($AE$11=$AL$3,OR($AH$11="Southbound",$AH$11="Westbound")),'Raw Data'!AR598,IF(AND($AE$11=$AL$4,OR($AH$11="Southbound",$AH$11="Westbound")),'Raw Data'!AR805,IF(AND($AE$11=$AL$5,OR($AH$11="Southbound",$AH$11="Westbound")),'Raw Data'!AR1012,IF(AND($AE$11=$AL$6,OR($AH$11="Southbound",$AH$11="Westbound")),'Raw Data'!AR1219,IF(AND($AE$11=$AL$7,OR($AH$11="Southbound",$AH$11="Westbound")),'Raw Data'!AR1426,IF(AND($AE$11=$AL$1,$AH$11="Combined"),SUM('Raw Data'!AR183:AR184),IF(AND($AE$11=$AL$2,$AH$11="Combined"),SUM('Raw Data'!AR390:AR391),IF(AND($AE$11=$AL$3,$AH$11="Combined"),SUM('Raw Data'!AR597:AR598),IF(AND($AE$11=$AL$4,$AH$11="Combined"),SUM('Raw Data'!AR804:AR805),IF(AND($AE$11=$AL$5,$AH$11="Combined"),SUM('Raw Data'!AR1011:AR1012),IF(AND($AE$11=$AL$6,$AH$11="Combined"),SUM('Raw Data'!AR1218:AR1219),IF(AND($AE$11=$AL$7,$AH$11="Combined"),SUM('Raw Data'!AR1425:AR1426),"Error")))))))))))))))))))))</f>
        <v>1</v>
      </c>
      <c r="I44" s="6">
        <f>IF(AND($AE$11=$AL$1,OR($AH$11="Northbound",$AH$11="Eastbound")),'Raw Data'!AS183,IF(AND($AE$11=$AL$2,OR($AH$11="Northbound",$AH$11="Eastbound")),'Raw Data'!AS390,IF(AND($AE$11=$AL$3,OR($AH$11="Northbound",$AH$11="Eastbound")),'Raw Data'!AS597,IF(AND($AE$11=$AL$4,OR($AH$11="Northbound",$AH$11="Eastbound")),'Raw Data'!AS804,IF(AND($AE$11=$AL$5,OR($AH$11="Northbound",$AH$11="Eastbound")),'Raw Data'!AS1011,IF(AND($AE$11=$AL$6,OR($AH$11="Northbound",$AH$11="Eastbound")),'Raw Data'!AS1218,IF(AND($AE$11=$AL$7,OR($AH$11="Northbound",$AH$11="Eastbound")),'Raw Data'!AS1425,IF(AND($AE$11=$AL$1,OR($AH$11="Southbound",$AH$11="Westbound")),'Raw Data'!AS184,IF(AND($AE$11=$AL$2,OR($AH$11="Southbound",$AH$11="Westbound")),'Raw Data'!AS391,IF(AND($AE$11=$AL$3,OR($AH$11="Southbound",$AH$11="Westbound")),'Raw Data'!AS598,IF(AND($AE$11=$AL$4,OR($AH$11="Southbound",$AH$11="Westbound")),'Raw Data'!AS805,IF(AND($AE$11=$AL$5,OR($AH$11="Southbound",$AH$11="Westbound")),'Raw Data'!AS1012,IF(AND($AE$11=$AL$6,OR($AH$11="Southbound",$AH$11="Westbound")),'Raw Data'!AS1219,IF(AND($AE$11=$AL$7,OR($AH$11="Southbound",$AH$11="Westbound")),'Raw Data'!AS1426,IF(AND($AE$11=$AL$1,$AH$11="Combined"),SUM('Raw Data'!AS183:AS184),IF(AND($AE$11=$AL$2,$AH$11="Combined"),SUM('Raw Data'!AS390:AS391),IF(AND($AE$11=$AL$3,$AH$11="Combined"),SUM('Raw Data'!AS597:AS598),IF(AND($AE$11=$AL$4,$AH$11="Combined"),SUM('Raw Data'!AS804:AS805),IF(AND($AE$11=$AL$5,$AH$11="Combined"),SUM('Raw Data'!AS1011:AS1012),IF(AND($AE$11=$AL$6,$AH$11="Combined"),SUM('Raw Data'!AS1218:AS1219),IF(AND($AE$11=$AL$7,$AH$11="Combined"),SUM('Raw Data'!AS1425:AS1426),"Error")))))))))))))))))))))</f>
        <v>0</v>
      </c>
      <c r="J44" s="6">
        <f>IF(AND($AE$11=$AL$1,OR($AH$11="Northbound",$AH$11="Eastbound")),'Raw Data'!AT183,IF(AND($AE$11=$AL$2,OR($AH$11="Northbound",$AH$11="Eastbound")),'Raw Data'!AT390,IF(AND($AE$11=$AL$3,OR($AH$11="Northbound",$AH$11="Eastbound")),'Raw Data'!AT597,IF(AND($AE$11=$AL$4,OR($AH$11="Northbound",$AH$11="Eastbound")),'Raw Data'!AT804,IF(AND($AE$11=$AL$5,OR($AH$11="Northbound",$AH$11="Eastbound")),'Raw Data'!AT1011,IF(AND($AE$11=$AL$6,OR($AH$11="Northbound",$AH$11="Eastbound")),'Raw Data'!AT1218,IF(AND($AE$11=$AL$7,OR($AH$11="Northbound",$AH$11="Eastbound")),'Raw Data'!AT1425,IF(AND($AE$11=$AL$1,OR($AH$11="Southbound",$AH$11="Westbound")),'Raw Data'!AT184,IF(AND($AE$11=$AL$2,OR($AH$11="Southbound",$AH$11="Westbound")),'Raw Data'!AT391,IF(AND($AE$11=$AL$3,OR($AH$11="Southbound",$AH$11="Westbound")),'Raw Data'!AT598,IF(AND($AE$11=$AL$4,OR($AH$11="Southbound",$AH$11="Westbound")),'Raw Data'!AT805,IF(AND($AE$11=$AL$5,OR($AH$11="Southbound",$AH$11="Westbound")),'Raw Data'!AT1012,IF(AND($AE$11=$AL$6,OR($AH$11="Southbound",$AH$11="Westbound")),'Raw Data'!AT1219,IF(AND($AE$11=$AL$7,OR($AH$11="Southbound",$AH$11="Westbound")),'Raw Data'!AT1426,IF(AND($AE$11=$AL$1,$AH$11="Combined"),SUM('Raw Data'!AT183:AT184),IF(AND($AE$11=$AL$2,$AH$11="Combined"),SUM('Raw Data'!AT390:AT391),IF(AND($AE$11=$AL$3,$AH$11="Combined"),SUM('Raw Data'!AT597:AT598),IF(AND($AE$11=$AL$4,$AH$11="Combined"),SUM('Raw Data'!AT804:AT805),IF(AND($AE$11=$AL$5,$AH$11="Combined"),SUM('Raw Data'!AT1011:AT1012),IF(AND($AE$11=$AL$6,$AH$11="Combined"),SUM('Raw Data'!AT1218:AT1219),IF(AND($AE$11=$AL$7,$AH$11="Combined"),SUM('Raw Data'!AT1425:AT1426),"Error")))))))))))))))))))))</f>
        <v>0</v>
      </c>
      <c r="K44" s="6">
        <f>IF(AND($AE$11=$AL$1,OR($AH$11="Northbound",$AH$11="Eastbound")),'Raw Data'!AU183,IF(AND($AE$11=$AL$2,OR($AH$11="Northbound",$AH$11="Eastbound")),'Raw Data'!AU390,IF(AND($AE$11=$AL$3,OR($AH$11="Northbound",$AH$11="Eastbound")),'Raw Data'!AU597,IF(AND($AE$11=$AL$4,OR($AH$11="Northbound",$AH$11="Eastbound")),'Raw Data'!AU804,IF(AND($AE$11=$AL$5,OR($AH$11="Northbound",$AH$11="Eastbound")),'Raw Data'!AU1011,IF(AND($AE$11=$AL$6,OR($AH$11="Northbound",$AH$11="Eastbound")),'Raw Data'!AU1218,IF(AND($AE$11=$AL$7,OR($AH$11="Northbound",$AH$11="Eastbound")),'Raw Data'!AU1425,IF(AND($AE$11=$AL$1,OR($AH$11="Southbound",$AH$11="Westbound")),'Raw Data'!AU184,IF(AND($AE$11=$AL$2,OR($AH$11="Southbound",$AH$11="Westbound")),'Raw Data'!AU391,IF(AND($AE$11=$AL$3,OR($AH$11="Southbound",$AH$11="Westbound")),'Raw Data'!AU598,IF(AND($AE$11=$AL$4,OR($AH$11="Southbound",$AH$11="Westbound")),'Raw Data'!AU805,IF(AND($AE$11=$AL$5,OR($AH$11="Southbound",$AH$11="Westbound")),'Raw Data'!AU1012,IF(AND($AE$11=$AL$6,OR($AH$11="Southbound",$AH$11="Westbound")),'Raw Data'!AU1219,IF(AND($AE$11=$AL$7,OR($AH$11="Southbound",$AH$11="Westbound")),'Raw Data'!AU1426,IF(AND($AE$11=$AL$1,$AH$11="Combined"),SUM('Raw Data'!AU183:AU184),IF(AND($AE$11=$AL$2,$AH$11="Combined"),SUM('Raw Data'!AU390:AU391),IF(AND($AE$11=$AL$3,$AH$11="Combined"),SUM('Raw Data'!AU597:AU598),IF(AND($AE$11=$AL$4,$AH$11="Combined"),SUM('Raw Data'!AU804:AU805),IF(AND($AE$11=$AL$5,$AH$11="Combined"),SUM('Raw Data'!AU1011:AU1012),IF(AND($AE$11=$AL$6,$AH$11="Combined"),SUM('Raw Data'!AU1218:AU1219),IF(AND($AE$11=$AL$7,$AH$11="Combined"),SUM('Raw Data'!AU1425:AU1426),"Error")))))))))))))))))))))</f>
        <v>0</v>
      </c>
      <c r="L44" s="6">
        <f>IF(AND($AE$11=$AL$1,OR($AH$11="Northbound",$AH$11="Eastbound")),'Raw Data'!AV183,IF(AND($AE$11=$AL$2,OR($AH$11="Northbound",$AH$11="Eastbound")),'Raw Data'!AV390,IF(AND($AE$11=$AL$3,OR($AH$11="Northbound",$AH$11="Eastbound")),'Raw Data'!AV597,IF(AND($AE$11=$AL$4,OR($AH$11="Northbound",$AH$11="Eastbound")),'Raw Data'!AV804,IF(AND($AE$11=$AL$5,OR($AH$11="Northbound",$AH$11="Eastbound")),'Raw Data'!AV1011,IF(AND($AE$11=$AL$6,OR($AH$11="Northbound",$AH$11="Eastbound")),'Raw Data'!AV1218,IF(AND($AE$11=$AL$7,OR($AH$11="Northbound",$AH$11="Eastbound")),'Raw Data'!AV1425,IF(AND($AE$11=$AL$1,OR($AH$11="Southbound",$AH$11="Westbound")),'Raw Data'!AV184,IF(AND($AE$11=$AL$2,OR($AH$11="Southbound",$AH$11="Westbound")),'Raw Data'!AV391,IF(AND($AE$11=$AL$3,OR($AH$11="Southbound",$AH$11="Westbound")),'Raw Data'!AV598,IF(AND($AE$11=$AL$4,OR($AH$11="Southbound",$AH$11="Westbound")),'Raw Data'!AV805,IF(AND($AE$11=$AL$5,OR($AH$11="Southbound",$AH$11="Westbound")),'Raw Data'!AV1012,IF(AND($AE$11=$AL$6,OR($AH$11="Southbound",$AH$11="Westbound")),'Raw Data'!AV1219,IF(AND($AE$11=$AL$7,OR($AH$11="Southbound",$AH$11="Westbound")),'Raw Data'!AV1426,IF(AND($AE$11=$AL$1,$AH$11="Combined"),SUM('Raw Data'!AV183:AV184),IF(AND($AE$11=$AL$2,$AH$11="Combined"),SUM('Raw Data'!AV390:AV391),IF(AND($AE$11=$AL$3,$AH$11="Combined"),SUM('Raw Data'!AV597:AV598),IF(AND($AE$11=$AL$4,$AH$11="Combined"),SUM('Raw Data'!AV804:AV805),IF(AND($AE$11=$AL$5,$AH$11="Combined"),SUM('Raw Data'!AV1011:AV1012),IF(AND($AE$11=$AL$6,$AH$11="Combined"),SUM('Raw Data'!AV1218:AV1219),IF(AND($AE$11=$AL$7,$AH$11="Combined"),SUM('Raw Data'!AV1425:AV1426),"Error")))))))))))))))))))))</f>
        <v>0</v>
      </c>
      <c r="M44" s="6">
        <f>IF(AND($AE$11=$AL$1,OR($AH$11="Northbound",$AH$11="Eastbound")),'Raw Data'!AW183,IF(AND($AE$11=$AL$2,OR($AH$11="Northbound",$AH$11="Eastbound")),'Raw Data'!AW390,IF(AND($AE$11=$AL$3,OR($AH$11="Northbound",$AH$11="Eastbound")),'Raw Data'!AW597,IF(AND($AE$11=$AL$4,OR($AH$11="Northbound",$AH$11="Eastbound")),'Raw Data'!AW804,IF(AND($AE$11=$AL$5,OR($AH$11="Northbound",$AH$11="Eastbound")),'Raw Data'!AW1011,IF(AND($AE$11=$AL$6,OR($AH$11="Northbound",$AH$11="Eastbound")),'Raw Data'!AW1218,IF(AND($AE$11=$AL$7,OR($AH$11="Northbound",$AH$11="Eastbound")),'Raw Data'!AW1425,IF(AND($AE$11=$AL$1,OR($AH$11="Southbound",$AH$11="Westbound")),'Raw Data'!AW184,IF(AND($AE$11=$AL$2,OR($AH$11="Southbound",$AH$11="Westbound")),'Raw Data'!AW391,IF(AND($AE$11=$AL$3,OR($AH$11="Southbound",$AH$11="Westbound")),'Raw Data'!AW598,IF(AND($AE$11=$AL$4,OR($AH$11="Southbound",$AH$11="Westbound")),'Raw Data'!AW805,IF(AND($AE$11=$AL$5,OR($AH$11="Southbound",$AH$11="Westbound")),'Raw Data'!AW1012,IF(AND($AE$11=$AL$6,OR($AH$11="Southbound",$AH$11="Westbound")),'Raw Data'!AW1219,IF(AND($AE$11=$AL$7,OR($AH$11="Southbound",$AH$11="Westbound")),'Raw Data'!AW1426,IF(AND($AE$11=$AL$1,$AH$11="Combined"),SUM('Raw Data'!AW183:AW184),IF(AND($AE$11=$AL$2,$AH$11="Combined"),SUM('Raw Data'!AW390:AW391),IF(AND($AE$11=$AL$3,$AH$11="Combined"),SUM('Raw Data'!AW597:AW598),IF(AND($AE$11=$AL$4,$AH$11="Combined"),SUM('Raw Data'!AW804:AW805),IF(AND($AE$11=$AL$5,$AH$11="Combined"),SUM('Raw Data'!AW1011:AW1012),IF(AND($AE$11=$AL$6,$AH$11="Combined"),SUM('Raw Data'!AW1218:AW1219),IF(AND($AE$11=$AL$7,$AH$11="Combined"),SUM('Raw Data'!AW1425:AW1426),"Error")))))))))))))))))))))</f>
        <v>0</v>
      </c>
      <c r="N44" s="6">
        <f>IF(AND($AE$11=$AL$1,OR($AH$11="Northbound",$AH$11="Eastbound")),'Raw Data'!AX183,IF(AND($AE$11=$AL$2,OR($AH$11="Northbound",$AH$11="Eastbound")),'Raw Data'!AX390,IF(AND($AE$11=$AL$3,OR($AH$11="Northbound",$AH$11="Eastbound")),'Raw Data'!AX597,IF(AND($AE$11=$AL$4,OR($AH$11="Northbound",$AH$11="Eastbound")),'Raw Data'!AX804,IF(AND($AE$11=$AL$5,OR($AH$11="Northbound",$AH$11="Eastbound")),'Raw Data'!AX1011,IF(AND($AE$11=$AL$6,OR($AH$11="Northbound",$AH$11="Eastbound")),'Raw Data'!AX1218,IF(AND($AE$11=$AL$7,OR($AH$11="Northbound",$AH$11="Eastbound")),'Raw Data'!AX1425,IF(AND($AE$11=$AL$1,OR($AH$11="Southbound",$AH$11="Westbound")),'Raw Data'!AX184,IF(AND($AE$11=$AL$2,OR($AH$11="Southbound",$AH$11="Westbound")),'Raw Data'!AX391,IF(AND($AE$11=$AL$3,OR($AH$11="Southbound",$AH$11="Westbound")),'Raw Data'!AX598,IF(AND($AE$11=$AL$4,OR($AH$11="Southbound",$AH$11="Westbound")),'Raw Data'!AX805,IF(AND($AE$11=$AL$5,OR($AH$11="Southbound",$AH$11="Westbound")),'Raw Data'!AX1012,IF(AND($AE$11=$AL$6,OR($AH$11="Southbound",$AH$11="Westbound")),'Raw Data'!AX1219,IF(AND($AE$11=$AL$7,OR($AH$11="Southbound",$AH$11="Westbound")),'Raw Data'!AX1426,IF(AND($AE$11=$AL$1,$AH$11="Combined"),SUM('Raw Data'!AX183:AX184),IF(AND($AE$11=$AL$2,$AH$11="Combined"),SUM('Raw Data'!AX390:AX391),IF(AND($AE$11=$AL$3,$AH$11="Combined"),SUM('Raw Data'!AX597:AX598),IF(AND($AE$11=$AL$4,$AH$11="Combined"),SUM('Raw Data'!AX804:AX805),IF(AND($AE$11=$AL$5,$AH$11="Combined"),SUM('Raw Data'!AX1011:AX1012),IF(AND($AE$11=$AL$6,$AH$11="Combined"),SUM('Raw Data'!AX1218:AX1219),IF(AND($AE$11=$AL$7,$AH$11="Combined"),SUM('Raw Data'!AX1425:AX1426),"Error")))))))))))))))))))))</f>
        <v>0</v>
      </c>
      <c r="O44" s="6">
        <f>IF(AND($AE$11=$AL$1,OR($AH$11="Northbound",$AH$11="Eastbound")),'Raw Data'!AY183,IF(AND($AE$11=$AL$2,OR($AH$11="Northbound",$AH$11="Eastbound")),'Raw Data'!AY390,IF(AND($AE$11=$AL$3,OR($AH$11="Northbound",$AH$11="Eastbound")),'Raw Data'!AY597,IF(AND($AE$11=$AL$4,OR($AH$11="Northbound",$AH$11="Eastbound")),'Raw Data'!AY804,IF(AND($AE$11=$AL$5,OR($AH$11="Northbound",$AH$11="Eastbound")),'Raw Data'!AY1011,IF(AND($AE$11=$AL$6,OR($AH$11="Northbound",$AH$11="Eastbound")),'Raw Data'!AY1218,IF(AND($AE$11=$AL$7,OR($AH$11="Northbound",$AH$11="Eastbound")),'Raw Data'!AY1425,IF(AND($AE$11=$AL$1,OR($AH$11="Southbound",$AH$11="Westbound")),'Raw Data'!AY184,IF(AND($AE$11=$AL$2,OR($AH$11="Southbound",$AH$11="Westbound")),'Raw Data'!AY391,IF(AND($AE$11=$AL$3,OR($AH$11="Southbound",$AH$11="Westbound")),'Raw Data'!AY598,IF(AND($AE$11=$AL$4,OR($AH$11="Southbound",$AH$11="Westbound")),'Raw Data'!AY805,IF(AND($AE$11=$AL$5,OR($AH$11="Southbound",$AH$11="Westbound")),'Raw Data'!AY1012,IF(AND($AE$11=$AL$6,OR($AH$11="Southbound",$AH$11="Westbound")),'Raw Data'!AY1219,IF(AND($AE$11=$AL$7,OR($AH$11="Southbound",$AH$11="Westbound")),'Raw Data'!AY1426,IF(AND($AE$11=$AL$1,$AH$11="Combined"),SUM('Raw Data'!AY183:AY184),IF(AND($AE$11=$AL$2,$AH$11="Combined"),SUM('Raw Data'!AY390:AY391),IF(AND($AE$11=$AL$3,$AH$11="Combined"),SUM('Raw Data'!AY597:AY598),IF(AND($AE$11=$AL$4,$AH$11="Combined"),SUM('Raw Data'!AY804:AY805),IF(AND($AE$11=$AL$5,$AH$11="Combined"),SUM('Raw Data'!AY1011:AY1012),IF(AND($AE$11=$AL$6,$AH$11="Combined"),SUM('Raw Data'!AY1218:AY1219),IF(AND($AE$11=$AL$7,$AH$11="Combined"),SUM('Raw Data'!AY1425:AY1426),"Error")))))))))))))))))))))</f>
        <v>0</v>
      </c>
      <c r="P44" s="6">
        <f>IF(AND($AE$11=$AL$1,OR($AH$11="Northbound",$AH$11="Eastbound")),'Raw Data'!AZ183,IF(AND($AE$11=$AL$2,OR($AH$11="Northbound",$AH$11="Eastbound")),'Raw Data'!AZ390,IF(AND($AE$11=$AL$3,OR($AH$11="Northbound",$AH$11="Eastbound")),'Raw Data'!AZ597,IF(AND($AE$11=$AL$4,OR($AH$11="Northbound",$AH$11="Eastbound")),'Raw Data'!AZ804,IF(AND($AE$11=$AL$5,OR($AH$11="Northbound",$AH$11="Eastbound")),'Raw Data'!AZ1011,IF(AND($AE$11=$AL$6,OR($AH$11="Northbound",$AH$11="Eastbound")),'Raw Data'!AZ1218,IF(AND($AE$11=$AL$7,OR($AH$11="Northbound",$AH$11="Eastbound")),'Raw Data'!AZ1425,IF(AND($AE$11=$AL$1,OR($AH$11="Southbound",$AH$11="Westbound")),'Raw Data'!AZ184,IF(AND($AE$11=$AL$2,OR($AH$11="Southbound",$AH$11="Westbound")),'Raw Data'!AZ391,IF(AND($AE$11=$AL$3,OR($AH$11="Southbound",$AH$11="Westbound")),'Raw Data'!AZ598,IF(AND($AE$11=$AL$4,OR($AH$11="Southbound",$AH$11="Westbound")),'Raw Data'!AZ805,IF(AND($AE$11=$AL$5,OR($AH$11="Southbound",$AH$11="Westbound")),'Raw Data'!AZ1012,IF(AND($AE$11=$AL$6,OR($AH$11="Southbound",$AH$11="Westbound")),'Raw Data'!AZ1219,IF(AND($AE$11=$AL$7,OR($AH$11="Southbound",$AH$11="Westbound")),'Raw Data'!AZ1426,IF(AND($AE$11=$AL$1,$AH$11="Combined"),SUM('Raw Data'!AZ183:AZ184),IF(AND($AE$11=$AL$2,$AH$11="Combined"),SUM('Raw Data'!AZ390:AZ391),IF(AND($AE$11=$AL$3,$AH$11="Combined"),SUM('Raw Data'!AZ597:AZ598),IF(AND($AE$11=$AL$4,$AH$11="Combined"),SUM('Raw Data'!AZ804:AZ805),IF(AND($AE$11=$AL$5,$AH$11="Combined"),SUM('Raw Data'!AZ1011:AZ1012),IF(AND($AE$11=$AL$6,$AH$11="Combined"),SUM('Raw Data'!AZ1218:AZ1219),IF(AND($AE$11=$AL$7,$AH$11="Combined"),SUM('Raw Data'!AZ1425:AZ1426),"Error")))))))))))))))))))))</f>
        <v>0</v>
      </c>
      <c r="Q44" s="6">
        <f>IF(AND($AE$11=$AL$1,OR($AH$11="Northbound",$AH$11="Eastbound")),'Raw Data'!BA183,IF(AND($AE$11=$AL$2,OR($AH$11="Northbound",$AH$11="Eastbound")),'Raw Data'!BA390,IF(AND($AE$11=$AL$3,OR($AH$11="Northbound",$AH$11="Eastbound")),'Raw Data'!BA597,IF(AND($AE$11=$AL$4,OR($AH$11="Northbound",$AH$11="Eastbound")),'Raw Data'!BA804,IF(AND($AE$11=$AL$5,OR($AH$11="Northbound",$AH$11="Eastbound")),'Raw Data'!BA1011,IF(AND($AE$11=$AL$6,OR($AH$11="Northbound",$AH$11="Eastbound")),'Raw Data'!BA1218,IF(AND($AE$11=$AL$7,OR($AH$11="Northbound",$AH$11="Eastbound")),'Raw Data'!BA1425,IF(AND($AE$11=$AL$1,OR($AH$11="Southbound",$AH$11="Westbound")),'Raw Data'!BA184,IF(AND($AE$11=$AL$2,OR($AH$11="Southbound",$AH$11="Westbound")),'Raw Data'!BA391,IF(AND($AE$11=$AL$3,OR($AH$11="Southbound",$AH$11="Westbound")),'Raw Data'!BA598,IF(AND($AE$11=$AL$4,OR($AH$11="Southbound",$AH$11="Westbound")),'Raw Data'!BA805,IF(AND($AE$11=$AL$5,OR($AH$11="Southbound",$AH$11="Westbound")),'Raw Data'!BA1012,IF(AND($AE$11=$AL$6,OR($AH$11="Southbound",$AH$11="Westbound")),'Raw Data'!BA1219,IF(AND($AE$11=$AL$7,OR($AH$11="Southbound",$AH$11="Westbound")),'Raw Data'!BA1426,IF(AND($AE$11=$AL$1,$AH$11="Combined"),SUM('Raw Data'!BA183:BA184),IF(AND($AE$11=$AL$2,$AH$11="Combined"),SUM('Raw Data'!BA390:BA391),IF(AND($AE$11=$AL$3,$AH$11="Combined"),SUM('Raw Data'!BA597:BA598),IF(AND($AE$11=$AL$4,$AH$11="Combined"),SUM('Raw Data'!BA804:BA805),IF(AND($AE$11=$AL$5,$AH$11="Combined"),SUM('Raw Data'!BA1011:BA1012),IF(AND($AE$11=$AL$6,$AH$11="Combined"),SUM('Raw Data'!BA1218:BA1219),IF(AND($AE$11=$AL$7,$AH$11="Combined"),SUM('Raw Data'!BA1425:BA1426),"Error")))))))))))))))))))))</f>
        <v>0</v>
      </c>
      <c r="R44" s="6">
        <f>IF(AND($AE$11=$AL$1,OR($AH$11="Northbound",$AH$11="Eastbound")),'Raw Data'!BB183,IF(AND($AE$11=$AL$2,OR($AH$11="Northbound",$AH$11="Eastbound")),'Raw Data'!BB390,IF(AND($AE$11=$AL$3,OR($AH$11="Northbound",$AH$11="Eastbound")),'Raw Data'!BB597,IF(AND($AE$11=$AL$4,OR($AH$11="Northbound",$AH$11="Eastbound")),'Raw Data'!BB804,IF(AND($AE$11=$AL$5,OR($AH$11="Northbound",$AH$11="Eastbound")),'Raw Data'!BB1011,IF(AND($AE$11=$AL$6,OR($AH$11="Northbound",$AH$11="Eastbound")),'Raw Data'!BB1218,IF(AND($AE$11=$AL$7,OR($AH$11="Northbound",$AH$11="Eastbound")),'Raw Data'!BB1425,IF(AND($AE$11=$AL$1,OR($AH$11="Southbound",$AH$11="Westbound")),'Raw Data'!BB184,IF(AND($AE$11=$AL$2,OR($AH$11="Southbound",$AH$11="Westbound")),'Raw Data'!BB391,IF(AND($AE$11=$AL$3,OR($AH$11="Southbound",$AH$11="Westbound")),'Raw Data'!BB598,IF(AND($AE$11=$AL$4,OR($AH$11="Southbound",$AH$11="Westbound")),'Raw Data'!BB805,IF(AND($AE$11=$AL$5,OR($AH$11="Southbound",$AH$11="Westbound")),'Raw Data'!BB1012,IF(AND($AE$11=$AL$6,OR($AH$11="Southbound",$AH$11="Westbound")),'Raw Data'!BB1219,IF(AND($AE$11=$AL$7,OR($AH$11="Southbound",$AH$11="Westbound")),'Raw Data'!BB1426,IF(AND($AE$11=$AL$1,$AH$11="Combined"),SUM('Raw Data'!BB183:BB184),IF(AND($AE$11=$AL$2,$AH$11="Combined"),SUM('Raw Data'!BB390:BB391),IF(AND($AE$11=$AL$3,$AH$11="Combined"),SUM('Raw Data'!BB597:BB598),IF(AND($AE$11=$AL$4,$AH$11="Combined"),SUM('Raw Data'!BB804:BB805),IF(AND($AE$11=$AL$5,$AH$11="Combined"),SUM('Raw Data'!BB1011:BB1012),IF(AND($AE$11=$AL$6,$AH$11="Combined"),SUM('Raw Data'!BB1218:BB1219),IF(AND($AE$11=$AL$7,$AH$11="Combined"),SUM('Raw Data'!BB1425:BB1426),"Error")))))))))))))))))))))</f>
        <v>0</v>
      </c>
      <c r="S44" s="6">
        <f>IF(AND($AE$11=$AL$1,OR($AH$11="Northbound",$AH$11="Eastbound")),'Raw Data'!BC183,IF(AND($AE$11=$AL$2,OR($AH$11="Northbound",$AH$11="Eastbound")),'Raw Data'!BC390,IF(AND($AE$11=$AL$3,OR($AH$11="Northbound",$AH$11="Eastbound")),'Raw Data'!BC597,IF(AND($AE$11=$AL$4,OR($AH$11="Northbound",$AH$11="Eastbound")),'Raw Data'!BC804,IF(AND($AE$11=$AL$5,OR($AH$11="Northbound",$AH$11="Eastbound")),'Raw Data'!BC1011,IF(AND($AE$11=$AL$6,OR($AH$11="Northbound",$AH$11="Eastbound")),'Raw Data'!BC1218,IF(AND($AE$11=$AL$7,OR($AH$11="Northbound",$AH$11="Eastbound")),'Raw Data'!BC1425,IF(AND($AE$11=$AL$1,OR($AH$11="Southbound",$AH$11="Westbound")),'Raw Data'!BC184,IF(AND($AE$11=$AL$2,OR($AH$11="Southbound",$AH$11="Westbound")),'Raw Data'!BC391,IF(AND($AE$11=$AL$3,OR($AH$11="Southbound",$AH$11="Westbound")),'Raw Data'!BC598,IF(AND($AE$11=$AL$4,OR($AH$11="Southbound",$AH$11="Westbound")),'Raw Data'!BC805,IF(AND($AE$11=$AL$5,OR($AH$11="Southbound",$AH$11="Westbound")),'Raw Data'!BC1012,IF(AND($AE$11=$AL$6,OR($AH$11="Southbound",$AH$11="Westbound")),'Raw Data'!BC1219,IF(AND($AE$11=$AL$7,OR($AH$11="Southbound",$AH$11="Westbound")),'Raw Data'!BC1426,IF(AND($AE$11=$AL$1,$AH$11="Combined"),SUM('Raw Data'!BC183:BC184),IF(AND($AE$11=$AL$2,$AH$11="Combined"),SUM('Raw Data'!BC390:BC391),IF(AND($AE$11=$AL$3,$AH$11="Combined"),SUM('Raw Data'!BC597:BC598),IF(AND($AE$11=$AL$4,$AH$11="Combined"),SUM('Raw Data'!BC804:BC805),IF(AND($AE$11=$AL$5,$AH$11="Combined"),SUM('Raw Data'!BC1011:BC1012),IF(AND($AE$11=$AL$6,$AH$11="Combined"),SUM('Raw Data'!BC1218:BC1219),IF(AND($AE$11=$AL$7,$AH$11="Combined"),SUM('Raw Data'!BC1425:BC1426),"Error")))))))))))))))))))))</f>
        <v>0</v>
      </c>
      <c r="T44" s="6">
        <f>IF(AND($AE$11=$AL$1,OR($AH$11="Northbound",$AH$11="Eastbound")),'Raw Data'!BD183,IF(AND($AE$11=$AL$2,OR($AH$11="Northbound",$AH$11="Eastbound")),'Raw Data'!BD390,IF(AND($AE$11=$AL$3,OR($AH$11="Northbound",$AH$11="Eastbound")),'Raw Data'!BD597,IF(AND($AE$11=$AL$4,OR($AH$11="Northbound",$AH$11="Eastbound")),'Raw Data'!BD804,IF(AND($AE$11=$AL$5,OR($AH$11="Northbound",$AH$11="Eastbound")),'Raw Data'!BD1011,IF(AND($AE$11=$AL$6,OR($AH$11="Northbound",$AH$11="Eastbound")),'Raw Data'!BD1218,IF(AND($AE$11=$AL$7,OR($AH$11="Northbound",$AH$11="Eastbound")),'Raw Data'!BD1425,IF(AND($AE$11=$AL$1,OR($AH$11="Southbound",$AH$11="Westbound")),'Raw Data'!BD184,IF(AND($AE$11=$AL$2,OR($AH$11="Southbound",$AH$11="Westbound")),'Raw Data'!BD391,IF(AND($AE$11=$AL$3,OR($AH$11="Southbound",$AH$11="Westbound")),'Raw Data'!BD598,IF(AND($AE$11=$AL$4,OR($AH$11="Southbound",$AH$11="Westbound")),'Raw Data'!BD805,IF(AND($AE$11=$AL$5,OR($AH$11="Southbound",$AH$11="Westbound")),'Raw Data'!BD1012,IF(AND($AE$11=$AL$6,OR($AH$11="Southbound",$AH$11="Westbound")),'Raw Data'!BD1219,IF(AND($AE$11=$AL$7,OR($AH$11="Southbound",$AH$11="Westbound")),'Raw Data'!BD1426,IF(AND($AE$11=$AL$1,$AH$11="Combined"),SUM('Raw Data'!BD183:BD184),IF(AND($AE$11=$AL$2,$AH$11="Combined"),SUM('Raw Data'!BD390:BD391),IF(AND($AE$11=$AL$3,$AH$11="Combined"),SUM('Raw Data'!BD597:BD598),IF(AND($AE$11=$AL$4,$AH$11="Combined"),SUM('Raw Data'!BD804:BD805),IF(AND($AE$11=$AL$5,$AH$11="Combined"),SUM('Raw Data'!BD1011:BD1012),IF(AND($AE$11=$AL$6,$AH$11="Combined"),SUM('Raw Data'!BD1218:BD1219),IF(AND($AE$11=$AL$7,$AH$11="Combined"),SUM('Raw Data'!BD1425:BD1426),"Error")))))))))))))))))))))</f>
        <v>0</v>
      </c>
      <c r="U44" s="6">
        <f>IF(AND($AE$11=$AL$1,OR($AH$11="Northbound",$AH$11="Eastbound")),'Raw Data'!BE183,IF(AND($AE$11=$AL$2,OR($AH$11="Northbound",$AH$11="Eastbound")),'Raw Data'!BE390,IF(AND($AE$11=$AL$3,OR($AH$11="Northbound",$AH$11="Eastbound")),'Raw Data'!BE597,IF(AND($AE$11=$AL$4,OR($AH$11="Northbound",$AH$11="Eastbound")),'Raw Data'!BE804,IF(AND($AE$11=$AL$5,OR($AH$11="Northbound",$AH$11="Eastbound")),'Raw Data'!BE1011,IF(AND($AE$11=$AL$6,OR($AH$11="Northbound",$AH$11="Eastbound")),'Raw Data'!BE1218,IF(AND($AE$11=$AL$7,OR($AH$11="Northbound",$AH$11="Eastbound")),'Raw Data'!BE1425,IF(AND($AE$11=$AL$1,OR($AH$11="Southbound",$AH$11="Westbound")),'Raw Data'!BE184,IF(AND($AE$11=$AL$2,OR($AH$11="Southbound",$AH$11="Westbound")),'Raw Data'!BE391,IF(AND($AE$11=$AL$3,OR($AH$11="Southbound",$AH$11="Westbound")),'Raw Data'!BE598,IF(AND($AE$11=$AL$4,OR($AH$11="Southbound",$AH$11="Westbound")),'Raw Data'!BE805,IF(AND($AE$11=$AL$5,OR($AH$11="Southbound",$AH$11="Westbound")),'Raw Data'!BE1012,IF(AND($AE$11=$AL$6,OR($AH$11="Southbound",$AH$11="Westbound")),'Raw Data'!BE1219,IF(AND($AE$11=$AL$7,OR($AH$11="Southbound",$AH$11="Westbound")),'Raw Data'!BE1426,IF(AND($AE$11=$AL$1,$AH$11="Combined"),SUM('Raw Data'!BE183:BE184),IF(AND($AE$11=$AL$2,$AH$11="Combined"),SUM('Raw Data'!BE390:BE391),IF(AND($AE$11=$AL$3,$AH$11="Combined"),SUM('Raw Data'!BE597:BE598),IF(AND($AE$11=$AL$4,$AH$11="Combined"),SUM('Raw Data'!BE804:BE805),IF(AND($AE$11=$AL$5,$AH$11="Combined"),SUM('Raw Data'!BE1011:BE1012),IF(AND($AE$11=$AL$6,$AH$11="Combined"),SUM('Raw Data'!BE1218:BE1219),IF(AND($AE$11=$AL$7,$AH$11="Combined"),SUM('Raw Data'!BE1425:BE1426),"Error")))))))))))))))))))))</f>
        <v>0</v>
      </c>
      <c r="V44" s="6">
        <f>IF(AND($AE$11=$AL$1,OR($AH$11="Northbound",$AH$11="Eastbound")),'Raw Data'!BF183,IF(AND($AE$11=$AL$2,OR($AH$11="Northbound",$AH$11="Eastbound")),'Raw Data'!BF390,IF(AND($AE$11=$AL$3,OR($AH$11="Northbound",$AH$11="Eastbound")),'Raw Data'!BF597,IF(AND($AE$11=$AL$4,OR($AH$11="Northbound",$AH$11="Eastbound")),'Raw Data'!BF804,IF(AND($AE$11=$AL$5,OR($AH$11="Northbound",$AH$11="Eastbound")),'Raw Data'!BF1011,IF(AND($AE$11=$AL$6,OR($AH$11="Northbound",$AH$11="Eastbound")),'Raw Data'!BF1218,IF(AND($AE$11=$AL$7,OR($AH$11="Northbound",$AH$11="Eastbound")),'Raw Data'!BF1425,IF(AND($AE$11=$AL$1,OR($AH$11="Southbound",$AH$11="Westbound")),'Raw Data'!BF184,IF(AND($AE$11=$AL$2,OR($AH$11="Southbound",$AH$11="Westbound")),'Raw Data'!BF391,IF(AND($AE$11=$AL$3,OR($AH$11="Southbound",$AH$11="Westbound")),'Raw Data'!BF598,IF(AND($AE$11=$AL$4,OR($AH$11="Southbound",$AH$11="Westbound")),'Raw Data'!BF805,IF(AND($AE$11=$AL$5,OR($AH$11="Southbound",$AH$11="Westbound")),'Raw Data'!BF1012,IF(AND($AE$11=$AL$6,OR($AH$11="Southbound",$AH$11="Westbound")),'Raw Data'!BF1219,IF(AND($AE$11=$AL$7,OR($AH$11="Southbound",$AH$11="Westbound")),'Raw Data'!BF1426,IF(AND($AE$11=$AL$1,$AH$11="Combined"),SUM('Raw Data'!BF183:BF184),IF(AND($AE$11=$AL$2,$AH$11="Combined"),SUM('Raw Data'!BF390:BF391),IF(AND($AE$11=$AL$3,$AH$11="Combined"),SUM('Raw Data'!BF597:BF598),IF(AND($AE$11=$AL$4,$AH$11="Combined"),SUM('Raw Data'!BF804:BF805),IF(AND($AE$11=$AL$5,$AH$11="Combined"),SUM('Raw Data'!BF1011:BF1012),IF(AND($AE$11=$AL$6,$AH$11="Combined"),SUM('Raw Data'!BF1218:BF1219),IF(AND($AE$11=$AL$7,$AH$11="Combined"),SUM('Raw Data'!BF1425:BF1426),"Error")))))))))))))))))))))</f>
        <v>0</v>
      </c>
      <c r="W44" s="6">
        <f>IF(AND($AE$11=$AL$1,OR($AH$11="Northbound",$AH$11="Eastbound")),'Raw Data'!BG183,IF(AND($AE$11=$AL$2,OR($AH$11="Northbound",$AH$11="Eastbound")),'Raw Data'!BG390,IF(AND($AE$11=$AL$3,OR($AH$11="Northbound",$AH$11="Eastbound")),'Raw Data'!BG597,IF(AND($AE$11=$AL$4,OR($AH$11="Northbound",$AH$11="Eastbound")),'Raw Data'!BG804,IF(AND($AE$11=$AL$5,OR($AH$11="Northbound",$AH$11="Eastbound")),'Raw Data'!BG1011,IF(AND($AE$11=$AL$6,OR($AH$11="Northbound",$AH$11="Eastbound")),'Raw Data'!BG1218,IF(AND($AE$11=$AL$7,OR($AH$11="Northbound",$AH$11="Eastbound")),'Raw Data'!BG1425,IF(AND($AE$11=$AL$1,OR($AH$11="Southbound",$AH$11="Westbound")),'Raw Data'!BG184,IF(AND($AE$11=$AL$2,OR($AH$11="Southbound",$AH$11="Westbound")),'Raw Data'!BG391,IF(AND($AE$11=$AL$3,OR($AH$11="Southbound",$AH$11="Westbound")),'Raw Data'!BG598,IF(AND($AE$11=$AL$4,OR($AH$11="Southbound",$AH$11="Westbound")),'Raw Data'!BG805,IF(AND($AE$11=$AL$5,OR($AH$11="Southbound",$AH$11="Westbound")),'Raw Data'!BG1012,IF(AND($AE$11=$AL$6,OR($AH$11="Southbound",$AH$11="Westbound")),'Raw Data'!BG1219,IF(AND($AE$11=$AL$7,OR($AH$11="Southbound",$AH$11="Westbound")),'Raw Data'!BG1426,IF(AND($AE$11=$AL$1,$AH$11="Combined"),SUM('Raw Data'!BG183:BG184),IF(AND($AE$11=$AL$2,$AH$11="Combined"),SUM('Raw Data'!BG390:BG391),IF(AND($AE$11=$AL$3,$AH$11="Combined"),SUM('Raw Data'!BG597:BG598),IF(AND($AE$11=$AL$4,$AH$11="Combined"),SUM('Raw Data'!BG804:BG805),IF(AND($AE$11=$AL$5,$AH$11="Combined"),SUM('Raw Data'!BG1011:BG1012),IF(AND($AE$11=$AL$6,$AH$11="Combined"),SUM('Raw Data'!BG1218:BG1219),IF(AND($AE$11=$AL$7,$AH$11="Combined"),SUM('Raw Data'!BG1425:BG1426),"Error")))))))))))))))))))))</f>
        <v>0</v>
      </c>
      <c r="X44" s="6">
        <f t="shared" si="2"/>
        <v>1</v>
      </c>
      <c r="Y44" s="24">
        <f t="shared" si="0"/>
        <v>25</v>
      </c>
      <c r="Z44" s="6" t="str">
        <f>IF(AND($AE$11=$AL$1,OR($AH$11="Northbound",$AH$11="Eastbound")),'Raw Data'!BH183,IF(AND($AE$11=$AL$2,OR($AH$11="Northbound",$AH$11="Eastbound")),'Raw Data'!BH390,IF(AND($AE$11=$AL$3,OR($AH$11="Northbound",$AH$11="Eastbound")),'Raw Data'!BH597,IF(AND($AE$11=$AL$4,OR($AH$11="Northbound",$AH$11="Eastbound")),'Raw Data'!BH804,IF(AND($AE$11=$AL$5,OR($AH$11="Northbound",$AH$11="Eastbound")),'Raw Data'!BH1011,IF(AND($AE$11=$AL$6,OR($AH$11="Northbound",$AH$11="Eastbound")),'Raw Data'!BH1218,IF(AND($AE$11=$AL$7,OR($AH$11="Northbound",$AH$11="Eastbound")),'Raw Data'!BH1425,IF(AND($AE$11=$AL$1,OR($AH$11="Southbound",$AH$11="Westbound")),'Raw Data'!BH184,IF(AND($AE$11=$AL$2,OR($AH$11="Southbound",$AH$11="Westbound")),'Raw Data'!BH391,IF(AND($AE$11=$AL$3,OR($AH$11="Southbound",$AH$11="Westbound")),'Raw Data'!BH598,IF(AND($AE$11=$AL$4,OR($AH$11="Southbound",$AH$11="Westbound")),'Raw Data'!BH805,IF(AND($AE$11=$AL$5,OR($AH$11="Southbound",$AH$11="Westbound")),'Raw Data'!BH1012,IF(AND($AE$11=$AL$6,OR($AH$11="Southbound",$AH$11="Westbound")),'Raw Data'!BH1219,IF(AND($AE$11=$AL$7,OR($AH$11="Southbound",$AH$11="Westbound")),'Raw Data'!BH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4" s="6" t="str">
        <f>IF(AND($AE$11=$AL$1,OR($AH$11="Northbound",$AH$11="Eastbound")),'Raw Data'!BI183,IF(AND($AE$11=$AL$2,OR($AH$11="Northbound",$AH$11="Eastbound")),'Raw Data'!BI390,IF(AND($AE$11=$AL$3,OR($AH$11="Northbound",$AH$11="Eastbound")),'Raw Data'!BI597,IF(AND($AE$11=$AL$4,OR($AH$11="Northbound",$AH$11="Eastbound")),'Raw Data'!BI804,IF(AND($AE$11=$AL$5,OR($AH$11="Northbound",$AH$11="Eastbound")),'Raw Data'!BI1011,IF(AND($AE$11=$AL$6,OR($AH$11="Northbound",$AH$11="Eastbound")),'Raw Data'!BI1218,IF(AND($AE$11=$AL$7,OR($AH$11="Northbound",$AH$11="Eastbound")),'Raw Data'!BI1425,IF(AND($AE$11=$AL$1,OR($AH$11="Southbound",$AH$11="Westbound")),'Raw Data'!BI184,IF(AND($AE$11=$AL$2,OR($AH$11="Southbound",$AH$11="Westbound")),'Raw Data'!BI391,IF(AND($AE$11=$AL$3,OR($AH$11="Southbound",$AH$11="Westbound")),'Raw Data'!BI598,IF(AND($AE$11=$AL$4,OR($AH$11="Southbound",$AH$11="Westbound")),'Raw Data'!BI805,IF(AND($AE$11=$AL$5,OR($AH$11="Southbound",$AH$11="Westbound")),'Raw Data'!BI1012,IF(AND($AE$11=$AL$6,OR($AH$11="Southbound",$AH$11="Westbound")),'Raw Data'!BI1219,IF(AND($AE$11=$AL$7,OR($AH$11="Southbound",$AH$11="Westbound")),'Raw Data'!BI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4" s="6" t="str">
        <f>IF(AND($AE$11=$AL$1,OR($AH$11="Northbound",$AH$11="Eastbound")),'Raw Data'!BJ183,IF(AND($AE$11=$AL$2,OR($AH$11="Northbound",$AH$11="Eastbound")),'Raw Data'!BJ390,IF(AND($AE$11=$AL$3,OR($AH$11="Northbound",$AH$11="Eastbound")),'Raw Data'!BJ597,IF(AND($AE$11=$AL$4,OR($AH$11="Northbound",$AH$11="Eastbound")),'Raw Data'!BJ804,IF(AND($AE$11=$AL$5,OR($AH$11="Northbound",$AH$11="Eastbound")),'Raw Data'!BJ1011,IF(AND($AE$11=$AL$6,OR($AH$11="Northbound",$AH$11="Eastbound")),'Raw Data'!BJ1218,IF(AND($AE$11=$AL$7,OR($AH$11="Northbound",$AH$11="Eastbound")),'Raw Data'!BJ1425,IF(AND($AE$11=$AL$1,OR($AH$11="Southbound",$AH$11="Westbound")),'Raw Data'!BJ184,IF(AND($AE$11=$AL$2,OR($AH$11="Southbound",$AH$11="Westbound")),'Raw Data'!BJ391,IF(AND($AE$11=$AL$3,OR($AH$11="Southbound",$AH$11="Westbound")),'Raw Data'!BJ598,IF(AND($AE$11=$AL$4,OR($AH$11="Southbound",$AH$11="Westbound")),'Raw Data'!BJ805,IF(AND($AE$11=$AL$5,OR($AH$11="Southbound",$AH$11="Westbound")),'Raw Data'!BJ1012,IF(AND($AE$11=$AL$6,OR($AH$11="Southbound",$AH$11="Westbound")),'Raw Data'!BJ1219,IF(AND($AE$11=$AL$7,OR($AH$11="Southbound",$AH$11="Westbound")),'Raw Data'!BJ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4" s="70" t="str">
        <f>IF(AND($AE$11=$AL$1,OR($AH$11="Northbound",$AH$11="Eastbound")),'Raw Data'!BK183,IF(AND($AE$11=$AL$2,OR($AH$11="Northbound",$AH$11="Eastbound")),'Raw Data'!BK390,IF(AND($AE$11=$AL$3,OR($AH$11="Northbound",$AH$11="Eastbound")),'Raw Data'!BK597,IF(AND($AE$11=$AL$4,OR($AH$11="Northbound",$AH$11="Eastbound")),'Raw Data'!BK804,IF(AND($AE$11=$AL$5,OR($AH$11="Northbound",$AH$11="Eastbound")),'Raw Data'!BK1011,IF(AND($AE$11=$AL$6,OR($AH$11="Northbound",$AH$11="Eastbound")),'Raw Data'!BK1218,IF(AND($AE$11=$AL$7,OR($AH$11="Northbound",$AH$11="Eastbound")),'Raw Data'!BK1425,IF(AND($AE$11=$AL$1,OR($AH$11="Southbound",$AH$11="Westbound")),'Raw Data'!BK184,IF(AND($AE$11=$AL$2,OR($AH$11="Southbound",$AH$11="Westbound")),'Raw Data'!BK391,IF(AND($AE$11=$AL$3,OR($AH$11="Southbound",$AH$11="Westbound")),'Raw Data'!BK598,IF(AND($AE$11=$AL$4,OR($AH$11="Southbound",$AH$11="Westbound")),'Raw Data'!BK805,IF(AND($AE$11=$AL$5,OR($AH$11="Southbound",$AH$11="Westbound")),'Raw Data'!BK1012,IF(AND($AE$11=$AL$6,OR($AH$11="Southbound",$AH$11="Westbound")),'Raw Data'!BK1219,IF(AND($AE$11=$AL$7,OR($AH$11="Southbound",$AH$11="Westbound")),'Raw Data'!BK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4" s="47"/>
      <c r="AF44" s="47"/>
      <c r="AG44" s="47"/>
      <c r="AH44" s="47"/>
      <c r="AI44" s="47"/>
      <c r="AJ44" s="47"/>
      <c r="AK44" s="47"/>
      <c r="AL44" s="51"/>
      <c r="AM44" s="51"/>
      <c r="AN44" s="41"/>
      <c r="AO44" s="51"/>
      <c r="AQ44" s="47"/>
      <c r="AR44" s="47"/>
      <c r="AT44" s="47"/>
      <c r="AU44" s="47"/>
    </row>
    <row r="45" spans="1:47" ht="13.8" x14ac:dyDescent="0.25">
      <c r="A45" s="43">
        <v>0.32291666666666702</v>
      </c>
      <c r="B45" s="54">
        <f t="shared" si="1"/>
        <v>6</v>
      </c>
      <c r="C45" s="6">
        <f>IF(AND($AE$11=$AL$1,OR($AH$11="Northbound",$AH$11="Eastbound")),'Raw Data'!AM185,IF(AND($AE$11=$AL$2,OR($AH$11="Northbound",$AH$11="Eastbound")),'Raw Data'!AM392,IF(AND($AE$11=$AL$3,OR($AH$11="Northbound",$AH$11="Eastbound")),'Raw Data'!AM599,IF(AND($AE$11=$AL$4,OR($AH$11="Northbound",$AH$11="Eastbound")),'Raw Data'!AM806,IF(AND($AE$11=$AL$5,OR($AH$11="Northbound",$AH$11="Eastbound")),'Raw Data'!AM1013,IF(AND($AE$11=$AL$6,OR($AH$11="Northbound",$AH$11="Eastbound")),'Raw Data'!AM1220,IF(AND($AE$11=$AL$7,OR($AH$11="Northbound",$AH$11="Eastbound")),'Raw Data'!AM1427,IF(AND($AE$11=$AL$1,OR($AH$11="Southbound",$AH$11="Westbound")),'Raw Data'!AM186,IF(AND($AE$11=$AL$2,OR($AH$11="Southbound",$AH$11="Westbound")),'Raw Data'!AM393,IF(AND($AE$11=$AL$3,OR($AH$11="Southbound",$AH$11="Westbound")),'Raw Data'!AM600,IF(AND($AE$11=$AL$4,OR($AH$11="Southbound",$AH$11="Westbound")),'Raw Data'!AM807,IF(AND($AE$11=$AL$5,OR($AH$11="Southbound",$AH$11="Westbound")),'Raw Data'!AM1014,IF(AND($AE$11=$AL$6,OR($AH$11="Southbound",$AH$11="Westbound")),'Raw Data'!AM1221,IF(AND($AE$11=$AL$7,OR($AH$11="Southbound",$AH$11="Westbound")),'Raw Data'!AM1428,IF(AND($AE$11=$AL$1,$AH$11="Combined"),SUM('Raw Data'!AM185:AM186),IF(AND($AE$11=$AL$2,$AH$11="Combined"),SUM('Raw Data'!AM392:AM393),IF(AND($AE$11=$AL$3,$AH$11="Combined"),SUM('Raw Data'!AM599:AM600),IF(AND($AE$11=$AL$4,$AH$11="Combined"),SUM('Raw Data'!AM806:AM807),IF(AND($AE$11=$AL$5,$AH$11="Combined"),SUM('Raw Data'!AM1013:AM1014),IF(AND($AE$11=$AL$6,$AH$11="Combined"),SUM('Raw Data'!AM1220:AM1221),IF(AND($AE$11=$AL$7,$AH$11="Combined"),SUM('Raw Data'!AM1427:AM1428),"Error")))))))))))))))))))))</f>
        <v>0</v>
      </c>
      <c r="D45" s="6">
        <f>IF(AND($AE$11=$AL$1,OR($AH$11="Northbound",$AH$11="Eastbound")),'Raw Data'!AN185,IF(AND($AE$11=$AL$2,OR($AH$11="Northbound",$AH$11="Eastbound")),'Raw Data'!AN392,IF(AND($AE$11=$AL$3,OR($AH$11="Northbound",$AH$11="Eastbound")),'Raw Data'!AN599,IF(AND($AE$11=$AL$4,OR($AH$11="Northbound",$AH$11="Eastbound")),'Raw Data'!AN806,IF(AND($AE$11=$AL$5,OR($AH$11="Northbound",$AH$11="Eastbound")),'Raw Data'!AN1013,IF(AND($AE$11=$AL$6,OR($AH$11="Northbound",$AH$11="Eastbound")),'Raw Data'!AN1220,IF(AND($AE$11=$AL$7,OR($AH$11="Northbound",$AH$11="Eastbound")),'Raw Data'!AN1427,IF(AND($AE$11=$AL$1,OR($AH$11="Southbound",$AH$11="Westbound")),'Raw Data'!AN186,IF(AND($AE$11=$AL$2,OR($AH$11="Southbound",$AH$11="Westbound")),'Raw Data'!AN393,IF(AND($AE$11=$AL$3,OR($AH$11="Southbound",$AH$11="Westbound")),'Raw Data'!AN600,IF(AND($AE$11=$AL$4,OR($AH$11="Southbound",$AH$11="Westbound")),'Raw Data'!AN807,IF(AND($AE$11=$AL$5,OR($AH$11="Southbound",$AH$11="Westbound")),'Raw Data'!AN1014,IF(AND($AE$11=$AL$6,OR($AH$11="Southbound",$AH$11="Westbound")),'Raw Data'!AN1221,IF(AND($AE$11=$AL$7,OR($AH$11="Southbound",$AH$11="Westbound")),'Raw Data'!AN1428,IF(AND($AE$11=$AL$1,$AH$11="Combined"),SUM('Raw Data'!AN185:AN186),IF(AND($AE$11=$AL$2,$AH$11="Combined"),SUM('Raw Data'!AN392:AN393),IF(AND($AE$11=$AL$3,$AH$11="Combined"),SUM('Raw Data'!AN599:AN600),IF(AND($AE$11=$AL$4,$AH$11="Combined"),SUM('Raw Data'!AN806:AN807),IF(AND($AE$11=$AL$5,$AH$11="Combined"),SUM('Raw Data'!AN1013:AN1014),IF(AND($AE$11=$AL$6,$AH$11="Combined"),SUM('Raw Data'!AN1220:AN1221),IF(AND($AE$11=$AL$7,$AH$11="Combined"),SUM('Raw Data'!AN1427:AN1428),"Error")))))))))))))))))))))</f>
        <v>1</v>
      </c>
      <c r="E45" s="6">
        <f>IF(AND($AE$11=$AL$1,OR($AH$11="Northbound",$AH$11="Eastbound")),'Raw Data'!AO185,IF(AND($AE$11=$AL$2,OR($AH$11="Northbound",$AH$11="Eastbound")),'Raw Data'!AO392,IF(AND($AE$11=$AL$3,OR($AH$11="Northbound",$AH$11="Eastbound")),'Raw Data'!AO599,IF(AND($AE$11=$AL$4,OR($AH$11="Northbound",$AH$11="Eastbound")),'Raw Data'!AO806,IF(AND($AE$11=$AL$5,OR($AH$11="Northbound",$AH$11="Eastbound")),'Raw Data'!AO1013,IF(AND($AE$11=$AL$6,OR($AH$11="Northbound",$AH$11="Eastbound")),'Raw Data'!AO1220,IF(AND($AE$11=$AL$7,OR($AH$11="Northbound",$AH$11="Eastbound")),'Raw Data'!AO1427,IF(AND($AE$11=$AL$1,OR($AH$11="Southbound",$AH$11="Westbound")),'Raw Data'!AO186,IF(AND($AE$11=$AL$2,OR($AH$11="Southbound",$AH$11="Westbound")),'Raw Data'!AO393,IF(AND($AE$11=$AL$3,OR($AH$11="Southbound",$AH$11="Westbound")),'Raw Data'!AO600,IF(AND($AE$11=$AL$4,OR($AH$11="Southbound",$AH$11="Westbound")),'Raw Data'!AO807,IF(AND($AE$11=$AL$5,OR($AH$11="Southbound",$AH$11="Westbound")),'Raw Data'!AO1014,IF(AND($AE$11=$AL$6,OR($AH$11="Southbound",$AH$11="Westbound")),'Raw Data'!AO1221,IF(AND($AE$11=$AL$7,OR($AH$11="Southbound",$AH$11="Westbound")),'Raw Data'!AO1428,IF(AND($AE$11=$AL$1,$AH$11="Combined"),SUM('Raw Data'!AO185:AO186),IF(AND($AE$11=$AL$2,$AH$11="Combined"),SUM('Raw Data'!AO392:AO393),IF(AND($AE$11=$AL$3,$AH$11="Combined"),SUM('Raw Data'!AO599:AO600),IF(AND($AE$11=$AL$4,$AH$11="Combined"),SUM('Raw Data'!AO806:AO807),IF(AND($AE$11=$AL$5,$AH$11="Combined"),SUM('Raw Data'!AO1013:AO1014),IF(AND($AE$11=$AL$6,$AH$11="Combined"),SUM('Raw Data'!AO1220:AO1221),IF(AND($AE$11=$AL$7,$AH$11="Combined"),SUM('Raw Data'!AO1427:AO1428),"Error")))))))))))))))))))))</f>
        <v>2</v>
      </c>
      <c r="F45" s="6">
        <f>IF(AND($AE$11=$AL$1,OR($AH$11="Northbound",$AH$11="Eastbound")),'Raw Data'!AP185,IF(AND($AE$11=$AL$2,OR($AH$11="Northbound",$AH$11="Eastbound")),'Raw Data'!AP392,IF(AND($AE$11=$AL$3,OR($AH$11="Northbound",$AH$11="Eastbound")),'Raw Data'!AP599,IF(AND($AE$11=$AL$4,OR($AH$11="Northbound",$AH$11="Eastbound")),'Raw Data'!AP806,IF(AND($AE$11=$AL$5,OR($AH$11="Northbound",$AH$11="Eastbound")),'Raw Data'!AP1013,IF(AND($AE$11=$AL$6,OR($AH$11="Northbound",$AH$11="Eastbound")),'Raw Data'!AP1220,IF(AND($AE$11=$AL$7,OR($AH$11="Northbound",$AH$11="Eastbound")),'Raw Data'!AP1427,IF(AND($AE$11=$AL$1,OR($AH$11="Southbound",$AH$11="Westbound")),'Raw Data'!AP186,IF(AND($AE$11=$AL$2,OR($AH$11="Southbound",$AH$11="Westbound")),'Raw Data'!AP393,IF(AND($AE$11=$AL$3,OR($AH$11="Southbound",$AH$11="Westbound")),'Raw Data'!AP600,IF(AND($AE$11=$AL$4,OR($AH$11="Southbound",$AH$11="Westbound")),'Raw Data'!AP807,IF(AND($AE$11=$AL$5,OR($AH$11="Southbound",$AH$11="Westbound")),'Raw Data'!AP1014,IF(AND($AE$11=$AL$6,OR($AH$11="Southbound",$AH$11="Westbound")),'Raw Data'!AP1221,IF(AND($AE$11=$AL$7,OR($AH$11="Southbound",$AH$11="Westbound")),'Raw Data'!AP1428,IF(AND($AE$11=$AL$1,$AH$11="Combined"),SUM('Raw Data'!AP185:AP186),IF(AND($AE$11=$AL$2,$AH$11="Combined"),SUM('Raw Data'!AP392:AP393),IF(AND($AE$11=$AL$3,$AH$11="Combined"),SUM('Raw Data'!AP599:AP600),IF(AND($AE$11=$AL$4,$AH$11="Combined"),SUM('Raw Data'!AP806:AP807),IF(AND($AE$11=$AL$5,$AH$11="Combined"),SUM('Raw Data'!AP1013:AP1014),IF(AND($AE$11=$AL$6,$AH$11="Combined"),SUM('Raw Data'!AP1220:AP1221),IF(AND($AE$11=$AL$7,$AH$11="Combined"),SUM('Raw Data'!AP1427:AP1428),"Error")))))))))))))))))))))</f>
        <v>1</v>
      </c>
      <c r="G45" s="6">
        <f>IF(AND($AE$11=$AL$1,OR($AH$11="Northbound",$AH$11="Eastbound")),'Raw Data'!AQ185,IF(AND($AE$11=$AL$2,OR($AH$11="Northbound",$AH$11="Eastbound")),'Raw Data'!AQ392,IF(AND($AE$11=$AL$3,OR($AH$11="Northbound",$AH$11="Eastbound")),'Raw Data'!AQ599,IF(AND($AE$11=$AL$4,OR($AH$11="Northbound",$AH$11="Eastbound")),'Raw Data'!AQ806,IF(AND($AE$11=$AL$5,OR($AH$11="Northbound",$AH$11="Eastbound")),'Raw Data'!AQ1013,IF(AND($AE$11=$AL$6,OR($AH$11="Northbound",$AH$11="Eastbound")),'Raw Data'!AQ1220,IF(AND($AE$11=$AL$7,OR($AH$11="Northbound",$AH$11="Eastbound")),'Raw Data'!AQ1427,IF(AND($AE$11=$AL$1,OR($AH$11="Southbound",$AH$11="Westbound")),'Raw Data'!AQ186,IF(AND($AE$11=$AL$2,OR($AH$11="Southbound",$AH$11="Westbound")),'Raw Data'!AQ393,IF(AND($AE$11=$AL$3,OR($AH$11="Southbound",$AH$11="Westbound")),'Raw Data'!AQ600,IF(AND($AE$11=$AL$4,OR($AH$11="Southbound",$AH$11="Westbound")),'Raw Data'!AQ807,IF(AND($AE$11=$AL$5,OR($AH$11="Southbound",$AH$11="Westbound")),'Raw Data'!AQ1014,IF(AND($AE$11=$AL$6,OR($AH$11="Southbound",$AH$11="Westbound")),'Raw Data'!AQ1221,IF(AND($AE$11=$AL$7,OR($AH$11="Southbound",$AH$11="Westbound")),'Raw Data'!AQ1428,IF(AND($AE$11=$AL$1,$AH$11="Combined"),SUM('Raw Data'!AQ185:AQ186),IF(AND($AE$11=$AL$2,$AH$11="Combined"),SUM('Raw Data'!AQ392:AQ393),IF(AND($AE$11=$AL$3,$AH$11="Combined"),SUM('Raw Data'!AQ599:AQ600),IF(AND($AE$11=$AL$4,$AH$11="Combined"),SUM('Raw Data'!AQ806:AQ807),IF(AND($AE$11=$AL$5,$AH$11="Combined"),SUM('Raw Data'!AQ1013:AQ1014),IF(AND($AE$11=$AL$6,$AH$11="Combined"),SUM('Raw Data'!AQ1220:AQ1221),IF(AND($AE$11=$AL$7,$AH$11="Combined"),SUM('Raw Data'!AQ1427:AQ1428),"Error")))))))))))))))))))))</f>
        <v>2</v>
      </c>
      <c r="H45" s="6">
        <f>IF(AND($AE$11=$AL$1,OR($AH$11="Northbound",$AH$11="Eastbound")),'Raw Data'!AR185,IF(AND($AE$11=$AL$2,OR($AH$11="Northbound",$AH$11="Eastbound")),'Raw Data'!AR392,IF(AND($AE$11=$AL$3,OR($AH$11="Northbound",$AH$11="Eastbound")),'Raw Data'!AR599,IF(AND($AE$11=$AL$4,OR($AH$11="Northbound",$AH$11="Eastbound")),'Raw Data'!AR806,IF(AND($AE$11=$AL$5,OR($AH$11="Northbound",$AH$11="Eastbound")),'Raw Data'!AR1013,IF(AND($AE$11=$AL$6,OR($AH$11="Northbound",$AH$11="Eastbound")),'Raw Data'!AR1220,IF(AND($AE$11=$AL$7,OR($AH$11="Northbound",$AH$11="Eastbound")),'Raw Data'!AR1427,IF(AND($AE$11=$AL$1,OR($AH$11="Southbound",$AH$11="Westbound")),'Raw Data'!AR186,IF(AND($AE$11=$AL$2,OR($AH$11="Southbound",$AH$11="Westbound")),'Raw Data'!AR393,IF(AND($AE$11=$AL$3,OR($AH$11="Southbound",$AH$11="Westbound")),'Raw Data'!AR600,IF(AND($AE$11=$AL$4,OR($AH$11="Southbound",$AH$11="Westbound")),'Raw Data'!AR807,IF(AND($AE$11=$AL$5,OR($AH$11="Southbound",$AH$11="Westbound")),'Raw Data'!AR1014,IF(AND($AE$11=$AL$6,OR($AH$11="Southbound",$AH$11="Westbound")),'Raw Data'!AR1221,IF(AND($AE$11=$AL$7,OR($AH$11="Southbound",$AH$11="Westbound")),'Raw Data'!AR1428,IF(AND($AE$11=$AL$1,$AH$11="Combined"),SUM('Raw Data'!AR185:AR186),IF(AND($AE$11=$AL$2,$AH$11="Combined"),SUM('Raw Data'!AR392:AR393),IF(AND($AE$11=$AL$3,$AH$11="Combined"),SUM('Raw Data'!AR599:AR600),IF(AND($AE$11=$AL$4,$AH$11="Combined"),SUM('Raw Data'!AR806:AR807),IF(AND($AE$11=$AL$5,$AH$11="Combined"),SUM('Raw Data'!AR1013:AR1014),IF(AND($AE$11=$AL$6,$AH$11="Combined"),SUM('Raw Data'!AR1220:AR1221),IF(AND($AE$11=$AL$7,$AH$11="Combined"),SUM('Raw Data'!AR1427:AR1428),"Error")))))))))))))))))))))</f>
        <v>0</v>
      </c>
      <c r="I45" s="6">
        <f>IF(AND($AE$11=$AL$1,OR($AH$11="Northbound",$AH$11="Eastbound")),'Raw Data'!AS185,IF(AND($AE$11=$AL$2,OR($AH$11="Northbound",$AH$11="Eastbound")),'Raw Data'!AS392,IF(AND($AE$11=$AL$3,OR($AH$11="Northbound",$AH$11="Eastbound")),'Raw Data'!AS599,IF(AND($AE$11=$AL$4,OR($AH$11="Northbound",$AH$11="Eastbound")),'Raw Data'!AS806,IF(AND($AE$11=$AL$5,OR($AH$11="Northbound",$AH$11="Eastbound")),'Raw Data'!AS1013,IF(AND($AE$11=$AL$6,OR($AH$11="Northbound",$AH$11="Eastbound")),'Raw Data'!AS1220,IF(AND($AE$11=$AL$7,OR($AH$11="Northbound",$AH$11="Eastbound")),'Raw Data'!AS1427,IF(AND($AE$11=$AL$1,OR($AH$11="Southbound",$AH$11="Westbound")),'Raw Data'!AS186,IF(AND($AE$11=$AL$2,OR($AH$11="Southbound",$AH$11="Westbound")),'Raw Data'!AS393,IF(AND($AE$11=$AL$3,OR($AH$11="Southbound",$AH$11="Westbound")),'Raw Data'!AS600,IF(AND($AE$11=$AL$4,OR($AH$11="Southbound",$AH$11="Westbound")),'Raw Data'!AS807,IF(AND($AE$11=$AL$5,OR($AH$11="Southbound",$AH$11="Westbound")),'Raw Data'!AS1014,IF(AND($AE$11=$AL$6,OR($AH$11="Southbound",$AH$11="Westbound")),'Raw Data'!AS1221,IF(AND($AE$11=$AL$7,OR($AH$11="Southbound",$AH$11="Westbound")),'Raw Data'!AS1428,IF(AND($AE$11=$AL$1,$AH$11="Combined"),SUM('Raw Data'!AS185:AS186),IF(AND($AE$11=$AL$2,$AH$11="Combined"),SUM('Raw Data'!AS392:AS393),IF(AND($AE$11=$AL$3,$AH$11="Combined"),SUM('Raw Data'!AS599:AS600),IF(AND($AE$11=$AL$4,$AH$11="Combined"),SUM('Raw Data'!AS806:AS807),IF(AND($AE$11=$AL$5,$AH$11="Combined"),SUM('Raw Data'!AS1013:AS1014),IF(AND($AE$11=$AL$6,$AH$11="Combined"),SUM('Raw Data'!AS1220:AS1221),IF(AND($AE$11=$AL$7,$AH$11="Combined"),SUM('Raw Data'!AS1427:AS1428),"Error")))))))))))))))))))))</f>
        <v>0</v>
      </c>
      <c r="J45" s="6">
        <f>IF(AND($AE$11=$AL$1,OR($AH$11="Northbound",$AH$11="Eastbound")),'Raw Data'!AT185,IF(AND($AE$11=$AL$2,OR($AH$11="Northbound",$AH$11="Eastbound")),'Raw Data'!AT392,IF(AND($AE$11=$AL$3,OR($AH$11="Northbound",$AH$11="Eastbound")),'Raw Data'!AT599,IF(AND($AE$11=$AL$4,OR($AH$11="Northbound",$AH$11="Eastbound")),'Raw Data'!AT806,IF(AND($AE$11=$AL$5,OR($AH$11="Northbound",$AH$11="Eastbound")),'Raw Data'!AT1013,IF(AND($AE$11=$AL$6,OR($AH$11="Northbound",$AH$11="Eastbound")),'Raw Data'!AT1220,IF(AND($AE$11=$AL$7,OR($AH$11="Northbound",$AH$11="Eastbound")),'Raw Data'!AT1427,IF(AND($AE$11=$AL$1,OR($AH$11="Southbound",$AH$11="Westbound")),'Raw Data'!AT186,IF(AND($AE$11=$AL$2,OR($AH$11="Southbound",$AH$11="Westbound")),'Raw Data'!AT393,IF(AND($AE$11=$AL$3,OR($AH$11="Southbound",$AH$11="Westbound")),'Raw Data'!AT600,IF(AND($AE$11=$AL$4,OR($AH$11="Southbound",$AH$11="Westbound")),'Raw Data'!AT807,IF(AND($AE$11=$AL$5,OR($AH$11="Southbound",$AH$11="Westbound")),'Raw Data'!AT1014,IF(AND($AE$11=$AL$6,OR($AH$11="Southbound",$AH$11="Westbound")),'Raw Data'!AT1221,IF(AND($AE$11=$AL$7,OR($AH$11="Southbound",$AH$11="Westbound")),'Raw Data'!AT1428,IF(AND($AE$11=$AL$1,$AH$11="Combined"),SUM('Raw Data'!AT185:AT186),IF(AND($AE$11=$AL$2,$AH$11="Combined"),SUM('Raw Data'!AT392:AT393),IF(AND($AE$11=$AL$3,$AH$11="Combined"),SUM('Raw Data'!AT599:AT600),IF(AND($AE$11=$AL$4,$AH$11="Combined"),SUM('Raw Data'!AT806:AT807),IF(AND($AE$11=$AL$5,$AH$11="Combined"),SUM('Raw Data'!AT1013:AT1014),IF(AND($AE$11=$AL$6,$AH$11="Combined"),SUM('Raw Data'!AT1220:AT1221),IF(AND($AE$11=$AL$7,$AH$11="Combined"),SUM('Raw Data'!AT1427:AT1428),"Error")))))))))))))))))))))</f>
        <v>0</v>
      </c>
      <c r="K45" s="6">
        <f>IF(AND($AE$11=$AL$1,OR($AH$11="Northbound",$AH$11="Eastbound")),'Raw Data'!AU185,IF(AND($AE$11=$AL$2,OR($AH$11="Northbound",$AH$11="Eastbound")),'Raw Data'!AU392,IF(AND($AE$11=$AL$3,OR($AH$11="Northbound",$AH$11="Eastbound")),'Raw Data'!AU599,IF(AND($AE$11=$AL$4,OR($AH$11="Northbound",$AH$11="Eastbound")),'Raw Data'!AU806,IF(AND($AE$11=$AL$5,OR($AH$11="Northbound",$AH$11="Eastbound")),'Raw Data'!AU1013,IF(AND($AE$11=$AL$6,OR($AH$11="Northbound",$AH$11="Eastbound")),'Raw Data'!AU1220,IF(AND($AE$11=$AL$7,OR($AH$11="Northbound",$AH$11="Eastbound")),'Raw Data'!AU1427,IF(AND($AE$11=$AL$1,OR($AH$11="Southbound",$AH$11="Westbound")),'Raw Data'!AU186,IF(AND($AE$11=$AL$2,OR($AH$11="Southbound",$AH$11="Westbound")),'Raw Data'!AU393,IF(AND($AE$11=$AL$3,OR($AH$11="Southbound",$AH$11="Westbound")),'Raw Data'!AU600,IF(AND($AE$11=$AL$4,OR($AH$11="Southbound",$AH$11="Westbound")),'Raw Data'!AU807,IF(AND($AE$11=$AL$5,OR($AH$11="Southbound",$AH$11="Westbound")),'Raw Data'!AU1014,IF(AND($AE$11=$AL$6,OR($AH$11="Southbound",$AH$11="Westbound")),'Raw Data'!AU1221,IF(AND($AE$11=$AL$7,OR($AH$11="Southbound",$AH$11="Westbound")),'Raw Data'!AU1428,IF(AND($AE$11=$AL$1,$AH$11="Combined"),SUM('Raw Data'!AU185:AU186),IF(AND($AE$11=$AL$2,$AH$11="Combined"),SUM('Raw Data'!AU392:AU393),IF(AND($AE$11=$AL$3,$AH$11="Combined"),SUM('Raw Data'!AU599:AU600),IF(AND($AE$11=$AL$4,$AH$11="Combined"),SUM('Raw Data'!AU806:AU807),IF(AND($AE$11=$AL$5,$AH$11="Combined"),SUM('Raw Data'!AU1013:AU1014),IF(AND($AE$11=$AL$6,$AH$11="Combined"),SUM('Raw Data'!AU1220:AU1221),IF(AND($AE$11=$AL$7,$AH$11="Combined"),SUM('Raw Data'!AU1427:AU1428),"Error")))))))))))))))))))))</f>
        <v>0</v>
      </c>
      <c r="L45" s="6">
        <f>IF(AND($AE$11=$AL$1,OR($AH$11="Northbound",$AH$11="Eastbound")),'Raw Data'!AV185,IF(AND($AE$11=$AL$2,OR($AH$11="Northbound",$AH$11="Eastbound")),'Raw Data'!AV392,IF(AND($AE$11=$AL$3,OR($AH$11="Northbound",$AH$11="Eastbound")),'Raw Data'!AV599,IF(AND($AE$11=$AL$4,OR($AH$11="Northbound",$AH$11="Eastbound")),'Raw Data'!AV806,IF(AND($AE$11=$AL$5,OR($AH$11="Northbound",$AH$11="Eastbound")),'Raw Data'!AV1013,IF(AND($AE$11=$AL$6,OR($AH$11="Northbound",$AH$11="Eastbound")),'Raw Data'!AV1220,IF(AND($AE$11=$AL$7,OR($AH$11="Northbound",$AH$11="Eastbound")),'Raw Data'!AV1427,IF(AND($AE$11=$AL$1,OR($AH$11="Southbound",$AH$11="Westbound")),'Raw Data'!AV186,IF(AND($AE$11=$AL$2,OR($AH$11="Southbound",$AH$11="Westbound")),'Raw Data'!AV393,IF(AND($AE$11=$AL$3,OR($AH$11="Southbound",$AH$11="Westbound")),'Raw Data'!AV600,IF(AND($AE$11=$AL$4,OR($AH$11="Southbound",$AH$11="Westbound")),'Raw Data'!AV807,IF(AND($AE$11=$AL$5,OR($AH$11="Southbound",$AH$11="Westbound")),'Raw Data'!AV1014,IF(AND($AE$11=$AL$6,OR($AH$11="Southbound",$AH$11="Westbound")),'Raw Data'!AV1221,IF(AND($AE$11=$AL$7,OR($AH$11="Southbound",$AH$11="Westbound")),'Raw Data'!AV1428,IF(AND($AE$11=$AL$1,$AH$11="Combined"),SUM('Raw Data'!AV185:AV186),IF(AND($AE$11=$AL$2,$AH$11="Combined"),SUM('Raw Data'!AV392:AV393),IF(AND($AE$11=$AL$3,$AH$11="Combined"),SUM('Raw Data'!AV599:AV600),IF(AND($AE$11=$AL$4,$AH$11="Combined"),SUM('Raw Data'!AV806:AV807),IF(AND($AE$11=$AL$5,$AH$11="Combined"),SUM('Raw Data'!AV1013:AV1014),IF(AND($AE$11=$AL$6,$AH$11="Combined"),SUM('Raw Data'!AV1220:AV1221),IF(AND($AE$11=$AL$7,$AH$11="Combined"),SUM('Raw Data'!AV1427:AV1428),"Error")))))))))))))))))))))</f>
        <v>0</v>
      </c>
      <c r="M45" s="6">
        <f>IF(AND($AE$11=$AL$1,OR($AH$11="Northbound",$AH$11="Eastbound")),'Raw Data'!AW185,IF(AND($AE$11=$AL$2,OR($AH$11="Northbound",$AH$11="Eastbound")),'Raw Data'!AW392,IF(AND($AE$11=$AL$3,OR($AH$11="Northbound",$AH$11="Eastbound")),'Raw Data'!AW599,IF(AND($AE$11=$AL$4,OR($AH$11="Northbound",$AH$11="Eastbound")),'Raw Data'!AW806,IF(AND($AE$11=$AL$5,OR($AH$11="Northbound",$AH$11="Eastbound")),'Raw Data'!AW1013,IF(AND($AE$11=$AL$6,OR($AH$11="Northbound",$AH$11="Eastbound")),'Raw Data'!AW1220,IF(AND($AE$11=$AL$7,OR($AH$11="Northbound",$AH$11="Eastbound")),'Raw Data'!AW1427,IF(AND($AE$11=$AL$1,OR($AH$11="Southbound",$AH$11="Westbound")),'Raw Data'!AW186,IF(AND($AE$11=$AL$2,OR($AH$11="Southbound",$AH$11="Westbound")),'Raw Data'!AW393,IF(AND($AE$11=$AL$3,OR($AH$11="Southbound",$AH$11="Westbound")),'Raw Data'!AW600,IF(AND($AE$11=$AL$4,OR($AH$11="Southbound",$AH$11="Westbound")),'Raw Data'!AW807,IF(AND($AE$11=$AL$5,OR($AH$11="Southbound",$AH$11="Westbound")),'Raw Data'!AW1014,IF(AND($AE$11=$AL$6,OR($AH$11="Southbound",$AH$11="Westbound")),'Raw Data'!AW1221,IF(AND($AE$11=$AL$7,OR($AH$11="Southbound",$AH$11="Westbound")),'Raw Data'!AW1428,IF(AND($AE$11=$AL$1,$AH$11="Combined"),SUM('Raw Data'!AW185:AW186),IF(AND($AE$11=$AL$2,$AH$11="Combined"),SUM('Raw Data'!AW392:AW393),IF(AND($AE$11=$AL$3,$AH$11="Combined"),SUM('Raw Data'!AW599:AW600),IF(AND($AE$11=$AL$4,$AH$11="Combined"),SUM('Raw Data'!AW806:AW807),IF(AND($AE$11=$AL$5,$AH$11="Combined"),SUM('Raw Data'!AW1013:AW1014),IF(AND($AE$11=$AL$6,$AH$11="Combined"),SUM('Raw Data'!AW1220:AW1221),IF(AND($AE$11=$AL$7,$AH$11="Combined"),SUM('Raw Data'!AW1427:AW1428),"Error")))))))))))))))))))))</f>
        <v>0</v>
      </c>
      <c r="N45" s="6">
        <f>IF(AND($AE$11=$AL$1,OR($AH$11="Northbound",$AH$11="Eastbound")),'Raw Data'!AX185,IF(AND($AE$11=$AL$2,OR($AH$11="Northbound",$AH$11="Eastbound")),'Raw Data'!AX392,IF(AND($AE$11=$AL$3,OR($AH$11="Northbound",$AH$11="Eastbound")),'Raw Data'!AX599,IF(AND($AE$11=$AL$4,OR($AH$11="Northbound",$AH$11="Eastbound")),'Raw Data'!AX806,IF(AND($AE$11=$AL$5,OR($AH$11="Northbound",$AH$11="Eastbound")),'Raw Data'!AX1013,IF(AND($AE$11=$AL$6,OR($AH$11="Northbound",$AH$11="Eastbound")),'Raw Data'!AX1220,IF(AND($AE$11=$AL$7,OR($AH$11="Northbound",$AH$11="Eastbound")),'Raw Data'!AX1427,IF(AND($AE$11=$AL$1,OR($AH$11="Southbound",$AH$11="Westbound")),'Raw Data'!AX186,IF(AND($AE$11=$AL$2,OR($AH$11="Southbound",$AH$11="Westbound")),'Raw Data'!AX393,IF(AND($AE$11=$AL$3,OR($AH$11="Southbound",$AH$11="Westbound")),'Raw Data'!AX600,IF(AND($AE$11=$AL$4,OR($AH$11="Southbound",$AH$11="Westbound")),'Raw Data'!AX807,IF(AND($AE$11=$AL$5,OR($AH$11="Southbound",$AH$11="Westbound")),'Raw Data'!AX1014,IF(AND($AE$11=$AL$6,OR($AH$11="Southbound",$AH$11="Westbound")),'Raw Data'!AX1221,IF(AND($AE$11=$AL$7,OR($AH$11="Southbound",$AH$11="Westbound")),'Raw Data'!AX1428,IF(AND($AE$11=$AL$1,$AH$11="Combined"),SUM('Raw Data'!AX185:AX186),IF(AND($AE$11=$AL$2,$AH$11="Combined"),SUM('Raw Data'!AX392:AX393),IF(AND($AE$11=$AL$3,$AH$11="Combined"),SUM('Raw Data'!AX599:AX600),IF(AND($AE$11=$AL$4,$AH$11="Combined"),SUM('Raw Data'!AX806:AX807),IF(AND($AE$11=$AL$5,$AH$11="Combined"),SUM('Raw Data'!AX1013:AX1014),IF(AND($AE$11=$AL$6,$AH$11="Combined"),SUM('Raw Data'!AX1220:AX1221),IF(AND($AE$11=$AL$7,$AH$11="Combined"),SUM('Raw Data'!AX1427:AX1428),"Error")))))))))))))))))))))</f>
        <v>0</v>
      </c>
      <c r="O45" s="6">
        <f>IF(AND($AE$11=$AL$1,OR($AH$11="Northbound",$AH$11="Eastbound")),'Raw Data'!AY185,IF(AND($AE$11=$AL$2,OR($AH$11="Northbound",$AH$11="Eastbound")),'Raw Data'!AY392,IF(AND($AE$11=$AL$3,OR($AH$11="Northbound",$AH$11="Eastbound")),'Raw Data'!AY599,IF(AND($AE$11=$AL$4,OR($AH$11="Northbound",$AH$11="Eastbound")),'Raw Data'!AY806,IF(AND($AE$11=$AL$5,OR($AH$11="Northbound",$AH$11="Eastbound")),'Raw Data'!AY1013,IF(AND($AE$11=$AL$6,OR($AH$11="Northbound",$AH$11="Eastbound")),'Raw Data'!AY1220,IF(AND($AE$11=$AL$7,OR($AH$11="Northbound",$AH$11="Eastbound")),'Raw Data'!AY1427,IF(AND($AE$11=$AL$1,OR($AH$11="Southbound",$AH$11="Westbound")),'Raw Data'!AY186,IF(AND($AE$11=$AL$2,OR($AH$11="Southbound",$AH$11="Westbound")),'Raw Data'!AY393,IF(AND($AE$11=$AL$3,OR($AH$11="Southbound",$AH$11="Westbound")),'Raw Data'!AY600,IF(AND($AE$11=$AL$4,OR($AH$11="Southbound",$AH$11="Westbound")),'Raw Data'!AY807,IF(AND($AE$11=$AL$5,OR($AH$11="Southbound",$AH$11="Westbound")),'Raw Data'!AY1014,IF(AND($AE$11=$AL$6,OR($AH$11="Southbound",$AH$11="Westbound")),'Raw Data'!AY1221,IF(AND($AE$11=$AL$7,OR($AH$11="Southbound",$AH$11="Westbound")),'Raw Data'!AY1428,IF(AND($AE$11=$AL$1,$AH$11="Combined"),SUM('Raw Data'!AY185:AY186),IF(AND($AE$11=$AL$2,$AH$11="Combined"),SUM('Raw Data'!AY392:AY393),IF(AND($AE$11=$AL$3,$AH$11="Combined"),SUM('Raw Data'!AY599:AY600),IF(AND($AE$11=$AL$4,$AH$11="Combined"),SUM('Raw Data'!AY806:AY807),IF(AND($AE$11=$AL$5,$AH$11="Combined"),SUM('Raw Data'!AY1013:AY1014),IF(AND($AE$11=$AL$6,$AH$11="Combined"),SUM('Raw Data'!AY1220:AY1221),IF(AND($AE$11=$AL$7,$AH$11="Combined"),SUM('Raw Data'!AY1427:AY1428),"Error")))))))))))))))))))))</f>
        <v>0</v>
      </c>
      <c r="P45" s="6">
        <f>IF(AND($AE$11=$AL$1,OR($AH$11="Northbound",$AH$11="Eastbound")),'Raw Data'!AZ185,IF(AND($AE$11=$AL$2,OR($AH$11="Northbound",$AH$11="Eastbound")),'Raw Data'!AZ392,IF(AND($AE$11=$AL$3,OR($AH$11="Northbound",$AH$11="Eastbound")),'Raw Data'!AZ599,IF(AND($AE$11=$AL$4,OR($AH$11="Northbound",$AH$11="Eastbound")),'Raw Data'!AZ806,IF(AND($AE$11=$AL$5,OR($AH$11="Northbound",$AH$11="Eastbound")),'Raw Data'!AZ1013,IF(AND($AE$11=$AL$6,OR($AH$11="Northbound",$AH$11="Eastbound")),'Raw Data'!AZ1220,IF(AND($AE$11=$AL$7,OR($AH$11="Northbound",$AH$11="Eastbound")),'Raw Data'!AZ1427,IF(AND($AE$11=$AL$1,OR($AH$11="Southbound",$AH$11="Westbound")),'Raw Data'!AZ186,IF(AND($AE$11=$AL$2,OR($AH$11="Southbound",$AH$11="Westbound")),'Raw Data'!AZ393,IF(AND($AE$11=$AL$3,OR($AH$11="Southbound",$AH$11="Westbound")),'Raw Data'!AZ600,IF(AND($AE$11=$AL$4,OR($AH$11="Southbound",$AH$11="Westbound")),'Raw Data'!AZ807,IF(AND($AE$11=$AL$5,OR($AH$11="Southbound",$AH$11="Westbound")),'Raw Data'!AZ1014,IF(AND($AE$11=$AL$6,OR($AH$11="Southbound",$AH$11="Westbound")),'Raw Data'!AZ1221,IF(AND($AE$11=$AL$7,OR($AH$11="Southbound",$AH$11="Westbound")),'Raw Data'!AZ1428,IF(AND($AE$11=$AL$1,$AH$11="Combined"),SUM('Raw Data'!AZ185:AZ186),IF(AND($AE$11=$AL$2,$AH$11="Combined"),SUM('Raw Data'!AZ392:AZ393),IF(AND($AE$11=$AL$3,$AH$11="Combined"),SUM('Raw Data'!AZ599:AZ600),IF(AND($AE$11=$AL$4,$AH$11="Combined"),SUM('Raw Data'!AZ806:AZ807),IF(AND($AE$11=$AL$5,$AH$11="Combined"),SUM('Raw Data'!AZ1013:AZ1014),IF(AND($AE$11=$AL$6,$AH$11="Combined"),SUM('Raw Data'!AZ1220:AZ1221),IF(AND($AE$11=$AL$7,$AH$11="Combined"),SUM('Raw Data'!AZ1427:AZ1428),"Error")))))))))))))))))))))</f>
        <v>0</v>
      </c>
      <c r="Q45" s="6">
        <f>IF(AND($AE$11=$AL$1,OR($AH$11="Northbound",$AH$11="Eastbound")),'Raw Data'!BA185,IF(AND($AE$11=$AL$2,OR($AH$11="Northbound",$AH$11="Eastbound")),'Raw Data'!BA392,IF(AND($AE$11=$AL$3,OR($AH$11="Northbound",$AH$11="Eastbound")),'Raw Data'!BA599,IF(AND($AE$11=$AL$4,OR($AH$11="Northbound",$AH$11="Eastbound")),'Raw Data'!BA806,IF(AND($AE$11=$AL$5,OR($AH$11="Northbound",$AH$11="Eastbound")),'Raw Data'!BA1013,IF(AND($AE$11=$AL$6,OR($AH$11="Northbound",$AH$11="Eastbound")),'Raw Data'!BA1220,IF(AND($AE$11=$AL$7,OR($AH$11="Northbound",$AH$11="Eastbound")),'Raw Data'!BA1427,IF(AND($AE$11=$AL$1,OR($AH$11="Southbound",$AH$11="Westbound")),'Raw Data'!BA186,IF(AND($AE$11=$AL$2,OR($AH$11="Southbound",$AH$11="Westbound")),'Raw Data'!BA393,IF(AND($AE$11=$AL$3,OR($AH$11="Southbound",$AH$11="Westbound")),'Raw Data'!BA600,IF(AND($AE$11=$AL$4,OR($AH$11="Southbound",$AH$11="Westbound")),'Raw Data'!BA807,IF(AND($AE$11=$AL$5,OR($AH$11="Southbound",$AH$11="Westbound")),'Raw Data'!BA1014,IF(AND($AE$11=$AL$6,OR($AH$11="Southbound",$AH$11="Westbound")),'Raw Data'!BA1221,IF(AND($AE$11=$AL$7,OR($AH$11="Southbound",$AH$11="Westbound")),'Raw Data'!BA1428,IF(AND($AE$11=$AL$1,$AH$11="Combined"),SUM('Raw Data'!BA185:BA186),IF(AND($AE$11=$AL$2,$AH$11="Combined"),SUM('Raw Data'!BA392:BA393),IF(AND($AE$11=$AL$3,$AH$11="Combined"),SUM('Raw Data'!BA599:BA600),IF(AND($AE$11=$AL$4,$AH$11="Combined"),SUM('Raw Data'!BA806:BA807),IF(AND($AE$11=$AL$5,$AH$11="Combined"),SUM('Raw Data'!BA1013:BA1014),IF(AND($AE$11=$AL$6,$AH$11="Combined"),SUM('Raw Data'!BA1220:BA1221),IF(AND($AE$11=$AL$7,$AH$11="Combined"),SUM('Raw Data'!BA1427:BA1428),"Error")))))))))))))))))))))</f>
        <v>0</v>
      </c>
      <c r="R45" s="6">
        <f>IF(AND($AE$11=$AL$1,OR($AH$11="Northbound",$AH$11="Eastbound")),'Raw Data'!BB185,IF(AND($AE$11=$AL$2,OR($AH$11="Northbound",$AH$11="Eastbound")),'Raw Data'!BB392,IF(AND($AE$11=$AL$3,OR($AH$11="Northbound",$AH$11="Eastbound")),'Raw Data'!BB599,IF(AND($AE$11=$AL$4,OR($AH$11="Northbound",$AH$11="Eastbound")),'Raw Data'!BB806,IF(AND($AE$11=$AL$5,OR($AH$11="Northbound",$AH$11="Eastbound")),'Raw Data'!BB1013,IF(AND($AE$11=$AL$6,OR($AH$11="Northbound",$AH$11="Eastbound")),'Raw Data'!BB1220,IF(AND($AE$11=$AL$7,OR($AH$11="Northbound",$AH$11="Eastbound")),'Raw Data'!BB1427,IF(AND($AE$11=$AL$1,OR($AH$11="Southbound",$AH$11="Westbound")),'Raw Data'!BB186,IF(AND($AE$11=$AL$2,OR($AH$11="Southbound",$AH$11="Westbound")),'Raw Data'!BB393,IF(AND($AE$11=$AL$3,OR($AH$11="Southbound",$AH$11="Westbound")),'Raw Data'!BB600,IF(AND($AE$11=$AL$4,OR($AH$11="Southbound",$AH$11="Westbound")),'Raw Data'!BB807,IF(AND($AE$11=$AL$5,OR($AH$11="Southbound",$AH$11="Westbound")),'Raw Data'!BB1014,IF(AND($AE$11=$AL$6,OR($AH$11="Southbound",$AH$11="Westbound")),'Raw Data'!BB1221,IF(AND($AE$11=$AL$7,OR($AH$11="Southbound",$AH$11="Westbound")),'Raw Data'!BB1428,IF(AND($AE$11=$AL$1,$AH$11="Combined"),SUM('Raw Data'!BB185:BB186),IF(AND($AE$11=$AL$2,$AH$11="Combined"),SUM('Raw Data'!BB392:BB393),IF(AND($AE$11=$AL$3,$AH$11="Combined"),SUM('Raw Data'!BB599:BB600),IF(AND($AE$11=$AL$4,$AH$11="Combined"),SUM('Raw Data'!BB806:BB807),IF(AND($AE$11=$AL$5,$AH$11="Combined"),SUM('Raw Data'!BB1013:BB1014),IF(AND($AE$11=$AL$6,$AH$11="Combined"),SUM('Raw Data'!BB1220:BB1221),IF(AND($AE$11=$AL$7,$AH$11="Combined"),SUM('Raw Data'!BB1427:BB1428),"Error")))))))))))))))))))))</f>
        <v>0</v>
      </c>
      <c r="S45" s="6">
        <f>IF(AND($AE$11=$AL$1,OR($AH$11="Northbound",$AH$11="Eastbound")),'Raw Data'!BC185,IF(AND($AE$11=$AL$2,OR($AH$11="Northbound",$AH$11="Eastbound")),'Raw Data'!BC392,IF(AND($AE$11=$AL$3,OR($AH$11="Northbound",$AH$11="Eastbound")),'Raw Data'!BC599,IF(AND($AE$11=$AL$4,OR($AH$11="Northbound",$AH$11="Eastbound")),'Raw Data'!BC806,IF(AND($AE$11=$AL$5,OR($AH$11="Northbound",$AH$11="Eastbound")),'Raw Data'!BC1013,IF(AND($AE$11=$AL$6,OR($AH$11="Northbound",$AH$11="Eastbound")),'Raw Data'!BC1220,IF(AND($AE$11=$AL$7,OR($AH$11="Northbound",$AH$11="Eastbound")),'Raw Data'!BC1427,IF(AND($AE$11=$AL$1,OR($AH$11="Southbound",$AH$11="Westbound")),'Raw Data'!BC186,IF(AND($AE$11=$AL$2,OR($AH$11="Southbound",$AH$11="Westbound")),'Raw Data'!BC393,IF(AND($AE$11=$AL$3,OR($AH$11="Southbound",$AH$11="Westbound")),'Raw Data'!BC600,IF(AND($AE$11=$AL$4,OR($AH$11="Southbound",$AH$11="Westbound")),'Raw Data'!BC807,IF(AND($AE$11=$AL$5,OR($AH$11="Southbound",$AH$11="Westbound")),'Raw Data'!BC1014,IF(AND($AE$11=$AL$6,OR($AH$11="Southbound",$AH$11="Westbound")),'Raw Data'!BC1221,IF(AND($AE$11=$AL$7,OR($AH$11="Southbound",$AH$11="Westbound")),'Raw Data'!BC1428,IF(AND($AE$11=$AL$1,$AH$11="Combined"),SUM('Raw Data'!BC185:BC186),IF(AND($AE$11=$AL$2,$AH$11="Combined"),SUM('Raw Data'!BC392:BC393),IF(AND($AE$11=$AL$3,$AH$11="Combined"),SUM('Raw Data'!BC599:BC600),IF(AND($AE$11=$AL$4,$AH$11="Combined"),SUM('Raw Data'!BC806:BC807),IF(AND($AE$11=$AL$5,$AH$11="Combined"),SUM('Raw Data'!BC1013:BC1014),IF(AND($AE$11=$AL$6,$AH$11="Combined"),SUM('Raw Data'!BC1220:BC1221),IF(AND($AE$11=$AL$7,$AH$11="Combined"),SUM('Raw Data'!BC1427:BC1428),"Error")))))))))))))))))))))</f>
        <v>0</v>
      </c>
      <c r="T45" s="6">
        <f>IF(AND($AE$11=$AL$1,OR($AH$11="Northbound",$AH$11="Eastbound")),'Raw Data'!BD185,IF(AND($AE$11=$AL$2,OR($AH$11="Northbound",$AH$11="Eastbound")),'Raw Data'!BD392,IF(AND($AE$11=$AL$3,OR($AH$11="Northbound",$AH$11="Eastbound")),'Raw Data'!BD599,IF(AND($AE$11=$AL$4,OR($AH$11="Northbound",$AH$11="Eastbound")),'Raw Data'!BD806,IF(AND($AE$11=$AL$5,OR($AH$11="Northbound",$AH$11="Eastbound")),'Raw Data'!BD1013,IF(AND($AE$11=$AL$6,OR($AH$11="Northbound",$AH$11="Eastbound")),'Raw Data'!BD1220,IF(AND($AE$11=$AL$7,OR($AH$11="Northbound",$AH$11="Eastbound")),'Raw Data'!BD1427,IF(AND($AE$11=$AL$1,OR($AH$11="Southbound",$AH$11="Westbound")),'Raw Data'!BD186,IF(AND($AE$11=$AL$2,OR($AH$11="Southbound",$AH$11="Westbound")),'Raw Data'!BD393,IF(AND($AE$11=$AL$3,OR($AH$11="Southbound",$AH$11="Westbound")),'Raw Data'!BD600,IF(AND($AE$11=$AL$4,OR($AH$11="Southbound",$AH$11="Westbound")),'Raw Data'!BD807,IF(AND($AE$11=$AL$5,OR($AH$11="Southbound",$AH$11="Westbound")),'Raw Data'!BD1014,IF(AND($AE$11=$AL$6,OR($AH$11="Southbound",$AH$11="Westbound")),'Raw Data'!BD1221,IF(AND($AE$11=$AL$7,OR($AH$11="Southbound",$AH$11="Westbound")),'Raw Data'!BD1428,IF(AND($AE$11=$AL$1,$AH$11="Combined"),SUM('Raw Data'!BD185:BD186),IF(AND($AE$11=$AL$2,$AH$11="Combined"),SUM('Raw Data'!BD392:BD393),IF(AND($AE$11=$AL$3,$AH$11="Combined"),SUM('Raw Data'!BD599:BD600),IF(AND($AE$11=$AL$4,$AH$11="Combined"),SUM('Raw Data'!BD806:BD807),IF(AND($AE$11=$AL$5,$AH$11="Combined"),SUM('Raw Data'!BD1013:BD1014),IF(AND($AE$11=$AL$6,$AH$11="Combined"),SUM('Raw Data'!BD1220:BD1221),IF(AND($AE$11=$AL$7,$AH$11="Combined"),SUM('Raw Data'!BD1427:BD1428),"Error")))))))))))))))))))))</f>
        <v>0</v>
      </c>
      <c r="U45" s="6">
        <f>IF(AND($AE$11=$AL$1,OR($AH$11="Northbound",$AH$11="Eastbound")),'Raw Data'!BE185,IF(AND($AE$11=$AL$2,OR($AH$11="Northbound",$AH$11="Eastbound")),'Raw Data'!BE392,IF(AND($AE$11=$AL$3,OR($AH$11="Northbound",$AH$11="Eastbound")),'Raw Data'!BE599,IF(AND($AE$11=$AL$4,OR($AH$11="Northbound",$AH$11="Eastbound")),'Raw Data'!BE806,IF(AND($AE$11=$AL$5,OR($AH$11="Northbound",$AH$11="Eastbound")),'Raw Data'!BE1013,IF(AND($AE$11=$AL$6,OR($AH$11="Northbound",$AH$11="Eastbound")),'Raw Data'!BE1220,IF(AND($AE$11=$AL$7,OR($AH$11="Northbound",$AH$11="Eastbound")),'Raw Data'!BE1427,IF(AND($AE$11=$AL$1,OR($AH$11="Southbound",$AH$11="Westbound")),'Raw Data'!BE186,IF(AND($AE$11=$AL$2,OR($AH$11="Southbound",$AH$11="Westbound")),'Raw Data'!BE393,IF(AND($AE$11=$AL$3,OR($AH$11="Southbound",$AH$11="Westbound")),'Raw Data'!BE600,IF(AND($AE$11=$AL$4,OR($AH$11="Southbound",$AH$11="Westbound")),'Raw Data'!BE807,IF(AND($AE$11=$AL$5,OR($AH$11="Southbound",$AH$11="Westbound")),'Raw Data'!BE1014,IF(AND($AE$11=$AL$6,OR($AH$11="Southbound",$AH$11="Westbound")),'Raw Data'!BE1221,IF(AND($AE$11=$AL$7,OR($AH$11="Southbound",$AH$11="Westbound")),'Raw Data'!BE1428,IF(AND($AE$11=$AL$1,$AH$11="Combined"),SUM('Raw Data'!BE185:BE186),IF(AND($AE$11=$AL$2,$AH$11="Combined"),SUM('Raw Data'!BE392:BE393),IF(AND($AE$11=$AL$3,$AH$11="Combined"),SUM('Raw Data'!BE599:BE600),IF(AND($AE$11=$AL$4,$AH$11="Combined"),SUM('Raw Data'!BE806:BE807),IF(AND($AE$11=$AL$5,$AH$11="Combined"),SUM('Raw Data'!BE1013:BE1014),IF(AND($AE$11=$AL$6,$AH$11="Combined"),SUM('Raw Data'!BE1220:BE1221),IF(AND($AE$11=$AL$7,$AH$11="Combined"),SUM('Raw Data'!BE1427:BE1428),"Error")))))))))))))))))))))</f>
        <v>0</v>
      </c>
      <c r="V45" s="6">
        <f>IF(AND($AE$11=$AL$1,OR($AH$11="Northbound",$AH$11="Eastbound")),'Raw Data'!BF185,IF(AND($AE$11=$AL$2,OR($AH$11="Northbound",$AH$11="Eastbound")),'Raw Data'!BF392,IF(AND($AE$11=$AL$3,OR($AH$11="Northbound",$AH$11="Eastbound")),'Raw Data'!BF599,IF(AND($AE$11=$AL$4,OR($AH$11="Northbound",$AH$11="Eastbound")),'Raw Data'!BF806,IF(AND($AE$11=$AL$5,OR($AH$11="Northbound",$AH$11="Eastbound")),'Raw Data'!BF1013,IF(AND($AE$11=$AL$6,OR($AH$11="Northbound",$AH$11="Eastbound")),'Raw Data'!BF1220,IF(AND($AE$11=$AL$7,OR($AH$11="Northbound",$AH$11="Eastbound")),'Raw Data'!BF1427,IF(AND($AE$11=$AL$1,OR($AH$11="Southbound",$AH$11="Westbound")),'Raw Data'!BF186,IF(AND($AE$11=$AL$2,OR($AH$11="Southbound",$AH$11="Westbound")),'Raw Data'!BF393,IF(AND($AE$11=$AL$3,OR($AH$11="Southbound",$AH$11="Westbound")),'Raw Data'!BF600,IF(AND($AE$11=$AL$4,OR($AH$11="Southbound",$AH$11="Westbound")),'Raw Data'!BF807,IF(AND($AE$11=$AL$5,OR($AH$11="Southbound",$AH$11="Westbound")),'Raw Data'!BF1014,IF(AND($AE$11=$AL$6,OR($AH$11="Southbound",$AH$11="Westbound")),'Raw Data'!BF1221,IF(AND($AE$11=$AL$7,OR($AH$11="Southbound",$AH$11="Westbound")),'Raw Data'!BF1428,IF(AND($AE$11=$AL$1,$AH$11="Combined"),SUM('Raw Data'!BF185:BF186),IF(AND($AE$11=$AL$2,$AH$11="Combined"),SUM('Raw Data'!BF392:BF393),IF(AND($AE$11=$AL$3,$AH$11="Combined"),SUM('Raw Data'!BF599:BF600),IF(AND($AE$11=$AL$4,$AH$11="Combined"),SUM('Raw Data'!BF806:BF807),IF(AND($AE$11=$AL$5,$AH$11="Combined"),SUM('Raw Data'!BF1013:BF1014),IF(AND($AE$11=$AL$6,$AH$11="Combined"),SUM('Raw Data'!BF1220:BF1221),IF(AND($AE$11=$AL$7,$AH$11="Combined"),SUM('Raw Data'!BF1427:BF1428),"Error")))))))))))))))))))))</f>
        <v>0</v>
      </c>
      <c r="W45" s="6">
        <f>IF(AND($AE$11=$AL$1,OR($AH$11="Northbound",$AH$11="Eastbound")),'Raw Data'!BG185,IF(AND($AE$11=$AL$2,OR($AH$11="Northbound",$AH$11="Eastbound")),'Raw Data'!BG392,IF(AND($AE$11=$AL$3,OR($AH$11="Northbound",$AH$11="Eastbound")),'Raw Data'!BG599,IF(AND($AE$11=$AL$4,OR($AH$11="Northbound",$AH$11="Eastbound")),'Raw Data'!BG806,IF(AND($AE$11=$AL$5,OR($AH$11="Northbound",$AH$11="Eastbound")),'Raw Data'!BG1013,IF(AND($AE$11=$AL$6,OR($AH$11="Northbound",$AH$11="Eastbound")),'Raw Data'!BG1220,IF(AND($AE$11=$AL$7,OR($AH$11="Northbound",$AH$11="Eastbound")),'Raw Data'!BG1427,IF(AND($AE$11=$AL$1,OR($AH$11="Southbound",$AH$11="Westbound")),'Raw Data'!BG186,IF(AND($AE$11=$AL$2,OR($AH$11="Southbound",$AH$11="Westbound")),'Raw Data'!BG393,IF(AND($AE$11=$AL$3,OR($AH$11="Southbound",$AH$11="Westbound")),'Raw Data'!BG600,IF(AND($AE$11=$AL$4,OR($AH$11="Southbound",$AH$11="Westbound")),'Raw Data'!BG807,IF(AND($AE$11=$AL$5,OR($AH$11="Southbound",$AH$11="Westbound")),'Raw Data'!BG1014,IF(AND($AE$11=$AL$6,OR($AH$11="Southbound",$AH$11="Westbound")),'Raw Data'!BG1221,IF(AND($AE$11=$AL$7,OR($AH$11="Southbound",$AH$11="Westbound")),'Raw Data'!BG1428,IF(AND($AE$11=$AL$1,$AH$11="Combined"),SUM('Raw Data'!BG185:BG186),IF(AND($AE$11=$AL$2,$AH$11="Combined"),SUM('Raw Data'!BG392:BG393),IF(AND($AE$11=$AL$3,$AH$11="Combined"),SUM('Raw Data'!BG599:BG600),IF(AND($AE$11=$AL$4,$AH$11="Combined"),SUM('Raw Data'!BG806:BG807),IF(AND($AE$11=$AL$5,$AH$11="Combined"),SUM('Raw Data'!BG1013:BG1014),IF(AND($AE$11=$AL$6,$AH$11="Combined"),SUM('Raw Data'!BG1220:BG1221),IF(AND($AE$11=$AL$7,$AH$11="Combined"),SUM('Raw Data'!BG1427:BG1428),"Error")))))))))))))))))))))</f>
        <v>0</v>
      </c>
      <c r="X45" s="6">
        <f t="shared" si="2"/>
        <v>2</v>
      </c>
      <c r="Y45" s="24">
        <f t="shared" si="0"/>
        <v>33.333333333333329</v>
      </c>
      <c r="Z45" s="6" t="str">
        <f>IF(AND($AE$11=$AL$1,OR($AH$11="Northbound",$AH$11="Eastbound")),'Raw Data'!BH185,IF(AND($AE$11=$AL$2,OR($AH$11="Northbound",$AH$11="Eastbound")),'Raw Data'!BH392,IF(AND($AE$11=$AL$3,OR($AH$11="Northbound",$AH$11="Eastbound")),'Raw Data'!BH599,IF(AND($AE$11=$AL$4,OR($AH$11="Northbound",$AH$11="Eastbound")),'Raw Data'!BH806,IF(AND($AE$11=$AL$5,OR($AH$11="Northbound",$AH$11="Eastbound")),'Raw Data'!BH1013,IF(AND($AE$11=$AL$6,OR($AH$11="Northbound",$AH$11="Eastbound")),'Raw Data'!BH1220,IF(AND($AE$11=$AL$7,OR($AH$11="Northbound",$AH$11="Eastbound")),'Raw Data'!BH1427,IF(AND($AE$11=$AL$1,OR($AH$11="Southbound",$AH$11="Westbound")),'Raw Data'!BH186,IF(AND($AE$11=$AL$2,OR($AH$11="Southbound",$AH$11="Westbound")),'Raw Data'!BH393,IF(AND($AE$11=$AL$3,OR($AH$11="Southbound",$AH$11="Westbound")),'Raw Data'!BH600,IF(AND($AE$11=$AL$4,OR($AH$11="Southbound",$AH$11="Westbound")),'Raw Data'!BH807,IF(AND($AE$11=$AL$5,OR($AH$11="Southbound",$AH$11="Westbound")),'Raw Data'!BH1014,IF(AND($AE$11=$AL$6,OR($AH$11="Southbound",$AH$11="Westbound")),'Raw Data'!BH1221,IF(AND($AE$11=$AL$7,OR($AH$11="Southbound",$AH$11="Westbound")),'Raw Data'!BH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5" s="6" t="str">
        <f>IF(AND($AE$11=$AL$1,OR($AH$11="Northbound",$AH$11="Eastbound")),'Raw Data'!BI185,IF(AND($AE$11=$AL$2,OR($AH$11="Northbound",$AH$11="Eastbound")),'Raw Data'!BI392,IF(AND($AE$11=$AL$3,OR($AH$11="Northbound",$AH$11="Eastbound")),'Raw Data'!BI599,IF(AND($AE$11=$AL$4,OR($AH$11="Northbound",$AH$11="Eastbound")),'Raw Data'!BI806,IF(AND($AE$11=$AL$5,OR($AH$11="Northbound",$AH$11="Eastbound")),'Raw Data'!BI1013,IF(AND($AE$11=$AL$6,OR($AH$11="Northbound",$AH$11="Eastbound")),'Raw Data'!BI1220,IF(AND($AE$11=$AL$7,OR($AH$11="Northbound",$AH$11="Eastbound")),'Raw Data'!BI1427,IF(AND($AE$11=$AL$1,OR($AH$11="Southbound",$AH$11="Westbound")),'Raw Data'!BI186,IF(AND($AE$11=$AL$2,OR($AH$11="Southbound",$AH$11="Westbound")),'Raw Data'!BI393,IF(AND($AE$11=$AL$3,OR($AH$11="Southbound",$AH$11="Westbound")),'Raw Data'!BI600,IF(AND($AE$11=$AL$4,OR($AH$11="Southbound",$AH$11="Westbound")),'Raw Data'!BI807,IF(AND($AE$11=$AL$5,OR($AH$11="Southbound",$AH$11="Westbound")),'Raw Data'!BI1014,IF(AND($AE$11=$AL$6,OR($AH$11="Southbound",$AH$11="Westbound")),'Raw Data'!BI1221,IF(AND($AE$11=$AL$7,OR($AH$11="Southbound",$AH$11="Westbound")),'Raw Data'!BI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5" s="6" t="str">
        <f>IF(AND($AE$11=$AL$1,OR($AH$11="Northbound",$AH$11="Eastbound")),'Raw Data'!BJ185,IF(AND($AE$11=$AL$2,OR($AH$11="Northbound",$AH$11="Eastbound")),'Raw Data'!BJ392,IF(AND($AE$11=$AL$3,OR($AH$11="Northbound",$AH$11="Eastbound")),'Raw Data'!BJ599,IF(AND($AE$11=$AL$4,OR($AH$11="Northbound",$AH$11="Eastbound")),'Raw Data'!BJ806,IF(AND($AE$11=$AL$5,OR($AH$11="Northbound",$AH$11="Eastbound")),'Raw Data'!BJ1013,IF(AND($AE$11=$AL$6,OR($AH$11="Northbound",$AH$11="Eastbound")),'Raw Data'!BJ1220,IF(AND($AE$11=$AL$7,OR($AH$11="Northbound",$AH$11="Eastbound")),'Raw Data'!BJ1427,IF(AND($AE$11=$AL$1,OR($AH$11="Southbound",$AH$11="Westbound")),'Raw Data'!BJ186,IF(AND($AE$11=$AL$2,OR($AH$11="Southbound",$AH$11="Westbound")),'Raw Data'!BJ393,IF(AND($AE$11=$AL$3,OR($AH$11="Southbound",$AH$11="Westbound")),'Raw Data'!BJ600,IF(AND($AE$11=$AL$4,OR($AH$11="Southbound",$AH$11="Westbound")),'Raw Data'!BJ807,IF(AND($AE$11=$AL$5,OR($AH$11="Southbound",$AH$11="Westbound")),'Raw Data'!BJ1014,IF(AND($AE$11=$AL$6,OR($AH$11="Southbound",$AH$11="Westbound")),'Raw Data'!BJ1221,IF(AND($AE$11=$AL$7,OR($AH$11="Southbound",$AH$11="Westbound")),'Raw Data'!BJ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5" s="70" t="str">
        <f>IF(AND($AE$11=$AL$1,OR($AH$11="Northbound",$AH$11="Eastbound")),'Raw Data'!BK185,IF(AND($AE$11=$AL$2,OR($AH$11="Northbound",$AH$11="Eastbound")),'Raw Data'!BK392,IF(AND($AE$11=$AL$3,OR($AH$11="Northbound",$AH$11="Eastbound")),'Raw Data'!BK599,IF(AND($AE$11=$AL$4,OR($AH$11="Northbound",$AH$11="Eastbound")),'Raw Data'!BK806,IF(AND($AE$11=$AL$5,OR($AH$11="Northbound",$AH$11="Eastbound")),'Raw Data'!BK1013,IF(AND($AE$11=$AL$6,OR($AH$11="Northbound",$AH$11="Eastbound")),'Raw Data'!BK1220,IF(AND($AE$11=$AL$7,OR($AH$11="Northbound",$AH$11="Eastbound")),'Raw Data'!BK1427,IF(AND($AE$11=$AL$1,OR($AH$11="Southbound",$AH$11="Westbound")),'Raw Data'!BK186,IF(AND($AE$11=$AL$2,OR($AH$11="Southbound",$AH$11="Westbound")),'Raw Data'!BK393,IF(AND($AE$11=$AL$3,OR($AH$11="Southbound",$AH$11="Westbound")),'Raw Data'!BK600,IF(AND($AE$11=$AL$4,OR($AH$11="Southbound",$AH$11="Westbound")),'Raw Data'!BK807,IF(AND($AE$11=$AL$5,OR($AH$11="Southbound",$AH$11="Westbound")),'Raw Data'!BK1014,IF(AND($AE$11=$AL$6,OR($AH$11="Southbound",$AH$11="Westbound")),'Raw Data'!BK1221,IF(AND($AE$11=$AL$7,OR($AH$11="Southbound",$AH$11="Westbound")),'Raw Data'!BK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5" s="47"/>
      <c r="AF45" s="47"/>
      <c r="AG45" s="47"/>
      <c r="AH45" s="47"/>
      <c r="AI45" s="47"/>
      <c r="AJ45" s="47"/>
      <c r="AK45" s="47"/>
      <c r="AL45" s="51"/>
      <c r="AM45" s="51"/>
      <c r="AN45" s="41"/>
      <c r="AO45" s="51"/>
      <c r="AQ45" s="47"/>
      <c r="AR45" s="47"/>
      <c r="AT45" s="47"/>
      <c r="AU45" s="47"/>
    </row>
    <row r="46" spans="1:47" ht="13.8" x14ac:dyDescent="0.25">
      <c r="A46" s="43">
        <v>0.33333333333333398</v>
      </c>
      <c r="B46" s="54">
        <f t="shared" si="1"/>
        <v>3</v>
      </c>
      <c r="C46" s="6">
        <f>IF(AND($AE$11=$AL$1,OR($AH$11="Northbound",$AH$11="Eastbound")),'Raw Data'!AM187,IF(AND($AE$11=$AL$2,OR($AH$11="Northbound",$AH$11="Eastbound")),'Raw Data'!AM394,IF(AND($AE$11=$AL$3,OR($AH$11="Northbound",$AH$11="Eastbound")),'Raw Data'!AM601,IF(AND($AE$11=$AL$4,OR($AH$11="Northbound",$AH$11="Eastbound")),'Raw Data'!AM808,IF(AND($AE$11=$AL$5,OR($AH$11="Northbound",$AH$11="Eastbound")),'Raw Data'!AM1015,IF(AND($AE$11=$AL$6,OR($AH$11="Northbound",$AH$11="Eastbound")),'Raw Data'!AM1222,IF(AND($AE$11=$AL$7,OR($AH$11="Northbound",$AH$11="Eastbound")),'Raw Data'!AM1429,IF(AND($AE$11=$AL$1,OR($AH$11="Southbound",$AH$11="Westbound")),'Raw Data'!AM188,IF(AND($AE$11=$AL$2,OR($AH$11="Southbound",$AH$11="Westbound")),'Raw Data'!AM395,IF(AND($AE$11=$AL$3,OR($AH$11="Southbound",$AH$11="Westbound")),'Raw Data'!AM602,IF(AND($AE$11=$AL$4,OR($AH$11="Southbound",$AH$11="Westbound")),'Raw Data'!AM809,IF(AND($AE$11=$AL$5,OR($AH$11="Southbound",$AH$11="Westbound")),'Raw Data'!AM1016,IF(AND($AE$11=$AL$6,OR($AH$11="Southbound",$AH$11="Westbound")),'Raw Data'!AM1223,IF(AND($AE$11=$AL$7,OR($AH$11="Southbound",$AH$11="Westbound")),'Raw Data'!AM1430,IF(AND($AE$11=$AL$1,$AH$11="Combined"),SUM('Raw Data'!AM187:AM188),IF(AND($AE$11=$AL$2,$AH$11="Combined"),SUM('Raw Data'!AM394:AM395),IF(AND($AE$11=$AL$3,$AH$11="Combined"),SUM('Raw Data'!AM601:AM602),IF(AND($AE$11=$AL$4,$AH$11="Combined"),SUM('Raw Data'!AM808:AM809),IF(AND($AE$11=$AL$5,$AH$11="Combined"),SUM('Raw Data'!AM1015:AM1016),IF(AND($AE$11=$AL$6,$AH$11="Combined"),SUM('Raw Data'!AM1222:AM1223),IF(AND($AE$11=$AL$7,$AH$11="Combined"),SUM('Raw Data'!AM1429:AM1430),"Error")))))))))))))))))))))</f>
        <v>0</v>
      </c>
      <c r="D46" s="6">
        <f>IF(AND($AE$11=$AL$1,OR($AH$11="Northbound",$AH$11="Eastbound")),'Raw Data'!AN187,IF(AND($AE$11=$AL$2,OR($AH$11="Northbound",$AH$11="Eastbound")),'Raw Data'!AN394,IF(AND($AE$11=$AL$3,OR($AH$11="Northbound",$AH$11="Eastbound")),'Raw Data'!AN601,IF(AND($AE$11=$AL$4,OR($AH$11="Northbound",$AH$11="Eastbound")),'Raw Data'!AN808,IF(AND($AE$11=$AL$5,OR($AH$11="Northbound",$AH$11="Eastbound")),'Raw Data'!AN1015,IF(AND($AE$11=$AL$6,OR($AH$11="Northbound",$AH$11="Eastbound")),'Raw Data'!AN1222,IF(AND($AE$11=$AL$7,OR($AH$11="Northbound",$AH$11="Eastbound")),'Raw Data'!AN1429,IF(AND($AE$11=$AL$1,OR($AH$11="Southbound",$AH$11="Westbound")),'Raw Data'!AN188,IF(AND($AE$11=$AL$2,OR($AH$11="Southbound",$AH$11="Westbound")),'Raw Data'!AN395,IF(AND($AE$11=$AL$3,OR($AH$11="Southbound",$AH$11="Westbound")),'Raw Data'!AN602,IF(AND($AE$11=$AL$4,OR($AH$11="Southbound",$AH$11="Westbound")),'Raw Data'!AN809,IF(AND($AE$11=$AL$5,OR($AH$11="Southbound",$AH$11="Westbound")),'Raw Data'!AN1016,IF(AND($AE$11=$AL$6,OR($AH$11="Southbound",$AH$11="Westbound")),'Raw Data'!AN1223,IF(AND($AE$11=$AL$7,OR($AH$11="Southbound",$AH$11="Westbound")),'Raw Data'!AN1430,IF(AND($AE$11=$AL$1,$AH$11="Combined"),SUM('Raw Data'!AN187:AN188),IF(AND($AE$11=$AL$2,$AH$11="Combined"),SUM('Raw Data'!AN394:AN395),IF(AND($AE$11=$AL$3,$AH$11="Combined"),SUM('Raw Data'!AN601:AN602),IF(AND($AE$11=$AL$4,$AH$11="Combined"),SUM('Raw Data'!AN808:AN809),IF(AND($AE$11=$AL$5,$AH$11="Combined"),SUM('Raw Data'!AN1015:AN1016),IF(AND($AE$11=$AL$6,$AH$11="Combined"),SUM('Raw Data'!AN1222:AN1223),IF(AND($AE$11=$AL$7,$AH$11="Combined"),SUM('Raw Data'!AN1429:AN1430),"Error")))))))))))))))))))))</f>
        <v>0</v>
      </c>
      <c r="E46" s="6">
        <f>IF(AND($AE$11=$AL$1,OR($AH$11="Northbound",$AH$11="Eastbound")),'Raw Data'!AO187,IF(AND($AE$11=$AL$2,OR($AH$11="Northbound",$AH$11="Eastbound")),'Raw Data'!AO394,IF(AND($AE$11=$AL$3,OR($AH$11="Northbound",$AH$11="Eastbound")),'Raw Data'!AO601,IF(AND($AE$11=$AL$4,OR($AH$11="Northbound",$AH$11="Eastbound")),'Raw Data'!AO808,IF(AND($AE$11=$AL$5,OR($AH$11="Northbound",$AH$11="Eastbound")),'Raw Data'!AO1015,IF(AND($AE$11=$AL$6,OR($AH$11="Northbound",$AH$11="Eastbound")),'Raw Data'!AO1222,IF(AND($AE$11=$AL$7,OR($AH$11="Northbound",$AH$11="Eastbound")),'Raw Data'!AO1429,IF(AND($AE$11=$AL$1,OR($AH$11="Southbound",$AH$11="Westbound")),'Raw Data'!AO188,IF(AND($AE$11=$AL$2,OR($AH$11="Southbound",$AH$11="Westbound")),'Raw Data'!AO395,IF(AND($AE$11=$AL$3,OR($AH$11="Southbound",$AH$11="Westbound")),'Raw Data'!AO602,IF(AND($AE$11=$AL$4,OR($AH$11="Southbound",$AH$11="Westbound")),'Raw Data'!AO809,IF(AND($AE$11=$AL$5,OR($AH$11="Southbound",$AH$11="Westbound")),'Raw Data'!AO1016,IF(AND($AE$11=$AL$6,OR($AH$11="Southbound",$AH$11="Westbound")),'Raw Data'!AO1223,IF(AND($AE$11=$AL$7,OR($AH$11="Southbound",$AH$11="Westbound")),'Raw Data'!AO1430,IF(AND($AE$11=$AL$1,$AH$11="Combined"),SUM('Raw Data'!AO187:AO188),IF(AND($AE$11=$AL$2,$AH$11="Combined"),SUM('Raw Data'!AO394:AO395),IF(AND($AE$11=$AL$3,$AH$11="Combined"),SUM('Raw Data'!AO601:AO602),IF(AND($AE$11=$AL$4,$AH$11="Combined"),SUM('Raw Data'!AO808:AO809),IF(AND($AE$11=$AL$5,$AH$11="Combined"),SUM('Raw Data'!AO1015:AO1016),IF(AND($AE$11=$AL$6,$AH$11="Combined"),SUM('Raw Data'!AO1222:AO1223),IF(AND($AE$11=$AL$7,$AH$11="Combined"),SUM('Raw Data'!AO1429:AO1430),"Error")))))))))))))))))))))</f>
        <v>2</v>
      </c>
      <c r="F46" s="6">
        <f>IF(AND($AE$11=$AL$1,OR($AH$11="Northbound",$AH$11="Eastbound")),'Raw Data'!AP187,IF(AND($AE$11=$AL$2,OR($AH$11="Northbound",$AH$11="Eastbound")),'Raw Data'!AP394,IF(AND($AE$11=$AL$3,OR($AH$11="Northbound",$AH$11="Eastbound")),'Raw Data'!AP601,IF(AND($AE$11=$AL$4,OR($AH$11="Northbound",$AH$11="Eastbound")),'Raw Data'!AP808,IF(AND($AE$11=$AL$5,OR($AH$11="Northbound",$AH$11="Eastbound")),'Raw Data'!AP1015,IF(AND($AE$11=$AL$6,OR($AH$11="Northbound",$AH$11="Eastbound")),'Raw Data'!AP1222,IF(AND($AE$11=$AL$7,OR($AH$11="Northbound",$AH$11="Eastbound")),'Raw Data'!AP1429,IF(AND($AE$11=$AL$1,OR($AH$11="Southbound",$AH$11="Westbound")),'Raw Data'!AP188,IF(AND($AE$11=$AL$2,OR($AH$11="Southbound",$AH$11="Westbound")),'Raw Data'!AP395,IF(AND($AE$11=$AL$3,OR($AH$11="Southbound",$AH$11="Westbound")),'Raw Data'!AP602,IF(AND($AE$11=$AL$4,OR($AH$11="Southbound",$AH$11="Westbound")),'Raw Data'!AP809,IF(AND($AE$11=$AL$5,OR($AH$11="Southbound",$AH$11="Westbound")),'Raw Data'!AP1016,IF(AND($AE$11=$AL$6,OR($AH$11="Southbound",$AH$11="Westbound")),'Raw Data'!AP1223,IF(AND($AE$11=$AL$7,OR($AH$11="Southbound",$AH$11="Westbound")),'Raw Data'!AP1430,IF(AND($AE$11=$AL$1,$AH$11="Combined"),SUM('Raw Data'!AP187:AP188),IF(AND($AE$11=$AL$2,$AH$11="Combined"),SUM('Raw Data'!AP394:AP395),IF(AND($AE$11=$AL$3,$AH$11="Combined"),SUM('Raw Data'!AP601:AP602),IF(AND($AE$11=$AL$4,$AH$11="Combined"),SUM('Raw Data'!AP808:AP809),IF(AND($AE$11=$AL$5,$AH$11="Combined"),SUM('Raw Data'!AP1015:AP1016),IF(AND($AE$11=$AL$6,$AH$11="Combined"),SUM('Raw Data'!AP1222:AP1223),IF(AND($AE$11=$AL$7,$AH$11="Combined"),SUM('Raw Data'!AP1429:AP1430),"Error")))))))))))))))))))))</f>
        <v>1</v>
      </c>
      <c r="G46" s="6">
        <f>IF(AND($AE$11=$AL$1,OR($AH$11="Northbound",$AH$11="Eastbound")),'Raw Data'!AQ187,IF(AND($AE$11=$AL$2,OR($AH$11="Northbound",$AH$11="Eastbound")),'Raw Data'!AQ394,IF(AND($AE$11=$AL$3,OR($AH$11="Northbound",$AH$11="Eastbound")),'Raw Data'!AQ601,IF(AND($AE$11=$AL$4,OR($AH$11="Northbound",$AH$11="Eastbound")),'Raw Data'!AQ808,IF(AND($AE$11=$AL$5,OR($AH$11="Northbound",$AH$11="Eastbound")),'Raw Data'!AQ1015,IF(AND($AE$11=$AL$6,OR($AH$11="Northbound",$AH$11="Eastbound")),'Raw Data'!AQ1222,IF(AND($AE$11=$AL$7,OR($AH$11="Northbound",$AH$11="Eastbound")),'Raw Data'!AQ1429,IF(AND($AE$11=$AL$1,OR($AH$11="Southbound",$AH$11="Westbound")),'Raw Data'!AQ188,IF(AND($AE$11=$AL$2,OR($AH$11="Southbound",$AH$11="Westbound")),'Raw Data'!AQ395,IF(AND($AE$11=$AL$3,OR($AH$11="Southbound",$AH$11="Westbound")),'Raw Data'!AQ602,IF(AND($AE$11=$AL$4,OR($AH$11="Southbound",$AH$11="Westbound")),'Raw Data'!AQ809,IF(AND($AE$11=$AL$5,OR($AH$11="Southbound",$AH$11="Westbound")),'Raw Data'!AQ1016,IF(AND($AE$11=$AL$6,OR($AH$11="Southbound",$AH$11="Westbound")),'Raw Data'!AQ1223,IF(AND($AE$11=$AL$7,OR($AH$11="Southbound",$AH$11="Westbound")),'Raw Data'!AQ1430,IF(AND($AE$11=$AL$1,$AH$11="Combined"),SUM('Raw Data'!AQ187:AQ188),IF(AND($AE$11=$AL$2,$AH$11="Combined"),SUM('Raw Data'!AQ394:AQ395),IF(AND($AE$11=$AL$3,$AH$11="Combined"),SUM('Raw Data'!AQ601:AQ602),IF(AND($AE$11=$AL$4,$AH$11="Combined"),SUM('Raw Data'!AQ808:AQ809),IF(AND($AE$11=$AL$5,$AH$11="Combined"),SUM('Raw Data'!AQ1015:AQ1016),IF(AND($AE$11=$AL$6,$AH$11="Combined"),SUM('Raw Data'!AQ1222:AQ1223),IF(AND($AE$11=$AL$7,$AH$11="Combined"),SUM('Raw Data'!AQ1429:AQ1430),"Error")))))))))))))))))))))</f>
        <v>0</v>
      </c>
      <c r="H46" s="6">
        <f>IF(AND($AE$11=$AL$1,OR($AH$11="Northbound",$AH$11="Eastbound")),'Raw Data'!AR187,IF(AND($AE$11=$AL$2,OR($AH$11="Northbound",$AH$11="Eastbound")),'Raw Data'!AR394,IF(AND($AE$11=$AL$3,OR($AH$11="Northbound",$AH$11="Eastbound")),'Raw Data'!AR601,IF(AND($AE$11=$AL$4,OR($AH$11="Northbound",$AH$11="Eastbound")),'Raw Data'!AR808,IF(AND($AE$11=$AL$5,OR($AH$11="Northbound",$AH$11="Eastbound")),'Raw Data'!AR1015,IF(AND($AE$11=$AL$6,OR($AH$11="Northbound",$AH$11="Eastbound")),'Raw Data'!AR1222,IF(AND($AE$11=$AL$7,OR($AH$11="Northbound",$AH$11="Eastbound")),'Raw Data'!AR1429,IF(AND($AE$11=$AL$1,OR($AH$11="Southbound",$AH$11="Westbound")),'Raw Data'!AR188,IF(AND($AE$11=$AL$2,OR($AH$11="Southbound",$AH$11="Westbound")),'Raw Data'!AR395,IF(AND($AE$11=$AL$3,OR($AH$11="Southbound",$AH$11="Westbound")),'Raw Data'!AR602,IF(AND($AE$11=$AL$4,OR($AH$11="Southbound",$AH$11="Westbound")),'Raw Data'!AR809,IF(AND($AE$11=$AL$5,OR($AH$11="Southbound",$AH$11="Westbound")),'Raw Data'!AR1016,IF(AND($AE$11=$AL$6,OR($AH$11="Southbound",$AH$11="Westbound")),'Raw Data'!AR1223,IF(AND($AE$11=$AL$7,OR($AH$11="Southbound",$AH$11="Westbound")),'Raw Data'!AR1430,IF(AND($AE$11=$AL$1,$AH$11="Combined"),SUM('Raw Data'!AR187:AR188),IF(AND($AE$11=$AL$2,$AH$11="Combined"),SUM('Raw Data'!AR394:AR395),IF(AND($AE$11=$AL$3,$AH$11="Combined"),SUM('Raw Data'!AR601:AR602),IF(AND($AE$11=$AL$4,$AH$11="Combined"),SUM('Raw Data'!AR808:AR809),IF(AND($AE$11=$AL$5,$AH$11="Combined"),SUM('Raw Data'!AR1015:AR1016),IF(AND($AE$11=$AL$6,$AH$11="Combined"),SUM('Raw Data'!AR1222:AR1223),IF(AND($AE$11=$AL$7,$AH$11="Combined"),SUM('Raw Data'!AR1429:AR1430),"Error")))))))))))))))))))))</f>
        <v>0</v>
      </c>
      <c r="I46" s="6">
        <f>IF(AND($AE$11=$AL$1,OR($AH$11="Northbound",$AH$11="Eastbound")),'Raw Data'!AS187,IF(AND($AE$11=$AL$2,OR($AH$11="Northbound",$AH$11="Eastbound")),'Raw Data'!AS394,IF(AND($AE$11=$AL$3,OR($AH$11="Northbound",$AH$11="Eastbound")),'Raw Data'!AS601,IF(AND($AE$11=$AL$4,OR($AH$11="Northbound",$AH$11="Eastbound")),'Raw Data'!AS808,IF(AND($AE$11=$AL$5,OR($AH$11="Northbound",$AH$11="Eastbound")),'Raw Data'!AS1015,IF(AND($AE$11=$AL$6,OR($AH$11="Northbound",$AH$11="Eastbound")),'Raw Data'!AS1222,IF(AND($AE$11=$AL$7,OR($AH$11="Northbound",$AH$11="Eastbound")),'Raw Data'!AS1429,IF(AND($AE$11=$AL$1,OR($AH$11="Southbound",$AH$11="Westbound")),'Raw Data'!AS188,IF(AND($AE$11=$AL$2,OR($AH$11="Southbound",$AH$11="Westbound")),'Raw Data'!AS395,IF(AND($AE$11=$AL$3,OR($AH$11="Southbound",$AH$11="Westbound")),'Raw Data'!AS602,IF(AND($AE$11=$AL$4,OR($AH$11="Southbound",$AH$11="Westbound")),'Raw Data'!AS809,IF(AND($AE$11=$AL$5,OR($AH$11="Southbound",$AH$11="Westbound")),'Raw Data'!AS1016,IF(AND($AE$11=$AL$6,OR($AH$11="Southbound",$AH$11="Westbound")),'Raw Data'!AS1223,IF(AND($AE$11=$AL$7,OR($AH$11="Southbound",$AH$11="Westbound")),'Raw Data'!AS1430,IF(AND($AE$11=$AL$1,$AH$11="Combined"),SUM('Raw Data'!AS187:AS188),IF(AND($AE$11=$AL$2,$AH$11="Combined"),SUM('Raw Data'!AS394:AS395),IF(AND($AE$11=$AL$3,$AH$11="Combined"),SUM('Raw Data'!AS601:AS602),IF(AND($AE$11=$AL$4,$AH$11="Combined"),SUM('Raw Data'!AS808:AS809),IF(AND($AE$11=$AL$5,$AH$11="Combined"),SUM('Raw Data'!AS1015:AS1016),IF(AND($AE$11=$AL$6,$AH$11="Combined"),SUM('Raw Data'!AS1222:AS1223),IF(AND($AE$11=$AL$7,$AH$11="Combined"),SUM('Raw Data'!AS1429:AS1430),"Error")))))))))))))))))))))</f>
        <v>0</v>
      </c>
      <c r="J46" s="6">
        <f>IF(AND($AE$11=$AL$1,OR($AH$11="Northbound",$AH$11="Eastbound")),'Raw Data'!AT187,IF(AND($AE$11=$AL$2,OR($AH$11="Northbound",$AH$11="Eastbound")),'Raw Data'!AT394,IF(AND($AE$11=$AL$3,OR($AH$11="Northbound",$AH$11="Eastbound")),'Raw Data'!AT601,IF(AND($AE$11=$AL$4,OR($AH$11="Northbound",$AH$11="Eastbound")),'Raw Data'!AT808,IF(AND($AE$11=$AL$5,OR($AH$11="Northbound",$AH$11="Eastbound")),'Raw Data'!AT1015,IF(AND($AE$11=$AL$6,OR($AH$11="Northbound",$AH$11="Eastbound")),'Raw Data'!AT1222,IF(AND($AE$11=$AL$7,OR($AH$11="Northbound",$AH$11="Eastbound")),'Raw Data'!AT1429,IF(AND($AE$11=$AL$1,OR($AH$11="Southbound",$AH$11="Westbound")),'Raw Data'!AT188,IF(AND($AE$11=$AL$2,OR($AH$11="Southbound",$AH$11="Westbound")),'Raw Data'!AT395,IF(AND($AE$11=$AL$3,OR($AH$11="Southbound",$AH$11="Westbound")),'Raw Data'!AT602,IF(AND($AE$11=$AL$4,OR($AH$11="Southbound",$AH$11="Westbound")),'Raw Data'!AT809,IF(AND($AE$11=$AL$5,OR($AH$11="Southbound",$AH$11="Westbound")),'Raw Data'!AT1016,IF(AND($AE$11=$AL$6,OR($AH$11="Southbound",$AH$11="Westbound")),'Raw Data'!AT1223,IF(AND($AE$11=$AL$7,OR($AH$11="Southbound",$AH$11="Westbound")),'Raw Data'!AT1430,IF(AND($AE$11=$AL$1,$AH$11="Combined"),SUM('Raw Data'!AT187:AT188),IF(AND($AE$11=$AL$2,$AH$11="Combined"),SUM('Raw Data'!AT394:AT395),IF(AND($AE$11=$AL$3,$AH$11="Combined"),SUM('Raw Data'!AT601:AT602),IF(AND($AE$11=$AL$4,$AH$11="Combined"),SUM('Raw Data'!AT808:AT809),IF(AND($AE$11=$AL$5,$AH$11="Combined"),SUM('Raw Data'!AT1015:AT1016),IF(AND($AE$11=$AL$6,$AH$11="Combined"),SUM('Raw Data'!AT1222:AT1223),IF(AND($AE$11=$AL$7,$AH$11="Combined"),SUM('Raw Data'!AT1429:AT1430),"Error")))))))))))))))))))))</f>
        <v>0</v>
      </c>
      <c r="K46" s="6">
        <f>IF(AND($AE$11=$AL$1,OR($AH$11="Northbound",$AH$11="Eastbound")),'Raw Data'!AU187,IF(AND($AE$11=$AL$2,OR($AH$11="Northbound",$AH$11="Eastbound")),'Raw Data'!AU394,IF(AND($AE$11=$AL$3,OR($AH$11="Northbound",$AH$11="Eastbound")),'Raw Data'!AU601,IF(AND($AE$11=$AL$4,OR($AH$11="Northbound",$AH$11="Eastbound")),'Raw Data'!AU808,IF(AND($AE$11=$AL$5,OR($AH$11="Northbound",$AH$11="Eastbound")),'Raw Data'!AU1015,IF(AND($AE$11=$AL$6,OR($AH$11="Northbound",$AH$11="Eastbound")),'Raw Data'!AU1222,IF(AND($AE$11=$AL$7,OR($AH$11="Northbound",$AH$11="Eastbound")),'Raw Data'!AU1429,IF(AND($AE$11=$AL$1,OR($AH$11="Southbound",$AH$11="Westbound")),'Raw Data'!AU188,IF(AND($AE$11=$AL$2,OR($AH$11="Southbound",$AH$11="Westbound")),'Raw Data'!AU395,IF(AND($AE$11=$AL$3,OR($AH$11="Southbound",$AH$11="Westbound")),'Raw Data'!AU602,IF(AND($AE$11=$AL$4,OR($AH$11="Southbound",$AH$11="Westbound")),'Raw Data'!AU809,IF(AND($AE$11=$AL$5,OR($AH$11="Southbound",$AH$11="Westbound")),'Raw Data'!AU1016,IF(AND($AE$11=$AL$6,OR($AH$11="Southbound",$AH$11="Westbound")),'Raw Data'!AU1223,IF(AND($AE$11=$AL$7,OR($AH$11="Southbound",$AH$11="Westbound")),'Raw Data'!AU1430,IF(AND($AE$11=$AL$1,$AH$11="Combined"),SUM('Raw Data'!AU187:AU188),IF(AND($AE$11=$AL$2,$AH$11="Combined"),SUM('Raw Data'!AU394:AU395),IF(AND($AE$11=$AL$3,$AH$11="Combined"),SUM('Raw Data'!AU601:AU602),IF(AND($AE$11=$AL$4,$AH$11="Combined"),SUM('Raw Data'!AU808:AU809),IF(AND($AE$11=$AL$5,$AH$11="Combined"),SUM('Raw Data'!AU1015:AU1016),IF(AND($AE$11=$AL$6,$AH$11="Combined"),SUM('Raw Data'!AU1222:AU1223),IF(AND($AE$11=$AL$7,$AH$11="Combined"),SUM('Raw Data'!AU1429:AU1430),"Error")))))))))))))))))))))</f>
        <v>0</v>
      </c>
      <c r="L46" s="6">
        <f>IF(AND($AE$11=$AL$1,OR($AH$11="Northbound",$AH$11="Eastbound")),'Raw Data'!AV187,IF(AND($AE$11=$AL$2,OR($AH$11="Northbound",$AH$11="Eastbound")),'Raw Data'!AV394,IF(AND($AE$11=$AL$3,OR($AH$11="Northbound",$AH$11="Eastbound")),'Raw Data'!AV601,IF(AND($AE$11=$AL$4,OR($AH$11="Northbound",$AH$11="Eastbound")),'Raw Data'!AV808,IF(AND($AE$11=$AL$5,OR($AH$11="Northbound",$AH$11="Eastbound")),'Raw Data'!AV1015,IF(AND($AE$11=$AL$6,OR($AH$11="Northbound",$AH$11="Eastbound")),'Raw Data'!AV1222,IF(AND($AE$11=$AL$7,OR($AH$11="Northbound",$AH$11="Eastbound")),'Raw Data'!AV1429,IF(AND($AE$11=$AL$1,OR($AH$11="Southbound",$AH$11="Westbound")),'Raw Data'!AV188,IF(AND($AE$11=$AL$2,OR($AH$11="Southbound",$AH$11="Westbound")),'Raw Data'!AV395,IF(AND($AE$11=$AL$3,OR($AH$11="Southbound",$AH$11="Westbound")),'Raw Data'!AV602,IF(AND($AE$11=$AL$4,OR($AH$11="Southbound",$AH$11="Westbound")),'Raw Data'!AV809,IF(AND($AE$11=$AL$5,OR($AH$11="Southbound",$AH$11="Westbound")),'Raw Data'!AV1016,IF(AND($AE$11=$AL$6,OR($AH$11="Southbound",$AH$11="Westbound")),'Raw Data'!AV1223,IF(AND($AE$11=$AL$7,OR($AH$11="Southbound",$AH$11="Westbound")),'Raw Data'!AV1430,IF(AND($AE$11=$AL$1,$AH$11="Combined"),SUM('Raw Data'!AV187:AV188),IF(AND($AE$11=$AL$2,$AH$11="Combined"),SUM('Raw Data'!AV394:AV395),IF(AND($AE$11=$AL$3,$AH$11="Combined"),SUM('Raw Data'!AV601:AV602),IF(AND($AE$11=$AL$4,$AH$11="Combined"),SUM('Raw Data'!AV808:AV809),IF(AND($AE$11=$AL$5,$AH$11="Combined"),SUM('Raw Data'!AV1015:AV1016),IF(AND($AE$11=$AL$6,$AH$11="Combined"),SUM('Raw Data'!AV1222:AV1223),IF(AND($AE$11=$AL$7,$AH$11="Combined"),SUM('Raw Data'!AV1429:AV1430),"Error")))))))))))))))))))))</f>
        <v>0</v>
      </c>
      <c r="M46" s="6">
        <f>IF(AND($AE$11=$AL$1,OR($AH$11="Northbound",$AH$11="Eastbound")),'Raw Data'!AW187,IF(AND($AE$11=$AL$2,OR($AH$11="Northbound",$AH$11="Eastbound")),'Raw Data'!AW394,IF(AND($AE$11=$AL$3,OR($AH$11="Northbound",$AH$11="Eastbound")),'Raw Data'!AW601,IF(AND($AE$11=$AL$4,OR($AH$11="Northbound",$AH$11="Eastbound")),'Raw Data'!AW808,IF(AND($AE$11=$AL$5,OR($AH$11="Northbound",$AH$11="Eastbound")),'Raw Data'!AW1015,IF(AND($AE$11=$AL$6,OR($AH$11="Northbound",$AH$11="Eastbound")),'Raw Data'!AW1222,IF(AND($AE$11=$AL$7,OR($AH$11="Northbound",$AH$11="Eastbound")),'Raw Data'!AW1429,IF(AND($AE$11=$AL$1,OR($AH$11="Southbound",$AH$11="Westbound")),'Raw Data'!AW188,IF(AND($AE$11=$AL$2,OR($AH$11="Southbound",$AH$11="Westbound")),'Raw Data'!AW395,IF(AND($AE$11=$AL$3,OR($AH$11="Southbound",$AH$11="Westbound")),'Raw Data'!AW602,IF(AND($AE$11=$AL$4,OR($AH$11="Southbound",$AH$11="Westbound")),'Raw Data'!AW809,IF(AND($AE$11=$AL$5,OR($AH$11="Southbound",$AH$11="Westbound")),'Raw Data'!AW1016,IF(AND($AE$11=$AL$6,OR($AH$11="Southbound",$AH$11="Westbound")),'Raw Data'!AW1223,IF(AND($AE$11=$AL$7,OR($AH$11="Southbound",$AH$11="Westbound")),'Raw Data'!AW1430,IF(AND($AE$11=$AL$1,$AH$11="Combined"),SUM('Raw Data'!AW187:AW188),IF(AND($AE$11=$AL$2,$AH$11="Combined"),SUM('Raw Data'!AW394:AW395),IF(AND($AE$11=$AL$3,$AH$11="Combined"),SUM('Raw Data'!AW601:AW602),IF(AND($AE$11=$AL$4,$AH$11="Combined"),SUM('Raw Data'!AW808:AW809),IF(AND($AE$11=$AL$5,$AH$11="Combined"),SUM('Raw Data'!AW1015:AW1016),IF(AND($AE$11=$AL$6,$AH$11="Combined"),SUM('Raw Data'!AW1222:AW1223),IF(AND($AE$11=$AL$7,$AH$11="Combined"),SUM('Raw Data'!AW1429:AW1430),"Error")))))))))))))))))))))</f>
        <v>0</v>
      </c>
      <c r="N46" s="6">
        <f>IF(AND($AE$11=$AL$1,OR($AH$11="Northbound",$AH$11="Eastbound")),'Raw Data'!AX187,IF(AND($AE$11=$AL$2,OR($AH$11="Northbound",$AH$11="Eastbound")),'Raw Data'!AX394,IF(AND($AE$11=$AL$3,OR($AH$11="Northbound",$AH$11="Eastbound")),'Raw Data'!AX601,IF(AND($AE$11=$AL$4,OR($AH$11="Northbound",$AH$11="Eastbound")),'Raw Data'!AX808,IF(AND($AE$11=$AL$5,OR($AH$11="Northbound",$AH$11="Eastbound")),'Raw Data'!AX1015,IF(AND($AE$11=$AL$6,OR($AH$11="Northbound",$AH$11="Eastbound")),'Raw Data'!AX1222,IF(AND($AE$11=$AL$7,OR($AH$11="Northbound",$AH$11="Eastbound")),'Raw Data'!AX1429,IF(AND($AE$11=$AL$1,OR($AH$11="Southbound",$AH$11="Westbound")),'Raw Data'!AX188,IF(AND($AE$11=$AL$2,OR($AH$11="Southbound",$AH$11="Westbound")),'Raw Data'!AX395,IF(AND($AE$11=$AL$3,OR($AH$11="Southbound",$AH$11="Westbound")),'Raw Data'!AX602,IF(AND($AE$11=$AL$4,OR($AH$11="Southbound",$AH$11="Westbound")),'Raw Data'!AX809,IF(AND($AE$11=$AL$5,OR($AH$11="Southbound",$AH$11="Westbound")),'Raw Data'!AX1016,IF(AND($AE$11=$AL$6,OR($AH$11="Southbound",$AH$11="Westbound")),'Raw Data'!AX1223,IF(AND($AE$11=$AL$7,OR($AH$11="Southbound",$AH$11="Westbound")),'Raw Data'!AX1430,IF(AND($AE$11=$AL$1,$AH$11="Combined"),SUM('Raw Data'!AX187:AX188),IF(AND($AE$11=$AL$2,$AH$11="Combined"),SUM('Raw Data'!AX394:AX395),IF(AND($AE$11=$AL$3,$AH$11="Combined"),SUM('Raw Data'!AX601:AX602),IF(AND($AE$11=$AL$4,$AH$11="Combined"),SUM('Raw Data'!AX808:AX809),IF(AND($AE$11=$AL$5,$AH$11="Combined"),SUM('Raw Data'!AX1015:AX1016),IF(AND($AE$11=$AL$6,$AH$11="Combined"),SUM('Raw Data'!AX1222:AX1223),IF(AND($AE$11=$AL$7,$AH$11="Combined"),SUM('Raw Data'!AX1429:AX1430),"Error")))))))))))))))))))))</f>
        <v>0</v>
      </c>
      <c r="O46" s="6">
        <f>IF(AND($AE$11=$AL$1,OR($AH$11="Northbound",$AH$11="Eastbound")),'Raw Data'!AY187,IF(AND($AE$11=$AL$2,OR($AH$11="Northbound",$AH$11="Eastbound")),'Raw Data'!AY394,IF(AND($AE$11=$AL$3,OR($AH$11="Northbound",$AH$11="Eastbound")),'Raw Data'!AY601,IF(AND($AE$11=$AL$4,OR($AH$11="Northbound",$AH$11="Eastbound")),'Raw Data'!AY808,IF(AND($AE$11=$AL$5,OR($AH$11="Northbound",$AH$11="Eastbound")),'Raw Data'!AY1015,IF(AND($AE$11=$AL$6,OR($AH$11="Northbound",$AH$11="Eastbound")),'Raw Data'!AY1222,IF(AND($AE$11=$AL$7,OR($AH$11="Northbound",$AH$11="Eastbound")),'Raw Data'!AY1429,IF(AND($AE$11=$AL$1,OR($AH$11="Southbound",$AH$11="Westbound")),'Raw Data'!AY188,IF(AND($AE$11=$AL$2,OR($AH$11="Southbound",$AH$11="Westbound")),'Raw Data'!AY395,IF(AND($AE$11=$AL$3,OR($AH$11="Southbound",$AH$11="Westbound")),'Raw Data'!AY602,IF(AND($AE$11=$AL$4,OR($AH$11="Southbound",$AH$11="Westbound")),'Raw Data'!AY809,IF(AND($AE$11=$AL$5,OR($AH$11="Southbound",$AH$11="Westbound")),'Raw Data'!AY1016,IF(AND($AE$11=$AL$6,OR($AH$11="Southbound",$AH$11="Westbound")),'Raw Data'!AY1223,IF(AND($AE$11=$AL$7,OR($AH$11="Southbound",$AH$11="Westbound")),'Raw Data'!AY1430,IF(AND($AE$11=$AL$1,$AH$11="Combined"),SUM('Raw Data'!AY187:AY188),IF(AND($AE$11=$AL$2,$AH$11="Combined"),SUM('Raw Data'!AY394:AY395),IF(AND($AE$11=$AL$3,$AH$11="Combined"),SUM('Raw Data'!AY601:AY602),IF(AND($AE$11=$AL$4,$AH$11="Combined"),SUM('Raw Data'!AY808:AY809),IF(AND($AE$11=$AL$5,$AH$11="Combined"),SUM('Raw Data'!AY1015:AY1016),IF(AND($AE$11=$AL$6,$AH$11="Combined"),SUM('Raw Data'!AY1222:AY1223),IF(AND($AE$11=$AL$7,$AH$11="Combined"),SUM('Raw Data'!AY1429:AY1430),"Error")))))))))))))))))))))</f>
        <v>0</v>
      </c>
      <c r="P46" s="6">
        <f>IF(AND($AE$11=$AL$1,OR($AH$11="Northbound",$AH$11="Eastbound")),'Raw Data'!AZ187,IF(AND($AE$11=$AL$2,OR($AH$11="Northbound",$AH$11="Eastbound")),'Raw Data'!AZ394,IF(AND($AE$11=$AL$3,OR($AH$11="Northbound",$AH$11="Eastbound")),'Raw Data'!AZ601,IF(AND($AE$11=$AL$4,OR($AH$11="Northbound",$AH$11="Eastbound")),'Raw Data'!AZ808,IF(AND($AE$11=$AL$5,OR($AH$11="Northbound",$AH$11="Eastbound")),'Raw Data'!AZ1015,IF(AND($AE$11=$AL$6,OR($AH$11="Northbound",$AH$11="Eastbound")),'Raw Data'!AZ1222,IF(AND($AE$11=$AL$7,OR($AH$11="Northbound",$AH$11="Eastbound")),'Raw Data'!AZ1429,IF(AND($AE$11=$AL$1,OR($AH$11="Southbound",$AH$11="Westbound")),'Raw Data'!AZ188,IF(AND($AE$11=$AL$2,OR($AH$11="Southbound",$AH$11="Westbound")),'Raw Data'!AZ395,IF(AND($AE$11=$AL$3,OR($AH$11="Southbound",$AH$11="Westbound")),'Raw Data'!AZ602,IF(AND($AE$11=$AL$4,OR($AH$11="Southbound",$AH$11="Westbound")),'Raw Data'!AZ809,IF(AND($AE$11=$AL$5,OR($AH$11="Southbound",$AH$11="Westbound")),'Raw Data'!AZ1016,IF(AND($AE$11=$AL$6,OR($AH$11="Southbound",$AH$11="Westbound")),'Raw Data'!AZ1223,IF(AND($AE$11=$AL$7,OR($AH$11="Southbound",$AH$11="Westbound")),'Raw Data'!AZ1430,IF(AND($AE$11=$AL$1,$AH$11="Combined"),SUM('Raw Data'!AZ187:AZ188),IF(AND($AE$11=$AL$2,$AH$11="Combined"),SUM('Raw Data'!AZ394:AZ395),IF(AND($AE$11=$AL$3,$AH$11="Combined"),SUM('Raw Data'!AZ601:AZ602),IF(AND($AE$11=$AL$4,$AH$11="Combined"),SUM('Raw Data'!AZ808:AZ809),IF(AND($AE$11=$AL$5,$AH$11="Combined"),SUM('Raw Data'!AZ1015:AZ1016),IF(AND($AE$11=$AL$6,$AH$11="Combined"),SUM('Raw Data'!AZ1222:AZ1223),IF(AND($AE$11=$AL$7,$AH$11="Combined"),SUM('Raw Data'!AZ1429:AZ1430),"Error")))))))))))))))))))))</f>
        <v>0</v>
      </c>
      <c r="Q46" s="6">
        <f>IF(AND($AE$11=$AL$1,OR($AH$11="Northbound",$AH$11="Eastbound")),'Raw Data'!BA187,IF(AND($AE$11=$AL$2,OR($AH$11="Northbound",$AH$11="Eastbound")),'Raw Data'!BA394,IF(AND($AE$11=$AL$3,OR($AH$11="Northbound",$AH$11="Eastbound")),'Raw Data'!BA601,IF(AND($AE$11=$AL$4,OR($AH$11="Northbound",$AH$11="Eastbound")),'Raw Data'!BA808,IF(AND($AE$11=$AL$5,OR($AH$11="Northbound",$AH$11="Eastbound")),'Raw Data'!BA1015,IF(AND($AE$11=$AL$6,OR($AH$11="Northbound",$AH$11="Eastbound")),'Raw Data'!BA1222,IF(AND($AE$11=$AL$7,OR($AH$11="Northbound",$AH$11="Eastbound")),'Raw Data'!BA1429,IF(AND($AE$11=$AL$1,OR($AH$11="Southbound",$AH$11="Westbound")),'Raw Data'!BA188,IF(AND($AE$11=$AL$2,OR($AH$11="Southbound",$AH$11="Westbound")),'Raw Data'!BA395,IF(AND($AE$11=$AL$3,OR($AH$11="Southbound",$AH$11="Westbound")),'Raw Data'!BA602,IF(AND($AE$11=$AL$4,OR($AH$11="Southbound",$AH$11="Westbound")),'Raw Data'!BA809,IF(AND($AE$11=$AL$5,OR($AH$11="Southbound",$AH$11="Westbound")),'Raw Data'!BA1016,IF(AND($AE$11=$AL$6,OR($AH$11="Southbound",$AH$11="Westbound")),'Raw Data'!BA1223,IF(AND($AE$11=$AL$7,OR($AH$11="Southbound",$AH$11="Westbound")),'Raw Data'!BA1430,IF(AND($AE$11=$AL$1,$AH$11="Combined"),SUM('Raw Data'!BA187:BA188),IF(AND($AE$11=$AL$2,$AH$11="Combined"),SUM('Raw Data'!BA394:BA395),IF(AND($AE$11=$AL$3,$AH$11="Combined"),SUM('Raw Data'!BA601:BA602),IF(AND($AE$11=$AL$4,$AH$11="Combined"),SUM('Raw Data'!BA808:BA809),IF(AND($AE$11=$AL$5,$AH$11="Combined"),SUM('Raw Data'!BA1015:BA1016),IF(AND($AE$11=$AL$6,$AH$11="Combined"),SUM('Raw Data'!BA1222:BA1223),IF(AND($AE$11=$AL$7,$AH$11="Combined"),SUM('Raw Data'!BA1429:BA1430),"Error")))))))))))))))))))))</f>
        <v>0</v>
      </c>
      <c r="R46" s="6">
        <f>IF(AND($AE$11=$AL$1,OR($AH$11="Northbound",$AH$11="Eastbound")),'Raw Data'!BB187,IF(AND($AE$11=$AL$2,OR($AH$11="Northbound",$AH$11="Eastbound")),'Raw Data'!BB394,IF(AND($AE$11=$AL$3,OR($AH$11="Northbound",$AH$11="Eastbound")),'Raw Data'!BB601,IF(AND($AE$11=$AL$4,OR($AH$11="Northbound",$AH$11="Eastbound")),'Raw Data'!BB808,IF(AND($AE$11=$AL$5,OR($AH$11="Northbound",$AH$11="Eastbound")),'Raw Data'!BB1015,IF(AND($AE$11=$AL$6,OR($AH$11="Northbound",$AH$11="Eastbound")),'Raw Data'!BB1222,IF(AND($AE$11=$AL$7,OR($AH$11="Northbound",$AH$11="Eastbound")),'Raw Data'!BB1429,IF(AND($AE$11=$AL$1,OR($AH$11="Southbound",$AH$11="Westbound")),'Raw Data'!BB188,IF(AND($AE$11=$AL$2,OR($AH$11="Southbound",$AH$11="Westbound")),'Raw Data'!BB395,IF(AND($AE$11=$AL$3,OR($AH$11="Southbound",$AH$11="Westbound")),'Raw Data'!BB602,IF(AND($AE$11=$AL$4,OR($AH$11="Southbound",$AH$11="Westbound")),'Raw Data'!BB809,IF(AND($AE$11=$AL$5,OR($AH$11="Southbound",$AH$11="Westbound")),'Raw Data'!BB1016,IF(AND($AE$11=$AL$6,OR($AH$11="Southbound",$AH$11="Westbound")),'Raw Data'!BB1223,IF(AND($AE$11=$AL$7,OR($AH$11="Southbound",$AH$11="Westbound")),'Raw Data'!BB1430,IF(AND($AE$11=$AL$1,$AH$11="Combined"),SUM('Raw Data'!BB187:BB188),IF(AND($AE$11=$AL$2,$AH$11="Combined"),SUM('Raw Data'!BB394:BB395),IF(AND($AE$11=$AL$3,$AH$11="Combined"),SUM('Raw Data'!BB601:BB602),IF(AND($AE$11=$AL$4,$AH$11="Combined"),SUM('Raw Data'!BB808:BB809),IF(AND($AE$11=$AL$5,$AH$11="Combined"),SUM('Raw Data'!BB1015:BB1016),IF(AND($AE$11=$AL$6,$AH$11="Combined"),SUM('Raw Data'!BB1222:BB1223),IF(AND($AE$11=$AL$7,$AH$11="Combined"),SUM('Raw Data'!BB1429:BB1430),"Error")))))))))))))))))))))</f>
        <v>0</v>
      </c>
      <c r="S46" s="6">
        <f>IF(AND($AE$11=$AL$1,OR($AH$11="Northbound",$AH$11="Eastbound")),'Raw Data'!BC187,IF(AND($AE$11=$AL$2,OR($AH$11="Northbound",$AH$11="Eastbound")),'Raw Data'!BC394,IF(AND($AE$11=$AL$3,OR($AH$11="Northbound",$AH$11="Eastbound")),'Raw Data'!BC601,IF(AND($AE$11=$AL$4,OR($AH$11="Northbound",$AH$11="Eastbound")),'Raw Data'!BC808,IF(AND($AE$11=$AL$5,OR($AH$11="Northbound",$AH$11="Eastbound")),'Raw Data'!BC1015,IF(AND($AE$11=$AL$6,OR($AH$11="Northbound",$AH$11="Eastbound")),'Raw Data'!BC1222,IF(AND($AE$11=$AL$7,OR($AH$11="Northbound",$AH$11="Eastbound")),'Raw Data'!BC1429,IF(AND($AE$11=$AL$1,OR($AH$11="Southbound",$AH$11="Westbound")),'Raw Data'!BC188,IF(AND($AE$11=$AL$2,OR($AH$11="Southbound",$AH$11="Westbound")),'Raw Data'!BC395,IF(AND($AE$11=$AL$3,OR($AH$11="Southbound",$AH$11="Westbound")),'Raw Data'!BC602,IF(AND($AE$11=$AL$4,OR($AH$11="Southbound",$AH$11="Westbound")),'Raw Data'!BC809,IF(AND($AE$11=$AL$5,OR($AH$11="Southbound",$AH$11="Westbound")),'Raw Data'!BC1016,IF(AND($AE$11=$AL$6,OR($AH$11="Southbound",$AH$11="Westbound")),'Raw Data'!BC1223,IF(AND($AE$11=$AL$7,OR($AH$11="Southbound",$AH$11="Westbound")),'Raw Data'!BC1430,IF(AND($AE$11=$AL$1,$AH$11="Combined"),SUM('Raw Data'!BC187:BC188),IF(AND($AE$11=$AL$2,$AH$11="Combined"),SUM('Raw Data'!BC394:BC395),IF(AND($AE$11=$AL$3,$AH$11="Combined"),SUM('Raw Data'!BC601:BC602),IF(AND($AE$11=$AL$4,$AH$11="Combined"),SUM('Raw Data'!BC808:BC809),IF(AND($AE$11=$AL$5,$AH$11="Combined"),SUM('Raw Data'!BC1015:BC1016),IF(AND($AE$11=$AL$6,$AH$11="Combined"),SUM('Raw Data'!BC1222:BC1223),IF(AND($AE$11=$AL$7,$AH$11="Combined"),SUM('Raw Data'!BC1429:BC1430),"Error")))))))))))))))))))))</f>
        <v>0</v>
      </c>
      <c r="T46" s="6">
        <f>IF(AND($AE$11=$AL$1,OR($AH$11="Northbound",$AH$11="Eastbound")),'Raw Data'!BD187,IF(AND($AE$11=$AL$2,OR($AH$11="Northbound",$AH$11="Eastbound")),'Raw Data'!BD394,IF(AND($AE$11=$AL$3,OR($AH$11="Northbound",$AH$11="Eastbound")),'Raw Data'!BD601,IF(AND($AE$11=$AL$4,OR($AH$11="Northbound",$AH$11="Eastbound")),'Raw Data'!BD808,IF(AND($AE$11=$AL$5,OR($AH$11="Northbound",$AH$11="Eastbound")),'Raw Data'!BD1015,IF(AND($AE$11=$AL$6,OR($AH$11="Northbound",$AH$11="Eastbound")),'Raw Data'!BD1222,IF(AND($AE$11=$AL$7,OR($AH$11="Northbound",$AH$11="Eastbound")),'Raw Data'!BD1429,IF(AND($AE$11=$AL$1,OR($AH$11="Southbound",$AH$11="Westbound")),'Raw Data'!BD188,IF(AND($AE$11=$AL$2,OR($AH$11="Southbound",$AH$11="Westbound")),'Raw Data'!BD395,IF(AND($AE$11=$AL$3,OR($AH$11="Southbound",$AH$11="Westbound")),'Raw Data'!BD602,IF(AND($AE$11=$AL$4,OR($AH$11="Southbound",$AH$11="Westbound")),'Raw Data'!BD809,IF(AND($AE$11=$AL$5,OR($AH$11="Southbound",$AH$11="Westbound")),'Raw Data'!BD1016,IF(AND($AE$11=$AL$6,OR($AH$11="Southbound",$AH$11="Westbound")),'Raw Data'!BD1223,IF(AND($AE$11=$AL$7,OR($AH$11="Southbound",$AH$11="Westbound")),'Raw Data'!BD1430,IF(AND($AE$11=$AL$1,$AH$11="Combined"),SUM('Raw Data'!BD187:BD188),IF(AND($AE$11=$AL$2,$AH$11="Combined"),SUM('Raw Data'!BD394:BD395),IF(AND($AE$11=$AL$3,$AH$11="Combined"),SUM('Raw Data'!BD601:BD602),IF(AND($AE$11=$AL$4,$AH$11="Combined"),SUM('Raw Data'!BD808:BD809),IF(AND($AE$11=$AL$5,$AH$11="Combined"),SUM('Raw Data'!BD1015:BD1016),IF(AND($AE$11=$AL$6,$AH$11="Combined"),SUM('Raw Data'!BD1222:BD1223),IF(AND($AE$11=$AL$7,$AH$11="Combined"),SUM('Raw Data'!BD1429:BD1430),"Error")))))))))))))))))))))</f>
        <v>0</v>
      </c>
      <c r="U46" s="6">
        <f>IF(AND($AE$11=$AL$1,OR($AH$11="Northbound",$AH$11="Eastbound")),'Raw Data'!BE187,IF(AND($AE$11=$AL$2,OR($AH$11="Northbound",$AH$11="Eastbound")),'Raw Data'!BE394,IF(AND($AE$11=$AL$3,OR($AH$11="Northbound",$AH$11="Eastbound")),'Raw Data'!BE601,IF(AND($AE$11=$AL$4,OR($AH$11="Northbound",$AH$11="Eastbound")),'Raw Data'!BE808,IF(AND($AE$11=$AL$5,OR($AH$11="Northbound",$AH$11="Eastbound")),'Raw Data'!BE1015,IF(AND($AE$11=$AL$6,OR($AH$11="Northbound",$AH$11="Eastbound")),'Raw Data'!BE1222,IF(AND($AE$11=$AL$7,OR($AH$11="Northbound",$AH$11="Eastbound")),'Raw Data'!BE1429,IF(AND($AE$11=$AL$1,OR($AH$11="Southbound",$AH$11="Westbound")),'Raw Data'!BE188,IF(AND($AE$11=$AL$2,OR($AH$11="Southbound",$AH$11="Westbound")),'Raw Data'!BE395,IF(AND($AE$11=$AL$3,OR($AH$11="Southbound",$AH$11="Westbound")),'Raw Data'!BE602,IF(AND($AE$11=$AL$4,OR($AH$11="Southbound",$AH$11="Westbound")),'Raw Data'!BE809,IF(AND($AE$11=$AL$5,OR($AH$11="Southbound",$AH$11="Westbound")),'Raw Data'!BE1016,IF(AND($AE$11=$AL$6,OR($AH$11="Southbound",$AH$11="Westbound")),'Raw Data'!BE1223,IF(AND($AE$11=$AL$7,OR($AH$11="Southbound",$AH$11="Westbound")),'Raw Data'!BE1430,IF(AND($AE$11=$AL$1,$AH$11="Combined"),SUM('Raw Data'!BE187:BE188),IF(AND($AE$11=$AL$2,$AH$11="Combined"),SUM('Raw Data'!BE394:BE395),IF(AND($AE$11=$AL$3,$AH$11="Combined"),SUM('Raw Data'!BE601:BE602),IF(AND($AE$11=$AL$4,$AH$11="Combined"),SUM('Raw Data'!BE808:BE809),IF(AND($AE$11=$AL$5,$AH$11="Combined"),SUM('Raw Data'!BE1015:BE1016),IF(AND($AE$11=$AL$6,$AH$11="Combined"),SUM('Raw Data'!BE1222:BE1223),IF(AND($AE$11=$AL$7,$AH$11="Combined"),SUM('Raw Data'!BE1429:BE1430),"Error")))))))))))))))))))))</f>
        <v>0</v>
      </c>
      <c r="V46" s="6">
        <f>IF(AND($AE$11=$AL$1,OR($AH$11="Northbound",$AH$11="Eastbound")),'Raw Data'!BF187,IF(AND($AE$11=$AL$2,OR($AH$11="Northbound",$AH$11="Eastbound")),'Raw Data'!BF394,IF(AND($AE$11=$AL$3,OR($AH$11="Northbound",$AH$11="Eastbound")),'Raw Data'!BF601,IF(AND($AE$11=$AL$4,OR($AH$11="Northbound",$AH$11="Eastbound")),'Raw Data'!BF808,IF(AND($AE$11=$AL$5,OR($AH$11="Northbound",$AH$11="Eastbound")),'Raw Data'!BF1015,IF(AND($AE$11=$AL$6,OR($AH$11="Northbound",$AH$11="Eastbound")),'Raw Data'!BF1222,IF(AND($AE$11=$AL$7,OR($AH$11="Northbound",$AH$11="Eastbound")),'Raw Data'!BF1429,IF(AND($AE$11=$AL$1,OR($AH$11="Southbound",$AH$11="Westbound")),'Raw Data'!BF188,IF(AND($AE$11=$AL$2,OR($AH$11="Southbound",$AH$11="Westbound")),'Raw Data'!BF395,IF(AND($AE$11=$AL$3,OR($AH$11="Southbound",$AH$11="Westbound")),'Raw Data'!BF602,IF(AND($AE$11=$AL$4,OR($AH$11="Southbound",$AH$11="Westbound")),'Raw Data'!BF809,IF(AND($AE$11=$AL$5,OR($AH$11="Southbound",$AH$11="Westbound")),'Raw Data'!BF1016,IF(AND($AE$11=$AL$6,OR($AH$11="Southbound",$AH$11="Westbound")),'Raw Data'!BF1223,IF(AND($AE$11=$AL$7,OR($AH$11="Southbound",$AH$11="Westbound")),'Raw Data'!BF1430,IF(AND($AE$11=$AL$1,$AH$11="Combined"),SUM('Raw Data'!BF187:BF188),IF(AND($AE$11=$AL$2,$AH$11="Combined"),SUM('Raw Data'!BF394:BF395),IF(AND($AE$11=$AL$3,$AH$11="Combined"),SUM('Raw Data'!BF601:BF602),IF(AND($AE$11=$AL$4,$AH$11="Combined"),SUM('Raw Data'!BF808:BF809),IF(AND($AE$11=$AL$5,$AH$11="Combined"),SUM('Raw Data'!BF1015:BF1016),IF(AND($AE$11=$AL$6,$AH$11="Combined"),SUM('Raw Data'!BF1222:BF1223),IF(AND($AE$11=$AL$7,$AH$11="Combined"),SUM('Raw Data'!BF1429:BF1430),"Error")))))))))))))))))))))</f>
        <v>0</v>
      </c>
      <c r="W46" s="6">
        <f>IF(AND($AE$11=$AL$1,OR($AH$11="Northbound",$AH$11="Eastbound")),'Raw Data'!BG187,IF(AND($AE$11=$AL$2,OR($AH$11="Northbound",$AH$11="Eastbound")),'Raw Data'!BG394,IF(AND($AE$11=$AL$3,OR($AH$11="Northbound",$AH$11="Eastbound")),'Raw Data'!BG601,IF(AND($AE$11=$AL$4,OR($AH$11="Northbound",$AH$11="Eastbound")),'Raw Data'!BG808,IF(AND($AE$11=$AL$5,OR($AH$11="Northbound",$AH$11="Eastbound")),'Raw Data'!BG1015,IF(AND($AE$11=$AL$6,OR($AH$11="Northbound",$AH$11="Eastbound")),'Raw Data'!BG1222,IF(AND($AE$11=$AL$7,OR($AH$11="Northbound",$AH$11="Eastbound")),'Raw Data'!BG1429,IF(AND($AE$11=$AL$1,OR($AH$11="Southbound",$AH$11="Westbound")),'Raw Data'!BG188,IF(AND($AE$11=$AL$2,OR($AH$11="Southbound",$AH$11="Westbound")),'Raw Data'!BG395,IF(AND($AE$11=$AL$3,OR($AH$11="Southbound",$AH$11="Westbound")),'Raw Data'!BG602,IF(AND($AE$11=$AL$4,OR($AH$11="Southbound",$AH$11="Westbound")),'Raw Data'!BG809,IF(AND($AE$11=$AL$5,OR($AH$11="Southbound",$AH$11="Westbound")),'Raw Data'!BG1016,IF(AND($AE$11=$AL$6,OR($AH$11="Southbound",$AH$11="Westbound")),'Raw Data'!BG1223,IF(AND($AE$11=$AL$7,OR($AH$11="Southbound",$AH$11="Westbound")),'Raw Data'!BG1430,IF(AND($AE$11=$AL$1,$AH$11="Combined"),SUM('Raw Data'!BG187:BG188),IF(AND($AE$11=$AL$2,$AH$11="Combined"),SUM('Raw Data'!BG394:BG395),IF(AND($AE$11=$AL$3,$AH$11="Combined"),SUM('Raw Data'!BG601:BG602),IF(AND($AE$11=$AL$4,$AH$11="Combined"),SUM('Raw Data'!BG808:BG809),IF(AND($AE$11=$AL$5,$AH$11="Combined"),SUM('Raw Data'!BG1015:BG1016),IF(AND($AE$11=$AL$6,$AH$11="Combined"),SUM('Raw Data'!BG1222:BG1223),IF(AND($AE$11=$AL$7,$AH$11="Combined"),SUM('Raw Data'!BG1429:BG1430),"Error")))))))))))))))))))))</f>
        <v>0</v>
      </c>
      <c r="X46" s="6">
        <f t="shared" si="2"/>
        <v>0</v>
      </c>
      <c r="Y46" s="24">
        <f t="shared" si="0"/>
        <v>0</v>
      </c>
      <c r="Z46" s="6" t="str">
        <f>IF(AND($AE$11=$AL$1,OR($AH$11="Northbound",$AH$11="Eastbound")),'Raw Data'!BH187,IF(AND($AE$11=$AL$2,OR($AH$11="Northbound",$AH$11="Eastbound")),'Raw Data'!BH394,IF(AND($AE$11=$AL$3,OR($AH$11="Northbound",$AH$11="Eastbound")),'Raw Data'!BH601,IF(AND($AE$11=$AL$4,OR($AH$11="Northbound",$AH$11="Eastbound")),'Raw Data'!BH808,IF(AND($AE$11=$AL$5,OR($AH$11="Northbound",$AH$11="Eastbound")),'Raw Data'!BH1015,IF(AND($AE$11=$AL$6,OR($AH$11="Northbound",$AH$11="Eastbound")),'Raw Data'!BH1222,IF(AND($AE$11=$AL$7,OR($AH$11="Northbound",$AH$11="Eastbound")),'Raw Data'!BH1429,IF(AND($AE$11=$AL$1,OR($AH$11="Southbound",$AH$11="Westbound")),'Raw Data'!BH188,IF(AND($AE$11=$AL$2,OR($AH$11="Southbound",$AH$11="Westbound")),'Raw Data'!BH395,IF(AND($AE$11=$AL$3,OR($AH$11="Southbound",$AH$11="Westbound")),'Raw Data'!BH602,IF(AND($AE$11=$AL$4,OR($AH$11="Southbound",$AH$11="Westbound")),'Raw Data'!BH809,IF(AND($AE$11=$AL$5,OR($AH$11="Southbound",$AH$11="Westbound")),'Raw Data'!BH1016,IF(AND($AE$11=$AL$6,OR($AH$11="Southbound",$AH$11="Westbound")),'Raw Data'!BH1223,IF(AND($AE$11=$AL$7,OR($AH$11="Southbound",$AH$11="Westbound")),'Raw Data'!BH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6" s="6" t="str">
        <f>IF(AND($AE$11=$AL$1,OR($AH$11="Northbound",$AH$11="Eastbound")),'Raw Data'!BI187,IF(AND($AE$11=$AL$2,OR($AH$11="Northbound",$AH$11="Eastbound")),'Raw Data'!BI394,IF(AND($AE$11=$AL$3,OR($AH$11="Northbound",$AH$11="Eastbound")),'Raw Data'!BI601,IF(AND($AE$11=$AL$4,OR($AH$11="Northbound",$AH$11="Eastbound")),'Raw Data'!BI808,IF(AND($AE$11=$AL$5,OR($AH$11="Northbound",$AH$11="Eastbound")),'Raw Data'!BI1015,IF(AND($AE$11=$AL$6,OR($AH$11="Northbound",$AH$11="Eastbound")),'Raw Data'!BI1222,IF(AND($AE$11=$AL$7,OR($AH$11="Northbound",$AH$11="Eastbound")),'Raw Data'!BI1429,IF(AND($AE$11=$AL$1,OR($AH$11="Southbound",$AH$11="Westbound")),'Raw Data'!BI188,IF(AND($AE$11=$AL$2,OR($AH$11="Southbound",$AH$11="Westbound")),'Raw Data'!BI395,IF(AND($AE$11=$AL$3,OR($AH$11="Southbound",$AH$11="Westbound")),'Raw Data'!BI602,IF(AND($AE$11=$AL$4,OR($AH$11="Southbound",$AH$11="Westbound")),'Raw Data'!BI809,IF(AND($AE$11=$AL$5,OR($AH$11="Southbound",$AH$11="Westbound")),'Raw Data'!BI1016,IF(AND($AE$11=$AL$6,OR($AH$11="Southbound",$AH$11="Westbound")),'Raw Data'!BI1223,IF(AND($AE$11=$AL$7,OR($AH$11="Southbound",$AH$11="Westbound")),'Raw Data'!BI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6" s="6" t="str">
        <f>IF(AND($AE$11=$AL$1,OR($AH$11="Northbound",$AH$11="Eastbound")),'Raw Data'!BJ187,IF(AND($AE$11=$AL$2,OR($AH$11="Northbound",$AH$11="Eastbound")),'Raw Data'!BJ394,IF(AND($AE$11=$AL$3,OR($AH$11="Northbound",$AH$11="Eastbound")),'Raw Data'!BJ601,IF(AND($AE$11=$AL$4,OR($AH$11="Northbound",$AH$11="Eastbound")),'Raw Data'!BJ808,IF(AND($AE$11=$AL$5,OR($AH$11="Northbound",$AH$11="Eastbound")),'Raw Data'!BJ1015,IF(AND($AE$11=$AL$6,OR($AH$11="Northbound",$AH$11="Eastbound")),'Raw Data'!BJ1222,IF(AND($AE$11=$AL$7,OR($AH$11="Northbound",$AH$11="Eastbound")),'Raw Data'!BJ1429,IF(AND($AE$11=$AL$1,OR($AH$11="Southbound",$AH$11="Westbound")),'Raw Data'!BJ188,IF(AND($AE$11=$AL$2,OR($AH$11="Southbound",$AH$11="Westbound")),'Raw Data'!BJ395,IF(AND($AE$11=$AL$3,OR($AH$11="Southbound",$AH$11="Westbound")),'Raw Data'!BJ602,IF(AND($AE$11=$AL$4,OR($AH$11="Southbound",$AH$11="Westbound")),'Raw Data'!BJ809,IF(AND($AE$11=$AL$5,OR($AH$11="Southbound",$AH$11="Westbound")),'Raw Data'!BJ1016,IF(AND($AE$11=$AL$6,OR($AH$11="Southbound",$AH$11="Westbound")),'Raw Data'!BJ1223,IF(AND($AE$11=$AL$7,OR($AH$11="Southbound",$AH$11="Westbound")),'Raw Data'!BJ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6" s="70" t="str">
        <f>IF(AND($AE$11=$AL$1,OR($AH$11="Northbound",$AH$11="Eastbound")),'Raw Data'!BK187,IF(AND($AE$11=$AL$2,OR($AH$11="Northbound",$AH$11="Eastbound")),'Raw Data'!BK394,IF(AND($AE$11=$AL$3,OR($AH$11="Northbound",$AH$11="Eastbound")),'Raw Data'!BK601,IF(AND($AE$11=$AL$4,OR($AH$11="Northbound",$AH$11="Eastbound")),'Raw Data'!BK808,IF(AND($AE$11=$AL$5,OR($AH$11="Northbound",$AH$11="Eastbound")),'Raw Data'!BK1015,IF(AND($AE$11=$AL$6,OR($AH$11="Northbound",$AH$11="Eastbound")),'Raw Data'!BK1222,IF(AND($AE$11=$AL$7,OR($AH$11="Northbound",$AH$11="Eastbound")),'Raw Data'!BK1429,IF(AND($AE$11=$AL$1,OR($AH$11="Southbound",$AH$11="Westbound")),'Raw Data'!BK188,IF(AND($AE$11=$AL$2,OR($AH$11="Southbound",$AH$11="Westbound")),'Raw Data'!BK395,IF(AND($AE$11=$AL$3,OR($AH$11="Southbound",$AH$11="Westbound")),'Raw Data'!BK602,IF(AND($AE$11=$AL$4,OR($AH$11="Southbound",$AH$11="Westbound")),'Raw Data'!BK809,IF(AND($AE$11=$AL$5,OR($AH$11="Southbound",$AH$11="Westbound")),'Raw Data'!BK1016,IF(AND($AE$11=$AL$6,OR($AH$11="Southbound",$AH$11="Westbound")),'Raw Data'!BK1223,IF(AND($AE$11=$AL$7,OR($AH$11="Southbound",$AH$11="Westbound")),'Raw Data'!BK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6" s="47"/>
      <c r="AF46" s="47"/>
      <c r="AG46" s="47"/>
      <c r="AH46" s="47"/>
      <c r="AI46" s="47"/>
      <c r="AJ46" s="47"/>
      <c r="AK46" s="47"/>
      <c r="AL46" s="51"/>
      <c r="AM46" s="51"/>
      <c r="AN46" s="41"/>
      <c r="AO46" s="51"/>
      <c r="AQ46" s="47"/>
      <c r="AR46" s="47"/>
      <c r="AT46" s="47"/>
      <c r="AU46" s="47"/>
    </row>
    <row r="47" spans="1:47" ht="13.8" x14ac:dyDescent="0.25">
      <c r="A47" s="43">
        <v>0.34375</v>
      </c>
      <c r="B47" s="54">
        <f t="shared" si="1"/>
        <v>9</v>
      </c>
      <c r="C47" s="6">
        <f>IF(AND($AE$11=$AL$1,OR($AH$11="Northbound",$AH$11="Eastbound")),'Raw Data'!AM189,IF(AND($AE$11=$AL$2,OR($AH$11="Northbound",$AH$11="Eastbound")),'Raw Data'!AM396,IF(AND($AE$11=$AL$3,OR($AH$11="Northbound",$AH$11="Eastbound")),'Raw Data'!AM603,IF(AND($AE$11=$AL$4,OR($AH$11="Northbound",$AH$11="Eastbound")),'Raw Data'!AM810,IF(AND($AE$11=$AL$5,OR($AH$11="Northbound",$AH$11="Eastbound")),'Raw Data'!AM1017,IF(AND($AE$11=$AL$6,OR($AH$11="Northbound",$AH$11="Eastbound")),'Raw Data'!AM1224,IF(AND($AE$11=$AL$7,OR($AH$11="Northbound",$AH$11="Eastbound")),'Raw Data'!AM1431,IF(AND($AE$11=$AL$1,OR($AH$11="Southbound",$AH$11="Westbound")),'Raw Data'!AM190,IF(AND($AE$11=$AL$2,OR($AH$11="Southbound",$AH$11="Westbound")),'Raw Data'!AM397,IF(AND($AE$11=$AL$3,OR($AH$11="Southbound",$AH$11="Westbound")),'Raw Data'!AM604,IF(AND($AE$11=$AL$4,OR($AH$11="Southbound",$AH$11="Westbound")),'Raw Data'!AM811,IF(AND($AE$11=$AL$5,OR($AH$11="Southbound",$AH$11="Westbound")),'Raw Data'!AM1018,IF(AND($AE$11=$AL$6,OR($AH$11="Southbound",$AH$11="Westbound")),'Raw Data'!AM1225,IF(AND($AE$11=$AL$7,OR($AH$11="Southbound",$AH$11="Westbound")),'Raw Data'!AM1432,IF(AND($AE$11=$AL$1,$AH$11="Combined"),SUM('Raw Data'!AM189:AM190),IF(AND($AE$11=$AL$2,$AH$11="Combined"),SUM('Raw Data'!AM396:AM397),IF(AND($AE$11=$AL$3,$AH$11="Combined"),SUM('Raw Data'!AM603:AM604),IF(AND($AE$11=$AL$4,$AH$11="Combined"),SUM('Raw Data'!AM810:AM811),IF(AND($AE$11=$AL$5,$AH$11="Combined"),SUM('Raw Data'!AM1017:AM1018),IF(AND($AE$11=$AL$6,$AH$11="Combined"),SUM('Raw Data'!AM1224:AM1225),IF(AND($AE$11=$AL$7,$AH$11="Combined"),SUM('Raw Data'!AM1431:AM1432),"Error")))))))))))))))))))))</f>
        <v>0</v>
      </c>
      <c r="D47" s="6">
        <f>IF(AND($AE$11=$AL$1,OR($AH$11="Northbound",$AH$11="Eastbound")),'Raw Data'!AN189,IF(AND($AE$11=$AL$2,OR($AH$11="Northbound",$AH$11="Eastbound")),'Raw Data'!AN396,IF(AND($AE$11=$AL$3,OR($AH$11="Northbound",$AH$11="Eastbound")),'Raw Data'!AN603,IF(AND($AE$11=$AL$4,OR($AH$11="Northbound",$AH$11="Eastbound")),'Raw Data'!AN810,IF(AND($AE$11=$AL$5,OR($AH$11="Northbound",$AH$11="Eastbound")),'Raw Data'!AN1017,IF(AND($AE$11=$AL$6,OR($AH$11="Northbound",$AH$11="Eastbound")),'Raw Data'!AN1224,IF(AND($AE$11=$AL$7,OR($AH$11="Northbound",$AH$11="Eastbound")),'Raw Data'!AN1431,IF(AND($AE$11=$AL$1,OR($AH$11="Southbound",$AH$11="Westbound")),'Raw Data'!AN190,IF(AND($AE$11=$AL$2,OR($AH$11="Southbound",$AH$11="Westbound")),'Raw Data'!AN397,IF(AND($AE$11=$AL$3,OR($AH$11="Southbound",$AH$11="Westbound")),'Raw Data'!AN604,IF(AND($AE$11=$AL$4,OR($AH$11="Southbound",$AH$11="Westbound")),'Raw Data'!AN811,IF(AND($AE$11=$AL$5,OR($AH$11="Southbound",$AH$11="Westbound")),'Raw Data'!AN1018,IF(AND($AE$11=$AL$6,OR($AH$11="Southbound",$AH$11="Westbound")),'Raw Data'!AN1225,IF(AND($AE$11=$AL$7,OR($AH$11="Southbound",$AH$11="Westbound")),'Raw Data'!AN1432,IF(AND($AE$11=$AL$1,$AH$11="Combined"),SUM('Raw Data'!AN189:AN190),IF(AND($AE$11=$AL$2,$AH$11="Combined"),SUM('Raw Data'!AN396:AN397),IF(AND($AE$11=$AL$3,$AH$11="Combined"),SUM('Raw Data'!AN603:AN604),IF(AND($AE$11=$AL$4,$AH$11="Combined"),SUM('Raw Data'!AN810:AN811),IF(AND($AE$11=$AL$5,$AH$11="Combined"),SUM('Raw Data'!AN1017:AN1018),IF(AND($AE$11=$AL$6,$AH$11="Combined"),SUM('Raw Data'!AN1224:AN1225),IF(AND($AE$11=$AL$7,$AH$11="Combined"),SUM('Raw Data'!AN1431:AN1432),"Error")))))))))))))))))))))</f>
        <v>2</v>
      </c>
      <c r="E47" s="6">
        <f>IF(AND($AE$11=$AL$1,OR($AH$11="Northbound",$AH$11="Eastbound")),'Raw Data'!AO189,IF(AND($AE$11=$AL$2,OR($AH$11="Northbound",$AH$11="Eastbound")),'Raw Data'!AO396,IF(AND($AE$11=$AL$3,OR($AH$11="Northbound",$AH$11="Eastbound")),'Raw Data'!AO603,IF(AND($AE$11=$AL$4,OR($AH$11="Northbound",$AH$11="Eastbound")),'Raw Data'!AO810,IF(AND($AE$11=$AL$5,OR($AH$11="Northbound",$AH$11="Eastbound")),'Raw Data'!AO1017,IF(AND($AE$11=$AL$6,OR($AH$11="Northbound",$AH$11="Eastbound")),'Raw Data'!AO1224,IF(AND($AE$11=$AL$7,OR($AH$11="Northbound",$AH$11="Eastbound")),'Raw Data'!AO1431,IF(AND($AE$11=$AL$1,OR($AH$11="Southbound",$AH$11="Westbound")),'Raw Data'!AO190,IF(AND($AE$11=$AL$2,OR($AH$11="Southbound",$AH$11="Westbound")),'Raw Data'!AO397,IF(AND($AE$11=$AL$3,OR($AH$11="Southbound",$AH$11="Westbound")),'Raw Data'!AO604,IF(AND($AE$11=$AL$4,OR($AH$11="Southbound",$AH$11="Westbound")),'Raw Data'!AO811,IF(AND($AE$11=$AL$5,OR($AH$11="Southbound",$AH$11="Westbound")),'Raw Data'!AO1018,IF(AND($AE$11=$AL$6,OR($AH$11="Southbound",$AH$11="Westbound")),'Raw Data'!AO1225,IF(AND($AE$11=$AL$7,OR($AH$11="Southbound",$AH$11="Westbound")),'Raw Data'!AO1432,IF(AND($AE$11=$AL$1,$AH$11="Combined"),SUM('Raw Data'!AO189:AO190),IF(AND($AE$11=$AL$2,$AH$11="Combined"),SUM('Raw Data'!AO396:AO397),IF(AND($AE$11=$AL$3,$AH$11="Combined"),SUM('Raw Data'!AO603:AO604),IF(AND($AE$11=$AL$4,$AH$11="Combined"),SUM('Raw Data'!AO810:AO811),IF(AND($AE$11=$AL$5,$AH$11="Combined"),SUM('Raw Data'!AO1017:AO1018),IF(AND($AE$11=$AL$6,$AH$11="Combined"),SUM('Raw Data'!AO1224:AO1225),IF(AND($AE$11=$AL$7,$AH$11="Combined"),SUM('Raw Data'!AO1431:AO1432),"Error")))))))))))))))))))))</f>
        <v>3</v>
      </c>
      <c r="F47" s="6">
        <f>IF(AND($AE$11=$AL$1,OR($AH$11="Northbound",$AH$11="Eastbound")),'Raw Data'!AP189,IF(AND($AE$11=$AL$2,OR($AH$11="Northbound",$AH$11="Eastbound")),'Raw Data'!AP396,IF(AND($AE$11=$AL$3,OR($AH$11="Northbound",$AH$11="Eastbound")),'Raw Data'!AP603,IF(AND($AE$11=$AL$4,OR($AH$11="Northbound",$AH$11="Eastbound")),'Raw Data'!AP810,IF(AND($AE$11=$AL$5,OR($AH$11="Northbound",$AH$11="Eastbound")),'Raw Data'!AP1017,IF(AND($AE$11=$AL$6,OR($AH$11="Northbound",$AH$11="Eastbound")),'Raw Data'!AP1224,IF(AND($AE$11=$AL$7,OR($AH$11="Northbound",$AH$11="Eastbound")),'Raw Data'!AP1431,IF(AND($AE$11=$AL$1,OR($AH$11="Southbound",$AH$11="Westbound")),'Raw Data'!AP190,IF(AND($AE$11=$AL$2,OR($AH$11="Southbound",$AH$11="Westbound")),'Raw Data'!AP397,IF(AND($AE$11=$AL$3,OR($AH$11="Southbound",$AH$11="Westbound")),'Raw Data'!AP604,IF(AND($AE$11=$AL$4,OR($AH$11="Southbound",$AH$11="Westbound")),'Raw Data'!AP811,IF(AND($AE$11=$AL$5,OR($AH$11="Southbound",$AH$11="Westbound")),'Raw Data'!AP1018,IF(AND($AE$11=$AL$6,OR($AH$11="Southbound",$AH$11="Westbound")),'Raw Data'!AP1225,IF(AND($AE$11=$AL$7,OR($AH$11="Southbound",$AH$11="Westbound")),'Raw Data'!AP1432,IF(AND($AE$11=$AL$1,$AH$11="Combined"),SUM('Raw Data'!AP189:AP190),IF(AND($AE$11=$AL$2,$AH$11="Combined"),SUM('Raw Data'!AP396:AP397),IF(AND($AE$11=$AL$3,$AH$11="Combined"),SUM('Raw Data'!AP603:AP604),IF(AND($AE$11=$AL$4,$AH$11="Combined"),SUM('Raw Data'!AP810:AP811),IF(AND($AE$11=$AL$5,$AH$11="Combined"),SUM('Raw Data'!AP1017:AP1018),IF(AND($AE$11=$AL$6,$AH$11="Combined"),SUM('Raw Data'!AP1224:AP1225),IF(AND($AE$11=$AL$7,$AH$11="Combined"),SUM('Raw Data'!AP1431:AP1432),"Error")))))))))))))))))))))</f>
        <v>2</v>
      </c>
      <c r="G47" s="6">
        <f>IF(AND($AE$11=$AL$1,OR($AH$11="Northbound",$AH$11="Eastbound")),'Raw Data'!AQ189,IF(AND($AE$11=$AL$2,OR($AH$11="Northbound",$AH$11="Eastbound")),'Raw Data'!AQ396,IF(AND($AE$11=$AL$3,OR($AH$11="Northbound",$AH$11="Eastbound")),'Raw Data'!AQ603,IF(AND($AE$11=$AL$4,OR($AH$11="Northbound",$AH$11="Eastbound")),'Raw Data'!AQ810,IF(AND($AE$11=$AL$5,OR($AH$11="Northbound",$AH$11="Eastbound")),'Raw Data'!AQ1017,IF(AND($AE$11=$AL$6,OR($AH$11="Northbound",$AH$11="Eastbound")),'Raw Data'!AQ1224,IF(AND($AE$11=$AL$7,OR($AH$11="Northbound",$AH$11="Eastbound")),'Raw Data'!AQ1431,IF(AND($AE$11=$AL$1,OR($AH$11="Southbound",$AH$11="Westbound")),'Raw Data'!AQ190,IF(AND($AE$11=$AL$2,OR($AH$11="Southbound",$AH$11="Westbound")),'Raw Data'!AQ397,IF(AND($AE$11=$AL$3,OR($AH$11="Southbound",$AH$11="Westbound")),'Raw Data'!AQ604,IF(AND($AE$11=$AL$4,OR($AH$11="Southbound",$AH$11="Westbound")),'Raw Data'!AQ811,IF(AND($AE$11=$AL$5,OR($AH$11="Southbound",$AH$11="Westbound")),'Raw Data'!AQ1018,IF(AND($AE$11=$AL$6,OR($AH$11="Southbound",$AH$11="Westbound")),'Raw Data'!AQ1225,IF(AND($AE$11=$AL$7,OR($AH$11="Southbound",$AH$11="Westbound")),'Raw Data'!AQ1432,IF(AND($AE$11=$AL$1,$AH$11="Combined"),SUM('Raw Data'!AQ189:AQ190),IF(AND($AE$11=$AL$2,$AH$11="Combined"),SUM('Raw Data'!AQ396:AQ397),IF(AND($AE$11=$AL$3,$AH$11="Combined"),SUM('Raw Data'!AQ603:AQ604),IF(AND($AE$11=$AL$4,$AH$11="Combined"),SUM('Raw Data'!AQ810:AQ811),IF(AND($AE$11=$AL$5,$AH$11="Combined"),SUM('Raw Data'!AQ1017:AQ1018),IF(AND($AE$11=$AL$6,$AH$11="Combined"),SUM('Raw Data'!AQ1224:AQ1225),IF(AND($AE$11=$AL$7,$AH$11="Combined"),SUM('Raw Data'!AQ1431:AQ1432),"Error")))))))))))))))))))))</f>
        <v>2</v>
      </c>
      <c r="H47" s="6">
        <f>IF(AND($AE$11=$AL$1,OR($AH$11="Northbound",$AH$11="Eastbound")),'Raw Data'!AR189,IF(AND($AE$11=$AL$2,OR($AH$11="Northbound",$AH$11="Eastbound")),'Raw Data'!AR396,IF(AND($AE$11=$AL$3,OR($AH$11="Northbound",$AH$11="Eastbound")),'Raw Data'!AR603,IF(AND($AE$11=$AL$4,OR($AH$11="Northbound",$AH$11="Eastbound")),'Raw Data'!AR810,IF(AND($AE$11=$AL$5,OR($AH$11="Northbound",$AH$11="Eastbound")),'Raw Data'!AR1017,IF(AND($AE$11=$AL$6,OR($AH$11="Northbound",$AH$11="Eastbound")),'Raw Data'!AR1224,IF(AND($AE$11=$AL$7,OR($AH$11="Northbound",$AH$11="Eastbound")),'Raw Data'!AR1431,IF(AND($AE$11=$AL$1,OR($AH$11="Southbound",$AH$11="Westbound")),'Raw Data'!AR190,IF(AND($AE$11=$AL$2,OR($AH$11="Southbound",$AH$11="Westbound")),'Raw Data'!AR397,IF(AND($AE$11=$AL$3,OR($AH$11="Southbound",$AH$11="Westbound")),'Raw Data'!AR604,IF(AND($AE$11=$AL$4,OR($AH$11="Southbound",$AH$11="Westbound")),'Raw Data'!AR811,IF(AND($AE$11=$AL$5,OR($AH$11="Southbound",$AH$11="Westbound")),'Raw Data'!AR1018,IF(AND($AE$11=$AL$6,OR($AH$11="Southbound",$AH$11="Westbound")),'Raw Data'!AR1225,IF(AND($AE$11=$AL$7,OR($AH$11="Southbound",$AH$11="Westbound")),'Raw Data'!AR1432,IF(AND($AE$11=$AL$1,$AH$11="Combined"),SUM('Raw Data'!AR189:AR190),IF(AND($AE$11=$AL$2,$AH$11="Combined"),SUM('Raw Data'!AR396:AR397),IF(AND($AE$11=$AL$3,$AH$11="Combined"),SUM('Raw Data'!AR603:AR604),IF(AND($AE$11=$AL$4,$AH$11="Combined"),SUM('Raw Data'!AR810:AR811),IF(AND($AE$11=$AL$5,$AH$11="Combined"),SUM('Raw Data'!AR1017:AR1018),IF(AND($AE$11=$AL$6,$AH$11="Combined"),SUM('Raw Data'!AR1224:AR1225),IF(AND($AE$11=$AL$7,$AH$11="Combined"),SUM('Raw Data'!AR1431:AR1432),"Error")))))))))))))))))))))</f>
        <v>0</v>
      </c>
      <c r="I47" s="6">
        <f>IF(AND($AE$11=$AL$1,OR($AH$11="Northbound",$AH$11="Eastbound")),'Raw Data'!AS189,IF(AND($AE$11=$AL$2,OR($AH$11="Northbound",$AH$11="Eastbound")),'Raw Data'!AS396,IF(AND($AE$11=$AL$3,OR($AH$11="Northbound",$AH$11="Eastbound")),'Raw Data'!AS603,IF(AND($AE$11=$AL$4,OR($AH$11="Northbound",$AH$11="Eastbound")),'Raw Data'!AS810,IF(AND($AE$11=$AL$5,OR($AH$11="Northbound",$AH$11="Eastbound")),'Raw Data'!AS1017,IF(AND($AE$11=$AL$6,OR($AH$11="Northbound",$AH$11="Eastbound")),'Raw Data'!AS1224,IF(AND($AE$11=$AL$7,OR($AH$11="Northbound",$AH$11="Eastbound")),'Raw Data'!AS1431,IF(AND($AE$11=$AL$1,OR($AH$11="Southbound",$AH$11="Westbound")),'Raw Data'!AS190,IF(AND($AE$11=$AL$2,OR($AH$11="Southbound",$AH$11="Westbound")),'Raw Data'!AS397,IF(AND($AE$11=$AL$3,OR($AH$11="Southbound",$AH$11="Westbound")),'Raw Data'!AS604,IF(AND($AE$11=$AL$4,OR($AH$11="Southbound",$AH$11="Westbound")),'Raw Data'!AS811,IF(AND($AE$11=$AL$5,OR($AH$11="Southbound",$AH$11="Westbound")),'Raw Data'!AS1018,IF(AND($AE$11=$AL$6,OR($AH$11="Southbound",$AH$11="Westbound")),'Raw Data'!AS1225,IF(AND($AE$11=$AL$7,OR($AH$11="Southbound",$AH$11="Westbound")),'Raw Data'!AS1432,IF(AND($AE$11=$AL$1,$AH$11="Combined"),SUM('Raw Data'!AS189:AS190),IF(AND($AE$11=$AL$2,$AH$11="Combined"),SUM('Raw Data'!AS396:AS397),IF(AND($AE$11=$AL$3,$AH$11="Combined"),SUM('Raw Data'!AS603:AS604),IF(AND($AE$11=$AL$4,$AH$11="Combined"),SUM('Raw Data'!AS810:AS811),IF(AND($AE$11=$AL$5,$AH$11="Combined"),SUM('Raw Data'!AS1017:AS1018),IF(AND($AE$11=$AL$6,$AH$11="Combined"),SUM('Raw Data'!AS1224:AS1225),IF(AND($AE$11=$AL$7,$AH$11="Combined"),SUM('Raw Data'!AS1431:AS1432),"Error")))))))))))))))))))))</f>
        <v>0</v>
      </c>
      <c r="J47" s="6">
        <f>IF(AND($AE$11=$AL$1,OR($AH$11="Northbound",$AH$11="Eastbound")),'Raw Data'!AT189,IF(AND($AE$11=$AL$2,OR($AH$11="Northbound",$AH$11="Eastbound")),'Raw Data'!AT396,IF(AND($AE$11=$AL$3,OR($AH$11="Northbound",$AH$11="Eastbound")),'Raw Data'!AT603,IF(AND($AE$11=$AL$4,OR($AH$11="Northbound",$AH$11="Eastbound")),'Raw Data'!AT810,IF(AND($AE$11=$AL$5,OR($AH$11="Northbound",$AH$11="Eastbound")),'Raw Data'!AT1017,IF(AND($AE$11=$AL$6,OR($AH$11="Northbound",$AH$11="Eastbound")),'Raw Data'!AT1224,IF(AND($AE$11=$AL$7,OR($AH$11="Northbound",$AH$11="Eastbound")),'Raw Data'!AT1431,IF(AND($AE$11=$AL$1,OR($AH$11="Southbound",$AH$11="Westbound")),'Raw Data'!AT190,IF(AND($AE$11=$AL$2,OR($AH$11="Southbound",$AH$11="Westbound")),'Raw Data'!AT397,IF(AND($AE$11=$AL$3,OR($AH$11="Southbound",$AH$11="Westbound")),'Raw Data'!AT604,IF(AND($AE$11=$AL$4,OR($AH$11="Southbound",$AH$11="Westbound")),'Raw Data'!AT811,IF(AND($AE$11=$AL$5,OR($AH$11="Southbound",$AH$11="Westbound")),'Raw Data'!AT1018,IF(AND($AE$11=$AL$6,OR($AH$11="Southbound",$AH$11="Westbound")),'Raw Data'!AT1225,IF(AND($AE$11=$AL$7,OR($AH$11="Southbound",$AH$11="Westbound")),'Raw Data'!AT1432,IF(AND($AE$11=$AL$1,$AH$11="Combined"),SUM('Raw Data'!AT189:AT190),IF(AND($AE$11=$AL$2,$AH$11="Combined"),SUM('Raw Data'!AT396:AT397),IF(AND($AE$11=$AL$3,$AH$11="Combined"),SUM('Raw Data'!AT603:AT604),IF(AND($AE$11=$AL$4,$AH$11="Combined"),SUM('Raw Data'!AT810:AT811),IF(AND($AE$11=$AL$5,$AH$11="Combined"),SUM('Raw Data'!AT1017:AT1018),IF(AND($AE$11=$AL$6,$AH$11="Combined"),SUM('Raw Data'!AT1224:AT1225),IF(AND($AE$11=$AL$7,$AH$11="Combined"),SUM('Raw Data'!AT1431:AT1432),"Error")))))))))))))))))))))</f>
        <v>0</v>
      </c>
      <c r="K47" s="6">
        <f>IF(AND($AE$11=$AL$1,OR($AH$11="Northbound",$AH$11="Eastbound")),'Raw Data'!AU189,IF(AND($AE$11=$AL$2,OR($AH$11="Northbound",$AH$11="Eastbound")),'Raw Data'!AU396,IF(AND($AE$11=$AL$3,OR($AH$11="Northbound",$AH$11="Eastbound")),'Raw Data'!AU603,IF(AND($AE$11=$AL$4,OR($AH$11="Northbound",$AH$11="Eastbound")),'Raw Data'!AU810,IF(AND($AE$11=$AL$5,OR($AH$11="Northbound",$AH$11="Eastbound")),'Raw Data'!AU1017,IF(AND($AE$11=$AL$6,OR($AH$11="Northbound",$AH$11="Eastbound")),'Raw Data'!AU1224,IF(AND($AE$11=$AL$7,OR($AH$11="Northbound",$AH$11="Eastbound")),'Raw Data'!AU1431,IF(AND($AE$11=$AL$1,OR($AH$11="Southbound",$AH$11="Westbound")),'Raw Data'!AU190,IF(AND($AE$11=$AL$2,OR($AH$11="Southbound",$AH$11="Westbound")),'Raw Data'!AU397,IF(AND($AE$11=$AL$3,OR($AH$11="Southbound",$AH$11="Westbound")),'Raw Data'!AU604,IF(AND($AE$11=$AL$4,OR($AH$11="Southbound",$AH$11="Westbound")),'Raw Data'!AU811,IF(AND($AE$11=$AL$5,OR($AH$11="Southbound",$AH$11="Westbound")),'Raw Data'!AU1018,IF(AND($AE$11=$AL$6,OR($AH$11="Southbound",$AH$11="Westbound")),'Raw Data'!AU1225,IF(AND($AE$11=$AL$7,OR($AH$11="Southbound",$AH$11="Westbound")),'Raw Data'!AU1432,IF(AND($AE$11=$AL$1,$AH$11="Combined"),SUM('Raw Data'!AU189:AU190),IF(AND($AE$11=$AL$2,$AH$11="Combined"),SUM('Raw Data'!AU396:AU397),IF(AND($AE$11=$AL$3,$AH$11="Combined"),SUM('Raw Data'!AU603:AU604),IF(AND($AE$11=$AL$4,$AH$11="Combined"),SUM('Raw Data'!AU810:AU811),IF(AND($AE$11=$AL$5,$AH$11="Combined"),SUM('Raw Data'!AU1017:AU1018),IF(AND($AE$11=$AL$6,$AH$11="Combined"),SUM('Raw Data'!AU1224:AU1225),IF(AND($AE$11=$AL$7,$AH$11="Combined"),SUM('Raw Data'!AU1431:AU1432),"Error")))))))))))))))))))))</f>
        <v>0</v>
      </c>
      <c r="L47" s="6">
        <f>IF(AND($AE$11=$AL$1,OR($AH$11="Northbound",$AH$11="Eastbound")),'Raw Data'!AV189,IF(AND($AE$11=$AL$2,OR($AH$11="Northbound",$AH$11="Eastbound")),'Raw Data'!AV396,IF(AND($AE$11=$AL$3,OR($AH$11="Northbound",$AH$11="Eastbound")),'Raw Data'!AV603,IF(AND($AE$11=$AL$4,OR($AH$11="Northbound",$AH$11="Eastbound")),'Raw Data'!AV810,IF(AND($AE$11=$AL$5,OR($AH$11="Northbound",$AH$11="Eastbound")),'Raw Data'!AV1017,IF(AND($AE$11=$AL$6,OR($AH$11="Northbound",$AH$11="Eastbound")),'Raw Data'!AV1224,IF(AND($AE$11=$AL$7,OR($AH$11="Northbound",$AH$11="Eastbound")),'Raw Data'!AV1431,IF(AND($AE$11=$AL$1,OR($AH$11="Southbound",$AH$11="Westbound")),'Raw Data'!AV190,IF(AND($AE$11=$AL$2,OR($AH$11="Southbound",$AH$11="Westbound")),'Raw Data'!AV397,IF(AND($AE$11=$AL$3,OR($AH$11="Southbound",$AH$11="Westbound")),'Raw Data'!AV604,IF(AND($AE$11=$AL$4,OR($AH$11="Southbound",$AH$11="Westbound")),'Raw Data'!AV811,IF(AND($AE$11=$AL$5,OR($AH$11="Southbound",$AH$11="Westbound")),'Raw Data'!AV1018,IF(AND($AE$11=$AL$6,OR($AH$11="Southbound",$AH$11="Westbound")),'Raw Data'!AV1225,IF(AND($AE$11=$AL$7,OR($AH$11="Southbound",$AH$11="Westbound")),'Raw Data'!AV1432,IF(AND($AE$11=$AL$1,$AH$11="Combined"),SUM('Raw Data'!AV189:AV190),IF(AND($AE$11=$AL$2,$AH$11="Combined"),SUM('Raw Data'!AV396:AV397),IF(AND($AE$11=$AL$3,$AH$11="Combined"),SUM('Raw Data'!AV603:AV604),IF(AND($AE$11=$AL$4,$AH$11="Combined"),SUM('Raw Data'!AV810:AV811),IF(AND($AE$11=$AL$5,$AH$11="Combined"),SUM('Raw Data'!AV1017:AV1018),IF(AND($AE$11=$AL$6,$AH$11="Combined"),SUM('Raw Data'!AV1224:AV1225),IF(AND($AE$11=$AL$7,$AH$11="Combined"),SUM('Raw Data'!AV1431:AV1432),"Error")))))))))))))))))))))</f>
        <v>0</v>
      </c>
      <c r="M47" s="6">
        <f>IF(AND($AE$11=$AL$1,OR($AH$11="Northbound",$AH$11="Eastbound")),'Raw Data'!AW189,IF(AND($AE$11=$AL$2,OR($AH$11="Northbound",$AH$11="Eastbound")),'Raw Data'!AW396,IF(AND($AE$11=$AL$3,OR($AH$11="Northbound",$AH$11="Eastbound")),'Raw Data'!AW603,IF(AND($AE$11=$AL$4,OR($AH$11="Northbound",$AH$11="Eastbound")),'Raw Data'!AW810,IF(AND($AE$11=$AL$5,OR($AH$11="Northbound",$AH$11="Eastbound")),'Raw Data'!AW1017,IF(AND($AE$11=$AL$6,OR($AH$11="Northbound",$AH$11="Eastbound")),'Raw Data'!AW1224,IF(AND($AE$11=$AL$7,OR($AH$11="Northbound",$AH$11="Eastbound")),'Raw Data'!AW1431,IF(AND($AE$11=$AL$1,OR($AH$11="Southbound",$AH$11="Westbound")),'Raw Data'!AW190,IF(AND($AE$11=$AL$2,OR($AH$11="Southbound",$AH$11="Westbound")),'Raw Data'!AW397,IF(AND($AE$11=$AL$3,OR($AH$11="Southbound",$AH$11="Westbound")),'Raw Data'!AW604,IF(AND($AE$11=$AL$4,OR($AH$11="Southbound",$AH$11="Westbound")),'Raw Data'!AW811,IF(AND($AE$11=$AL$5,OR($AH$11="Southbound",$AH$11="Westbound")),'Raw Data'!AW1018,IF(AND($AE$11=$AL$6,OR($AH$11="Southbound",$AH$11="Westbound")),'Raw Data'!AW1225,IF(AND($AE$11=$AL$7,OR($AH$11="Southbound",$AH$11="Westbound")),'Raw Data'!AW1432,IF(AND($AE$11=$AL$1,$AH$11="Combined"),SUM('Raw Data'!AW189:AW190),IF(AND($AE$11=$AL$2,$AH$11="Combined"),SUM('Raw Data'!AW396:AW397),IF(AND($AE$11=$AL$3,$AH$11="Combined"),SUM('Raw Data'!AW603:AW604),IF(AND($AE$11=$AL$4,$AH$11="Combined"),SUM('Raw Data'!AW810:AW811),IF(AND($AE$11=$AL$5,$AH$11="Combined"),SUM('Raw Data'!AW1017:AW1018),IF(AND($AE$11=$AL$6,$AH$11="Combined"),SUM('Raw Data'!AW1224:AW1225),IF(AND($AE$11=$AL$7,$AH$11="Combined"),SUM('Raw Data'!AW1431:AW1432),"Error")))))))))))))))))))))</f>
        <v>0</v>
      </c>
      <c r="N47" s="6">
        <f>IF(AND($AE$11=$AL$1,OR($AH$11="Northbound",$AH$11="Eastbound")),'Raw Data'!AX189,IF(AND($AE$11=$AL$2,OR($AH$11="Northbound",$AH$11="Eastbound")),'Raw Data'!AX396,IF(AND($AE$11=$AL$3,OR($AH$11="Northbound",$AH$11="Eastbound")),'Raw Data'!AX603,IF(AND($AE$11=$AL$4,OR($AH$11="Northbound",$AH$11="Eastbound")),'Raw Data'!AX810,IF(AND($AE$11=$AL$5,OR($AH$11="Northbound",$AH$11="Eastbound")),'Raw Data'!AX1017,IF(AND($AE$11=$AL$6,OR($AH$11="Northbound",$AH$11="Eastbound")),'Raw Data'!AX1224,IF(AND($AE$11=$AL$7,OR($AH$11="Northbound",$AH$11="Eastbound")),'Raw Data'!AX1431,IF(AND($AE$11=$AL$1,OR($AH$11="Southbound",$AH$11="Westbound")),'Raw Data'!AX190,IF(AND($AE$11=$AL$2,OR($AH$11="Southbound",$AH$11="Westbound")),'Raw Data'!AX397,IF(AND($AE$11=$AL$3,OR($AH$11="Southbound",$AH$11="Westbound")),'Raw Data'!AX604,IF(AND($AE$11=$AL$4,OR($AH$11="Southbound",$AH$11="Westbound")),'Raw Data'!AX811,IF(AND($AE$11=$AL$5,OR($AH$11="Southbound",$AH$11="Westbound")),'Raw Data'!AX1018,IF(AND($AE$11=$AL$6,OR($AH$11="Southbound",$AH$11="Westbound")),'Raw Data'!AX1225,IF(AND($AE$11=$AL$7,OR($AH$11="Southbound",$AH$11="Westbound")),'Raw Data'!AX1432,IF(AND($AE$11=$AL$1,$AH$11="Combined"),SUM('Raw Data'!AX189:AX190),IF(AND($AE$11=$AL$2,$AH$11="Combined"),SUM('Raw Data'!AX396:AX397),IF(AND($AE$11=$AL$3,$AH$11="Combined"),SUM('Raw Data'!AX603:AX604),IF(AND($AE$11=$AL$4,$AH$11="Combined"),SUM('Raw Data'!AX810:AX811),IF(AND($AE$11=$AL$5,$AH$11="Combined"),SUM('Raw Data'!AX1017:AX1018),IF(AND($AE$11=$AL$6,$AH$11="Combined"),SUM('Raw Data'!AX1224:AX1225),IF(AND($AE$11=$AL$7,$AH$11="Combined"),SUM('Raw Data'!AX1431:AX1432),"Error")))))))))))))))))))))</f>
        <v>0</v>
      </c>
      <c r="O47" s="6">
        <f>IF(AND($AE$11=$AL$1,OR($AH$11="Northbound",$AH$11="Eastbound")),'Raw Data'!AY189,IF(AND($AE$11=$AL$2,OR($AH$11="Northbound",$AH$11="Eastbound")),'Raw Data'!AY396,IF(AND($AE$11=$AL$3,OR($AH$11="Northbound",$AH$11="Eastbound")),'Raw Data'!AY603,IF(AND($AE$11=$AL$4,OR($AH$11="Northbound",$AH$11="Eastbound")),'Raw Data'!AY810,IF(AND($AE$11=$AL$5,OR($AH$11="Northbound",$AH$11="Eastbound")),'Raw Data'!AY1017,IF(AND($AE$11=$AL$6,OR($AH$11="Northbound",$AH$11="Eastbound")),'Raw Data'!AY1224,IF(AND($AE$11=$AL$7,OR($AH$11="Northbound",$AH$11="Eastbound")),'Raw Data'!AY1431,IF(AND($AE$11=$AL$1,OR($AH$11="Southbound",$AH$11="Westbound")),'Raw Data'!AY190,IF(AND($AE$11=$AL$2,OR($AH$11="Southbound",$AH$11="Westbound")),'Raw Data'!AY397,IF(AND($AE$11=$AL$3,OR($AH$11="Southbound",$AH$11="Westbound")),'Raw Data'!AY604,IF(AND($AE$11=$AL$4,OR($AH$11="Southbound",$AH$11="Westbound")),'Raw Data'!AY811,IF(AND($AE$11=$AL$5,OR($AH$11="Southbound",$AH$11="Westbound")),'Raw Data'!AY1018,IF(AND($AE$11=$AL$6,OR($AH$11="Southbound",$AH$11="Westbound")),'Raw Data'!AY1225,IF(AND($AE$11=$AL$7,OR($AH$11="Southbound",$AH$11="Westbound")),'Raw Data'!AY1432,IF(AND($AE$11=$AL$1,$AH$11="Combined"),SUM('Raw Data'!AY189:AY190),IF(AND($AE$11=$AL$2,$AH$11="Combined"),SUM('Raw Data'!AY396:AY397),IF(AND($AE$11=$AL$3,$AH$11="Combined"),SUM('Raw Data'!AY603:AY604),IF(AND($AE$11=$AL$4,$AH$11="Combined"),SUM('Raw Data'!AY810:AY811),IF(AND($AE$11=$AL$5,$AH$11="Combined"),SUM('Raw Data'!AY1017:AY1018),IF(AND($AE$11=$AL$6,$AH$11="Combined"),SUM('Raw Data'!AY1224:AY1225),IF(AND($AE$11=$AL$7,$AH$11="Combined"),SUM('Raw Data'!AY1431:AY1432),"Error")))))))))))))))))))))</f>
        <v>0</v>
      </c>
      <c r="P47" s="6">
        <f>IF(AND($AE$11=$AL$1,OR($AH$11="Northbound",$AH$11="Eastbound")),'Raw Data'!AZ189,IF(AND($AE$11=$AL$2,OR($AH$11="Northbound",$AH$11="Eastbound")),'Raw Data'!AZ396,IF(AND($AE$11=$AL$3,OR($AH$11="Northbound",$AH$11="Eastbound")),'Raw Data'!AZ603,IF(AND($AE$11=$AL$4,OR($AH$11="Northbound",$AH$11="Eastbound")),'Raw Data'!AZ810,IF(AND($AE$11=$AL$5,OR($AH$11="Northbound",$AH$11="Eastbound")),'Raw Data'!AZ1017,IF(AND($AE$11=$AL$6,OR($AH$11="Northbound",$AH$11="Eastbound")),'Raw Data'!AZ1224,IF(AND($AE$11=$AL$7,OR($AH$11="Northbound",$AH$11="Eastbound")),'Raw Data'!AZ1431,IF(AND($AE$11=$AL$1,OR($AH$11="Southbound",$AH$11="Westbound")),'Raw Data'!AZ190,IF(AND($AE$11=$AL$2,OR($AH$11="Southbound",$AH$11="Westbound")),'Raw Data'!AZ397,IF(AND($AE$11=$AL$3,OR($AH$11="Southbound",$AH$11="Westbound")),'Raw Data'!AZ604,IF(AND($AE$11=$AL$4,OR($AH$11="Southbound",$AH$11="Westbound")),'Raw Data'!AZ811,IF(AND($AE$11=$AL$5,OR($AH$11="Southbound",$AH$11="Westbound")),'Raw Data'!AZ1018,IF(AND($AE$11=$AL$6,OR($AH$11="Southbound",$AH$11="Westbound")),'Raw Data'!AZ1225,IF(AND($AE$11=$AL$7,OR($AH$11="Southbound",$AH$11="Westbound")),'Raw Data'!AZ1432,IF(AND($AE$11=$AL$1,$AH$11="Combined"),SUM('Raw Data'!AZ189:AZ190),IF(AND($AE$11=$AL$2,$AH$11="Combined"),SUM('Raw Data'!AZ396:AZ397),IF(AND($AE$11=$AL$3,$AH$11="Combined"),SUM('Raw Data'!AZ603:AZ604),IF(AND($AE$11=$AL$4,$AH$11="Combined"),SUM('Raw Data'!AZ810:AZ811),IF(AND($AE$11=$AL$5,$AH$11="Combined"),SUM('Raw Data'!AZ1017:AZ1018),IF(AND($AE$11=$AL$6,$AH$11="Combined"),SUM('Raw Data'!AZ1224:AZ1225),IF(AND($AE$11=$AL$7,$AH$11="Combined"),SUM('Raw Data'!AZ1431:AZ1432),"Error")))))))))))))))))))))</f>
        <v>0</v>
      </c>
      <c r="Q47" s="6">
        <f>IF(AND($AE$11=$AL$1,OR($AH$11="Northbound",$AH$11="Eastbound")),'Raw Data'!BA189,IF(AND($AE$11=$AL$2,OR($AH$11="Northbound",$AH$11="Eastbound")),'Raw Data'!BA396,IF(AND($AE$11=$AL$3,OR($AH$11="Northbound",$AH$11="Eastbound")),'Raw Data'!BA603,IF(AND($AE$11=$AL$4,OR($AH$11="Northbound",$AH$11="Eastbound")),'Raw Data'!BA810,IF(AND($AE$11=$AL$5,OR($AH$11="Northbound",$AH$11="Eastbound")),'Raw Data'!BA1017,IF(AND($AE$11=$AL$6,OR($AH$11="Northbound",$AH$11="Eastbound")),'Raw Data'!BA1224,IF(AND($AE$11=$AL$7,OR($AH$11="Northbound",$AH$11="Eastbound")),'Raw Data'!BA1431,IF(AND($AE$11=$AL$1,OR($AH$11="Southbound",$AH$11="Westbound")),'Raw Data'!BA190,IF(AND($AE$11=$AL$2,OR($AH$11="Southbound",$AH$11="Westbound")),'Raw Data'!BA397,IF(AND($AE$11=$AL$3,OR($AH$11="Southbound",$AH$11="Westbound")),'Raw Data'!BA604,IF(AND($AE$11=$AL$4,OR($AH$11="Southbound",$AH$11="Westbound")),'Raw Data'!BA811,IF(AND($AE$11=$AL$5,OR($AH$11="Southbound",$AH$11="Westbound")),'Raw Data'!BA1018,IF(AND($AE$11=$AL$6,OR($AH$11="Southbound",$AH$11="Westbound")),'Raw Data'!BA1225,IF(AND($AE$11=$AL$7,OR($AH$11="Southbound",$AH$11="Westbound")),'Raw Data'!BA1432,IF(AND($AE$11=$AL$1,$AH$11="Combined"),SUM('Raw Data'!BA189:BA190),IF(AND($AE$11=$AL$2,$AH$11="Combined"),SUM('Raw Data'!BA396:BA397),IF(AND($AE$11=$AL$3,$AH$11="Combined"),SUM('Raw Data'!BA603:BA604),IF(AND($AE$11=$AL$4,$AH$11="Combined"),SUM('Raw Data'!BA810:BA811),IF(AND($AE$11=$AL$5,$AH$11="Combined"),SUM('Raw Data'!BA1017:BA1018),IF(AND($AE$11=$AL$6,$AH$11="Combined"),SUM('Raw Data'!BA1224:BA1225),IF(AND($AE$11=$AL$7,$AH$11="Combined"),SUM('Raw Data'!BA1431:BA1432),"Error")))))))))))))))))))))</f>
        <v>0</v>
      </c>
      <c r="R47" s="6">
        <f>IF(AND($AE$11=$AL$1,OR($AH$11="Northbound",$AH$11="Eastbound")),'Raw Data'!BB189,IF(AND($AE$11=$AL$2,OR($AH$11="Northbound",$AH$11="Eastbound")),'Raw Data'!BB396,IF(AND($AE$11=$AL$3,OR($AH$11="Northbound",$AH$11="Eastbound")),'Raw Data'!BB603,IF(AND($AE$11=$AL$4,OR($AH$11="Northbound",$AH$11="Eastbound")),'Raw Data'!BB810,IF(AND($AE$11=$AL$5,OR($AH$11="Northbound",$AH$11="Eastbound")),'Raw Data'!BB1017,IF(AND($AE$11=$AL$6,OR($AH$11="Northbound",$AH$11="Eastbound")),'Raw Data'!BB1224,IF(AND($AE$11=$AL$7,OR($AH$11="Northbound",$AH$11="Eastbound")),'Raw Data'!BB1431,IF(AND($AE$11=$AL$1,OR($AH$11="Southbound",$AH$11="Westbound")),'Raw Data'!BB190,IF(AND($AE$11=$AL$2,OR($AH$11="Southbound",$AH$11="Westbound")),'Raw Data'!BB397,IF(AND($AE$11=$AL$3,OR($AH$11="Southbound",$AH$11="Westbound")),'Raw Data'!BB604,IF(AND($AE$11=$AL$4,OR($AH$11="Southbound",$AH$11="Westbound")),'Raw Data'!BB811,IF(AND($AE$11=$AL$5,OR($AH$11="Southbound",$AH$11="Westbound")),'Raw Data'!BB1018,IF(AND($AE$11=$AL$6,OR($AH$11="Southbound",$AH$11="Westbound")),'Raw Data'!BB1225,IF(AND($AE$11=$AL$7,OR($AH$11="Southbound",$AH$11="Westbound")),'Raw Data'!BB1432,IF(AND($AE$11=$AL$1,$AH$11="Combined"),SUM('Raw Data'!BB189:BB190),IF(AND($AE$11=$AL$2,$AH$11="Combined"),SUM('Raw Data'!BB396:BB397),IF(AND($AE$11=$AL$3,$AH$11="Combined"),SUM('Raw Data'!BB603:BB604),IF(AND($AE$11=$AL$4,$AH$11="Combined"),SUM('Raw Data'!BB810:BB811),IF(AND($AE$11=$AL$5,$AH$11="Combined"),SUM('Raw Data'!BB1017:BB1018),IF(AND($AE$11=$AL$6,$AH$11="Combined"),SUM('Raw Data'!BB1224:BB1225),IF(AND($AE$11=$AL$7,$AH$11="Combined"),SUM('Raw Data'!BB1431:BB1432),"Error")))))))))))))))))))))</f>
        <v>0</v>
      </c>
      <c r="S47" s="6">
        <f>IF(AND($AE$11=$AL$1,OR($AH$11="Northbound",$AH$11="Eastbound")),'Raw Data'!BC189,IF(AND($AE$11=$AL$2,OR($AH$11="Northbound",$AH$11="Eastbound")),'Raw Data'!BC396,IF(AND($AE$11=$AL$3,OR($AH$11="Northbound",$AH$11="Eastbound")),'Raw Data'!BC603,IF(AND($AE$11=$AL$4,OR($AH$11="Northbound",$AH$11="Eastbound")),'Raw Data'!BC810,IF(AND($AE$11=$AL$5,OR($AH$11="Northbound",$AH$11="Eastbound")),'Raw Data'!BC1017,IF(AND($AE$11=$AL$6,OR($AH$11="Northbound",$AH$11="Eastbound")),'Raw Data'!BC1224,IF(AND($AE$11=$AL$7,OR($AH$11="Northbound",$AH$11="Eastbound")),'Raw Data'!BC1431,IF(AND($AE$11=$AL$1,OR($AH$11="Southbound",$AH$11="Westbound")),'Raw Data'!BC190,IF(AND($AE$11=$AL$2,OR($AH$11="Southbound",$AH$11="Westbound")),'Raw Data'!BC397,IF(AND($AE$11=$AL$3,OR($AH$11="Southbound",$AH$11="Westbound")),'Raw Data'!BC604,IF(AND($AE$11=$AL$4,OR($AH$11="Southbound",$AH$11="Westbound")),'Raw Data'!BC811,IF(AND($AE$11=$AL$5,OR($AH$11="Southbound",$AH$11="Westbound")),'Raw Data'!BC1018,IF(AND($AE$11=$AL$6,OR($AH$11="Southbound",$AH$11="Westbound")),'Raw Data'!BC1225,IF(AND($AE$11=$AL$7,OR($AH$11="Southbound",$AH$11="Westbound")),'Raw Data'!BC1432,IF(AND($AE$11=$AL$1,$AH$11="Combined"),SUM('Raw Data'!BC189:BC190),IF(AND($AE$11=$AL$2,$AH$11="Combined"),SUM('Raw Data'!BC396:BC397),IF(AND($AE$11=$AL$3,$AH$11="Combined"),SUM('Raw Data'!BC603:BC604),IF(AND($AE$11=$AL$4,$AH$11="Combined"),SUM('Raw Data'!BC810:BC811),IF(AND($AE$11=$AL$5,$AH$11="Combined"),SUM('Raw Data'!BC1017:BC1018),IF(AND($AE$11=$AL$6,$AH$11="Combined"),SUM('Raw Data'!BC1224:BC1225),IF(AND($AE$11=$AL$7,$AH$11="Combined"),SUM('Raw Data'!BC1431:BC1432),"Error")))))))))))))))))))))</f>
        <v>0</v>
      </c>
      <c r="T47" s="6">
        <f>IF(AND($AE$11=$AL$1,OR($AH$11="Northbound",$AH$11="Eastbound")),'Raw Data'!BD189,IF(AND($AE$11=$AL$2,OR($AH$11="Northbound",$AH$11="Eastbound")),'Raw Data'!BD396,IF(AND($AE$11=$AL$3,OR($AH$11="Northbound",$AH$11="Eastbound")),'Raw Data'!BD603,IF(AND($AE$11=$AL$4,OR($AH$11="Northbound",$AH$11="Eastbound")),'Raw Data'!BD810,IF(AND($AE$11=$AL$5,OR($AH$11="Northbound",$AH$11="Eastbound")),'Raw Data'!BD1017,IF(AND($AE$11=$AL$6,OR($AH$11="Northbound",$AH$11="Eastbound")),'Raw Data'!BD1224,IF(AND($AE$11=$AL$7,OR($AH$11="Northbound",$AH$11="Eastbound")),'Raw Data'!BD1431,IF(AND($AE$11=$AL$1,OR($AH$11="Southbound",$AH$11="Westbound")),'Raw Data'!BD190,IF(AND($AE$11=$AL$2,OR($AH$11="Southbound",$AH$11="Westbound")),'Raw Data'!BD397,IF(AND($AE$11=$AL$3,OR($AH$11="Southbound",$AH$11="Westbound")),'Raw Data'!BD604,IF(AND($AE$11=$AL$4,OR($AH$11="Southbound",$AH$11="Westbound")),'Raw Data'!BD811,IF(AND($AE$11=$AL$5,OR($AH$11="Southbound",$AH$11="Westbound")),'Raw Data'!BD1018,IF(AND($AE$11=$AL$6,OR($AH$11="Southbound",$AH$11="Westbound")),'Raw Data'!BD1225,IF(AND($AE$11=$AL$7,OR($AH$11="Southbound",$AH$11="Westbound")),'Raw Data'!BD1432,IF(AND($AE$11=$AL$1,$AH$11="Combined"),SUM('Raw Data'!BD189:BD190),IF(AND($AE$11=$AL$2,$AH$11="Combined"),SUM('Raw Data'!BD396:BD397),IF(AND($AE$11=$AL$3,$AH$11="Combined"),SUM('Raw Data'!BD603:BD604),IF(AND($AE$11=$AL$4,$AH$11="Combined"),SUM('Raw Data'!BD810:BD811),IF(AND($AE$11=$AL$5,$AH$11="Combined"),SUM('Raw Data'!BD1017:BD1018),IF(AND($AE$11=$AL$6,$AH$11="Combined"),SUM('Raw Data'!BD1224:BD1225),IF(AND($AE$11=$AL$7,$AH$11="Combined"),SUM('Raw Data'!BD1431:BD1432),"Error")))))))))))))))))))))</f>
        <v>0</v>
      </c>
      <c r="U47" s="6">
        <f>IF(AND($AE$11=$AL$1,OR($AH$11="Northbound",$AH$11="Eastbound")),'Raw Data'!BE189,IF(AND($AE$11=$AL$2,OR($AH$11="Northbound",$AH$11="Eastbound")),'Raw Data'!BE396,IF(AND($AE$11=$AL$3,OR($AH$11="Northbound",$AH$11="Eastbound")),'Raw Data'!BE603,IF(AND($AE$11=$AL$4,OR($AH$11="Northbound",$AH$11="Eastbound")),'Raw Data'!BE810,IF(AND($AE$11=$AL$5,OR($AH$11="Northbound",$AH$11="Eastbound")),'Raw Data'!BE1017,IF(AND($AE$11=$AL$6,OR($AH$11="Northbound",$AH$11="Eastbound")),'Raw Data'!BE1224,IF(AND($AE$11=$AL$7,OR($AH$11="Northbound",$AH$11="Eastbound")),'Raw Data'!BE1431,IF(AND($AE$11=$AL$1,OR($AH$11="Southbound",$AH$11="Westbound")),'Raw Data'!BE190,IF(AND($AE$11=$AL$2,OR($AH$11="Southbound",$AH$11="Westbound")),'Raw Data'!BE397,IF(AND($AE$11=$AL$3,OR($AH$11="Southbound",$AH$11="Westbound")),'Raw Data'!BE604,IF(AND($AE$11=$AL$4,OR($AH$11="Southbound",$AH$11="Westbound")),'Raw Data'!BE811,IF(AND($AE$11=$AL$5,OR($AH$11="Southbound",$AH$11="Westbound")),'Raw Data'!BE1018,IF(AND($AE$11=$AL$6,OR($AH$11="Southbound",$AH$11="Westbound")),'Raw Data'!BE1225,IF(AND($AE$11=$AL$7,OR($AH$11="Southbound",$AH$11="Westbound")),'Raw Data'!BE1432,IF(AND($AE$11=$AL$1,$AH$11="Combined"),SUM('Raw Data'!BE189:BE190),IF(AND($AE$11=$AL$2,$AH$11="Combined"),SUM('Raw Data'!BE396:BE397),IF(AND($AE$11=$AL$3,$AH$11="Combined"),SUM('Raw Data'!BE603:BE604),IF(AND($AE$11=$AL$4,$AH$11="Combined"),SUM('Raw Data'!BE810:BE811),IF(AND($AE$11=$AL$5,$AH$11="Combined"),SUM('Raw Data'!BE1017:BE1018),IF(AND($AE$11=$AL$6,$AH$11="Combined"),SUM('Raw Data'!BE1224:BE1225),IF(AND($AE$11=$AL$7,$AH$11="Combined"),SUM('Raw Data'!BE1431:BE1432),"Error")))))))))))))))))))))</f>
        <v>0</v>
      </c>
      <c r="V47" s="6">
        <f>IF(AND($AE$11=$AL$1,OR($AH$11="Northbound",$AH$11="Eastbound")),'Raw Data'!BF189,IF(AND($AE$11=$AL$2,OR($AH$11="Northbound",$AH$11="Eastbound")),'Raw Data'!BF396,IF(AND($AE$11=$AL$3,OR($AH$11="Northbound",$AH$11="Eastbound")),'Raw Data'!BF603,IF(AND($AE$11=$AL$4,OR($AH$11="Northbound",$AH$11="Eastbound")),'Raw Data'!BF810,IF(AND($AE$11=$AL$5,OR($AH$11="Northbound",$AH$11="Eastbound")),'Raw Data'!BF1017,IF(AND($AE$11=$AL$6,OR($AH$11="Northbound",$AH$11="Eastbound")),'Raw Data'!BF1224,IF(AND($AE$11=$AL$7,OR($AH$11="Northbound",$AH$11="Eastbound")),'Raw Data'!BF1431,IF(AND($AE$11=$AL$1,OR($AH$11="Southbound",$AH$11="Westbound")),'Raw Data'!BF190,IF(AND($AE$11=$AL$2,OR($AH$11="Southbound",$AH$11="Westbound")),'Raw Data'!BF397,IF(AND($AE$11=$AL$3,OR($AH$11="Southbound",$AH$11="Westbound")),'Raw Data'!BF604,IF(AND($AE$11=$AL$4,OR($AH$11="Southbound",$AH$11="Westbound")),'Raw Data'!BF811,IF(AND($AE$11=$AL$5,OR($AH$11="Southbound",$AH$11="Westbound")),'Raw Data'!BF1018,IF(AND($AE$11=$AL$6,OR($AH$11="Southbound",$AH$11="Westbound")),'Raw Data'!BF1225,IF(AND($AE$11=$AL$7,OR($AH$11="Southbound",$AH$11="Westbound")),'Raw Data'!BF1432,IF(AND($AE$11=$AL$1,$AH$11="Combined"),SUM('Raw Data'!BF189:BF190),IF(AND($AE$11=$AL$2,$AH$11="Combined"),SUM('Raw Data'!BF396:BF397),IF(AND($AE$11=$AL$3,$AH$11="Combined"),SUM('Raw Data'!BF603:BF604),IF(AND($AE$11=$AL$4,$AH$11="Combined"),SUM('Raw Data'!BF810:BF811),IF(AND($AE$11=$AL$5,$AH$11="Combined"),SUM('Raw Data'!BF1017:BF1018),IF(AND($AE$11=$AL$6,$AH$11="Combined"),SUM('Raw Data'!BF1224:BF1225),IF(AND($AE$11=$AL$7,$AH$11="Combined"),SUM('Raw Data'!BF1431:BF1432),"Error")))))))))))))))))))))</f>
        <v>0</v>
      </c>
      <c r="W47" s="6">
        <f>IF(AND($AE$11=$AL$1,OR($AH$11="Northbound",$AH$11="Eastbound")),'Raw Data'!BG189,IF(AND($AE$11=$AL$2,OR($AH$11="Northbound",$AH$11="Eastbound")),'Raw Data'!BG396,IF(AND($AE$11=$AL$3,OR($AH$11="Northbound",$AH$11="Eastbound")),'Raw Data'!BG603,IF(AND($AE$11=$AL$4,OR($AH$11="Northbound",$AH$11="Eastbound")),'Raw Data'!BG810,IF(AND($AE$11=$AL$5,OR($AH$11="Northbound",$AH$11="Eastbound")),'Raw Data'!BG1017,IF(AND($AE$11=$AL$6,OR($AH$11="Northbound",$AH$11="Eastbound")),'Raw Data'!BG1224,IF(AND($AE$11=$AL$7,OR($AH$11="Northbound",$AH$11="Eastbound")),'Raw Data'!BG1431,IF(AND($AE$11=$AL$1,OR($AH$11="Southbound",$AH$11="Westbound")),'Raw Data'!BG190,IF(AND($AE$11=$AL$2,OR($AH$11="Southbound",$AH$11="Westbound")),'Raw Data'!BG397,IF(AND($AE$11=$AL$3,OR($AH$11="Southbound",$AH$11="Westbound")),'Raw Data'!BG604,IF(AND($AE$11=$AL$4,OR($AH$11="Southbound",$AH$11="Westbound")),'Raw Data'!BG811,IF(AND($AE$11=$AL$5,OR($AH$11="Southbound",$AH$11="Westbound")),'Raw Data'!BG1018,IF(AND($AE$11=$AL$6,OR($AH$11="Southbound",$AH$11="Westbound")),'Raw Data'!BG1225,IF(AND($AE$11=$AL$7,OR($AH$11="Southbound",$AH$11="Westbound")),'Raw Data'!BG1432,IF(AND($AE$11=$AL$1,$AH$11="Combined"),SUM('Raw Data'!BG189:BG190),IF(AND($AE$11=$AL$2,$AH$11="Combined"),SUM('Raw Data'!BG396:BG397),IF(AND($AE$11=$AL$3,$AH$11="Combined"),SUM('Raw Data'!BG603:BG604),IF(AND($AE$11=$AL$4,$AH$11="Combined"),SUM('Raw Data'!BG810:BG811),IF(AND($AE$11=$AL$5,$AH$11="Combined"),SUM('Raw Data'!BG1017:BG1018),IF(AND($AE$11=$AL$6,$AH$11="Combined"),SUM('Raw Data'!BG1224:BG1225),IF(AND($AE$11=$AL$7,$AH$11="Combined"),SUM('Raw Data'!BG1431:BG1432),"Error")))))))))))))))))))))</f>
        <v>0</v>
      </c>
      <c r="X47" s="6">
        <f t="shared" si="2"/>
        <v>2</v>
      </c>
      <c r="Y47" s="24">
        <f t="shared" si="0"/>
        <v>22.222222222222221</v>
      </c>
      <c r="Z47" s="6" t="str">
        <f>IF(AND($AE$11=$AL$1,OR($AH$11="Northbound",$AH$11="Eastbound")),'Raw Data'!BH189,IF(AND($AE$11=$AL$2,OR($AH$11="Northbound",$AH$11="Eastbound")),'Raw Data'!BH396,IF(AND($AE$11=$AL$3,OR($AH$11="Northbound",$AH$11="Eastbound")),'Raw Data'!BH603,IF(AND($AE$11=$AL$4,OR($AH$11="Northbound",$AH$11="Eastbound")),'Raw Data'!BH810,IF(AND($AE$11=$AL$5,OR($AH$11="Northbound",$AH$11="Eastbound")),'Raw Data'!BH1017,IF(AND($AE$11=$AL$6,OR($AH$11="Northbound",$AH$11="Eastbound")),'Raw Data'!BH1224,IF(AND($AE$11=$AL$7,OR($AH$11="Northbound",$AH$11="Eastbound")),'Raw Data'!BH1431,IF(AND($AE$11=$AL$1,OR($AH$11="Southbound",$AH$11="Westbound")),'Raw Data'!BH190,IF(AND($AE$11=$AL$2,OR($AH$11="Southbound",$AH$11="Westbound")),'Raw Data'!BH397,IF(AND($AE$11=$AL$3,OR($AH$11="Southbound",$AH$11="Westbound")),'Raw Data'!BH604,IF(AND($AE$11=$AL$4,OR($AH$11="Southbound",$AH$11="Westbound")),'Raw Data'!BH811,IF(AND($AE$11=$AL$5,OR($AH$11="Southbound",$AH$11="Westbound")),'Raw Data'!BH1018,IF(AND($AE$11=$AL$6,OR($AH$11="Southbound",$AH$11="Westbound")),'Raw Data'!BH1225,IF(AND($AE$11=$AL$7,OR($AH$11="Southbound",$AH$11="Westbound")),'Raw Data'!BH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7" s="6" t="str">
        <f>IF(AND($AE$11=$AL$1,OR($AH$11="Northbound",$AH$11="Eastbound")),'Raw Data'!BI189,IF(AND($AE$11=$AL$2,OR($AH$11="Northbound",$AH$11="Eastbound")),'Raw Data'!BI396,IF(AND($AE$11=$AL$3,OR($AH$11="Northbound",$AH$11="Eastbound")),'Raw Data'!BI603,IF(AND($AE$11=$AL$4,OR($AH$11="Northbound",$AH$11="Eastbound")),'Raw Data'!BI810,IF(AND($AE$11=$AL$5,OR($AH$11="Northbound",$AH$11="Eastbound")),'Raw Data'!BI1017,IF(AND($AE$11=$AL$6,OR($AH$11="Northbound",$AH$11="Eastbound")),'Raw Data'!BI1224,IF(AND($AE$11=$AL$7,OR($AH$11="Northbound",$AH$11="Eastbound")),'Raw Data'!BI1431,IF(AND($AE$11=$AL$1,OR($AH$11="Southbound",$AH$11="Westbound")),'Raw Data'!BI190,IF(AND($AE$11=$AL$2,OR($AH$11="Southbound",$AH$11="Westbound")),'Raw Data'!BI397,IF(AND($AE$11=$AL$3,OR($AH$11="Southbound",$AH$11="Westbound")),'Raw Data'!BI604,IF(AND($AE$11=$AL$4,OR($AH$11="Southbound",$AH$11="Westbound")),'Raw Data'!BI811,IF(AND($AE$11=$AL$5,OR($AH$11="Southbound",$AH$11="Westbound")),'Raw Data'!BI1018,IF(AND($AE$11=$AL$6,OR($AH$11="Southbound",$AH$11="Westbound")),'Raw Data'!BI1225,IF(AND($AE$11=$AL$7,OR($AH$11="Southbound",$AH$11="Westbound")),'Raw Data'!BI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7" s="6" t="str">
        <f>IF(AND($AE$11=$AL$1,OR($AH$11="Northbound",$AH$11="Eastbound")),'Raw Data'!BJ189,IF(AND($AE$11=$AL$2,OR($AH$11="Northbound",$AH$11="Eastbound")),'Raw Data'!BJ396,IF(AND($AE$11=$AL$3,OR($AH$11="Northbound",$AH$11="Eastbound")),'Raw Data'!BJ603,IF(AND($AE$11=$AL$4,OR($AH$11="Northbound",$AH$11="Eastbound")),'Raw Data'!BJ810,IF(AND($AE$11=$AL$5,OR($AH$11="Northbound",$AH$11="Eastbound")),'Raw Data'!BJ1017,IF(AND($AE$11=$AL$6,OR($AH$11="Northbound",$AH$11="Eastbound")),'Raw Data'!BJ1224,IF(AND($AE$11=$AL$7,OR($AH$11="Northbound",$AH$11="Eastbound")),'Raw Data'!BJ1431,IF(AND($AE$11=$AL$1,OR($AH$11="Southbound",$AH$11="Westbound")),'Raw Data'!BJ190,IF(AND($AE$11=$AL$2,OR($AH$11="Southbound",$AH$11="Westbound")),'Raw Data'!BJ397,IF(AND($AE$11=$AL$3,OR($AH$11="Southbound",$AH$11="Westbound")),'Raw Data'!BJ604,IF(AND($AE$11=$AL$4,OR($AH$11="Southbound",$AH$11="Westbound")),'Raw Data'!BJ811,IF(AND($AE$11=$AL$5,OR($AH$11="Southbound",$AH$11="Westbound")),'Raw Data'!BJ1018,IF(AND($AE$11=$AL$6,OR($AH$11="Southbound",$AH$11="Westbound")),'Raw Data'!BJ1225,IF(AND($AE$11=$AL$7,OR($AH$11="Southbound",$AH$11="Westbound")),'Raw Data'!BJ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7" s="70" t="str">
        <f>IF(AND($AE$11=$AL$1,OR($AH$11="Northbound",$AH$11="Eastbound")),'Raw Data'!BK189,IF(AND($AE$11=$AL$2,OR($AH$11="Northbound",$AH$11="Eastbound")),'Raw Data'!BK396,IF(AND($AE$11=$AL$3,OR($AH$11="Northbound",$AH$11="Eastbound")),'Raw Data'!BK603,IF(AND($AE$11=$AL$4,OR($AH$11="Northbound",$AH$11="Eastbound")),'Raw Data'!BK810,IF(AND($AE$11=$AL$5,OR($AH$11="Northbound",$AH$11="Eastbound")),'Raw Data'!BK1017,IF(AND($AE$11=$AL$6,OR($AH$11="Northbound",$AH$11="Eastbound")),'Raw Data'!BK1224,IF(AND($AE$11=$AL$7,OR($AH$11="Northbound",$AH$11="Eastbound")),'Raw Data'!BK1431,IF(AND($AE$11=$AL$1,OR($AH$11="Southbound",$AH$11="Westbound")),'Raw Data'!BK190,IF(AND($AE$11=$AL$2,OR($AH$11="Southbound",$AH$11="Westbound")),'Raw Data'!BK397,IF(AND($AE$11=$AL$3,OR($AH$11="Southbound",$AH$11="Westbound")),'Raw Data'!BK604,IF(AND($AE$11=$AL$4,OR($AH$11="Southbound",$AH$11="Westbound")),'Raw Data'!BK811,IF(AND($AE$11=$AL$5,OR($AH$11="Southbound",$AH$11="Westbound")),'Raw Data'!BK1018,IF(AND($AE$11=$AL$6,OR($AH$11="Southbound",$AH$11="Westbound")),'Raw Data'!BK1225,IF(AND($AE$11=$AL$7,OR($AH$11="Southbound",$AH$11="Westbound")),'Raw Data'!BK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7" s="47"/>
      <c r="AF47" s="47"/>
      <c r="AG47" s="47"/>
      <c r="AH47" s="47"/>
      <c r="AI47" s="47"/>
      <c r="AJ47" s="47"/>
      <c r="AK47" s="47"/>
      <c r="AL47" s="51"/>
      <c r="AM47" s="51"/>
      <c r="AN47" s="41"/>
      <c r="AO47" s="51"/>
      <c r="AQ47" s="47"/>
      <c r="AR47" s="47"/>
      <c r="AT47" s="47"/>
      <c r="AU47" s="47"/>
    </row>
    <row r="48" spans="1:47" ht="13.8" x14ac:dyDescent="0.25">
      <c r="A48" s="43">
        <v>0.35416666666666702</v>
      </c>
      <c r="B48" s="54">
        <f t="shared" si="1"/>
        <v>5</v>
      </c>
      <c r="C48" s="6">
        <f>IF(AND($AE$11=$AL$1,OR($AH$11="Northbound",$AH$11="Eastbound")),'Raw Data'!AM191,IF(AND($AE$11=$AL$2,OR($AH$11="Northbound",$AH$11="Eastbound")),'Raw Data'!AM398,IF(AND($AE$11=$AL$3,OR($AH$11="Northbound",$AH$11="Eastbound")),'Raw Data'!AM605,IF(AND($AE$11=$AL$4,OR($AH$11="Northbound",$AH$11="Eastbound")),'Raw Data'!AM812,IF(AND($AE$11=$AL$5,OR($AH$11="Northbound",$AH$11="Eastbound")),'Raw Data'!AM1019,IF(AND($AE$11=$AL$6,OR($AH$11="Northbound",$AH$11="Eastbound")),'Raw Data'!AM1226,IF(AND($AE$11=$AL$7,OR($AH$11="Northbound",$AH$11="Eastbound")),'Raw Data'!AM1433,IF(AND($AE$11=$AL$1,OR($AH$11="Southbound",$AH$11="Westbound")),'Raw Data'!AM192,IF(AND($AE$11=$AL$2,OR($AH$11="Southbound",$AH$11="Westbound")),'Raw Data'!AM399,IF(AND($AE$11=$AL$3,OR($AH$11="Southbound",$AH$11="Westbound")),'Raw Data'!AM606,IF(AND($AE$11=$AL$4,OR($AH$11="Southbound",$AH$11="Westbound")),'Raw Data'!AM813,IF(AND($AE$11=$AL$5,OR($AH$11="Southbound",$AH$11="Westbound")),'Raw Data'!AM1020,IF(AND($AE$11=$AL$6,OR($AH$11="Southbound",$AH$11="Westbound")),'Raw Data'!AM1227,IF(AND($AE$11=$AL$7,OR($AH$11="Southbound",$AH$11="Westbound")),'Raw Data'!AM1434,IF(AND($AE$11=$AL$1,$AH$11="Combined"),SUM('Raw Data'!AM191:AM192),IF(AND($AE$11=$AL$2,$AH$11="Combined"),SUM('Raw Data'!AM398:AM399),IF(AND($AE$11=$AL$3,$AH$11="Combined"),SUM('Raw Data'!AM605:AM606),IF(AND($AE$11=$AL$4,$AH$11="Combined"),SUM('Raw Data'!AM812:AM813),IF(AND($AE$11=$AL$5,$AH$11="Combined"),SUM('Raw Data'!AM1019:AM1020),IF(AND($AE$11=$AL$6,$AH$11="Combined"),SUM('Raw Data'!AM1226:AM1227),IF(AND($AE$11=$AL$7,$AH$11="Combined"),SUM('Raw Data'!AM1433:AM1434),"Error")))))))))))))))))))))</f>
        <v>0</v>
      </c>
      <c r="D48" s="6">
        <f>IF(AND($AE$11=$AL$1,OR($AH$11="Northbound",$AH$11="Eastbound")),'Raw Data'!AN191,IF(AND($AE$11=$AL$2,OR($AH$11="Northbound",$AH$11="Eastbound")),'Raw Data'!AN398,IF(AND($AE$11=$AL$3,OR($AH$11="Northbound",$AH$11="Eastbound")),'Raw Data'!AN605,IF(AND($AE$11=$AL$4,OR($AH$11="Northbound",$AH$11="Eastbound")),'Raw Data'!AN812,IF(AND($AE$11=$AL$5,OR($AH$11="Northbound",$AH$11="Eastbound")),'Raw Data'!AN1019,IF(AND($AE$11=$AL$6,OR($AH$11="Northbound",$AH$11="Eastbound")),'Raw Data'!AN1226,IF(AND($AE$11=$AL$7,OR($AH$11="Northbound",$AH$11="Eastbound")),'Raw Data'!AN1433,IF(AND($AE$11=$AL$1,OR($AH$11="Southbound",$AH$11="Westbound")),'Raw Data'!AN192,IF(AND($AE$11=$AL$2,OR($AH$11="Southbound",$AH$11="Westbound")),'Raw Data'!AN399,IF(AND($AE$11=$AL$3,OR($AH$11="Southbound",$AH$11="Westbound")),'Raw Data'!AN606,IF(AND($AE$11=$AL$4,OR($AH$11="Southbound",$AH$11="Westbound")),'Raw Data'!AN813,IF(AND($AE$11=$AL$5,OR($AH$11="Southbound",$AH$11="Westbound")),'Raw Data'!AN1020,IF(AND($AE$11=$AL$6,OR($AH$11="Southbound",$AH$11="Westbound")),'Raw Data'!AN1227,IF(AND($AE$11=$AL$7,OR($AH$11="Southbound",$AH$11="Westbound")),'Raw Data'!AN1434,IF(AND($AE$11=$AL$1,$AH$11="Combined"),SUM('Raw Data'!AN191:AN192),IF(AND($AE$11=$AL$2,$AH$11="Combined"),SUM('Raw Data'!AN398:AN399),IF(AND($AE$11=$AL$3,$AH$11="Combined"),SUM('Raw Data'!AN605:AN606),IF(AND($AE$11=$AL$4,$AH$11="Combined"),SUM('Raw Data'!AN812:AN813),IF(AND($AE$11=$AL$5,$AH$11="Combined"),SUM('Raw Data'!AN1019:AN1020),IF(AND($AE$11=$AL$6,$AH$11="Combined"),SUM('Raw Data'!AN1226:AN1227),IF(AND($AE$11=$AL$7,$AH$11="Combined"),SUM('Raw Data'!AN1433:AN1434),"Error")))))))))))))))))))))</f>
        <v>3</v>
      </c>
      <c r="E48" s="6">
        <f>IF(AND($AE$11=$AL$1,OR($AH$11="Northbound",$AH$11="Eastbound")),'Raw Data'!AO191,IF(AND($AE$11=$AL$2,OR($AH$11="Northbound",$AH$11="Eastbound")),'Raw Data'!AO398,IF(AND($AE$11=$AL$3,OR($AH$11="Northbound",$AH$11="Eastbound")),'Raw Data'!AO605,IF(AND($AE$11=$AL$4,OR($AH$11="Northbound",$AH$11="Eastbound")),'Raw Data'!AO812,IF(AND($AE$11=$AL$5,OR($AH$11="Northbound",$AH$11="Eastbound")),'Raw Data'!AO1019,IF(AND($AE$11=$AL$6,OR($AH$11="Northbound",$AH$11="Eastbound")),'Raw Data'!AO1226,IF(AND($AE$11=$AL$7,OR($AH$11="Northbound",$AH$11="Eastbound")),'Raw Data'!AO1433,IF(AND($AE$11=$AL$1,OR($AH$11="Southbound",$AH$11="Westbound")),'Raw Data'!AO192,IF(AND($AE$11=$AL$2,OR($AH$11="Southbound",$AH$11="Westbound")),'Raw Data'!AO399,IF(AND($AE$11=$AL$3,OR($AH$11="Southbound",$AH$11="Westbound")),'Raw Data'!AO606,IF(AND($AE$11=$AL$4,OR($AH$11="Southbound",$AH$11="Westbound")),'Raw Data'!AO813,IF(AND($AE$11=$AL$5,OR($AH$11="Southbound",$AH$11="Westbound")),'Raw Data'!AO1020,IF(AND($AE$11=$AL$6,OR($AH$11="Southbound",$AH$11="Westbound")),'Raw Data'!AO1227,IF(AND($AE$11=$AL$7,OR($AH$11="Southbound",$AH$11="Westbound")),'Raw Data'!AO1434,IF(AND($AE$11=$AL$1,$AH$11="Combined"),SUM('Raw Data'!AO191:AO192),IF(AND($AE$11=$AL$2,$AH$11="Combined"),SUM('Raw Data'!AO398:AO399),IF(AND($AE$11=$AL$3,$AH$11="Combined"),SUM('Raw Data'!AO605:AO606),IF(AND($AE$11=$AL$4,$AH$11="Combined"),SUM('Raw Data'!AO812:AO813),IF(AND($AE$11=$AL$5,$AH$11="Combined"),SUM('Raw Data'!AO1019:AO1020),IF(AND($AE$11=$AL$6,$AH$11="Combined"),SUM('Raw Data'!AO1226:AO1227),IF(AND($AE$11=$AL$7,$AH$11="Combined"),SUM('Raw Data'!AO1433:AO1434),"Error")))))))))))))))))))))</f>
        <v>0</v>
      </c>
      <c r="F48" s="6">
        <f>IF(AND($AE$11=$AL$1,OR($AH$11="Northbound",$AH$11="Eastbound")),'Raw Data'!AP191,IF(AND($AE$11=$AL$2,OR($AH$11="Northbound",$AH$11="Eastbound")),'Raw Data'!AP398,IF(AND($AE$11=$AL$3,OR($AH$11="Northbound",$AH$11="Eastbound")),'Raw Data'!AP605,IF(AND($AE$11=$AL$4,OR($AH$11="Northbound",$AH$11="Eastbound")),'Raw Data'!AP812,IF(AND($AE$11=$AL$5,OR($AH$11="Northbound",$AH$11="Eastbound")),'Raw Data'!AP1019,IF(AND($AE$11=$AL$6,OR($AH$11="Northbound",$AH$11="Eastbound")),'Raw Data'!AP1226,IF(AND($AE$11=$AL$7,OR($AH$11="Northbound",$AH$11="Eastbound")),'Raw Data'!AP1433,IF(AND($AE$11=$AL$1,OR($AH$11="Southbound",$AH$11="Westbound")),'Raw Data'!AP192,IF(AND($AE$11=$AL$2,OR($AH$11="Southbound",$AH$11="Westbound")),'Raw Data'!AP399,IF(AND($AE$11=$AL$3,OR($AH$11="Southbound",$AH$11="Westbound")),'Raw Data'!AP606,IF(AND($AE$11=$AL$4,OR($AH$11="Southbound",$AH$11="Westbound")),'Raw Data'!AP813,IF(AND($AE$11=$AL$5,OR($AH$11="Southbound",$AH$11="Westbound")),'Raw Data'!AP1020,IF(AND($AE$11=$AL$6,OR($AH$11="Southbound",$AH$11="Westbound")),'Raw Data'!AP1227,IF(AND($AE$11=$AL$7,OR($AH$11="Southbound",$AH$11="Westbound")),'Raw Data'!AP1434,IF(AND($AE$11=$AL$1,$AH$11="Combined"),SUM('Raw Data'!AP191:AP192),IF(AND($AE$11=$AL$2,$AH$11="Combined"),SUM('Raw Data'!AP398:AP399),IF(AND($AE$11=$AL$3,$AH$11="Combined"),SUM('Raw Data'!AP605:AP606),IF(AND($AE$11=$AL$4,$AH$11="Combined"),SUM('Raw Data'!AP812:AP813),IF(AND($AE$11=$AL$5,$AH$11="Combined"),SUM('Raw Data'!AP1019:AP1020),IF(AND($AE$11=$AL$6,$AH$11="Combined"),SUM('Raw Data'!AP1226:AP1227),IF(AND($AE$11=$AL$7,$AH$11="Combined"),SUM('Raw Data'!AP1433:AP1434),"Error")))))))))))))))))))))</f>
        <v>2</v>
      </c>
      <c r="G48" s="6">
        <f>IF(AND($AE$11=$AL$1,OR($AH$11="Northbound",$AH$11="Eastbound")),'Raw Data'!AQ191,IF(AND($AE$11=$AL$2,OR($AH$11="Northbound",$AH$11="Eastbound")),'Raw Data'!AQ398,IF(AND($AE$11=$AL$3,OR($AH$11="Northbound",$AH$11="Eastbound")),'Raw Data'!AQ605,IF(AND($AE$11=$AL$4,OR($AH$11="Northbound",$AH$11="Eastbound")),'Raw Data'!AQ812,IF(AND($AE$11=$AL$5,OR($AH$11="Northbound",$AH$11="Eastbound")),'Raw Data'!AQ1019,IF(AND($AE$11=$AL$6,OR($AH$11="Northbound",$AH$11="Eastbound")),'Raw Data'!AQ1226,IF(AND($AE$11=$AL$7,OR($AH$11="Northbound",$AH$11="Eastbound")),'Raw Data'!AQ1433,IF(AND($AE$11=$AL$1,OR($AH$11="Southbound",$AH$11="Westbound")),'Raw Data'!AQ192,IF(AND($AE$11=$AL$2,OR($AH$11="Southbound",$AH$11="Westbound")),'Raw Data'!AQ399,IF(AND($AE$11=$AL$3,OR($AH$11="Southbound",$AH$11="Westbound")),'Raw Data'!AQ606,IF(AND($AE$11=$AL$4,OR($AH$11="Southbound",$AH$11="Westbound")),'Raw Data'!AQ813,IF(AND($AE$11=$AL$5,OR($AH$11="Southbound",$AH$11="Westbound")),'Raw Data'!AQ1020,IF(AND($AE$11=$AL$6,OR($AH$11="Southbound",$AH$11="Westbound")),'Raw Data'!AQ1227,IF(AND($AE$11=$AL$7,OR($AH$11="Southbound",$AH$11="Westbound")),'Raw Data'!AQ1434,IF(AND($AE$11=$AL$1,$AH$11="Combined"),SUM('Raw Data'!AQ191:AQ192),IF(AND($AE$11=$AL$2,$AH$11="Combined"),SUM('Raw Data'!AQ398:AQ399),IF(AND($AE$11=$AL$3,$AH$11="Combined"),SUM('Raw Data'!AQ605:AQ606),IF(AND($AE$11=$AL$4,$AH$11="Combined"),SUM('Raw Data'!AQ812:AQ813),IF(AND($AE$11=$AL$5,$AH$11="Combined"),SUM('Raw Data'!AQ1019:AQ1020),IF(AND($AE$11=$AL$6,$AH$11="Combined"),SUM('Raw Data'!AQ1226:AQ1227),IF(AND($AE$11=$AL$7,$AH$11="Combined"),SUM('Raw Data'!AQ1433:AQ1434),"Error")))))))))))))))))))))</f>
        <v>0</v>
      </c>
      <c r="H48" s="6">
        <f>IF(AND($AE$11=$AL$1,OR($AH$11="Northbound",$AH$11="Eastbound")),'Raw Data'!AR191,IF(AND($AE$11=$AL$2,OR($AH$11="Northbound",$AH$11="Eastbound")),'Raw Data'!AR398,IF(AND($AE$11=$AL$3,OR($AH$11="Northbound",$AH$11="Eastbound")),'Raw Data'!AR605,IF(AND($AE$11=$AL$4,OR($AH$11="Northbound",$AH$11="Eastbound")),'Raw Data'!AR812,IF(AND($AE$11=$AL$5,OR($AH$11="Northbound",$AH$11="Eastbound")),'Raw Data'!AR1019,IF(AND($AE$11=$AL$6,OR($AH$11="Northbound",$AH$11="Eastbound")),'Raw Data'!AR1226,IF(AND($AE$11=$AL$7,OR($AH$11="Northbound",$AH$11="Eastbound")),'Raw Data'!AR1433,IF(AND($AE$11=$AL$1,OR($AH$11="Southbound",$AH$11="Westbound")),'Raw Data'!AR192,IF(AND($AE$11=$AL$2,OR($AH$11="Southbound",$AH$11="Westbound")),'Raw Data'!AR399,IF(AND($AE$11=$AL$3,OR($AH$11="Southbound",$AH$11="Westbound")),'Raw Data'!AR606,IF(AND($AE$11=$AL$4,OR($AH$11="Southbound",$AH$11="Westbound")),'Raw Data'!AR813,IF(AND($AE$11=$AL$5,OR($AH$11="Southbound",$AH$11="Westbound")),'Raw Data'!AR1020,IF(AND($AE$11=$AL$6,OR($AH$11="Southbound",$AH$11="Westbound")),'Raw Data'!AR1227,IF(AND($AE$11=$AL$7,OR($AH$11="Southbound",$AH$11="Westbound")),'Raw Data'!AR1434,IF(AND($AE$11=$AL$1,$AH$11="Combined"),SUM('Raw Data'!AR191:AR192),IF(AND($AE$11=$AL$2,$AH$11="Combined"),SUM('Raw Data'!AR398:AR399),IF(AND($AE$11=$AL$3,$AH$11="Combined"),SUM('Raw Data'!AR605:AR606),IF(AND($AE$11=$AL$4,$AH$11="Combined"),SUM('Raw Data'!AR812:AR813),IF(AND($AE$11=$AL$5,$AH$11="Combined"),SUM('Raw Data'!AR1019:AR1020),IF(AND($AE$11=$AL$6,$AH$11="Combined"),SUM('Raw Data'!AR1226:AR1227),IF(AND($AE$11=$AL$7,$AH$11="Combined"),SUM('Raw Data'!AR1433:AR1434),"Error")))))))))))))))))))))</f>
        <v>0</v>
      </c>
      <c r="I48" s="6">
        <f>IF(AND($AE$11=$AL$1,OR($AH$11="Northbound",$AH$11="Eastbound")),'Raw Data'!AS191,IF(AND($AE$11=$AL$2,OR($AH$11="Northbound",$AH$11="Eastbound")),'Raw Data'!AS398,IF(AND($AE$11=$AL$3,OR($AH$11="Northbound",$AH$11="Eastbound")),'Raw Data'!AS605,IF(AND($AE$11=$AL$4,OR($AH$11="Northbound",$AH$11="Eastbound")),'Raw Data'!AS812,IF(AND($AE$11=$AL$5,OR($AH$11="Northbound",$AH$11="Eastbound")),'Raw Data'!AS1019,IF(AND($AE$11=$AL$6,OR($AH$11="Northbound",$AH$11="Eastbound")),'Raw Data'!AS1226,IF(AND($AE$11=$AL$7,OR($AH$11="Northbound",$AH$11="Eastbound")),'Raw Data'!AS1433,IF(AND($AE$11=$AL$1,OR($AH$11="Southbound",$AH$11="Westbound")),'Raw Data'!AS192,IF(AND($AE$11=$AL$2,OR($AH$11="Southbound",$AH$11="Westbound")),'Raw Data'!AS399,IF(AND($AE$11=$AL$3,OR($AH$11="Southbound",$AH$11="Westbound")),'Raw Data'!AS606,IF(AND($AE$11=$AL$4,OR($AH$11="Southbound",$AH$11="Westbound")),'Raw Data'!AS813,IF(AND($AE$11=$AL$5,OR($AH$11="Southbound",$AH$11="Westbound")),'Raw Data'!AS1020,IF(AND($AE$11=$AL$6,OR($AH$11="Southbound",$AH$11="Westbound")),'Raw Data'!AS1227,IF(AND($AE$11=$AL$7,OR($AH$11="Southbound",$AH$11="Westbound")),'Raw Data'!AS1434,IF(AND($AE$11=$AL$1,$AH$11="Combined"),SUM('Raw Data'!AS191:AS192),IF(AND($AE$11=$AL$2,$AH$11="Combined"),SUM('Raw Data'!AS398:AS399),IF(AND($AE$11=$AL$3,$AH$11="Combined"),SUM('Raw Data'!AS605:AS606),IF(AND($AE$11=$AL$4,$AH$11="Combined"),SUM('Raw Data'!AS812:AS813),IF(AND($AE$11=$AL$5,$AH$11="Combined"),SUM('Raw Data'!AS1019:AS1020),IF(AND($AE$11=$AL$6,$AH$11="Combined"),SUM('Raw Data'!AS1226:AS1227),IF(AND($AE$11=$AL$7,$AH$11="Combined"),SUM('Raw Data'!AS1433:AS1434),"Error")))))))))))))))))))))</f>
        <v>0</v>
      </c>
      <c r="J48" s="6">
        <f>IF(AND($AE$11=$AL$1,OR($AH$11="Northbound",$AH$11="Eastbound")),'Raw Data'!AT191,IF(AND($AE$11=$AL$2,OR($AH$11="Northbound",$AH$11="Eastbound")),'Raw Data'!AT398,IF(AND($AE$11=$AL$3,OR($AH$11="Northbound",$AH$11="Eastbound")),'Raw Data'!AT605,IF(AND($AE$11=$AL$4,OR($AH$11="Northbound",$AH$11="Eastbound")),'Raw Data'!AT812,IF(AND($AE$11=$AL$5,OR($AH$11="Northbound",$AH$11="Eastbound")),'Raw Data'!AT1019,IF(AND($AE$11=$AL$6,OR($AH$11="Northbound",$AH$11="Eastbound")),'Raw Data'!AT1226,IF(AND($AE$11=$AL$7,OR($AH$11="Northbound",$AH$11="Eastbound")),'Raw Data'!AT1433,IF(AND($AE$11=$AL$1,OR($AH$11="Southbound",$AH$11="Westbound")),'Raw Data'!AT192,IF(AND($AE$11=$AL$2,OR($AH$11="Southbound",$AH$11="Westbound")),'Raw Data'!AT399,IF(AND($AE$11=$AL$3,OR($AH$11="Southbound",$AH$11="Westbound")),'Raw Data'!AT606,IF(AND($AE$11=$AL$4,OR($AH$11="Southbound",$AH$11="Westbound")),'Raw Data'!AT813,IF(AND($AE$11=$AL$5,OR($AH$11="Southbound",$AH$11="Westbound")),'Raw Data'!AT1020,IF(AND($AE$11=$AL$6,OR($AH$11="Southbound",$AH$11="Westbound")),'Raw Data'!AT1227,IF(AND($AE$11=$AL$7,OR($AH$11="Southbound",$AH$11="Westbound")),'Raw Data'!AT1434,IF(AND($AE$11=$AL$1,$AH$11="Combined"),SUM('Raw Data'!AT191:AT192),IF(AND($AE$11=$AL$2,$AH$11="Combined"),SUM('Raw Data'!AT398:AT399),IF(AND($AE$11=$AL$3,$AH$11="Combined"),SUM('Raw Data'!AT605:AT606),IF(AND($AE$11=$AL$4,$AH$11="Combined"),SUM('Raw Data'!AT812:AT813),IF(AND($AE$11=$AL$5,$AH$11="Combined"),SUM('Raw Data'!AT1019:AT1020),IF(AND($AE$11=$AL$6,$AH$11="Combined"),SUM('Raw Data'!AT1226:AT1227),IF(AND($AE$11=$AL$7,$AH$11="Combined"),SUM('Raw Data'!AT1433:AT1434),"Error")))))))))))))))))))))</f>
        <v>0</v>
      </c>
      <c r="K48" s="6">
        <f>IF(AND($AE$11=$AL$1,OR($AH$11="Northbound",$AH$11="Eastbound")),'Raw Data'!AU191,IF(AND($AE$11=$AL$2,OR($AH$11="Northbound",$AH$11="Eastbound")),'Raw Data'!AU398,IF(AND($AE$11=$AL$3,OR($AH$11="Northbound",$AH$11="Eastbound")),'Raw Data'!AU605,IF(AND($AE$11=$AL$4,OR($AH$11="Northbound",$AH$11="Eastbound")),'Raw Data'!AU812,IF(AND($AE$11=$AL$5,OR($AH$11="Northbound",$AH$11="Eastbound")),'Raw Data'!AU1019,IF(AND($AE$11=$AL$6,OR($AH$11="Northbound",$AH$11="Eastbound")),'Raw Data'!AU1226,IF(AND($AE$11=$AL$7,OR($AH$11="Northbound",$AH$11="Eastbound")),'Raw Data'!AU1433,IF(AND($AE$11=$AL$1,OR($AH$11="Southbound",$AH$11="Westbound")),'Raw Data'!AU192,IF(AND($AE$11=$AL$2,OR($AH$11="Southbound",$AH$11="Westbound")),'Raw Data'!AU399,IF(AND($AE$11=$AL$3,OR($AH$11="Southbound",$AH$11="Westbound")),'Raw Data'!AU606,IF(AND($AE$11=$AL$4,OR($AH$11="Southbound",$AH$11="Westbound")),'Raw Data'!AU813,IF(AND($AE$11=$AL$5,OR($AH$11="Southbound",$AH$11="Westbound")),'Raw Data'!AU1020,IF(AND($AE$11=$AL$6,OR($AH$11="Southbound",$AH$11="Westbound")),'Raw Data'!AU1227,IF(AND($AE$11=$AL$7,OR($AH$11="Southbound",$AH$11="Westbound")),'Raw Data'!AU1434,IF(AND($AE$11=$AL$1,$AH$11="Combined"),SUM('Raw Data'!AU191:AU192),IF(AND($AE$11=$AL$2,$AH$11="Combined"),SUM('Raw Data'!AU398:AU399),IF(AND($AE$11=$AL$3,$AH$11="Combined"),SUM('Raw Data'!AU605:AU606),IF(AND($AE$11=$AL$4,$AH$11="Combined"),SUM('Raw Data'!AU812:AU813),IF(AND($AE$11=$AL$5,$AH$11="Combined"),SUM('Raw Data'!AU1019:AU1020),IF(AND($AE$11=$AL$6,$AH$11="Combined"),SUM('Raw Data'!AU1226:AU1227),IF(AND($AE$11=$AL$7,$AH$11="Combined"),SUM('Raw Data'!AU1433:AU1434),"Error")))))))))))))))))))))</f>
        <v>0</v>
      </c>
      <c r="L48" s="6">
        <f>IF(AND($AE$11=$AL$1,OR($AH$11="Northbound",$AH$11="Eastbound")),'Raw Data'!AV191,IF(AND($AE$11=$AL$2,OR($AH$11="Northbound",$AH$11="Eastbound")),'Raw Data'!AV398,IF(AND($AE$11=$AL$3,OR($AH$11="Northbound",$AH$11="Eastbound")),'Raw Data'!AV605,IF(AND($AE$11=$AL$4,OR($AH$11="Northbound",$AH$11="Eastbound")),'Raw Data'!AV812,IF(AND($AE$11=$AL$5,OR($AH$11="Northbound",$AH$11="Eastbound")),'Raw Data'!AV1019,IF(AND($AE$11=$AL$6,OR($AH$11="Northbound",$AH$11="Eastbound")),'Raw Data'!AV1226,IF(AND($AE$11=$AL$7,OR($AH$11="Northbound",$AH$11="Eastbound")),'Raw Data'!AV1433,IF(AND($AE$11=$AL$1,OR($AH$11="Southbound",$AH$11="Westbound")),'Raw Data'!AV192,IF(AND($AE$11=$AL$2,OR($AH$11="Southbound",$AH$11="Westbound")),'Raw Data'!AV399,IF(AND($AE$11=$AL$3,OR($AH$11="Southbound",$AH$11="Westbound")),'Raw Data'!AV606,IF(AND($AE$11=$AL$4,OR($AH$11="Southbound",$AH$11="Westbound")),'Raw Data'!AV813,IF(AND($AE$11=$AL$5,OR($AH$11="Southbound",$AH$11="Westbound")),'Raw Data'!AV1020,IF(AND($AE$11=$AL$6,OR($AH$11="Southbound",$AH$11="Westbound")),'Raw Data'!AV1227,IF(AND($AE$11=$AL$7,OR($AH$11="Southbound",$AH$11="Westbound")),'Raw Data'!AV1434,IF(AND($AE$11=$AL$1,$AH$11="Combined"),SUM('Raw Data'!AV191:AV192),IF(AND($AE$11=$AL$2,$AH$11="Combined"),SUM('Raw Data'!AV398:AV399),IF(AND($AE$11=$AL$3,$AH$11="Combined"),SUM('Raw Data'!AV605:AV606),IF(AND($AE$11=$AL$4,$AH$11="Combined"),SUM('Raw Data'!AV812:AV813),IF(AND($AE$11=$AL$5,$AH$11="Combined"),SUM('Raw Data'!AV1019:AV1020),IF(AND($AE$11=$AL$6,$AH$11="Combined"),SUM('Raw Data'!AV1226:AV1227),IF(AND($AE$11=$AL$7,$AH$11="Combined"),SUM('Raw Data'!AV1433:AV1434),"Error")))))))))))))))))))))</f>
        <v>0</v>
      </c>
      <c r="M48" s="6">
        <f>IF(AND($AE$11=$AL$1,OR($AH$11="Northbound",$AH$11="Eastbound")),'Raw Data'!AW191,IF(AND($AE$11=$AL$2,OR($AH$11="Northbound",$AH$11="Eastbound")),'Raw Data'!AW398,IF(AND($AE$11=$AL$3,OR($AH$11="Northbound",$AH$11="Eastbound")),'Raw Data'!AW605,IF(AND($AE$11=$AL$4,OR($AH$11="Northbound",$AH$11="Eastbound")),'Raw Data'!AW812,IF(AND($AE$11=$AL$5,OR($AH$11="Northbound",$AH$11="Eastbound")),'Raw Data'!AW1019,IF(AND($AE$11=$AL$6,OR($AH$11="Northbound",$AH$11="Eastbound")),'Raw Data'!AW1226,IF(AND($AE$11=$AL$7,OR($AH$11="Northbound",$AH$11="Eastbound")),'Raw Data'!AW1433,IF(AND($AE$11=$AL$1,OR($AH$11="Southbound",$AH$11="Westbound")),'Raw Data'!AW192,IF(AND($AE$11=$AL$2,OR($AH$11="Southbound",$AH$11="Westbound")),'Raw Data'!AW399,IF(AND($AE$11=$AL$3,OR($AH$11="Southbound",$AH$11="Westbound")),'Raw Data'!AW606,IF(AND($AE$11=$AL$4,OR($AH$11="Southbound",$AH$11="Westbound")),'Raw Data'!AW813,IF(AND($AE$11=$AL$5,OR($AH$11="Southbound",$AH$11="Westbound")),'Raw Data'!AW1020,IF(AND($AE$11=$AL$6,OR($AH$11="Southbound",$AH$11="Westbound")),'Raw Data'!AW1227,IF(AND($AE$11=$AL$7,OR($AH$11="Southbound",$AH$11="Westbound")),'Raw Data'!AW1434,IF(AND($AE$11=$AL$1,$AH$11="Combined"),SUM('Raw Data'!AW191:AW192),IF(AND($AE$11=$AL$2,$AH$11="Combined"),SUM('Raw Data'!AW398:AW399),IF(AND($AE$11=$AL$3,$AH$11="Combined"),SUM('Raw Data'!AW605:AW606),IF(AND($AE$11=$AL$4,$AH$11="Combined"),SUM('Raw Data'!AW812:AW813),IF(AND($AE$11=$AL$5,$AH$11="Combined"),SUM('Raw Data'!AW1019:AW1020),IF(AND($AE$11=$AL$6,$AH$11="Combined"),SUM('Raw Data'!AW1226:AW1227),IF(AND($AE$11=$AL$7,$AH$11="Combined"),SUM('Raw Data'!AW1433:AW1434),"Error")))))))))))))))))))))</f>
        <v>0</v>
      </c>
      <c r="N48" s="6">
        <f>IF(AND($AE$11=$AL$1,OR($AH$11="Northbound",$AH$11="Eastbound")),'Raw Data'!AX191,IF(AND($AE$11=$AL$2,OR($AH$11="Northbound",$AH$11="Eastbound")),'Raw Data'!AX398,IF(AND($AE$11=$AL$3,OR($AH$11="Northbound",$AH$11="Eastbound")),'Raw Data'!AX605,IF(AND($AE$11=$AL$4,OR($AH$11="Northbound",$AH$11="Eastbound")),'Raw Data'!AX812,IF(AND($AE$11=$AL$5,OR($AH$11="Northbound",$AH$11="Eastbound")),'Raw Data'!AX1019,IF(AND($AE$11=$AL$6,OR($AH$11="Northbound",$AH$11="Eastbound")),'Raw Data'!AX1226,IF(AND($AE$11=$AL$7,OR($AH$11="Northbound",$AH$11="Eastbound")),'Raw Data'!AX1433,IF(AND($AE$11=$AL$1,OR($AH$11="Southbound",$AH$11="Westbound")),'Raw Data'!AX192,IF(AND($AE$11=$AL$2,OR($AH$11="Southbound",$AH$11="Westbound")),'Raw Data'!AX399,IF(AND($AE$11=$AL$3,OR($AH$11="Southbound",$AH$11="Westbound")),'Raw Data'!AX606,IF(AND($AE$11=$AL$4,OR($AH$11="Southbound",$AH$11="Westbound")),'Raw Data'!AX813,IF(AND($AE$11=$AL$5,OR($AH$11="Southbound",$AH$11="Westbound")),'Raw Data'!AX1020,IF(AND($AE$11=$AL$6,OR($AH$11="Southbound",$AH$11="Westbound")),'Raw Data'!AX1227,IF(AND($AE$11=$AL$7,OR($AH$11="Southbound",$AH$11="Westbound")),'Raw Data'!AX1434,IF(AND($AE$11=$AL$1,$AH$11="Combined"),SUM('Raw Data'!AX191:AX192),IF(AND($AE$11=$AL$2,$AH$11="Combined"),SUM('Raw Data'!AX398:AX399),IF(AND($AE$11=$AL$3,$AH$11="Combined"),SUM('Raw Data'!AX605:AX606),IF(AND($AE$11=$AL$4,$AH$11="Combined"),SUM('Raw Data'!AX812:AX813),IF(AND($AE$11=$AL$5,$AH$11="Combined"),SUM('Raw Data'!AX1019:AX1020),IF(AND($AE$11=$AL$6,$AH$11="Combined"),SUM('Raw Data'!AX1226:AX1227),IF(AND($AE$11=$AL$7,$AH$11="Combined"),SUM('Raw Data'!AX1433:AX1434),"Error")))))))))))))))))))))</f>
        <v>0</v>
      </c>
      <c r="O48" s="6">
        <f>IF(AND($AE$11=$AL$1,OR($AH$11="Northbound",$AH$11="Eastbound")),'Raw Data'!AY191,IF(AND($AE$11=$AL$2,OR($AH$11="Northbound",$AH$11="Eastbound")),'Raw Data'!AY398,IF(AND($AE$11=$AL$3,OR($AH$11="Northbound",$AH$11="Eastbound")),'Raw Data'!AY605,IF(AND($AE$11=$AL$4,OR($AH$11="Northbound",$AH$11="Eastbound")),'Raw Data'!AY812,IF(AND($AE$11=$AL$5,OR($AH$11="Northbound",$AH$11="Eastbound")),'Raw Data'!AY1019,IF(AND($AE$11=$AL$6,OR($AH$11="Northbound",$AH$11="Eastbound")),'Raw Data'!AY1226,IF(AND($AE$11=$AL$7,OR($AH$11="Northbound",$AH$11="Eastbound")),'Raw Data'!AY1433,IF(AND($AE$11=$AL$1,OR($AH$11="Southbound",$AH$11="Westbound")),'Raw Data'!AY192,IF(AND($AE$11=$AL$2,OR($AH$11="Southbound",$AH$11="Westbound")),'Raw Data'!AY399,IF(AND($AE$11=$AL$3,OR($AH$11="Southbound",$AH$11="Westbound")),'Raw Data'!AY606,IF(AND($AE$11=$AL$4,OR($AH$11="Southbound",$AH$11="Westbound")),'Raw Data'!AY813,IF(AND($AE$11=$AL$5,OR($AH$11="Southbound",$AH$11="Westbound")),'Raw Data'!AY1020,IF(AND($AE$11=$AL$6,OR($AH$11="Southbound",$AH$11="Westbound")),'Raw Data'!AY1227,IF(AND($AE$11=$AL$7,OR($AH$11="Southbound",$AH$11="Westbound")),'Raw Data'!AY1434,IF(AND($AE$11=$AL$1,$AH$11="Combined"),SUM('Raw Data'!AY191:AY192),IF(AND($AE$11=$AL$2,$AH$11="Combined"),SUM('Raw Data'!AY398:AY399),IF(AND($AE$11=$AL$3,$AH$11="Combined"),SUM('Raw Data'!AY605:AY606),IF(AND($AE$11=$AL$4,$AH$11="Combined"),SUM('Raw Data'!AY812:AY813),IF(AND($AE$11=$AL$5,$AH$11="Combined"),SUM('Raw Data'!AY1019:AY1020),IF(AND($AE$11=$AL$6,$AH$11="Combined"),SUM('Raw Data'!AY1226:AY1227),IF(AND($AE$11=$AL$7,$AH$11="Combined"),SUM('Raw Data'!AY1433:AY1434),"Error")))))))))))))))))))))</f>
        <v>0</v>
      </c>
      <c r="P48" s="6">
        <f>IF(AND($AE$11=$AL$1,OR($AH$11="Northbound",$AH$11="Eastbound")),'Raw Data'!AZ191,IF(AND($AE$11=$AL$2,OR($AH$11="Northbound",$AH$11="Eastbound")),'Raw Data'!AZ398,IF(AND($AE$11=$AL$3,OR($AH$11="Northbound",$AH$11="Eastbound")),'Raw Data'!AZ605,IF(AND($AE$11=$AL$4,OR($AH$11="Northbound",$AH$11="Eastbound")),'Raw Data'!AZ812,IF(AND($AE$11=$AL$5,OR($AH$11="Northbound",$AH$11="Eastbound")),'Raw Data'!AZ1019,IF(AND($AE$11=$AL$6,OR($AH$11="Northbound",$AH$11="Eastbound")),'Raw Data'!AZ1226,IF(AND($AE$11=$AL$7,OR($AH$11="Northbound",$AH$11="Eastbound")),'Raw Data'!AZ1433,IF(AND($AE$11=$AL$1,OR($AH$11="Southbound",$AH$11="Westbound")),'Raw Data'!AZ192,IF(AND($AE$11=$AL$2,OR($AH$11="Southbound",$AH$11="Westbound")),'Raw Data'!AZ399,IF(AND($AE$11=$AL$3,OR($AH$11="Southbound",$AH$11="Westbound")),'Raw Data'!AZ606,IF(AND($AE$11=$AL$4,OR($AH$11="Southbound",$AH$11="Westbound")),'Raw Data'!AZ813,IF(AND($AE$11=$AL$5,OR($AH$11="Southbound",$AH$11="Westbound")),'Raw Data'!AZ1020,IF(AND($AE$11=$AL$6,OR($AH$11="Southbound",$AH$11="Westbound")),'Raw Data'!AZ1227,IF(AND($AE$11=$AL$7,OR($AH$11="Southbound",$AH$11="Westbound")),'Raw Data'!AZ1434,IF(AND($AE$11=$AL$1,$AH$11="Combined"),SUM('Raw Data'!AZ191:AZ192),IF(AND($AE$11=$AL$2,$AH$11="Combined"),SUM('Raw Data'!AZ398:AZ399),IF(AND($AE$11=$AL$3,$AH$11="Combined"),SUM('Raw Data'!AZ605:AZ606),IF(AND($AE$11=$AL$4,$AH$11="Combined"),SUM('Raw Data'!AZ812:AZ813),IF(AND($AE$11=$AL$5,$AH$11="Combined"),SUM('Raw Data'!AZ1019:AZ1020),IF(AND($AE$11=$AL$6,$AH$11="Combined"),SUM('Raw Data'!AZ1226:AZ1227),IF(AND($AE$11=$AL$7,$AH$11="Combined"),SUM('Raw Data'!AZ1433:AZ1434),"Error")))))))))))))))))))))</f>
        <v>0</v>
      </c>
      <c r="Q48" s="6">
        <f>IF(AND($AE$11=$AL$1,OR($AH$11="Northbound",$AH$11="Eastbound")),'Raw Data'!BA191,IF(AND($AE$11=$AL$2,OR($AH$11="Northbound",$AH$11="Eastbound")),'Raw Data'!BA398,IF(AND($AE$11=$AL$3,OR($AH$11="Northbound",$AH$11="Eastbound")),'Raw Data'!BA605,IF(AND($AE$11=$AL$4,OR($AH$11="Northbound",$AH$11="Eastbound")),'Raw Data'!BA812,IF(AND($AE$11=$AL$5,OR($AH$11="Northbound",$AH$11="Eastbound")),'Raw Data'!BA1019,IF(AND($AE$11=$AL$6,OR($AH$11="Northbound",$AH$11="Eastbound")),'Raw Data'!BA1226,IF(AND($AE$11=$AL$7,OR($AH$11="Northbound",$AH$11="Eastbound")),'Raw Data'!BA1433,IF(AND($AE$11=$AL$1,OR($AH$11="Southbound",$AH$11="Westbound")),'Raw Data'!BA192,IF(AND($AE$11=$AL$2,OR($AH$11="Southbound",$AH$11="Westbound")),'Raw Data'!BA399,IF(AND($AE$11=$AL$3,OR($AH$11="Southbound",$AH$11="Westbound")),'Raw Data'!BA606,IF(AND($AE$11=$AL$4,OR($AH$11="Southbound",$AH$11="Westbound")),'Raw Data'!BA813,IF(AND($AE$11=$AL$5,OR($AH$11="Southbound",$AH$11="Westbound")),'Raw Data'!BA1020,IF(AND($AE$11=$AL$6,OR($AH$11="Southbound",$AH$11="Westbound")),'Raw Data'!BA1227,IF(AND($AE$11=$AL$7,OR($AH$11="Southbound",$AH$11="Westbound")),'Raw Data'!BA1434,IF(AND($AE$11=$AL$1,$AH$11="Combined"),SUM('Raw Data'!BA191:BA192),IF(AND($AE$11=$AL$2,$AH$11="Combined"),SUM('Raw Data'!BA398:BA399),IF(AND($AE$11=$AL$3,$AH$11="Combined"),SUM('Raw Data'!BA605:BA606),IF(AND($AE$11=$AL$4,$AH$11="Combined"),SUM('Raw Data'!BA812:BA813),IF(AND($AE$11=$AL$5,$AH$11="Combined"),SUM('Raw Data'!BA1019:BA1020),IF(AND($AE$11=$AL$6,$AH$11="Combined"),SUM('Raw Data'!BA1226:BA1227),IF(AND($AE$11=$AL$7,$AH$11="Combined"),SUM('Raw Data'!BA1433:BA1434),"Error")))))))))))))))))))))</f>
        <v>0</v>
      </c>
      <c r="R48" s="6">
        <f>IF(AND($AE$11=$AL$1,OR($AH$11="Northbound",$AH$11="Eastbound")),'Raw Data'!BB191,IF(AND($AE$11=$AL$2,OR($AH$11="Northbound",$AH$11="Eastbound")),'Raw Data'!BB398,IF(AND($AE$11=$AL$3,OR($AH$11="Northbound",$AH$11="Eastbound")),'Raw Data'!BB605,IF(AND($AE$11=$AL$4,OR($AH$11="Northbound",$AH$11="Eastbound")),'Raw Data'!BB812,IF(AND($AE$11=$AL$5,OR($AH$11="Northbound",$AH$11="Eastbound")),'Raw Data'!BB1019,IF(AND($AE$11=$AL$6,OR($AH$11="Northbound",$AH$11="Eastbound")),'Raw Data'!BB1226,IF(AND($AE$11=$AL$7,OR($AH$11="Northbound",$AH$11="Eastbound")),'Raw Data'!BB1433,IF(AND($AE$11=$AL$1,OR($AH$11="Southbound",$AH$11="Westbound")),'Raw Data'!BB192,IF(AND($AE$11=$AL$2,OR($AH$11="Southbound",$AH$11="Westbound")),'Raw Data'!BB399,IF(AND($AE$11=$AL$3,OR($AH$11="Southbound",$AH$11="Westbound")),'Raw Data'!BB606,IF(AND($AE$11=$AL$4,OR($AH$11="Southbound",$AH$11="Westbound")),'Raw Data'!BB813,IF(AND($AE$11=$AL$5,OR($AH$11="Southbound",$AH$11="Westbound")),'Raw Data'!BB1020,IF(AND($AE$11=$AL$6,OR($AH$11="Southbound",$AH$11="Westbound")),'Raw Data'!BB1227,IF(AND($AE$11=$AL$7,OR($AH$11="Southbound",$AH$11="Westbound")),'Raw Data'!BB1434,IF(AND($AE$11=$AL$1,$AH$11="Combined"),SUM('Raw Data'!BB191:BB192),IF(AND($AE$11=$AL$2,$AH$11="Combined"),SUM('Raw Data'!BB398:BB399),IF(AND($AE$11=$AL$3,$AH$11="Combined"),SUM('Raw Data'!BB605:BB606),IF(AND($AE$11=$AL$4,$AH$11="Combined"),SUM('Raw Data'!BB812:BB813),IF(AND($AE$11=$AL$5,$AH$11="Combined"),SUM('Raw Data'!BB1019:BB1020),IF(AND($AE$11=$AL$6,$AH$11="Combined"),SUM('Raw Data'!BB1226:BB1227),IF(AND($AE$11=$AL$7,$AH$11="Combined"),SUM('Raw Data'!BB1433:BB1434),"Error")))))))))))))))))))))</f>
        <v>0</v>
      </c>
      <c r="S48" s="6">
        <f>IF(AND($AE$11=$AL$1,OR($AH$11="Northbound",$AH$11="Eastbound")),'Raw Data'!BC191,IF(AND($AE$11=$AL$2,OR($AH$11="Northbound",$AH$11="Eastbound")),'Raw Data'!BC398,IF(AND($AE$11=$AL$3,OR($AH$11="Northbound",$AH$11="Eastbound")),'Raw Data'!BC605,IF(AND($AE$11=$AL$4,OR($AH$11="Northbound",$AH$11="Eastbound")),'Raw Data'!BC812,IF(AND($AE$11=$AL$5,OR($AH$11="Northbound",$AH$11="Eastbound")),'Raw Data'!BC1019,IF(AND($AE$11=$AL$6,OR($AH$11="Northbound",$AH$11="Eastbound")),'Raw Data'!BC1226,IF(AND($AE$11=$AL$7,OR($AH$11="Northbound",$AH$11="Eastbound")),'Raw Data'!BC1433,IF(AND($AE$11=$AL$1,OR($AH$11="Southbound",$AH$11="Westbound")),'Raw Data'!BC192,IF(AND($AE$11=$AL$2,OR($AH$11="Southbound",$AH$11="Westbound")),'Raw Data'!BC399,IF(AND($AE$11=$AL$3,OR($AH$11="Southbound",$AH$11="Westbound")),'Raw Data'!BC606,IF(AND($AE$11=$AL$4,OR($AH$11="Southbound",$AH$11="Westbound")),'Raw Data'!BC813,IF(AND($AE$11=$AL$5,OR($AH$11="Southbound",$AH$11="Westbound")),'Raw Data'!BC1020,IF(AND($AE$11=$AL$6,OR($AH$11="Southbound",$AH$11="Westbound")),'Raw Data'!BC1227,IF(AND($AE$11=$AL$7,OR($AH$11="Southbound",$AH$11="Westbound")),'Raw Data'!BC1434,IF(AND($AE$11=$AL$1,$AH$11="Combined"),SUM('Raw Data'!BC191:BC192),IF(AND($AE$11=$AL$2,$AH$11="Combined"),SUM('Raw Data'!BC398:BC399),IF(AND($AE$11=$AL$3,$AH$11="Combined"),SUM('Raw Data'!BC605:BC606),IF(AND($AE$11=$AL$4,$AH$11="Combined"),SUM('Raw Data'!BC812:BC813),IF(AND($AE$11=$AL$5,$AH$11="Combined"),SUM('Raw Data'!BC1019:BC1020),IF(AND($AE$11=$AL$6,$AH$11="Combined"),SUM('Raw Data'!BC1226:BC1227),IF(AND($AE$11=$AL$7,$AH$11="Combined"),SUM('Raw Data'!BC1433:BC1434),"Error")))))))))))))))))))))</f>
        <v>0</v>
      </c>
      <c r="T48" s="6">
        <f>IF(AND($AE$11=$AL$1,OR($AH$11="Northbound",$AH$11="Eastbound")),'Raw Data'!BD191,IF(AND($AE$11=$AL$2,OR($AH$11="Northbound",$AH$11="Eastbound")),'Raw Data'!BD398,IF(AND($AE$11=$AL$3,OR($AH$11="Northbound",$AH$11="Eastbound")),'Raw Data'!BD605,IF(AND($AE$11=$AL$4,OR($AH$11="Northbound",$AH$11="Eastbound")),'Raw Data'!BD812,IF(AND($AE$11=$AL$5,OR($AH$11="Northbound",$AH$11="Eastbound")),'Raw Data'!BD1019,IF(AND($AE$11=$AL$6,OR($AH$11="Northbound",$AH$11="Eastbound")),'Raw Data'!BD1226,IF(AND($AE$11=$AL$7,OR($AH$11="Northbound",$AH$11="Eastbound")),'Raw Data'!BD1433,IF(AND($AE$11=$AL$1,OR($AH$11="Southbound",$AH$11="Westbound")),'Raw Data'!BD192,IF(AND($AE$11=$AL$2,OR($AH$11="Southbound",$AH$11="Westbound")),'Raw Data'!BD399,IF(AND($AE$11=$AL$3,OR($AH$11="Southbound",$AH$11="Westbound")),'Raw Data'!BD606,IF(AND($AE$11=$AL$4,OR($AH$11="Southbound",$AH$11="Westbound")),'Raw Data'!BD813,IF(AND($AE$11=$AL$5,OR($AH$11="Southbound",$AH$11="Westbound")),'Raw Data'!BD1020,IF(AND($AE$11=$AL$6,OR($AH$11="Southbound",$AH$11="Westbound")),'Raw Data'!BD1227,IF(AND($AE$11=$AL$7,OR($AH$11="Southbound",$AH$11="Westbound")),'Raw Data'!BD1434,IF(AND($AE$11=$AL$1,$AH$11="Combined"),SUM('Raw Data'!BD191:BD192),IF(AND($AE$11=$AL$2,$AH$11="Combined"),SUM('Raw Data'!BD398:BD399),IF(AND($AE$11=$AL$3,$AH$11="Combined"),SUM('Raw Data'!BD605:BD606),IF(AND($AE$11=$AL$4,$AH$11="Combined"),SUM('Raw Data'!BD812:BD813),IF(AND($AE$11=$AL$5,$AH$11="Combined"),SUM('Raw Data'!BD1019:BD1020),IF(AND($AE$11=$AL$6,$AH$11="Combined"),SUM('Raw Data'!BD1226:BD1227),IF(AND($AE$11=$AL$7,$AH$11="Combined"),SUM('Raw Data'!BD1433:BD1434),"Error")))))))))))))))))))))</f>
        <v>0</v>
      </c>
      <c r="U48" s="6">
        <f>IF(AND($AE$11=$AL$1,OR($AH$11="Northbound",$AH$11="Eastbound")),'Raw Data'!BE191,IF(AND($AE$11=$AL$2,OR($AH$11="Northbound",$AH$11="Eastbound")),'Raw Data'!BE398,IF(AND($AE$11=$AL$3,OR($AH$11="Northbound",$AH$11="Eastbound")),'Raw Data'!BE605,IF(AND($AE$11=$AL$4,OR($AH$11="Northbound",$AH$11="Eastbound")),'Raw Data'!BE812,IF(AND($AE$11=$AL$5,OR($AH$11="Northbound",$AH$11="Eastbound")),'Raw Data'!BE1019,IF(AND($AE$11=$AL$6,OR($AH$11="Northbound",$AH$11="Eastbound")),'Raw Data'!BE1226,IF(AND($AE$11=$AL$7,OR($AH$11="Northbound",$AH$11="Eastbound")),'Raw Data'!BE1433,IF(AND($AE$11=$AL$1,OR($AH$11="Southbound",$AH$11="Westbound")),'Raw Data'!BE192,IF(AND($AE$11=$AL$2,OR($AH$11="Southbound",$AH$11="Westbound")),'Raw Data'!BE399,IF(AND($AE$11=$AL$3,OR($AH$11="Southbound",$AH$11="Westbound")),'Raw Data'!BE606,IF(AND($AE$11=$AL$4,OR($AH$11="Southbound",$AH$11="Westbound")),'Raw Data'!BE813,IF(AND($AE$11=$AL$5,OR($AH$11="Southbound",$AH$11="Westbound")),'Raw Data'!BE1020,IF(AND($AE$11=$AL$6,OR($AH$11="Southbound",$AH$11="Westbound")),'Raw Data'!BE1227,IF(AND($AE$11=$AL$7,OR($AH$11="Southbound",$AH$11="Westbound")),'Raw Data'!BE1434,IF(AND($AE$11=$AL$1,$AH$11="Combined"),SUM('Raw Data'!BE191:BE192),IF(AND($AE$11=$AL$2,$AH$11="Combined"),SUM('Raw Data'!BE398:BE399),IF(AND($AE$11=$AL$3,$AH$11="Combined"),SUM('Raw Data'!BE605:BE606),IF(AND($AE$11=$AL$4,$AH$11="Combined"),SUM('Raw Data'!BE812:BE813),IF(AND($AE$11=$AL$5,$AH$11="Combined"),SUM('Raw Data'!BE1019:BE1020),IF(AND($AE$11=$AL$6,$AH$11="Combined"),SUM('Raw Data'!BE1226:BE1227),IF(AND($AE$11=$AL$7,$AH$11="Combined"),SUM('Raw Data'!BE1433:BE1434),"Error")))))))))))))))))))))</f>
        <v>0</v>
      </c>
      <c r="V48" s="6">
        <f>IF(AND($AE$11=$AL$1,OR($AH$11="Northbound",$AH$11="Eastbound")),'Raw Data'!BF191,IF(AND($AE$11=$AL$2,OR($AH$11="Northbound",$AH$11="Eastbound")),'Raw Data'!BF398,IF(AND($AE$11=$AL$3,OR($AH$11="Northbound",$AH$11="Eastbound")),'Raw Data'!BF605,IF(AND($AE$11=$AL$4,OR($AH$11="Northbound",$AH$11="Eastbound")),'Raw Data'!BF812,IF(AND($AE$11=$AL$5,OR($AH$11="Northbound",$AH$11="Eastbound")),'Raw Data'!BF1019,IF(AND($AE$11=$AL$6,OR($AH$11="Northbound",$AH$11="Eastbound")),'Raw Data'!BF1226,IF(AND($AE$11=$AL$7,OR($AH$11="Northbound",$AH$11="Eastbound")),'Raw Data'!BF1433,IF(AND($AE$11=$AL$1,OR($AH$11="Southbound",$AH$11="Westbound")),'Raw Data'!BF192,IF(AND($AE$11=$AL$2,OR($AH$11="Southbound",$AH$11="Westbound")),'Raw Data'!BF399,IF(AND($AE$11=$AL$3,OR($AH$11="Southbound",$AH$11="Westbound")),'Raw Data'!BF606,IF(AND($AE$11=$AL$4,OR($AH$11="Southbound",$AH$11="Westbound")),'Raw Data'!BF813,IF(AND($AE$11=$AL$5,OR($AH$11="Southbound",$AH$11="Westbound")),'Raw Data'!BF1020,IF(AND($AE$11=$AL$6,OR($AH$11="Southbound",$AH$11="Westbound")),'Raw Data'!BF1227,IF(AND($AE$11=$AL$7,OR($AH$11="Southbound",$AH$11="Westbound")),'Raw Data'!BF1434,IF(AND($AE$11=$AL$1,$AH$11="Combined"),SUM('Raw Data'!BF191:BF192),IF(AND($AE$11=$AL$2,$AH$11="Combined"),SUM('Raw Data'!BF398:BF399),IF(AND($AE$11=$AL$3,$AH$11="Combined"),SUM('Raw Data'!BF605:BF606),IF(AND($AE$11=$AL$4,$AH$11="Combined"),SUM('Raw Data'!BF812:BF813),IF(AND($AE$11=$AL$5,$AH$11="Combined"),SUM('Raw Data'!BF1019:BF1020),IF(AND($AE$11=$AL$6,$AH$11="Combined"),SUM('Raw Data'!BF1226:BF1227),IF(AND($AE$11=$AL$7,$AH$11="Combined"),SUM('Raw Data'!BF1433:BF1434),"Error")))))))))))))))))))))</f>
        <v>0</v>
      </c>
      <c r="W48" s="6">
        <f>IF(AND($AE$11=$AL$1,OR($AH$11="Northbound",$AH$11="Eastbound")),'Raw Data'!BG191,IF(AND($AE$11=$AL$2,OR($AH$11="Northbound",$AH$11="Eastbound")),'Raw Data'!BG398,IF(AND($AE$11=$AL$3,OR($AH$11="Northbound",$AH$11="Eastbound")),'Raw Data'!BG605,IF(AND($AE$11=$AL$4,OR($AH$11="Northbound",$AH$11="Eastbound")),'Raw Data'!BG812,IF(AND($AE$11=$AL$5,OR($AH$11="Northbound",$AH$11="Eastbound")),'Raw Data'!BG1019,IF(AND($AE$11=$AL$6,OR($AH$11="Northbound",$AH$11="Eastbound")),'Raw Data'!BG1226,IF(AND($AE$11=$AL$7,OR($AH$11="Northbound",$AH$11="Eastbound")),'Raw Data'!BG1433,IF(AND($AE$11=$AL$1,OR($AH$11="Southbound",$AH$11="Westbound")),'Raw Data'!BG192,IF(AND($AE$11=$AL$2,OR($AH$11="Southbound",$AH$11="Westbound")),'Raw Data'!BG399,IF(AND($AE$11=$AL$3,OR($AH$11="Southbound",$AH$11="Westbound")),'Raw Data'!BG606,IF(AND($AE$11=$AL$4,OR($AH$11="Southbound",$AH$11="Westbound")),'Raw Data'!BG813,IF(AND($AE$11=$AL$5,OR($AH$11="Southbound",$AH$11="Westbound")),'Raw Data'!BG1020,IF(AND($AE$11=$AL$6,OR($AH$11="Southbound",$AH$11="Westbound")),'Raw Data'!BG1227,IF(AND($AE$11=$AL$7,OR($AH$11="Southbound",$AH$11="Westbound")),'Raw Data'!BG1434,IF(AND($AE$11=$AL$1,$AH$11="Combined"),SUM('Raw Data'!BG191:BG192),IF(AND($AE$11=$AL$2,$AH$11="Combined"),SUM('Raw Data'!BG398:BG399),IF(AND($AE$11=$AL$3,$AH$11="Combined"),SUM('Raw Data'!BG605:BG606),IF(AND($AE$11=$AL$4,$AH$11="Combined"),SUM('Raw Data'!BG812:BG813),IF(AND($AE$11=$AL$5,$AH$11="Combined"),SUM('Raw Data'!BG1019:BG1020),IF(AND($AE$11=$AL$6,$AH$11="Combined"),SUM('Raw Data'!BG1226:BG1227),IF(AND($AE$11=$AL$7,$AH$11="Combined"),SUM('Raw Data'!BG1433:BG1434),"Error")))))))))))))))))))))</f>
        <v>0</v>
      </c>
      <c r="X48" s="6">
        <f t="shared" si="2"/>
        <v>0</v>
      </c>
      <c r="Y48" s="24">
        <f t="shared" si="0"/>
        <v>0</v>
      </c>
      <c r="Z48" s="6" t="str">
        <f>IF(AND($AE$11=$AL$1,OR($AH$11="Northbound",$AH$11="Eastbound")),'Raw Data'!BH191,IF(AND($AE$11=$AL$2,OR($AH$11="Northbound",$AH$11="Eastbound")),'Raw Data'!BH398,IF(AND($AE$11=$AL$3,OR($AH$11="Northbound",$AH$11="Eastbound")),'Raw Data'!BH605,IF(AND($AE$11=$AL$4,OR($AH$11="Northbound",$AH$11="Eastbound")),'Raw Data'!BH812,IF(AND($AE$11=$AL$5,OR($AH$11="Northbound",$AH$11="Eastbound")),'Raw Data'!BH1019,IF(AND($AE$11=$AL$6,OR($AH$11="Northbound",$AH$11="Eastbound")),'Raw Data'!BH1226,IF(AND($AE$11=$AL$7,OR($AH$11="Northbound",$AH$11="Eastbound")),'Raw Data'!BH1433,IF(AND($AE$11=$AL$1,OR($AH$11="Southbound",$AH$11="Westbound")),'Raw Data'!BH192,IF(AND($AE$11=$AL$2,OR($AH$11="Southbound",$AH$11="Westbound")),'Raw Data'!BH399,IF(AND($AE$11=$AL$3,OR($AH$11="Southbound",$AH$11="Westbound")),'Raw Data'!BH606,IF(AND($AE$11=$AL$4,OR($AH$11="Southbound",$AH$11="Westbound")),'Raw Data'!BH813,IF(AND($AE$11=$AL$5,OR($AH$11="Southbound",$AH$11="Westbound")),'Raw Data'!BH1020,IF(AND($AE$11=$AL$6,OR($AH$11="Southbound",$AH$11="Westbound")),'Raw Data'!BH1227,IF(AND($AE$11=$AL$7,OR($AH$11="Southbound",$AH$11="Westbound")),'Raw Data'!BH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8" s="6" t="str">
        <f>IF(AND($AE$11=$AL$1,OR($AH$11="Northbound",$AH$11="Eastbound")),'Raw Data'!BI191,IF(AND($AE$11=$AL$2,OR($AH$11="Northbound",$AH$11="Eastbound")),'Raw Data'!BI398,IF(AND($AE$11=$AL$3,OR($AH$11="Northbound",$AH$11="Eastbound")),'Raw Data'!BI605,IF(AND($AE$11=$AL$4,OR($AH$11="Northbound",$AH$11="Eastbound")),'Raw Data'!BI812,IF(AND($AE$11=$AL$5,OR($AH$11="Northbound",$AH$11="Eastbound")),'Raw Data'!BI1019,IF(AND($AE$11=$AL$6,OR($AH$11="Northbound",$AH$11="Eastbound")),'Raw Data'!BI1226,IF(AND($AE$11=$AL$7,OR($AH$11="Northbound",$AH$11="Eastbound")),'Raw Data'!BI1433,IF(AND($AE$11=$AL$1,OR($AH$11="Southbound",$AH$11="Westbound")),'Raw Data'!BI192,IF(AND($AE$11=$AL$2,OR($AH$11="Southbound",$AH$11="Westbound")),'Raw Data'!BI399,IF(AND($AE$11=$AL$3,OR($AH$11="Southbound",$AH$11="Westbound")),'Raw Data'!BI606,IF(AND($AE$11=$AL$4,OR($AH$11="Southbound",$AH$11="Westbound")),'Raw Data'!BI813,IF(AND($AE$11=$AL$5,OR($AH$11="Southbound",$AH$11="Westbound")),'Raw Data'!BI1020,IF(AND($AE$11=$AL$6,OR($AH$11="Southbound",$AH$11="Westbound")),'Raw Data'!BI1227,IF(AND($AE$11=$AL$7,OR($AH$11="Southbound",$AH$11="Westbound")),'Raw Data'!BI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8" s="6" t="str">
        <f>IF(AND($AE$11=$AL$1,OR($AH$11="Northbound",$AH$11="Eastbound")),'Raw Data'!BJ191,IF(AND($AE$11=$AL$2,OR($AH$11="Northbound",$AH$11="Eastbound")),'Raw Data'!BJ398,IF(AND($AE$11=$AL$3,OR($AH$11="Northbound",$AH$11="Eastbound")),'Raw Data'!BJ605,IF(AND($AE$11=$AL$4,OR($AH$11="Northbound",$AH$11="Eastbound")),'Raw Data'!BJ812,IF(AND($AE$11=$AL$5,OR($AH$11="Northbound",$AH$11="Eastbound")),'Raw Data'!BJ1019,IF(AND($AE$11=$AL$6,OR($AH$11="Northbound",$AH$11="Eastbound")),'Raw Data'!BJ1226,IF(AND($AE$11=$AL$7,OR($AH$11="Northbound",$AH$11="Eastbound")),'Raw Data'!BJ1433,IF(AND($AE$11=$AL$1,OR($AH$11="Southbound",$AH$11="Westbound")),'Raw Data'!BJ192,IF(AND($AE$11=$AL$2,OR($AH$11="Southbound",$AH$11="Westbound")),'Raw Data'!BJ399,IF(AND($AE$11=$AL$3,OR($AH$11="Southbound",$AH$11="Westbound")),'Raw Data'!BJ606,IF(AND($AE$11=$AL$4,OR($AH$11="Southbound",$AH$11="Westbound")),'Raw Data'!BJ813,IF(AND($AE$11=$AL$5,OR($AH$11="Southbound",$AH$11="Westbound")),'Raw Data'!BJ1020,IF(AND($AE$11=$AL$6,OR($AH$11="Southbound",$AH$11="Westbound")),'Raw Data'!BJ1227,IF(AND($AE$11=$AL$7,OR($AH$11="Southbound",$AH$11="Westbound")),'Raw Data'!BJ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8" s="70" t="str">
        <f>IF(AND($AE$11=$AL$1,OR($AH$11="Northbound",$AH$11="Eastbound")),'Raw Data'!BK191,IF(AND($AE$11=$AL$2,OR($AH$11="Northbound",$AH$11="Eastbound")),'Raw Data'!BK398,IF(AND($AE$11=$AL$3,OR($AH$11="Northbound",$AH$11="Eastbound")),'Raw Data'!BK605,IF(AND($AE$11=$AL$4,OR($AH$11="Northbound",$AH$11="Eastbound")),'Raw Data'!BK812,IF(AND($AE$11=$AL$5,OR($AH$11="Northbound",$AH$11="Eastbound")),'Raw Data'!BK1019,IF(AND($AE$11=$AL$6,OR($AH$11="Northbound",$AH$11="Eastbound")),'Raw Data'!BK1226,IF(AND($AE$11=$AL$7,OR($AH$11="Northbound",$AH$11="Eastbound")),'Raw Data'!BK1433,IF(AND($AE$11=$AL$1,OR($AH$11="Southbound",$AH$11="Westbound")),'Raw Data'!BK192,IF(AND($AE$11=$AL$2,OR($AH$11="Southbound",$AH$11="Westbound")),'Raw Data'!BK399,IF(AND($AE$11=$AL$3,OR($AH$11="Southbound",$AH$11="Westbound")),'Raw Data'!BK606,IF(AND($AE$11=$AL$4,OR($AH$11="Southbound",$AH$11="Westbound")),'Raw Data'!BK813,IF(AND($AE$11=$AL$5,OR($AH$11="Southbound",$AH$11="Westbound")),'Raw Data'!BK1020,IF(AND($AE$11=$AL$6,OR($AH$11="Southbound",$AH$11="Westbound")),'Raw Data'!BK1227,IF(AND($AE$11=$AL$7,OR($AH$11="Southbound",$AH$11="Westbound")),'Raw Data'!BK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8" s="47"/>
      <c r="AF48" s="47"/>
      <c r="AG48" s="47"/>
      <c r="AH48" s="47"/>
      <c r="AI48" s="47"/>
      <c r="AJ48" s="47"/>
      <c r="AK48" s="47"/>
      <c r="AL48" s="51"/>
      <c r="AM48" s="51"/>
      <c r="AN48" s="41"/>
      <c r="AO48" s="51"/>
      <c r="AQ48" s="47"/>
      <c r="AR48" s="47"/>
      <c r="AT48" s="47"/>
      <c r="AU48" s="47"/>
    </row>
    <row r="49" spans="1:47" ht="13.8" x14ac:dyDescent="0.25">
      <c r="A49" s="43">
        <v>0.36458333333333398</v>
      </c>
      <c r="B49" s="54">
        <f t="shared" si="1"/>
        <v>7</v>
      </c>
      <c r="C49" s="6">
        <f>IF(AND($AE$11=$AL$1,OR($AH$11="Northbound",$AH$11="Eastbound")),'Raw Data'!AM193,IF(AND($AE$11=$AL$2,OR($AH$11="Northbound",$AH$11="Eastbound")),'Raw Data'!AM400,IF(AND($AE$11=$AL$3,OR($AH$11="Northbound",$AH$11="Eastbound")),'Raw Data'!AM607,IF(AND($AE$11=$AL$4,OR($AH$11="Northbound",$AH$11="Eastbound")),'Raw Data'!AM814,IF(AND($AE$11=$AL$5,OR($AH$11="Northbound",$AH$11="Eastbound")),'Raw Data'!AM1021,IF(AND($AE$11=$AL$6,OR($AH$11="Northbound",$AH$11="Eastbound")),'Raw Data'!AM1228,IF(AND($AE$11=$AL$7,OR($AH$11="Northbound",$AH$11="Eastbound")),'Raw Data'!AM1435,IF(AND($AE$11=$AL$1,OR($AH$11="Southbound",$AH$11="Westbound")),'Raw Data'!AM194,IF(AND($AE$11=$AL$2,OR($AH$11="Southbound",$AH$11="Westbound")),'Raw Data'!AM401,IF(AND($AE$11=$AL$3,OR($AH$11="Southbound",$AH$11="Westbound")),'Raw Data'!AM608,IF(AND($AE$11=$AL$4,OR($AH$11="Southbound",$AH$11="Westbound")),'Raw Data'!AM815,IF(AND($AE$11=$AL$5,OR($AH$11="Southbound",$AH$11="Westbound")),'Raw Data'!AM1022,IF(AND($AE$11=$AL$6,OR($AH$11="Southbound",$AH$11="Westbound")),'Raw Data'!AM1229,IF(AND($AE$11=$AL$7,OR($AH$11="Southbound",$AH$11="Westbound")),'Raw Data'!AM1436,IF(AND($AE$11=$AL$1,$AH$11="Combined"),SUM('Raw Data'!AM193:AM194),IF(AND($AE$11=$AL$2,$AH$11="Combined"),SUM('Raw Data'!AM400:AM401),IF(AND($AE$11=$AL$3,$AH$11="Combined"),SUM('Raw Data'!AM607:AM608),IF(AND($AE$11=$AL$4,$AH$11="Combined"),SUM('Raw Data'!AM814:AM815),IF(AND($AE$11=$AL$5,$AH$11="Combined"),SUM('Raw Data'!AM1021:AM1022),IF(AND($AE$11=$AL$6,$AH$11="Combined"),SUM('Raw Data'!AM1228:AM1229),IF(AND($AE$11=$AL$7,$AH$11="Combined"),SUM('Raw Data'!AM1435:AM1436),"Error")))))))))))))))))))))</f>
        <v>0</v>
      </c>
      <c r="D49" s="6">
        <f>IF(AND($AE$11=$AL$1,OR($AH$11="Northbound",$AH$11="Eastbound")),'Raw Data'!AN193,IF(AND($AE$11=$AL$2,OR($AH$11="Northbound",$AH$11="Eastbound")),'Raw Data'!AN400,IF(AND($AE$11=$AL$3,OR($AH$11="Northbound",$AH$11="Eastbound")),'Raw Data'!AN607,IF(AND($AE$11=$AL$4,OR($AH$11="Northbound",$AH$11="Eastbound")),'Raw Data'!AN814,IF(AND($AE$11=$AL$5,OR($AH$11="Northbound",$AH$11="Eastbound")),'Raw Data'!AN1021,IF(AND($AE$11=$AL$6,OR($AH$11="Northbound",$AH$11="Eastbound")),'Raw Data'!AN1228,IF(AND($AE$11=$AL$7,OR($AH$11="Northbound",$AH$11="Eastbound")),'Raw Data'!AN1435,IF(AND($AE$11=$AL$1,OR($AH$11="Southbound",$AH$11="Westbound")),'Raw Data'!AN194,IF(AND($AE$11=$AL$2,OR($AH$11="Southbound",$AH$11="Westbound")),'Raw Data'!AN401,IF(AND($AE$11=$AL$3,OR($AH$11="Southbound",$AH$11="Westbound")),'Raw Data'!AN608,IF(AND($AE$11=$AL$4,OR($AH$11="Southbound",$AH$11="Westbound")),'Raw Data'!AN815,IF(AND($AE$11=$AL$5,OR($AH$11="Southbound",$AH$11="Westbound")),'Raw Data'!AN1022,IF(AND($AE$11=$AL$6,OR($AH$11="Southbound",$AH$11="Westbound")),'Raw Data'!AN1229,IF(AND($AE$11=$AL$7,OR($AH$11="Southbound",$AH$11="Westbound")),'Raw Data'!AN1436,IF(AND($AE$11=$AL$1,$AH$11="Combined"),SUM('Raw Data'!AN193:AN194),IF(AND($AE$11=$AL$2,$AH$11="Combined"),SUM('Raw Data'!AN400:AN401),IF(AND($AE$11=$AL$3,$AH$11="Combined"),SUM('Raw Data'!AN607:AN608),IF(AND($AE$11=$AL$4,$AH$11="Combined"),SUM('Raw Data'!AN814:AN815),IF(AND($AE$11=$AL$5,$AH$11="Combined"),SUM('Raw Data'!AN1021:AN1022),IF(AND($AE$11=$AL$6,$AH$11="Combined"),SUM('Raw Data'!AN1228:AN1229),IF(AND($AE$11=$AL$7,$AH$11="Combined"),SUM('Raw Data'!AN1435:AN1436),"Error")))))))))))))))))))))</f>
        <v>1</v>
      </c>
      <c r="E49" s="6">
        <f>IF(AND($AE$11=$AL$1,OR($AH$11="Northbound",$AH$11="Eastbound")),'Raw Data'!AO193,IF(AND($AE$11=$AL$2,OR($AH$11="Northbound",$AH$11="Eastbound")),'Raw Data'!AO400,IF(AND($AE$11=$AL$3,OR($AH$11="Northbound",$AH$11="Eastbound")),'Raw Data'!AO607,IF(AND($AE$11=$AL$4,OR($AH$11="Northbound",$AH$11="Eastbound")),'Raw Data'!AO814,IF(AND($AE$11=$AL$5,OR($AH$11="Northbound",$AH$11="Eastbound")),'Raw Data'!AO1021,IF(AND($AE$11=$AL$6,OR($AH$11="Northbound",$AH$11="Eastbound")),'Raw Data'!AO1228,IF(AND($AE$11=$AL$7,OR($AH$11="Northbound",$AH$11="Eastbound")),'Raw Data'!AO1435,IF(AND($AE$11=$AL$1,OR($AH$11="Southbound",$AH$11="Westbound")),'Raw Data'!AO194,IF(AND($AE$11=$AL$2,OR($AH$11="Southbound",$AH$11="Westbound")),'Raw Data'!AO401,IF(AND($AE$11=$AL$3,OR($AH$11="Southbound",$AH$11="Westbound")),'Raw Data'!AO608,IF(AND($AE$11=$AL$4,OR($AH$11="Southbound",$AH$11="Westbound")),'Raw Data'!AO815,IF(AND($AE$11=$AL$5,OR($AH$11="Southbound",$AH$11="Westbound")),'Raw Data'!AO1022,IF(AND($AE$11=$AL$6,OR($AH$11="Southbound",$AH$11="Westbound")),'Raw Data'!AO1229,IF(AND($AE$11=$AL$7,OR($AH$11="Southbound",$AH$11="Westbound")),'Raw Data'!AO1436,IF(AND($AE$11=$AL$1,$AH$11="Combined"),SUM('Raw Data'!AO193:AO194),IF(AND($AE$11=$AL$2,$AH$11="Combined"),SUM('Raw Data'!AO400:AO401),IF(AND($AE$11=$AL$3,$AH$11="Combined"),SUM('Raw Data'!AO607:AO608),IF(AND($AE$11=$AL$4,$AH$11="Combined"),SUM('Raw Data'!AO814:AO815),IF(AND($AE$11=$AL$5,$AH$11="Combined"),SUM('Raw Data'!AO1021:AO1022),IF(AND($AE$11=$AL$6,$AH$11="Combined"),SUM('Raw Data'!AO1228:AO1229),IF(AND($AE$11=$AL$7,$AH$11="Combined"),SUM('Raw Data'!AO1435:AO1436),"Error")))))))))))))))))))))</f>
        <v>2</v>
      </c>
      <c r="F49" s="6">
        <f>IF(AND($AE$11=$AL$1,OR($AH$11="Northbound",$AH$11="Eastbound")),'Raw Data'!AP193,IF(AND($AE$11=$AL$2,OR($AH$11="Northbound",$AH$11="Eastbound")),'Raw Data'!AP400,IF(AND($AE$11=$AL$3,OR($AH$11="Northbound",$AH$11="Eastbound")),'Raw Data'!AP607,IF(AND($AE$11=$AL$4,OR($AH$11="Northbound",$AH$11="Eastbound")),'Raw Data'!AP814,IF(AND($AE$11=$AL$5,OR($AH$11="Northbound",$AH$11="Eastbound")),'Raw Data'!AP1021,IF(AND($AE$11=$AL$6,OR($AH$11="Northbound",$AH$11="Eastbound")),'Raw Data'!AP1228,IF(AND($AE$11=$AL$7,OR($AH$11="Northbound",$AH$11="Eastbound")),'Raw Data'!AP1435,IF(AND($AE$11=$AL$1,OR($AH$11="Southbound",$AH$11="Westbound")),'Raw Data'!AP194,IF(AND($AE$11=$AL$2,OR($AH$11="Southbound",$AH$11="Westbound")),'Raw Data'!AP401,IF(AND($AE$11=$AL$3,OR($AH$11="Southbound",$AH$11="Westbound")),'Raw Data'!AP608,IF(AND($AE$11=$AL$4,OR($AH$11="Southbound",$AH$11="Westbound")),'Raw Data'!AP815,IF(AND($AE$11=$AL$5,OR($AH$11="Southbound",$AH$11="Westbound")),'Raw Data'!AP1022,IF(AND($AE$11=$AL$6,OR($AH$11="Southbound",$AH$11="Westbound")),'Raw Data'!AP1229,IF(AND($AE$11=$AL$7,OR($AH$11="Southbound",$AH$11="Westbound")),'Raw Data'!AP1436,IF(AND($AE$11=$AL$1,$AH$11="Combined"),SUM('Raw Data'!AP193:AP194),IF(AND($AE$11=$AL$2,$AH$11="Combined"),SUM('Raw Data'!AP400:AP401),IF(AND($AE$11=$AL$3,$AH$11="Combined"),SUM('Raw Data'!AP607:AP608),IF(AND($AE$11=$AL$4,$AH$11="Combined"),SUM('Raw Data'!AP814:AP815),IF(AND($AE$11=$AL$5,$AH$11="Combined"),SUM('Raw Data'!AP1021:AP1022),IF(AND($AE$11=$AL$6,$AH$11="Combined"),SUM('Raw Data'!AP1228:AP1229),IF(AND($AE$11=$AL$7,$AH$11="Combined"),SUM('Raw Data'!AP1435:AP1436),"Error")))))))))))))))))))))</f>
        <v>3</v>
      </c>
      <c r="G49" s="6">
        <f>IF(AND($AE$11=$AL$1,OR($AH$11="Northbound",$AH$11="Eastbound")),'Raw Data'!AQ193,IF(AND($AE$11=$AL$2,OR($AH$11="Northbound",$AH$11="Eastbound")),'Raw Data'!AQ400,IF(AND($AE$11=$AL$3,OR($AH$11="Northbound",$AH$11="Eastbound")),'Raw Data'!AQ607,IF(AND($AE$11=$AL$4,OR($AH$11="Northbound",$AH$11="Eastbound")),'Raw Data'!AQ814,IF(AND($AE$11=$AL$5,OR($AH$11="Northbound",$AH$11="Eastbound")),'Raw Data'!AQ1021,IF(AND($AE$11=$AL$6,OR($AH$11="Northbound",$AH$11="Eastbound")),'Raw Data'!AQ1228,IF(AND($AE$11=$AL$7,OR($AH$11="Northbound",$AH$11="Eastbound")),'Raw Data'!AQ1435,IF(AND($AE$11=$AL$1,OR($AH$11="Southbound",$AH$11="Westbound")),'Raw Data'!AQ194,IF(AND($AE$11=$AL$2,OR($AH$11="Southbound",$AH$11="Westbound")),'Raw Data'!AQ401,IF(AND($AE$11=$AL$3,OR($AH$11="Southbound",$AH$11="Westbound")),'Raw Data'!AQ608,IF(AND($AE$11=$AL$4,OR($AH$11="Southbound",$AH$11="Westbound")),'Raw Data'!AQ815,IF(AND($AE$11=$AL$5,OR($AH$11="Southbound",$AH$11="Westbound")),'Raw Data'!AQ1022,IF(AND($AE$11=$AL$6,OR($AH$11="Southbound",$AH$11="Westbound")),'Raw Data'!AQ1229,IF(AND($AE$11=$AL$7,OR($AH$11="Southbound",$AH$11="Westbound")),'Raw Data'!AQ1436,IF(AND($AE$11=$AL$1,$AH$11="Combined"),SUM('Raw Data'!AQ193:AQ194),IF(AND($AE$11=$AL$2,$AH$11="Combined"),SUM('Raw Data'!AQ400:AQ401),IF(AND($AE$11=$AL$3,$AH$11="Combined"),SUM('Raw Data'!AQ607:AQ608),IF(AND($AE$11=$AL$4,$AH$11="Combined"),SUM('Raw Data'!AQ814:AQ815),IF(AND($AE$11=$AL$5,$AH$11="Combined"),SUM('Raw Data'!AQ1021:AQ1022),IF(AND($AE$11=$AL$6,$AH$11="Combined"),SUM('Raw Data'!AQ1228:AQ1229),IF(AND($AE$11=$AL$7,$AH$11="Combined"),SUM('Raw Data'!AQ1435:AQ1436),"Error")))))))))))))))))))))</f>
        <v>1</v>
      </c>
      <c r="H49" s="6">
        <f>IF(AND($AE$11=$AL$1,OR($AH$11="Northbound",$AH$11="Eastbound")),'Raw Data'!AR193,IF(AND($AE$11=$AL$2,OR($AH$11="Northbound",$AH$11="Eastbound")),'Raw Data'!AR400,IF(AND($AE$11=$AL$3,OR($AH$11="Northbound",$AH$11="Eastbound")),'Raw Data'!AR607,IF(AND($AE$11=$AL$4,OR($AH$11="Northbound",$AH$11="Eastbound")),'Raw Data'!AR814,IF(AND($AE$11=$AL$5,OR($AH$11="Northbound",$AH$11="Eastbound")),'Raw Data'!AR1021,IF(AND($AE$11=$AL$6,OR($AH$11="Northbound",$AH$11="Eastbound")),'Raw Data'!AR1228,IF(AND($AE$11=$AL$7,OR($AH$11="Northbound",$AH$11="Eastbound")),'Raw Data'!AR1435,IF(AND($AE$11=$AL$1,OR($AH$11="Southbound",$AH$11="Westbound")),'Raw Data'!AR194,IF(AND($AE$11=$AL$2,OR($AH$11="Southbound",$AH$11="Westbound")),'Raw Data'!AR401,IF(AND($AE$11=$AL$3,OR($AH$11="Southbound",$AH$11="Westbound")),'Raw Data'!AR608,IF(AND($AE$11=$AL$4,OR($AH$11="Southbound",$AH$11="Westbound")),'Raw Data'!AR815,IF(AND($AE$11=$AL$5,OR($AH$11="Southbound",$AH$11="Westbound")),'Raw Data'!AR1022,IF(AND($AE$11=$AL$6,OR($AH$11="Southbound",$AH$11="Westbound")),'Raw Data'!AR1229,IF(AND($AE$11=$AL$7,OR($AH$11="Southbound",$AH$11="Westbound")),'Raw Data'!AR1436,IF(AND($AE$11=$AL$1,$AH$11="Combined"),SUM('Raw Data'!AR193:AR194),IF(AND($AE$11=$AL$2,$AH$11="Combined"),SUM('Raw Data'!AR400:AR401),IF(AND($AE$11=$AL$3,$AH$11="Combined"),SUM('Raw Data'!AR607:AR608),IF(AND($AE$11=$AL$4,$AH$11="Combined"),SUM('Raw Data'!AR814:AR815),IF(AND($AE$11=$AL$5,$AH$11="Combined"),SUM('Raw Data'!AR1021:AR1022),IF(AND($AE$11=$AL$6,$AH$11="Combined"),SUM('Raw Data'!AR1228:AR1229),IF(AND($AE$11=$AL$7,$AH$11="Combined"),SUM('Raw Data'!AR1435:AR1436),"Error")))))))))))))))))))))</f>
        <v>0</v>
      </c>
      <c r="I49" s="6">
        <f>IF(AND($AE$11=$AL$1,OR($AH$11="Northbound",$AH$11="Eastbound")),'Raw Data'!AS193,IF(AND($AE$11=$AL$2,OR($AH$11="Northbound",$AH$11="Eastbound")),'Raw Data'!AS400,IF(AND($AE$11=$AL$3,OR($AH$11="Northbound",$AH$11="Eastbound")),'Raw Data'!AS607,IF(AND($AE$11=$AL$4,OR($AH$11="Northbound",$AH$11="Eastbound")),'Raw Data'!AS814,IF(AND($AE$11=$AL$5,OR($AH$11="Northbound",$AH$11="Eastbound")),'Raw Data'!AS1021,IF(AND($AE$11=$AL$6,OR($AH$11="Northbound",$AH$11="Eastbound")),'Raw Data'!AS1228,IF(AND($AE$11=$AL$7,OR($AH$11="Northbound",$AH$11="Eastbound")),'Raw Data'!AS1435,IF(AND($AE$11=$AL$1,OR($AH$11="Southbound",$AH$11="Westbound")),'Raw Data'!AS194,IF(AND($AE$11=$AL$2,OR($AH$11="Southbound",$AH$11="Westbound")),'Raw Data'!AS401,IF(AND($AE$11=$AL$3,OR($AH$11="Southbound",$AH$11="Westbound")),'Raw Data'!AS608,IF(AND($AE$11=$AL$4,OR($AH$11="Southbound",$AH$11="Westbound")),'Raw Data'!AS815,IF(AND($AE$11=$AL$5,OR($AH$11="Southbound",$AH$11="Westbound")),'Raw Data'!AS1022,IF(AND($AE$11=$AL$6,OR($AH$11="Southbound",$AH$11="Westbound")),'Raw Data'!AS1229,IF(AND($AE$11=$AL$7,OR($AH$11="Southbound",$AH$11="Westbound")),'Raw Data'!AS1436,IF(AND($AE$11=$AL$1,$AH$11="Combined"),SUM('Raw Data'!AS193:AS194),IF(AND($AE$11=$AL$2,$AH$11="Combined"),SUM('Raw Data'!AS400:AS401),IF(AND($AE$11=$AL$3,$AH$11="Combined"),SUM('Raw Data'!AS607:AS608),IF(AND($AE$11=$AL$4,$AH$11="Combined"),SUM('Raw Data'!AS814:AS815),IF(AND($AE$11=$AL$5,$AH$11="Combined"),SUM('Raw Data'!AS1021:AS1022),IF(AND($AE$11=$AL$6,$AH$11="Combined"),SUM('Raw Data'!AS1228:AS1229),IF(AND($AE$11=$AL$7,$AH$11="Combined"),SUM('Raw Data'!AS1435:AS1436),"Error")))))))))))))))))))))</f>
        <v>0</v>
      </c>
      <c r="J49" s="6">
        <f>IF(AND($AE$11=$AL$1,OR($AH$11="Northbound",$AH$11="Eastbound")),'Raw Data'!AT193,IF(AND($AE$11=$AL$2,OR($AH$11="Northbound",$AH$11="Eastbound")),'Raw Data'!AT400,IF(AND($AE$11=$AL$3,OR($AH$11="Northbound",$AH$11="Eastbound")),'Raw Data'!AT607,IF(AND($AE$11=$AL$4,OR($AH$11="Northbound",$AH$11="Eastbound")),'Raw Data'!AT814,IF(AND($AE$11=$AL$5,OR($AH$11="Northbound",$AH$11="Eastbound")),'Raw Data'!AT1021,IF(AND($AE$11=$AL$6,OR($AH$11="Northbound",$AH$11="Eastbound")),'Raw Data'!AT1228,IF(AND($AE$11=$AL$7,OR($AH$11="Northbound",$AH$11="Eastbound")),'Raw Data'!AT1435,IF(AND($AE$11=$AL$1,OR($AH$11="Southbound",$AH$11="Westbound")),'Raw Data'!AT194,IF(AND($AE$11=$AL$2,OR($AH$11="Southbound",$AH$11="Westbound")),'Raw Data'!AT401,IF(AND($AE$11=$AL$3,OR($AH$11="Southbound",$AH$11="Westbound")),'Raw Data'!AT608,IF(AND($AE$11=$AL$4,OR($AH$11="Southbound",$AH$11="Westbound")),'Raw Data'!AT815,IF(AND($AE$11=$AL$5,OR($AH$11="Southbound",$AH$11="Westbound")),'Raw Data'!AT1022,IF(AND($AE$11=$AL$6,OR($AH$11="Southbound",$AH$11="Westbound")),'Raw Data'!AT1229,IF(AND($AE$11=$AL$7,OR($AH$11="Southbound",$AH$11="Westbound")),'Raw Data'!AT1436,IF(AND($AE$11=$AL$1,$AH$11="Combined"),SUM('Raw Data'!AT193:AT194),IF(AND($AE$11=$AL$2,$AH$11="Combined"),SUM('Raw Data'!AT400:AT401),IF(AND($AE$11=$AL$3,$AH$11="Combined"),SUM('Raw Data'!AT607:AT608),IF(AND($AE$11=$AL$4,$AH$11="Combined"),SUM('Raw Data'!AT814:AT815),IF(AND($AE$11=$AL$5,$AH$11="Combined"),SUM('Raw Data'!AT1021:AT1022),IF(AND($AE$11=$AL$6,$AH$11="Combined"),SUM('Raw Data'!AT1228:AT1229),IF(AND($AE$11=$AL$7,$AH$11="Combined"),SUM('Raw Data'!AT1435:AT1436),"Error")))))))))))))))))))))</f>
        <v>0</v>
      </c>
      <c r="K49" s="6">
        <f>IF(AND($AE$11=$AL$1,OR($AH$11="Northbound",$AH$11="Eastbound")),'Raw Data'!AU193,IF(AND($AE$11=$AL$2,OR($AH$11="Northbound",$AH$11="Eastbound")),'Raw Data'!AU400,IF(AND($AE$11=$AL$3,OR($AH$11="Northbound",$AH$11="Eastbound")),'Raw Data'!AU607,IF(AND($AE$11=$AL$4,OR($AH$11="Northbound",$AH$11="Eastbound")),'Raw Data'!AU814,IF(AND($AE$11=$AL$5,OR($AH$11="Northbound",$AH$11="Eastbound")),'Raw Data'!AU1021,IF(AND($AE$11=$AL$6,OR($AH$11="Northbound",$AH$11="Eastbound")),'Raw Data'!AU1228,IF(AND($AE$11=$AL$7,OR($AH$11="Northbound",$AH$11="Eastbound")),'Raw Data'!AU1435,IF(AND($AE$11=$AL$1,OR($AH$11="Southbound",$AH$11="Westbound")),'Raw Data'!AU194,IF(AND($AE$11=$AL$2,OR($AH$11="Southbound",$AH$11="Westbound")),'Raw Data'!AU401,IF(AND($AE$11=$AL$3,OR($AH$11="Southbound",$AH$11="Westbound")),'Raw Data'!AU608,IF(AND($AE$11=$AL$4,OR($AH$11="Southbound",$AH$11="Westbound")),'Raw Data'!AU815,IF(AND($AE$11=$AL$5,OR($AH$11="Southbound",$AH$11="Westbound")),'Raw Data'!AU1022,IF(AND($AE$11=$AL$6,OR($AH$11="Southbound",$AH$11="Westbound")),'Raw Data'!AU1229,IF(AND($AE$11=$AL$7,OR($AH$11="Southbound",$AH$11="Westbound")),'Raw Data'!AU1436,IF(AND($AE$11=$AL$1,$AH$11="Combined"),SUM('Raw Data'!AU193:AU194),IF(AND($AE$11=$AL$2,$AH$11="Combined"),SUM('Raw Data'!AU400:AU401),IF(AND($AE$11=$AL$3,$AH$11="Combined"),SUM('Raw Data'!AU607:AU608),IF(AND($AE$11=$AL$4,$AH$11="Combined"),SUM('Raw Data'!AU814:AU815),IF(AND($AE$11=$AL$5,$AH$11="Combined"),SUM('Raw Data'!AU1021:AU1022),IF(AND($AE$11=$AL$6,$AH$11="Combined"),SUM('Raw Data'!AU1228:AU1229),IF(AND($AE$11=$AL$7,$AH$11="Combined"),SUM('Raw Data'!AU1435:AU1436),"Error")))))))))))))))))))))</f>
        <v>0</v>
      </c>
      <c r="L49" s="6">
        <f>IF(AND($AE$11=$AL$1,OR($AH$11="Northbound",$AH$11="Eastbound")),'Raw Data'!AV193,IF(AND($AE$11=$AL$2,OR($AH$11="Northbound",$AH$11="Eastbound")),'Raw Data'!AV400,IF(AND($AE$11=$AL$3,OR($AH$11="Northbound",$AH$11="Eastbound")),'Raw Data'!AV607,IF(AND($AE$11=$AL$4,OR($AH$11="Northbound",$AH$11="Eastbound")),'Raw Data'!AV814,IF(AND($AE$11=$AL$5,OR($AH$11="Northbound",$AH$11="Eastbound")),'Raw Data'!AV1021,IF(AND($AE$11=$AL$6,OR($AH$11="Northbound",$AH$11="Eastbound")),'Raw Data'!AV1228,IF(AND($AE$11=$AL$7,OR($AH$11="Northbound",$AH$11="Eastbound")),'Raw Data'!AV1435,IF(AND($AE$11=$AL$1,OR($AH$11="Southbound",$AH$11="Westbound")),'Raw Data'!AV194,IF(AND($AE$11=$AL$2,OR($AH$11="Southbound",$AH$11="Westbound")),'Raw Data'!AV401,IF(AND($AE$11=$AL$3,OR($AH$11="Southbound",$AH$11="Westbound")),'Raw Data'!AV608,IF(AND($AE$11=$AL$4,OR($AH$11="Southbound",$AH$11="Westbound")),'Raw Data'!AV815,IF(AND($AE$11=$AL$5,OR($AH$11="Southbound",$AH$11="Westbound")),'Raw Data'!AV1022,IF(AND($AE$11=$AL$6,OR($AH$11="Southbound",$AH$11="Westbound")),'Raw Data'!AV1229,IF(AND($AE$11=$AL$7,OR($AH$11="Southbound",$AH$11="Westbound")),'Raw Data'!AV1436,IF(AND($AE$11=$AL$1,$AH$11="Combined"),SUM('Raw Data'!AV193:AV194),IF(AND($AE$11=$AL$2,$AH$11="Combined"),SUM('Raw Data'!AV400:AV401),IF(AND($AE$11=$AL$3,$AH$11="Combined"),SUM('Raw Data'!AV607:AV608),IF(AND($AE$11=$AL$4,$AH$11="Combined"),SUM('Raw Data'!AV814:AV815),IF(AND($AE$11=$AL$5,$AH$11="Combined"),SUM('Raw Data'!AV1021:AV1022),IF(AND($AE$11=$AL$6,$AH$11="Combined"),SUM('Raw Data'!AV1228:AV1229),IF(AND($AE$11=$AL$7,$AH$11="Combined"),SUM('Raw Data'!AV1435:AV1436),"Error")))))))))))))))))))))</f>
        <v>0</v>
      </c>
      <c r="M49" s="6">
        <f>IF(AND($AE$11=$AL$1,OR($AH$11="Northbound",$AH$11="Eastbound")),'Raw Data'!AW193,IF(AND($AE$11=$AL$2,OR($AH$11="Northbound",$AH$11="Eastbound")),'Raw Data'!AW400,IF(AND($AE$11=$AL$3,OR($AH$11="Northbound",$AH$11="Eastbound")),'Raw Data'!AW607,IF(AND($AE$11=$AL$4,OR($AH$11="Northbound",$AH$11="Eastbound")),'Raw Data'!AW814,IF(AND($AE$11=$AL$5,OR($AH$11="Northbound",$AH$11="Eastbound")),'Raw Data'!AW1021,IF(AND($AE$11=$AL$6,OR($AH$11="Northbound",$AH$11="Eastbound")),'Raw Data'!AW1228,IF(AND($AE$11=$AL$7,OR($AH$11="Northbound",$AH$11="Eastbound")),'Raw Data'!AW1435,IF(AND($AE$11=$AL$1,OR($AH$11="Southbound",$AH$11="Westbound")),'Raw Data'!AW194,IF(AND($AE$11=$AL$2,OR($AH$11="Southbound",$AH$11="Westbound")),'Raw Data'!AW401,IF(AND($AE$11=$AL$3,OR($AH$11="Southbound",$AH$11="Westbound")),'Raw Data'!AW608,IF(AND($AE$11=$AL$4,OR($AH$11="Southbound",$AH$11="Westbound")),'Raw Data'!AW815,IF(AND($AE$11=$AL$5,OR($AH$11="Southbound",$AH$11="Westbound")),'Raw Data'!AW1022,IF(AND($AE$11=$AL$6,OR($AH$11="Southbound",$AH$11="Westbound")),'Raw Data'!AW1229,IF(AND($AE$11=$AL$7,OR($AH$11="Southbound",$AH$11="Westbound")),'Raw Data'!AW1436,IF(AND($AE$11=$AL$1,$AH$11="Combined"),SUM('Raw Data'!AW193:AW194),IF(AND($AE$11=$AL$2,$AH$11="Combined"),SUM('Raw Data'!AW400:AW401),IF(AND($AE$11=$AL$3,$AH$11="Combined"),SUM('Raw Data'!AW607:AW608),IF(AND($AE$11=$AL$4,$AH$11="Combined"),SUM('Raw Data'!AW814:AW815),IF(AND($AE$11=$AL$5,$AH$11="Combined"),SUM('Raw Data'!AW1021:AW1022),IF(AND($AE$11=$AL$6,$AH$11="Combined"),SUM('Raw Data'!AW1228:AW1229),IF(AND($AE$11=$AL$7,$AH$11="Combined"),SUM('Raw Data'!AW1435:AW1436),"Error")))))))))))))))))))))</f>
        <v>0</v>
      </c>
      <c r="N49" s="6">
        <f>IF(AND($AE$11=$AL$1,OR($AH$11="Northbound",$AH$11="Eastbound")),'Raw Data'!AX193,IF(AND($AE$11=$AL$2,OR($AH$11="Northbound",$AH$11="Eastbound")),'Raw Data'!AX400,IF(AND($AE$11=$AL$3,OR($AH$11="Northbound",$AH$11="Eastbound")),'Raw Data'!AX607,IF(AND($AE$11=$AL$4,OR($AH$11="Northbound",$AH$11="Eastbound")),'Raw Data'!AX814,IF(AND($AE$11=$AL$5,OR($AH$11="Northbound",$AH$11="Eastbound")),'Raw Data'!AX1021,IF(AND($AE$11=$AL$6,OR($AH$11="Northbound",$AH$11="Eastbound")),'Raw Data'!AX1228,IF(AND($AE$11=$AL$7,OR($AH$11="Northbound",$AH$11="Eastbound")),'Raw Data'!AX1435,IF(AND($AE$11=$AL$1,OR($AH$11="Southbound",$AH$11="Westbound")),'Raw Data'!AX194,IF(AND($AE$11=$AL$2,OR($AH$11="Southbound",$AH$11="Westbound")),'Raw Data'!AX401,IF(AND($AE$11=$AL$3,OR($AH$11="Southbound",$AH$11="Westbound")),'Raw Data'!AX608,IF(AND($AE$11=$AL$4,OR($AH$11="Southbound",$AH$11="Westbound")),'Raw Data'!AX815,IF(AND($AE$11=$AL$5,OR($AH$11="Southbound",$AH$11="Westbound")),'Raw Data'!AX1022,IF(AND($AE$11=$AL$6,OR($AH$11="Southbound",$AH$11="Westbound")),'Raw Data'!AX1229,IF(AND($AE$11=$AL$7,OR($AH$11="Southbound",$AH$11="Westbound")),'Raw Data'!AX1436,IF(AND($AE$11=$AL$1,$AH$11="Combined"),SUM('Raw Data'!AX193:AX194),IF(AND($AE$11=$AL$2,$AH$11="Combined"),SUM('Raw Data'!AX400:AX401),IF(AND($AE$11=$AL$3,$AH$11="Combined"),SUM('Raw Data'!AX607:AX608),IF(AND($AE$11=$AL$4,$AH$11="Combined"),SUM('Raw Data'!AX814:AX815),IF(AND($AE$11=$AL$5,$AH$11="Combined"),SUM('Raw Data'!AX1021:AX1022),IF(AND($AE$11=$AL$6,$AH$11="Combined"),SUM('Raw Data'!AX1228:AX1229),IF(AND($AE$11=$AL$7,$AH$11="Combined"),SUM('Raw Data'!AX1435:AX1436),"Error")))))))))))))))))))))</f>
        <v>0</v>
      </c>
      <c r="O49" s="6">
        <f>IF(AND($AE$11=$AL$1,OR($AH$11="Northbound",$AH$11="Eastbound")),'Raw Data'!AY193,IF(AND($AE$11=$AL$2,OR($AH$11="Northbound",$AH$11="Eastbound")),'Raw Data'!AY400,IF(AND($AE$11=$AL$3,OR($AH$11="Northbound",$AH$11="Eastbound")),'Raw Data'!AY607,IF(AND($AE$11=$AL$4,OR($AH$11="Northbound",$AH$11="Eastbound")),'Raw Data'!AY814,IF(AND($AE$11=$AL$5,OR($AH$11="Northbound",$AH$11="Eastbound")),'Raw Data'!AY1021,IF(AND($AE$11=$AL$6,OR($AH$11="Northbound",$AH$11="Eastbound")),'Raw Data'!AY1228,IF(AND($AE$11=$AL$7,OR($AH$11="Northbound",$AH$11="Eastbound")),'Raw Data'!AY1435,IF(AND($AE$11=$AL$1,OR($AH$11="Southbound",$AH$11="Westbound")),'Raw Data'!AY194,IF(AND($AE$11=$AL$2,OR($AH$11="Southbound",$AH$11="Westbound")),'Raw Data'!AY401,IF(AND($AE$11=$AL$3,OR($AH$11="Southbound",$AH$11="Westbound")),'Raw Data'!AY608,IF(AND($AE$11=$AL$4,OR($AH$11="Southbound",$AH$11="Westbound")),'Raw Data'!AY815,IF(AND($AE$11=$AL$5,OR($AH$11="Southbound",$AH$11="Westbound")),'Raw Data'!AY1022,IF(AND($AE$11=$AL$6,OR($AH$11="Southbound",$AH$11="Westbound")),'Raw Data'!AY1229,IF(AND($AE$11=$AL$7,OR($AH$11="Southbound",$AH$11="Westbound")),'Raw Data'!AY1436,IF(AND($AE$11=$AL$1,$AH$11="Combined"),SUM('Raw Data'!AY193:AY194),IF(AND($AE$11=$AL$2,$AH$11="Combined"),SUM('Raw Data'!AY400:AY401),IF(AND($AE$11=$AL$3,$AH$11="Combined"),SUM('Raw Data'!AY607:AY608),IF(AND($AE$11=$AL$4,$AH$11="Combined"),SUM('Raw Data'!AY814:AY815),IF(AND($AE$11=$AL$5,$AH$11="Combined"),SUM('Raw Data'!AY1021:AY1022),IF(AND($AE$11=$AL$6,$AH$11="Combined"),SUM('Raw Data'!AY1228:AY1229),IF(AND($AE$11=$AL$7,$AH$11="Combined"),SUM('Raw Data'!AY1435:AY1436),"Error")))))))))))))))))))))</f>
        <v>0</v>
      </c>
      <c r="P49" s="6">
        <f>IF(AND($AE$11=$AL$1,OR($AH$11="Northbound",$AH$11="Eastbound")),'Raw Data'!AZ193,IF(AND($AE$11=$AL$2,OR($AH$11="Northbound",$AH$11="Eastbound")),'Raw Data'!AZ400,IF(AND($AE$11=$AL$3,OR($AH$11="Northbound",$AH$11="Eastbound")),'Raw Data'!AZ607,IF(AND($AE$11=$AL$4,OR($AH$11="Northbound",$AH$11="Eastbound")),'Raw Data'!AZ814,IF(AND($AE$11=$AL$5,OR($AH$11="Northbound",$AH$11="Eastbound")),'Raw Data'!AZ1021,IF(AND($AE$11=$AL$6,OR($AH$11="Northbound",$AH$11="Eastbound")),'Raw Data'!AZ1228,IF(AND($AE$11=$AL$7,OR($AH$11="Northbound",$AH$11="Eastbound")),'Raw Data'!AZ1435,IF(AND($AE$11=$AL$1,OR($AH$11="Southbound",$AH$11="Westbound")),'Raw Data'!AZ194,IF(AND($AE$11=$AL$2,OR($AH$11="Southbound",$AH$11="Westbound")),'Raw Data'!AZ401,IF(AND($AE$11=$AL$3,OR($AH$11="Southbound",$AH$11="Westbound")),'Raw Data'!AZ608,IF(AND($AE$11=$AL$4,OR($AH$11="Southbound",$AH$11="Westbound")),'Raw Data'!AZ815,IF(AND($AE$11=$AL$5,OR($AH$11="Southbound",$AH$11="Westbound")),'Raw Data'!AZ1022,IF(AND($AE$11=$AL$6,OR($AH$11="Southbound",$AH$11="Westbound")),'Raw Data'!AZ1229,IF(AND($AE$11=$AL$7,OR($AH$11="Southbound",$AH$11="Westbound")),'Raw Data'!AZ1436,IF(AND($AE$11=$AL$1,$AH$11="Combined"),SUM('Raw Data'!AZ193:AZ194),IF(AND($AE$11=$AL$2,$AH$11="Combined"),SUM('Raw Data'!AZ400:AZ401),IF(AND($AE$11=$AL$3,$AH$11="Combined"),SUM('Raw Data'!AZ607:AZ608),IF(AND($AE$11=$AL$4,$AH$11="Combined"),SUM('Raw Data'!AZ814:AZ815),IF(AND($AE$11=$AL$5,$AH$11="Combined"),SUM('Raw Data'!AZ1021:AZ1022),IF(AND($AE$11=$AL$6,$AH$11="Combined"),SUM('Raw Data'!AZ1228:AZ1229),IF(AND($AE$11=$AL$7,$AH$11="Combined"),SUM('Raw Data'!AZ1435:AZ1436),"Error")))))))))))))))))))))</f>
        <v>0</v>
      </c>
      <c r="Q49" s="6">
        <f>IF(AND($AE$11=$AL$1,OR($AH$11="Northbound",$AH$11="Eastbound")),'Raw Data'!BA193,IF(AND($AE$11=$AL$2,OR($AH$11="Northbound",$AH$11="Eastbound")),'Raw Data'!BA400,IF(AND($AE$11=$AL$3,OR($AH$11="Northbound",$AH$11="Eastbound")),'Raw Data'!BA607,IF(AND($AE$11=$AL$4,OR($AH$11="Northbound",$AH$11="Eastbound")),'Raw Data'!BA814,IF(AND($AE$11=$AL$5,OR($AH$11="Northbound",$AH$11="Eastbound")),'Raw Data'!BA1021,IF(AND($AE$11=$AL$6,OR($AH$11="Northbound",$AH$11="Eastbound")),'Raw Data'!BA1228,IF(AND($AE$11=$AL$7,OR($AH$11="Northbound",$AH$11="Eastbound")),'Raw Data'!BA1435,IF(AND($AE$11=$AL$1,OR($AH$11="Southbound",$AH$11="Westbound")),'Raw Data'!BA194,IF(AND($AE$11=$AL$2,OR($AH$11="Southbound",$AH$11="Westbound")),'Raw Data'!BA401,IF(AND($AE$11=$AL$3,OR($AH$11="Southbound",$AH$11="Westbound")),'Raw Data'!BA608,IF(AND($AE$11=$AL$4,OR($AH$11="Southbound",$AH$11="Westbound")),'Raw Data'!BA815,IF(AND($AE$11=$AL$5,OR($AH$11="Southbound",$AH$11="Westbound")),'Raw Data'!BA1022,IF(AND($AE$11=$AL$6,OR($AH$11="Southbound",$AH$11="Westbound")),'Raw Data'!BA1229,IF(AND($AE$11=$AL$7,OR($AH$11="Southbound",$AH$11="Westbound")),'Raw Data'!BA1436,IF(AND($AE$11=$AL$1,$AH$11="Combined"),SUM('Raw Data'!BA193:BA194),IF(AND($AE$11=$AL$2,$AH$11="Combined"),SUM('Raw Data'!BA400:BA401),IF(AND($AE$11=$AL$3,$AH$11="Combined"),SUM('Raw Data'!BA607:BA608),IF(AND($AE$11=$AL$4,$AH$11="Combined"),SUM('Raw Data'!BA814:BA815),IF(AND($AE$11=$AL$5,$AH$11="Combined"),SUM('Raw Data'!BA1021:BA1022),IF(AND($AE$11=$AL$6,$AH$11="Combined"),SUM('Raw Data'!BA1228:BA1229),IF(AND($AE$11=$AL$7,$AH$11="Combined"),SUM('Raw Data'!BA1435:BA1436),"Error")))))))))))))))))))))</f>
        <v>0</v>
      </c>
      <c r="R49" s="6">
        <f>IF(AND($AE$11=$AL$1,OR($AH$11="Northbound",$AH$11="Eastbound")),'Raw Data'!BB193,IF(AND($AE$11=$AL$2,OR($AH$11="Northbound",$AH$11="Eastbound")),'Raw Data'!BB400,IF(AND($AE$11=$AL$3,OR($AH$11="Northbound",$AH$11="Eastbound")),'Raw Data'!BB607,IF(AND($AE$11=$AL$4,OR($AH$11="Northbound",$AH$11="Eastbound")),'Raw Data'!BB814,IF(AND($AE$11=$AL$5,OR($AH$11="Northbound",$AH$11="Eastbound")),'Raw Data'!BB1021,IF(AND($AE$11=$AL$6,OR($AH$11="Northbound",$AH$11="Eastbound")),'Raw Data'!BB1228,IF(AND($AE$11=$AL$7,OR($AH$11="Northbound",$AH$11="Eastbound")),'Raw Data'!BB1435,IF(AND($AE$11=$AL$1,OR($AH$11="Southbound",$AH$11="Westbound")),'Raw Data'!BB194,IF(AND($AE$11=$AL$2,OR($AH$11="Southbound",$AH$11="Westbound")),'Raw Data'!BB401,IF(AND($AE$11=$AL$3,OR($AH$11="Southbound",$AH$11="Westbound")),'Raw Data'!BB608,IF(AND($AE$11=$AL$4,OR($AH$11="Southbound",$AH$11="Westbound")),'Raw Data'!BB815,IF(AND($AE$11=$AL$5,OR($AH$11="Southbound",$AH$11="Westbound")),'Raw Data'!BB1022,IF(AND($AE$11=$AL$6,OR($AH$11="Southbound",$AH$11="Westbound")),'Raw Data'!BB1229,IF(AND($AE$11=$AL$7,OR($AH$11="Southbound",$AH$11="Westbound")),'Raw Data'!BB1436,IF(AND($AE$11=$AL$1,$AH$11="Combined"),SUM('Raw Data'!BB193:BB194),IF(AND($AE$11=$AL$2,$AH$11="Combined"),SUM('Raw Data'!BB400:BB401),IF(AND($AE$11=$AL$3,$AH$11="Combined"),SUM('Raw Data'!BB607:BB608),IF(AND($AE$11=$AL$4,$AH$11="Combined"),SUM('Raw Data'!BB814:BB815),IF(AND($AE$11=$AL$5,$AH$11="Combined"),SUM('Raw Data'!BB1021:BB1022),IF(AND($AE$11=$AL$6,$AH$11="Combined"),SUM('Raw Data'!BB1228:BB1229),IF(AND($AE$11=$AL$7,$AH$11="Combined"),SUM('Raw Data'!BB1435:BB1436),"Error")))))))))))))))))))))</f>
        <v>0</v>
      </c>
      <c r="S49" s="6">
        <f>IF(AND($AE$11=$AL$1,OR($AH$11="Northbound",$AH$11="Eastbound")),'Raw Data'!BC193,IF(AND($AE$11=$AL$2,OR($AH$11="Northbound",$AH$11="Eastbound")),'Raw Data'!BC400,IF(AND($AE$11=$AL$3,OR($AH$11="Northbound",$AH$11="Eastbound")),'Raw Data'!BC607,IF(AND($AE$11=$AL$4,OR($AH$11="Northbound",$AH$11="Eastbound")),'Raw Data'!BC814,IF(AND($AE$11=$AL$5,OR($AH$11="Northbound",$AH$11="Eastbound")),'Raw Data'!BC1021,IF(AND($AE$11=$AL$6,OR($AH$11="Northbound",$AH$11="Eastbound")),'Raw Data'!BC1228,IF(AND($AE$11=$AL$7,OR($AH$11="Northbound",$AH$11="Eastbound")),'Raw Data'!BC1435,IF(AND($AE$11=$AL$1,OR($AH$11="Southbound",$AH$11="Westbound")),'Raw Data'!BC194,IF(AND($AE$11=$AL$2,OR($AH$11="Southbound",$AH$11="Westbound")),'Raw Data'!BC401,IF(AND($AE$11=$AL$3,OR($AH$11="Southbound",$AH$11="Westbound")),'Raw Data'!BC608,IF(AND($AE$11=$AL$4,OR($AH$11="Southbound",$AH$11="Westbound")),'Raw Data'!BC815,IF(AND($AE$11=$AL$5,OR($AH$11="Southbound",$AH$11="Westbound")),'Raw Data'!BC1022,IF(AND($AE$11=$AL$6,OR($AH$11="Southbound",$AH$11="Westbound")),'Raw Data'!BC1229,IF(AND($AE$11=$AL$7,OR($AH$11="Southbound",$AH$11="Westbound")),'Raw Data'!BC1436,IF(AND($AE$11=$AL$1,$AH$11="Combined"),SUM('Raw Data'!BC193:BC194),IF(AND($AE$11=$AL$2,$AH$11="Combined"),SUM('Raw Data'!BC400:BC401),IF(AND($AE$11=$AL$3,$AH$11="Combined"),SUM('Raw Data'!BC607:BC608),IF(AND($AE$11=$AL$4,$AH$11="Combined"),SUM('Raw Data'!BC814:BC815),IF(AND($AE$11=$AL$5,$AH$11="Combined"),SUM('Raw Data'!BC1021:BC1022),IF(AND($AE$11=$AL$6,$AH$11="Combined"),SUM('Raw Data'!BC1228:BC1229),IF(AND($AE$11=$AL$7,$AH$11="Combined"),SUM('Raw Data'!BC1435:BC1436),"Error")))))))))))))))))))))</f>
        <v>0</v>
      </c>
      <c r="T49" s="6">
        <f>IF(AND($AE$11=$AL$1,OR($AH$11="Northbound",$AH$11="Eastbound")),'Raw Data'!BD193,IF(AND($AE$11=$AL$2,OR($AH$11="Northbound",$AH$11="Eastbound")),'Raw Data'!BD400,IF(AND($AE$11=$AL$3,OR($AH$11="Northbound",$AH$11="Eastbound")),'Raw Data'!BD607,IF(AND($AE$11=$AL$4,OR($AH$11="Northbound",$AH$11="Eastbound")),'Raw Data'!BD814,IF(AND($AE$11=$AL$5,OR($AH$11="Northbound",$AH$11="Eastbound")),'Raw Data'!BD1021,IF(AND($AE$11=$AL$6,OR($AH$11="Northbound",$AH$11="Eastbound")),'Raw Data'!BD1228,IF(AND($AE$11=$AL$7,OR($AH$11="Northbound",$AH$11="Eastbound")),'Raw Data'!BD1435,IF(AND($AE$11=$AL$1,OR($AH$11="Southbound",$AH$11="Westbound")),'Raw Data'!BD194,IF(AND($AE$11=$AL$2,OR($AH$11="Southbound",$AH$11="Westbound")),'Raw Data'!BD401,IF(AND($AE$11=$AL$3,OR($AH$11="Southbound",$AH$11="Westbound")),'Raw Data'!BD608,IF(AND($AE$11=$AL$4,OR($AH$11="Southbound",$AH$11="Westbound")),'Raw Data'!BD815,IF(AND($AE$11=$AL$5,OR($AH$11="Southbound",$AH$11="Westbound")),'Raw Data'!BD1022,IF(AND($AE$11=$AL$6,OR($AH$11="Southbound",$AH$11="Westbound")),'Raw Data'!BD1229,IF(AND($AE$11=$AL$7,OR($AH$11="Southbound",$AH$11="Westbound")),'Raw Data'!BD1436,IF(AND($AE$11=$AL$1,$AH$11="Combined"),SUM('Raw Data'!BD193:BD194),IF(AND($AE$11=$AL$2,$AH$11="Combined"),SUM('Raw Data'!BD400:BD401),IF(AND($AE$11=$AL$3,$AH$11="Combined"),SUM('Raw Data'!BD607:BD608),IF(AND($AE$11=$AL$4,$AH$11="Combined"),SUM('Raw Data'!BD814:BD815),IF(AND($AE$11=$AL$5,$AH$11="Combined"),SUM('Raw Data'!BD1021:BD1022),IF(AND($AE$11=$AL$6,$AH$11="Combined"),SUM('Raw Data'!BD1228:BD1229),IF(AND($AE$11=$AL$7,$AH$11="Combined"),SUM('Raw Data'!BD1435:BD1436),"Error")))))))))))))))))))))</f>
        <v>0</v>
      </c>
      <c r="U49" s="6">
        <f>IF(AND($AE$11=$AL$1,OR($AH$11="Northbound",$AH$11="Eastbound")),'Raw Data'!BE193,IF(AND($AE$11=$AL$2,OR($AH$11="Northbound",$AH$11="Eastbound")),'Raw Data'!BE400,IF(AND($AE$11=$AL$3,OR($AH$11="Northbound",$AH$11="Eastbound")),'Raw Data'!BE607,IF(AND($AE$11=$AL$4,OR($AH$11="Northbound",$AH$11="Eastbound")),'Raw Data'!BE814,IF(AND($AE$11=$AL$5,OR($AH$11="Northbound",$AH$11="Eastbound")),'Raw Data'!BE1021,IF(AND($AE$11=$AL$6,OR($AH$11="Northbound",$AH$11="Eastbound")),'Raw Data'!BE1228,IF(AND($AE$11=$AL$7,OR($AH$11="Northbound",$AH$11="Eastbound")),'Raw Data'!BE1435,IF(AND($AE$11=$AL$1,OR($AH$11="Southbound",$AH$11="Westbound")),'Raw Data'!BE194,IF(AND($AE$11=$AL$2,OR($AH$11="Southbound",$AH$11="Westbound")),'Raw Data'!BE401,IF(AND($AE$11=$AL$3,OR($AH$11="Southbound",$AH$11="Westbound")),'Raw Data'!BE608,IF(AND($AE$11=$AL$4,OR($AH$11="Southbound",$AH$11="Westbound")),'Raw Data'!BE815,IF(AND($AE$11=$AL$5,OR($AH$11="Southbound",$AH$11="Westbound")),'Raw Data'!BE1022,IF(AND($AE$11=$AL$6,OR($AH$11="Southbound",$AH$11="Westbound")),'Raw Data'!BE1229,IF(AND($AE$11=$AL$7,OR($AH$11="Southbound",$AH$11="Westbound")),'Raw Data'!BE1436,IF(AND($AE$11=$AL$1,$AH$11="Combined"),SUM('Raw Data'!BE193:BE194),IF(AND($AE$11=$AL$2,$AH$11="Combined"),SUM('Raw Data'!BE400:BE401),IF(AND($AE$11=$AL$3,$AH$11="Combined"),SUM('Raw Data'!BE607:BE608),IF(AND($AE$11=$AL$4,$AH$11="Combined"),SUM('Raw Data'!BE814:BE815),IF(AND($AE$11=$AL$5,$AH$11="Combined"),SUM('Raw Data'!BE1021:BE1022),IF(AND($AE$11=$AL$6,$AH$11="Combined"),SUM('Raw Data'!BE1228:BE1229),IF(AND($AE$11=$AL$7,$AH$11="Combined"),SUM('Raw Data'!BE1435:BE1436),"Error")))))))))))))))))))))</f>
        <v>0</v>
      </c>
      <c r="V49" s="6">
        <f>IF(AND($AE$11=$AL$1,OR($AH$11="Northbound",$AH$11="Eastbound")),'Raw Data'!BF193,IF(AND($AE$11=$AL$2,OR($AH$11="Northbound",$AH$11="Eastbound")),'Raw Data'!BF400,IF(AND($AE$11=$AL$3,OR($AH$11="Northbound",$AH$11="Eastbound")),'Raw Data'!BF607,IF(AND($AE$11=$AL$4,OR($AH$11="Northbound",$AH$11="Eastbound")),'Raw Data'!BF814,IF(AND($AE$11=$AL$5,OR($AH$11="Northbound",$AH$11="Eastbound")),'Raw Data'!BF1021,IF(AND($AE$11=$AL$6,OR($AH$11="Northbound",$AH$11="Eastbound")),'Raw Data'!BF1228,IF(AND($AE$11=$AL$7,OR($AH$11="Northbound",$AH$11="Eastbound")),'Raw Data'!BF1435,IF(AND($AE$11=$AL$1,OR($AH$11="Southbound",$AH$11="Westbound")),'Raw Data'!BF194,IF(AND($AE$11=$AL$2,OR($AH$11="Southbound",$AH$11="Westbound")),'Raw Data'!BF401,IF(AND($AE$11=$AL$3,OR($AH$11="Southbound",$AH$11="Westbound")),'Raw Data'!BF608,IF(AND($AE$11=$AL$4,OR($AH$11="Southbound",$AH$11="Westbound")),'Raw Data'!BF815,IF(AND($AE$11=$AL$5,OR($AH$11="Southbound",$AH$11="Westbound")),'Raw Data'!BF1022,IF(AND($AE$11=$AL$6,OR($AH$11="Southbound",$AH$11="Westbound")),'Raw Data'!BF1229,IF(AND($AE$11=$AL$7,OR($AH$11="Southbound",$AH$11="Westbound")),'Raw Data'!BF1436,IF(AND($AE$11=$AL$1,$AH$11="Combined"),SUM('Raw Data'!BF193:BF194),IF(AND($AE$11=$AL$2,$AH$11="Combined"),SUM('Raw Data'!BF400:BF401),IF(AND($AE$11=$AL$3,$AH$11="Combined"),SUM('Raw Data'!BF607:BF608),IF(AND($AE$11=$AL$4,$AH$11="Combined"),SUM('Raw Data'!BF814:BF815),IF(AND($AE$11=$AL$5,$AH$11="Combined"),SUM('Raw Data'!BF1021:BF1022),IF(AND($AE$11=$AL$6,$AH$11="Combined"),SUM('Raw Data'!BF1228:BF1229),IF(AND($AE$11=$AL$7,$AH$11="Combined"),SUM('Raw Data'!BF1435:BF1436),"Error")))))))))))))))))))))</f>
        <v>0</v>
      </c>
      <c r="W49" s="6">
        <f>IF(AND($AE$11=$AL$1,OR($AH$11="Northbound",$AH$11="Eastbound")),'Raw Data'!BG193,IF(AND($AE$11=$AL$2,OR($AH$11="Northbound",$AH$11="Eastbound")),'Raw Data'!BG400,IF(AND($AE$11=$AL$3,OR($AH$11="Northbound",$AH$11="Eastbound")),'Raw Data'!BG607,IF(AND($AE$11=$AL$4,OR($AH$11="Northbound",$AH$11="Eastbound")),'Raw Data'!BG814,IF(AND($AE$11=$AL$5,OR($AH$11="Northbound",$AH$11="Eastbound")),'Raw Data'!BG1021,IF(AND($AE$11=$AL$6,OR($AH$11="Northbound",$AH$11="Eastbound")),'Raw Data'!BG1228,IF(AND($AE$11=$AL$7,OR($AH$11="Northbound",$AH$11="Eastbound")),'Raw Data'!BG1435,IF(AND($AE$11=$AL$1,OR($AH$11="Southbound",$AH$11="Westbound")),'Raw Data'!BG194,IF(AND($AE$11=$AL$2,OR($AH$11="Southbound",$AH$11="Westbound")),'Raw Data'!BG401,IF(AND($AE$11=$AL$3,OR($AH$11="Southbound",$AH$11="Westbound")),'Raw Data'!BG608,IF(AND($AE$11=$AL$4,OR($AH$11="Southbound",$AH$11="Westbound")),'Raw Data'!BG815,IF(AND($AE$11=$AL$5,OR($AH$11="Southbound",$AH$11="Westbound")),'Raw Data'!BG1022,IF(AND($AE$11=$AL$6,OR($AH$11="Southbound",$AH$11="Westbound")),'Raw Data'!BG1229,IF(AND($AE$11=$AL$7,OR($AH$11="Southbound",$AH$11="Westbound")),'Raw Data'!BG1436,IF(AND($AE$11=$AL$1,$AH$11="Combined"),SUM('Raw Data'!BG193:BG194),IF(AND($AE$11=$AL$2,$AH$11="Combined"),SUM('Raw Data'!BG400:BG401),IF(AND($AE$11=$AL$3,$AH$11="Combined"),SUM('Raw Data'!BG607:BG608),IF(AND($AE$11=$AL$4,$AH$11="Combined"),SUM('Raw Data'!BG814:BG815),IF(AND($AE$11=$AL$5,$AH$11="Combined"),SUM('Raw Data'!BG1021:BG1022),IF(AND($AE$11=$AL$6,$AH$11="Combined"),SUM('Raw Data'!BG1228:BG1229),IF(AND($AE$11=$AL$7,$AH$11="Combined"),SUM('Raw Data'!BG1435:BG1436),"Error")))))))))))))))))))))</f>
        <v>0</v>
      </c>
      <c r="X49" s="6">
        <f t="shared" si="2"/>
        <v>1</v>
      </c>
      <c r="Y49" s="24">
        <f t="shared" si="0"/>
        <v>14.285714285714285</v>
      </c>
      <c r="Z49" s="6" t="str">
        <f>IF(AND($AE$11=$AL$1,OR($AH$11="Northbound",$AH$11="Eastbound")),'Raw Data'!BH193,IF(AND($AE$11=$AL$2,OR($AH$11="Northbound",$AH$11="Eastbound")),'Raw Data'!BH400,IF(AND($AE$11=$AL$3,OR($AH$11="Northbound",$AH$11="Eastbound")),'Raw Data'!BH607,IF(AND($AE$11=$AL$4,OR($AH$11="Northbound",$AH$11="Eastbound")),'Raw Data'!BH814,IF(AND($AE$11=$AL$5,OR($AH$11="Northbound",$AH$11="Eastbound")),'Raw Data'!BH1021,IF(AND($AE$11=$AL$6,OR($AH$11="Northbound",$AH$11="Eastbound")),'Raw Data'!BH1228,IF(AND($AE$11=$AL$7,OR($AH$11="Northbound",$AH$11="Eastbound")),'Raw Data'!BH1435,IF(AND($AE$11=$AL$1,OR($AH$11="Southbound",$AH$11="Westbound")),'Raw Data'!BH194,IF(AND($AE$11=$AL$2,OR($AH$11="Southbound",$AH$11="Westbound")),'Raw Data'!BH401,IF(AND($AE$11=$AL$3,OR($AH$11="Southbound",$AH$11="Westbound")),'Raw Data'!BH608,IF(AND($AE$11=$AL$4,OR($AH$11="Southbound",$AH$11="Westbound")),'Raw Data'!BH815,IF(AND($AE$11=$AL$5,OR($AH$11="Southbound",$AH$11="Westbound")),'Raw Data'!BH1022,IF(AND($AE$11=$AL$6,OR($AH$11="Southbound",$AH$11="Westbound")),'Raw Data'!BH1229,IF(AND($AE$11=$AL$7,OR($AH$11="Southbound",$AH$11="Westbound")),'Raw Data'!BH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9" s="6" t="str">
        <f>IF(AND($AE$11=$AL$1,OR($AH$11="Northbound",$AH$11="Eastbound")),'Raw Data'!BI193,IF(AND($AE$11=$AL$2,OR($AH$11="Northbound",$AH$11="Eastbound")),'Raw Data'!BI400,IF(AND($AE$11=$AL$3,OR($AH$11="Northbound",$AH$11="Eastbound")),'Raw Data'!BI607,IF(AND($AE$11=$AL$4,OR($AH$11="Northbound",$AH$11="Eastbound")),'Raw Data'!BI814,IF(AND($AE$11=$AL$5,OR($AH$11="Northbound",$AH$11="Eastbound")),'Raw Data'!BI1021,IF(AND($AE$11=$AL$6,OR($AH$11="Northbound",$AH$11="Eastbound")),'Raw Data'!BI1228,IF(AND($AE$11=$AL$7,OR($AH$11="Northbound",$AH$11="Eastbound")),'Raw Data'!BI1435,IF(AND($AE$11=$AL$1,OR($AH$11="Southbound",$AH$11="Westbound")),'Raw Data'!BI194,IF(AND($AE$11=$AL$2,OR($AH$11="Southbound",$AH$11="Westbound")),'Raw Data'!BI401,IF(AND($AE$11=$AL$3,OR($AH$11="Southbound",$AH$11="Westbound")),'Raw Data'!BI608,IF(AND($AE$11=$AL$4,OR($AH$11="Southbound",$AH$11="Westbound")),'Raw Data'!BI815,IF(AND($AE$11=$AL$5,OR($AH$11="Southbound",$AH$11="Westbound")),'Raw Data'!BI1022,IF(AND($AE$11=$AL$6,OR($AH$11="Southbound",$AH$11="Westbound")),'Raw Data'!BI1229,IF(AND($AE$11=$AL$7,OR($AH$11="Southbound",$AH$11="Westbound")),'Raw Data'!BI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9" s="6" t="str">
        <f>IF(AND($AE$11=$AL$1,OR($AH$11="Northbound",$AH$11="Eastbound")),'Raw Data'!BJ193,IF(AND($AE$11=$AL$2,OR($AH$11="Northbound",$AH$11="Eastbound")),'Raw Data'!BJ400,IF(AND($AE$11=$AL$3,OR($AH$11="Northbound",$AH$11="Eastbound")),'Raw Data'!BJ607,IF(AND($AE$11=$AL$4,OR($AH$11="Northbound",$AH$11="Eastbound")),'Raw Data'!BJ814,IF(AND($AE$11=$AL$5,OR($AH$11="Northbound",$AH$11="Eastbound")),'Raw Data'!BJ1021,IF(AND($AE$11=$AL$6,OR($AH$11="Northbound",$AH$11="Eastbound")),'Raw Data'!BJ1228,IF(AND($AE$11=$AL$7,OR($AH$11="Northbound",$AH$11="Eastbound")),'Raw Data'!BJ1435,IF(AND($AE$11=$AL$1,OR($AH$11="Southbound",$AH$11="Westbound")),'Raw Data'!BJ194,IF(AND($AE$11=$AL$2,OR($AH$11="Southbound",$AH$11="Westbound")),'Raw Data'!BJ401,IF(AND($AE$11=$AL$3,OR($AH$11="Southbound",$AH$11="Westbound")),'Raw Data'!BJ608,IF(AND($AE$11=$AL$4,OR($AH$11="Southbound",$AH$11="Westbound")),'Raw Data'!BJ815,IF(AND($AE$11=$AL$5,OR($AH$11="Southbound",$AH$11="Westbound")),'Raw Data'!BJ1022,IF(AND($AE$11=$AL$6,OR($AH$11="Southbound",$AH$11="Westbound")),'Raw Data'!BJ1229,IF(AND($AE$11=$AL$7,OR($AH$11="Southbound",$AH$11="Westbound")),'Raw Data'!BJ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9" s="70" t="str">
        <f>IF(AND($AE$11=$AL$1,OR($AH$11="Northbound",$AH$11="Eastbound")),'Raw Data'!BK193,IF(AND($AE$11=$AL$2,OR($AH$11="Northbound",$AH$11="Eastbound")),'Raw Data'!BK400,IF(AND($AE$11=$AL$3,OR($AH$11="Northbound",$AH$11="Eastbound")),'Raw Data'!BK607,IF(AND($AE$11=$AL$4,OR($AH$11="Northbound",$AH$11="Eastbound")),'Raw Data'!BK814,IF(AND($AE$11=$AL$5,OR($AH$11="Northbound",$AH$11="Eastbound")),'Raw Data'!BK1021,IF(AND($AE$11=$AL$6,OR($AH$11="Northbound",$AH$11="Eastbound")),'Raw Data'!BK1228,IF(AND($AE$11=$AL$7,OR($AH$11="Northbound",$AH$11="Eastbound")),'Raw Data'!BK1435,IF(AND($AE$11=$AL$1,OR($AH$11="Southbound",$AH$11="Westbound")),'Raw Data'!BK194,IF(AND($AE$11=$AL$2,OR($AH$11="Southbound",$AH$11="Westbound")),'Raw Data'!BK401,IF(AND($AE$11=$AL$3,OR($AH$11="Southbound",$AH$11="Westbound")),'Raw Data'!BK608,IF(AND($AE$11=$AL$4,OR($AH$11="Southbound",$AH$11="Westbound")),'Raw Data'!BK815,IF(AND($AE$11=$AL$5,OR($AH$11="Southbound",$AH$11="Westbound")),'Raw Data'!BK1022,IF(AND($AE$11=$AL$6,OR($AH$11="Southbound",$AH$11="Westbound")),'Raw Data'!BK1229,IF(AND($AE$11=$AL$7,OR($AH$11="Southbound",$AH$11="Westbound")),'Raw Data'!BK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9" s="47"/>
      <c r="AF49" s="47"/>
      <c r="AG49" s="47"/>
      <c r="AH49" s="47"/>
      <c r="AI49" s="47"/>
      <c r="AJ49" s="47"/>
      <c r="AK49" s="47"/>
      <c r="AL49" s="51"/>
      <c r="AM49" s="51"/>
      <c r="AN49" s="41"/>
      <c r="AO49" s="51"/>
      <c r="AQ49" s="47"/>
      <c r="AR49" s="47"/>
      <c r="AT49" s="47"/>
      <c r="AU49" s="47"/>
    </row>
    <row r="50" spans="1:47" ht="13.8" x14ac:dyDescent="0.25">
      <c r="A50" s="43">
        <v>0.375</v>
      </c>
      <c r="B50" s="54">
        <f t="shared" si="1"/>
        <v>8</v>
      </c>
      <c r="C50" s="6">
        <f>IF(AND($AE$11=$AL$1,OR($AH$11="Northbound",$AH$11="Eastbound")),'Raw Data'!AM195,IF(AND($AE$11=$AL$2,OR($AH$11="Northbound",$AH$11="Eastbound")),'Raw Data'!AM402,IF(AND($AE$11=$AL$3,OR($AH$11="Northbound",$AH$11="Eastbound")),'Raw Data'!AM609,IF(AND($AE$11=$AL$4,OR($AH$11="Northbound",$AH$11="Eastbound")),'Raw Data'!AM816,IF(AND($AE$11=$AL$5,OR($AH$11="Northbound",$AH$11="Eastbound")),'Raw Data'!AM1023,IF(AND($AE$11=$AL$6,OR($AH$11="Northbound",$AH$11="Eastbound")),'Raw Data'!AM1230,IF(AND($AE$11=$AL$7,OR($AH$11="Northbound",$AH$11="Eastbound")),'Raw Data'!AM1437,IF(AND($AE$11=$AL$1,OR($AH$11="Southbound",$AH$11="Westbound")),'Raw Data'!AM196,IF(AND($AE$11=$AL$2,OR($AH$11="Southbound",$AH$11="Westbound")),'Raw Data'!AM403,IF(AND($AE$11=$AL$3,OR($AH$11="Southbound",$AH$11="Westbound")),'Raw Data'!AM610,IF(AND($AE$11=$AL$4,OR($AH$11="Southbound",$AH$11="Westbound")),'Raw Data'!AM817,IF(AND($AE$11=$AL$5,OR($AH$11="Southbound",$AH$11="Westbound")),'Raw Data'!AM1024,IF(AND($AE$11=$AL$6,OR($AH$11="Southbound",$AH$11="Westbound")),'Raw Data'!AM1231,IF(AND($AE$11=$AL$7,OR($AH$11="Southbound",$AH$11="Westbound")),'Raw Data'!AM1438,IF(AND($AE$11=$AL$1,$AH$11="Combined"),SUM('Raw Data'!AM195:AM196),IF(AND($AE$11=$AL$2,$AH$11="Combined"),SUM('Raw Data'!AM402:AM403),IF(AND($AE$11=$AL$3,$AH$11="Combined"),SUM('Raw Data'!AM609:AM610),IF(AND($AE$11=$AL$4,$AH$11="Combined"),SUM('Raw Data'!AM816:AM817),IF(AND($AE$11=$AL$5,$AH$11="Combined"),SUM('Raw Data'!AM1023:AM1024),IF(AND($AE$11=$AL$6,$AH$11="Combined"),SUM('Raw Data'!AM1230:AM1231),IF(AND($AE$11=$AL$7,$AH$11="Combined"),SUM('Raw Data'!AM1437:AM1438),"Error")))))))))))))))))))))</f>
        <v>0</v>
      </c>
      <c r="D50" s="6">
        <f>IF(AND($AE$11=$AL$1,OR($AH$11="Northbound",$AH$11="Eastbound")),'Raw Data'!AN195,IF(AND($AE$11=$AL$2,OR($AH$11="Northbound",$AH$11="Eastbound")),'Raw Data'!AN402,IF(AND($AE$11=$AL$3,OR($AH$11="Northbound",$AH$11="Eastbound")),'Raw Data'!AN609,IF(AND($AE$11=$AL$4,OR($AH$11="Northbound",$AH$11="Eastbound")),'Raw Data'!AN816,IF(AND($AE$11=$AL$5,OR($AH$11="Northbound",$AH$11="Eastbound")),'Raw Data'!AN1023,IF(AND($AE$11=$AL$6,OR($AH$11="Northbound",$AH$11="Eastbound")),'Raw Data'!AN1230,IF(AND($AE$11=$AL$7,OR($AH$11="Northbound",$AH$11="Eastbound")),'Raw Data'!AN1437,IF(AND($AE$11=$AL$1,OR($AH$11="Southbound",$AH$11="Westbound")),'Raw Data'!AN196,IF(AND($AE$11=$AL$2,OR($AH$11="Southbound",$AH$11="Westbound")),'Raw Data'!AN403,IF(AND($AE$11=$AL$3,OR($AH$11="Southbound",$AH$11="Westbound")),'Raw Data'!AN610,IF(AND($AE$11=$AL$4,OR($AH$11="Southbound",$AH$11="Westbound")),'Raw Data'!AN817,IF(AND($AE$11=$AL$5,OR($AH$11="Southbound",$AH$11="Westbound")),'Raw Data'!AN1024,IF(AND($AE$11=$AL$6,OR($AH$11="Southbound",$AH$11="Westbound")),'Raw Data'!AN1231,IF(AND($AE$11=$AL$7,OR($AH$11="Southbound",$AH$11="Westbound")),'Raw Data'!AN1438,IF(AND($AE$11=$AL$1,$AH$11="Combined"),SUM('Raw Data'!AN195:AN196),IF(AND($AE$11=$AL$2,$AH$11="Combined"),SUM('Raw Data'!AN402:AN403),IF(AND($AE$11=$AL$3,$AH$11="Combined"),SUM('Raw Data'!AN609:AN610),IF(AND($AE$11=$AL$4,$AH$11="Combined"),SUM('Raw Data'!AN816:AN817),IF(AND($AE$11=$AL$5,$AH$11="Combined"),SUM('Raw Data'!AN1023:AN1024),IF(AND($AE$11=$AL$6,$AH$11="Combined"),SUM('Raw Data'!AN1230:AN1231),IF(AND($AE$11=$AL$7,$AH$11="Combined"),SUM('Raw Data'!AN1437:AN1438),"Error")))))))))))))))))))))</f>
        <v>0</v>
      </c>
      <c r="E50" s="6">
        <f>IF(AND($AE$11=$AL$1,OR($AH$11="Northbound",$AH$11="Eastbound")),'Raw Data'!AO195,IF(AND($AE$11=$AL$2,OR($AH$11="Northbound",$AH$11="Eastbound")),'Raw Data'!AO402,IF(AND($AE$11=$AL$3,OR($AH$11="Northbound",$AH$11="Eastbound")),'Raw Data'!AO609,IF(AND($AE$11=$AL$4,OR($AH$11="Northbound",$AH$11="Eastbound")),'Raw Data'!AO816,IF(AND($AE$11=$AL$5,OR($AH$11="Northbound",$AH$11="Eastbound")),'Raw Data'!AO1023,IF(AND($AE$11=$AL$6,OR($AH$11="Northbound",$AH$11="Eastbound")),'Raw Data'!AO1230,IF(AND($AE$11=$AL$7,OR($AH$11="Northbound",$AH$11="Eastbound")),'Raw Data'!AO1437,IF(AND($AE$11=$AL$1,OR($AH$11="Southbound",$AH$11="Westbound")),'Raw Data'!AO196,IF(AND($AE$11=$AL$2,OR($AH$11="Southbound",$AH$11="Westbound")),'Raw Data'!AO403,IF(AND($AE$11=$AL$3,OR($AH$11="Southbound",$AH$11="Westbound")),'Raw Data'!AO610,IF(AND($AE$11=$AL$4,OR($AH$11="Southbound",$AH$11="Westbound")),'Raw Data'!AO817,IF(AND($AE$11=$AL$5,OR($AH$11="Southbound",$AH$11="Westbound")),'Raw Data'!AO1024,IF(AND($AE$11=$AL$6,OR($AH$11="Southbound",$AH$11="Westbound")),'Raw Data'!AO1231,IF(AND($AE$11=$AL$7,OR($AH$11="Southbound",$AH$11="Westbound")),'Raw Data'!AO1438,IF(AND($AE$11=$AL$1,$AH$11="Combined"),SUM('Raw Data'!AO195:AO196),IF(AND($AE$11=$AL$2,$AH$11="Combined"),SUM('Raw Data'!AO402:AO403),IF(AND($AE$11=$AL$3,$AH$11="Combined"),SUM('Raw Data'!AO609:AO610),IF(AND($AE$11=$AL$4,$AH$11="Combined"),SUM('Raw Data'!AO816:AO817),IF(AND($AE$11=$AL$5,$AH$11="Combined"),SUM('Raw Data'!AO1023:AO1024),IF(AND($AE$11=$AL$6,$AH$11="Combined"),SUM('Raw Data'!AO1230:AO1231),IF(AND($AE$11=$AL$7,$AH$11="Combined"),SUM('Raw Data'!AO1437:AO1438),"Error")))))))))))))))))))))</f>
        <v>4</v>
      </c>
      <c r="F50" s="6">
        <f>IF(AND($AE$11=$AL$1,OR($AH$11="Northbound",$AH$11="Eastbound")),'Raw Data'!AP195,IF(AND($AE$11=$AL$2,OR($AH$11="Northbound",$AH$11="Eastbound")),'Raw Data'!AP402,IF(AND($AE$11=$AL$3,OR($AH$11="Northbound",$AH$11="Eastbound")),'Raw Data'!AP609,IF(AND($AE$11=$AL$4,OR($AH$11="Northbound",$AH$11="Eastbound")),'Raw Data'!AP816,IF(AND($AE$11=$AL$5,OR($AH$11="Northbound",$AH$11="Eastbound")),'Raw Data'!AP1023,IF(AND($AE$11=$AL$6,OR($AH$11="Northbound",$AH$11="Eastbound")),'Raw Data'!AP1230,IF(AND($AE$11=$AL$7,OR($AH$11="Northbound",$AH$11="Eastbound")),'Raw Data'!AP1437,IF(AND($AE$11=$AL$1,OR($AH$11="Southbound",$AH$11="Westbound")),'Raw Data'!AP196,IF(AND($AE$11=$AL$2,OR($AH$11="Southbound",$AH$11="Westbound")),'Raw Data'!AP403,IF(AND($AE$11=$AL$3,OR($AH$11="Southbound",$AH$11="Westbound")),'Raw Data'!AP610,IF(AND($AE$11=$AL$4,OR($AH$11="Southbound",$AH$11="Westbound")),'Raw Data'!AP817,IF(AND($AE$11=$AL$5,OR($AH$11="Southbound",$AH$11="Westbound")),'Raw Data'!AP1024,IF(AND($AE$11=$AL$6,OR($AH$11="Southbound",$AH$11="Westbound")),'Raw Data'!AP1231,IF(AND($AE$11=$AL$7,OR($AH$11="Southbound",$AH$11="Westbound")),'Raw Data'!AP1438,IF(AND($AE$11=$AL$1,$AH$11="Combined"),SUM('Raw Data'!AP195:AP196),IF(AND($AE$11=$AL$2,$AH$11="Combined"),SUM('Raw Data'!AP402:AP403),IF(AND($AE$11=$AL$3,$AH$11="Combined"),SUM('Raw Data'!AP609:AP610),IF(AND($AE$11=$AL$4,$AH$11="Combined"),SUM('Raw Data'!AP816:AP817),IF(AND($AE$11=$AL$5,$AH$11="Combined"),SUM('Raw Data'!AP1023:AP1024),IF(AND($AE$11=$AL$6,$AH$11="Combined"),SUM('Raw Data'!AP1230:AP1231),IF(AND($AE$11=$AL$7,$AH$11="Combined"),SUM('Raw Data'!AP1437:AP1438),"Error")))))))))))))))))))))</f>
        <v>0</v>
      </c>
      <c r="G50" s="6">
        <f>IF(AND($AE$11=$AL$1,OR($AH$11="Northbound",$AH$11="Eastbound")),'Raw Data'!AQ195,IF(AND($AE$11=$AL$2,OR($AH$11="Northbound",$AH$11="Eastbound")),'Raw Data'!AQ402,IF(AND($AE$11=$AL$3,OR($AH$11="Northbound",$AH$11="Eastbound")),'Raw Data'!AQ609,IF(AND($AE$11=$AL$4,OR($AH$11="Northbound",$AH$11="Eastbound")),'Raw Data'!AQ816,IF(AND($AE$11=$AL$5,OR($AH$11="Northbound",$AH$11="Eastbound")),'Raw Data'!AQ1023,IF(AND($AE$11=$AL$6,OR($AH$11="Northbound",$AH$11="Eastbound")),'Raw Data'!AQ1230,IF(AND($AE$11=$AL$7,OR($AH$11="Northbound",$AH$11="Eastbound")),'Raw Data'!AQ1437,IF(AND($AE$11=$AL$1,OR($AH$11="Southbound",$AH$11="Westbound")),'Raw Data'!AQ196,IF(AND($AE$11=$AL$2,OR($AH$11="Southbound",$AH$11="Westbound")),'Raw Data'!AQ403,IF(AND($AE$11=$AL$3,OR($AH$11="Southbound",$AH$11="Westbound")),'Raw Data'!AQ610,IF(AND($AE$11=$AL$4,OR($AH$11="Southbound",$AH$11="Westbound")),'Raw Data'!AQ817,IF(AND($AE$11=$AL$5,OR($AH$11="Southbound",$AH$11="Westbound")),'Raw Data'!AQ1024,IF(AND($AE$11=$AL$6,OR($AH$11="Southbound",$AH$11="Westbound")),'Raw Data'!AQ1231,IF(AND($AE$11=$AL$7,OR($AH$11="Southbound",$AH$11="Westbound")),'Raw Data'!AQ1438,IF(AND($AE$11=$AL$1,$AH$11="Combined"),SUM('Raw Data'!AQ195:AQ196),IF(AND($AE$11=$AL$2,$AH$11="Combined"),SUM('Raw Data'!AQ402:AQ403),IF(AND($AE$11=$AL$3,$AH$11="Combined"),SUM('Raw Data'!AQ609:AQ610),IF(AND($AE$11=$AL$4,$AH$11="Combined"),SUM('Raw Data'!AQ816:AQ817),IF(AND($AE$11=$AL$5,$AH$11="Combined"),SUM('Raw Data'!AQ1023:AQ1024),IF(AND($AE$11=$AL$6,$AH$11="Combined"),SUM('Raw Data'!AQ1230:AQ1231),IF(AND($AE$11=$AL$7,$AH$11="Combined"),SUM('Raw Data'!AQ1437:AQ1438),"Error")))))))))))))))))))))</f>
        <v>2</v>
      </c>
      <c r="H50" s="6">
        <f>IF(AND($AE$11=$AL$1,OR($AH$11="Northbound",$AH$11="Eastbound")),'Raw Data'!AR195,IF(AND($AE$11=$AL$2,OR($AH$11="Northbound",$AH$11="Eastbound")),'Raw Data'!AR402,IF(AND($AE$11=$AL$3,OR($AH$11="Northbound",$AH$11="Eastbound")),'Raw Data'!AR609,IF(AND($AE$11=$AL$4,OR($AH$11="Northbound",$AH$11="Eastbound")),'Raw Data'!AR816,IF(AND($AE$11=$AL$5,OR($AH$11="Northbound",$AH$11="Eastbound")),'Raw Data'!AR1023,IF(AND($AE$11=$AL$6,OR($AH$11="Northbound",$AH$11="Eastbound")),'Raw Data'!AR1230,IF(AND($AE$11=$AL$7,OR($AH$11="Northbound",$AH$11="Eastbound")),'Raw Data'!AR1437,IF(AND($AE$11=$AL$1,OR($AH$11="Southbound",$AH$11="Westbound")),'Raw Data'!AR196,IF(AND($AE$11=$AL$2,OR($AH$11="Southbound",$AH$11="Westbound")),'Raw Data'!AR403,IF(AND($AE$11=$AL$3,OR($AH$11="Southbound",$AH$11="Westbound")),'Raw Data'!AR610,IF(AND($AE$11=$AL$4,OR($AH$11="Southbound",$AH$11="Westbound")),'Raw Data'!AR817,IF(AND($AE$11=$AL$5,OR($AH$11="Southbound",$AH$11="Westbound")),'Raw Data'!AR1024,IF(AND($AE$11=$AL$6,OR($AH$11="Southbound",$AH$11="Westbound")),'Raw Data'!AR1231,IF(AND($AE$11=$AL$7,OR($AH$11="Southbound",$AH$11="Westbound")),'Raw Data'!AR1438,IF(AND($AE$11=$AL$1,$AH$11="Combined"),SUM('Raw Data'!AR195:AR196),IF(AND($AE$11=$AL$2,$AH$11="Combined"),SUM('Raw Data'!AR402:AR403),IF(AND($AE$11=$AL$3,$AH$11="Combined"),SUM('Raw Data'!AR609:AR610),IF(AND($AE$11=$AL$4,$AH$11="Combined"),SUM('Raw Data'!AR816:AR817),IF(AND($AE$11=$AL$5,$AH$11="Combined"),SUM('Raw Data'!AR1023:AR1024),IF(AND($AE$11=$AL$6,$AH$11="Combined"),SUM('Raw Data'!AR1230:AR1231),IF(AND($AE$11=$AL$7,$AH$11="Combined"),SUM('Raw Data'!AR1437:AR1438),"Error")))))))))))))))))))))</f>
        <v>2</v>
      </c>
      <c r="I50" s="6">
        <f>IF(AND($AE$11=$AL$1,OR($AH$11="Northbound",$AH$11="Eastbound")),'Raw Data'!AS195,IF(AND($AE$11=$AL$2,OR($AH$11="Northbound",$AH$11="Eastbound")),'Raw Data'!AS402,IF(AND($AE$11=$AL$3,OR($AH$11="Northbound",$AH$11="Eastbound")),'Raw Data'!AS609,IF(AND($AE$11=$AL$4,OR($AH$11="Northbound",$AH$11="Eastbound")),'Raw Data'!AS816,IF(AND($AE$11=$AL$5,OR($AH$11="Northbound",$AH$11="Eastbound")),'Raw Data'!AS1023,IF(AND($AE$11=$AL$6,OR($AH$11="Northbound",$AH$11="Eastbound")),'Raw Data'!AS1230,IF(AND($AE$11=$AL$7,OR($AH$11="Northbound",$AH$11="Eastbound")),'Raw Data'!AS1437,IF(AND($AE$11=$AL$1,OR($AH$11="Southbound",$AH$11="Westbound")),'Raw Data'!AS196,IF(AND($AE$11=$AL$2,OR($AH$11="Southbound",$AH$11="Westbound")),'Raw Data'!AS403,IF(AND($AE$11=$AL$3,OR($AH$11="Southbound",$AH$11="Westbound")),'Raw Data'!AS610,IF(AND($AE$11=$AL$4,OR($AH$11="Southbound",$AH$11="Westbound")),'Raw Data'!AS817,IF(AND($AE$11=$AL$5,OR($AH$11="Southbound",$AH$11="Westbound")),'Raw Data'!AS1024,IF(AND($AE$11=$AL$6,OR($AH$11="Southbound",$AH$11="Westbound")),'Raw Data'!AS1231,IF(AND($AE$11=$AL$7,OR($AH$11="Southbound",$AH$11="Westbound")),'Raw Data'!AS1438,IF(AND($AE$11=$AL$1,$AH$11="Combined"),SUM('Raw Data'!AS195:AS196),IF(AND($AE$11=$AL$2,$AH$11="Combined"),SUM('Raw Data'!AS402:AS403),IF(AND($AE$11=$AL$3,$AH$11="Combined"),SUM('Raw Data'!AS609:AS610),IF(AND($AE$11=$AL$4,$AH$11="Combined"),SUM('Raw Data'!AS816:AS817),IF(AND($AE$11=$AL$5,$AH$11="Combined"),SUM('Raw Data'!AS1023:AS1024),IF(AND($AE$11=$AL$6,$AH$11="Combined"),SUM('Raw Data'!AS1230:AS1231),IF(AND($AE$11=$AL$7,$AH$11="Combined"),SUM('Raw Data'!AS1437:AS1438),"Error")))))))))))))))))))))</f>
        <v>0</v>
      </c>
      <c r="J50" s="6">
        <f>IF(AND($AE$11=$AL$1,OR($AH$11="Northbound",$AH$11="Eastbound")),'Raw Data'!AT195,IF(AND($AE$11=$AL$2,OR($AH$11="Northbound",$AH$11="Eastbound")),'Raw Data'!AT402,IF(AND($AE$11=$AL$3,OR($AH$11="Northbound",$AH$11="Eastbound")),'Raw Data'!AT609,IF(AND($AE$11=$AL$4,OR($AH$11="Northbound",$AH$11="Eastbound")),'Raw Data'!AT816,IF(AND($AE$11=$AL$5,OR($AH$11="Northbound",$AH$11="Eastbound")),'Raw Data'!AT1023,IF(AND($AE$11=$AL$6,OR($AH$11="Northbound",$AH$11="Eastbound")),'Raw Data'!AT1230,IF(AND($AE$11=$AL$7,OR($AH$11="Northbound",$AH$11="Eastbound")),'Raw Data'!AT1437,IF(AND($AE$11=$AL$1,OR($AH$11="Southbound",$AH$11="Westbound")),'Raw Data'!AT196,IF(AND($AE$11=$AL$2,OR($AH$11="Southbound",$AH$11="Westbound")),'Raw Data'!AT403,IF(AND($AE$11=$AL$3,OR($AH$11="Southbound",$AH$11="Westbound")),'Raw Data'!AT610,IF(AND($AE$11=$AL$4,OR($AH$11="Southbound",$AH$11="Westbound")),'Raw Data'!AT817,IF(AND($AE$11=$AL$5,OR($AH$11="Southbound",$AH$11="Westbound")),'Raw Data'!AT1024,IF(AND($AE$11=$AL$6,OR($AH$11="Southbound",$AH$11="Westbound")),'Raw Data'!AT1231,IF(AND($AE$11=$AL$7,OR($AH$11="Southbound",$AH$11="Westbound")),'Raw Data'!AT1438,IF(AND($AE$11=$AL$1,$AH$11="Combined"),SUM('Raw Data'!AT195:AT196),IF(AND($AE$11=$AL$2,$AH$11="Combined"),SUM('Raw Data'!AT402:AT403),IF(AND($AE$11=$AL$3,$AH$11="Combined"),SUM('Raw Data'!AT609:AT610),IF(AND($AE$11=$AL$4,$AH$11="Combined"),SUM('Raw Data'!AT816:AT817),IF(AND($AE$11=$AL$5,$AH$11="Combined"),SUM('Raw Data'!AT1023:AT1024),IF(AND($AE$11=$AL$6,$AH$11="Combined"),SUM('Raw Data'!AT1230:AT1231),IF(AND($AE$11=$AL$7,$AH$11="Combined"),SUM('Raw Data'!AT1437:AT1438),"Error")))))))))))))))))))))</f>
        <v>0</v>
      </c>
      <c r="K50" s="6">
        <f>IF(AND($AE$11=$AL$1,OR($AH$11="Northbound",$AH$11="Eastbound")),'Raw Data'!AU195,IF(AND($AE$11=$AL$2,OR($AH$11="Northbound",$AH$11="Eastbound")),'Raw Data'!AU402,IF(AND($AE$11=$AL$3,OR($AH$11="Northbound",$AH$11="Eastbound")),'Raw Data'!AU609,IF(AND($AE$11=$AL$4,OR($AH$11="Northbound",$AH$11="Eastbound")),'Raw Data'!AU816,IF(AND($AE$11=$AL$5,OR($AH$11="Northbound",$AH$11="Eastbound")),'Raw Data'!AU1023,IF(AND($AE$11=$AL$6,OR($AH$11="Northbound",$AH$11="Eastbound")),'Raw Data'!AU1230,IF(AND($AE$11=$AL$7,OR($AH$11="Northbound",$AH$11="Eastbound")),'Raw Data'!AU1437,IF(AND($AE$11=$AL$1,OR($AH$11="Southbound",$AH$11="Westbound")),'Raw Data'!AU196,IF(AND($AE$11=$AL$2,OR($AH$11="Southbound",$AH$11="Westbound")),'Raw Data'!AU403,IF(AND($AE$11=$AL$3,OR($AH$11="Southbound",$AH$11="Westbound")),'Raw Data'!AU610,IF(AND($AE$11=$AL$4,OR($AH$11="Southbound",$AH$11="Westbound")),'Raw Data'!AU817,IF(AND($AE$11=$AL$5,OR($AH$11="Southbound",$AH$11="Westbound")),'Raw Data'!AU1024,IF(AND($AE$11=$AL$6,OR($AH$11="Southbound",$AH$11="Westbound")),'Raw Data'!AU1231,IF(AND($AE$11=$AL$7,OR($AH$11="Southbound",$AH$11="Westbound")),'Raw Data'!AU1438,IF(AND($AE$11=$AL$1,$AH$11="Combined"),SUM('Raw Data'!AU195:AU196),IF(AND($AE$11=$AL$2,$AH$11="Combined"),SUM('Raw Data'!AU402:AU403),IF(AND($AE$11=$AL$3,$AH$11="Combined"),SUM('Raw Data'!AU609:AU610),IF(AND($AE$11=$AL$4,$AH$11="Combined"),SUM('Raw Data'!AU816:AU817),IF(AND($AE$11=$AL$5,$AH$11="Combined"),SUM('Raw Data'!AU1023:AU1024),IF(AND($AE$11=$AL$6,$AH$11="Combined"),SUM('Raw Data'!AU1230:AU1231),IF(AND($AE$11=$AL$7,$AH$11="Combined"),SUM('Raw Data'!AU1437:AU1438),"Error")))))))))))))))))))))</f>
        <v>0</v>
      </c>
      <c r="L50" s="6">
        <f>IF(AND($AE$11=$AL$1,OR($AH$11="Northbound",$AH$11="Eastbound")),'Raw Data'!AV195,IF(AND($AE$11=$AL$2,OR($AH$11="Northbound",$AH$11="Eastbound")),'Raw Data'!AV402,IF(AND($AE$11=$AL$3,OR($AH$11="Northbound",$AH$11="Eastbound")),'Raw Data'!AV609,IF(AND($AE$11=$AL$4,OR($AH$11="Northbound",$AH$11="Eastbound")),'Raw Data'!AV816,IF(AND($AE$11=$AL$5,OR($AH$11="Northbound",$AH$11="Eastbound")),'Raw Data'!AV1023,IF(AND($AE$11=$AL$6,OR($AH$11="Northbound",$AH$11="Eastbound")),'Raw Data'!AV1230,IF(AND($AE$11=$AL$7,OR($AH$11="Northbound",$AH$11="Eastbound")),'Raw Data'!AV1437,IF(AND($AE$11=$AL$1,OR($AH$11="Southbound",$AH$11="Westbound")),'Raw Data'!AV196,IF(AND($AE$11=$AL$2,OR($AH$11="Southbound",$AH$11="Westbound")),'Raw Data'!AV403,IF(AND($AE$11=$AL$3,OR($AH$11="Southbound",$AH$11="Westbound")),'Raw Data'!AV610,IF(AND($AE$11=$AL$4,OR($AH$11="Southbound",$AH$11="Westbound")),'Raw Data'!AV817,IF(AND($AE$11=$AL$5,OR($AH$11="Southbound",$AH$11="Westbound")),'Raw Data'!AV1024,IF(AND($AE$11=$AL$6,OR($AH$11="Southbound",$AH$11="Westbound")),'Raw Data'!AV1231,IF(AND($AE$11=$AL$7,OR($AH$11="Southbound",$AH$11="Westbound")),'Raw Data'!AV1438,IF(AND($AE$11=$AL$1,$AH$11="Combined"),SUM('Raw Data'!AV195:AV196),IF(AND($AE$11=$AL$2,$AH$11="Combined"),SUM('Raw Data'!AV402:AV403),IF(AND($AE$11=$AL$3,$AH$11="Combined"),SUM('Raw Data'!AV609:AV610),IF(AND($AE$11=$AL$4,$AH$11="Combined"),SUM('Raw Data'!AV816:AV817),IF(AND($AE$11=$AL$5,$AH$11="Combined"),SUM('Raw Data'!AV1023:AV1024),IF(AND($AE$11=$AL$6,$AH$11="Combined"),SUM('Raw Data'!AV1230:AV1231),IF(AND($AE$11=$AL$7,$AH$11="Combined"),SUM('Raw Data'!AV1437:AV1438),"Error")))))))))))))))))))))</f>
        <v>0</v>
      </c>
      <c r="M50" s="6">
        <f>IF(AND($AE$11=$AL$1,OR($AH$11="Northbound",$AH$11="Eastbound")),'Raw Data'!AW195,IF(AND($AE$11=$AL$2,OR($AH$11="Northbound",$AH$11="Eastbound")),'Raw Data'!AW402,IF(AND($AE$11=$AL$3,OR($AH$11="Northbound",$AH$11="Eastbound")),'Raw Data'!AW609,IF(AND($AE$11=$AL$4,OR($AH$11="Northbound",$AH$11="Eastbound")),'Raw Data'!AW816,IF(AND($AE$11=$AL$5,OR($AH$11="Northbound",$AH$11="Eastbound")),'Raw Data'!AW1023,IF(AND($AE$11=$AL$6,OR($AH$11="Northbound",$AH$11="Eastbound")),'Raw Data'!AW1230,IF(AND($AE$11=$AL$7,OR($AH$11="Northbound",$AH$11="Eastbound")),'Raw Data'!AW1437,IF(AND($AE$11=$AL$1,OR($AH$11="Southbound",$AH$11="Westbound")),'Raw Data'!AW196,IF(AND($AE$11=$AL$2,OR($AH$11="Southbound",$AH$11="Westbound")),'Raw Data'!AW403,IF(AND($AE$11=$AL$3,OR($AH$11="Southbound",$AH$11="Westbound")),'Raw Data'!AW610,IF(AND($AE$11=$AL$4,OR($AH$11="Southbound",$AH$11="Westbound")),'Raw Data'!AW817,IF(AND($AE$11=$AL$5,OR($AH$11="Southbound",$AH$11="Westbound")),'Raw Data'!AW1024,IF(AND($AE$11=$AL$6,OR($AH$11="Southbound",$AH$11="Westbound")),'Raw Data'!AW1231,IF(AND($AE$11=$AL$7,OR($AH$11="Southbound",$AH$11="Westbound")),'Raw Data'!AW1438,IF(AND($AE$11=$AL$1,$AH$11="Combined"),SUM('Raw Data'!AW195:AW196),IF(AND($AE$11=$AL$2,$AH$11="Combined"),SUM('Raw Data'!AW402:AW403),IF(AND($AE$11=$AL$3,$AH$11="Combined"),SUM('Raw Data'!AW609:AW610),IF(AND($AE$11=$AL$4,$AH$11="Combined"),SUM('Raw Data'!AW816:AW817),IF(AND($AE$11=$AL$5,$AH$11="Combined"),SUM('Raw Data'!AW1023:AW1024),IF(AND($AE$11=$AL$6,$AH$11="Combined"),SUM('Raw Data'!AW1230:AW1231),IF(AND($AE$11=$AL$7,$AH$11="Combined"),SUM('Raw Data'!AW1437:AW1438),"Error")))))))))))))))))))))</f>
        <v>0</v>
      </c>
      <c r="N50" s="6">
        <f>IF(AND($AE$11=$AL$1,OR($AH$11="Northbound",$AH$11="Eastbound")),'Raw Data'!AX195,IF(AND($AE$11=$AL$2,OR($AH$11="Northbound",$AH$11="Eastbound")),'Raw Data'!AX402,IF(AND($AE$11=$AL$3,OR($AH$11="Northbound",$AH$11="Eastbound")),'Raw Data'!AX609,IF(AND($AE$11=$AL$4,OR($AH$11="Northbound",$AH$11="Eastbound")),'Raw Data'!AX816,IF(AND($AE$11=$AL$5,OR($AH$11="Northbound",$AH$11="Eastbound")),'Raw Data'!AX1023,IF(AND($AE$11=$AL$6,OR($AH$11="Northbound",$AH$11="Eastbound")),'Raw Data'!AX1230,IF(AND($AE$11=$AL$7,OR($AH$11="Northbound",$AH$11="Eastbound")),'Raw Data'!AX1437,IF(AND($AE$11=$AL$1,OR($AH$11="Southbound",$AH$11="Westbound")),'Raw Data'!AX196,IF(AND($AE$11=$AL$2,OR($AH$11="Southbound",$AH$11="Westbound")),'Raw Data'!AX403,IF(AND($AE$11=$AL$3,OR($AH$11="Southbound",$AH$11="Westbound")),'Raw Data'!AX610,IF(AND($AE$11=$AL$4,OR($AH$11="Southbound",$AH$11="Westbound")),'Raw Data'!AX817,IF(AND($AE$11=$AL$5,OR($AH$11="Southbound",$AH$11="Westbound")),'Raw Data'!AX1024,IF(AND($AE$11=$AL$6,OR($AH$11="Southbound",$AH$11="Westbound")),'Raw Data'!AX1231,IF(AND($AE$11=$AL$7,OR($AH$11="Southbound",$AH$11="Westbound")),'Raw Data'!AX1438,IF(AND($AE$11=$AL$1,$AH$11="Combined"),SUM('Raw Data'!AX195:AX196),IF(AND($AE$11=$AL$2,$AH$11="Combined"),SUM('Raw Data'!AX402:AX403),IF(AND($AE$11=$AL$3,$AH$11="Combined"),SUM('Raw Data'!AX609:AX610),IF(AND($AE$11=$AL$4,$AH$11="Combined"),SUM('Raw Data'!AX816:AX817),IF(AND($AE$11=$AL$5,$AH$11="Combined"),SUM('Raw Data'!AX1023:AX1024),IF(AND($AE$11=$AL$6,$AH$11="Combined"),SUM('Raw Data'!AX1230:AX1231),IF(AND($AE$11=$AL$7,$AH$11="Combined"),SUM('Raw Data'!AX1437:AX1438),"Error")))))))))))))))))))))</f>
        <v>0</v>
      </c>
      <c r="O50" s="6">
        <f>IF(AND($AE$11=$AL$1,OR($AH$11="Northbound",$AH$11="Eastbound")),'Raw Data'!AY195,IF(AND($AE$11=$AL$2,OR($AH$11="Northbound",$AH$11="Eastbound")),'Raw Data'!AY402,IF(AND($AE$11=$AL$3,OR($AH$11="Northbound",$AH$11="Eastbound")),'Raw Data'!AY609,IF(AND($AE$11=$AL$4,OR($AH$11="Northbound",$AH$11="Eastbound")),'Raw Data'!AY816,IF(AND($AE$11=$AL$5,OR($AH$11="Northbound",$AH$11="Eastbound")),'Raw Data'!AY1023,IF(AND($AE$11=$AL$6,OR($AH$11="Northbound",$AH$11="Eastbound")),'Raw Data'!AY1230,IF(AND($AE$11=$AL$7,OR($AH$11="Northbound",$AH$11="Eastbound")),'Raw Data'!AY1437,IF(AND($AE$11=$AL$1,OR($AH$11="Southbound",$AH$11="Westbound")),'Raw Data'!AY196,IF(AND($AE$11=$AL$2,OR($AH$11="Southbound",$AH$11="Westbound")),'Raw Data'!AY403,IF(AND($AE$11=$AL$3,OR($AH$11="Southbound",$AH$11="Westbound")),'Raw Data'!AY610,IF(AND($AE$11=$AL$4,OR($AH$11="Southbound",$AH$11="Westbound")),'Raw Data'!AY817,IF(AND($AE$11=$AL$5,OR($AH$11="Southbound",$AH$11="Westbound")),'Raw Data'!AY1024,IF(AND($AE$11=$AL$6,OR($AH$11="Southbound",$AH$11="Westbound")),'Raw Data'!AY1231,IF(AND($AE$11=$AL$7,OR($AH$11="Southbound",$AH$11="Westbound")),'Raw Data'!AY1438,IF(AND($AE$11=$AL$1,$AH$11="Combined"),SUM('Raw Data'!AY195:AY196),IF(AND($AE$11=$AL$2,$AH$11="Combined"),SUM('Raw Data'!AY402:AY403),IF(AND($AE$11=$AL$3,$AH$11="Combined"),SUM('Raw Data'!AY609:AY610),IF(AND($AE$11=$AL$4,$AH$11="Combined"),SUM('Raw Data'!AY816:AY817),IF(AND($AE$11=$AL$5,$AH$11="Combined"),SUM('Raw Data'!AY1023:AY1024),IF(AND($AE$11=$AL$6,$AH$11="Combined"),SUM('Raw Data'!AY1230:AY1231),IF(AND($AE$11=$AL$7,$AH$11="Combined"),SUM('Raw Data'!AY1437:AY1438),"Error")))))))))))))))))))))</f>
        <v>0</v>
      </c>
      <c r="P50" s="6">
        <f>IF(AND($AE$11=$AL$1,OR($AH$11="Northbound",$AH$11="Eastbound")),'Raw Data'!AZ195,IF(AND($AE$11=$AL$2,OR($AH$11="Northbound",$AH$11="Eastbound")),'Raw Data'!AZ402,IF(AND($AE$11=$AL$3,OR($AH$11="Northbound",$AH$11="Eastbound")),'Raw Data'!AZ609,IF(AND($AE$11=$AL$4,OR($AH$11="Northbound",$AH$11="Eastbound")),'Raw Data'!AZ816,IF(AND($AE$11=$AL$5,OR($AH$11="Northbound",$AH$11="Eastbound")),'Raw Data'!AZ1023,IF(AND($AE$11=$AL$6,OR($AH$11="Northbound",$AH$11="Eastbound")),'Raw Data'!AZ1230,IF(AND($AE$11=$AL$7,OR($AH$11="Northbound",$AH$11="Eastbound")),'Raw Data'!AZ1437,IF(AND($AE$11=$AL$1,OR($AH$11="Southbound",$AH$11="Westbound")),'Raw Data'!AZ196,IF(AND($AE$11=$AL$2,OR($AH$11="Southbound",$AH$11="Westbound")),'Raw Data'!AZ403,IF(AND($AE$11=$AL$3,OR($AH$11="Southbound",$AH$11="Westbound")),'Raw Data'!AZ610,IF(AND($AE$11=$AL$4,OR($AH$11="Southbound",$AH$11="Westbound")),'Raw Data'!AZ817,IF(AND($AE$11=$AL$5,OR($AH$11="Southbound",$AH$11="Westbound")),'Raw Data'!AZ1024,IF(AND($AE$11=$AL$6,OR($AH$11="Southbound",$AH$11="Westbound")),'Raw Data'!AZ1231,IF(AND($AE$11=$AL$7,OR($AH$11="Southbound",$AH$11="Westbound")),'Raw Data'!AZ1438,IF(AND($AE$11=$AL$1,$AH$11="Combined"),SUM('Raw Data'!AZ195:AZ196),IF(AND($AE$11=$AL$2,$AH$11="Combined"),SUM('Raw Data'!AZ402:AZ403),IF(AND($AE$11=$AL$3,$AH$11="Combined"),SUM('Raw Data'!AZ609:AZ610),IF(AND($AE$11=$AL$4,$AH$11="Combined"),SUM('Raw Data'!AZ816:AZ817),IF(AND($AE$11=$AL$5,$AH$11="Combined"),SUM('Raw Data'!AZ1023:AZ1024),IF(AND($AE$11=$AL$6,$AH$11="Combined"),SUM('Raw Data'!AZ1230:AZ1231),IF(AND($AE$11=$AL$7,$AH$11="Combined"),SUM('Raw Data'!AZ1437:AZ1438),"Error")))))))))))))))))))))</f>
        <v>0</v>
      </c>
      <c r="Q50" s="6">
        <f>IF(AND($AE$11=$AL$1,OR($AH$11="Northbound",$AH$11="Eastbound")),'Raw Data'!BA195,IF(AND($AE$11=$AL$2,OR($AH$11="Northbound",$AH$11="Eastbound")),'Raw Data'!BA402,IF(AND($AE$11=$AL$3,OR($AH$11="Northbound",$AH$11="Eastbound")),'Raw Data'!BA609,IF(AND($AE$11=$AL$4,OR($AH$11="Northbound",$AH$11="Eastbound")),'Raw Data'!BA816,IF(AND($AE$11=$AL$5,OR($AH$11="Northbound",$AH$11="Eastbound")),'Raw Data'!BA1023,IF(AND($AE$11=$AL$6,OR($AH$11="Northbound",$AH$11="Eastbound")),'Raw Data'!BA1230,IF(AND($AE$11=$AL$7,OR($AH$11="Northbound",$AH$11="Eastbound")),'Raw Data'!BA1437,IF(AND($AE$11=$AL$1,OR($AH$11="Southbound",$AH$11="Westbound")),'Raw Data'!BA196,IF(AND($AE$11=$AL$2,OR($AH$11="Southbound",$AH$11="Westbound")),'Raw Data'!BA403,IF(AND($AE$11=$AL$3,OR($AH$11="Southbound",$AH$11="Westbound")),'Raw Data'!BA610,IF(AND($AE$11=$AL$4,OR($AH$11="Southbound",$AH$11="Westbound")),'Raw Data'!BA817,IF(AND($AE$11=$AL$5,OR($AH$11="Southbound",$AH$11="Westbound")),'Raw Data'!BA1024,IF(AND($AE$11=$AL$6,OR($AH$11="Southbound",$AH$11="Westbound")),'Raw Data'!BA1231,IF(AND($AE$11=$AL$7,OR($AH$11="Southbound",$AH$11="Westbound")),'Raw Data'!BA1438,IF(AND($AE$11=$AL$1,$AH$11="Combined"),SUM('Raw Data'!BA195:BA196),IF(AND($AE$11=$AL$2,$AH$11="Combined"),SUM('Raw Data'!BA402:BA403),IF(AND($AE$11=$AL$3,$AH$11="Combined"),SUM('Raw Data'!BA609:BA610),IF(AND($AE$11=$AL$4,$AH$11="Combined"),SUM('Raw Data'!BA816:BA817),IF(AND($AE$11=$AL$5,$AH$11="Combined"),SUM('Raw Data'!BA1023:BA1024),IF(AND($AE$11=$AL$6,$AH$11="Combined"),SUM('Raw Data'!BA1230:BA1231),IF(AND($AE$11=$AL$7,$AH$11="Combined"),SUM('Raw Data'!BA1437:BA1438),"Error")))))))))))))))))))))</f>
        <v>0</v>
      </c>
      <c r="R50" s="6">
        <f>IF(AND($AE$11=$AL$1,OR($AH$11="Northbound",$AH$11="Eastbound")),'Raw Data'!BB195,IF(AND($AE$11=$AL$2,OR($AH$11="Northbound",$AH$11="Eastbound")),'Raw Data'!BB402,IF(AND($AE$11=$AL$3,OR($AH$11="Northbound",$AH$11="Eastbound")),'Raw Data'!BB609,IF(AND($AE$11=$AL$4,OR($AH$11="Northbound",$AH$11="Eastbound")),'Raw Data'!BB816,IF(AND($AE$11=$AL$5,OR($AH$11="Northbound",$AH$11="Eastbound")),'Raw Data'!BB1023,IF(AND($AE$11=$AL$6,OR($AH$11="Northbound",$AH$11="Eastbound")),'Raw Data'!BB1230,IF(AND($AE$11=$AL$7,OR($AH$11="Northbound",$AH$11="Eastbound")),'Raw Data'!BB1437,IF(AND($AE$11=$AL$1,OR($AH$11="Southbound",$AH$11="Westbound")),'Raw Data'!BB196,IF(AND($AE$11=$AL$2,OR($AH$11="Southbound",$AH$11="Westbound")),'Raw Data'!BB403,IF(AND($AE$11=$AL$3,OR($AH$11="Southbound",$AH$11="Westbound")),'Raw Data'!BB610,IF(AND($AE$11=$AL$4,OR($AH$11="Southbound",$AH$11="Westbound")),'Raw Data'!BB817,IF(AND($AE$11=$AL$5,OR($AH$11="Southbound",$AH$11="Westbound")),'Raw Data'!BB1024,IF(AND($AE$11=$AL$6,OR($AH$11="Southbound",$AH$11="Westbound")),'Raw Data'!BB1231,IF(AND($AE$11=$AL$7,OR($AH$11="Southbound",$AH$11="Westbound")),'Raw Data'!BB1438,IF(AND($AE$11=$AL$1,$AH$11="Combined"),SUM('Raw Data'!BB195:BB196),IF(AND($AE$11=$AL$2,$AH$11="Combined"),SUM('Raw Data'!BB402:BB403),IF(AND($AE$11=$AL$3,$AH$11="Combined"),SUM('Raw Data'!BB609:BB610),IF(AND($AE$11=$AL$4,$AH$11="Combined"),SUM('Raw Data'!BB816:BB817),IF(AND($AE$11=$AL$5,$AH$11="Combined"),SUM('Raw Data'!BB1023:BB1024),IF(AND($AE$11=$AL$6,$AH$11="Combined"),SUM('Raw Data'!BB1230:BB1231),IF(AND($AE$11=$AL$7,$AH$11="Combined"),SUM('Raw Data'!BB1437:BB1438),"Error")))))))))))))))))))))</f>
        <v>0</v>
      </c>
      <c r="S50" s="6">
        <f>IF(AND($AE$11=$AL$1,OR($AH$11="Northbound",$AH$11="Eastbound")),'Raw Data'!BC195,IF(AND($AE$11=$AL$2,OR($AH$11="Northbound",$AH$11="Eastbound")),'Raw Data'!BC402,IF(AND($AE$11=$AL$3,OR($AH$11="Northbound",$AH$11="Eastbound")),'Raw Data'!BC609,IF(AND($AE$11=$AL$4,OR($AH$11="Northbound",$AH$11="Eastbound")),'Raw Data'!BC816,IF(AND($AE$11=$AL$5,OR($AH$11="Northbound",$AH$11="Eastbound")),'Raw Data'!BC1023,IF(AND($AE$11=$AL$6,OR($AH$11="Northbound",$AH$11="Eastbound")),'Raw Data'!BC1230,IF(AND($AE$11=$AL$7,OR($AH$11="Northbound",$AH$11="Eastbound")),'Raw Data'!BC1437,IF(AND($AE$11=$AL$1,OR($AH$11="Southbound",$AH$11="Westbound")),'Raw Data'!BC196,IF(AND($AE$11=$AL$2,OR($AH$11="Southbound",$AH$11="Westbound")),'Raw Data'!BC403,IF(AND($AE$11=$AL$3,OR($AH$11="Southbound",$AH$11="Westbound")),'Raw Data'!BC610,IF(AND($AE$11=$AL$4,OR($AH$11="Southbound",$AH$11="Westbound")),'Raw Data'!BC817,IF(AND($AE$11=$AL$5,OR($AH$11="Southbound",$AH$11="Westbound")),'Raw Data'!BC1024,IF(AND($AE$11=$AL$6,OR($AH$11="Southbound",$AH$11="Westbound")),'Raw Data'!BC1231,IF(AND($AE$11=$AL$7,OR($AH$11="Southbound",$AH$11="Westbound")),'Raw Data'!BC1438,IF(AND($AE$11=$AL$1,$AH$11="Combined"),SUM('Raw Data'!BC195:BC196),IF(AND($AE$11=$AL$2,$AH$11="Combined"),SUM('Raw Data'!BC402:BC403),IF(AND($AE$11=$AL$3,$AH$11="Combined"),SUM('Raw Data'!BC609:BC610),IF(AND($AE$11=$AL$4,$AH$11="Combined"),SUM('Raw Data'!BC816:BC817),IF(AND($AE$11=$AL$5,$AH$11="Combined"),SUM('Raw Data'!BC1023:BC1024),IF(AND($AE$11=$AL$6,$AH$11="Combined"),SUM('Raw Data'!BC1230:BC1231),IF(AND($AE$11=$AL$7,$AH$11="Combined"),SUM('Raw Data'!BC1437:BC1438),"Error")))))))))))))))))))))</f>
        <v>0</v>
      </c>
      <c r="T50" s="6">
        <f>IF(AND($AE$11=$AL$1,OR($AH$11="Northbound",$AH$11="Eastbound")),'Raw Data'!BD195,IF(AND($AE$11=$AL$2,OR($AH$11="Northbound",$AH$11="Eastbound")),'Raw Data'!BD402,IF(AND($AE$11=$AL$3,OR($AH$11="Northbound",$AH$11="Eastbound")),'Raw Data'!BD609,IF(AND($AE$11=$AL$4,OR($AH$11="Northbound",$AH$11="Eastbound")),'Raw Data'!BD816,IF(AND($AE$11=$AL$5,OR($AH$11="Northbound",$AH$11="Eastbound")),'Raw Data'!BD1023,IF(AND($AE$11=$AL$6,OR($AH$11="Northbound",$AH$11="Eastbound")),'Raw Data'!BD1230,IF(AND($AE$11=$AL$7,OR($AH$11="Northbound",$AH$11="Eastbound")),'Raw Data'!BD1437,IF(AND($AE$11=$AL$1,OR($AH$11="Southbound",$AH$11="Westbound")),'Raw Data'!BD196,IF(AND($AE$11=$AL$2,OR($AH$11="Southbound",$AH$11="Westbound")),'Raw Data'!BD403,IF(AND($AE$11=$AL$3,OR($AH$11="Southbound",$AH$11="Westbound")),'Raw Data'!BD610,IF(AND($AE$11=$AL$4,OR($AH$11="Southbound",$AH$11="Westbound")),'Raw Data'!BD817,IF(AND($AE$11=$AL$5,OR($AH$11="Southbound",$AH$11="Westbound")),'Raw Data'!BD1024,IF(AND($AE$11=$AL$6,OR($AH$11="Southbound",$AH$11="Westbound")),'Raw Data'!BD1231,IF(AND($AE$11=$AL$7,OR($AH$11="Southbound",$AH$11="Westbound")),'Raw Data'!BD1438,IF(AND($AE$11=$AL$1,$AH$11="Combined"),SUM('Raw Data'!BD195:BD196),IF(AND($AE$11=$AL$2,$AH$11="Combined"),SUM('Raw Data'!BD402:BD403),IF(AND($AE$11=$AL$3,$AH$11="Combined"),SUM('Raw Data'!BD609:BD610),IF(AND($AE$11=$AL$4,$AH$11="Combined"),SUM('Raw Data'!BD816:BD817),IF(AND($AE$11=$AL$5,$AH$11="Combined"),SUM('Raw Data'!BD1023:BD1024),IF(AND($AE$11=$AL$6,$AH$11="Combined"),SUM('Raw Data'!BD1230:BD1231),IF(AND($AE$11=$AL$7,$AH$11="Combined"),SUM('Raw Data'!BD1437:BD1438),"Error")))))))))))))))))))))</f>
        <v>0</v>
      </c>
      <c r="U50" s="6">
        <f>IF(AND($AE$11=$AL$1,OR($AH$11="Northbound",$AH$11="Eastbound")),'Raw Data'!BE195,IF(AND($AE$11=$AL$2,OR($AH$11="Northbound",$AH$11="Eastbound")),'Raw Data'!BE402,IF(AND($AE$11=$AL$3,OR($AH$11="Northbound",$AH$11="Eastbound")),'Raw Data'!BE609,IF(AND($AE$11=$AL$4,OR($AH$11="Northbound",$AH$11="Eastbound")),'Raw Data'!BE816,IF(AND($AE$11=$AL$5,OR($AH$11="Northbound",$AH$11="Eastbound")),'Raw Data'!BE1023,IF(AND($AE$11=$AL$6,OR($AH$11="Northbound",$AH$11="Eastbound")),'Raw Data'!BE1230,IF(AND($AE$11=$AL$7,OR($AH$11="Northbound",$AH$11="Eastbound")),'Raw Data'!BE1437,IF(AND($AE$11=$AL$1,OR($AH$11="Southbound",$AH$11="Westbound")),'Raw Data'!BE196,IF(AND($AE$11=$AL$2,OR($AH$11="Southbound",$AH$11="Westbound")),'Raw Data'!BE403,IF(AND($AE$11=$AL$3,OR($AH$11="Southbound",$AH$11="Westbound")),'Raw Data'!BE610,IF(AND($AE$11=$AL$4,OR($AH$11="Southbound",$AH$11="Westbound")),'Raw Data'!BE817,IF(AND($AE$11=$AL$5,OR($AH$11="Southbound",$AH$11="Westbound")),'Raw Data'!BE1024,IF(AND($AE$11=$AL$6,OR($AH$11="Southbound",$AH$11="Westbound")),'Raw Data'!BE1231,IF(AND($AE$11=$AL$7,OR($AH$11="Southbound",$AH$11="Westbound")),'Raw Data'!BE1438,IF(AND($AE$11=$AL$1,$AH$11="Combined"),SUM('Raw Data'!BE195:BE196),IF(AND($AE$11=$AL$2,$AH$11="Combined"),SUM('Raw Data'!BE402:BE403),IF(AND($AE$11=$AL$3,$AH$11="Combined"),SUM('Raw Data'!BE609:BE610),IF(AND($AE$11=$AL$4,$AH$11="Combined"),SUM('Raw Data'!BE816:BE817),IF(AND($AE$11=$AL$5,$AH$11="Combined"),SUM('Raw Data'!BE1023:BE1024),IF(AND($AE$11=$AL$6,$AH$11="Combined"),SUM('Raw Data'!BE1230:BE1231),IF(AND($AE$11=$AL$7,$AH$11="Combined"),SUM('Raw Data'!BE1437:BE1438),"Error")))))))))))))))))))))</f>
        <v>0</v>
      </c>
      <c r="V50" s="6">
        <f>IF(AND($AE$11=$AL$1,OR($AH$11="Northbound",$AH$11="Eastbound")),'Raw Data'!BF195,IF(AND($AE$11=$AL$2,OR($AH$11="Northbound",$AH$11="Eastbound")),'Raw Data'!BF402,IF(AND($AE$11=$AL$3,OR($AH$11="Northbound",$AH$11="Eastbound")),'Raw Data'!BF609,IF(AND($AE$11=$AL$4,OR($AH$11="Northbound",$AH$11="Eastbound")),'Raw Data'!BF816,IF(AND($AE$11=$AL$5,OR($AH$11="Northbound",$AH$11="Eastbound")),'Raw Data'!BF1023,IF(AND($AE$11=$AL$6,OR($AH$11="Northbound",$AH$11="Eastbound")),'Raw Data'!BF1230,IF(AND($AE$11=$AL$7,OR($AH$11="Northbound",$AH$11="Eastbound")),'Raw Data'!BF1437,IF(AND($AE$11=$AL$1,OR($AH$11="Southbound",$AH$11="Westbound")),'Raw Data'!BF196,IF(AND($AE$11=$AL$2,OR($AH$11="Southbound",$AH$11="Westbound")),'Raw Data'!BF403,IF(AND($AE$11=$AL$3,OR($AH$11="Southbound",$AH$11="Westbound")),'Raw Data'!BF610,IF(AND($AE$11=$AL$4,OR($AH$11="Southbound",$AH$11="Westbound")),'Raw Data'!BF817,IF(AND($AE$11=$AL$5,OR($AH$11="Southbound",$AH$11="Westbound")),'Raw Data'!BF1024,IF(AND($AE$11=$AL$6,OR($AH$11="Southbound",$AH$11="Westbound")),'Raw Data'!BF1231,IF(AND($AE$11=$AL$7,OR($AH$11="Southbound",$AH$11="Westbound")),'Raw Data'!BF1438,IF(AND($AE$11=$AL$1,$AH$11="Combined"),SUM('Raw Data'!BF195:BF196),IF(AND($AE$11=$AL$2,$AH$11="Combined"),SUM('Raw Data'!BF402:BF403),IF(AND($AE$11=$AL$3,$AH$11="Combined"),SUM('Raw Data'!BF609:BF610),IF(AND($AE$11=$AL$4,$AH$11="Combined"),SUM('Raw Data'!BF816:BF817),IF(AND($AE$11=$AL$5,$AH$11="Combined"),SUM('Raw Data'!BF1023:BF1024),IF(AND($AE$11=$AL$6,$AH$11="Combined"),SUM('Raw Data'!BF1230:BF1231),IF(AND($AE$11=$AL$7,$AH$11="Combined"),SUM('Raw Data'!BF1437:BF1438),"Error")))))))))))))))))))))</f>
        <v>0</v>
      </c>
      <c r="W50" s="6">
        <f>IF(AND($AE$11=$AL$1,OR($AH$11="Northbound",$AH$11="Eastbound")),'Raw Data'!BG195,IF(AND($AE$11=$AL$2,OR($AH$11="Northbound",$AH$11="Eastbound")),'Raw Data'!BG402,IF(AND($AE$11=$AL$3,OR($AH$11="Northbound",$AH$11="Eastbound")),'Raw Data'!BG609,IF(AND($AE$11=$AL$4,OR($AH$11="Northbound",$AH$11="Eastbound")),'Raw Data'!BG816,IF(AND($AE$11=$AL$5,OR($AH$11="Northbound",$AH$11="Eastbound")),'Raw Data'!BG1023,IF(AND($AE$11=$AL$6,OR($AH$11="Northbound",$AH$11="Eastbound")),'Raw Data'!BG1230,IF(AND($AE$11=$AL$7,OR($AH$11="Northbound",$AH$11="Eastbound")),'Raw Data'!BG1437,IF(AND($AE$11=$AL$1,OR($AH$11="Southbound",$AH$11="Westbound")),'Raw Data'!BG196,IF(AND($AE$11=$AL$2,OR($AH$11="Southbound",$AH$11="Westbound")),'Raw Data'!BG403,IF(AND($AE$11=$AL$3,OR($AH$11="Southbound",$AH$11="Westbound")),'Raw Data'!BG610,IF(AND($AE$11=$AL$4,OR($AH$11="Southbound",$AH$11="Westbound")),'Raw Data'!BG817,IF(AND($AE$11=$AL$5,OR($AH$11="Southbound",$AH$11="Westbound")),'Raw Data'!BG1024,IF(AND($AE$11=$AL$6,OR($AH$11="Southbound",$AH$11="Westbound")),'Raw Data'!BG1231,IF(AND($AE$11=$AL$7,OR($AH$11="Southbound",$AH$11="Westbound")),'Raw Data'!BG1438,IF(AND($AE$11=$AL$1,$AH$11="Combined"),SUM('Raw Data'!BG195:BG196),IF(AND($AE$11=$AL$2,$AH$11="Combined"),SUM('Raw Data'!BG402:BG403),IF(AND($AE$11=$AL$3,$AH$11="Combined"),SUM('Raw Data'!BG609:BG610),IF(AND($AE$11=$AL$4,$AH$11="Combined"),SUM('Raw Data'!BG816:BG817),IF(AND($AE$11=$AL$5,$AH$11="Combined"),SUM('Raw Data'!BG1023:BG1024),IF(AND($AE$11=$AL$6,$AH$11="Combined"),SUM('Raw Data'!BG1230:BG1231),IF(AND($AE$11=$AL$7,$AH$11="Combined"),SUM('Raw Data'!BG1437:BG1438),"Error")))))))))))))))))))))</f>
        <v>0</v>
      </c>
      <c r="X50" s="6">
        <f t="shared" si="2"/>
        <v>4</v>
      </c>
      <c r="Y50" s="24">
        <f>IFERROR(X50/B50*100,"0")</f>
        <v>50</v>
      </c>
      <c r="Z50" s="6" t="str">
        <f>IF(AND($AE$11=$AL$1,OR($AH$11="Northbound",$AH$11="Eastbound")),'Raw Data'!BH195,IF(AND($AE$11=$AL$2,OR($AH$11="Northbound",$AH$11="Eastbound")),'Raw Data'!BH402,IF(AND($AE$11=$AL$3,OR($AH$11="Northbound",$AH$11="Eastbound")),'Raw Data'!BH609,IF(AND($AE$11=$AL$4,OR($AH$11="Northbound",$AH$11="Eastbound")),'Raw Data'!BH816,IF(AND($AE$11=$AL$5,OR($AH$11="Northbound",$AH$11="Eastbound")),'Raw Data'!BH1023,IF(AND($AE$11=$AL$6,OR($AH$11="Northbound",$AH$11="Eastbound")),'Raw Data'!BH1230,IF(AND($AE$11=$AL$7,OR($AH$11="Northbound",$AH$11="Eastbound")),'Raw Data'!BH1437,IF(AND($AE$11=$AL$1,OR($AH$11="Southbound",$AH$11="Westbound")),'Raw Data'!BH196,IF(AND($AE$11=$AL$2,OR($AH$11="Southbound",$AH$11="Westbound")),'Raw Data'!BH403,IF(AND($AE$11=$AL$3,OR($AH$11="Southbound",$AH$11="Westbound")),'Raw Data'!BH610,IF(AND($AE$11=$AL$4,OR($AH$11="Southbound",$AH$11="Westbound")),'Raw Data'!BH817,IF(AND($AE$11=$AL$5,OR($AH$11="Southbound",$AH$11="Westbound")),'Raw Data'!BH1024,IF(AND($AE$11=$AL$6,OR($AH$11="Southbound",$AH$11="Westbound")),'Raw Data'!BH1231,IF(AND($AE$11=$AL$7,OR($AH$11="Southbound",$AH$11="Westbound")),'Raw Data'!BH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0" s="6" t="str">
        <f>IF(AND($AE$11=$AL$1,OR($AH$11="Northbound",$AH$11="Eastbound")),'Raw Data'!BI195,IF(AND($AE$11=$AL$2,OR($AH$11="Northbound",$AH$11="Eastbound")),'Raw Data'!BI402,IF(AND($AE$11=$AL$3,OR($AH$11="Northbound",$AH$11="Eastbound")),'Raw Data'!BI609,IF(AND($AE$11=$AL$4,OR($AH$11="Northbound",$AH$11="Eastbound")),'Raw Data'!BI816,IF(AND($AE$11=$AL$5,OR($AH$11="Northbound",$AH$11="Eastbound")),'Raw Data'!BI1023,IF(AND($AE$11=$AL$6,OR($AH$11="Northbound",$AH$11="Eastbound")),'Raw Data'!BI1230,IF(AND($AE$11=$AL$7,OR($AH$11="Northbound",$AH$11="Eastbound")),'Raw Data'!BI1437,IF(AND($AE$11=$AL$1,OR($AH$11="Southbound",$AH$11="Westbound")),'Raw Data'!BI196,IF(AND($AE$11=$AL$2,OR($AH$11="Southbound",$AH$11="Westbound")),'Raw Data'!BI403,IF(AND($AE$11=$AL$3,OR($AH$11="Southbound",$AH$11="Westbound")),'Raw Data'!BI610,IF(AND($AE$11=$AL$4,OR($AH$11="Southbound",$AH$11="Westbound")),'Raw Data'!BI817,IF(AND($AE$11=$AL$5,OR($AH$11="Southbound",$AH$11="Westbound")),'Raw Data'!BI1024,IF(AND($AE$11=$AL$6,OR($AH$11="Southbound",$AH$11="Westbound")),'Raw Data'!BI1231,IF(AND($AE$11=$AL$7,OR($AH$11="Southbound",$AH$11="Westbound")),'Raw Data'!BI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0" s="6" t="str">
        <f>IF(AND($AE$11=$AL$1,OR($AH$11="Northbound",$AH$11="Eastbound")),'Raw Data'!BJ195,IF(AND($AE$11=$AL$2,OR($AH$11="Northbound",$AH$11="Eastbound")),'Raw Data'!BJ402,IF(AND($AE$11=$AL$3,OR($AH$11="Northbound",$AH$11="Eastbound")),'Raw Data'!BJ609,IF(AND($AE$11=$AL$4,OR($AH$11="Northbound",$AH$11="Eastbound")),'Raw Data'!BJ816,IF(AND($AE$11=$AL$5,OR($AH$11="Northbound",$AH$11="Eastbound")),'Raw Data'!BJ1023,IF(AND($AE$11=$AL$6,OR($AH$11="Northbound",$AH$11="Eastbound")),'Raw Data'!BJ1230,IF(AND($AE$11=$AL$7,OR($AH$11="Northbound",$AH$11="Eastbound")),'Raw Data'!BJ1437,IF(AND($AE$11=$AL$1,OR($AH$11="Southbound",$AH$11="Westbound")),'Raw Data'!BJ196,IF(AND($AE$11=$AL$2,OR($AH$11="Southbound",$AH$11="Westbound")),'Raw Data'!BJ403,IF(AND($AE$11=$AL$3,OR($AH$11="Southbound",$AH$11="Westbound")),'Raw Data'!BJ610,IF(AND($AE$11=$AL$4,OR($AH$11="Southbound",$AH$11="Westbound")),'Raw Data'!BJ817,IF(AND($AE$11=$AL$5,OR($AH$11="Southbound",$AH$11="Westbound")),'Raw Data'!BJ1024,IF(AND($AE$11=$AL$6,OR($AH$11="Southbound",$AH$11="Westbound")),'Raw Data'!BJ1231,IF(AND($AE$11=$AL$7,OR($AH$11="Southbound",$AH$11="Westbound")),'Raw Data'!BJ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0" s="70" t="str">
        <f>IF(AND($AE$11=$AL$1,OR($AH$11="Northbound",$AH$11="Eastbound")),'Raw Data'!BK195,IF(AND($AE$11=$AL$2,OR($AH$11="Northbound",$AH$11="Eastbound")),'Raw Data'!BK402,IF(AND($AE$11=$AL$3,OR($AH$11="Northbound",$AH$11="Eastbound")),'Raw Data'!BK609,IF(AND($AE$11=$AL$4,OR($AH$11="Northbound",$AH$11="Eastbound")),'Raw Data'!BK816,IF(AND($AE$11=$AL$5,OR($AH$11="Northbound",$AH$11="Eastbound")),'Raw Data'!BK1023,IF(AND($AE$11=$AL$6,OR($AH$11="Northbound",$AH$11="Eastbound")),'Raw Data'!BK1230,IF(AND($AE$11=$AL$7,OR($AH$11="Northbound",$AH$11="Eastbound")),'Raw Data'!BK1437,IF(AND($AE$11=$AL$1,OR($AH$11="Southbound",$AH$11="Westbound")),'Raw Data'!BK196,IF(AND($AE$11=$AL$2,OR($AH$11="Southbound",$AH$11="Westbound")),'Raw Data'!BK403,IF(AND($AE$11=$AL$3,OR($AH$11="Southbound",$AH$11="Westbound")),'Raw Data'!BK610,IF(AND($AE$11=$AL$4,OR($AH$11="Southbound",$AH$11="Westbound")),'Raw Data'!BK817,IF(AND($AE$11=$AL$5,OR($AH$11="Southbound",$AH$11="Westbound")),'Raw Data'!BK1024,IF(AND($AE$11=$AL$6,OR($AH$11="Southbound",$AH$11="Westbound")),'Raw Data'!BK1231,IF(AND($AE$11=$AL$7,OR($AH$11="Southbound",$AH$11="Westbound")),'Raw Data'!BK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0" s="47"/>
      <c r="AF50" s="47"/>
      <c r="AG50" s="47"/>
      <c r="AH50" s="47"/>
      <c r="AI50" s="47"/>
      <c r="AJ50" s="47"/>
      <c r="AK50" s="47"/>
      <c r="AL50" s="51"/>
      <c r="AM50" s="51"/>
      <c r="AN50" s="41"/>
      <c r="AO50" s="51"/>
      <c r="AQ50" s="47"/>
      <c r="AR50" s="47"/>
      <c r="AT50" s="47"/>
      <c r="AU50" s="47"/>
    </row>
    <row r="51" spans="1:47" ht="13.8" x14ac:dyDescent="0.25">
      <c r="A51" s="43">
        <v>0.38541666666666702</v>
      </c>
      <c r="B51" s="54">
        <f t="shared" si="1"/>
        <v>11</v>
      </c>
      <c r="C51" s="6">
        <f>IF(AND($AE$11=$AL$1,OR($AH$11="Northbound",$AH$11="Eastbound")),'Raw Data'!AM197,IF(AND($AE$11=$AL$2,OR($AH$11="Northbound",$AH$11="Eastbound")),'Raw Data'!AM404,IF(AND($AE$11=$AL$3,OR($AH$11="Northbound",$AH$11="Eastbound")),'Raw Data'!AM611,IF(AND($AE$11=$AL$4,OR($AH$11="Northbound",$AH$11="Eastbound")),'Raw Data'!AM818,IF(AND($AE$11=$AL$5,OR($AH$11="Northbound",$AH$11="Eastbound")),'Raw Data'!AM1025,IF(AND($AE$11=$AL$6,OR($AH$11="Northbound",$AH$11="Eastbound")),'Raw Data'!AM1232,IF(AND($AE$11=$AL$7,OR($AH$11="Northbound",$AH$11="Eastbound")),'Raw Data'!AM1439,IF(AND($AE$11=$AL$1,OR($AH$11="Southbound",$AH$11="Westbound")),'Raw Data'!AM198,IF(AND($AE$11=$AL$2,OR($AH$11="Southbound",$AH$11="Westbound")),'Raw Data'!AM405,IF(AND($AE$11=$AL$3,OR($AH$11="Southbound",$AH$11="Westbound")),'Raw Data'!AM612,IF(AND($AE$11=$AL$4,OR($AH$11="Southbound",$AH$11="Westbound")),'Raw Data'!AM819,IF(AND($AE$11=$AL$5,OR($AH$11="Southbound",$AH$11="Westbound")),'Raw Data'!AM1026,IF(AND($AE$11=$AL$6,OR($AH$11="Southbound",$AH$11="Westbound")),'Raw Data'!AM1233,IF(AND($AE$11=$AL$7,OR($AH$11="Southbound",$AH$11="Westbound")),'Raw Data'!AM1440,IF(AND($AE$11=$AL$1,$AH$11="Combined"),SUM('Raw Data'!AM197:AM198),IF(AND($AE$11=$AL$2,$AH$11="Combined"),SUM('Raw Data'!AM404:AM405),IF(AND($AE$11=$AL$3,$AH$11="Combined"),SUM('Raw Data'!AM611:AM612),IF(AND($AE$11=$AL$4,$AH$11="Combined"),SUM('Raw Data'!AM818:AM819),IF(AND($AE$11=$AL$5,$AH$11="Combined"),SUM('Raw Data'!AM1025:AM1026),IF(AND($AE$11=$AL$6,$AH$11="Combined"),SUM('Raw Data'!AM1232:AM1233),IF(AND($AE$11=$AL$7,$AH$11="Combined"),SUM('Raw Data'!AM1439:AM1440),"Error")))))))))))))))))))))</f>
        <v>0</v>
      </c>
      <c r="D51" s="6">
        <f>IF(AND($AE$11=$AL$1,OR($AH$11="Northbound",$AH$11="Eastbound")),'Raw Data'!AN197,IF(AND($AE$11=$AL$2,OR($AH$11="Northbound",$AH$11="Eastbound")),'Raw Data'!AN404,IF(AND($AE$11=$AL$3,OR($AH$11="Northbound",$AH$11="Eastbound")),'Raw Data'!AN611,IF(AND($AE$11=$AL$4,OR($AH$11="Northbound",$AH$11="Eastbound")),'Raw Data'!AN818,IF(AND($AE$11=$AL$5,OR($AH$11="Northbound",$AH$11="Eastbound")),'Raw Data'!AN1025,IF(AND($AE$11=$AL$6,OR($AH$11="Northbound",$AH$11="Eastbound")),'Raw Data'!AN1232,IF(AND($AE$11=$AL$7,OR($AH$11="Northbound",$AH$11="Eastbound")),'Raw Data'!AN1439,IF(AND($AE$11=$AL$1,OR($AH$11="Southbound",$AH$11="Westbound")),'Raw Data'!AN198,IF(AND($AE$11=$AL$2,OR($AH$11="Southbound",$AH$11="Westbound")),'Raw Data'!AN405,IF(AND($AE$11=$AL$3,OR($AH$11="Southbound",$AH$11="Westbound")),'Raw Data'!AN612,IF(AND($AE$11=$AL$4,OR($AH$11="Southbound",$AH$11="Westbound")),'Raw Data'!AN819,IF(AND($AE$11=$AL$5,OR($AH$11="Southbound",$AH$11="Westbound")),'Raw Data'!AN1026,IF(AND($AE$11=$AL$6,OR($AH$11="Southbound",$AH$11="Westbound")),'Raw Data'!AN1233,IF(AND($AE$11=$AL$7,OR($AH$11="Southbound",$AH$11="Westbound")),'Raw Data'!AN1440,IF(AND($AE$11=$AL$1,$AH$11="Combined"),SUM('Raw Data'!AN197:AN198),IF(AND($AE$11=$AL$2,$AH$11="Combined"),SUM('Raw Data'!AN404:AN405),IF(AND($AE$11=$AL$3,$AH$11="Combined"),SUM('Raw Data'!AN611:AN612),IF(AND($AE$11=$AL$4,$AH$11="Combined"),SUM('Raw Data'!AN818:AN819),IF(AND($AE$11=$AL$5,$AH$11="Combined"),SUM('Raw Data'!AN1025:AN1026),IF(AND($AE$11=$AL$6,$AH$11="Combined"),SUM('Raw Data'!AN1232:AN1233),IF(AND($AE$11=$AL$7,$AH$11="Combined"),SUM('Raw Data'!AN1439:AN1440),"Error")))))))))))))))))))))</f>
        <v>2</v>
      </c>
      <c r="E51" s="6">
        <f>IF(AND($AE$11=$AL$1,OR($AH$11="Northbound",$AH$11="Eastbound")),'Raw Data'!AO197,IF(AND($AE$11=$AL$2,OR($AH$11="Northbound",$AH$11="Eastbound")),'Raw Data'!AO404,IF(AND($AE$11=$AL$3,OR($AH$11="Northbound",$AH$11="Eastbound")),'Raw Data'!AO611,IF(AND($AE$11=$AL$4,OR($AH$11="Northbound",$AH$11="Eastbound")),'Raw Data'!AO818,IF(AND($AE$11=$AL$5,OR($AH$11="Northbound",$AH$11="Eastbound")),'Raw Data'!AO1025,IF(AND($AE$11=$AL$6,OR($AH$11="Northbound",$AH$11="Eastbound")),'Raw Data'!AO1232,IF(AND($AE$11=$AL$7,OR($AH$11="Northbound",$AH$11="Eastbound")),'Raw Data'!AO1439,IF(AND($AE$11=$AL$1,OR($AH$11="Southbound",$AH$11="Westbound")),'Raw Data'!AO198,IF(AND($AE$11=$AL$2,OR($AH$11="Southbound",$AH$11="Westbound")),'Raw Data'!AO405,IF(AND($AE$11=$AL$3,OR($AH$11="Southbound",$AH$11="Westbound")),'Raw Data'!AO612,IF(AND($AE$11=$AL$4,OR($AH$11="Southbound",$AH$11="Westbound")),'Raw Data'!AO819,IF(AND($AE$11=$AL$5,OR($AH$11="Southbound",$AH$11="Westbound")),'Raw Data'!AO1026,IF(AND($AE$11=$AL$6,OR($AH$11="Southbound",$AH$11="Westbound")),'Raw Data'!AO1233,IF(AND($AE$11=$AL$7,OR($AH$11="Southbound",$AH$11="Westbound")),'Raw Data'!AO1440,IF(AND($AE$11=$AL$1,$AH$11="Combined"),SUM('Raw Data'!AO197:AO198),IF(AND($AE$11=$AL$2,$AH$11="Combined"),SUM('Raw Data'!AO404:AO405),IF(AND($AE$11=$AL$3,$AH$11="Combined"),SUM('Raw Data'!AO611:AO612),IF(AND($AE$11=$AL$4,$AH$11="Combined"),SUM('Raw Data'!AO818:AO819),IF(AND($AE$11=$AL$5,$AH$11="Combined"),SUM('Raw Data'!AO1025:AO1026),IF(AND($AE$11=$AL$6,$AH$11="Combined"),SUM('Raw Data'!AO1232:AO1233),IF(AND($AE$11=$AL$7,$AH$11="Combined"),SUM('Raw Data'!AO1439:AO1440),"Error")))))))))))))))))))))</f>
        <v>5</v>
      </c>
      <c r="F51" s="6">
        <f>IF(AND($AE$11=$AL$1,OR($AH$11="Northbound",$AH$11="Eastbound")),'Raw Data'!AP197,IF(AND($AE$11=$AL$2,OR($AH$11="Northbound",$AH$11="Eastbound")),'Raw Data'!AP404,IF(AND($AE$11=$AL$3,OR($AH$11="Northbound",$AH$11="Eastbound")),'Raw Data'!AP611,IF(AND($AE$11=$AL$4,OR($AH$11="Northbound",$AH$11="Eastbound")),'Raw Data'!AP818,IF(AND($AE$11=$AL$5,OR($AH$11="Northbound",$AH$11="Eastbound")),'Raw Data'!AP1025,IF(AND($AE$11=$AL$6,OR($AH$11="Northbound",$AH$11="Eastbound")),'Raw Data'!AP1232,IF(AND($AE$11=$AL$7,OR($AH$11="Northbound",$AH$11="Eastbound")),'Raw Data'!AP1439,IF(AND($AE$11=$AL$1,OR($AH$11="Southbound",$AH$11="Westbound")),'Raw Data'!AP198,IF(AND($AE$11=$AL$2,OR($AH$11="Southbound",$AH$11="Westbound")),'Raw Data'!AP405,IF(AND($AE$11=$AL$3,OR($AH$11="Southbound",$AH$11="Westbound")),'Raw Data'!AP612,IF(AND($AE$11=$AL$4,OR($AH$11="Southbound",$AH$11="Westbound")),'Raw Data'!AP819,IF(AND($AE$11=$AL$5,OR($AH$11="Southbound",$AH$11="Westbound")),'Raw Data'!AP1026,IF(AND($AE$11=$AL$6,OR($AH$11="Southbound",$AH$11="Westbound")),'Raw Data'!AP1233,IF(AND($AE$11=$AL$7,OR($AH$11="Southbound",$AH$11="Westbound")),'Raw Data'!AP1440,IF(AND($AE$11=$AL$1,$AH$11="Combined"),SUM('Raw Data'!AP197:AP198),IF(AND($AE$11=$AL$2,$AH$11="Combined"),SUM('Raw Data'!AP404:AP405),IF(AND($AE$11=$AL$3,$AH$11="Combined"),SUM('Raw Data'!AP611:AP612),IF(AND($AE$11=$AL$4,$AH$11="Combined"),SUM('Raw Data'!AP818:AP819),IF(AND($AE$11=$AL$5,$AH$11="Combined"),SUM('Raw Data'!AP1025:AP1026),IF(AND($AE$11=$AL$6,$AH$11="Combined"),SUM('Raw Data'!AP1232:AP1233),IF(AND($AE$11=$AL$7,$AH$11="Combined"),SUM('Raw Data'!AP1439:AP1440),"Error")))))))))))))))))))))</f>
        <v>3</v>
      </c>
      <c r="G51" s="6">
        <f>IF(AND($AE$11=$AL$1,OR($AH$11="Northbound",$AH$11="Eastbound")),'Raw Data'!AQ197,IF(AND($AE$11=$AL$2,OR($AH$11="Northbound",$AH$11="Eastbound")),'Raw Data'!AQ404,IF(AND($AE$11=$AL$3,OR($AH$11="Northbound",$AH$11="Eastbound")),'Raw Data'!AQ611,IF(AND($AE$11=$AL$4,OR($AH$11="Northbound",$AH$11="Eastbound")),'Raw Data'!AQ818,IF(AND($AE$11=$AL$5,OR($AH$11="Northbound",$AH$11="Eastbound")),'Raw Data'!AQ1025,IF(AND($AE$11=$AL$6,OR($AH$11="Northbound",$AH$11="Eastbound")),'Raw Data'!AQ1232,IF(AND($AE$11=$AL$7,OR($AH$11="Northbound",$AH$11="Eastbound")),'Raw Data'!AQ1439,IF(AND($AE$11=$AL$1,OR($AH$11="Southbound",$AH$11="Westbound")),'Raw Data'!AQ198,IF(AND($AE$11=$AL$2,OR($AH$11="Southbound",$AH$11="Westbound")),'Raw Data'!AQ405,IF(AND($AE$11=$AL$3,OR($AH$11="Southbound",$AH$11="Westbound")),'Raw Data'!AQ612,IF(AND($AE$11=$AL$4,OR($AH$11="Southbound",$AH$11="Westbound")),'Raw Data'!AQ819,IF(AND($AE$11=$AL$5,OR($AH$11="Southbound",$AH$11="Westbound")),'Raw Data'!AQ1026,IF(AND($AE$11=$AL$6,OR($AH$11="Southbound",$AH$11="Westbound")),'Raw Data'!AQ1233,IF(AND($AE$11=$AL$7,OR($AH$11="Southbound",$AH$11="Westbound")),'Raw Data'!AQ1440,IF(AND($AE$11=$AL$1,$AH$11="Combined"),SUM('Raw Data'!AQ197:AQ198),IF(AND($AE$11=$AL$2,$AH$11="Combined"),SUM('Raw Data'!AQ404:AQ405),IF(AND($AE$11=$AL$3,$AH$11="Combined"),SUM('Raw Data'!AQ611:AQ612),IF(AND($AE$11=$AL$4,$AH$11="Combined"),SUM('Raw Data'!AQ818:AQ819),IF(AND($AE$11=$AL$5,$AH$11="Combined"),SUM('Raw Data'!AQ1025:AQ1026),IF(AND($AE$11=$AL$6,$AH$11="Combined"),SUM('Raw Data'!AQ1232:AQ1233),IF(AND($AE$11=$AL$7,$AH$11="Combined"),SUM('Raw Data'!AQ1439:AQ1440),"Error")))))))))))))))))))))</f>
        <v>0</v>
      </c>
      <c r="H51" s="6">
        <f>IF(AND($AE$11=$AL$1,OR($AH$11="Northbound",$AH$11="Eastbound")),'Raw Data'!AR197,IF(AND($AE$11=$AL$2,OR($AH$11="Northbound",$AH$11="Eastbound")),'Raw Data'!AR404,IF(AND($AE$11=$AL$3,OR($AH$11="Northbound",$AH$11="Eastbound")),'Raw Data'!AR611,IF(AND($AE$11=$AL$4,OR($AH$11="Northbound",$AH$11="Eastbound")),'Raw Data'!AR818,IF(AND($AE$11=$AL$5,OR($AH$11="Northbound",$AH$11="Eastbound")),'Raw Data'!AR1025,IF(AND($AE$11=$AL$6,OR($AH$11="Northbound",$AH$11="Eastbound")),'Raw Data'!AR1232,IF(AND($AE$11=$AL$7,OR($AH$11="Northbound",$AH$11="Eastbound")),'Raw Data'!AR1439,IF(AND($AE$11=$AL$1,OR($AH$11="Southbound",$AH$11="Westbound")),'Raw Data'!AR198,IF(AND($AE$11=$AL$2,OR($AH$11="Southbound",$AH$11="Westbound")),'Raw Data'!AR405,IF(AND($AE$11=$AL$3,OR($AH$11="Southbound",$AH$11="Westbound")),'Raw Data'!AR612,IF(AND($AE$11=$AL$4,OR($AH$11="Southbound",$AH$11="Westbound")),'Raw Data'!AR819,IF(AND($AE$11=$AL$5,OR($AH$11="Southbound",$AH$11="Westbound")),'Raw Data'!AR1026,IF(AND($AE$11=$AL$6,OR($AH$11="Southbound",$AH$11="Westbound")),'Raw Data'!AR1233,IF(AND($AE$11=$AL$7,OR($AH$11="Southbound",$AH$11="Westbound")),'Raw Data'!AR1440,IF(AND($AE$11=$AL$1,$AH$11="Combined"),SUM('Raw Data'!AR197:AR198),IF(AND($AE$11=$AL$2,$AH$11="Combined"),SUM('Raw Data'!AR404:AR405),IF(AND($AE$11=$AL$3,$AH$11="Combined"),SUM('Raw Data'!AR611:AR612),IF(AND($AE$11=$AL$4,$AH$11="Combined"),SUM('Raw Data'!AR818:AR819),IF(AND($AE$11=$AL$5,$AH$11="Combined"),SUM('Raw Data'!AR1025:AR1026),IF(AND($AE$11=$AL$6,$AH$11="Combined"),SUM('Raw Data'!AR1232:AR1233),IF(AND($AE$11=$AL$7,$AH$11="Combined"),SUM('Raw Data'!AR1439:AR1440),"Error")))))))))))))))))))))</f>
        <v>1</v>
      </c>
      <c r="I51" s="6">
        <f>IF(AND($AE$11=$AL$1,OR($AH$11="Northbound",$AH$11="Eastbound")),'Raw Data'!AS197,IF(AND($AE$11=$AL$2,OR($AH$11="Northbound",$AH$11="Eastbound")),'Raw Data'!AS404,IF(AND($AE$11=$AL$3,OR($AH$11="Northbound",$AH$11="Eastbound")),'Raw Data'!AS611,IF(AND($AE$11=$AL$4,OR($AH$11="Northbound",$AH$11="Eastbound")),'Raw Data'!AS818,IF(AND($AE$11=$AL$5,OR($AH$11="Northbound",$AH$11="Eastbound")),'Raw Data'!AS1025,IF(AND($AE$11=$AL$6,OR($AH$11="Northbound",$AH$11="Eastbound")),'Raw Data'!AS1232,IF(AND($AE$11=$AL$7,OR($AH$11="Northbound",$AH$11="Eastbound")),'Raw Data'!AS1439,IF(AND($AE$11=$AL$1,OR($AH$11="Southbound",$AH$11="Westbound")),'Raw Data'!AS198,IF(AND($AE$11=$AL$2,OR($AH$11="Southbound",$AH$11="Westbound")),'Raw Data'!AS405,IF(AND($AE$11=$AL$3,OR($AH$11="Southbound",$AH$11="Westbound")),'Raw Data'!AS612,IF(AND($AE$11=$AL$4,OR($AH$11="Southbound",$AH$11="Westbound")),'Raw Data'!AS819,IF(AND($AE$11=$AL$5,OR($AH$11="Southbound",$AH$11="Westbound")),'Raw Data'!AS1026,IF(AND($AE$11=$AL$6,OR($AH$11="Southbound",$AH$11="Westbound")),'Raw Data'!AS1233,IF(AND($AE$11=$AL$7,OR($AH$11="Southbound",$AH$11="Westbound")),'Raw Data'!AS1440,IF(AND($AE$11=$AL$1,$AH$11="Combined"),SUM('Raw Data'!AS197:AS198),IF(AND($AE$11=$AL$2,$AH$11="Combined"),SUM('Raw Data'!AS404:AS405),IF(AND($AE$11=$AL$3,$AH$11="Combined"),SUM('Raw Data'!AS611:AS612),IF(AND($AE$11=$AL$4,$AH$11="Combined"),SUM('Raw Data'!AS818:AS819),IF(AND($AE$11=$AL$5,$AH$11="Combined"),SUM('Raw Data'!AS1025:AS1026),IF(AND($AE$11=$AL$6,$AH$11="Combined"),SUM('Raw Data'!AS1232:AS1233),IF(AND($AE$11=$AL$7,$AH$11="Combined"),SUM('Raw Data'!AS1439:AS1440),"Error")))))))))))))))))))))</f>
        <v>0</v>
      </c>
      <c r="J51" s="6">
        <f>IF(AND($AE$11=$AL$1,OR($AH$11="Northbound",$AH$11="Eastbound")),'Raw Data'!AT197,IF(AND($AE$11=$AL$2,OR($AH$11="Northbound",$AH$11="Eastbound")),'Raw Data'!AT404,IF(AND($AE$11=$AL$3,OR($AH$11="Northbound",$AH$11="Eastbound")),'Raw Data'!AT611,IF(AND($AE$11=$AL$4,OR($AH$11="Northbound",$AH$11="Eastbound")),'Raw Data'!AT818,IF(AND($AE$11=$AL$5,OR($AH$11="Northbound",$AH$11="Eastbound")),'Raw Data'!AT1025,IF(AND($AE$11=$AL$6,OR($AH$11="Northbound",$AH$11="Eastbound")),'Raw Data'!AT1232,IF(AND($AE$11=$AL$7,OR($AH$11="Northbound",$AH$11="Eastbound")),'Raw Data'!AT1439,IF(AND($AE$11=$AL$1,OR($AH$11="Southbound",$AH$11="Westbound")),'Raw Data'!AT198,IF(AND($AE$11=$AL$2,OR($AH$11="Southbound",$AH$11="Westbound")),'Raw Data'!AT405,IF(AND($AE$11=$AL$3,OR($AH$11="Southbound",$AH$11="Westbound")),'Raw Data'!AT612,IF(AND($AE$11=$AL$4,OR($AH$11="Southbound",$AH$11="Westbound")),'Raw Data'!AT819,IF(AND($AE$11=$AL$5,OR($AH$11="Southbound",$AH$11="Westbound")),'Raw Data'!AT1026,IF(AND($AE$11=$AL$6,OR($AH$11="Southbound",$AH$11="Westbound")),'Raw Data'!AT1233,IF(AND($AE$11=$AL$7,OR($AH$11="Southbound",$AH$11="Westbound")),'Raw Data'!AT1440,IF(AND($AE$11=$AL$1,$AH$11="Combined"),SUM('Raw Data'!AT197:AT198),IF(AND($AE$11=$AL$2,$AH$11="Combined"),SUM('Raw Data'!AT404:AT405),IF(AND($AE$11=$AL$3,$AH$11="Combined"),SUM('Raw Data'!AT611:AT612),IF(AND($AE$11=$AL$4,$AH$11="Combined"),SUM('Raw Data'!AT818:AT819),IF(AND($AE$11=$AL$5,$AH$11="Combined"),SUM('Raw Data'!AT1025:AT1026),IF(AND($AE$11=$AL$6,$AH$11="Combined"),SUM('Raw Data'!AT1232:AT1233),IF(AND($AE$11=$AL$7,$AH$11="Combined"),SUM('Raw Data'!AT1439:AT1440),"Error")))))))))))))))))))))</f>
        <v>0</v>
      </c>
      <c r="K51" s="6">
        <f>IF(AND($AE$11=$AL$1,OR($AH$11="Northbound",$AH$11="Eastbound")),'Raw Data'!AU197,IF(AND($AE$11=$AL$2,OR($AH$11="Northbound",$AH$11="Eastbound")),'Raw Data'!AU404,IF(AND($AE$11=$AL$3,OR($AH$11="Northbound",$AH$11="Eastbound")),'Raw Data'!AU611,IF(AND($AE$11=$AL$4,OR($AH$11="Northbound",$AH$11="Eastbound")),'Raw Data'!AU818,IF(AND($AE$11=$AL$5,OR($AH$11="Northbound",$AH$11="Eastbound")),'Raw Data'!AU1025,IF(AND($AE$11=$AL$6,OR($AH$11="Northbound",$AH$11="Eastbound")),'Raw Data'!AU1232,IF(AND($AE$11=$AL$7,OR($AH$11="Northbound",$AH$11="Eastbound")),'Raw Data'!AU1439,IF(AND($AE$11=$AL$1,OR($AH$11="Southbound",$AH$11="Westbound")),'Raw Data'!AU198,IF(AND($AE$11=$AL$2,OR($AH$11="Southbound",$AH$11="Westbound")),'Raw Data'!AU405,IF(AND($AE$11=$AL$3,OR($AH$11="Southbound",$AH$11="Westbound")),'Raw Data'!AU612,IF(AND($AE$11=$AL$4,OR($AH$11="Southbound",$AH$11="Westbound")),'Raw Data'!AU819,IF(AND($AE$11=$AL$5,OR($AH$11="Southbound",$AH$11="Westbound")),'Raw Data'!AU1026,IF(AND($AE$11=$AL$6,OR($AH$11="Southbound",$AH$11="Westbound")),'Raw Data'!AU1233,IF(AND($AE$11=$AL$7,OR($AH$11="Southbound",$AH$11="Westbound")),'Raw Data'!AU1440,IF(AND($AE$11=$AL$1,$AH$11="Combined"),SUM('Raw Data'!AU197:AU198),IF(AND($AE$11=$AL$2,$AH$11="Combined"),SUM('Raw Data'!AU404:AU405),IF(AND($AE$11=$AL$3,$AH$11="Combined"),SUM('Raw Data'!AU611:AU612),IF(AND($AE$11=$AL$4,$AH$11="Combined"),SUM('Raw Data'!AU818:AU819),IF(AND($AE$11=$AL$5,$AH$11="Combined"),SUM('Raw Data'!AU1025:AU1026),IF(AND($AE$11=$AL$6,$AH$11="Combined"),SUM('Raw Data'!AU1232:AU1233),IF(AND($AE$11=$AL$7,$AH$11="Combined"),SUM('Raw Data'!AU1439:AU1440),"Error")))))))))))))))))))))</f>
        <v>0</v>
      </c>
      <c r="L51" s="6">
        <f>IF(AND($AE$11=$AL$1,OR($AH$11="Northbound",$AH$11="Eastbound")),'Raw Data'!AV197,IF(AND($AE$11=$AL$2,OR($AH$11="Northbound",$AH$11="Eastbound")),'Raw Data'!AV404,IF(AND($AE$11=$AL$3,OR($AH$11="Northbound",$AH$11="Eastbound")),'Raw Data'!AV611,IF(AND($AE$11=$AL$4,OR($AH$11="Northbound",$AH$11="Eastbound")),'Raw Data'!AV818,IF(AND($AE$11=$AL$5,OR($AH$11="Northbound",$AH$11="Eastbound")),'Raw Data'!AV1025,IF(AND($AE$11=$AL$6,OR($AH$11="Northbound",$AH$11="Eastbound")),'Raw Data'!AV1232,IF(AND($AE$11=$AL$7,OR($AH$11="Northbound",$AH$11="Eastbound")),'Raw Data'!AV1439,IF(AND($AE$11=$AL$1,OR($AH$11="Southbound",$AH$11="Westbound")),'Raw Data'!AV198,IF(AND($AE$11=$AL$2,OR($AH$11="Southbound",$AH$11="Westbound")),'Raw Data'!AV405,IF(AND($AE$11=$AL$3,OR($AH$11="Southbound",$AH$11="Westbound")),'Raw Data'!AV612,IF(AND($AE$11=$AL$4,OR($AH$11="Southbound",$AH$11="Westbound")),'Raw Data'!AV819,IF(AND($AE$11=$AL$5,OR($AH$11="Southbound",$AH$11="Westbound")),'Raw Data'!AV1026,IF(AND($AE$11=$AL$6,OR($AH$11="Southbound",$AH$11="Westbound")),'Raw Data'!AV1233,IF(AND($AE$11=$AL$7,OR($AH$11="Southbound",$AH$11="Westbound")),'Raw Data'!AV1440,IF(AND($AE$11=$AL$1,$AH$11="Combined"),SUM('Raw Data'!AV197:AV198),IF(AND($AE$11=$AL$2,$AH$11="Combined"),SUM('Raw Data'!AV404:AV405),IF(AND($AE$11=$AL$3,$AH$11="Combined"),SUM('Raw Data'!AV611:AV612),IF(AND($AE$11=$AL$4,$AH$11="Combined"),SUM('Raw Data'!AV818:AV819),IF(AND($AE$11=$AL$5,$AH$11="Combined"),SUM('Raw Data'!AV1025:AV1026),IF(AND($AE$11=$AL$6,$AH$11="Combined"),SUM('Raw Data'!AV1232:AV1233),IF(AND($AE$11=$AL$7,$AH$11="Combined"),SUM('Raw Data'!AV1439:AV1440),"Error")))))))))))))))))))))</f>
        <v>0</v>
      </c>
      <c r="M51" s="6">
        <f>IF(AND($AE$11=$AL$1,OR($AH$11="Northbound",$AH$11="Eastbound")),'Raw Data'!AW197,IF(AND($AE$11=$AL$2,OR($AH$11="Northbound",$AH$11="Eastbound")),'Raw Data'!AW404,IF(AND($AE$11=$AL$3,OR($AH$11="Northbound",$AH$11="Eastbound")),'Raw Data'!AW611,IF(AND($AE$11=$AL$4,OR($AH$11="Northbound",$AH$11="Eastbound")),'Raw Data'!AW818,IF(AND($AE$11=$AL$5,OR($AH$11="Northbound",$AH$11="Eastbound")),'Raw Data'!AW1025,IF(AND($AE$11=$AL$6,OR($AH$11="Northbound",$AH$11="Eastbound")),'Raw Data'!AW1232,IF(AND($AE$11=$AL$7,OR($AH$11="Northbound",$AH$11="Eastbound")),'Raw Data'!AW1439,IF(AND($AE$11=$AL$1,OR($AH$11="Southbound",$AH$11="Westbound")),'Raw Data'!AW198,IF(AND($AE$11=$AL$2,OR($AH$11="Southbound",$AH$11="Westbound")),'Raw Data'!AW405,IF(AND($AE$11=$AL$3,OR($AH$11="Southbound",$AH$11="Westbound")),'Raw Data'!AW612,IF(AND($AE$11=$AL$4,OR($AH$11="Southbound",$AH$11="Westbound")),'Raw Data'!AW819,IF(AND($AE$11=$AL$5,OR($AH$11="Southbound",$AH$11="Westbound")),'Raw Data'!AW1026,IF(AND($AE$11=$AL$6,OR($AH$11="Southbound",$AH$11="Westbound")),'Raw Data'!AW1233,IF(AND($AE$11=$AL$7,OR($AH$11="Southbound",$AH$11="Westbound")),'Raw Data'!AW1440,IF(AND($AE$11=$AL$1,$AH$11="Combined"),SUM('Raw Data'!AW197:AW198),IF(AND($AE$11=$AL$2,$AH$11="Combined"),SUM('Raw Data'!AW404:AW405),IF(AND($AE$11=$AL$3,$AH$11="Combined"),SUM('Raw Data'!AW611:AW612),IF(AND($AE$11=$AL$4,$AH$11="Combined"),SUM('Raw Data'!AW818:AW819),IF(AND($AE$11=$AL$5,$AH$11="Combined"),SUM('Raw Data'!AW1025:AW1026),IF(AND($AE$11=$AL$6,$AH$11="Combined"),SUM('Raw Data'!AW1232:AW1233),IF(AND($AE$11=$AL$7,$AH$11="Combined"),SUM('Raw Data'!AW1439:AW1440),"Error")))))))))))))))))))))</f>
        <v>0</v>
      </c>
      <c r="N51" s="6">
        <f>IF(AND($AE$11=$AL$1,OR($AH$11="Northbound",$AH$11="Eastbound")),'Raw Data'!AX197,IF(AND($AE$11=$AL$2,OR($AH$11="Northbound",$AH$11="Eastbound")),'Raw Data'!AX404,IF(AND($AE$11=$AL$3,OR($AH$11="Northbound",$AH$11="Eastbound")),'Raw Data'!AX611,IF(AND($AE$11=$AL$4,OR($AH$11="Northbound",$AH$11="Eastbound")),'Raw Data'!AX818,IF(AND($AE$11=$AL$5,OR($AH$11="Northbound",$AH$11="Eastbound")),'Raw Data'!AX1025,IF(AND($AE$11=$AL$6,OR($AH$11="Northbound",$AH$11="Eastbound")),'Raw Data'!AX1232,IF(AND($AE$11=$AL$7,OR($AH$11="Northbound",$AH$11="Eastbound")),'Raw Data'!AX1439,IF(AND($AE$11=$AL$1,OR($AH$11="Southbound",$AH$11="Westbound")),'Raw Data'!AX198,IF(AND($AE$11=$AL$2,OR($AH$11="Southbound",$AH$11="Westbound")),'Raw Data'!AX405,IF(AND($AE$11=$AL$3,OR($AH$11="Southbound",$AH$11="Westbound")),'Raw Data'!AX612,IF(AND($AE$11=$AL$4,OR($AH$11="Southbound",$AH$11="Westbound")),'Raw Data'!AX819,IF(AND($AE$11=$AL$5,OR($AH$11="Southbound",$AH$11="Westbound")),'Raw Data'!AX1026,IF(AND($AE$11=$AL$6,OR($AH$11="Southbound",$AH$11="Westbound")),'Raw Data'!AX1233,IF(AND($AE$11=$AL$7,OR($AH$11="Southbound",$AH$11="Westbound")),'Raw Data'!AX1440,IF(AND($AE$11=$AL$1,$AH$11="Combined"),SUM('Raw Data'!AX197:AX198),IF(AND($AE$11=$AL$2,$AH$11="Combined"),SUM('Raw Data'!AX404:AX405),IF(AND($AE$11=$AL$3,$AH$11="Combined"),SUM('Raw Data'!AX611:AX612),IF(AND($AE$11=$AL$4,$AH$11="Combined"),SUM('Raw Data'!AX818:AX819),IF(AND($AE$11=$AL$5,$AH$11="Combined"),SUM('Raw Data'!AX1025:AX1026),IF(AND($AE$11=$AL$6,$AH$11="Combined"),SUM('Raw Data'!AX1232:AX1233),IF(AND($AE$11=$AL$7,$AH$11="Combined"),SUM('Raw Data'!AX1439:AX1440),"Error")))))))))))))))))))))</f>
        <v>0</v>
      </c>
      <c r="O51" s="6">
        <f>IF(AND($AE$11=$AL$1,OR($AH$11="Northbound",$AH$11="Eastbound")),'Raw Data'!AY197,IF(AND($AE$11=$AL$2,OR($AH$11="Northbound",$AH$11="Eastbound")),'Raw Data'!AY404,IF(AND($AE$11=$AL$3,OR($AH$11="Northbound",$AH$11="Eastbound")),'Raw Data'!AY611,IF(AND($AE$11=$AL$4,OR($AH$11="Northbound",$AH$11="Eastbound")),'Raw Data'!AY818,IF(AND($AE$11=$AL$5,OR($AH$11="Northbound",$AH$11="Eastbound")),'Raw Data'!AY1025,IF(AND($AE$11=$AL$6,OR($AH$11="Northbound",$AH$11="Eastbound")),'Raw Data'!AY1232,IF(AND($AE$11=$AL$7,OR($AH$11="Northbound",$AH$11="Eastbound")),'Raw Data'!AY1439,IF(AND($AE$11=$AL$1,OR($AH$11="Southbound",$AH$11="Westbound")),'Raw Data'!AY198,IF(AND($AE$11=$AL$2,OR($AH$11="Southbound",$AH$11="Westbound")),'Raw Data'!AY405,IF(AND($AE$11=$AL$3,OR($AH$11="Southbound",$AH$11="Westbound")),'Raw Data'!AY612,IF(AND($AE$11=$AL$4,OR($AH$11="Southbound",$AH$11="Westbound")),'Raw Data'!AY819,IF(AND($AE$11=$AL$5,OR($AH$11="Southbound",$AH$11="Westbound")),'Raw Data'!AY1026,IF(AND($AE$11=$AL$6,OR($AH$11="Southbound",$AH$11="Westbound")),'Raw Data'!AY1233,IF(AND($AE$11=$AL$7,OR($AH$11="Southbound",$AH$11="Westbound")),'Raw Data'!AY1440,IF(AND($AE$11=$AL$1,$AH$11="Combined"),SUM('Raw Data'!AY197:AY198),IF(AND($AE$11=$AL$2,$AH$11="Combined"),SUM('Raw Data'!AY404:AY405),IF(AND($AE$11=$AL$3,$AH$11="Combined"),SUM('Raw Data'!AY611:AY612),IF(AND($AE$11=$AL$4,$AH$11="Combined"),SUM('Raw Data'!AY818:AY819),IF(AND($AE$11=$AL$5,$AH$11="Combined"),SUM('Raw Data'!AY1025:AY1026),IF(AND($AE$11=$AL$6,$AH$11="Combined"),SUM('Raw Data'!AY1232:AY1233),IF(AND($AE$11=$AL$7,$AH$11="Combined"),SUM('Raw Data'!AY1439:AY1440),"Error")))))))))))))))))))))</f>
        <v>0</v>
      </c>
      <c r="P51" s="6">
        <f>IF(AND($AE$11=$AL$1,OR($AH$11="Northbound",$AH$11="Eastbound")),'Raw Data'!AZ197,IF(AND($AE$11=$AL$2,OR($AH$11="Northbound",$AH$11="Eastbound")),'Raw Data'!AZ404,IF(AND($AE$11=$AL$3,OR($AH$11="Northbound",$AH$11="Eastbound")),'Raw Data'!AZ611,IF(AND($AE$11=$AL$4,OR($AH$11="Northbound",$AH$11="Eastbound")),'Raw Data'!AZ818,IF(AND($AE$11=$AL$5,OR($AH$11="Northbound",$AH$11="Eastbound")),'Raw Data'!AZ1025,IF(AND($AE$11=$AL$6,OR($AH$11="Northbound",$AH$11="Eastbound")),'Raw Data'!AZ1232,IF(AND($AE$11=$AL$7,OR($AH$11="Northbound",$AH$11="Eastbound")),'Raw Data'!AZ1439,IF(AND($AE$11=$AL$1,OR($AH$11="Southbound",$AH$11="Westbound")),'Raw Data'!AZ198,IF(AND($AE$11=$AL$2,OR($AH$11="Southbound",$AH$11="Westbound")),'Raw Data'!AZ405,IF(AND($AE$11=$AL$3,OR($AH$11="Southbound",$AH$11="Westbound")),'Raw Data'!AZ612,IF(AND($AE$11=$AL$4,OR($AH$11="Southbound",$AH$11="Westbound")),'Raw Data'!AZ819,IF(AND($AE$11=$AL$5,OR($AH$11="Southbound",$AH$11="Westbound")),'Raw Data'!AZ1026,IF(AND($AE$11=$AL$6,OR($AH$11="Southbound",$AH$11="Westbound")),'Raw Data'!AZ1233,IF(AND($AE$11=$AL$7,OR($AH$11="Southbound",$AH$11="Westbound")),'Raw Data'!AZ1440,IF(AND($AE$11=$AL$1,$AH$11="Combined"),SUM('Raw Data'!AZ197:AZ198),IF(AND($AE$11=$AL$2,$AH$11="Combined"),SUM('Raw Data'!AZ404:AZ405),IF(AND($AE$11=$AL$3,$AH$11="Combined"),SUM('Raw Data'!AZ611:AZ612),IF(AND($AE$11=$AL$4,$AH$11="Combined"),SUM('Raw Data'!AZ818:AZ819),IF(AND($AE$11=$AL$5,$AH$11="Combined"),SUM('Raw Data'!AZ1025:AZ1026),IF(AND($AE$11=$AL$6,$AH$11="Combined"),SUM('Raw Data'!AZ1232:AZ1233),IF(AND($AE$11=$AL$7,$AH$11="Combined"),SUM('Raw Data'!AZ1439:AZ1440),"Error")))))))))))))))))))))</f>
        <v>0</v>
      </c>
      <c r="Q51" s="6">
        <f>IF(AND($AE$11=$AL$1,OR($AH$11="Northbound",$AH$11="Eastbound")),'Raw Data'!BA197,IF(AND($AE$11=$AL$2,OR($AH$11="Northbound",$AH$11="Eastbound")),'Raw Data'!BA404,IF(AND($AE$11=$AL$3,OR($AH$11="Northbound",$AH$11="Eastbound")),'Raw Data'!BA611,IF(AND($AE$11=$AL$4,OR($AH$11="Northbound",$AH$11="Eastbound")),'Raw Data'!BA818,IF(AND($AE$11=$AL$5,OR($AH$11="Northbound",$AH$11="Eastbound")),'Raw Data'!BA1025,IF(AND($AE$11=$AL$6,OR($AH$11="Northbound",$AH$11="Eastbound")),'Raw Data'!BA1232,IF(AND($AE$11=$AL$7,OR($AH$11="Northbound",$AH$11="Eastbound")),'Raw Data'!BA1439,IF(AND($AE$11=$AL$1,OR($AH$11="Southbound",$AH$11="Westbound")),'Raw Data'!BA198,IF(AND($AE$11=$AL$2,OR($AH$11="Southbound",$AH$11="Westbound")),'Raw Data'!BA405,IF(AND($AE$11=$AL$3,OR($AH$11="Southbound",$AH$11="Westbound")),'Raw Data'!BA612,IF(AND($AE$11=$AL$4,OR($AH$11="Southbound",$AH$11="Westbound")),'Raw Data'!BA819,IF(AND($AE$11=$AL$5,OR($AH$11="Southbound",$AH$11="Westbound")),'Raw Data'!BA1026,IF(AND($AE$11=$AL$6,OR($AH$11="Southbound",$AH$11="Westbound")),'Raw Data'!BA1233,IF(AND($AE$11=$AL$7,OR($AH$11="Southbound",$AH$11="Westbound")),'Raw Data'!BA1440,IF(AND($AE$11=$AL$1,$AH$11="Combined"),SUM('Raw Data'!BA197:BA198),IF(AND($AE$11=$AL$2,$AH$11="Combined"),SUM('Raw Data'!BA404:BA405),IF(AND($AE$11=$AL$3,$AH$11="Combined"),SUM('Raw Data'!BA611:BA612),IF(AND($AE$11=$AL$4,$AH$11="Combined"),SUM('Raw Data'!BA818:BA819),IF(AND($AE$11=$AL$5,$AH$11="Combined"),SUM('Raw Data'!BA1025:BA1026),IF(AND($AE$11=$AL$6,$AH$11="Combined"),SUM('Raw Data'!BA1232:BA1233),IF(AND($AE$11=$AL$7,$AH$11="Combined"),SUM('Raw Data'!BA1439:BA1440),"Error")))))))))))))))))))))</f>
        <v>0</v>
      </c>
      <c r="R51" s="6">
        <f>IF(AND($AE$11=$AL$1,OR($AH$11="Northbound",$AH$11="Eastbound")),'Raw Data'!BB197,IF(AND($AE$11=$AL$2,OR($AH$11="Northbound",$AH$11="Eastbound")),'Raw Data'!BB404,IF(AND($AE$11=$AL$3,OR($AH$11="Northbound",$AH$11="Eastbound")),'Raw Data'!BB611,IF(AND($AE$11=$AL$4,OR($AH$11="Northbound",$AH$11="Eastbound")),'Raw Data'!BB818,IF(AND($AE$11=$AL$5,OR($AH$11="Northbound",$AH$11="Eastbound")),'Raw Data'!BB1025,IF(AND($AE$11=$AL$6,OR($AH$11="Northbound",$AH$11="Eastbound")),'Raw Data'!BB1232,IF(AND($AE$11=$AL$7,OR($AH$11="Northbound",$AH$11="Eastbound")),'Raw Data'!BB1439,IF(AND($AE$11=$AL$1,OR($AH$11="Southbound",$AH$11="Westbound")),'Raw Data'!BB198,IF(AND($AE$11=$AL$2,OR($AH$11="Southbound",$AH$11="Westbound")),'Raw Data'!BB405,IF(AND($AE$11=$AL$3,OR($AH$11="Southbound",$AH$11="Westbound")),'Raw Data'!BB612,IF(AND($AE$11=$AL$4,OR($AH$11="Southbound",$AH$11="Westbound")),'Raw Data'!BB819,IF(AND($AE$11=$AL$5,OR($AH$11="Southbound",$AH$11="Westbound")),'Raw Data'!BB1026,IF(AND($AE$11=$AL$6,OR($AH$11="Southbound",$AH$11="Westbound")),'Raw Data'!BB1233,IF(AND($AE$11=$AL$7,OR($AH$11="Southbound",$AH$11="Westbound")),'Raw Data'!BB1440,IF(AND($AE$11=$AL$1,$AH$11="Combined"),SUM('Raw Data'!BB197:BB198),IF(AND($AE$11=$AL$2,$AH$11="Combined"),SUM('Raw Data'!BB404:BB405),IF(AND($AE$11=$AL$3,$AH$11="Combined"),SUM('Raw Data'!BB611:BB612),IF(AND($AE$11=$AL$4,$AH$11="Combined"),SUM('Raw Data'!BB818:BB819),IF(AND($AE$11=$AL$5,$AH$11="Combined"),SUM('Raw Data'!BB1025:BB1026),IF(AND($AE$11=$AL$6,$AH$11="Combined"),SUM('Raw Data'!BB1232:BB1233),IF(AND($AE$11=$AL$7,$AH$11="Combined"),SUM('Raw Data'!BB1439:BB1440),"Error")))))))))))))))))))))</f>
        <v>0</v>
      </c>
      <c r="S51" s="6">
        <f>IF(AND($AE$11=$AL$1,OR($AH$11="Northbound",$AH$11="Eastbound")),'Raw Data'!BC197,IF(AND($AE$11=$AL$2,OR($AH$11="Northbound",$AH$11="Eastbound")),'Raw Data'!BC404,IF(AND($AE$11=$AL$3,OR($AH$11="Northbound",$AH$11="Eastbound")),'Raw Data'!BC611,IF(AND($AE$11=$AL$4,OR($AH$11="Northbound",$AH$11="Eastbound")),'Raw Data'!BC818,IF(AND($AE$11=$AL$5,OR($AH$11="Northbound",$AH$11="Eastbound")),'Raw Data'!BC1025,IF(AND($AE$11=$AL$6,OR($AH$11="Northbound",$AH$11="Eastbound")),'Raw Data'!BC1232,IF(AND($AE$11=$AL$7,OR($AH$11="Northbound",$AH$11="Eastbound")),'Raw Data'!BC1439,IF(AND($AE$11=$AL$1,OR($AH$11="Southbound",$AH$11="Westbound")),'Raw Data'!BC198,IF(AND($AE$11=$AL$2,OR($AH$11="Southbound",$AH$11="Westbound")),'Raw Data'!BC405,IF(AND($AE$11=$AL$3,OR($AH$11="Southbound",$AH$11="Westbound")),'Raw Data'!BC612,IF(AND($AE$11=$AL$4,OR($AH$11="Southbound",$AH$11="Westbound")),'Raw Data'!BC819,IF(AND($AE$11=$AL$5,OR($AH$11="Southbound",$AH$11="Westbound")),'Raw Data'!BC1026,IF(AND($AE$11=$AL$6,OR($AH$11="Southbound",$AH$11="Westbound")),'Raw Data'!BC1233,IF(AND($AE$11=$AL$7,OR($AH$11="Southbound",$AH$11="Westbound")),'Raw Data'!BC1440,IF(AND($AE$11=$AL$1,$AH$11="Combined"),SUM('Raw Data'!BC197:BC198),IF(AND($AE$11=$AL$2,$AH$11="Combined"),SUM('Raw Data'!BC404:BC405),IF(AND($AE$11=$AL$3,$AH$11="Combined"),SUM('Raw Data'!BC611:BC612),IF(AND($AE$11=$AL$4,$AH$11="Combined"),SUM('Raw Data'!BC818:BC819),IF(AND($AE$11=$AL$5,$AH$11="Combined"),SUM('Raw Data'!BC1025:BC1026),IF(AND($AE$11=$AL$6,$AH$11="Combined"),SUM('Raw Data'!BC1232:BC1233),IF(AND($AE$11=$AL$7,$AH$11="Combined"),SUM('Raw Data'!BC1439:BC1440),"Error")))))))))))))))))))))</f>
        <v>0</v>
      </c>
      <c r="T51" s="6">
        <f>IF(AND($AE$11=$AL$1,OR($AH$11="Northbound",$AH$11="Eastbound")),'Raw Data'!BD197,IF(AND($AE$11=$AL$2,OR($AH$11="Northbound",$AH$11="Eastbound")),'Raw Data'!BD404,IF(AND($AE$11=$AL$3,OR($AH$11="Northbound",$AH$11="Eastbound")),'Raw Data'!BD611,IF(AND($AE$11=$AL$4,OR($AH$11="Northbound",$AH$11="Eastbound")),'Raw Data'!BD818,IF(AND($AE$11=$AL$5,OR($AH$11="Northbound",$AH$11="Eastbound")),'Raw Data'!BD1025,IF(AND($AE$11=$AL$6,OR($AH$11="Northbound",$AH$11="Eastbound")),'Raw Data'!BD1232,IF(AND($AE$11=$AL$7,OR($AH$11="Northbound",$AH$11="Eastbound")),'Raw Data'!BD1439,IF(AND($AE$11=$AL$1,OR($AH$11="Southbound",$AH$11="Westbound")),'Raw Data'!BD198,IF(AND($AE$11=$AL$2,OR($AH$11="Southbound",$AH$11="Westbound")),'Raw Data'!BD405,IF(AND($AE$11=$AL$3,OR($AH$11="Southbound",$AH$11="Westbound")),'Raw Data'!BD612,IF(AND($AE$11=$AL$4,OR($AH$11="Southbound",$AH$11="Westbound")),'Raw Data'!BD819,IF(AND($AE$11=$AL$5,OR($AH$11="Southbound",$AH$11="Westbound")),'Raw Data'!BD1026,IF(AND($AE$11=$AL$6,OR($AH$11="Southbound",$AH$11="Westbound")),'Raw Data'!BD1233,IF(AND($AE$11=$AL$7,OR($AH$11="Southbound",$AH$11="Westbound")),'Raw Data'!BD1440,IF(AND($AE$11=$AL$1,$AH$11="Combined"),SUM('Raw Data'!BD197:BD198),IF(AND($AE$11=$AL$2,$AH$11="Combined"),SUM('Raw Data'!BD404:BD405),IF(AND($AE$11=$AL$3,$AH$11="Combined"),SUM('Raw Data'!BD611:BD612),IF(AND($AE$11=$AL$4,$AH$11="Combined"),SUM('Raw Data'!BD818:BD819),IF(AND($AE$11=$AL$5,$AH$11="Combined"),SUM('Raw Data'!BD1025:BD1026),IF(AND($AE$11=$AL$6,$AH$11="Combined"),SUM('Raw Data'!BD1232:BD1233),IF(AND($AE$11=$AL$7,$AH$11="Combined"),SUM('Raw Data'!BD1439:BD1440),"Error")))))))))))))))))))))</f>
        <v>0</v>
      </c>
      <c r="U51" s="6">
        <f>IF(AND($AE$11=$AL$1,OR($AH$11="Northbound",$AH$11="Eastbound")),'Raw Data'!BE197,IF(AND($AE$11=$AL$2,OR($AH$11="Northbound",$AH$11="Eastbound")),'Raw Data'!BE404,IF(AND($AE$11=$AL$3,OR($AH$11="Northbound",$AH$11="Eastbound")),'Raw Data'!BE611,IF(AND($AE$11=$AL$4,OR($AH$11="Northbound",$AH$11="Eastbound")),'Raw Data'!BE818,IF(AND($AE$11=$AL$5,OR($AH$11="Northbound",$AH$11="Eastbound")),'Raw Data'!BE1025,IF(AND($AE$11=$AL$6,OR($AH$11="Northbound",$AH$11="Eastbound")),'Raw Data'!BE1232,IF(AND($AE$11=$AL$7,OR($AH$11="Northbound",$AH$11="Eastbound")),'Raw Data'!BE1439,IF(AND($AE$11=$AL$1,OR($AH$11="Southbound",$AH$11="Westbound")),'Raw Data'!BE198,IF(AND($AE$11=$AL$2,OR($AH$11="Southbound",$AH$11="Westbound")),'Raw Data'!BE405,IF(AND($AE$11=$AL$3,OR($AH$11="Southbound",$AH$11="Westbound")),'Raw Data'!BE612,IF(AND($AE$11=$AL$4,OR($AH$11="Southbound",$AH$11="Westbound")),'Raw Data'!BE819,IF(AND($AE$11=$AL$5,OR($AH$11="Southbound",$AH$11="Westbound")),'Raw Data'!BE1026,IF(AND($AE$11=$AL$6,OR($AH$11="Southbound",$AH$11="Westbound")),'Raw Data'!BE1233,IF(AND($AE$11=$AL$7,OR($AH$11="Southbound",$AH$11="Westbound")),'Raw Data'!BE1440,IF(AND($AE$11=$AL$1,$AH$11="Combined"),SUM('Raw Data'!BE197:BE198),IF(AND($AE$11=$AL$2,$AH$11="Combined"),SUM('Raw Data'!BE404:BE405),IF(AND($AE$11=$AL$3,$AH$11="Combined"),SUM('Raw Data'!BE611:BE612),IF(AND($AE$11=$AL$4,$AH$11="Combined"),SUM('Raw Data'!BE818:BE819),IF(AND($AE$11=$AL$5,$AH$11="Combined"),SUM('Raw Data'!BE1025:BE1026),IF(AND($AE$11=$AL$6,$AH$11="Combined"),SUM('Raw Data'!BE1232:BE1233),IF(AND($AE$11=$AL$7,$AH$11="Combined"),SUM('Raw Data'!BE1439:BE1440),"Error")))))))))))))))))))))</f>
        <v>0</v>
      </c>
      <c r="V51" s="6">
        <f>IF(AND($AE$11=$AL$1,OR($AH$11="Northbound",$AH$11="Eastbound")),'Raw Data'!BF197,IF(AND($AE$11=$AL$2,OR($AH$11="Northbound",$AH$11="Eastbound")),'Raw Data'!BF404,IF(AND($AE$11=$AL$3,OR($AH$11="Northbound",$AH$11="Eastbound")),'Raw Data'!BF611,IF(AND($AE$11=$AL$4,OR($AH$11="Northbound",$AH$11="Eastbound")),'Raw Data'!BF818,IF(AND($AE$11=$AL$5,OR($AH$11="Northbound",$AH$11="Eastbound")),'Raw Data'!BF1025,IF(AND($AE$11=$AL$6,OR($AH$11="Northbound",$AH$11="Eastbound")),'Raw Data'!BF1232,IF(AND($AE$11=$AL$7,OR($AH$11="Northbound",$AH$11="Eastbound")),'Raw Data'!BF1439,IF(AND($AE$11=$AL$1,OR($AH$11="Southbound",$AH$11="Westbound")),'Raw Data'!BF198,IF(AND($AE$11=$AL$2,OR($AH$11="Southbound",$AH$11="Westbound")),'Raw Data'!BF405,IF(AND($AE$11=$AL$3,OR($AH$11="Southbound",$AH$11="Westbound")),'Raw Data'!BF612,IF(AND($AE$11=$AL$4,OR($AH$11="Southbound",$AH$11="Westbound")),'Raw Data'!BF819,IF(AND($AE$11=$AL$5,OR($AH$11="Southbound",$AH$11="Westbound")),'Raw Data'!BF1026,IF(AND($AE$11=$AL$6,OR($AH$11="Southbound",$AH$11="Westbound")),'Raw Data'!BF1233,IF(AND($AE$11=$AL$7,OR($AH$11="Southbound",$AH$11="Westbound")),'Raw Data'!BF1440,IF(AND($AE$11=$AL$1,$AH$11="Combined"),SUM('Raw Data'!BF197:BF198),IF(AND($AE$11=$AL$2,$AH$11="Combined"),SUM('Raw Data'!BF404:BF405),IF(AND($AE$11=$AL$3,$AH$11="Combined"),SUM('Raw Data'!BF611:BF612),IF(AND($AE$11=$AL$4,$AH$11="Combined"),SUM('Raw Data'!BF818:BF819),IF(AND($AE$11=$AL$5,$AH$11="Combined"),SUM('Raw Data'!BF1025:BF1026),IF(AND($AE$11=$AL$6,$AH$11="Combined"),SUM('Raw Data'!BF1232:BF1233),IF(AND($AE$11=$AL$7,$AH$11="Combined"),SUM('Raw Data'!BF1439:BF1440),"Error")))))))))))))))))))))</f>
        <v>0</v>
      </c>
      <c r="W51" s="6">
        <f>IF(AND($AE$11=$AL$1,OR($AH$11="Northbound",$AH$11="Eastbound")),'Raw Data'!BG197,IF(AND($AE$11=$AL$2,OR($AH$11="Northbound",$AH$11="Eastbound")),'Raw Data'!BG404,IF(AND($AE$11=$AL$3,OR($AH$11="Northbound",$AH$11="Eastbound")),'Raw Data'!BG611,IF(AND($AE$11=$AL$4,OR($AH$11="Northbound",$AH$11="Eastbound")),'Raw Data'!BG818,IF(AND($AE$11=$AL$5,OR($AH$11="Northbound",$AH$11="Eastbound")),'Raw Data'!BG1025,IF(AND($AE$11=$AL$6,OR($AH$11="Northbound",$AH$11="Eastbound")),'Raw Data'!BG1232,IF(AND($AE$11=$AL$7,OR($AH$11="Northbound",$AH$11="Eastbound")),'Raw Data'!BG1439,IF(AND($AE$11=$AL$1,OR($AH$11="Southbound",$AH$11="Westbound")),'Raw Data'!BG198,IF(AND($AE$11=$AL$2,OR($AH$11="Southbound",$AH$11="Westbound")),'Raw Data'!BG405,IF(AND($AE$11=$AL$3,OR($AH$11="Southbound",$AH$11="Westbound")),'Raw Data'!BG612,IF(AND($AE$11=$AL$4,OR($AH$11="Southbound",$AH$11="Westbound")),'Raw Data'!BG819,IF(AND($AE$11=$AL$5,OR($AH$11="Southbound",$AH$11="Westbound")),'Raw Data'!BG1026,IF(AND($AE$11=$AL$6,OR($AH$11="Southbound",$AH$11="Westbound")),'Raw Data'!BG1233,IF(AND($AE$11=$AL$7,OR($AH$11="Southbound",$AH$11="Westbound")),'Raw Data'!BG1440,IF(AND($AE$11=$AL$1,$AH$11="Combined"),SUM('Raw Data'!BG197:BG198),IF(AND($AE$11=$AL$2,$AH$11="Combined"),SUM('Raw Data'!BG404:BG405),IF(AND($AE$11=$AL$3,$AH$11="Combined"),SUM('Raw Data'!BG611:BG612),IF(AND($AE$11=$AL$4,$AH$11="Combined"),SUM('Raw Data'!BG818:BG819),IF(AND($AE$11=$AL$5,$AH$11="Combined"),SUM('Raw Data'!BG1025:BG1026),IF(AND($AE$11=$AL$6,$AH$11="Combined"),SUM('Raw Data'!BG1232:BG1233),IF(AND($AE$11=$AL$7,$AH$11="Combined"),SUM('Raw Data'!BG1439:BG1440),"Error")))))))))))))))))))))</f>
        <v>0</v>
      </c>
      <c r="X51" s="6">
        <f t="shared" si="2"/>
        <v>1</v>
      </c>
      <c r="Y51" s="24">
        <f t="shared" ref="Y51:Y109" si="3">IFERROR(X51/B51*100,"0")</f>
        <v>9.0909090909090917</v>
      </c>
      <c r="Z51" s="6" t="str">
        <f>IF(AND($AE$11=$AL$1,OR($AH$11="Northbound",$AH$11="Eastbound")),'Raw Data'!BH197,IF(AND($AE$11=$AL$2,OR($AH$11="Northbound",$AH$11="Eastbound")),'Raw Data'!BH404,IF(AND($AE$11=$AL$3,OR($AH$11="Northbound",$AH$11="Eastbound")),'Raw Data'!BH611,IF(AND($AE$11=$AL$4,OR($AH$11="Northbound",$AH$11="Eastbound")),'Raw Data'!BH818,IF(AND($AE$11=$AL$5,OR($AH$11="Northbound",$AH$11="Eastbound")),'Raw Data'!BH1025,IF(AND($AE$11=$AL$6,OR($AH$11="Northbound",$AH$11="Eastbound")),'Raw Data'!BH1232,IF(AND($AE$11=$AL$7,OR($AH$11="Northbound",$AH$11="Eastbound")),'Raw Data'!BH1439,IF(AND($AE$11=$AL$1,OR($AH$11="Southbound",$AH$11="Westbound")),'Raw Data'!BH198,IF(AND($AE$11=$AL$2,OR($AH$11="Southbound",$AH$11="Westbound")),'Raw Data'!BH405,IF(AND($AE$11=$AL$3,OR($AH$11="Southbound",$AH$11="Westbound")),'Raw Data'!BH612,IF(AND($AE$11=$AL$4,OR($AH$11="Southbound",$AH$11="Westbound")),'Raw Data'!BH819,IF(AND($AE$11=$AL$5,OR($AH$11="Southbound",$AH$11="Westbound")),'Raw Data'!BH1026,IF(AND($AE$11=$AL$6,OR($AH$11="Southbound",$AH$11="Westbound")),'Raw Data'!BH1233,IF(AND($AE$11=$AL$7,OR($AH$11="Southbound",$AH$11="Westbound")),'Raw Data'!BH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1" s="6" t="str">
        <f>IF(AND($AE$11=$AL$1,OR($AH$11="Northbound",$AH$11="Eastbound")),'Raw Data'!BI197,IF(AND($AE$11=$AL$2,OR($AH$11="Northbound",$AH$11="Eastbound")),'Raw Data'!BI404,IF(AND($AE$11=$AL$3,OR($AH$11="Northbound",$AH$11="Eastbound")),'Raw Data'!BI611,IF(AND($AE$11=$AL$4,OR($AH$11="Northbound",$AH$11="Eastbound")),'Raw Data'!BI818,IF(AND($AE$11=$AL$5,OR($AH$11="Northbound",$AH$11="Eastbound")),'Raw Data'!BI1025,IF(AND($AE$11=$AL$6,OR($AH$11="Northbound",$AH$11="Eastbound")),'Raw Data'!BI1232,IF(AND($AE$11=$AL$7,OR($AH$11="Northbound",$AH$11="Eastbound")),'Raw Data'!BI1439,IF(AND($AE$11=$AL$1,OR($AH$11="Southbound",$AH$11="Westbound")),'Raw Data'!BI198,IF(AND($AE$11=$AL$2,OR($AH$11="Southbound",$AH$11="Westbound")),'Raw Data'!BI405,IF(AND($AE$11=$AL$3,OR($AH$11="Southbound",$AH$11="Westbound")),'Raw Data'!BI612,IF(AND($AE$11=$AL$4,OR($AH$11="Southbound",$AH$11="Westbound")),'Raw Data'!BI819,IF(AND($AE$11=$AL$5,OR($AH$11="Southbound",$AH$11="Westbound")),'Raw Data'!BI1026,IF(AND($AE$11=$AL$6,OR($AH$11="Southbound",$AH$11="Westbound")),'Raw Data'!BI1233,IF(AND($AE$11=$AL$7,OR($AH$11="Southbound",$AH$11="Westbound")),'Raw Data'!BI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1" s="6" t="str">
        <f>IF(AND($AE$11=$AL$1,OR($AH$11="Northbound",$AH$11="Eastbound")),'Raw Data'!BJ197,IF(AND($AE$11=$AL$2,OR($AH$11="Northbound",$AH$11="Eastbound")),'Raw Data'!BJ404,IF(AND($AE$11=$AL$3,OR($AH$11="Northbound",$AH$11="Eastbound")),'Raw Data'!BJ611,IF(AND($AE$11=$AL$4,OR($AH$11="Northbound",$AH$11="Eastbound")),'Raw Data'!BJ818,IF(AND($AE$11=$AL$5,OR($AH$11="Northbound",$AH$11="Eastbound")),'Raw Data'!BJ1025,IF(AND($AE$11=$AL$6,OR($AH$11="Northbound",$AH$11="Eastbound")),'Raw Data'!BJ1232,IF(AND($AE$11=$AL$7,OR($AH$11="Northbound",$AH$11="Eastbound")),'Raw Data'!BJ1439,IF(AND($AE$11=$AL$1,OR($AH$11="Southbound",$AH$11="Westbound")),'Raw Data'!BJ198,IF(AND($AE$11=$AL$2,OR($AH$11="Southbound",$AH$11="Westbound")),'Raw Data'!BJ405,IF(AND($AE$11=$AL$3,OR($AH$11="Southbound",$AH$11="Westbound")),'Raw Data'!BJ612,IF(AND($AE$11=$AL$4,OR($AH$11="Southbound",$AH$11="Westbound")),'Raw Data'!BJ819,IF(AND($AE$11=$AL$5,OR($AH$11="Southbound",$AH$11="Westbound")),'Raw Data'!BJ1026,IF(AND($AE$11=$AL$6,OR($AH$11="Southbound",$AH$11="Westbound")),'Raw Data'!BJ1233,IF(AND($AE$11=$AL$7,OR($AH$11="Southbound",$AH$11="Westbound")),'Raw Data'!BJ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1" s="70" t="str">
        <f>IF(AND($AE$11=$AL$1,OR($AH$11="Northbound",$AH$11="Eastbound")),'Raw Data'!BK197,IF(AND($AE$11=$AL$2,OR($AH$11="Northbound",$AH$11="Eastbound")),'Raw Data'!BK404,IF(AND($AE$11=$AL$3,OR($AH$11="Northbound",$AH$11="Eastbound")),'Raw Data'!BK611,IF(AND($AE$11=$AL$4,OR($AH$11="Northbound",$AH$11="Eastbound")),'Raw Data'!BK818,IF(AND($AE$11=$AL$5,OR($AH$11="Northbound",$AH$11="Eastbound")),'Raw Data'!BK1025,IF(AND($AE$11=$AL$6,OR($AH$11="Northbound",$AH$11="Eastbound")),'Raw Data'!BK1232,IF(AND($AE$11=$AL$7,OR($AH$11="Northbound",$AH$11="Eastbound")),'Raw Data'!BK1439,IF(AND($AE$11=$AL$1,OR($AH$11="Southbound",$AH$11="Westbound")),'Raw Data'!BK198,IF(AND($AE$11=$AL$2,OR($AH$11="Southbound",$AH$11="Westbound")),'Raw Data'!BK405,IF(AND($AE$11=$AL$3,OR($AH$11="Southbound",$AH$11="Westbound")),'Raw Data'!BK612,IF(AND($AE$11=$AL$4,OR($AH$11="Southbound",$AH$11="Westbound")),'Raw Data'!BK819,IF(AND($AE$11=$AL$5,OR($AH$11="Southbound",$AH$11="Westbound")),'Raw Data'!BK1026,IF(AND($AE$11=$AL$6,OR($AH$11="Southbound",$AH$11="Westbound")),'Raw Data'!BK1233,IF(AND($AE$11=$AL$7,OR($AH$11="Southbound",$AH$11="Westbound")),'Raw Data'!BK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1" s="47"/>
      <c r="AF51" s="47"/>
      <c r="AG51" s="47"/>
      <c r="AH51" s="47"/>
      <c r="AI51" s="47"/>
      <c r="AJ51" s="47"/>
      <c r="AK51" s="47"/>
      <c r="AL51" s="51"/>
      <c r="AM51" s="51"/>
      <c r="AN51" s="41"/>
      <c r="AO51" s="51"/>
      <c r="AQ51" s="47"/>
      <c r="AR51" s="47"/>
      <c r="AT51" s="47"/>
      <c r="AU51" s="47"/>
    </row>
    <row r="52" spans="1:47" ht="13.8" x14ac:dyDescent="0.25">
      <c r="A52" s="43">
        <v>0.39583333333333398</v>
      </c>
      <c r="B52" s="54">
        <f t="shared" si="1"/>
        <v>5</v>
      </c>
      <c r="C52" s="6">
        <f>IF(AND($AE$11=$AL$1,OR($AH$11="Northbound",$AH$11="Eastbound")),'Raw Data'!AM199,IF(AND($AE$11=$AL$2,OR($AH$11="Northbound",$AH$11="Eastbound")),'Raw Data'!AM406,IF(AND($AE$11=$AL$3,OR($AH$11="Northbound",$AH$11="Eastbound")),'Raw Data'!AM613,IF(AND($AE$11=$AL$4,OR($AH$11="Northbound",$AH$11="Eastbound")),'Raw Data'!AM820,IF(AND($AE$11=$AL$5,OR($AH$11="Northbound",$AH$11="Eastbound")),'Raw Data'!AM1027,IF(AND($AE$11=$AL$6,OR($AH$11="Northbound",$AH$11="Eastbound")),'Raw Data'!AM1234,IF(AND($AE$11=$AL$7,OR($AH$11="Northbound",$AH$11="Eastbound")),'Raw Data'!AM1441,IF(AND($AE$11=$AL$1,OR($AH$11="Southbound",$AH$11="Westbound")),'Raw Data'!AM200,IF(AND($AE$11=$AL$2,OR($AH$11="Southbound",$AH$11="Westbound")),'Raw Data'!AM407,IF(AND($AE$11=$AL$3,OR($AH$11="Southbound",$AH$11="Westbound")),'Raw Data'!AM614,IF(AND($AE$11=$AL$4,OR($AH$11="Southbound",$AH$11="Westbound")),'Raw Data'!AM821,IF(AND($AE$11=$AL$5,OR($AH$11="Southbound",$AH$11="Westbound")),'Raw Data'!AM1028,IF(AND($AE$11=$AL$6,OR($AH$11="Southbound",$AH$11="Westbound")),'Raw Data'!AM1235,IF(AND($AE$11=$AL$7,OR($AH$11="Southbound",$AH$11="Westbound")),'Raw Data'!AM1442,IF(AND($AE$11=$AL$1,$AH$11="Combined"),SUM('Raw Data'!AM199:AM200),IF(AND($AE$11=$AL$2,$AH$11="Combined"),SUM('Raw Data'!AM406:AM407),IF(AND($AE$11=$AL$3,$AH$11="Combined"),SUM('Raw Data'!AM613:AM614),IF(AND($AE$11=$AL$4,$AH$11="Combined"),SUM('Raw Data'!AM820:AM821),IF(AND($AE$11=$AL$5,$AH$11="Combined"),SUM('Raw Data'!AM1027:AM1028),IF(AND($AE$11=$AL$6,$AH$11="Combined"),SUM('Raw Data'!AM1234:AM1235),IF(AND($AE$11=$AL$7,$AH$11="Combined"),SUM('Raw Data'!AM1441:AM1442),"Error")))))))))))))))))))))</f>
        <v>0</v>
      </c>
      <c r="D52" s="6">
        <f>IF(AND($AE$11=$AL$1,OR($AH$11="Northbound",$AH$11="Eastbound")),'Raw Data'!AN199,IF(AND($AE$11=$AL$2,OR($AH$11="Northbound",$AH$11="Eastbound")),'Raw Data'!AN406,IF(AND($AE$11=$AL$3,OR($AH$11="Northbound",$AH$11="Eastbound")),'Raw Data'!AN613,IF(AND($AE$11=$AL$4,OR($AH$11="Northbound",$AH$11="Eastbound")),'Raw Data'!AN820,IF(AND($AE$11=$AL$5,OR($AH$11="Northbound",$AH$11="Eastbound")),'Raw Data'!AN1027,IF(AND($AE$11=$AL$6,OR($AH$11="Northbound",$AH$11="Eastbound")),'Raw Data'!AN1234,IF(AND($AE$11=$AL$7,OR($AH$11="Northbound",$AH$11="Eastbound")),'Raw Data'!AN1441,IF(AND($AE$11=$AL$1,OR($AH$11="Southbound",$AH$11="Westbound")),'Raw Data'!AN200,IF(AND($AE$11=$AL$2,OR($AH$11="Southbound",$AH$11="Westbound")),'Raw Data'!AN407,IF(AND($AE$11=$AL$3,OR($AH$11="Southbound",$AH$11="Westbound")),'Raw Data'!AN614,IF(AND($AE$11=$AL$4,OR($AH$11="Southbound",$AH$11="Westbound")),'Raw Data'!AN821,IF(AND($AE$11=$AL$5,OR($AH$11="Southbound",$AH$11="Westbound")),'Raw Data'!AN1028,IF(AND($AE$11=$AL$6,OR($AH$11="Southbound",$AH$11="Westbound")),'Raw Data'!AN1235,IF(AND($AE$11=$AL$7,OR($AH$11="Southbound",$AH$11="Westbound")),'Raw Data'!AN1442,IF(AND($AE$11=$AL$1,$AH$11="Combined"),SUM('Raw Data'!AN199:AN200),IF(AND($AE$11=$AL$2,$AH$11="Combined"),SUM('Raw Data'!AN406:AN407),IF(AND($AE$11=$AL$3,$AH$11="Combined"),SUM('Raw Data'!AN613:AN614),IF(AND($AE$11=$AL$4,$AH$11="Combined"),SUM('Raw Data'!AN820:AN821),IF(AND($AE$11=$AL$5,$AH$11="Combined"),SUM('Raw Data'!AN1027:AN1028),IF(AND($AE$11=$AL$6,$AH$11="Combined"),SUM('Raw Data'!AN1234:AN1235),IF(AND($AE$11=$AL$7,$AH$11="Combined"),SUM('Raw Data'!AN1441:AN1442),"Error")))))))))))))))))))))</f>
        <v>0</v>
      </c>
      <c r="E52" s="6">
        <f>IF(AND($AE$11=$AL$1,OR($AH$11="Northbound",$AH$11="Eastbound")),'Raw Data'!AO199,IF(AND($AE$11=$AL$2,OR($AH$11="Northbound",$AH$11="Eastbound")),'Raw Data'!AO406,IF(AND($AE$11=$AL$3,OR($AH$11="Northbound",$AH$11="Eastbound")),'Raw Data'!AO613,IF(AND($AE$11=$AL$4,OR($AH$11="Northbound",$AH$11="Eastbound")),'Raw Data'!AO820,IF(AND($AE$11=$AL$5,OR($AH$11="Northbound",$AH$11="Eastbound")),'Raw Data'!AO1027,IF(AND($AE$11=$AL$6,OR($AH$11="Northbound",$AH$11="Eastbound")),'Raw Data'!AO1234,IF(AND($AE$11=$AL$7,OR($AH$11="Northbound",$AH$11="Eastbound")),'Raw Data'!AO1441,IF(AND($AE$11=$AL$1,OR($AH$11="Southbound",$AH$11="Westbound")),'Raw Data'!AO200,IF(AND($AE$11=$AL$2,OR($AH$11="Southbound",$AH$11="Westbound")),'Raw Data'!AO407,IF(AND($AE$11=$AL$3,OR($AH$11="Southbound",$AH$11="Westbound")),'Raw Data'!AO614,IF(AND($AE$11=$AL$4,OR($AH$11="Southbound",$AH$11="Westbound")),'Raw Data'!AO821,IF(AND($AE$11=$AL$5,OR($AH$11="Southbound",$AH$11="Westbound")),'Raw Data'!AO1028,IF(AND($AE$11=$AL$6,OR($AH$11="Southbound",$AH$11="Westbound")),'Raw Data'!AO1235,IF(AND($AE$11=$AL$7,OR($AH$11="Southbound",$AH$11="Westbound")),'Raw Data'!AO1442,IF(AND($AE$11=$AL$1,$AH$11="Combined"),SUM('Raw Data'!AO199:AO200),IF(AND($AE$11=$AL$2,$AH$11="Combined"),SUM('Raw Data'!AO406:AO407),IF(AND($AE$11=$AL$3,$AH$11="Combined"),SUM('Raw Data'!AO613:AO614),IF(AND($AE$11=$AL$4,$AH$11="Combined"),SUM('Raw Data'!AO820:AO821),IF(AND($AE$11=$AL$5,$AH$11="Combined"),SUM('Raw Data'!AO1027:AO1028),IF(AND($AE$11=$AL$6,$AH$11="Combined"),SUM('Raw Data'!AO1234:AO1235),IF(AND($AE$11=$AL$7,$AH$11="Combined"),SUM('Raw Data'!AO1441:AO1442),"Error")))))))))))))))))))))</f>
        <v>2</v>
      </c>
      <c r="F52" s="6">
        <f>IF(AND($AE$11=$AL$1,OR($AH$11="Northbound",$AH$11="Eastbound")),'Raw Data'!AP199,IF(AND($AE$11=$AL$2,OR($AH$11="Northbound",$AH$11="Eastbound")),'Raw Data'!AP406,IF(AND($AE$11=$AL$3,OR($AH$11="Northbound",$AH$11="Eastbound")),'Raw Data'!AP613,IF(AND($AE$11=$AL$4,OR($AH$11="Northbound",$AH$11="Eastbound")),'Raw Data'!AP820,IF(AND($AE$11=$AL$5,OR($AH$11="Northbound",$AH$11="Eastbound")),'Raw Data'!AP1027,IF(AND($AE$11=$AL$6,OR($AH$11="Northbound",$AH$11="Eastbound")),'Raw Data'!AP1234,IF(AND($AE$11=$AL$7,OR($AH$11="Northbound",$AH$11="Eastbound")),'Raw Data'!AP1441,IF(AND($AE$11=$AL$1,OR($AH$11="Southbound",$AH$11="Westbound")),'Raw Data'!AP200,IF(AND($AE$11=$AL$2,OR($AH$11="Southbound",$AH$11="Westbound")),'Raw Data'!AP407,IF(AND($AE$11=$AL$3,OR($AH$11="Southbound",$AH$11="Westbound")),'Raw Data'!AP614,IF(AND($AE$11=$AL$4,OR($AH$11="Southbound",$AH$11="Westbound")),'Raw Data'!AP821,IF(AND($AE$11=$AL$5,OR($AH$11="Southbound",$AH$11="Westbound")),'Raw Data'!AP1028,IF(AND($AE$11=$AL$6,OR($AH$11="Southbound",$AH$11="Westbound")),'Raw Data'!AP1235,IF(AND($AE$11=$AL$7,OR($AH$11="Southbound",$AH$11="Westbound")),'Raw Data'!AP1442,IF(AND($AE$11=$AL$1,$AH$11="Combined"),SUM('Raw Data'!AP199:AP200),IF(AND($AE$11=$AL$2,$AH$11="Combined"),SUM('Raw Data'!AP406:AP407),IF(AND($AE$11=$AL$3,$AH$11="Combined"),SUM('Raw Data'!AP613:AP614),IF(AND($AE$11=$AL$4,$AH$11="Combined"),SUM('Raw Data'!AP820:AP821),IF(AND($AE$11=$AL$5,$AH$11="Combined"),SUM('Raw Data'!AP1027:AP1028),IF(AND($AE$11=$AL$6,$AH$11="Combined"),SUM('Raw Data'!AP1234:AP1235),IF(AND($AE$11=$AL$7,$AH$11="Combined"),SUM('Raw Data'!AP1441:AP1442),"Error")))))))))))))))))))))</f>
        <v>1</v>
      </c>
      <c r="G52" s="6">
        <f>IF(AND($AE$11=$AL$1,OR($AH$11="Northbound",$AH$11="Eastbound")),'Raw Data'!AQ199,IF(AND($AE$11=$AL$2,OR($AH$11="Northbound",$AH$11="Eastbound")),'Raw Data'!AQ406,IF(AND($AE$11=$AL$3,OR($AH$11="Northbound",$AH$11="Eastbound")),'Raw Data'!AQ613,IF(AND($AE$11=$AL$4,OR($AH$11="Northbound",$AH$11="Eastbound")),'Raw Data'!AQ820,IF(AND($AE$11=$AL$5,OR($AH$11="Northbound",$AH$11="Eastbound")),'Raw Data'!AQ1027,IF(AND($AE$11=$AL$6,OR($AH$11="Northbound",$AH$11="Eastbound")),'Raw Data'!AQ1234,IF(AND($AE$11=$AL$7,OR($AH$11="Northbound",$AH$11="Eastbound")),'Raw Data'!AQ1441,IF(AND($AE$11=$AL$1,OR($AH$11="Southbound",$AH$11="Westbound")),'Raw Data'!AQ200,IF(AND($AE$11=$AL$2,OR($AH$11="Southbound",$AH$11="Westbound")),'Raw Data'!AQ407,IF(AND($AE$11=$AL$3,OR($AH$11="Southbound",$AH$11="Westbound")),'Raw Data'!AQ614,IF(AND($AE$11=$AL$4,OR($AH$11="Southbound",$AH$11="Westbound")),'Raw Data'!AQ821,IF(AND($AE$11=$AL$5,OR($AH$11="Southbound",$AH$11="Westbound")),'Raw Data'!AQ1028,IF(AND($AE$11=$AL$6,OR($AH$11="Southbound",$AH$11="Westbound")),'Raw Data'!AQ1235,IF(AND($AE$11=$AL$7,OR($AH$11="Southbound",$AH$11="Westbound")),'Raw Data'!AQ1442,IF(AND($AE$11=$AL$1,$AH$11="Combined"),SUM('Raw Data'!AQ199:AQ200),IF(AND($AE$11=$AL$2,$AH$11="Combined"),SUM('Raw Data'!AQ406:AQ407),IF(AND($AE$11=$AL$3,$AH$11="Combined"),SUM('Raw Data'!AQ613:AQ614),IF(AND($AE$11=$AL$4,$AH$11="Combined"),SUM('Raw Data'!AQ820:AQ821),IF(AND($AE$11=$AL$5,$AH$11="Combined"),SUM('Raw Data'!AQ1027:AQ1028),IF(AND($AE$11=$AL$6,$AH$11="Combined"),SUM('Raw Data'!AQ1234:AQ1235),IF(AND($AE$11=$AL$7,$AH$11="Combined"),SUM('Raw Data'!AQ1441:AQ1442),"Error")))))))))))))))))))))</f>
        <v>2</v>
      </c>
      <c r="H52" s="6">
        <f>IF(AND($AE$11=$AL$1,OR($AH$11="Northbound",$AH$11="Eastbound")),'Raw Data'!AR199,IF(AND($AE$11=$AL$2,OR($AH$11="Northbound",$AH$11="Eastbound")),'Raw Data'!AR406,IF(AND($AE$11=$AL$3,OR($AH$11="Northbound",$AH$11="Eastbound")),'Raw Data'!AR613,IF(AND($AE$11=$AL$4,OR($AH$11="Northbound",$AH$11="Eastbound")),'Raw Data'!AR820,IF(AND($AE$11=$AL$5,OR($AH$11="Northbound",$AH$11="Eastbound")),'Raw Data'!AR1027,IF(AND($AE$11=$AL$6,OR($AH$11="Northbound",$AH$11="Eastbound")),'Raw Data'!AR1234,IF(AND($AE$11=$AL$7,OR($AH$11="Northbound",$AH$11="Eastbound")),'Raw Data'!AR1441,IF(AND($AE$11=$AL$1,OR($AH$11="Southbound",$AH$11="Westbound")),'Raw Data'!AR200,IF(AND($AE$11=$AL$2,OR($AH$11="Southbound",$AH$11="Westbound")),'Raw Data'!AR407,IF(AND($AE$11=$AL$3,OR($AH$11="Southbound",$AH$11="Westbound")),'Raw Data'!AR614,IF(AND($AE$11=$AL$4,OR($AH$11="Southbound",$AH$11="Westbound")),'Raw Data'!AR821,IF(AND($AE$11=$AL$5,OR($AH$11="Southbound",$AH$11="Westbound")),'Raw Data'!AR1028,IF(AND($AE$11=$AL$6,OR($AH$11="Southbound",$AH$11="Westbound")),'Raw Data'!AR1235,IF(AND($AE$11=$AL$7,OR($AH$11="Southbound",$AH$11="Westbound")),'Raw Data'!AR1442,IF(AND($AE$11=$AL$1,$AH$11="Combined"),SUM('Raw Data'!AR199:AR200),IF(AND($AE$11=$AL$2,$AH$11="Combined"),SUM('Raw Data'!AR406:AR407),IF(AND($AE$11=$AL$3,$AH$11="Combined"),SUM('Raw Data'!AR613:AR614),IF(AND($AE$11=$AL$4,$AH$11="Combined"),SUM('Raw Data'!AR820:AR821),IF(AND($AE$11=$AL$5,$AH$11="Combined"),SUM('Raw Data'!AR1027:AR1028),IF(AND($AE$11=$AL$6,$AH$11="Combined"),SUM('Raw Data'!AR1234:AR1235),IF(AND($AE$11=$AL$7,$AH$11="Combined"),SUM('Raw Data'!AR1441:AR1442),"Error")))))))))))))))))))))</f>
        <v>0</v>
      </c>
      <c r="I52" s="6">
        <f>IF(AND($AE$11=$AL$1,OR($AH$11="Northbound",$AH$11="Eastbound")),'Raw Data'!AS199,IF(AND($AE$11=$AL$2,OR($AH$11="Northbound",$AH$11="Eastbound")),'Raw Data'!AS406,IF(AND($AE$11=$AL$3,OR($AH$11="Northbound",$AH$11="Eastbound")),'Raw Data'!AS613,IF(AND($AE$11=$AL$4,OR($AH$11="Northbound",$AH$11="Eastbound")),'Raw Data'!AS820,IF(AND($AE$11=$AL$5,OR($AH$11="Northbound",$AH$11="Eastbound")),'Raw Data'!AS1027,IF(AND($AE$11=$AL$6,OR($AH$11="Northbound",$AH$11="Eastbound")),'Raw Data'!AS1234,IF(AND($AE$11=$AL$7,OR($AH$11="Northbound",$AH$11="Eastbound")),'Raw Data'!AS1441,IF(AND($AE$11=$AL$1,OR($AH$11="Southbound",$AH$11="Westbound")),'Raw Data'!AS200,IF(AND($AE$11=$AL$2,OR($AH$11="Southbound",$AH$11="Westbound")),'Raw Data'!AS407,IF(AND($AE$11=$AL$3,OR($AH$11="Southbound",$AH$11="Westbound")),'Raw Data'!AS614,IF(AND($AE$11=$AL$4,OR($AH$11="Southbound",$AH$11="Westbound")),'Raw Data'!AS821,IF(AND($AE$11=$AL$5,OR($AH$11="Southbound",$AH$11="Westbound")),'Raw Data'!AS1028,IF(AND($AE$11=$AL$6,OR($AH$11="Southbound",$AH$11="Westbound")),'Raw Data'!AS1235,IF(AND($AE$11=$AL$7,OR($AH$11="Southbound",$AH$11="Westbound")),'Raw Data'!AS1442,IF(AND($AE$11=$AL$1,$AH$11="Combined"),SUM('Raw Data'!AS199:AS200),IF(AND($AE$11=$AL$2,$AH$11="Combined"),SUM('Raw Data'!AS406:AS407),IF(AND($AE$11=$AL$3,$AH$11="Combined"),SUM('Raw Data'!AS613:AS614),IF(AND($AE$11=$AL$4,$AH$11="Combined"),SUM('Raw Data'!AS820:AS821),IF(AND($AE$11=$AL$5,$AH$11="Combined"),SUM('Raw Data'!AS1027:AS1028),IF(AND($AE$11=$AL$6,$AH$11="Combined"),SUM('Raw Data'!AS1234:AS1235),IF(AND($AE$11=$AL$7,$AH$11="Combined"),SUM('Raw Data'!AS1441:AS1442),"Error")))))))))))))))))))))</f>
        <v>0</v>
      </c>
      <c r="J52" s="6">
        <f>IF(AND($AE$11=$AL$1,OR($AH$11="Northbound",$AH$11="Eastbound")),'Raw Data'!AT199,IF(AND($AE$11=$AL$2,OR($AH$11="Northbound",$AH$11="Eastbound")),'Raw Data'!AT406,IF(AND($AE$11=$AL$3,OR($AH$11="Northbound",$AH$11="Eastbound")),'Raw Data'!AT613,IF(AND($AE$11=$AL$4,OR($AH$11="Northbound",$AH$11="Eastbound")),'Raw Data'!AT820,IF(AND($AE$11=$AL$5,OR($AH$11="Northbound",$AH$11="Eastbound")),'Raw Data'!AT1027,IF(AND($AE$11=$AL$6,OR($AH$11="Northbound",$AH$11="Eastbound")),'Raw Data'!AT1234,IF(AND($AE$11=$AL$7,OR($AH$11="Northbound",$AH$11="Eastbound")),'Raw Data'!AT1441,IF(AND($AE$11=$AL$1,OR($AH$11="Southbound",$AH$11="Westbound")),'Raw Data'!AT200,IF(AND($AE$11=$AL$2,OR($AH$11="Southbound",$AH$11="Westbound")),'Raw Data'!AT407,IF(AND($AE$11=$AL$3,OR($AH$11="Southbound",$AH$11="Westbound")),'Raw Data'!AT614,IF(AND($AE$11=$AL$4,OR($AH$11="Southbound",$AH$11="Westbound")),'Raw Data'!AT821,IF(AND($AE$11=$AL$5,OR($AH$11="Southbound",$AH$11="Westbound")),'Raw Data'!AT1028,IF(AND($AE$11=$AL$6,OR($AH$11="Southbound",$AH$11="Westbound")),'Raw Data'!AT1235,IF(AND($AE$11=$AL$7,OR($AH$11="Southbound",$AH$11="Westbound")),'Raw Data'!AT1442,IF(AND($AE$11=$AL$1,$AH$11="Combined"),SUM('Raw Data'!AT199:AT200),IF(AND($AE$11=$AL$2,$AH$11="Combined"),SUM('Raw Data'!AT406:AT407),IF(AND($AE$11=$AL$3,$AH$11="Combined"),SUM('Raw Data'!AT613:AT614),IF(AND($AE$11=$AL$4,$AH$11="Combined"),SUM('Raw Data'!AT820:AT821),IF(AND($AE$11=$AL$5,$AH$11="Combined"),SUM('Raw Data'!AT1027:AT1028),IF(AND($AE$11=$AL$6,$AH$11="Combined"),SUM('Raw Data'!AT1234:AT1235),IF(AND($AE$11=$AL$7,$AH$11="Combined"),SUM('Raw Data'!AT1441:AT1442),"Error")))))))))))))))))))))</f>
        <v>0</v>
      </c>
      <c r="K52" s="6">
        <f>IF(AND($AE$11=$AL$1,OR($AH$11="Northbound",$AH$11="Eastbound")),'Raw Data'!AU199,IF(AND($AE$11=$AL$2,OR($AH$11="Northbound",$AH$11="Eastbound")),'Raw Data'!AU406,IF(AND($AE$11=$AL$3,OR($AH$11="Northbound",$AH$11="Eastbound")),'Raw Data'!AU613,IF(AND($AE$11=$AL$4,OR($AH$11="Northbound",$AH$11="Eastbound")),'Raw Data'!AU820,IF(AND($AE$11=$AL$5,OR($AH$11="Northbound",$AH$11="Eastbound")),'Raw Data'!AU1027,IF(AND($AE$11=$AL$6,OR($AH$11="Northbound",$AH$11="Eastbound")),'Raw Data'!AU1234,IF(AND($AE$11=$AL$7,OR($AH$11="Northbound",$AH$11="Eastbound")),'Raw Data'!AU1441,IF(AND($AE$11=$AL$1,OR($AH$11="Southbound",$AH$11="Westbound")),'Raw Data'!AU200,IF(AND($AE$11=$AL$2,OR($AH$11="Southbound",$AH$11="Westbound")),'Raw Data'!AU407,IF(AND($AE$11=$AL$3,OR($AH$11="Southbound",$AH$11="Westbound")),'Raw Data'!AU614,IF(AND($AE$11=$AL$4,OR($AH$11="Southbound",$AH$11="Westbound")),'Raw Data'!AU821,IF(AND($AE$11=$AL$5,OR($AH$11="Southbound",$AH$11="Westbound")),'Raw Data'!AU1028,IF(AND($AE$11=$AL$6,OR($AH$11="Southbound",$AH$11="Westbound")),'Raw Data'!AU1235,IF(AND($AE$11=$AL$7,OR($AH$11="Southbound",$AH$11="Westbound")),'Raw Data'!AU1442,IF(AND($AE$11=$AL$1,$AH$11="Combined"),SUM('Raw Data'!AU199:AU200),IF(AND($AE$11=$AL$2,$AH$11="Combined"),SUM('Raw Data'!AU406:AU407),IF(AND($AE$11=$AL$3,$AH$11="Combined"),SUM('Raw Data'!AU613:AU614),IF(AND($AE$11=$AL$4,$AH$11="Combined"),SUM('Raw Data'!AU820:AU821),IF(AND($AE$11=$AL$5,$AH$11="Combined"),SUM('Raw Data'!AU1027:AU1028),IF(AND($AE$11=$AL$6,$AH$11="Combined"),SUM('Raw Data'!AU1234:AU1235),IF(AND($AE$11=$AL$7,$AH$11="Combined"),SUM('Raw Data'!AU1441:AU1442),"Error")))))))))))))))))))))</f>
        <v>0</v>
      </c>
      <c r="L52" s="6">
        <f>IF(AND($AE$11=$AL$1,OR($AH$11="Northbound",$AH$11="Eastbound")),'Raw Data'!AV199,IF(AND($AE$11=$AL$2,OR($AH$11="Northbound",$AH$11="Eastbound")),'Raw Data'!AV406,IF(AND($AE$11=$AL$3,OR($AH$11="Northbound",$AH$11="Eastbound")),'Raw Data'!AV613,IF(AND($AE$11=$AL$4,OR($AH$11="Northbound",$AH$11="Eastbound")),'Raw Data'!AV820,IF(AND($AE$11=$AL$5,OR($AH$11="Northbound",$AH$11="Eastbound")),'Raw Data'!AV1027,IF(AND($AE$11=$AL$6,OR($AH$11="Northbound",$AH$11="Eastbound")),'Raw Data'!AV1234,IF(AND($AE$11=$AL$7,OR($AH$11="Northbound",$AH$11="Eastbound")),'Raw Data'!AV1441,IF(AND($AE$11=$AL$1,OR($AH$11="Southbound",$AH$11="Westbound")),'Raw Data'!AV200,IF(AND($AE$11=$AL$2,OR($AH$11="Southbound",$AH$11="Westbound")),'Raw Data'!AV407,IF(AND($AE$11=$AL$3,OR($AH$11="Southbound",$AH$11="Westbound")),'Raw Data'!AV614,IF(AND($AE$11=$AL$4,OR($AH$11="Southbound",$AH$11="Westbound")),'Raw Data'!AV821,IF(AND($AE$11=$AL$5,OR($AH$11="Southbound",$AH$11="Westbound")),'Raw Data'!AV1028,IF(AND($AE$11=$AL$6,OR($AH$11="Southbound",$AH$11="Westbound")),'Raw Data'!AV1235,IF(AND($AE$11=$AL$7,OR($AH$11="Southbound",$AH$11="Westbound")),'Raw Data'!AV1442,IF(AND($AE$11=$AL$1,$AH$11="Combined"),SUM('Raw Data'!AV199:AV200),IF(AND($AE$11=$AL$2,$AH$11="Combined"),SUM('Raw Data'!AV406:AV407),IF(AND($AE$11=$AL$3,$AH$11="Combined"),SUM('Raw Data'!AV613:AV614),IF(AND($AE$11=$AL$4,$AH$11="Combined"),SUM('Raw Data'!AV820:AV821),IF(AND($AE$11=$AL$5,$AH$11="Combined"),SUM('Raw Data'!AV1027:AV1028),IF(AND($AE$11=$AL$6,$AH$11="Combined"),SUM('Raw Data'!AV1234:AV1235),IF(AND($AE$11=$AL$7,$AH$11="Combined"),SUM('Raw Data'!AV1441:AV1442),"Error")))))))))))))))))))))</f>
        <v>0</v>
      </c>
      <c r="M52" s="6">
        <f>IF(AND($AE$11=$AL$1,OR($AH$11="Northbound",$AH$11="Eastbound")),'Raw Data'!AW199,IF(AND($AE$11=$AL$2,OR($AH$11="Northbound",$AH$11="Eastbound")),'Raw Data'!AW406,IF(AND($AE$11=$AL$3,OR($AH$11="Northbound",$AH$11="Eastbound")),'Raw Data'!AW613,IF(AND($AE$11=$AL$4,OR($AH$11="Northbound",$AH$11="Eastbound")),'Raw Data'!AW820,IF(AND($AE$11=$AL$5,OR($AH$11="Northbound",$AH$11="Eastbound")),'Raw Data'!AW1027,IF(AND($AE$11=$AL$6,OR($AH$11="Northbound",$AH$11="Eastbound")),'Raw Data'!AW1234,IF(AND($AE$11=$AL$7,OR($AH$11="Northbound",$AH$11="Eastbound")),'Raw Data'!AW1441,IF(AND($AE$11=$AL$1,OR($AH$11="Southbound",$AH$11="Westbound")),'Raw Data'!AW200,IF(AND($AE$11=$AL$2,OR($AH$11="Southbound",$AH$11="Westbound")),'Raw Data'!AW407,IF(AND($AE$11=$AL$3,OR($AH$11="Southbound",$AH$11="Westbound")),'Raw Data'!AW614,IF(AND($AE$11=$AL$4,OR($AH$11="Southbound",$AH$11="Westbound")),'Raw Data'!AW821,IF(AND($AE$11=$AL$5,OR($AH$11="Southbound",$AH$11="Westbound")),'Raw Data'!AW1028,IF(AND($AE$11=$AL$6,OR($AH$11="Southbound",$AH$11="Westbound")),'Raw Data'!AW1235,IF(AND($AE$11=$AL$7,OR($AH$11="Southbound",$AH$11="Westbound")),'Raw Data'!AW1442,IF(AND($AE$11=$AL$1,$AH$11="Combined"),SUM('Raw Data'!AW199:AW200),IF(AND($AE$11=$AL$2,$AH$11="Combined"),SUM('Raw Data'!AW406:AW407),IF(AND($AE$11=$AL$3,$AH$11="Combined"),SUM('Raw Data'!AW613:AW614),IF(AND($AE$11=$AL$4,$AH$11="Combined"),SUM('Raw Data'!AW820:AW821),IF(AND($AE$11=$AL$5,$AH$11="Combined"),SUM('Raw Data'!AW1027:AW1028),IF(AND($AE$11=$AL$6,$AH$11="Combined"),SUM('Raw Data'!AW1234:AW1235),IF(AND($AE$11=$AL$7,$AH$11="Combined"),SUM('Raw Data'!AW1441:AW1442),"Error")))))))))))))))))))))</f>
        <v>0</v>
      </c>
      <c r="N52" s="6">
        <f>IF(AND($AE$11=$AL$1,OR($AH$11="Northbound",$AH$11="Eastbound")),'Raw Data'!AX199,IF(AND($AE$11=$AL$2,OR($AH$11="Northbound",$AH$11="Eastbound")),'Raw Data'!AX406,IF(AND($AE$11=$AL$3,OR($AH$11="Northbound",$AH$11="Eastbound")),'Raw Data'!AX613,IF(AND($AE$11=$AL$4,OR($AH$11="Northbound",$AH$11="Eastbound")),'Raw Data'!AX820,IF(AND($AE$11=$AL$5,OR($AH$11="Northbound",$AH$11="Eastbound")),'Raw Data'!AX1027,IF(AND($AE$11=$AL$6,OR($AH$11="Northbound",$AH$11="Eastbound")),'Raw Data'!AX1234,IF(AND($AE$11=$AL$7,OR($AH$11="Northbound",$AH$11="Eastbound")),'Raw Data'!AX1441,IF(AND($AE$11=$AL$1,OR($AH$11="Southbound",$AH$11="Westbound")),'Raw Data'!AX200,IF(AND($AE$11=$AL$2,OR($AH$11="Southbound",$AH$11="Westbound")),'Raw Data'!AX407,IF(AND($AE$11=$AL$3,OR($AH$11="Southbound",$AH$11="Westbound")),'Raw Data'!AX614,IF(AND($AE$11=$AL$4,OR($AH$11="Southbound",$AH$11="Westbound")),'Raw Data'!AX821,IF(AND($AE$11=$AL$5,OR($AH$11="Southbound",$AH$11="Westbound")),'Raw Data'!AX1028,IF(AND($AE$11=$AL$6,OR($AH$11="Southbound",$AH$11="Westbound")),'Raw Data'!AX1235,IF(AND($AE$11=$AL$7,OR($AH$11="Southbound",$AH$11="Westbound")),'Raw Data'!AX1442,IF(AND($AE$11=$AL$1,$AH$11="Combined"),SUM('Raw Data'!AX199:AX200),IF(AND($AE$11=$AL$2,$AH$11="Combined"),SUM('Raw Data'!AX406:AX407),IF(AND($AE$11=$AL$3,$AH$11="Combined"),SUM('Raw Data'!AX613:AX614),IF(AND($AE$11=$AL$4,$AH$11="Combined"),SUM('Raw Data'!AX820:AX821),IF(AND($AE$11=$AL$5,$AH$11="Combined"),SUM('Raw Data'!AX1027:AX1028),IF(AND($AE$11=$AL$6,$AH$11="Combined"),SUM('Raw Data'!AX1234:AX1235),IF(AND($AE$11=$AL$7,$AH$11="Combined"),SUM('Raw Data'!AX1441:AX1442),"Error")))))))))))))))))))))</f>
        <v>0</v>
      </c>
      <c r="O52" s="6">
        <f>IF(AND($AE$11=$AL$1,OR($AH$11="Northbound",$AH$11="Eastbound")),'Raw Data'!AY199,IF(AND($AE$11=$AL$2,OR($AH$11="Northbound",$AH$11="Eastbound")),'Raw Data'!AY406,IF(AND($AE$11=$AL$3,OR($AH$11="Northbound",$AH$11="Eastbound")),'Raw Data'!AY613,IF(AND($AE$11=$AL$4,OR($AH$11="Northbound",$AH$11="Eastbound")),'Raw Data'!AY820,IF(AND($AE$11=$AL$5,OR($AH$11="Northbound",$AH$11="Eastbound")),'Raw Data'!AY1027,IF(AND($AE$11=$AL$6,OR($AH$11="Northbound",$AH$11="Eastbound")),'Raw Data'!AY1234,IF(AND($AE$11=$AL$7,OR($AH$11="Northbound",$AH$11="Eastbound")),'Raw Data'!AY1441,IF(AND($AE$11=$AL$1,OR($AH$11="Southbound",$AH$11="Westbound")),'Raw Data'!AY200,IF(AND($AE$11=$AL$2,OR($AH$11="Southbound",$AH$11="Westbound")),'Raw Data'!AY407,IF(AND($AE$11=$AL$3,OR($AH$11="Southbound",$AH$11="Westbound")),'Raw Data'!AY614,IF(AND($AE$11=$AL$4,OR($AH$11="Southbound",$AH$11="Westbound")),'Raw Data'!AY821,IF(AND($AE$11=$AL$5,OR($AH$11="Southbound",$AH$11="Westbound")),'Raw Data'!AY1028,IF(AND($AE$11=$AL$6,OR($AH$11="Southbound",$AH$11="Westbound")),'Raw Data'!AY1235,IF(AND($AE$11=$AL$7,OR($AH$11="Southbound",$AH$11="Westbound")),'Raw Data'!AY1442,IF(AND($AE$11=$AL$1,$AH$11="Combined"),SUM('Raw Data'!AY199:AY200),IF(AND($AE$11=$AL$2,$AH$11="Combined"),SUM('Raw Data'!AY406:AY407),IF(AND($AE$11=$AL$3,$AH$11="Combined"),SUM('Raw Data'!AY613:AY614),IF(AND($AE$11=$AL$4,$AH$11="Combined"),SUM('Raw Data'!AY820:AY821),IF(AND($AE$11=$AL$5,$AH$11="Combined"),SUM('Raw Data'!AY1027:AY1028),IF(AND($AE$11=$AL$6,$AH$11="Combined"),SUM('Raw Data'!AY1234:AY1235),IF(AND($AE$11=$AL$7,$AH$11="Combined"),SUM('Raw Data'!AY1441:AY1442),"Error")))))))))))))))))))))</f>
        <v>0</v>
      </c>
      <c r="P52" s="6">
        <f>IF(AND($AE$11=$AL$1,OR($AH$11="Northbound",$AH$11="Eastbound")),'Raw Data'!AZ199,IF(AND($AE$11=$AL$2,OR($AH$11="Northbound",$AH$11="Eastbound")),'Raw Data'!AZ406,IF(AND($AE$11=$AL$3,OR($AH$11="Northbound",$AH$11="Eastbound")),'Raw Data'!AZ613,IF(AND($AE$11=$AL$4,OR($AH$11="Northbound",$AH$11="Eastbound")),'Raw Data'!AZ820,IF(AND($AE$11=$AL$5,OR($AH$11="Northbound",$AH$11="Eastbound")),'Raw Data'!AZ1027,IF(AND($AE$11=$AL$6,OR($AH$11="Northbound",$AH$11="Eastbound")),'Raw Data'!AZ1234,IF(AND($AE$11=$AL$7,OR($AH$11="Northbound",$AH$11="Eastbound")),'Raw Data'!AZ1441,IF(AND($AE$11=$AL$1,OR($AH$11="Southbound",$AH$11="Westbound")),'Raw Data'!AZ200,IF(AND($AE$11=$AL$2,OR($AH$11="Southbound",$AH$11="Westbound")),'Raw Data'!AZ407,IF(AND($AE$11=$AL$3,OR($AH$11="Southbound",$AH$11="Westbound")),'Raw Data'!AZ614,IF(AND($AE$11=$AL$4,OR($AH$11="Southbound",$AH$11="Westbound")),'Raw Data'!AZ821,IF(AND($AE$11=$AL$5,OR($AH$11="Southbound",$AH$11="Westbound")),'Raw Data'!AZ1028,IF(AND($AE$11=$AL$6,OR($AH$11="Southbound",$AH$11="Westbound")),'Raw Data'!AZ1235,IF(AND($AE$11=$AL$7,OR($AH$11="Southbound",$AH$11="Westbound")),'Raw Data'!AZ1442,IF(AND($AE$11=$AL$1,$AH$11="Combined"),SUM('Raw Data'!AZ199:AZ200),IF(AND($AE$11=$AL$2,$AH$11="Combined"),SUM('Raw Data'!AZ406:AZ407),IF(AND($AE$11=$AL$3,$AH$11="Combined"),SUM('Raw Data'!AZ613:AZ614),IF(AND($AE$11=$AL$4,$AH$11="Combined"),SUM('Raw Data'!AZ820:AZ821),IF(AND($AE$11=$AL$5,$AH$11="Combined"),SUM('Raw Data'!AZ1027:AZ1028),IF(AND($AE$11=$AL$6,$AH$11="Combined"),SUM('Raw Data'!AZ1234:AZ1235),IF(AND($AE$11=$AL$7,$AH$11="Combined"),SUM('Raw Data'!AZ1441:AZ1442),"Error")))))))))))))))))))))</f>
        <v>0</v>
      </c>
      <c r="Q52" s="6">
        <f>IF(AND($AE$11=$AL$1,OR($AH$11="Northbound",$AH$11="Eastbound")),'Raw Data'!BA199,IF(AND($AE$11=$AL$2,OR($AH$11="Northbound",$AH$11="Eastbound")),'Raw Data'!BA406,IF(AND($AE$11=$AL$3,OR($AH$11="Northbound",$AH$11="Eastbound")),'Raw Data'!BA613,IF(AND($AE$11=$AL$4,OR($AH$11="Northbound",$AH$11="Eastbound")),'Raw Data'!BA820,IF(AND($AE$11=$AL$5,OR($AH$11="Northbound",$AH$11="Eastbound")),'Raw Data'!BA1027,IF(AND($AE$11=$AL$6,OR($AH$11="Northbound",$AH$11="Eastbound")),'Raw Data'!BA1234,IF(AND($AE$11=$AL$7,OR($AH$11="Northbound",$AH$11="Eastbound")),'Raw Data'!BA1441,IF(AND($AE$11=$AL$1,OR($AH$11="Southbound",$AH$11="Westbound")),'Raw Data'!BA200,IF(AND($AE$11=$AL$2,OR($AH$11="Southbound",$AH$11="Westbound")),'Raw Data'!BA407,IF(AND($AE$11=$AL$3,OR($AH$11="Southbound",$AH$11="Westbound")),'Raw Data'!BA614,IF(AND($AE$11=$AL$4,OR($AH$11="Southbound",$AH$11="Westbound")),'Raw Data'!BA821,IF(AND($AE$11=$AL$5,OR($AH$11="Southbound",$AH$11="Westbound")),'Raw Data'!BA1028,IF(AND($AE$11=$AL$6,OR($AH$11="Southbound",$AH$11="Westbound")),'Raw Data'!BA1235,IF(AND($AE$11=$AL$7,OR($AH$11="Southbound",$AH$11="Westbound")),'Raw Data'!BA1442,IF(AND($AE$11=$AL$1,$AH$11="Combined"),SUM('Raw Data'!BA199:BA200),IF(AND($AE$11=$AL$2,$AH$11="Combined"),SUM('Raw Data'!BA406:BA407),IF(AND($AE$11=$AL$3,$AH$11="Combined"),SUM('Raw Data'!BA613:BA614),IF(AND($AE$11=$AL$4,$AH$11="Combined"),SUM('Raw Data'!BA820:BA821),IF(AND($AE$11=$AL$5,$AH$11="Combined"),SUM('Raw Data'!BA1027:BA1028),IF(AND($AE$11=$AL$6,$AH$11="Combined"),SUM('Raw Data'!BA1234:BA1235),IF(AND($AE$11=$AL$7,$AH$11="Combined"),SUM('Raw Data'!BA1441:BA1442),"Error")))))))))))))))))))))</f>
        <v>0</v>
      </c>
      <c r="R52" s="6">
        <f>IF(AND($AE$11=$AL$1,OR($AH$11="Northbound",$AH$11="Eastbound")),'Raw Data'!BB199,IF(AND($AE$11=$AL$2,OR($AH$11="Northbound",$AH$11="Eastbound")),'Raw Data'!BB406,IF(AND($AE$11=$AL$3,OR($AH$11="Northbound",$AH$11="Eastbound")),'Raw Data'!BB613,IF(AND($AE$11=$AL$4,OR($AH$11="Northbound",$AH$11="Eastbound")),'Raw Data'!BB820,IF(AND($AE$11=$AL$5,OR($AH$11="Northbound",$AH$11="Eastbound")),'Raw Data'!BB1027,IF(AND($AE$11=$AL$6,OR($AH$11="Northbound",$AH$11="Eastbound")),'Raw Data'!BB1234,IF(AND($AE$11=$AL$7,OR($AH$11="Northbound",$AH$11="Eastbound")),'Raw Data'!BB1441,IF(AND($AE$11=$AL$1,OR($AH$11="Southbound",$AH$11="Westbound")),'Raw Data'!BB200,IF(AND($AE$11=$AL$2,OR($AH$11="Southbound",$AH$11="Westbound")),'Raw Data'!BB407,IF(AND($AE$11=$AL$3,OR($AH$11="Southbound",$AH$11="Westbound")),'Raw Data'!BB614,IF(AND($AE$11=$AL$4,OR($AH$11="Southbound",$AH$11="Westbound")),'Raw Data'!BB821,IF(AND($AE$11=$AL$5,OR($AH$11="Southbound",$AH$11="Westbound")),'Raw Data'!BB1028,IF(AND($AE$11=$AL$6,OR($AH$11="Southbound",$AH$11="Westbound")),'Raw Data'!BB1235,IF(AND($AE$11=$AL$7,OR($AH$11="Southbound",$AH$11="Westbound")),'Raw Data'!BB1442,IF(AND($AE$11=$AL$1,$AH$11="Combined"),SUM('Raw Data'!BB199:BB200),IF(AND($AE$11=$AL$2,$AH$11="Combined"),SUM('Raw Data'!BB406:BB407),IF(AND($AE$11=$AL$3,$AH$11="Combined"),SUM('Raw Data'!BB613:BB614),IF(AND($AE$11=$AL$4,$AH$11="Combined"),SUM('Raw Data'!BB820:BB821),IF(AND($AE$11=$AL$5,$AH$11="Combined"),SUM('Raw Data'!BB1027:BB1028),IF(AND($AE$11=$AL$6,$AH$11="Combined"),SUM('Raw Data'!BB1234:BB1235),IF(AND($AE$11=$AL$7,$AH$11="Combined"),SUM('Raw Data'!BB1441:BB1442),"Error")))))))))))))))))))))</f>
        <v>0</v>
      </c>
      <c r="S52" s="6">
        <f>IF(AND($AE$11=$AL$1,OR($AH$11="Northbound",$AH$11="Eastbound")),'Raw Data'!BC199,IF(AND($AE$11=$AL$2,OR($AH$11="Northbound",$AH$11="Eastbound")),'Raw Data'!BC406,IF(AND($AE$11=$AL$3,OR($AH$11="Northbound",$AH$11="Eastbound")),'Raw Data'!BC613,IF(AND($AE$11=$AL$4,OR($AH$11="Northbound",$AH$11="Eastbound")),'Raw Data'!BC820,IF(AND($AE$11=$AL$5,OR($AH$11="Northbound",$AH$11="Eastbound")),'Raw Data'!BC1027,IF(AND($AE$11=$AL$6,OR($AH$11="Northbound",$AH$11="Eastbound")),'Raw Data'!BC1234,IF(AND($AE$11=$AL$7,OR($AH$11="Northbound",$AH$11="Eastbound")),'Raw Data'!BC1441,IF(AND($AE$11=$AL$1,OR($AH$11="Southbound",$AH$11="Westbound")),'Raw Data'!BC200,IF(AND($AE$11=$AL$2,OR($AH$11="Southbound",$AH$11="Westbound")),'Raw Data'!BC407,IF(AND($AE$11=$AL$3,OR($AH$11="Southbound",$AH$11="Westbound")),'Raw Data'!BC614,IF(AND($AE$11=$AL$4,OR($AH$11="Southbound",$AH$11="Westbound")),'Raw Data'!BC821,IF(AND($AE$11=$AL$5,OR($AH$11="Southbound",$AH$11="Westbound")),'Raw Data'!BC1028,IF(AND($AE$11=$AL$6,OR($AH$11="Southbound",$AH$11="Westbound")),'Raw Data'!BC1235,IF(AND($AE$11=$AL$7,OR($AH$11="Southbound",$AH$11="Westbound")),'Raw Data'!BC1442,IF(AND($AE$11=$AL$1,$AH$11="Combined"),SUM('Raw Data'!BC199:BC200),IF(AND($AE$11=$AL$2,$AH$11="Combined"),SUM('Raw Data'!BC406:BC407),IF(AND($AE$11=$AL$3,$AH$11="Combined"),SUM('Raw Data'!BC613:BC614),IF(AND($AE$11=$AL$4,$AH$11="Combined"),SUM('Raw Data'!BC820:BC821),IF(AND($AE$11=$AL$5,$AH$11="Combined"),SUM('Raw Data'!BC1027:BC1028),IF(AND($AE$11=$AL$6,$AH$11="Combined"),SUM('Raw Data'!BC1234:BC1235),IF(AND($AE$11=$AL$7,$AH$11="Combined"),SUM('Raw Data'!BC1441:BC1442),"Error")))))))))))))))))))))</f>
        <v>0</v>
      </c>
      <c r="T52" s="6">
        <f>IF(AND($AE$11=$AL$1,OR($AH$11="Northbound",$AH$11="Eastbound")),'Raw Data'!BD199,IF(AND($AE$11=$AL$2,OR($AH$11="Northbound",$AH$11="Eastbound")),'Raw Data'!BD406,IF(AND($AE$11=$AL$3,OR($AH$11="Northbound",$AH$11="Eastbound")),'Raw Data'!BD613,IF(AND($AE$11=$AL$4,OR($AH$11="Northbound",$AH$11="Eastbound")),'Raw Data'!BD820,IF(AND($AE$11=$AL$5,OR($AH$11="Northbound",$AH$11="Eastbound")),'Raw Data'!BD1027,IF(AND($AE$11=$AL$6,OR($AH$11="Northbound",$AH$11="Eastbound")),'Raw Data'!BD1234,IF(AND($AE$11=$AL$7,OR($AH$11="Northbound",$AH$11="Eastbound")),'Raw Data'!BD1441,IF(AND($AE$11=$AL$1,OR($AH$11="Southbound",$AH$11="Westbound")),'Raw Data'!BD200,IF(AND($AE$11=$AL$2,OR($AH$11="Southbound",$AH$11="Westbound")),'Raw Data'!BD407,IF(AND($AE$11=$AL$3,OR($AH$11="Southbound",$AH$11="Westbound")),'Raw Data'!BD614,IF(AND($AE$11=$AL$4,OR($AH$11="Southbound",$AH$11="Westbound")),'Raw Data'!BD821,IF(AND($AE$11=$AL$5,OR($AH$11="Southbound",$AH$11="Westbound")),'Raw Data'!BD1028,IF(AND($AE$11=$AL$6,OR($AH$11="Southbound",$AH$11="Westbound")),'Raw Data'!BD1235,IF(AND($AE$11=$AL$7,OR($AH$11="Southbound",$AH$11="Westbound")),'Raw Data'!BD1442,IF(AND($AE$11=$AL$1,$AH$11="Combined"),SUM('Raw Data'!BD199:BD200),IF(AND($AE$11=$AL$2,$AH$11="Combined"),SUM('Raw Data'!BD406:BD407),IF(AND($AE$11=$AL$3,$AH$11="Combined"),SUM('Raw Data'!BD613:BD614),IF(AND($AE$11=$AL$4,$AH$11="Combined"),SUM('Raw Data'!BD820:BD821),IF(AND($AE$11=$AL$5,$AH$11="Combined"),SUM('Raw Data'!BD1027:BD1028),IF(AND($AE$11=$AL$6,$AH$11="Combined"),SUM('Raw Data'!BD1234:BD1235),IF(AND($AE$11=$AL$7,$AH$11="Combined"),SUM('Raw Data'!BD1441:BD1442),"Error")))))))))))))))))))))</f>
        <v>0</v>
      </c>
      <c r="U52" s="6">
        <f>IF(AND($AE$11=$AL$1,OR($AH$11="Northbound",$AH$11="Eastbound")),'Raw Data'!BE199,IF(AND($AE$11=$AL$2,OR($AH$11="Northbound",$AH$11="Eastbound")),'Raw Data'!BE406,IF(AND($AE$11=$AL$3,OR($AH$11="Northbound",$AH$11="Eastbound")),'Raw Data'!BE613,IF(AND($AE$11=$AL$4,OR($AH$11="Northbound",$AH$11="Eastbound")),'Raw Data'!BE820,IF(AND($AE$11=$AL$5,OR($AH$11="Northbound",$AH$11="Eastbound")),'Raw Data'!BE1027,IF(AND($AE$11=$AL$6,OR($AH$11="Northbound",$AH$11="Eastbound")),'Raw Data'!BE1234,IF(AND($AE$11=$AL$7,OR($AH$11="Northbound",$AH$11="Eastbound")),'Raw Data'!BE1441,IF(AND($AE$11=$AL$1,OR($AH$11="Southbound",$AH$11="Westbound")),'Raw Data'!BE200,IF(AND($AE$11=$AL$2,OR($AH$11="Southbound",$AH$11="Westbound")),'Raw Data'!BE407,IF(AND($AE$11=$AL$3,OR($AH$11="Southbound",$AH$11="Westbound")),'Raw Data'!BE614,IF(AND($AE$11=$AL$4,OR($AH$11="Southbound",$AH$11="Westbound")),'Raw Data'!BE821,IF(AND($AE$11=$AL$5,OR($AH$11="Southbound",$AH$11="Westbound")),'Raw Data'!BE1028,IF(AND($AE$11=$AL$6,OR($AH$11="Southbound",$AH$11="Westbound")),'Raw Data'!BE1235,IF(AND($AE$11=$AL$7,OR($AH$11="Southbound",$AH$11="Westbound")),'Raw Data'!BE1442,IF(AND($AE$11=$AL$1,$AH$11="Combined"),SUM('Raw Data'!BE199:BE200),IF(AND($AE$11=$AL$2,$AH$11="Combined"),SUM('Raw Data'!BE406:BE407),IF(AND($AE$11=$AL$3,$AH$11="Combined"),SUM('Raw Data'!BE613:BE614),IF(AND($AE$11=$AL$4,$AH$11="Combined"),SUM('Raw Data'!BE820:BE821),IF(AND($AE$11=$AL$5,$AH$11="Combined"),SUM('Raw Data'!BE1027:BE1028),IF(AND($AE$11=$AL$6,$AH$11="Combined"),SUM('Raw Data'!BE1234:BE1235),IF(AND($AE$11=$AL$7,$AH$11="Combined"),SUM('Raw Data'!BE1441:BE1442),"Error")))))))))))))))))))))</f>
        <v>0</v>
      </c>
      <c r="V52" s="6">
        <f>IF(AND($AE$11=$AL$1,OR($AH$11="Northbound",$AH$11="Eastbound")),'Raw Data'!BF199,IF(AND($AE$11=$AL$2,OR($AH$11="Northbound",$AH$11="Eastbound")),'Raw Data'!BF406,IF(AND($AE$11=$AL$3,OR($AH$11="Northbound",$AH$11="Eastbound")),'Raw Data'!BF613,IF(AND($AE$11=$AL$4,OR($AH$11="Northbound",$AH$11="Eastbound")),'Raw Data'!BF820,IF(AND($AE$11=$AL$5,OR($AH$11="Northbound",$AH$11="Eastbound")),'Raw Data'!BF1027,IF(AND($AE$11=$AL$6,OR($AH$11="Northbound",$AH$11="Eastbound")),'Raw Data'!BF1234,IF(AND($AE$11=$AL$7,OR($AH$11="Northbound",$AH$11="Eastbound")),'Raw Data'!BF1441,IF(AND($AE$11=$AL$1,OR($AH$11="Southbound",$AH$11="Westbound")),'Raw Data'!BF200,IF(AND($AE$11=$AL$2,OR($AH$11="Southbound",$AH$11="Westbound")),'Raw Data'!BF407,IF(AND($AE$11=$AL$3,OR($AH$11="Southbound",$AH$11="Westbound")),'Raw Data'!BF614,IF(AND($AE$11=$AL$4,OR($AH$11="Southbound",$AH$11="Westbound")),'Raw Data'!BF821,IF(AND($AE$11=$AL$5,OR($AH$11="Southbound",$AH$11="Westbound")),'Raw Data'!BF1028,IF(AND($AE$11=$AL$6,OR($AH$11="Southbound",$AH$11="Westbound")),'Raw Data'!BF1235,IF(AND($AE$11=$AL$7,OR($AH$11="Southbound",$AH$11="Westbound")),'Raw Data'!BF1442,IF(AND($AE$11=$AL$1,$AH$11="Combined"),SUM('Raw Data'!BF199:BF200),IF(AND($AE$11=$AL$2,$AH$11="Combined"),SUM('Raw Data'!BF406:BF407),IF(AND($AE$11=$AL$3,$AH$11="Combined"),SUM('Raw Data'!BF613:BF614),IF(AND($AE$11=$AL$4,$AH$11="Combined"),SUM('Raw Data'!BF820:BF821),IF(AND($AE$11=$AL$5,$AH$11="Combined"),SUM('Raw Data'!BF1027:BF1028),IF(AND($AE$11=$AL$6,$AH$11="Combined"),SUM('Raw Data'!BF1234:BF1235),IF(AND($AE$11=$AL$7,$AH$11="Combined"),SUM('Raw Data'!BF1441:BF1442),"Error")))))))))))))))))))))</f>
        <v>0</v>
      </c>
      <c r="W52" s="6">
        <f>IF(AND($AE$11=$AL$1,OR($AH$11="Northbound",$AH$11="Eastbound")),'Raw Data'!BG199,IF(AND($AE$11=$AL$2,OR($AH$11="Northbound",$AH$11="Eastbound")),'Raw Data'!BG406,IF(AND($AE$11=$AL$3,OR($AH$11="Northbound",$AH$11="Eastbound")),'Raw Data'!BG613,IF(AND($AE$11=$AL$4,OR($AH$11="Northbound",$AH$11="Eastbound")),'Raw Data'!BG820,IF(AND($AE$11=$AL$5,OR($AH$11="Northbound",$AH$11="Eastbound")),'Raw Data'!BG1027,IF(AND($AE$11=$AL$6,OR($AH$11="Northbound",$AH$11="Eastbound")),'Raw Data'!BG1234,IF(AND($AE$11=$AL$7,OR($AH$11="Northbound",$AH$11="Eastbound")),'Raw Data'!BG1441,IF(AND($AE$11=$AL$1,OR($AH$11="Southbound",$AH$11="Westbound")),'Raw Data'!BG200,IF(AND($AE$11=$AL$2,OR($AH$11="Southbound",$AH$11="Westbound")),'Raw Data'!BG407,IF(AND($AE$11=$AL$3,OR($AH$11="Southbound",$AH$11="Westbound")),'Raw Data'!BG614,IF(AND($AE$11=$AL$4,OR($AH$11="Southbound",$AH$11="Westbound")),'Raw Data'!BG821,IF(AND($AE$11=$AL$5,OR($AH$11="Southbound",$AH$11="Westbound")),'Raw Data'!BG1028,IF(AND($AE$11=$AL$6,OR($AH$11="Southbound",$AH$11="Westbound")),'Raw Data'!BG1235,IF(AND($AE$11=$AL$7,OR($AH$11="Southbound",$AH$11="Westbound")),'Raw Data'!BG1442,IF(AND($AE$11=$AL$1,$AH$11="Combined"),SUM('Raw Data'!BG199:BG200),IF(AND($AE$11=$AL$2,$AH$11="Combined"),SUM('Raw Data'!BG406:BG407),IF(AND($AE$11=$AL$3,$AH$11="Combined"),SUM('Raw Data'!BG613:BG614),IF(AND($AE$11=$AL$4,$AH$11="Combined"),SUM('Raw Data'!BG820:BG821),IF(AND($AE$11=$AL$5,$AH$11="Combined"),SUM('Raw Data'!BG1027:BG1028),IF(AND($AE$11=$AL$6,$AH$11="Combined"),SUM('Raw Data'!BG1234:BG1235),IF(AND($AE$11=$AL$7,$AH$11="Combined"),SUM('Raw Data'!BG1441:BG1442),"Error")))))))))))))))))))))</f>
        <v>0</v>
      </c>
      <c r="X52" s="6">
        <f t="shared" si="2"/>
        <v>2</v>
      </c>
      <c r="Y52" s="24">
        <f t="shared" si="3"/>
        <v>40</v>
      </c>
      <c r="Z52" s="6" t="str">
        <f>IF(AND($AE$11=$AL$1,OR($AH$11="Northbound",$AH$11="Eastbound")),'Raw Data'!BH199,IF(AND($AE$11=$AL$2,OR($AH$11="Northbound",$AH$11="Eastbound")),'Raw Data'!BH406,IF(AND($AE$11=$AL$3,OR($AH$11="Northbound",$AH$11="Eastbound")),'Raw Data'!BH613,IF(AND($AE$11=$AL$4,OR($AH$11="Northbound",$AH$11="Eastbound")),'Raw Data'!BH820,IF(AND($AE$11=$AL$5,OR($AH$11="Northbound",$AH$11="Eastbound")),'Raw Data'!BH1027,IF(AND($AE$11=$AL$6,OR($AH$11="Northbound",$AH$11="Eastbound")),'Raw Data'!BH1234,IF(AND($AE$11=$AL$7,OR($AH$11="Northbound",$AH$11="Eastbound")),'Raw Data'!BH1441,IF(AND($AE$11=$AL$1,OR($AH$11="Southbound",$AH$11="Westbound")),'Raw Data'!BH200,IF(AND($AE$11=$AL$2,OR($AH$11="Southbound",$AH$11="Westbound")),'Raw Data'!BH407,IF(AND($AE$11=$AL$3,OR($AH$11="Southbound",$AH$11="Westbound")),'Raw Data'!BH614,IF(AND($AE$11=$AL$4,OR($AH$11="Southbound",$AH$11="Westbound")),'Raw Data'!BH821,IF(AND($AE$11=$AL$5,OR($AH$11="Southbound",$AH$11="Westbound")),'Raw Data'!BH1028,IF(AND($AE$11=$AL$6,OR($AH$11="Southbound",$AH$11="Westbound")),'Raw Data'!BH1235,IF(AND($AE$11=$AL$7,OR($AH$11="Southbound",$AH$11="Westbound")),'Raw Data'!BH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2" s="6" t="str">
        <f>IF(AND($AE$11=$AL$1,OR($AH$11="Northbound",$AH$11="Eastbound")),'Raw Data'!BI199,IF(AND($AE$11=$AL$2,OR($AH$11="Northbound",$AH$11="Eastbound")),'Raw Data'!BI406,IF(AND($AE$11=$AL$3,OR($AH$11="Northbound",$AH$11="Eastbound")),'Raw Data'!BI613,IF(AND($AE$11=$AL$4,OR($AH$11="Northbound",$AH$11="Eastbound")),'Raw Data'!BI820,IF(AND($AE$11=$AL$5,OR($AH$11="Northbound",$AH$11="Eastbound")),'Raw Data'!BI1027,IF(AND($AE$11=$AL$6,OR($AH$11="Northbound",$AH$11="Eastbound")),'Raw Data'!BI1234,IF(AND($AE$11=$AL$7,OR($AH$11="Northbound",$AH$11="Eastbound")),'Raw Data'!BI1441,IF(AND($AE$11=$AL$1,OR($AH$11="Southbound",$AH$11="Westbound")),'Raw Data'!BI200,IF(AND($AE$11=$AL$2,OR($AH$11="Southbound",$AH$11="Westbound")),'Raw Data'!BI407,IF(AND($AE$11=$AL$3,OR($AH$11="Southbound",$AH$11="Westbound")),'Raw Data'!BI614,IF(AND($AE$11=$AL$4,OR($AH$11="Southbound",$AH$11="Westbound")),'Raw Data'!BI821,IF(AND($AE$11=$AL$5,OR($AH$11="Southbound",$AH$11="Westbound")),'Raw Data'!BI1028,IF(AND($AE$11=$AL$6,OR($AH$11="Southbound",$AH$11="Westbound")),'Raw Data'!BI1235,IF(AND($AE$11=$AL$7,OR($AH$11="Southbound",$AH$11="Westbound")),'Raw Data'!BI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2" s="6" t="str">
        <f>IF(AND($AE$11=$AL$1,OR($AH$11="Northbound",$AH$11="Eastbound")),'Raw Data'!BJ199,IF(AND($AE$11=$AL$2,OR($AH$11="Northbound",$AH$11="Eastbound")),'Raw Data'!BJ406,IF(AND($AE$11=$AL$3,OR($AH$11="Northbound",$AH$11="Eastbound")),'Raw Data'!BJ613,IF(AND($AE$11=$AL$4,OR($AH$11="Northbound",$AH$11="Eastbound")),'Raw Data'!BJ820,IF(AND($AE$11=$AL$5,OR($AH$11="Northbound",$AH$11="Eastbound")),'Raw Data'!BJ1027,IF(AND($AE$11=$AL$6,OR($AH$11="Northbound",$AH$11="Eastbound")),'Raw Data'!BJ1234,IF(AND($AE$11=$AL$7,OR($AH$11="Northbound",$AH$11="Eastbound")),'Raw Data'!BJ1441,IF(AND($AE$11=$AL$1,OR($AH$11="Southbound",$AH$11="Westbound")),'Raw Data'!BJ200,IF(AND($AE$11=$AL$2,OR($AH$11="Southbound",$AH$11="Westbound")),'Raw Data'!BJ407,IF(AND($AE$11=$AL$3,OR($AH$11="Southbound",$AH$11="Westbound")),'Raw Data'!BJ614,IF(AND($AE$11=$AL$4,OR($AH$11="Southbound",$AH$11="Westbound")),'Raw Data'!BJ821,IF(AND($AE$11=$AL$5,OR($AH$11="Southbound",$AH$11="Westbound")),'Raw Data'!BJ1028,IF(AND($AE$11=$AL$6,OR($AH$11="Southbound",$AH$11="Westbound")),'Raw Data'!BJ1235,IF(AND($AE$11=$AL$7,OR($AH$11="Southbound",$AH$11="Westbound")),'Raw Data'!BJ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2" s="70" t="str">
        <f>IF(AND($AE$11=$AL$1,OR($AH$11="Northbound",$AH$11="Eastbound")),'Raw Data'!BK199,IF(AND($AE$11=$AL$2,OR($AH$11="Northbound",$AH$11="Eastbound")),'Raw Data'!BK406,IF(AND($AE$11=$AL$3,OR($AH$11="Northbound",$AH$11="Eastbound")),'Raw Data'!BK613,IF(AND($AE$11=$AL$4,OR($AH$11="Northbound",$AH$11="Eastbound")),'Raw Data'!BK820,IF(AND($AE$11=$AL$5,OR($AH$11="Northbound",$AH$11="Eastbound")),'Raw Data'!BK1027,IF(AND($AE$11=$AL$6,OR($AH$11="Northbound",$AH$11="Eastbound")),'Raw Data'!BK1234,IF(AND($AE$11=$AL$7,OR($AH$11="Northbound",$AH$11="Eastbound")),'Raw Data'!BK1441,IF(AND($AE$11=$AL$1,OR($AH$11="Southbound",$AH$11="Westbound")),'Raw Data'!BK200,IF(AND($AE$11=$AL$2,OR($AH$11="Southbound",$AH$11="Westbound")),'Raw Data'!BK407,IF(AND($AE$11=$AL$3,OR($AH$11="Southbound",$AH$11="Westbound")),'Raw Data'!BK614,IF(AND($AE$11=$AL$4,OR($AH$11="Southbound",$AH$11="Westbound")),'Raw Data'!BK821,IF(AND($AE$11=$AL$5,OR($AH$11="Southbound",$AH$11="Westbound")),'Raw Data'!BK1028,IF(AND($AE$11=$AL$6,OR($AH$11="Southbound",$AH$11="Westbound")),'Raw Data'!BK1235,IF(AND($AE$11=$AL$7,OR($AH$11="Southbound",$AH$11="Westbound")),'Raw Data'!BK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2" s="47"/>
      <c r="AF52" s="47"/>
      <c r="AG52" s="47"/>
      <c r="AH52" s="47"/>
      <c r="AI52" s="47"/>
      <c r="AJ52" s="47"/>
      <c r="AK52" s="47"/>
      <c r="AL52" s="51"/>
      <c r="AM52" s="51"/>
      <c r="AN52" s="41"/>
      <c r="AO52" s="51"/>
      <c r="AQ52" s="47"/>
      <c r="AR52" s="47"/>
      <c r="AT52" s="47"/>
      <c r="AU52" s="47"/>
    </row>
    <row r="53" spans="1:47" ht="13.8" x14ac:dyDescent="0.25">
      <c r="A53" s="43">
        <v>0.40625</v>
      </c>
      <c r="B53" s="54">
        <f t="shared" si="1"/>
        <v>15</v>
      </c>
      <c r="C53" s="6">
        <f>IF(AND($AE$11=$AL$1,OR($AH$11="Northbound",$AH$11="Eastbound")),'Raw Data'!AM201,IF(AND($AE$11=$AL$2,OR($AH$11="Northbound",$AH$11="Eastbound")),'Raw Data'!AM408,IF(AND($AE$11=$AL$3,OR($AH$11="Northbound",$AH$11="Eastbound")),'Raw Data'!AM615,IF(AND($AE$11=$AL$4,OR($AH$11="Northbound",$AH$11="Eastbound")),'Raw Data'!AM822,IF(AND($AE$11=$AL$5,OR($AH$11="Northbound",$AH$11="Eastbound")),'Raw Data'!AM1029,IF(AND($AE$11=$AL$6,OR($AH$11="Northbound",$AH$11="Eastbound")),'Raw Data'!AM1236,IF(AND($AE$11=$AL$7,OR($AH$11="Northbound",$AH$11="Eastbound")),'Raw Data'!AM1443,IF(AND($AE$11=$AL$1,OR($AH$11="Southbound",$AH$11="Westbound")),'Raw Data'!AM202,IF(AND($AE$11=$AL$2,OR($AH$11="Southbound",$AH$11="Westbound")),'Raw Data'!AM409,IF(AND($AE$11=$AL$3,OR($AH$11="Southbound",$AH$11="Westbound")),'Raw Data'!AM616,IF(AND($AE$11=$AL$4,OR($AH$11="Southbound",$AH$11="Westbound")),'Raw Data'!AM823,IF(AND($AE$11=$AL$5,OR($AH$11="Southbound",$AH$11="Westbound")),'Raw Data'!AM1030,IF(AND($AE$11=$AL$6,OR($AH$11="Southbound",$AH$11="Westbound")),'Raw Data'!AM1237,IF(AND($AE$11=$AL$7,OR($AH$11="Southbound",$AH$11="Westbound")),'Raw Data'!AM1444,IF(AND($AE$11=$AL$1,$AH$11="Combined"),SUM('Raw Data'!AM201:AM202),IF(AND($AE$11=$AL$2,$AH$11="Combined"),SUM('Raw Data'!AM408:AM409),IF(AND($AE$11=$AL$3,$AH$11="Combined"),SUM('Raw Data'!AM615:AM616),IF(AND($AE$11=$AL$4,$AH$11="Combined"),SUM('Raw Data'!AM822:AM823),IF(AND($AE$11=$AL$5,$AH$11="Combined"),SUM('Raw Data'!AM1029:AM1030),IF(AND($AE$11=$AL$6,$AH$11="Combined"),SUM('Raw Data'!AM1236:AM1237),IF(AND($AE$11=$AL$7,$AH$11="Combined"),SUM('Raw Data'!AM1443:AM1444),"Error")))))))))))))))))))))</f>
        <v>0</v>
      </c>
      <c r="D53" s="6">
        <f>IF(AND($AE$11=$AL$1,OR($AH$11="Northbound",$AH$11="Eastbound")),'Raw Data'!AN201,IF(AND($AE$11=$AL$2,OR($AH$11="Northbound",$AH$11="Eastbound")),'Raw Data'!AN408,IF(AND($AE$11=$AL$3,OR($AH$11="Northbound",$AH$11="Eastbound")),'Raw Data'!AN615,IF(AND($AE$11=$AL$4,OR($AH$11="Northbound",$AH$11="Eastbound")),'Raw Data'!AN822,IF(AND($AE$11=$AL$5,OR($AH$11="Northbound",$AH$11="Eastbound")),'Raw Data'!AN1029,IF(AND($AE$11=$AL$6,OR($AH$11="Northbound",$AH$11="Eastbound")),'Raw Data'!AN1236,IF(AND($AE$11=$AL$7,OR($AH$11="Northbound",$AH$11="Eastbound")),'Raw Data'!AN1443,IF(AND($AE$11=$AL$1,OR($AH$11="Southbound",$AH$11="Westbound")),'Raw Data'!AN202,IF(AND($AE$11=$AL$2,OR($AH$11="Southbound",$AH$11="Westbound")),'Raw Data'!AN409,IF(AND($AE$11=$AL$3,OR($AH$11="Southbound",$AH$11="Westbound")),'Raw Data'!AN616,IF(AND($AE$11=$AL$4,OR($AH$11="Southbound",$AH$11="Westbound")),'Raw Data'!AN823,IF(AND($AE$11=$AL$5,OR($AH$11="Southbound",$AH$11="Westbound")),'Raw Data'!AN1030,IF(AND($AE$11=$AL$6,OR($AH$11="Southbound",$AH$11="Westbound")),'Raw Data'!AN1237,IF(AND($AE$11=$AL$7,OR($AH$11="Southbound",$AH$11="Westbound")),'Raw Data'!AN1444,IF(AND($AE$11=$AL$1,$AH$11="Combined"),SUM('Raw Data'!AN201:AN202),IF(AND($AE$11=$AL$2,$AH$11="Combined"),SUM('Raw Data'!AN408:AN409),IF(AND($AE$11=$AL$3,$AH$11="Combined"),SUM('Raw Data'!AN615:AN616),IF(AND($AE$11=$AL$4,$AH$11="Combined"),SUM('Raw Data'!AN822:AN823),IF(AND($AE$11=$AL$5,$AH$11="Combined"),SUM('Raw Data'!AN1029:AN1030),IF(AND($AE$11=$AL$6,$AH$11="Combined"),SUM('Raw Data'!AN1236:AN1237),IF(AND($AE$11=$AL$7,$AH$11="Combined"),SUM('Raw Data'!AN1443:AN1444),"Error")))))))))))))))))))))</f>
        <v>0</v>
      </c>
      <c r="E53" s="6">
        <f>IF(AND($AE$11=$AL$1,OR($AH$11="Northbound",$AH$11="Eastbound")),'Raw Data'!AO201,IF(AND($AE$11=$AL$2,OR($AH$11="Northbound",$AH$11="Eastbound")),'Raw Data'!AO408,IF(AND($AE$11=$AL$3,OR($AH$11="Northbound",$AH$11="Eastbound")),'Raw Data'!AO615,IF(AND($AE$11=$AL$4,OR($AH$11="Northbound",$AH$11="Eastbound")),'Raw Data'!AO822,IF(AND($AE$11=$AL$5,OR($AH$11="Northbound",$AH$11="Eastbound")),'Raw Data'!AO1029,IF(AND($AE$11=$AL$6,OR($AH$11="Northbound",$AH$11="Eastbound")),'Raw Data'!AO1236,IF(AND($AE$11=$AL$7,OR($AH$11="Northbound",$AH$11="Eastbound")),'Raw Data'!AO1443,IF(AND($AE$11=$AL$1,OR($AH$11="Southbound",$AH$11="Westbound")),'Raw Data'!AO202,IF(AND($AE$11=$AL$2,OR($AH$11="Southbound",$AH$11="Westbound")),'Raw Data'!AO409,IF(AND($AE$11=$AL$3,OR($AH$11="Southbound",$AH$11="Westbound")),'Raw Data'!AO616,IF(AND($AE$11=$AL$4,OR($AH$11="Southbound",$AH$11="Westbound")),'Raw Data'!AO823,IF(AND($AE$11=$AL$5,OR($AH$11="Southbound",$AH$11="Westbound")),'Raw Data'!AO1030,IF(AND($AE$11=$AL$6,OR($AH$11="Southbound",$AH$11="Westbound")),'Raw Data'!AO1237,IF(AND($AE$11=$AL$7,OR($AH$11="Southbound",$AH$11="Westbound")),'Raw Data'!AO1444,IF(AND($AE$11=$AL$1,$AH$11="Combined"),SUM('Raw Data'!AO201:AO202),IF(AND($AE$11=$AL$2,$AH$11="Combined"),SUM('Raw Data'!AO408:AO409),IF(AND($AE$11=$AL$3,$AH$11="Combined"),SUM('Raw Data'!AO615:AO616),IF(AND($AE$11=$AL$4,$AH$11="Combined"),SUM('Raw Data'!AO822:AO823),IF(AND($AE$11=$AL$5,$AH$11="Combined"),SUM('Raw Data'!AO1029:AO1030),IF(AND($AE$11=$AL$6,$AH$11="Combined"),SUM('Raw Data'!AO1236:AO1237),IF(AND($AE$11=$AL$7,$AH$11="Combined"),SUM('Raw Data'!AO1443:AO1444),"Error")))))))))))))))))))))</f>
        <v>8</v>
      </c>
      <c r="F53" s="6">
        <f>IF(AND($AE$11=$AL$1,OR($AH$11="Northbound",$AH$11="Eastbound")),'Raw Data'!AP201,IF(AND($AE$11=$AL$2,OR($AH$11="Northbound",$AH$11="Eastbound")),'Raw Data'!AP408,IF(AND($AE$11=$AL$3,OR($AH$11="Northbound",$AH$11="Eastbound")),'Raw Data'!AP615,IF(AND($AE$11=$AL$4,OR($AH$11="Northbound",$AH$11="Eastbound")),'Raw Data'!AP822,IF(AND($AE$11=$AL$5,OR($AH$11="Northbound",$AH$11="Eastbound")),'Raw Data'!AP1029,IF(AND($AE$11=$AL$6,OR($AH$11="Northbound",$AH$11="Eastbound")),'Raw Data'!AP1236,IF(AND($AE$11=$AL$7,OR($AH$11="Northbound",$AH$11="Eastbound")),'Raw Data'!AP1443,IF(AND($AE$11=$AL$1,OR($AH$11="Southbound",$AH$11="Westbound")),'Raw Data'!AP202,IF(AND($AE$11=$AL$2,OR($AH$11="Southbound",$AH$11="Westbound")),'Raw Data'!AP409,IF(AND($AE$11=$AL$3,OR($AH$11="Southbound",$AH$11="Westbound")),'Raw Data'!AP616,IF(AND($AE$11=$AL$4,OR($AH$11="Southbound",$AH$11="Westbound")),'Raw Data'!AP823,IF(AND($AE$11=$AL$5,OR($AH$11="Southbound",$AH$11="Westbound")),'Raw Data'!AP1030,IF(AND($AE$11=$AL$6,OR($AH$11="Southbound",$AH$11="Westbound")),'Raw Data'!AP1237,IF(AND($AE$11=$AL$7,OR($AH$11="Southbound",$AH$11="Westbound")),'Raw Data'!AP1444,IF(AND($AE$11=$AL$1,$AH$11="Combined"),SUM('Raw Data'!AP201:AP202),IF(AND($AE$11=$AL$2,$AH$11="Combined"),SUM('Raw Data'!AP408:AP409),IF(AND($AE$11=$AL$3,$AH$11="Combined"),SUM('Raw Data'!AP615:AP616),IF(AND($AE$11=$AL$4,$AH$11="Combined"),SUM('Raw Data'!AP822:AP823),IF(AND($AE$11=$AL$5,$AH$11="Combined"),SUM('Raw Data'!AP1029:AP1030),IF(AND($AE$11=$AL$6,$AH$11="Combined"),SUM('Raw Data'!AP1236:AP1237),IF(AND($AE$11=$AL$7,$AH$11="Combined"),SUM('Raw Data'!AP1443:AP1444),"Error")))))))))))))))))))))</f>
        <v>3</v>
      </c>
      <c r="G53" s="6">
        <f>IF(AND($AE$11=$AL$1,OR($AH$11="Northbound",$AH$11="Eastbound")),'Raw Data'!AQ201,IF(AND($AE$11=$AL$2,OR($AH$11="Northbound",$AH$11="Eastbound")),'Raw Data'!AQ408,IF(AND($AE$11=$AL$3,OR($AH$11="Northbound",$AH$11="Eastbound")),'Raw Data'!AQ615,IF(AND($AE$11=$AL$4,OR($AH$11="Northbound",$AH$11="Eastbound")),'Raw Data'!AQ822,IF(AND($AE$11=$AL$5,OR($AH$11="Northbound",$AH$11="Eastbound")),'Raw Data'!AQ1029,IF(AND($AE$11=$AL$6,OR($AH$11="Northbound",$AH$11="Eastbound")),'Raw Data'!AQ1236,IF(AND($AE$11=$AL$7,OR($AH$11="Northbound",$AH$11="Eastbound")),'Raw Data'!AQ1443,IF(AND($AE$11=$AL$1,OR($AH$11="Southbound",$AH$11="Westbound")),'Raw Data'!AQ202,IF(AND($AE$11=$AL$2,OR($AH$11="Southbound",$AH$11="Westbound")),'Raw Data'!AQ409,IF(AND($AE$11=$AL$3,OR($AH$11="Southbound",$AH$11="Westbound")),'Raw Data'!AQ616,IF(AND($AE$11=$AL$4,OR($AH$11="Southbound",$AH$11="Westbound")),'Raw Data'!AQ823,IF(AND($AE$11=$AL$5,OR($AH$11="Southbound",$AH$11="Westbound")),'Raw Data'!AQ1030,IF(AND($AE$11=$AL$6,OR($AH$11="Southbound",$AH$11="Westbound")),'Raw Data'!AQ1237,IF(AND($AE$11=$AL$7,OR($AH$11="Southbound",$AH$11="Westbound")),'Raw Data'!AQ1444,IF(AND($AE$11=$AL$1,$AH$11="Combined"),SUM('Raw Data'!AQ201:AQ202),IF(AND($AE$11=$AL$2,$AH$11="Combined"),SUM('Raw Data'!AQ408:AQ409),IF(AND($AE$11=$AL$3,$AH$11="Combined"),SUM('Raw Data'!AQ615:AQ616),IF(AND($AE$11=$AL$4,$AH$11="Combined"),SUM('Raw Data'!AQ822:AQ823),IF(AND($AE$11=$AL$5,$AH$11="Combined"),SUM('Raw Data'!AQ1029:AQ1030),IF(AND($AE$11=$AL$6,$AH$11="Combined"),SUM('Raw Data'!AQ1236:AQ1237),IF(AND($AE$11=$AL$7,$AH$11="Combined"),SUM('Raw Data'!AQ1443:AQ1444),"Error")))))))))))))))))))))</f>
        <v>4</v>
      </c>
      <c r="H53" s="6">
        <f>IF(AND($AE$11=$AL$1,OR($AH$11="Northbound",$AH$11="Eastbound")),'Raw Data'!AR201,IF(AND($AE$11=$AL$2,OR($AH$11="Northbound",$AH$11="Eastbound")),'Raw Data'!AR408,IF(AND($AE$11=$AL$3,OR($AH$11="Northbound",$AH$11="Eastbound")),'Raw Data'!AR615,IF(AND($AE$11=$AL$4,OR($AH$11="Northbound",$AH$11="Eastbound")),'Raw Data'!AR822,IF(AND($AE$11=$AL$5,OR($AH$11="Northbound",$AH$11="Eastbound")),'Raw Data'!AR1029,IF(AND($AE$11=$AL$6,OR($AH$11="Northbound",$AH$11="Eastbound")),'Raw Data'!AR1236,IF(AND($AE$11=$AL$7,OR($AH$11="Northbound",$AH$11="Eastbound")),'Raw Data'!AR1443,IF(AND($AE$11=$AL$1,OR($AH$11="Southbound",$AH$11="Westbound")),'Raw Data'!AR202,IF(AND($AE$11=$AL$2,OR($AH$11="Southbound",$AH$11="Westbound")),'Raw Data'!AR409,IF(AND($AE$11=$AL$3,OR($AH$11="Southbound",$AH$11="Westbound")),'Raw Data'!AR616,IF(AND($AE$11=$AL$4,OR($AH$11="Southbound",$AH$11="Westbound")),'Raw Data'!AR823,IF(AND($AE$11=$AL$5,OR($AH$11="Southbound",$AH$11="Westbound")),'Raw Data'!AR1030,IF(AND($AE$11=$AL$6,OR($AH$11="Southbound",$AH$11="Westbound")),'Raw Data'!AR1237,IF(AND($AE$11=$AL$7,OR($AH$11="Southbound",$AH$11="Westbound")),'Raw Data'!AR1444,IF(AND($AE$11=$AL$1,$AH$11="Combined"),SUM('Raw Data'!AR201:AR202),IF(AND($AE$11=$AL$2,$AH$11="Combined"),SUM('Raw Data'!AR408:AR409),IF(AND($AE$11=$AL$3,$AH$11="Combined"),SUM('Raw Data'!AR615:AR616),IF(AND($AE$11=$AL$4,$AH$11="Combined"),SUM('Raw Data'!AR822:AR823),IF(AND($AE$11=$AL$5,$AH$11="Combined"),SUM('Raw Data'!AR1029:AR1030),IF(AND($AE$11=$AL$6,$AH$11="Combined"),SUM('Raw Data'!AR1236:AR1237),IF(AND($AE$11=$AL$7,$AH$11="Combined"),SUM('Raw Data'!AR1443:AR1444),"Error")))))))))))))))))))))</f>
        <v>0</v>
      </c>
      <c r="I53" s="6">
        <f>IF(AND($AE$11=$AL$1,OR($AH$11="Northbound",$AH$11="Eastbound")),'Raw Data'!AS201,IF(AND($AE$11=$AL$2,OR($AH$11="Northbound",$AH$11="Eastbound")),'Raw Data'!AS408,IF(AND($AE$11=$AL$3,OR($AH$11="Northbound",$AH$11="Eastbound")),'Raw Data'!AS615,IF(AND($AE$11=$AL$4,OR($AH$11="Northbound",$AH$11="Eastbound")),'Raw Data'!AS822,IF(AND($AE$11=$AL$5,OR($AH$11="Northbound",$AH$11="Eastbound")),'Raw Data'!AS1029,IF(AND($AE$11=$AL$6,OR($AH$11="Northbound",$AH$11="Eastbound")),'Raw Data'!AS1236,IF(AND($AE$11=$AL$7,OR($AH$11="Northbound",$AH$11="Eastbound")),'Raw Data'!AS1443,IF(AND($AE$11=$AL$1,OR($AH$11="Southbound",$AH$11="Westbound")),'Raw Data'!AS202,IF(AND($AE$11=$AL$2,OR($AH$11="Southbound",$AH$11="Westbound")),'Raw Data'!AS409,IF(AND($AE$11=$AL$3,OR($AH$11="Southbound",$AH$11="Westbound")),'Raw Data'!AS616,IF(AND($AE$11=$AL$4,OR($AH$11="Southbound",$AH$11="Westbound")),'Raw Data'!AS823,IF(AND($AE$11=$AL$5,OR($AH$11="Southbound",$AH$11="Westbound")),'Raw Data'!AS1030,IF(AND($AE$11=$AL$6,OR($AH$11="Southbound",$AH$11="Westbound")),'Raw Data'!AS1237,IF(AND($AE$11=$AL$7,OR($AH$11="Southbound",$AH$11="Westbound")),'Raw Data'!AS1444,IF(AND($AE$11=$AL$1,$AH$11="Combined"),SUM('Raw Data'!AS201:AS202),IF(AND($AE$11=$AL$2,$AH$11="Combined"),SUM('Raw Data'!AS408:AS409),IF(AND($AE$11=$AL$3,$AH$11="Combined"),SUM('Raw Data'!AS615:AS616),IF(AND($AE$11=$AL$4,$AH$11="Combined"),SUM('Raw Data'!AS822:AS823),IF(AND($AE$11=$AL$5,$AH$11="Combined"),SUM('Raw Data'!AS1029:AS1030),IF(AND($AE$11=$AL$6,$AH$11="Combined"),SUM('Raw Data'!AS1236:AS1237),IF(AND($AE$11=$AL$7,$AH$11="Combined"),SUM('Raw Data'!AS1443:AS1444),"Error")))))))))))))))))))))</f>
        <v>0</v>
      </c>
      <c r="J53" s="6">
        <f>IF(AND($AE$11=$AL$1,OR($AH$11="Northbound",$AH$11="Eastbound")),'Raw Data'!AT201,IF(AND($AE$11=$AL$2,OR($AH$11="Northbound",$AH$11="Eastbound")),'Raw Data'!AT408,IF(AND($AE$11=$AL$3,OR($AH$11="Northbound",$AH$11="Eastbound")),'Raw Data'!AT615,IF(AND($AE$11=$AL$4,OR($AH$11="Northbound",$AH$11="Eastbound")),'Raw Data'!AT822,IF(AND($AE$11=$AL$5,OR($AH$11="Northbound",$AH$11="Eastbound")),'Raw Data'!AT1029,IF(AND($AE$11=$AL$6,OR($AH$11="Northbound",$AH$11="Eastbound")),'Raw Data'!AT1236,IF(AND($AE$11=$AL$7,OR($AH$11="Northbound",$AH$11="Eastbound")),'Raw Data'!AT1443,IF(AND($AE$11=$AL$1,OR($AH$11="Southbound",$AH$11="Westbound")),'Raw Data'!AT202,IF(AND($AE$11=$AL$2,OR($AH$11="Southbound",$AH$11="Westbound")),'Raw Data'!AT409,IF(AND($AE$11=$AL$3,OR($AH$11="Southbound",$AH$11="Westbound")),'Raw Data'!AT616,IF(AND($AE$11=$AL$4,OR($AH$11="Southbound",$AH$11="Westbound")),'Raw Data'!AT823,IF(AND($AE$11=$AL$5,OR($AH$11="Southbound",$AH$11="Westbound")),'Raw Data'!AT1030,IF(AND($AE$11=$AL$6,OR($AH$11="Southbound",$AH$11="Westbound")),'Raw Data'!AT1237,IF(AND($AE$11=$AL$7,OR($AH$11="Southbound",$AH$11="Westbound")),'Raw Data'!AT1444,IF(AND($AE$11=$AL$1,$AH$11="Combined"),SUM('Raw Data'!AT201:AT202),IF(AND($AE$11=$AL$2,$AH$11="Combined"),SUM('Raw Data'!AT408:AT409),IF(AND($AE$11=$AL$3,$AH$11="Combined"),SUM('Raw Data'!AT615:AT616),IF(AND($AE$11=$AL$4,$AH$11="Combined"),SUM('Raw Data'!AT822:AT823),IF(AND($AE$11=$AL$5,$AH$11="Combined"),SUM('Raw Data'!AT1029:AT1030),IF(AND($AE$11=$AL$6,$AH$11="Combined"),SUM('Raw Data'!AT1236:AT1237),IF(AND($AE$11=$AL$7,$AH$11="Combined"),SUM('Raw Data'!AT1443:AT1444),"Error")))))))))))))))))))))</f>
        <v>0</v>
      </c>
      <c r="K53" s="6">
        <f>IF(AND($AE$11=$AL$1,OR($AH$11="Northbound",$AH$11="Eastbound")),'Raw Data'!AU201,IF(AND($AE$11=$AL$2,OR($AH$11="Northbound",$AH$11="Eastbound")),'Raw Data'!AU408,IF(AND($AE$11=$AL$3,OR($AH$11="Northbound",$AH$11="Eastbound")),'Raw Data'!AU615,IF(AND($AE$11=$AL$4,OR($AH$11="Northbound",$AH$11="Eastbound")),'Raw Data'!AU822,IF(AND($AE$11=$AL$5,OR($AH$11="Northbound",$AH$11="Eastbound")),'Raw Data'!AU1029,IF(AND($AE$11=$AL$6,OR($AH$11="Northbound",$AH$11="Eastbound")),'Raw Data'!AU1236,IF(AND($AE$11=$AL$7,OR($AH$11="Northbound",$AH$11="Eastbound")),'Raw Data'!AU1443,IF(AND($AE$11=$AL$1,OR($AH$11="Southbound",$AH$11="Westbound")),'Raw Data'!AU202,IF(AND($AE$11=$AL$2,OR($AH$11="Southbound",$AH$11="Westbound")),'Raw Data'!AU409,IF(AND($AE$11=$AL$3,OR($AH$11="Southbound",$AH$11="Westbound")),'Raw Data'!AU616,IF(AND($AE$11=$AL$4,OR($AH$11="Southbound",$AH$11="Westbound")),'Raw Data'!AU823,IF(AND($AE$11=$AL$5,OR($AH$11="Southbound",$AH$11="Westbound")),'Raw Data'!AU1030,IF(AND($AE$11=$AL$6,OR($AH$11="Southbound",$AH$11="Westbound")),'Raw Data'!AU1237,IF(AND($AE$11=$AL$7,OR($AH$11="Southbound",$AH$11="Westbound")),'Raw Data'!AU1444,IF(AND($AE$11=$AL$1,$AH$11="Combined"),SUM('Raw Data'!AU201:AU202),IF(AND($AE$11=$AL$2,$AH$11="Combined"),SUM('Raw Data'!AU408:AU409),IF(AND($AE$11=$AL$3,$AH$11="Combined"),SUM('Raw Data'!AU615:AU616),IF(AND($AE$11=$AL$4,$AH$11="Combined"),SUM('Raw Data'!AU822:AU823),IF(AND($AE$11=$AL$5,$AH$11="Combined"),SUM('Raw Data'!AU1029:AU1030),IF(AND($AE$11=$AL$6,$AH$11="Combined"),SUM('Raw Data'!AU1236:AU1237),IF(AND($AE$11=$AL$7,$AH$11="Combined"),SUM('Raw Data'!AU1443:AU1444),"Error")))))))))))))))))))))</f>
        <v>0</v>
      </c>
      <c r="L53" s="6">
        <f>IF(AND($AE$11=$AL$1,OR($AH$11="Northbound",$AH$11="Eastbound")),'Raw Data'!AV201,IF(AND($AE$11=$AL$2,OR($AH$11="Northbound",$AH$11="Eastbound")),'Raw Data'!AV408,IF(AND($AE$11=$AL$3,OR($AH$11="Northbound",$AH$11="Eastbound")),'Raw Data'!AV615,IF(AND($AE$11=$AL$4,OR($AH$11="Northbound",$AH$11="Eastbound")),'Raw Data'!AV822,IF(AND($AE$11=$AL$5,OR($AH$11="Northbound",$AH$11="Eastbound")),'Raw Data'!AV1029,IF(AND($AE$11=$AL$6,OR($AH$11="Northbound",$AH$11="Eastbound")),'Raw Data'!AV1236,IF(AND($AE$11=$AL$7,OR($AH$11="Northbound",$AH$11="Eastbound")),'Raw Data'!AV1443,IF(AND($AE$11=$AL$1,OR($AH$11="Southbound",$AH$11="Westbound")),'Raw Data'!AV202,IF(AND($AE$11=$AL$2,OR($AH$11="Southbound",$AH$11="Westbound")),'Raw Data'!AV409,IF(AND($AE$11=$AL$3,OR($AH$11="Southbound",$AH$11="Westbound")),'Raw Data'!AV616,IF(AND($AE$11=$AL$4,OR($AH$11="Southbound",$AH$11="Westbound")),'Raw Data'!AV823,IF(AND($AE$11=$AL$5,OR($AH$11="Southbound",$AH$11="Westbound")),'Raw Data'!AV1030,IF(AND($AE$11=$AL$6,OR($AH$11="Southbound",$AH$11="Westbound")),'Raw Data'!AV1237,IF(AND($AE$11=$AL$7,OR($AH$11="Southbound",$AH$11="Westbound")),'Raw Data'!AV1444,IF(AND($AE$11=$AL$1,$AH$11="Combined"),SUM('Raw Data'!AV201:AV202),IF(AND($AE$11=$AL$2,$AH$11="Combined"),SUM('Raw Data'!AV408:AV409),IF(AND($AE$11=$AL$3,$AH$11="Combined"),SUM('Raw Data'!AV615:AV616),IF(AND($AE$11=$AL$4,$AH$11="Combined"),SUM('Raw Data'!AV822:AV823),IF(AND($AE$11=$AL$5,$AH$11="Combined"),SUM('Raw Data'!AV1029:AV1030),IF(AND($AE$11=$AL$6,$AH$11="Combined"),SUM('Raw Data'!AV1236:AV1237),IF(AND($AE$11=$AL$7,$AH$11="Combined"),SUM('Raw Data'!AV1443:AV1444),"Error")))))))))))))))))))))</f>
        <v>0</v>
      </c>
      <c r="M53" s="6">
        <f>IF(AND($AE$11=$AL$1,OR($AH$11="Northbound",$AH$11="Eastbound")),'Raw Data'!AW201,IF(AND($AE$11=$AL$2,OR($AH$11="Northbound",$AH$11="Eastbound")),'Raw Data'!AW408,IF(AND($AE$11=$AL$3,OR($AH$11="Northbound",$AH$11="Eastbound")),'Raw Data'!AW615,IF(AND($AE$11=$AL$4,OR($AH$11="Northbound",$AH$11="Eastbound")),'Raw Data'!AW822,IF(AND($AE$11=$AL$5,OR($AH$11="Northbound",$AH$11="Eastbound")),'Raw Data'!AW1029,IF(AND($AE$11=$AL$6,OR($AH$11="Northbound",$AH$11="Eastbound")),'Raw Data'!AW1236,IF(AND($AE$11=$AL$7,OR($AH$11="Northbound",$AH$11="Eastbound")),'Raw Data'!AW1443,IF(AND($AE$11=$AL$1,OR($AH$11="Southbound",$AH$11="Westbound")),'Raw Data'!AW202,IF(AND($AE$11=$AL$2,OR($AH$11="Southbound",$AH$11="Westbound")),'Raw Data'!AW409,IF(AND($AE$11=$AL$3,OR($AH$11="Southbound",$AH$11="Westbound")),'Raw Data'!AW616,IF(AND($AE$11=$AL$4,OR($AH$11="Southbound",$AH$11="Westbound")),'Raw Data'!AW823,IF(AND($AE$11=$AL$5,OR($AH$11="Southbound",$AH$11="Westbound")),'Raw Data'!AW1030,IF(AND($AE$11=$AL$6,OR($AH$11="Southbound",$AH$11="Westbound")),'Raw Data'!AW1237,IF(AND($AE$11=$AL$7,OR($AH$11="Southbound",$AH$11="Westbound")),'Raw Data'!AW1444,IF(AND($AE$11=$AL$1,$AH$11="Combined"),SUM('Raw Data'!AW201:AW202),IF(AND($AE$11=$AL$2,$AH$11="Combined"),SUM('Raw Data'!AW408:AW409),IF(AND($AE$11=$AL$3,$AH$11="Combined"),SUM('Raw Data'!AW615:AW616),IF(AND($AE$11=$AL$4,$AH$11="Combined"),SUM('Raw Data'!AW822:AW823),IF(AND($AE$11=$AL$5,$AH$11="Combined"),SUM('Raw Data'!AW1029:AW1030),IF(AND($AE$11=$AL$6,$AH$11="Combined"),SUM('Raw Data'!AW1236:AW1237),IF(AND($AE$11=$AL$7,$AH$11="Combined"),SUM('Raw Data'!AW1443:AW1444),"Error")))))))))))))))))))))</f>
        <v>0</v>
      </c>
      <c r="N53" s="6">
        <f>IF(AND($AE$11=$AL$1,OR($AH$11="Northbound",$AH$11="Eastbound")),'Raw Data'!AX201,IF(AND($AE$11=$AL$2,OR($AH$11="Northbound",$AH$11="Eastbound")),'Raw Data'!AX408,IF(AND($AE$11=$AL$3,OR($AH$11="Northbound",$AH$11="Eastbound")),'Raw Data'!AX615,IF(AND($AE$11=$AL$4,OR($AH$11="Northbound",$AH$11="Eastbound")),'Raw Data'!AX822,IF(AND($AE$11=$AL$5,OR($AH$11="Northbound",$AH$11="Eastbound")),'Raw Data'!AX1029,IF(AND($AE$11=$AL$6,OR($AH$11="Northbound",$AH$11="Eastbound")),'Raw Data'!AX1236,IF(AND($AE$11=$AL$7,OR($AH$11="Northbound",$AH$11="Eastbound")),'Raw Data'!AX1443,IF(AND($AE$11=$AL$1,OR($AH$11="Southbound",$AH$11="Westbound")),'Raw Data'!AX202,IF(AND($AE$11=$AL$2,OR($AH$11="Southbound",$AH$11="Westbound")),'Raw Data'!AX409,IF(AND($AE$11=$AL$3,OR($AH$11="Southbound",$AH$11="Westbound")),'Raw Data'!AX616,IF(AND($AE$11=$AL$4,OR($AH$11="Southbound",$AH$11="Westbound")),'Raw Data'!AX823,IF(AND($AE$11=$AL$5,OR($AH$11="Southbound",$AH$11="Westbound")),'Raw Data'!AX1030,IF(AND($AE$11=$AL$6,OR($AH$11="Southbound",$AH$11="Westbound")),'Raw Data'!AX1237,IF(AND($AE$11=$AL$7,OR($AH$11="Southbound",$AH$11="Westbound")),'Raw Data'!AX1444,IF(AND($AE$11=$AL$1,$AH$11="Combined"),SUM('Raw Data'!AX201:AX202),IF(AND($AE$11=$AL$2,$AH$11="Combined"),SUM('Raw Data'!AX408:AX409),IF(AND($AE$11=$AL$3,$AH$11="Combined"),SUM('Raw Data'!AX615:AX616),IF(AND($AE$11=$AL$4,$AH$11="Combined"),SUM('Raw Data'!AX822:AX823),IF(AND($AE$11=$AL$5,$AH$11="Combined"),SUM('Raw Data'!AX1029:AX1030),IF(AND($AE$11=$AL$6,$AH$11="Combined"),SUM('Raw Data'!AX1236:AX1237),IF(AND($AE$11=$AL$7,$AH$11="Combined"),SUM('Raw Data'!AX1443:AX1444),"Error")))))))))))))))))))))</f>
        <v>0</v>
      </c>
      <c r="O53" s="6">
        <f>IF(AND($AE$11=$AL$1,OR($AH$11="Northbound",$AH$11="Eastbound")),'Raw Data'!AY201,IF(AND($AE$11=$AL$2,OR($AH$11="Northbound",$AH$11="Eastbound")),'Raw Data'!AY408,IF(AND($AE$11=$AL$3,OR($AH$11="Northbound",$AH$11="Eastbound")),'Raw Data'!AY615,IF(AND($AE$11=$AL$4,OR($AH$11="Northbound",$AH$11="Eastbound")),'Raw Data'!AY822,IF(AND($AE$11=$AL$5,OR($AH$11="Northbound",$AH$11="Eastbound")),'Raw Data'!AY1029,IF(AND($AE$11=$AL$6,OR($AH$11="Northbound",$AH$11="Eastbound")),'Raw Data'!AY1236,IF(AND($AE$11=$AL$7,OR($AH$11="Northbound",$AH$11="Eastbound")),'Raw Data'!AY1443,IF(AND($AE$11=$AL$1,OR($AH$11="Southbound",$AH$11="Westbound")),'Raw Data'!AY202,IF(AND($AE$11=$AL$2,OR($AH$11="Southbound",$AH$11="Westbound")),'Raw Data'!AY409,IF(AND($AE$11=$AL$3,OR($AH$11="Southbound",$AH$11="Westbound")),'Raw Data'!AY616,IF(AND($AE$11=$AL$4,OR($AH$11="Southbound",$AH$11="Westbound")),'Raw Data'!AY823,IF(AND($AE$11=$AL$5,OR($AH$11="Southbound",$AH$11="Westbound")),'Raw Data'!AY1030,IF(AND($AE$11=$AL$6,OR($AH$11="Southbound",$AH$11="Westbound")),'Raw Data'!AY1237,IF(AND($AE$11=$AL$7,OR($AH$11="Southbound",$AH$11="Westbound")),'Raw Data'!AY1444,IF(AND($AE$11=$AL$1,$AH$11="Combined"),SUM('Raw Data'!AY201:AY202),IF(AND($AE$11=$AL$2,$AH$11="Combined"),SUM('Raw Data'!AY408:AY409),IF(AND($AE$11=$AL$3,$AH$11="Combined"),SUM('Raw Data'!AY615:AY616),IF(AND($AE$11=$AL$4,$AH$11="Combined"),SUM('Raw Data'!AY822:AY823),IF(AND($AE$11=$AL$5,$AH$11="Combined"),SUM('Raw Data'!AY1029:AY1030),IF(AND($AE$11=$AL$6,$AH$11="Combined"),SUM('Raw Data'!AY1236:AY1237),IF(AND($AE$11=$AL$7,$AH$11="Combined"),SUM('Raw Data'!AY1443:AY1444),"Error")))))))))))))))))))))</f>
        <v>0</v>
      </c>
      <c r="P53" s="6">
        <f>IF(AND($AE$11=$AL$1,OR($AH$11="Northbound",$AH$11="Eastbound")),'Raw Data'!AZ201,IF(AND($AE$11=$AL$2,OR($AH$11="Northbound",$AH$11="Eastbound")),'Raw Data'!AZ408,IF(AND($AE$11=$AL$3,OR($AH$11="Northbound",$AH$11="Eastbound")),'Raw Data'!AZ615,IF(AND($AE$11=$AL$4,OR($AH$11="Northbound",$AH$11="Eastbound")),'Raw Data'!AZ822,IF(AND($AE$11=$AL$5,OR($AH$11="Northbound",$AH$11="Eastbound")),'Raw Data'!AZ1029,IF(AND($AE$11=$AL$6,OR($AH$11="Northbound",$AH$11="Eastbound")),'Raw Data'!AZ1236,IF(AND($AE$11=$AL$7,OR($AH$11="Northbound",$AH$11="Eastbound")),'Raw Data'!AZ1443,IF(AND($AE$11=$AL$1,OR($AH$11="Southbound",$AH$11="Westbound")),'Raw Data'!AZ202,IF(AND($AE$11=$AL$2,OR($AH$11="Southbound",$AH$11="Westbound")),'Raw Data'!AZ409,IF(AND($AE$11=$AL$3,OR($AH$11="Southbound",$AH$11="Westbound")),'Raw Data'!AZ616,IF(AND($AE$11=$AL$4,OR($AH$11="Southbound",$AH$11="Westbound")),'Raw Data'!AZ823,IF(AND($AE$11=$AL$5,OR($AH$11="Southbound",$AH$11="Westbound")),'Raw Data'!AZ1030,IF(AND($AE$11=$AL$6,OR($AH$11="Southbound",$AH$11="Westbound")),'Raw Data'!AZ1237,IF(AND($AE$11=$AL$7,OR($AH$11="Southbound",$AH$11="Westbound")),'Raw Data'!AZ1444,IF(AND($AE$11=$AL$1,$AH$11="Combined"),SUM('Raw Data'!AZ201:AZ202),IF(AND($AE$11=$AL$2,$AH$11="Combined"),SUM('Raw Data'!AZ408:AZ409),IF(AND($AE$11=$AL$3,$AH$11="Combined"),SUM('Raw Data'!AZ615:AZ616),IF(AND($AE$11=$AL$4,$AH$11="Combined"),SUM('Raw Data'!AZ822:AZ823),IF(AND($AE$11=$AL$5,$AH$11="Combined"),SUM('Raw Data'!AZ1029:AZ1030),IF(AND($AE$11=$AL$6,$AH$11="Combined"),SUM('Raw Data'!AZ1236:AZ1237),IF(AND($AE$11=$AL$7,$AH$11="Combined"),SUM('Raw Data'!AZ1443:AZ1444),"Error")))))))))))))))))))))</f>
        <v>0</v>
      </c>
      <c r="Q53" s="6">
        <f>IF(AND($AE$11=$AL$1,OR($AH$11="Northbound",$AH$11="Eastbound")),'Raw Data'!BA201,IF(AND($AE$11=$AL$2,OR($AH$11="Northbound",$AH$11="Eastbound")),'Raw Data'!BA408,IF(AND($AE$11=$AL$3,OR($AH$11="Northbound",$AH$11="Eastbound")),'Raw Data'!BA615,IF(AND($AE$11=$AL$4,OR($AH$11="Northbound",$AH$11="Eastbound")),'Raw Data'!BA822,IF(AND($AE$11=$AL$5,OR($AH$11="Northbound",$AH$11="Eastbound")),'Raw Data'!BA1029,IF(AND($AE$11=$AL$6,OR($AH$11="Northbound",$AH$11="Eastbound")),'Raw Data'!BA1236,IF(AND($AE$11=$AL$7,OR($AH$11="Northbound",$AH$11="Eastbound")),'Raw Data'!BA1443,IF(AND($AE$11=$AL$1,OR($AH$11="Southbound",$AH$11="Westbound")),'Raw Data'!BA202,IF(AND($AE$11=$AL$2,OR($AH$11="Southbound",$AH$11="Westbound")),'Raw Data'!BA409,IF(AND($AE$11=$AL$3,OR($AH$11="Southbound",$AH$11="Westbound")),'Raw Data'!BA616,IF(AND($AE$11=$AL$4,OR($AH$11="Southbound",$AH$11="Westbound")),'Raw Data'!BA823,IF(AND($AE$11=$AL$5,OR($AH$11="Southbound",$AH$11="Westbound")),'Raw Data'!BA1030,IF(AND($AE$11=$AL$6,OR($AH$11="Southbound",$AH$11="Westbound")),'Raw Data'!BA1237,IF(AND($AE$11=$AL$7,OR($AH$11="Southbound",$AH$11="Westbound")),'Raw Data'!BA1444,IF(AND($AE$11=$AL$1,$AH$11="Combined"),SUM('Raw Data'!BA201:BA202),IF(AND($AE$11=$AL$2,$AH$11="Combined"),SUM('Raw Data'!BA408:BA409),IF(AND($AE$11=$AL$3,$AH$11="Combined"),SUM('Raw Data'!BA615:BA616),IF(AND($AE$11=$AL$4,$AH$11="Combined"),SUM('Raw Data'!BA822:BA823),IF(AND($AE$11=$AL$5,$AH$11="Combined"),SUM('Raw Data'!BA1029:BA1030),IF(AND($AE$11=$AL$6,$AH$11="Combined"),SUM('Raw Data'!BA1236:BA1237),IF(AND($AE$11=$AL$7,$AH$11="Combined"),SUM('Raw Data'!BA1443:BA1444),"Error")))))))))))))))))))))</f>
        <v>0</v>
      </c>
      <c r="R53" s="6">
        <f>IF(AND($AE$11=$AL$1,OR($AH$11="Northbound",$AH$11="Eastbound")),'Raw Data'!BB201,IF(AND($AE$11=$AL$2,OR($AH$11="Northbound",$AH$11="Eastbound")),'Raw Data'!BB408,IF(AND($AE$11=$AL$3,OR($AH$11="Northbound",$AH$11="Eastbound")),'Raw Data'!BB615,IF(AND($AE$11=$AL$4,OR($AH$11="Northbound",$AH$11="Eastbound")),'Raw Data'!BB822,IF(AND($AE$11=$AL$5,OR($AH$11="Northbound",$AH$11="Eastbound")),'Raw Data'!BB1029,IF(AND($AE$11=$AL$6,OR($AH$11="Northbound",$AH$11="Eastbound")),'Raw Data'!BB1236,IF(AND($AE$11=$AL$7,OR($AH$11="Northbound",$AH$11="Eastbound")),'Raw Data'!BB1443,IF(AND($AE$11=$AL$1,OR($AH$11="Southbound",$AH$11="Westbound")),'Raw Data'!BB202,IF(AND($AE$11=$AL$2,OR($AH$11="Southbound",$AH$11="Westbound")),'Raw Data'!BB409,IF(AND($AE$11=$AL$3,OR($AH$11="Southbound",$AH$11="Westbound")),'Raw Data'!BB616,IF(AND($AE$11=$AL$4,OR($AH$11="Southbound",$AH$11="Westbound")),'Raw Data'!BB823,IF(AND($AE$11=$AL$5,OR($AH$11="Southbound",$AH$11="Westbound")),'Raw Data'!BB1030,IF(AND($AE$11=$AL$6,OR($AH$11="Southbound",$AH$11="Westbound")),'Raw Data'!BB1237,IF(AND($AE$11=$AL$7,OR($AH$11="Southbound",$AH$11="Westbound")),'Raw Data'!BB1444,IF(AND($AE$11=$AL$1,$AH$11="Combined"),SUM('Raw Data'!BB201:BB202),IF(AND($AE$11=$AL$2,$AH$11="Combined"),SUM('Raw Data'!BB408:BB409),IF(AND($AE$11=$AL$3,$AH$11="Combined"),SUM('Raw Data'!BB615:BB616),IF(AND($AE$11=$AL$4,$AH$11="Combined"),SUM('Raw Data'!BB822:BB823),IF(AND($AE$11=$AL$5,$AH$11="Combined"),SUM('Raw Data'!BB1029:BB1030),IF(AND($AE$11=$AL$6,$AH$11="Combined"),SUM('Raw Data'!BB1236:BB1237),IF(AND($AE$11=$AL$7,$AH$11="Combined"),SUM('Raw Data'!BB1443:BB1444),"Error")))))))))))))))))))))</f>
        <v>0</v>
      </c>
      <c r="S53" s="6">
        <f>IF(AND($AE$11=$AL$1,OR($AH$11="Northbound",$AH$11="Eastbound")),'Raw Data'!BC201,IF(AND($AE$11=$AL$2,OR($AH$11="Northbound",$AH$11="Eastbound")),'Raw Data'!BC408,IF(AND($AE$11=$AL$3,OR($AH$11="Northbound",$AH$11="Eastbound")),'Raw Data'!BC615,IF(AND($AE$11=$AL$4,OR($AH$11="Northbound",$AH$11="Eastbound")),'Raw Data'!BC822,IF(AND($AE$11=$AL$5,OR($AH$11="Northbound",$AH$11="Eastbound")),'Raw Data'!BC1029,IF(AND($AE$11=$AL$6,OR($AH$11="Northbound",$AH$11="Eastbound")),'Raw Data'!BC1236,IF(AND($AE$11=$AL$7,OR($AH$11="Northbound",$AH$11="Eastbound")),'Raw Data'!BC1443,IF(AND($AE$11=$AL$1,OR($AH$11="Southbound",$AH$11="Westbound")),'Raw Data'!BC202,IF(AND($AE$11=$AL$2,OR($AH$11="Southbound",$AH$11="Westbound")),'Raw Data'!BC409,IF(AND($AE$11=$AL$3,OR($AH$11="Southbound",$AH$11="Westbound")),'Raw Data'!BC616,IF(AND($AE$11=$AL$4,OR($AH$11="Southbound",$AH$11="Westbound")),'Raw Data'!BC823,IF(AND($AE$11=$AL$5,OR($AH$11="Southbound",$AH$11="Westbound")),'Raw Data'!BC1030,IF(AND($AE$11=$AL$6,OR($AH$11="Southbound",$AH$11="Westbound")),'Raw Data'!BC1237,IF(AND($AE$11=$AL$7,OR($AH$11="Southbound",$AH$11="Westbound")),'Raw Data'!BC1444,IF(AND($AE$11=$AL$1,$AH$11="Combined"),SUM('Raw Data'!BC201:BC202),IF(AND($AE$11=$AL$2,$AH$11="Combined"),SUM('Raw Data'!BC408:BC409),IF(AND($AE$11=$AL$3,$AH$11="Combined"),SUM('Raw Data'!BC615:BC616),IF(AND($AE$11=$AL$4,$AH$11="Combined"),SUM('Raw Data'!BC822:BC823),IF(AND($AE$11=$AL$5,$AH$11="Combined"),SUM('Raw Data'!BC1029:BC1030),IF(AND($AE$11=$AL$6,$AH$11="Combined"),SUM('Raw Data'!BC1236:BC1237),IF(AND($AE$11=$AL$7,$AH$11="Combined"),SUM('Raw Data'!BC1443:BC1444),"Error")))))))))))))))))))))</f>
        <v>0</v>
      </c>
      <c r="T53" s="6">
        <f>IF(AND($AE$11=$AL$1,OR($AH$11="Northbound",$AH$11="Eastbound")),'Raw Data'!BD201,IF(AND($AE$11=$AL$2,OR($AH$11="Northbound",$AH$11="Eastbound")),'Raw Data'!BD408,IF(AND($AE$11=$AL$3,OR($AH$11="Northbound",$AH$11="Eastbound")),'Raw Data'!BD615,IF(AND($AE$11=$AL$4,OR($AH$11="Northbound",$AH$11="Eastbound")),'Raw Data'!BD822,IF(AND($AE$11=$AL$5,OR($AH$11="Northbound",$AH$11="Eastbound")),'Raw Data'!BD1029,IF(AND($AE$11=$AL$6,OR($AH$11="Northbound",$AH$11="Eastbound")),'Raw Data'!BD1236,IF(AND($AE$11=$AL$7,OR($AH$11="Northbound",$AH$11="Eastbound")),'Raw Data'!BD1443,IF(AND($AE$11=$AL$1,OR($AH$11="Southbound",$AH$11="Westbound")),'Raw Data'!BD202,IF(AND($AE$11=$AL$2,OR($AH$11="Southbound",$AH$11="Westbound")),'Raw Data'!BD409,IF(AND($AE$11=$AL$3,OR($AH$11="Southbound",$AH$11="Westbound")),'Raw Data'!BD616,IF(AND($AE$11=$AL$4,OR($AH$11="Southbound",$AH$11="Westbound")),'Raw Data'!BD823,IF(AND($AE$11=$AL$5,OR($AH$11="Southbound",$AH$11="Westbound")),'Raw Data'!BD1030,IF(AND($AE$11=$AL$6,OR($AH$11="Southbound",$AH$11="Westbound")),'Raw Data'!BD1237,IF(AND($AE$11=$AL$7,OR($AH$11="Southbound",$AH$11="Westbound")),'Raw Data'!BD1444,IF(AND($AE$11=$AL$1,$AH$11="Combined"),SUM('Raw Data'!BD201:BD202),IF(AND($AE$11=$AL$2,$AH$11="Combined"),SUM('Raw Data'!BD408:BD409),IF(AND($AE$11=$AL$3,$AH$11="Combined"),SUM('Raw Data'!BD615:BD616),IF(AND($AE$11=$AL$4,$AH$11="Combined"),SUM('Raw Data'!BD822:BD823),IF(AND($AE$11=$AL$5,$AH$11="Combined"),SUM('Raw Data'!BD1029:BD1030),IF(AND($AE$11=$AL$6,$AH$11="Combined"),SUM('Raw Data'!BD1236:BD1237),IF(AND($AE$11=$AL$7,$AH$11="Combined"),SUM('Raw Data'!BD1443:BD1444),"Error")))))))))))))))))))))</f>
        <v>0</v>
      </c>
      <c r="U53" s="6">
        <f>IF(AND($AE$11=$AL$1,OR($AH$11="Northbound",$AH$11="Eastbound")),'Raw Data'!BE201,IF(AND($AE$11=$AL$2,OR($AH$11="Northbound",$AH$11="Eastbound")),'Raw Data'!BE408,IF(AND($AE$11=$AL$3,OR($AH$11="Northbound",$AH$11="Eastbound")),'Raw Data'!BE615,IF(AND($AE$11=$AL$4,OR($AH$11="Northbound",$AH$11="Eastbound")),'Raw Data'!BE822,IF(AND($AE$11=$AL$5,OR($AH$11="Northbound",$AH$11="Eastbound")),'Raw Data'!BE1029,IF(AND($AE$11=$AL$6,OR($AH$11="Northbound",$AH$11="Eastbound")),'Raw Data'!BE1236,IF(AND($AE$11=$AL$7,OR($AH$11="Northbound",$AH$11="Eastbound")),'Raw Data'!BE1443,IF(AND($AE$11=$AL$1,OR($AH$11="Southbound",$AH$11="Westbound")),'Raw Data'!BE202,IF(AND($AE$11=$AL$2,OR($AH$11="Southbound",$AH$11="Westbound")),'Raw Data'!BE409,IF(AND($AE$11=$AL$3,OR($AH$11="Southbound",$AH$11="Westbound")),'Raw Data'!BE616,IF(AND($AE$11=$AL$4,OR($AH$11="Southbound",$AH$11="Westbound")),'Raw Data'!BE823,IF(AND($AE$11=$AL$5,OR($AH$11="Southbound",$AH$11="Westbound")),'Raw Data'!BE1030,IF(AND($AE$11=$AL$6,OR($AH$11="Southbound",$AH$11="Westbound")),'Raw Data'!BE1237,IF(AND($AE$11=$AL$7,OR($AH$11="Southbound",$AH$11="Westbound")),'Raw Data'!BE1444,IF(AND($AE$11=$AL$1,$AH$11="Combined"),SUM('Raw Data'!BE201:BE202),IF(AND($AE$11=$AL$2,$AH$11="Combined"),SUM('Raw Data'!BE408:BE409),IF(AND($AE$11=$AL$3,$AH$11="Combined"),SUM('Raw Data'!BE615:BE616),IF(AND($AE$11=$AL$4,$AH$11="Combined"),SUM('Raw Data'!BE822:BE823),IF(AND($AE$11=$AL$5,$AH$11="Combined"),SUM('Raw Data'!BE1029:BE1030),IF(AND($AE$11=$AL$6,$AH$11="Combined"),SUM('Raw Data'!BE1236:BE1237),IF(AND($AE$11=$AL$7,$AH$11="Combined"),SUM('Raw Data'!BE1443:BE1444),"Error")))))))))))))))))))))</f>
        <v>0</v>
      </c>
      <c r="V53" s="6">
        <f>IF(AND($AE$11=$AL$1,OR($AH$11="Northbound",$AH$11="Eastbound")),'Raw Data'!BF201,IF(AND($AE$11=$AL$2,OR($AH$11="Northbound",$AH$11="Eastbound")),'Raw Data'!BF408,IF(AND($AE$11=$AL$3,OR($AH$11="Northbound",$AH$11="Eastbound")),'Raw Data'!BF615,IF(AND($AE$11=$AL$4,OR($AH$11="Northbound",$AH$11="Eastbound")),'Raw Data'!BF822,IF(AND($AE$11=$AL$5,OR($AH$11="Northbound",$AH$11="Eastbound")),'Raw Data'!BF1029,IF(AND($AE$11=$AL$6,OR($AH$11="Northbound",$AH$11="Eastbound")),'Raw Data'!BF1236,IF(AND($AE$11=$AL$7,OR($AH$11="Northbound",$AH$11="Eastbound")),'Raw Data'!BF1443,IF(AND($AE$11=$AL$1,OR($AH$11="Southbound",$AH$11="Westbound")),'Raw Data'!BF202,IF(AND($AE$11=$AL$2,OR($AH$11="Southbound",$AH$11="Westbound")),'Raw Data'!BF409,IF(AND($AE$11=$AL$3,OR($AH$11="Southbound",$AH$11="Westbound")),'Raw Data'!BF616,IF(AND($AE$11=$AL$4,OR($AH$11="Southbound",$AH$11="Westbound")),'Raw Data'!BF823,IF(AND($AE$11=$AL$5,OR($AH$11="Southbound",$AH$11="Westbound")),'Raw Data'!BF1030,IF(AND($AE$11=$AL$6,OR($AH$11="Southbound",$AH$11="Westbound")),'Raw Data'!BF1237,IF(AND($AE$11=$AL$7,OR($AH$11="Southbound",$AH$11="Westbound")),'Raw Data'!BF1444,IF(AND($AE$11=$AL$1,$AH$11="Combined"),SUM('Raw Data'!BF201:BF202),IF(AND($AE$11=$AL$2,$AH$11="Combined"),SUM('Raw Data'!BF408:BF409),IF(AND($AE$11=$AL$3,$AH$11="Combined"),SUM('Raw Data'!BF615:BF616),IF(AND($AE$11=$AL$4,$AH$11="Combined"),SUM('Raw Data'!BF822:BF823),IF(AND($AE$11=$AL$5,$AH$11="Combined"),SUM('Raw Data'!BF1029:BF1030),IF(AND($AE$11=$AL$6,$AH$11="Combined"),SUM('Raw Data'!BF1236:BF1237),IF(AND($AE$11=$AL$7,$AH$11="Combined"),SUM('Raw Data'!BF1443:BF1444),"Error")))))))))))))))))))))</f>
        <v>0</v>
      </c>
      <c r="W53" s="6">
        <f>IF(AND($AE$11=$AL$1,OR($AH$11="Northbound",$AH$11="Eastbound")),'Raw Data'!BG201,IF(AND($AE$11=$AL$2,OR($AH$11="Northbound",$AH$11="Eastbound")),'Raw Data'!BG408,IF(AND($AE$11=$AL$3,OR($AH$11="Northbound",$AH$11="Eastbound")),'Raw Data'!BG615,IF(AND($AE$11=$AL$4,OR($AH$11="Northbound",$AH$11="Eastbound")),'Raw Data'!BG822,IF(AND($AE$11=$AL$5,OR($AH$11="Northbound",$AH$11="Eastbound")),'Raw Data'!BG1029,IF(AND($AE$11=$AL$6,OR($AH$11="Northbound",$AH$11="Eastbound")),'Raw Data'!BG1236,IF(AND($AE$11=$AL$7,OR($AH$11="Northbound",$AH$11="Eastbound")),'Raw Data'!BG1443,IF(AND($AE$11=$AL$1,OR($AH$11="Southbound",$AH$11="Westbound")),'Raw Data'!BG202,IF(AND($AE$11=$AL$2,OR($AH$11="Southbound",$AH$11="Westbound")),'Raw Data'!BG409,IF(AND($AE$11=$AL$3,OR($AH$11="Southbound",$AH$11="Westbound")),'Raw Data'!BG616,IF(AND($AE$11=$AL$4,OR($AH$11="Southbound",$AH$11="Westbound")),'Raw Data'!BG823,IF(AND($AE$11=$AL$5,OR($AH$11="Southbound",$AH$11="Westbound")),'Raw Data'!BG1030,IF(AND($AE$11=$AL$6,OR($AH$11="Southbound",$AH$11="Westbound")),'Raw Data'!BG1237,IF(AND($AE$11=$AL$7,OR($AH$11="Southbound",$AH$11="Westbound")),'Raw Data'!BG1444,IF(AND($AE$11=$AL$1,$AH$11="Combined"),SUM('Raw Data'!BG201:BG202),IF(AND($AE$11=$AL$2,$AH$11="Combined"),SUM('Raw Data'!BG408:BG409),IF(AND($AE$11=$AL$3,$AH$11="Combined"),SUM('Raw Data'!BG615:BG616),IF(AND($AE$11=$AL$4,$AH$11="Combined"),SUM('Raw Data'!BG822:BG823),IF(AND($AE$11=$AL$5,$AH$11="Combined"),SUM('Raw Data'!BG1029:BG1030),IF(AND($AE$11=$AL$6,$AH$11="Combined"),SUM('Raw Data'!BG1236:BG1237),IF(AND($AE$11=$AL$7,$AH$11="Combined"),SUM('Raw Data'!BG1443:BG1444),"Error")))))))))))))))))))))</f>
        <v>0</v>
      </c>
      <c r="X53" s="6">
        <f t="shared" si="2"/>
        <v>4</v>
      </c>
      <c r="Y53" s="24">
        <f t="shared" si="3"/>
        <v>26.666666666666668</v>
      </c>
      <c r="Z53" s="6" t="str">
        <f>IF(AND($AE$11=$AL$1,OR($AH$11="Northbound",$AH$11="Eastbound")),'Raw Data'!BH201,IF(AND($AE$11=$AL$2,OR($AH$11="Northbound",$AH$11="Eastbound")),'Raw Data'!BH408,IF(AND($AE$11=$AL$3,OR($AH$11="Northbound",$AH$11="Eastbound")),'Raw Data'!BH615,IF(AND($AE$11=$AL$4,OR($AH$11="Northbound",$AH$11="Eastbound")),'Raw Data'!BH822,IF(AND($AE$11=$AL$5,OR($AH$11="Northbound",$AH$11="Eastbound")),'Raw Data'!BH1029,IF(AND($AE$11=$AL$6,OR($AH$11="Northbound",$AH$11="Eastbound")),'Raw Data'!BH1236,IF(AND($AE$11=$AL$7,OR($AH$11="Northbound",$AH$11="Eastbound")),'Raw Data'!BH1443,IF(AND($AE$11=$AL$1,OR($AH$11="Southbound",$AH$11="Westbound")),'Raw Data'!BH202,IF(AND($AE$11=$AL$2,OR($AH$11="Southbound",$AH$11="Westbound")),'Raw Data'!BH409,IF(AND($AE$11=$AL$3,OR($AH$11="Southbound",$AH$11="Westbound")),'Raw Data'!BH616,IF(AND($AE$11=$AL$4,OR($AH$11="Southbound",$AH$11="Westbound")),'Raw Data'!BH823,IF(AND($AE$11=$AL$5,OR($AH$11="Southbound",$AH$11="Westbound")),'Raw Data'!BH1030,IF(AND($AE$11=$AL$6,OR($AH$11="Southbound",$AH$11="Westbound")),'Raw Data'!BH1237,IF(AND($AE$11=$AL$7,OR($AH$11="Southbound",$AH$11="Westbound")),'Raw Data'!BH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3" s="6" t="str">
        <f>IF(AND($AE$11=$AL$1,OR($AH$11="Northbound",$AH$11="Eastbound")),'Raw Data'!BI201,IF(AND($AE$11=$AL$2,OR($AH$11="Northbound",$AH$11="Eastbound")),'Raw Data'!BI408,IF(AND($AE$11=$AL$3,OR($AH$11="Northbound",$AH$11="Eastbound")),'Raw Data'!BI615,IF(AND($AE$11=$AL$4,OR($AH$11="Northbound",$AH$11="Eastbound")),'Raw Data'!BI822,IF(AND($AE$11=$AL$5,OR($AH$11="Northbound",$AH$11="Eastbound")),'Raw Data'!BI1029,IF(AND($AE$11=$AL$6,OR($AH$11="Northbound",$AH$11="Eastbound")),'Raw Data'!BI1236,IF(AND($AE$11=$AL$7,OR($AH$11="Northbound",$AH$11="Eastbound")),'Raw Data'!BI1443,IF(AND($AE$11=$AL$1,OR($AH$11="Southbound",$AH$11="Westbound")),'Raw Data'!BI202,IF(AND($AE$11=$AL$2,OR($AH$11="Southbound",$AH$11="Westbound")),'Raw Data'!BI409,IF(AND($AE$11=$AL$3,OR($AH$11="Southbound",$AH$11="Westbound")),'Raw Data'!BI616,IF(AND($AE$11=$AL$4,OR($AH$11="Southbound",$AH$11="Westbound")),'Raw Data'!BI823,IF(AND($AE$11=$AL$5,OR($AH$11="Southbound",$AH$11="Westbound")),'Raw Data'!BI1030,IF(AND($AE$11=$AL$6,OR($AH$11="Southbound",$AH$11="Westbound")),'Raw Data'!BI1237,IF(AND($AE$11=$AL$7,OR($AH$11="Southbound",$AH$11="Westbound")),'Raw Data'!BI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3" s="6" t="str">
        <f>IF(AND($AE$11=$AL$1,OR($AH$11="Northbound",$AH$11="Eastbound")),'Raw Data'!BJ201,IF(AND($AE$11=$AL$2,OR($AH$11="Northbound",$AH$11="Eastbound")),'Raw Data'!BJ408,IF(AND($AE$11=$AL$3,OR($AH$11="Northbound",$AH$11="Eastbound")),'Raw Data'!BJ615,IF(AND($AE$11=$AL$4,OR($AH$11="Northbound",$AH$11="Eastbound")),'Raw Data'!BJ822,IF(AND($AE$11=$AL$5,OR($AH$11="Northbound",$AH$11="Eastbound")),'Raw Data'!BJ1029,IF(AND($AE$11=$AL$6,OR($AH$11="Northbound",$AH$11="Eastbound")),'Raw Data'!BJ1236,IF(AND($AE$11=$AL$7,OR($AH$11="Northbound",$AH$11="Eastbound")),'Raw Data'!BJ1443,IF(AND($AE$11=$AL$1,OR($AH$11="Southbound",$AH$11="Westbound")),'Raw Data'!BJ202,IF(AND($AE$11=$AL$2,OR($AH$11="Southbound",$AH$11="Westbound")),'Raw Data'!BJ409,IF(AND($AE$11=$AL$3,OR($AH$11="Southbound",$AH$11="Westbound")),'Raw Data'!BJ616,IF(AND($AE$11=$AL$4,OR($AH$11="Southbound",$AH$11="Westbound")),'Raw Data'!BJ823,IF(AND($AE$11=$AL$5,OR($AH$11="Southbound",$AH$11="Westbound")),'Raw Data'!BJ1030,IF(AND($AE$11=$AL$6,OR($AH$11="Southbound",$AH$11="Westbound")),'Raw Data'!BJ1237,IF(AND($AE$11=$AL$7,OR($AH$11="Southbound",$AH$11="Westbound")),'Raw Data'!BJ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3" s="70" t="str">
        <f>IF(AND($AE$11=$AL$1,OR($AH$11="Northbound",$AH$11="Eastbound")),'Raw Data'!BK201,IF(AND($AE$11=$AL$2,OR($AH$11="Northbound",$AH$11="Eastbound")),'Raw Data'!BK408,IF(AND($AE$11=$AL$3,OR($AH$11="Northbound",$AH$11="Eastbound")),'Raw Data'!BK615,IF(AND($AE$11=$AL$4,OR($AH$11="Northbound",$AH$11="Eastbound")),'Raw Data'!BK822,IF(AND($AE$11=$AL$5,OR($AH$11="Northbound",$AH$11="Eastbound")),'Raw Data'!BK1029,IF(AND($AE$11=$AL$6,OR($AH$11="Northbound",$AH$11="Eastbound")),'Raw Data'!BK1236,IF(AND($AE$11=$AL$7,OR($AH$11="Northbound",$AH$11="Eastbound")),'Raw Data'!BK1443,IF(AND($AE$11=$AL$1,OR($AH$11="Southbound",$AH$11="Westbound")),'Raw Data'!BK202,IF(AND($AE$11=$AL$2,OR($AH$11="Southbound",$AH$11="Westbound")),'Raw Data'!BK409,IF(AND($AE$11=$AL$3,OR($AH$11="Southbound",$AH$11="Westbound")),'Raw Data'!BK616,IF(AND($AE$11=$AL$4,OR($AH$11="Southbound",$AH$11="Westbound")),'Raw Data'!BK823,IF(AND($AE$11=$AL$5,OR($AH$11="Southbound",$AH$11="Westbound")),'Raw Data'!BK1030,IF(AND($AE$11=$AL$6,OR($AH$11="Southbound",$AH$11="Westbound")),'Raw Data'!BK1237,IF(AND($AE$11=$AL$7,OR($AH$11="Southbound",$AH$11="Westbound")),'Raw Data'!BK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3" s="47"/>
      <c r="AF53" s="47"/>
      <c r="AG53" s="47"/>
      <c r="AH53" s="47"/>
      <c r="AI53" s="47"/>
      <c r="AJ53" s="47"/>
      <c r="AK53" s="47"/>
      <c r="AL53" s="51"/>
      <c r="AM53" s="51"/>
      <c r="AN53" s="41"/>
      <c r="AO53" s="51"/>
      <c r="AQ53" s="47"/>
      <c r="AR53" s="47"/>
      <c r="AT53" s="47"/>
      <c r="AU53" s="47"/>
    </row>
    <row r="54" spans="1:47" ht="13.8" x14ac:dyDescent="0.25">
      <c r="A54" s="43">
        <v>0.41666666666666702</v>
      </c>
      <c r="B54" s="54">
        <f t="shared" si="1"/>
        <v>16</v>
      </c>
      <c r="C54" s="6">
        <f>IF(AND($AE$11=$AL$1,OR($AH$11="Northbound",$AH$11="Eastbound")),'Raw Data'!AM203,IF(AND($AE$11=$AL$2,OR($AH$11="Northbound",$AH$11="Eastbound")),'Raw Data'!AM410,IF(AND($AE$11=$AL$3,OR($AH$11="Northbound",$AH$11="Eastbound")),'Raw Data'!AM617,IF(AND($AE$11=$AL$4,OR($AH$11="Northbound",$AH$11="Eastbound")),'Raw Data'!AM824,IF(AND($AE$11=$AL$5,OR($AH$11="Northbound",$AH$11="Eastbound")),'Raw Data'!AM1031,IF(AND($AE$11=$AL$6,OR($AH$11="Northbound",$AH$11="Eastbound")),'Raw Data'!AM1238,IF(AND($AE$11=$AL$7,OR($AH$11="Northbound",$AH$11="Eastbound")),'Raw Data'!AM1445,IF(AND($AE$11=$AL$1,OR($AH$11="Southbound",$AH$11="Westbound")),'Raw Data'!AM204,IF(AND($AE$11=$AL$2,OR($AH$11="Southbound",$AH$11="Westbound")),'Raw Data'!AM411,IF(AND($AE$11=$AL$3,OR($AH$11="Southbound",$AH$11="Westbound")),'Raw Data'!AM618,IF(AND($AE$11=$AL$4,OR($AH$11="Southbound",$AH$11="Westbound")),'Raw Data'!AM825,IF(AND($AE$11=$AL$5,OR($AH$11="Southbound",$AH$11="Westbound")),'Raw Data'!AM1032,IF(AND($AE$11=$AL$6,OR($AH$11="Southbound",$AH$11="Westbound")),'Raw Data'!AM1239,IF(AND($AE$11=$AL$7,OR($AH$11="Southbound",$AH$11="Westbound")),'Raw Data'!AM1446,IF(AND($AE$11=$AL$1,$AH$11="Combined"),SUM('Raw Data'!AM203:AM204),IF(AND($AE$11=$AL$2,$AH$11="Combined"),SUM('Raw Data'!AM410:AM411),IF(AND($AE$11=$AL$3,$AH$11="Combined"),SUM('Raw Data'!AM617:AM618),IF(AND($AE$11=$AL$4,$AH$11="Combined"),SUM('Raw Data'!AM824:AM825),IF(AND($AE$11=$AL$5,$AH$11="Combined"),SUM('Raw Data'!AM1031:AM1032),IF(AND($AE$11=$AL$6,$AH$11="Combined"),SUM('Raw Data'!AM1238:AM1239),IF(AND($AE$11=$AL$7,$AH$11="Combined"),SUM('Raw Data'!AM1445:AM1446),"Error")))))))))))))))))))))</f>
        <v>0</v>
      </c>
      <c r="D54" s="6">
        <f>IF(AND($AE$11=$AL$1,OR($AH$11="Northbound",$AH$11="Eastbound")),'Raw Data'!AN203,IF(AND($AE$11=$AL$2,OR($AH$11="Northbound",$AH$11="Eastbound")),'Raw Data'!AN410,IF(AND($AE$11=$AL$3,OR($AH$11="Northbound",$AH$11="Eastbound")),'Raw Data'!AN617,IF(AND($AE$11=$AL$4,OR($AH$11="Northbound",$AH$11="Eastbound")),'Raw Data'!AN824,IF(AND($AE$11=$AL$5,OR($AH$11="Northbound",$AH$11="Eastbound")),'Raw Data'!AN1031,IF(AND($AE$11=$AL$6,OR($AH$11="Northbound",$AH$11="Eastbound")),'Raw Data'!AN1238,IF(AND($AE$11=$AL$7,OR($AH$11="Northbound",$AH$11="Eastbound")),'Raw Data'!AN1445,IF(AND($AE$11=$AL$1,OR($AH$11="Southbound",$AH$11="Westbound")),'Raw Data'!AN204,IF(AND($AE$11=$AL$2,OR($AH$11="Southbound",$AH$11="Westbound")),'Raw Data'!AN411,IF(AND($AE$11=$AL$3,OR($AH$11="Southbound",$AH$11="Westbound")),'Raw Data'!AN618,IF(AND($AE$11=$AL$4,OR($AH$11="Southbound",$AH$11="Westbound")),'Raw Data'!AN825,IF(AND($AE$11=$AL$5,OR($AH$11="Southbound",$AH$11="Westbound")),'Raw Data'!AN1032,IF(AND($AE$11=$AL$6,OR($AH$11="Southbound",$AH$11="Westbound")),'Raw Data'!AN1239,IF(AND($AE$11=$AL$7,OR($AH$11="Southbound",$AH$11="Westbound")),'Raw Data'!AN1446,IF(AND($AE$11=$AL$1,$AH$11="Combined"),SUM('Raw Data'!AN203:AN204),IF(AND($AE$11=$AL$2,$AH$11="Combined"),SUM('Raw Data'!AN410:AN411),IF(AND($AE$11=$AL$3,$AH$11="Combined"),SUM('Raw Data'!AN617:AN618),IF(AND($AE$11=$AL$4,$AH$11="Combined"),SUM('Raw Data'!AN824:AN825),IF(AND($AE$11=$AL$5,$AH$11="Combined"),SUM('Raw Data'!AN1031:AN1032),IF(AND($AE$11=$AL$6,$AH$11="Combined"),SUM('Raw Data'!AN1238:AN1239),IF(AND($AE$11=$AL$7,$AH$11="Combined"),SUM('Raw Data'!AN1445:AN1446),"Error")))))))))))))))))))))</f>
        <v>2</v>
      </c>
      <c r="E54" s="6">
        <f>IF(AND($AE$11=$AL$1,OR($AH$11="Northbound",$AH$11="Eastbound")),'Raw Data'!AO203,IF(AND($AE$11=$AL$2,OR($AH$11="Northbound",$AH$11="Eastbound")),'Raw Data'!AO410,IF(AND($AE$11=$AL$3,OR($AH$11="Northbound",$AH$11="Eastbound")),'Raw Data'!AO617,IF(AND($AE$11=$AL$4,OR($AH$11="Northbound",$AH$11="Eastbound")),'Raw Data'!AO824,IF(AND($AE$11=$AL$5,OR($AH$11="Northbound",$AH$11="Eastbound")),'Raw Data'!AO1031,IF(AND($AE$11=$AL$6,OR($AH$11="Northbound",$AH$11="Eastbound")),'Raw Data'!AO1238,IF(AND($AE$11=$AL$7,OR($AH$11="Northbound",$AH$11="Eastbound")),'Raw Data'!AO1445,IF(AND($AE$11=$AL$1,OR($AH$11="Southbound",$AH$11="Westbound")),'Raw Data'!AO204,IF(AND($AE$11=$AL$2,OR($AH$11="Southbound",$AH$11="Westbound")),'Raw Data'!AO411,IF(AND($AE$11=$AL$3,OR($AH$11="Southbound",$AH$11="Westbound")),'Raw Data'!AO618,IF(AND($AE$11=$AL$4,OR($AH$11="Southbound",$AH$11="Westbound")),'Raw Data'!AO825,IF(AND($AE$11=$AL$5,OR($AH$11="Southbound",$AH$11="Westbound")),'Raw Data'!AO1032,IF(AND($AE$11=$AL$6,OR($AH$11="Southbound",$AH$11="Westbound")),'Raw Data'!AO1239,IF(AND($AE$11=$AL$7,OR($AH$11="Southbound",$AH$11="Westbound")),'Raw Data'!AO1446,IF(AND($AE$11=$AL$1,$AH$11="Combined"),SUM('Raw Data'!AO203:AO204),IF(AND($AE$11=$AL$2,$AH$11="Combined"),SUM('Raw Data'!AO410:AO411),IF(AND($AE$11=$AL$3,$AH$11="Combined"),SUM('Raw Data'!AO617:AO618),IF(AND($AE$11=$AL$4,$AH$11="Combined"),SUM('Raw Data'!AO824:AO825),IF(AND($AE$11=$AL$5,$AH$11="Combined"),SUM('Raw Data'!AO1031:AO1032),IF(AND($AE$11=$AL$6,$AH$11="Combined"),SUM('Raw Data'!AO1238:AO1239),IF(AND($AE$11=$AL$7,$AH$11="Combined"),SUM('Raw Data'!AO1445:AO1446),"Error")))))))))))))))))))))</f>
        <v>6</v>
      </c>
      <c r="F54" s="6">
        <f>IF(AND($AE$11=$AL$1,OR($AH$11="Northbound",$AH$11="Eastbound")),'Raw Data'!AP203,IF(AND($AE$11=$AL$2,OR($AH$11="Northbound",$AH$11="Eastbound")),'Raw Data'!AP410,IF(AND($AE$11=$AL$3,OR($AH$11="Northbound",$AH$11="Eastbound")),'Raw Data'!AP617,IF(AND($AE$11=$AL$4,OR($AH$11="Northbound",$AH$11="Eastbound")),'Raw Data'!AP824,IF(AND($AE$11=$AL$5,OR($AH$11="Northbound",$AH$11="Eastbound")),'Raw Data'!AP1031,IF(AND($AE$11=$AL$6,OR($AH$11="Northbound",$AH$11="Eastbound")),'Raw Data'!AP1238,IF(AND($AE$11=$AL$7,OR($AH$11="Northbound",$AH$11="Eastbound")),'Raw Data'!AP1445,IF(AND($AE$11=$AL$1,OR($AH$11="Southbound",$AH$11="Westbound")),'Raw Data'!AP204,IF(AND($AE$11=$AL$2,OR($AH$11="Southbound",$AH$11="Westbound")),'Raw Data'!AP411,IF(AND($AE$11=$AL$3,OR($AH$11="Southbound",$AH$11="Westbound")),'Raw Data'!AP618,IF(AND($AE$11=$AL$4,OR($AH$11="Southbound",$AH$11="Westbound")),'Raw Data'!AP825,IF(AND($AE$11=$AL$5,OR($AH$11="Southbound",$AH$11="Westbound")),'Raw Data'!AP1032,IF(AND($AE$11=$AL$6,OR($AH$11="Southbound",$AH$11="Westbound")),'Raw Data'!AP1239,IF(AND($AE$11=$AL$7,OR($AH$11="Southbound",$AH$11="Westbound")),'Raw Data'!AP1446,IF(AND($AE$11=$AL$1,$AH$11="Combined"),SUM('Raw Data'!AP203:AP204),IF(AND($AE$11=$AL$2,$AH$11="Combined"),SUM('Raw Data'!AP410:AP411),IF(AND($AE$11=$AL$3,$AH$11="Combined"),SUM('Raw Data'!AP617:AP618),IF(AND($AE$11=$AL$4,$AH$11="Combined"),SUM('Raw Data'!AP824:AP825),IF(AND($AE$11=$AL$5,$AH$11="Combined"),SUM('Raw Data'!AP1031:AP1032),IF(AND($AE$11=$AL$6,$AH$11="Combined"),SUM('Raw Data'!AP1238:AP1239),IF(AND($AE$11=$AL$7,$AH$11="Combined"),SUM('Raw Data'!AP1445:AP1446),"Error")))))))))))))))))))))</f>
        <v>6</v>
      </c>
      <c r="G54" s="6">
        <f>IF(AND($AE$11=$AL$1,OR($AH$11="Northbound",$AH$11="Eastbound")),'Raw Data'!AQ203,IF(AND($AE$11=$AL$2,OR($AH$11="Northbound",$AH$11="Eastbound")),'Raw Data'!AQ410,IF(AND($AE$11=$AL$3,OR($AH$11="Northbound",$AH$11="Eastbound")),'Raw Data'!AQ617,IF(AND($AE$11=$AL$4,OR($AH$11="Northbound",$AH$11="Eastbound")),'Raw Data'!AQ824,IF(AND($AE$11=$AL$5,OR($AH$11="Northbound",$AH$11="Eastbound")),'Raw Data'!AQ1031,IF(AND($AE$11=$AL$6,OR($AH$11="Northbound",$AH$11="Eastbound")),'Raw Data'!AQ1238,IF(AND($AE$11=$AL$7,OR($AH$11="Northbound",$AH$11="Eastbound")),'Raw Data'!AQ1445,IF(AND($AE$11=$AL$1,OR($AH$11="Southbound",$AH$11="Westbound")),'Raw Data'!AQ204,IF(AND($AE$11=$AL$2,OR($AH$11="Southbound",$AH$11="Westbound")),'Raw Data'!AQ411,IF(AND($AE$11=$AL$3,OR($AH$11="Southbound",$AH$11="Westbound")),'Raw Data'!AQ618,IF(AND($AE$11=$AL$4,OR($AH$11="Southbound",$AH$11="Westbound")),'Raw Data'!AQ825,IF(AND($AE$11=$AL$5,OR($AH$11="Southbound",$AH$11="Westbound")),'Raw Data'!AQ1032,IF(AND($AE$11=$AL$6,OR($AH$11="Southbound",$AH$11="Westbound")),'Raw Data'!AQ1239,IF(AND($AE$11=$AL$7,OR($AH$11="Southbound",$AH$11="Westbound")),'Raw Data'!AQ1446,IF(AND($AE$11=$AL$1,$AH$11="Combined"),SUM('Raw Data'!AQ203:AQ204),IF(AND($AE$11=$AL$2,$AH$11="Combined"),SUM('Raw Data'!AQ410:AQ411),IF(AND($AE$11=$AL$3,$AH$11="Combined"),SUM('Raw Data'!AQ617:AQ618),IF(AND($AE$11=$AL$4,$AH$11="Combined"),SUM('Raw Data'!AQ824:AQ825),IF(AND($AE$11=$AL$5,$AH$11="Combined"),SUM('Raw Data'!AQ1031:AQ1032),IF(AND($AE$11=$AL$6,$AH$11="Combined"),SUM('Raw Data'!AQ1238:AQ1239),IF(AND($AE$11=$AL$7,$AH$11="Combined"),SUM('Raw Data'!AQ1445:AQ1446),"Error")))))))))))))))))))))</f>
        <v>1</v>
      </c>
      <c r="H54" s="6">
        <f>IF(AND($AE$11=$AL$1,OR($AH$11="Northbound",$AH$11="Eastbound")),'Raw Data'!AR203,IF(AND($AE$11=$AL$2,OR($AH$11="Northbound",$AH$11="Eastbound")),'Raw Data'!AR410,IF(AND($AE$11=$AL$3,OR($AH$11="Northbound",$AH$11="Eastbound")),'Raw Data'!AR617,IF(AND($AE$11=$AL$4,OR($AH$11="Northbound",$AH$11="Eastbound")),'Raw Data'!AR824,IF(AND($AE$11=$AL$5,OR($AH$11="Northbound",$AH$11="Eastbound")),'Raw Data'!AR1031,IF(AND($AE$11=$AL$6,OR($AH$11="Northbound",$AH$11="Eastbound")),'Raw Data'!AR1238,IF(AND($AE$11=$AL$7,OR($AH$11="Northbound",$AH$11="Eastbound")),'Raw Data'!AR1445,IF(AND($AE$11=$AL$1,OR($AH$11="Southbound",$AH$11="Westbound")),'Raw Data'!AR204,IF(AND($AE$11=$AL$2,OR($AH$11="Southbound",$AH$11="Westbound")),'Raw Data'!AR411,IF(AND($AE$11=$AL$3,OR($AH$11="Southbound",$AH$11="Westbound")),'Raw Data'!AR618,IF(AND($AE$11=$AL$4,OR($AH$11="Southbound",$AH$11="Westbound")),'Raw Data'!AR825,IF(AND($AE$11=$AL$5,OR($AH$11="Southbound",$AH$11="Westbound")),'Raw Data'!AR1032,IF(AND($AE$11=$AL$6,OR($AH$11="Southbound",$AH$11="Westbound")),'Raw Data'!AR1239,IF(AND($AE$11=$AL$7,OR($AH$11="Southbound",$AH$11="Westbound")),'Raw Data'!AR1446,IF(AND($AE$11=$AL$1,$AH$11="Combined"),SUM('Raw Data'!AR203:AR204),IF(AND($AE$11=$AL$2,$AH$11="Combined"),SUM('Raw Data'!AR410:AR411),IF(AND($AE$11=$AL$3,$AH$11="Combined"),SUM('Raw Data'!AR617:AR618),IF(AND($AE$11=$AL$4,$AH$11="Combined"),SUM('Raw Data'!AR824:AR825),IF(AND($AE$11=$AL$5,$AH$11="Combined"),SUM('Raw Data'!AR1031:AR1032),IF(AND($AE$11=$AL$6,$AH$11="Combined"),SUM('Raw Data'!AR1238:AR1239),IF(AND($AE$11=$AL$7,$AH$11="Combined"),SUM('Raw Data'!AR1445:AR1446),"Error")))))))))))))))))))))</f>
        <v>1</v>
      </c>
      <c r="I54" s="6">
        <f>IF(AND($AE$11=$AL$1,OR($AH$11="Northbound",$AH$11="Eastbound")),'Raw Data'!AS203,IF(AND($AE$11=$AL$2,OR($AH$11="Northbound",$AH$11="Eastbound")),'Raw Data'!AS410,IF(AND($AE$11=$AL$3,OR($AH$11="Northbound",$AH$11="Eastbound")),'Raw Data'!AS617,IF(AND($AE$11=$AL$4,OR($AH$11="Northbound",$AH$11="Eastbound")),'Raw Data'!AS824,IF(AND($AE$11=$AL$5,OR($AH$11="Northbound",$AH$11="Eastbound")),'Raw Data'!AS1031,IF(AND($AE$11=$AL$6,OR($AH$11="Northbound",$AH$11="Eastbound")),'Raw Data'!AS1238,IF(AND($AE$11=$AL$7,OR($AH$11="Northbound",$AH$11="Eastbound")),'Raw Data'!AS1445,IF(AND($AE$11=$AL$1,OR($AH$11="Southbound",$AH$11="Westbound")),'Raw Data'!AS204,IF(AND($AE$11=$AL$2,OR($AH$11="Southbound",$AH$11="Westbound")),'Raw Data'!AS411,IF(AND($AE$11=$AL$3,OR($AH$11="Southbound",$AH$11="Westbound")),'Raw Data'!AS618,IF(AND($AE$11=$AL$4,OR($AH$11="Southbound",$AH$11="Westbound")),'Raw Data'!AS825,IF(AND($AE$11=$AL$5,OR($AH$11="Southbound",$AH$11="Westbound")),'Raw Data'!AS1032,IF(AND($AE$11=$AL$6,OR($AH$11="Southbound",$AH$11="Westbound")),'Raw Data'!AS1239,IF(AND($AE$11=$AL$7,OR($AH$11="Southbound",$AH$11="Westbound")),'Raw Data'!AS1446,IF(AND($AE$11=$AL$1,$AH$11="Combined"),SUM('Raw Data'!AS203:AS204),IF(AND($AE$11=$AL$2,$AH$11="Combined"),SUM('Raw Data'!AS410:AS411),IF(AND($AE$11=$AL$3,$AH$11="Combined"),SUM('Raw Data'!AS617:AS618),IF(AND($AE$11=$AL$4,$AH$11="Combined"),SUM('Raw Data'!AS824:AS825),IF(AND($AE$11=$AL$5,$AH$11="Combined"),SUM('Raw Data'!AS1031:AS1032),IF(AND($AE$11=$AL$6,$AH$11="Combined"),SUM('Raw Data'!AS1238:AS1239),IF(AND($AE$11=$AL$7,$AH$11="Combined"),SUM('Raw Data'!AS1445:AS1446),"Error")))))))))))))))))))))</f>
        <v>0</v>
      </c>
      <c r="J54" s="6">
        <f>IF(AND($AE$11=$AL$1,OR($AH$11="Northbound",$AH$11="Eastbound")),'Raw Data'!AT203,IF(AND($AE$11=$AL$2,OR($AH$11="Northbound",$AH$11="Eastbound")),'Raw Data'!AT410,IF(AND($AE$11=$AL$3,OR($AH$11="Northbound",$AH$11="Eastbound")),'Raw Data'!AT617,IF(AND($AE$11=$AL$4,OR($AH$11="Northbound",$AH$11="Eastbound")),'Raw Data'!AT824,IF(AND($AE$11=$AL$5,OR($AH$11="Northbound",$AH$11="Eastbound")),'Raw Data'!AT1031,IF(AND($AE$11=$AL$6,OR($AH$11="Northbound",$AH$11="Eastbound")),'Raw Data'!AT1238,IF(AND($AE$11=$AL$7,OR($AH$11="Northbound",$AH$11="Eastbound")),'Raw Data'!AT1445,IF(AND($AE$11=$AL$1,OR($AH$11="Southbound",$AH$11="Westbound")),'Raw Data'!AT204,IF(AND($AE$11=$AL$2,OR($AH$11="Southbound",$AH$11="Westbound")),'Raw Data'!AT411,IF(AND($AE$11=$AL$3,OR($AH$11="Southbound",$AH$11="Westbound")),'Raw Data'!AT618,IF(AND($AE$11=$AL$4,OR($AH$11="Southbound",$AH$11="Westbound")),'Raw Data'!AT825,IF(AND($AE$11=$AL$5,OR($AH$11="Southbound",$AH$11="Westbound")),'Raw Data'!AT1032,IF(AND($AE$11=$AL$6,OR($AH$11="Southbound",$AH$11="Westbound")),'Raw Data'!AT1239,IF(AND($AE$11=$AL$7,OR($AH$11="Southbound",$AH$11="Westbound")),'Raw Data'!AT1446,IF(AND($AE$11=$AL$1,$AH$11="Combined"),SUM('Raw Data'!AT203:AT204),IF(AND($AE$11=$AL$2,$AH$11="Combined"),SUM('Raw Data'!AT410:AT411),IF(AND($AE$11=$AL$3,$AH$11="Combined"),SUM('Raw Data'!AT617:AT618),IF(AND($AE$11=$AL$4,$AH$11="Combined"),SUM('Raw Data'!AT824:AT825),IF(AND($AE$11=$AL$5,$AH$11="Combined"),SUM('Raw Data'!AT1031:AT1032),IF(AND($AE$11=$AL$6,$AH$11="Combined"),SUM('Raw Data'!AT1238:AT1239),IF(AND($AE$11=$AL$7,$AH$11="Combined"),SUM('Raw Data'!AT1445:AT1446),"Error")))))))))))))))))))))</f>
        <v>0</v>
      </c>
      <c r="K54" s="6">
        <f>IF(AND($AE$11=$AL$1,OR($AH$11="Northbound",$AH$11="Eastbound")),'Raw Data'!AU203,IF(AND($AE$11=$AL$2,OR($AH$11="Northbound",$AH$11="Eastbound")),'Raw Data'!AU410,IF(AND($AE$11=$AL$3,OR($AH$11="Northbound",$AH$11="Eastbound")),'Raw Data'!AU617,IF(AND($AE$11=$AL$4,OR($AH$11="Northbound",$AH$11="Eastbound")),'Raw Data'!AU824,IF(AND($AE$11=$AL$5,OR($AH$11="Northbound",$AH$11="Eastbound")),'Raw Data'!AU1031,IF(AND($AE$11=$AL$6,OR($AH$11="Northbound",$AH$11="Eastbound")),'Raw Data'!AU1238,IF(AND($AE$11=$AL$7,OR($AH$11="Northbound",$AH$11="Eastbound")),'Raw Data'!AU1445,IF(AND($AE$11=$AL$1,OR($AH$11="Southbound",$AH$11="Westbound")),'Raw Data'!AU204,IF(AND($AE$11=$AL$2,OR($AH$11="Southbound",$AH$11="Westbound")),'Raw Data'!AU411,IF(AND($AE$11=$AL$3,OR($AH$11="Southbound",$AH$11="Westbound")),'Raw Data'!AU618,IF(AND($AE$11=$AL$4,OR($AH$11="Southbound",$AH$11="Westbound")),'Raw Data'!AU825,IF(AND($AE$11=$AL$5,OR($AH$11="Southbound",$AH$11="Westbound")),'Raw Data'!AU1032,IF(AND($AE$11=$AL$6,OR($AH$11="Southbound",$AH$11="Westbound")),'Raw Data'!AU1239,IF(AND($AE$11=$AL$7,OR($AH$11="Southbound",$AH$11="Westbound")),'Raw Data'!AU1446,IF(AND($AE$11=$AL$1,$AH$11="Combined"),SUM('Raw Data'!AU203:AU204),IF(AND($AE$11=$AL$2,$AH$11="Combined"),SUM('Raw Data'!AU410:AU411),IF(AND($AE$11=$AL$3,$AH$11="Combined"),SUM('Raw Data'!AU617:AU618),IF(AND($AE$11=$AL$4,$AH$11="Combined"),SUM('Raw Data'!AU824:AU825),IF(AND($AE$11=$AL$5,$AH$11="Combined"),SUM('Raw Data'!AU1031:AU1032),IF(AND($AE$11=$AL$6,$AH$11="Combined"),SUM('Raw Data'!AU1238:AU1239),IF(AND($AE$11=$AL$7,$AH$11="Combined"),SUM('Raw Data'!AU1445:AU1446),"Error")))))))))))))))))))))</f>
        <v>0</v>
      </c>
      <c r="L54" s="6">
        <f>IF(AND($AE$11=$AL$1,OR($AH$11="Northbound",$AH$11="Eastbound")),'Raw Data'!AV203,IF(AND($AE$11=$AL$2,OR($AH$11="Northbound",$AH$11="Eastbound")),'Raw Data'!AV410,IF(AND($AE$11=$AL$3,OR($AH$11="Northbound",$AH$11="Eastbound")),'Raw Data'!AV617,IF(AND($AE$11=$AL$4,OR($AH$11="Northbound",$AH$11="Eastbound")),'Raw Data'!AV824,IF(AND($AE$11=$AL$5,OR($AH$11="Northbound",$AH$11="Eastbound")),'Raw Data'!AV1031,IF(AND($AE$11=$AL$6,OR($AH$11="Northbound",$AH$11="Eastbound")),'Raw Data'!AV1238,IF(AND($AE$11=$AL$7,OR($AH$11="Northbound",$AH$11="Eastbound")),'Raw Data'!AV1445,IF(AND($AE$11=$AL$1,OR($AH$11="Southbound",$AH$11="Westbound")),'Raw Data'!AV204,IF(AND($AE$11=$AL$2,OR($AH$11="Southbound",$AH$11="Westbound")),'Raw Data'!AV411,IF(AND($AE$11=$AL$3,OR($AH$11="Southbound",$AH$11="Westbound")),'Raw Data'!AV618,IF(AND($AE$11=$AL$4,OR($AH$11="Southbound",$AH$11="Westbound")),'Raw Data'!AV825,IF(AND($AE$11=$AL$5,OR($AH$11="Southbound",$AH$11="Westbound")),'Raw Data'!AV1032,IF(AND($AE$11=$AL$6,OR($AH$11="Southbound",$AH$11="Westbound")),'Raw Data'!AV1239,IF(AND($AE$11=$AL$7,OR($AH$11="Southbound",$AH$11="Westbound")),'Raw Data'!AV1446,IF(AND($AE$11=$AL$1,$AH$11="Combined"),SUM('Raw Data'!AV203:AV204),IF(AND($AE$11=$AL$2,$AH$11="Combined"),SUM('Raw Data'!AV410:AV411),IF(AND($AE$11=$AL$3,$AH$11="Combined"),SUM('Raw Data'!AV617:AV618),IF(AND($AE$11=$AL$4,$AH$11="Combined"),SUM('Raw Data'!AV824:AV825),IF(AND($AE$11=$AL$5,$AH$11="Combined"),SUM('Raw Data'!AV1031:AV1032),IF(AND($AE$11=$AL$6,$AH$11="Combined"),SUM('Raw Data'!AV1238:AV1239),IF(AND($AE$11=$AL$7,$AH$11="Combined"),SUM('Raw Data'!AV1445:AV1446),"Error")))))))))))))))))))))</f>
        <v>0</v>
      </c>
      <c r="M54" s="6">
        <f>IF(AND($AE$11=$AL$1,OR($AH$11="Northbound",$AH$11="Eastbound")),'Raw Data'!AW203,IF(AND($AE$11=$AL$2,OR($AH$11="Northbound",$AH$11="Eastbound")),'Raw Data'!AW410,IF(AND($AE$11=$AL$3,OR($AH$11="Northbound",$AH$11="Eastbound")),'Raw Data'!AW617,IF(AND($AE$11=$AL$4,OR($AH$11="Northbound",$AH$11="Eastbound")),'Raw Data'!AW824,IF(AND($AE$11=$AL$5,OR($AH$11="Northbound",$AH$11="Eastbound")),'Raw Data'!AW1031,IF(AND($AE$11=$AL$6,OR($AH$11="Northbound",$AH$11="Eastbound")),'Raw Data'!AW1238,IF(AND($AE$11=$AL$7,OR($AH$11="Northbound",$AH$11="Eastbound")),'Raw Data'!AW1445,IF(AND($AE$11=$AL$1,OR($AH$11="Southbound",$AH$11="Westbound")),'Raw Data'!AW204,IF(AND($AE$11=$AL$2,OR($AH$11="Southbound",$AH$11="Westbound")),'Raw Data'!AW411,IF(AND($AE$11=$AL$3,OR($AH$11="Southbound",$AH$11="Westbound")),'Raw Data'!AW618,IF(AND($AE$11=$AL$4,OR($AH$11="Southbound",$AH$11="Westbound")),'Raw Data'!AW825,IF(AND($AE$11=$AL$5,OR($AH$11="Southbound",$AH$11="Westbound")),'Raw Data'!AW1032,IF(AND($AE$11=$AL$6,OR($AH$11="Southbound",$AH$11="Westbound")),'Raw Data'!AW1239,IF(AND($AE$11=$AL$7,OR($AH$11="Southbound",$AH$11="Westbound")),'Raw Data'!AW1446,IF(AND($AE$11=$AL$1,$AH$11="Combined"),SUM('Raw Data'!AW203:AW204),IF(AND($AE$11=$AL$2,$AH$11="Combined"),SUM('Raw Data'!AW410:AW411),IF(AND($AE$11=$AL$3,$AH$11="Combined"),SUM('Raw Data'!AW617:AW618),IF(AND($AE$11=$AL$4,$AH$11="Combined"),SUM('Raw Data'!AW824:AW825),IF(AND($AE$11=$AL$5,$AH$11="Combined"),SUM('Raw Data'!AW1031:AW1032),IF(AND($AE$11=$AL$6,$AH$11="Combined"),SUM('Raw Data'!AW1238:AW1239),IF(AND($AE$11=$AL$7,$AH$11="Combined"),SUM('Raw Data'!AW1445:AW1446),"Error")))))))))))))))))))))</f>
        <v>0</v>
      </c>
      <c r="N54" s="6">
        <f>IF(AND($AE$11=$AL$1,OR($AH$11="Northbound",$AH$11="Eastbound")),'Raw Data'!AX203,IF(AND($AE$11=$AL$2,OR($AH$11="Northbound",$AH$11="Eastbound")),'Raw Data'!AX410,IF(AND($AE$11=$AL$3,OR($AH$11="Northbound",$AH$11="Eastbound")),'Raw Data'!AX617,IF(AND($AE$11=$AL$4,OR($AH$11="Northbound",$AH$11="Eastbound")),'Raw Data'!AX824,IF(AND($AE$11=$AL$5,OR($AH$11="Northbound",$AH$11="Eastbound")),'Raw Data'!AX1031,IF(AND($AE$11=$AL$6,OR($AH$11="Northbound",$AH$11="Eastbound")),'Raw Data'!AX1238,IF(AND($AE$11=$AL$7,OR($AH$11="Northbound",$AH$11="Eastbound")),'Raw Data'!AX1445,IF(AND($AE$11=$AL$1,OR($AH$11="Southbound",$AH$11="Westbound")),'Raw Data'!AX204,IF(AND($AE$11=$AL$2,OR($AH$11="Southbound",$AH$11="Westbound")),'Raw Data'!AX411,IF(AND($AE$11=$AL$3,OR($AH$11="Southbound",$AH$11="Westbound")),'Raw Data'!AX618,IF(AND($AE$11=$AL$4,OR($AH$11="Southbound",$AH$11="Westbound")),'Raw Data'!AX825,IF(AND($AE$11=$AL$5,OR($AH$11="Southbound",$AH$11="Westbound")),'Raw Data'!AX1032,IF(AND($AE$11=$AL$6,OR($AH$11="Southbound",$AH$11="Westbound")),'Raw Data'!AX1239,IF(AND($AE$11=$AL$7,OR($AH$11="Southbound",$AH$11="Westbound")),'Raw Data'!AX1446,IF(AND($AE$11=$AL$1,$AH$11="Combined"),SUM('Raw Data'!AX203:AX204),IF(AND($AE$11=$AL$2,$AH$11="Combined"),SUM('Raw Data'!AX410:AX411),IF(AND($AE$11=$AL$3,$AH$11="Combined"),SUM('Raw Data'!AX617:AX618),IF(AND($AE$11=$AL$4,$AH$11="Combined"),SUM('Raw Data'!AX824:AX825),IF(AND($AE$11=$AL$5,$AH$11="Combined"),SUM('Raw Data'!AX1031:AX1032),IF(AND($AE$11=$AL$6,$AH$11="Combined"),SUM('Raw Data'!AX1238:AX1239),IF(AND($AE$11=$AL$7,$AH$11="Combined"),SUM('Raw Data'!AX1445:AX1446),"Error")))))))))))))))))))))</f>
        <v>0</v>
      </c>
      <c r="O54" s="6">
        <f>IF(AND($AE$11=$AL$1,OR($AH$11="Northbound",$AH$11="Eastbound")),'Raw Data'!AY203,IF(AND($AE$11=$AL$2,OR($AH$11="Northbound",$AH$11="Eastbound")),'Raw Data'!AY410,IF(AND($AE$11=$AL$3,OR($AH$11="Northbound",$AH$11="Eastbound")),'Raw Data'!AY617,IF(AND($AE$11=$AL$4,OR($AH$11="Northbound",$AH$11="Eastbound")),'Raw Data'!AY824,IF(AND($AE$11=$AL$5,OR($AH$11="Northbound",$AH$11="Eastbound")),'Raw Data'!AY1031,IF(AND($AE$11=$AL$6,OR($AH$11="Northbound",$AH$11="Eastbound")),'Raw Data'!AY1238,IF(AND($AE$11=$AL$7,OR($AH$11="Northbound",$AH$11="Eastbound")),'Raw Data'!AY1445,IF(AND($AE$11=$AL$1,OR($AH$11="Southbound",$AH$11="Westbound")),'Raw Data'!AY204,IF(AND($AE$11=$AL$2,OR($AH$11="Southbound",$AH$11="Westbound")),'Raw Data'!AY411,IF(AND($AE$11=$AL$3,OR($AH$11="Southbound",$AH$11="Westbound")),'Raw Data'!AY618,IF(AND($AE$11=$AL$4,OR($AH$11="Southbound",$AH$11="Westbound")),'Raw Data'!AY825,IF(AND($AE$11=$AL$5,OR($AH$11="Southbound",$AH$11="Westbound")),'Raw Data'!AY1032,IF(AND($AE$11=$AL$6,OR($AH$11="Southbound",$AH$11="Westbound")),'Raw Data'!AY1239,IF(AND($AE$11=$AL$7,OR($AH$11="Southbound",$AH$11="Westbound")),'Raw Data'!AY1446,IF(AND($AE$11=$AL$1,$AH$11="Combined"),SUM('Raw Data'!AY203:AY204),IF(AND($AE$11=$AL$2,$AH$11="Combined"),SUM('Raw Data'!AY410:AY411),IF(AND($AE$11=$AL$3,$AH$11="Combined"),SUM('Raw Data'!AY617:AY618),IF(AND($AE$11=$AL$4,$AH$11="Combined"),SUM('Raw Data'!AY824:AY825),IF(AND($AE$11=$AL$5,$AH$11="Combined"),SUM('Raw Data'!AY1031:AY1032),IF(AND($AE$11=$AL$6,$AH$11="Combined"),SUM('Raw Data'!AY1238:AY1239),IF(AND($AE$11=$AL$7,$AH$11="Combined"),SUM('Raw Data'!AY1445:AY1446),"Error")))))))))))))))))))))</f>
        <v>0</v>
      </c>
      <c r="P54" s="6">
        <f>IF(AND($AE$11=$AL$1,OR($AH$11="Northbound",$AH$11="Eastbound")),'Raw Data'!AZ203,IF(AND($AE$11=$AL$2,OR($AH$11="Northbound",$AH$11="Eastbound")),'Raw Data'!AZ410,IF(AND($AE$11=$AL$3,OR($AH$11="Northbound",$AH$11="Eastbound")),'Raw Data'!AZ617,IF(AND($AE$11=$AL$4,OR($AH$11="Northbound",$AH$11="Eastbound")),'Raw Data'!AZ824,IF(AND($AE$11=$AL$5,OR($AH$11="Northbound",$AH$11="Eastbound")),'Raw Data'!AZ1031,IF(AND($AE$11=$AL$6,OR($AH$11="Northbound",$AH$11="Eastbound")),'Raw Data'!AZ1238,IF(AND($AE$11=$AL$7,OR($AH$11="Northbound",$AH$11="Eastbound")),'Raw Data'!AZ1445,IF(AND($AE$11=$AL$1,OR($AH$11="Southbound",$AH$11="Westbound")),'Raw Data'!AZ204,IF(AND($AE$11=$AL$2,OR($AH$11="Southbound",$AH$11="Westbound")),'Raw Data'!AZ411,IF(AND($AE$11=$AL$3,OR($AH$11="Southbound",$AH$11="Westbound")),'Raw Data'!AZ618,IF(AND($AE$11=$AL$4,OR($AH$11="Southbound",$AH$11="Westbound")),'Raw Data'!AZ825,IF(AND($AE$11=$AL$5,OR($AH$11="Southbound",$AH$11="Westbound")),'Raw Data'!AZ1032,IF(AND($AE$11=$AL$6,OR($AH$11="Southbound",$AH$11="Westbound")),'Raw Data'!AZ1239,IF(AND($AE$11=$AL$7,OR($AH$11="Southbound",$AH$11="Westbound")),'Raw Data'!AZ1446,IF(AND($AE$11=$AL$1,$AH$11="Combined"),SUM('Raw Data'!AZ203:AZ204),IF(AND($AE$11=$AL$2,$AH$11="Combined"),SUM('Raw Data'!AZ410:AZ411),IF(AND($AE$11=$AL$3,$AH$11="Combined"),SUM('Raw Data'!AZ617:AZ618),IF(AND($AE$11=$AL$4,$AH$11="Combined"),SUM('Raw Data'!AZ824:AZ825),IF(AND($AE$11=$AL$5,$AH$11="Combined"),SUM('Raw Data'!AZ1031:AZ1032),IF(AND($AE$11=$AL$6,$AH$11="Combined"),SUM('Raw Data'!AZ1238:AZ1239),IF(AND($AE$11=$AL$7,$AH$11="Combined"),SUM('Raw Data'!AZ1445:AZ1446),"Error")))))))))))))))))))))</f>
        <v>0</v>
      </c>
      <c r="Q54" s="6">
        <f>IF(AND($AE$11=$AL$1,OR($AH$11="Northbound",$AH$11="Eastbound")),'Raw Data'!BA203,IF(AND($AE$11=$AL$2,OR($AH$11="Northbound",$AH$11="Eastbound")),'Raw Data'!BA410,IF(AND($AE$11=$AL$3,OR($AH$11="Northbound",$AH$11="Eastbound")),'Raw Data'!BA617,IF(AND($AE$11=$AL$4,OR($AH$11="Northbound",$AH$11="Eastbound")),'Raw Data'!BA824,IF(AND($AE$11=$AL$5,OR($AH$11="Northbound",$AH$11="Eastbound")),'Raw Data'!BA1031,IF(AND($AE$11=$AL$6,OR($AH$11="Northbound",$AH$11="Eastbound")),'Raw Data'!BA1238,IF(AND($AE$11=$AL$7,OR($AH$11="Northbound",$AH$11="Eastbound")),'Raw Data'!BA1445,IF(AND($AE$11=$AL$1,OR($AH$11="Southbound",$AH$11="Westbound")),'Raw Data'!BA204,IF(AND($AE$11=$AL$2,OR($AH$11="Southbound",$AH$11="Westbound")),'Raw Data'!BA411,IF(AND($AE$11=$AL$3,OR($AH$11="Southbound",$AH$11="Westbound")),'Raw Data'!BA618,IF(AND($AE$11=$AL$4,OR($AH$11="Southbound",$AH$11="Westbound")),'Raw Data'!BA825,IF(AND($AE$11=$AL$5,OR($AH$11="Southbound",$AH$11="Westbound")),'Raw Data'!BA1032,IF(AND($AE$11=$AL$6,OR($AH$11="Southbound",$AH$11="Westbound")),'Raw Data'!BA1239,IF(AND($AE$11=$AL$7,OR($AH$11="Southbound",$AH$11="Westbound")),'Raw Data'!BA1446,IF(AND($AE$11=$AL$1,$AH$11="Combined"),SUM('Raw Data'!BA203:BA204),IF(AND($AE$11=$AL$2,$AH$11="Combined"),SUM('Raw Data'!BA410:BA411),IF(AND($AE$11=$AL$3,$AH$11="Combined"),SUM('Raw Data'!BA617:BA618),IF(AND($AE$11=$AL$4,$AH$11="Combined"),SUM('Raw Data'!BA824:BA825),IF(AND($AE$11=$AL$5,$AH$11="Combined"),SUM('Raw Data'!BA1031:BA1032),IF(AND($AE$11=$AL$6,$AH$11="Combined"),SUM('Raw Data'!BA1238:BA1239),IF(AND($AE$11=$AL$7,$AH$11="Combined"),SUM('Raw Data'!BA1445:BA1446),"Error")))))))))))))))))))))</f>
        <v>0</v>
      </c>
      <c r="R54" s="6">
        <f>IF(AND($AE$11=$AL$1,OR($AH$11="Northbound",$AH$11="Eastbound")),'Raw Data'!BB203,IF(AND($AE$11=$AL$2,OR($AH$11="Northbound",$AH$11="Eastbound")),'Raw Data'!BB410,IF(AND($AE$11=$AL$3,OR($AH$11="Northbound",$AH$11="Eastbound")),'Raw Data'!BB617,IF(AND($AE$11=$AL$4,OR($AH$11="Northbound",$AH$11="Eastbound")),'Raw Data'!BB824,IF(AND($AE$11=$AL$5,OR($AH$11="Northbound",$AH$11="Eastbound")),'Raw Data'!BB1031,IF(AND($AE$11=$AL$6,OR($AH$11="Northbound",$AH$11="Eastbound")),'Raw Data'!BB1238,IF(AND($AE$11=$AL$7,OR($AH$11="Northbound",$AH$11="Eastbound")),'Raw Data'!BB1445,IF(AND($AE$11=$AL$1,OR($AH$11="Southbound",$AH$11="Westbound")),'Raw Data'!BB204,IF(AND($AE$11=$AL$2,OR($AH$11="Southbound",$AH$11="Westbound")),'Raw Data'!BB411,IF(AND($AE$11=$AL$3,OR($AH$11="Southbound",$AH$11="Westbound")),'Raw Data'!BB618,IF(AND($AE$11=$AL$4,OR($AH$11="Southbound",$AH$11="Westbound")),'Raw Data'!BB825,IF(AND($AE$11=$AL$5,OR($AH$11="Southbound",$AH$11="Westbound")),'Raw Data'!BB1032,IF(AND($AE$11=$AL$6,OR($AH$11="Southbound",$AH$11="Westbound")),'Raw Data'!BB1239,IF(AND($AE$11=$AL$7,OR($AH$11="Southbound",$AH$11="Westbound")),'Raw Data'!BB1446,IF(AND($AE$11=$AL$1,$AH$11="Combined"),SUM('Raw Data'!BB203:BB204),IF(AND($AE$11=$AL$2,$AH$11="Combined"),SUM('Raw Data'!BB410:BB411),IF(AND($AE$11=$AL$3,$AH$11="Combined"),SUM('Raw Data'!BB617:BB618),IF(AND($AE$11=$AL$4,$AH$11="Combined"),SUM('Raw Data'!BB824:BB825),IF(AND($AE$11=$AL$5,$AH$11="Combined"),SUM('Raw Data'!BB1031:BB1032),IF(AND($AE$11=$AL$6,$AH$11="Combined"),SUM('Raw Data'!BB1238:BB1239),IF(AND($AE$11=$AL$7,$AH$11="Combined"),SUM('Raw Data'!BB1445:BB1446),"Error")))))))))))))))))))))</f>
        <v>0</v>
      </c>
      <c r="S54" s="6">
        <f>IF(AND($AE$11=$AL$1,OR($AH$11="Northbound",$AH$11="Eastbound")),'Raw Data'!BC203,IF(AND($AE$11=$AL$2,OR($AH$11="Northbound",$AH$11="Eastbound")),'Raw Data'!BC410,IF(AND($AE$11=$AL$3,OR($AH$11="Northbound",$AH$11="Eastbound")),'Raw Data'!BC617,IF(AND($AE$11=$AL$4,OR($AH$11="Northbound",$AH$11="Eastbound")),'Raw Data'!BC824,IF(AND($AE$11=$AL$5,OR($AH$11="Northbound",$AH$11="Eastbound")),'Raw Data'!BC1031,IF(AND($AE$11=$AL$6,OR($AH$11="Northbound",$AH$11="Eastbound")),'Raw Data'!BC1238,IF(AND($AE$11=$AL$7,OR($AH$11="Northbound",$AH$11="Eastbound")),'Raw Data'!BC1445,IF(AND($AE$11=$AL$1,OR($AH$11="Southbound",$AH$11="Westbound")),'Raw Data'!BC204,IF(AND($AE$11=$AL$2,OR($AH$11="Southbound",$AH$11="Westbound")),'Raw Data'!BC411,IF(AND($AE$11=$AL$3,OR($AH$11="Southbound",$AH$11="Westbound")),'Raw Data'!BC618,IF(AND($AE$11=$AL$4,OR($AH$11="Southbound",$AH$11="Westbound")),'Raw Data'!BC825,IF(AND($AE$11=$AL$5,OR($AH$11="Southbound",$AH$11="Westbound")),'Raw Data'!BC1032,IF(AND($AE$11=$AL$6,OR($AH$11="Southbound",$AH$11="Westbound")),'Raw Data'!BC1239,IF(AND($AE$11=$AL$7,OR($AH$11="Southbound",$AH$11="Westbound")),'Raw Data'!BC1446,IF(AND($AE$11=$AL$1,$AH$11="Combined"),SUM('Raw Data'!BC203:BC204),IF(AND($AE$11=$AL$2,$AH$11="Combined"),SUM('Raw Data'!BC410:BC411),IF(AND($AE$11=$AL$3,$AH$11="Combined"),SUM('Raw Data'!BC617:BC618),IF(AND($AE$11=$AL$4,$AH$11="Combined"),SUM('Raw Data'!BC824:BC825),IF(AND($AE$11=$AL$5,$AH$11="Combined"),SUM('Raw Data'!BC1031:BC1032),IF(AND($AE$11=$AL$6,$AH$11="Combined"),SUM('Raw Data'!BC1238:BC1239),IF(AND($AE$11=$AL$7,$AH$11="Combined"),SUM('Raw Data'!BC1445:BC1446),"Error")))))))))))))))))))))</f>
        <v>0</v>
      </c>
      <c r="T54" s="6">
        <f>IF(AND($AE$11=$AL$1,OR($AH$11="Northbound",$AH$11="Eastbound")),'Raw Data'!BD203,IF(AND($AE$11=$AL$2,OR($AH$11="Northbound",$AH$11="Eastbound")),'Raw Data'!BD410,IF(AND($AE$11=$AL$3,OR($AH$11="Northbound",$AH$11="Eastbound")),'Raw Data'!BD617,IF(AND($AE$11=$AL$4,OR($AH$11="Northbound",$AH$11="Eastbound")),'Raw Data'!BD824,IF(AND($AE$11=$AL$5,OR($AH$11="Northbound",$AH$11="Eastbound")),'Raw Data'!BD1031,IF(AND($AE$11=$AL$6,OR($AH$11="Northbound",$AH$11="Eastbound")),'Raw Data'!BD1238,IF(AND($AE$11=$AL$7,OR($AH$11="Northbound",$AH$11="Eastbound")),'Raw Data'!BD1445,IF(AND($AE$11=$AL$1,OR($AH$11="Southbound",$AH$11="Westbound")),'Raw Data'!BD204,IF(AND($AE$11=$AL$2,OR($AH$11="Southbound",$AH$11="Westbound")),'Raw Data'!BD411,IF(AND($AE$11=$AL$3,OR($AH$11="Southbound",$AH$11="Westbound")),'Raw Data'!BD618,IF(AND($AE$11=$AL$4,OR($AH$11="Southbound",$AH$11="Westbound")),'Raw Data'!BD825,IF(AND($AE$11=$AL$5,OR($AH$11="Southbound",$AH$11="Westbound")),'Raw Data'!BD1032,IF(AND($AE$11=$AL$6,OR($AH$11="Southbound",$AH$11="Westbound")),'Raw Data'!BD1239,IF(AND($AE$11=$AL$7,OR($AH$11="Southbound",$AH$11="Westbound")),'Raw Data'!BD1446,IF(AND($AE$11=$AL$1,$AH$11="Combined"),SUM('Raw Data'!BD203:BD204),IF(AND($AE$11=$AL$2,$AH$11="Combined"),SUM('Raw Data'!BD410:BD411),IF(AND($AE$11=$AL$3,$AH$11="Combined"),SUM('Raw Data'!BD617:BD618),IF(AND($AE$11=$AL$4,$AH$11="Combined"),SUM('Raw Data'!BD824:BD825),IF(AND($AE$11=$AL$5,$AH$11="Combined"),SUM('Raw Data'!BD1031:BD1032),IF(AND($AE$11=$AL$6,$AH$11="Combined"),SUM('Raw Data'!BD1238:BD1239),IF(AND($AE$11=$AL$7,$AH$11="Combined"),SUM('Raw Data'!BD1445:BD1446),"Error")))))))))))))))))))))</f>
        <v>0</v>
      </c>
      <c r="U54" s="6">
        <f>IF(AND($AE$11=$AL$1,OR($AH$11="Northbound",$AH$11="Eastbound")),'Raw Data'!BE203,IF(AND($AE$11=$AL$2,OR($AH$11="Northbound",$AH$11="Eastbound")),'Raw Data'!BE410,IF(AND($AE$11=$AL$3,OR($AH$11="Northbound",$AH$11="Eastbound")),'Raw Data'!BE617,IF(AND($AE$11=$AL$4,OR($AH$11="Northbound",$AH$11="Eastbound")),'Raw Data'!BE824,IF(AND($AE$11=$AL$5,OR($AH$11="Northbound",$AH$11="Eastbound")),'Raw Data'!BE1031,IF(AND($AE$11=$AL$6,OR($AH$11="Northbound",$AH$11="Eastbound")),'Raw Data'!BE1238,IF(AND($AE$11=$AL$7,OR($AH$11="Northbound",$AH$11="Eastbound")),'Raw Data'!BE1445,IF(AND($AE$11=$AL$1,OR($AH$11="Southbound",$AH$11="Westbound")),'Raw Data'!BE204,IF(AND($AE$11=$AL$2,OR($AH$11="Southbound",$AH$11="Westbound")),'Raw Data'!BE411,IF(AND($AE$11=$AL$3,OR($AH$11="Southbound",$AH$11="Westbound")),'Raw Data'!BE618,IF(AND($AE$11=$AL$4,OR($AH$11="Southbound",$AH$11="Westbound")),'Raw Data'!BE825,IF(AND($AE$11=$AL$5,OR($AH$11="Southbound",$AH$11="Westbound")),'Raw Data'!BE1032,IF(AND($AE$11=$AL$6,OR($AH$11="Southbound",$AH$11="Westbound")),'Raw Data'!BE1239,IF(AND($AE$11=$AL$7,OR($AH$11="Southbound",$AH$11="Westbound")),'Raw Data'!BE1446,IF(AND($AE$11=$AL$1,$AH$11="Combined"),SUM('Raw Data'!BE203:BE204),IF(AND($AE$11=$AL$2,$AH$11="Combined"),SUM('Raw Data'!BE410:BE411),IF(AND($AE$11=$AL$3,$AH$11="Combined"),SUM('Raw Data'!BE617:BE618),IF(AND($AE$11=$AL$4,$AH$11="Combined"),SUM('Raw Data'!BE824:BE825),IF(AND($AE$11=$AL$5,$AH$11="Combined"),SUM('Raw Data'!BE1031:BE1032),IF(AND($AE$11=$AL$6,$AH$11="Combined"),SUM('Raw Data'!BE1238:BE1239),IF(AND($AE$11=$AL$7,$AH$11="Combined"),SUM('Raw Data'!BE1445:BE1446),"Error")))))))))))))))))))))</f>
        <v>0</v>
      </c>
      <c r="V54" s="6">
        <f>IF(AND($AE$11=$AL$1,OR($AH$11="Northbound",$AH$11="Eastbound")),'Raw Data'!BF203,IF(AND($AE$11=$AL$2,OR($AH$11="Northbound",$AH$11="Eastbound")),'Raw Data'!BF410,IF(AND($AE$11=$AL$3,OR($AH$11="Northbound",$AH$11="Eastbound")),'Raw Data'!BF617,IF(AND($AE$11=$AL$4,OR($AH$11="Northbound",$AH$11="Eastbound")),'Raw Data'!BF824,IF(AND($AE$11=$AL$5,OR($AH$11="Northbound",$AH$11="Eastbound")),'Raw Data'!BF1031,IF(AND($AE$11=$AL$6,OR($AH$11="Northbound",$AH$11="Eastbound")),'Raw Data'!BF1238,IF(AND($AE$11=$AL$7,OR($AH$11="Northbound",$AH$11="Eastbound")),'Raw Data'!BF1445,IF(AND($AE$11=$AL$1,OR($AH$11="Southbound",$AH$11="Westbound")),'Raw Data'!BF204,IF(AND($AE$11=$AL$2,OR($AH$11="Southbound",$AH$11="Westbound")),'Raw Data'!BF411,IF(AND($AE$11=$AL$3,OR($AH$11="Southbound",$AH$11="Westbound")),'Raw Data'!BF618,IF(AND($AE$11=$AL$4,OR($AH$11="Southbound",$AH$11="Westbound")),'Raw Data'!BF825,IF(AND($AE$11=$AL$5,OR($AH$11="Southbound",$AH$11="Westbound")),'Raw Data'!BF1032,IF(AND($AE$11=$AL$6,OR($AH$11="Southbound",$AH$11="Westbound")),'Raw Data'!BF1239,IF(AND($AE$11=$AL$7,OR($AH$11="Southbound",$AH$11="Westbound")),'Raw Data'!BF1446,IF(AND($AE$11=$AL$1,$AH$11="Combined"),SUM('Raw Data'!BF203:BF204),IF(AND($AE$11=$AL$2,$AH$11="Combined"),SUM('Raw Data'!BF410:BF411),IF(AND($AE$11=$AL$3,$AH$11="Combined"),SUM('Raw Data'!BF617:BF618),IF(AND($AE$11=$AL$4,$AH$11="Combined"),SUM('Raw Data'!BF824:BF825),IF(AND($AE$11=$AL$5,$AH$11="Combined"),SUM('Raw Data'!BF1031:BF1032),IF(AND($AE$11=$AL$6,$AH$11="Combined"),SUM('Raw Data'!BF1238:BF1239),IF(AND($AE$11=$AL$7,$AH$11="Combined"),SUM('Raw Data'!BF1445:BF1446),"Error")))))))))))))))))))))</f>
        <v>0</v>
      </c>
      <c r="W54" s="6">
        <f>IF(AND($AE$11=$AL$1,OR($AH$11="Northbound",$AH$11="Eastbound")),'Raw Data'!BG203,IF(AND($AE$11=$AL$2,OR($AH$11="Northbound",$AH$11="Eastbound")),'Raw Data'!BG410,IF(AND($AE$11=$AL$3,OR($AH$11="Northbound",$AH$11="Eastbound")),'Raw Data'!BG617,IF(AND($AE$11=$AL$4,OR($AH$11="Northbound",$AH$11="Eastbound")),'Raw Data'!BG824,IF(AND($AE$11=$AL$5,OR($AH$11="Northbound",$AH$11="Eastbound")),'Raw Data'!BG1031,IF(AND($AE$11=$AL$6,OR($AH$11="Northbound",$AH$11="Eastbound")),'Raw Data'!BG1238,IF(AND($AE$11=$AL$7,OR($AH$11="Northbound",$AH$11="Eastbound")),'Raw Data'!BG1445,IF(AND($AE$11=$AL$1,OR($AH$11="Southbound",$AH$11="Westbound")),'Raw Data'!BG204,IF(AND($AE$11=$AL$2,OR($AH$11="Southbound",$AH$11="Westbound")),'Raw Data'!BG411,IF(AND($AE$11=$AL$3,OR($AH$11="Southbound",$AH$11="Westbound")),'Raw Data'!BG618,IF(AND($AE$11=$AL$4,OR($AH$11="Southbound",$AH$11="Westbound")),'Raw Data'!BG825,IF(AND($AE$11=$AL$5,OR($AH$11="Southbound",$AH$11="Westbound")),'Raw Data'!BG1032,IF(AND($AE$11=$AL$6,OR($AH$11="Southbound",$AH$11="Westbound")),'Raw Data'!BG1239,IF(AND($AE$11=$AL$7,OR($AH$11="Southbound",$AH$11="Westbound")),'Raw Data'!BG1446,IF(AND($AE$11=$AL$1,$AH$11="Combined"),SUM('Raw Data'!BG203:BG204),IF(AND($AE$11=$AL$2,$AH$11="Combined"),SUM('Raw Data'!BG410:BG411),IF(AND($AE$11=$AL$3,$AH$11="Combined"),SUM('Raw Data'!BG617:BG618),IF(AND($AE$11=$AL$4,$AH$11="Combined"),SUM('Raw Data'!BG824:BG825),IF(AND($AE$11=$AL$5,$AH$11="Combined"),SUM('Raw Data'!BG1031:BG1032),IF(AND($AE$11=$AL$6,$AH$11="Combined"),SUM('Raw Data'!BG1238:BG1239),IF(AND($AE$11=$AL$7,$AH$11="Combined"),SUM('Raw Data'!BG1445:BG1446),"Error")))))))))))))))))))))</f>
        <v>0</v>
      </c>
      <c r="X54" s="6">
        <f t="shared" si="2"/>
        <v>2</v>
      </c>
      <c r="Y54" s="24">
        <f t="shared" si="3"/>
        <v>12.5</v>
      </c>
      <c r="Z54" s="6" t="str">
        <f>IF(AND($AE$11=$AL$1,OR($AH$11="Northbound",$AH$11="Eastbound")),'Raw Data'!BH203,IF(AND($AE$11=$AL$2,OR($AH$11="Northbound",$AH$11="Eastbound")),'Raw Data'!BH410,IF(AND($AE$11=$AL$3,OR($AH$11="Northbound",$AH$11="Eastbound")),'Raw Data'!BH617,IF(AND($AE$11=$AL$4,OR($AH$11="Northbound",$AH$11="Eastbound")),'Raw Data'!BH824,IF(AND($AE$11=$AL$5,OR($AH$11="Northbound",$AH$11="Eastbound")),'Raw Data'!BH1031,IF(AND($AE$11=$AL$6,OR($AH$11="Northbound",$AH$11="Eastbound")),'Raw Data'!BH1238,IF(AND($AE$11=$AL$7,OR($AH$11="Northbound",$AH$11="Eastbound")),'Raw Data'!BH1445,IF(AND($AE$11=$AL$1,OR($AH$11="Southbound",$AH$11="Westbound")),'Raw Data'!BH204,IF(AND($AE$11=$AL$2,OR($AH$11="Southbound",$AH$11="Westbound")),'Raw Data'!BH411,IF(AND($AE$11=$AL$3,OR($AH$11="Southbound",$AH$11="Westbound")),'Raw Data'!BH618,IF(AND($AE$11=$AL$4,OR($AH$11="Southbound",$AH$11="Westbound")),'Raw Data'!BH825,IF(AND($AE$11=$AL$5,OR($AH$11="Southbound",$AH$11="Westbound")),'Raw Data'!BH1032,IF(AND($AE$11=$AL$6,OR($AH$11="Southbound",$AH$11="Westbound")),'Raw Data'!BH1239,IF(AND($AE$11=$AL$7,OR($AH$11="Southbound",$AH$11="Westbound")),'Raw Data'!BH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4" s="6" t="str">
        <f>IF(AND($AE$11=$AL$1,OR($AH$11="Northbound",$AH$11="Eastbound")),'Raw Data'!BI203,IF(AND($AE$11=$AL$2,OR($AH$11="Northbound",$AH$11="Eastbound")),'Raw Data'!BI410,IF(AND($AE$11=$AL$3,OR($AH$11="Northbound",$AH$11="Eastbound")),'Raw Data'!BI617,IF(AND($AE$11=$AL$4,OR($AH$11="Northbound",$AH$11="Eastbound")),'Raw Data'!BI824,IF(AND($AE$11=$AL$5,OR($AH$11="Northbound",$AH$11="Eastbound")),'Raw Data'!BI1031,IF(AND($AE$11=$AL$6,OR($AH$11="Northbound",$AH$11="Eastbound")),'Raw Data'!BI1238,IF(AND($AE$11=$AL$7,OR($AH$11="Northbound",$AH$11="Eastbound")),'Raw Data'!BI1445,IF(AND($AE$11=$AL$1,OR($AH$11="Southbound",$AH$11="Westbound")),'Raw Data'!BI204,IF(AND($AE$11=$AL$2,OR($AH$11="Southbound",$AH$11="Westbound")),'Raw Data'!BI411,IF(AND($AE$11=$AL$3,OR($AH$11="Southbound",$AH$11="Westbound")),'Raw Data'!BI618,IF(AND($AE$11=$AL$4,OR($AH$11="Southbound",$AH$11="Westbound")),'Raw Data'!BI825,IF(AND($AE$11=$AL$5,OR($AH$11="Southbound",$AH$11="Westbound")),'Raw Data'!BI1032,IF(AND($AE$11=$AL$6,OR($AH$11="Southbound",$AH$11="Westbound")),'Raw Data'!BI1239,IF(AND($AE$11=$AL$7,OR($AH$11="Southbound",$AH$11="Westbound")),'Raw Data'!BI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4" s="6" t="str">
        <f>IF(AND($AE$11=$AL$1,OR($AH$11="Northbound",$AH$11="Eastbound")),'Raw Data'!BJ203,IF(AND($AE$11=$AL$2,OR($AH$11="Northbound",$AH$11="Eastbound")),'Raw Data'!BJ410,IF(AND($AE$11=$AL$3,OR($AH$11="Northbound",$AH$11="Eastbound")),'Raw Data'!BJ617,IF(AND($AE$11=$AL$4,OR($AH$11="Northbound",$AH$11="Eastbound")),'Raw Data'!BJ824,IF(AND($AE$11=$AL$5,OR($AH$11="Northbound",$AH$11="Eastbound")),'Raw Data'!BJ1031,IF(AND($AE$11=$AL$6,OR($AH$11="Northbound",$AH$11="Eastbound")),'Raw Data'!BJ1238,IF(AND($AE$11=$AL$7,OR($AH$11="Northbound",$AH$11="Eastbound")),'Raw Data'!BJ1445,IF(AND($AE$11=$AL$1,OR($AH$11="Southbound",$AH$11="Westbound")),'Raw Data'!BJ204,IF(AND($AE$11=$AL$2,OR($AH$11="Southbound",$AH$11="Westbound")),'Raw Data'!BJ411,IF(AND($AE$11=$AL$3,OR($AH$11="Southbound",$AH$11="Westbound")),'Raw Data'!BJ618,IF(AND($AE$11=$AL$4,OR($AH$11="Southbound",$AH$11="Westbound")),'Raw Data'!BJ825,IF(AND($AE$11=$AL$5,OR($AH$11="Southbound",$AH$11="Westbound")),'Raw Data'!BJ1032,IF(AND($AE$11=$AL$6,OR($AH$11="Southbound",$AH$11="Westbound")),'Raw Data'!BJ1239,IF(AND($AE$11=$AL$7,OR($AH$11="Southbound",$AH$11="Westbound")),'Raw Data'!BJ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4" s="70" t="str">
        <f>IF(AND($AE$11=$AL$1,OR($AH$11="Northbound",$AH$11="Eastbound")),'Raw Data'!BK203,IF(AND($AE$11=$AL$2,OR($AH$11="Northbound",$AH$11="Eastbound")),'Raw Data'!BK410,IF(AND($AE$11=$AL$3,OR($AH$11="Northbound",$AH$11="Eastbound")),'Raw Data'!BK617,IF(AND($AE$11=$AL$4,OR($AH$11="Northbound",$AH$11="Eastbound")),'Raw Data'!BK824,IF(AND($AE$11=$AL$5,OR($AH$11="Northbound",$AH$11="Eastbound")),'Raw Data'!BK1031,IF(AND($AE$11=$AL$6,OR($AH$11="Northbound",$AH$11="Eastbound")),'Raw Data'!BK1238,IF(AND($AE$11=$AL$7,OR($AH$11="Northbound",$AH$11="Eastbound")),'Raw Data'!BK1445,IF(AND($AE$11=$AL$1,OR($AH$11="Southbound",$AH$11="Westbound")),'Raw Data'!BK204,IF(AND($AE$11=$AL$2,OR($AH$11="Southbound",$AH$11="Westbound")),'Raw Data'!BK411,IF(AND($AE$11=$AL$3,OR($AH$11="Southbound",$AH$11="Westbound")),'Raw Data'!BK618,IF(AND($AE$11=$AL$4,OR($AH$11="Southbound",$AH$11="Westbound")),'Raw Data'!BK825,IF(AND($AE$11=$AL$5,OR($AH$11="Southbound",$AH$11="Westbound")),'Raw Data'!BK1032,IF(AND($AE$11=$AL$6,OR($AH$11="Southbound",$AH$11="Westbound")),'Raw Data'!BK1239,IF(AND($AE$11=$AL$7,OR($AH$11="Southbound",$AH$11="Westbound")),'Raw Data'!BK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4" s="47"/>
      <c r="AF54" s="47"/>
      <c r="AG54" s="47"/>
      <c r="AH54" s="47"/>
      <c r="AI54" s="47"/>
      <c r="AJ54" s="47"/>
      <c r="AK54" s="47"/>
      <c r="AL54" s="51"/>
      <c r="AM54" s="51"/>
      <c r="AN54" s="41"/>
      <c r="AO54" s="51"/>
      <c r="AQ54" s="47"/>
      <c r="AR54" s="47"/>
      <c r="AT54" s="47"/>
      <c r="AU54" s="47"/>
    </row>
    <row r="55" spans="1:47" ht="13.8" x14ac:dyDescent="0.25">
      <c r="A55" s="43">
        <v>0.42708333333333398</v>
      </c>
      <c r="B55" s="54">
        <f t="shared" si="1"/>
        <v>18</v>
      </c>
      <c r="C55" s="6">
        <f>IF(AND($AE$11=$AL$1,OR($AH$11="Northbound",$AH$11="Eastbound")),'Raw Data'!AM205,IF(AND($AE$11=$AL$2,OR($AH$11="Northbound",$AH$11="Eastbound")),'Raw Data'!AM412,IF(AND($AE$11=$AL$3,OR($AH$11="Northbound",$AH$11="Eastbound")),'Raw Data'!AM619,IF(AND($AE$11=$AL$4,OR($AH$11="Northbound",$AH$11="Eastbound")),'Raw Data'!AM826,IF(AND($AE$11=$AL$5,OR($AH$11="Northbound",$AH$11="Eastbound")),'Raw Data'!AM1033,IF(AND($AE$11=$AL$6,OR($AH$11="Northbound",$AH$11="Eastbound")),'Raw Data'!AM1240,IF(AND($AE$11=$AL$7,OR($AH$11="Northbound",$AH$11="Eastbound")),'Raw Data'!AM1447,IF(AND($AE$11=$AL$1,OR($AH$11="Southbound",$AH$11="Westbound")),'Raw Data'!AM206,IF(AND($AE$11=$AL$2,OR($AH$11="Southbound",$AH$11="Westbound")),'Raw Data'!AM413,IF(AND($AE$11=$AL$3,OR($AH$11="Southbound",$AH$11="Westbound")),'Raw Data'!AM620,IF(AND($AE$11=$AL$4,OR($AH$11="Southbound",$AH$11="Westbound")),'Raw Data'!AM827,IF(AND($AE$11=$AL$5,OR($AH$11="Southbound",$AH$11="Westbound")),'Raw Data'!AM1034,IF(AND($AE$11=$AL$6,OR($AH$11="Southbound",$AH$11="Westbound")),'Raw Data'!AM1241,IF(AND($AE$11=$AL$7,OR($AH$11="Southbound",$AH$11="Westbound")),'Raw Data'!AM1448,IF(AND($AE$11=$AL$1,$AH$11="Combined"),SUM('Raw Data'!AM205:AM206),IF(AND($AE$11=$AL$2,$AH$11="Combined"),SUM('Raw Data'!AM412:AM413),IF(AND($AE$11=$AL$3,$AH$11="Combined"),SUM('Raw Data'!AM619:AM620),IF(AND($AE$11=$AL$4,$AH$11="Combined"),SUM('Raw Data'!AM826:AM827),IF(AND($AE$11=$AL$5,$AH$11="Combined"),SUM('Raw Data'!AM1033:AM1034),IF(AND($AE$11=$AL$6,$AH$11="Combined"),SUM('Raw Data'!AM1240:AM1241),IF(AND($AE$11=$AL$7,$AH$11="Combined"),SUM('Raw Data'!AM1447:AM1448),"Error")))))))))))))))))))))</f>
        <v>0</v>
      </c>
      <c r="D55" s="6">
        <f>IF(AND($AE$11=$AL$1,OR($AH$11="Northbound",$AH$11="Eastbound")),'Raw Data'!AN205,IF(AND($AE$11=$AL$2,OR($AH$11="Northbound",$AH$11="Eastbound")),'Raw Data'!AN412,IF(AND($AE$11=$AL$3,OR($AH$11="Northbound",$AH$11="Eastbound")),'Raw Data'!AN619,IF(AND($AE$11=$AL$4,OR($AH$11="Northbound",$AH$11="Eastbound")),'Raw Data'!AN826,IF(AND($AE$11=$AL$5,OR($AH$11="Northbound",$AH$11="Eastbound")),'Raw Data'!AN1033,IF(AND($AE$11=$AL$6,OR($AH$11="Northbound",$AH$11="Eastbound")),'Raw Data'!AN1240,IF(AND($AE$11=$AL$7,OR($AH$11="Northbound",$AH$11="Eastbound")),'Raw Data'!AN1447,IF(AND($AE$11=$AL$1,OR($AH$11="Southbound",$AH$11="Westbound")),'Raw Data'!AN206,IF(AND($AE$11=$AL$2,OR($AH$11="Southbound",$AH$11="Westbound")),'Raw Data'!AN413,IF(AND($AE$11=$AL$3,OR($AH$11="Southbound",$AH$11="Westbound")),'Raw Data'!AN620,IF(AND($AE$11=$AL$4,OR($AH$11="Southbound",$AH$11="Westbound")),'Raw Data'!AN827,IF(AND($AE$11=$AL$5,OR($AH$11="Southbound",$AH$11="Westbound")),'Raw Data'!AN1034,IF(AND($AE$11=$AL$6,OR($AH$11="Southbound",$AH$11="Westbound")),'Raw Data'!AN1241,IF(AND($AE$11=$AL$7,OR($AH$11="Southbound",$AH$11="Westbound")),'Raw Data'!AN1448,IF(AND($AE$11=$AL$1,$AH$11="Combined"),SUM('Raw Data'!AN205:AN206),IF(AND($AE$11=$AL$2,$AH$11="Combined"),SUM('Raw Data'!AN412:AN413),IF(AND($AE$11=$AL$3,$AH$11="Combined"),SUM('Raw Data'!AN619:AN620),IF(AND($AE$11=$AL$4,$AH$11="Combined"),SUM('Raw Data'!AN826:AN827),IF(AND($AE$11=$AL$5,$AH$11="Combined"),SUM('Raw Data'!AN1033:AN1034),IF(AND($AE$11=$AL$6,$AH$11="Combined"),SUM('Raw Data'!AN1240:AN1241),IF(AND($AE$11=$AL$7,$AH$11="Combined"),SUM('Raw Data'!AN1447:AN1448),"Error")))))))))))))))))))))</f>
        <v>1</v>
      </c>
      <c r="E55" s="6">
        <f>IF(AND($AE$11=$AL$1,OR($AH$11="Northbound",$AH$11="Eastbound")),'Raw Data'!AO205,IF(AND($AE$11=$AL$2,OR($AH$11="Northbound",$AH$11="Eastbound")),'Raw Data'!AO412,IF(AND($AE$11=$AL$3,OR($AH$11="Northbound",$AH$11="Eastbound")),'Raw Data'!AO619,IF(AND($AE$11=$AL$4,OR($AH$11="Northbound",$AH$11="Eastbound")),'Raw Data'!AO826,IF(AND($AE$11=$AL$5,OR($AH$11="Northbound",$AH$11="Eastbound")),'Raw Data'!AO1033,IF(AND($AE$11=$AL$6,OR($AH$11="Northbound",$AH$11="Eastbound")),'Raw Data'!AO1240,IF(AND($AE$11=$AL$7,OR($AH$11="Northbound",$AH$11="Eastbound")),'Raw Data'!AO1447,IF(AND($AE$11=$AL$1,OR($AH$11="Southbound",$AH$11="Westbound")),'Raw Data'!AO206,IF(AND($AE$11=$AL$2,OR($AH$11="Southbound",$AH$11="Westbound")),'Raw Data'!AO413,IF(AND($AE$11=$AL$3,OR($AH$11="Southbound",$AH$11="Westbound")),'Raw Data'!AO620,IF(AND($AE$11=$AL$4,OR($AH$11="Southbound",$AH$11="Westbound")),'Raw Data'!AO827,IF(AND($AE$11=$AL$5,OR($AH$11="Southbound",$AH$11="Westbound")),'Raw Data'!AO1034,IF(AND($AE$11=$AL$6,OR($AH$11="Southbound",$AH$11="Westbound")),'Raw Data'!AO1241,IF(AND($AE$11=$AL$7,OR($AH$11="Southbound",$AH$11="Westbound")),'Raw Data'!AO1448,IF(AND($AE$11=$AL$1,$AH$11="Combined"),SUM('Raw Data'!AO205:AO206),IF(AND($AE$11=$AL$2,$AH$11="Combined"),SUM('Raw Data'!AO412:AO413),IF(AND($AE$11=$AL$3,$AH$11="Combined"),SUM('Raw Data'!AO619:AO620),IF(AND($AE$11=$AL$4,$AH$11="Combined"),SUM('Raw Data'!AO826:AO827),IF(AND($AE$11=$AL$5,$AH$11="Combined"),SUM('Raw Data'!AO1033:AO1034),IF(AND($AE$11=$AL$6,$AH$11="Combined"),SUM('Raw Data'!AO1240:AO1241),IF(AND($AE$11=$AL$7,$AH$11="Combined"),SUM('Raw Data'!AO1447:AO1448),"Error")))))))))))))))))))))</f>
        <v>7</v>
      </c>
      <c r="F55" s="6">
        <f>IF(AND($AE$11=$AL$1,OR($AH$11="Northbound",$AH$11="Eastbound")),'Raw Data'!AP205,IF(AND($AE$11=$AL$2,OR($AH$11="Northbound",$AH$11="Eastbound")),'Raw Data'!AP412,IF(AND($AE$11=$AL$3,OR($AH$11="Northbound",$AH$11="Eastbound")),'Raw Data'!AP619,IF(AND($AE$11=$AL$4,OR($AH$11="Northbound",$AH$11="Eastbound")),'Raw Data'!AP826,IF(AND($AE$11=$AL$5,OR($AH$11="Northbound",$AH$11="Eastbound")),'Raw Data'!AP1033,IF(AND($AE$11=$AL$6,OR($AH$11="Northbound",$AH$11="Eastbound")),'Raw Data'!AP1240,IF(AND($AE$11=$AL$7,OR($AH$11="Northbound",$AH$11="Eastbound")),'Raw Data'!AP1447,IF(AND($AE$11=$AL$1,OR($AH$11="Southbound",$AH$11="Westbound")),'Raw Data'!AP206,IF(AND($AE$11=$AL$2,OR($AH$11="Southbound",$AH$11="Westbound")),'Raw Data'!AP413,IF(AND($AE$11=$AL$3,OR($AH$11="Southbound",$AH$11="Westbound")),'Raw Data'!AP620,IF(AND($AE$11=$AL$4,OR($AH$11="Southbound",$AH$11="Westbound")),'Raw Data'!AP827,IF(AND($AE$11=$AL$5,OR($AH$11="Southbound",$AH$11="Westbound")),'Raw Data'!AP1034,IF(AND($AE$11=$AL$6,OR($AH$11="Southbound",$AH$11="Westbound")),'Raw Data'!AP1241,IF(AND($AE$11=$AL$7,OR($AH$11="Southbound",$AH$11="Westbound")),'Raw Data'!AP1448,IF(AND($AE$11=$AL$1,$AH$11="Combined"),SUM('Raw Data'!AP205:AP206),IF(AND($AE$11=$AL$2,$AH$11="Combined"),SUM('Raw Data'!AP412:AP413),IF(AND($AE$11=$AL$3,$AH$11="Combined"),SUM('Raw Data'!AP619:AP620),IF(AND($AE$11=$AL$4,$AH$11="Combined"),SUM('Raw Data'!AP826:AP827),IF(AND($AE$11=$AL$5,$AH$11="Combined"),SUM('Raw Data'!AP1033:AP1034),IF(AND($AE$11=$AL$6,$AH$11="Combined"),SUM('Raw Data'!AP1240:AP1241),IF(AND($AE$11=$AL$7,$AH$11="Combined"),SUM('Raw Data'!AP1447:AP1448),"Error")))))))))))))))))))))</f>
        <v>2</v>
      </c>
      <c r="G55" s="6">
        <f>IF(AND($AE$11=$AL$1,OR($AH$11="Northbound",$AH$11="Eastbound")),'Raw Data'!AQ205,IF(AND($AE$11=$AL$2,OR($AH$11="Northbound",$AH$11="Eastbound")),'Raw Data'!AQ412,IF(AND($AE$11=$AL$3,OR($AH$11="Northbound",$AH$11="Eastbound")),'Raw Data'!AQ619,IF(AND($AE$11=$AL$4,OR($AH$11="Northbound",$AH$11="Eastbound")),'Raw Data'!AQ826,IF(AND($AE$11=$AL$5,OR($AH$11="Northbound",$AH$11="Eastbound")),'Raw Data'!AQ1033,IF(AND($AE$11=$AL$6,OR($AH$11="Northbound",$AH$11="Eastbound")),'Raw Data'!AQ1240,IF(AND($AE$11=$AL$7,OR($AH$11="Northbound",$AH$11="Eastbound")),'Raw Data'!AQ1447,IF(AND($AE$11=$AL$1,OR($AH$11="Southbound",$AH$11="Westbound")),'Raw Data'!AQ206,IF(AND($AE$11=$AL$2,OR($AH$11="Southbound",$AH$11="Westbound")),'Raw Data'!AQ413,IF(AND($AE$11=$AL$3,OR($AH$11="Southbound",$AH$11="Westbound")),'Raw Data'!AQ620,IF(AND($AE$11=$AL$4,OR($AH$11="Southbound",$AH$11="Westbound")),'Raw Data'!AQ827,IF(AND($AE$11=$AL$5,OR($AH$11="Southbound",$AH$11="Westbound")),'Raw Data'!AQ1034,IF(AND($AE$11=$AL$6,OR($AH$11="Southbound",$AH$11="Westbound")),'Raw Data'!AQ1241,IF(AND($AE$11=$AL$7,OR($AH$11="Southbound",$AH$11="Westbound")),'Raw Data'!AQ1448,IF(AND($AE$11=$AL$1,$AH$11="Combined"),SUM('Raw Data'!AQ205:AQ206),IF(AND($AE$11=$AL$2,$AH$11="Combined"),SUM('Raw Data'!AQ412:AQ413),IF(AND($AE$11=$AL$3,$AH$11="Combined"),SUM('Raw Data'!AQ619:AQ620),IF(AND($AE$11=$AL$4,$AH$11="Combined"),SUM('Raw Data'!AQ826:AQ827),IF(AND($AE$11=$AL$5,$AH$11="Combined"),SUM('Raw Data'!AQ1033:AQ1034),IF(AND($AE$11=$AL$6,$AH$11="Combined"),SUM('Raw Data'!AQ1240:AQ1241),IF(AND($AE$11=$AL$7,$AH$11="Combined"),SUM('Raw Data'!AQ1447:AQ1448),"Error")))))))))))))))))))))</f>
        <v>7</v>
      </c>
      <c r="H55" s="6">
        <f>IF(AND($AE$11=$AL$1,OR($AH$11="Northbound",$AH$11="Eastbound")),'Raw Data'!AR205,IF(AND($AE$11=$AL$2,OR($AH$11="Northbound",$AH$11="Eastbound")),'Raw Data'!AR412,IF(AND($AE$11=$AL$3,OR($AH$11="Northbound",$AH$11="Eastbound")),'Raw Data'!AR619,IF(AND($AE$11=$AL$4,OR($AH$11="Northbound",$AH$11="Eastbound")),'Raw Data'!AR826,IF(AND($AE$11=$AL$5,OR($AH$11="Northbound",$AH$11="Eastbound")),'Raw Data'!AR1033,IF(AND($AE$11=$AL$6,OR($AH$11="Northbound",$AH$11="Eastbound")),'Raw Data'!AR1240,IF(AND($AE$11=$AL$7,OR($AH$11="Northbound",$AH$11="Eastbound")),'Raw Data'!AR1447,IF(AND($AE$11=$AL$1,OR($AH$11="Southbound",$AH$11="Westbound")),'Raw Data'!AR206,IF(AND($AE$11=$AL$2,OR($AH$11="Southbound",$AH$11="Westbound")),'Raw Data'!AR413,IF(AND($AE$11=$AL$3,OR($AH$11="Southbound",$AH$11="Westbound")),'Raw Data'!AR620,IF(AND($AE$11=$AL$4,OR($AH$11="Southbound",$AH$11="Westbound")),'Raw Data'!AR827,IF(AND($AE$11=$AL$5,OR($AH$11="Southbound",$AH$11="Westbound")),'Raw Data'!AR1034,IF(AND($AE$11=$AL$6,OR($AH$11="Southbound",$AH$11="Westbound")),'Raw Data'!AR1241,IF(AND($AE$11=$AL$7,OR($AH$11="Southbound",$AH$11="Westbound")),'Raw Data'!AR1448,IF(AND($AE$11=$AL$1,$AH$11="Combined"),SUM('Raw Data'!AR205:AR206),IF(AND($AE$11=$AL$2,$AH$11="Combined"),SUM('Raw Data'!AR412:AR413),IF(AND($AE$11=$AL$3,$AH$11="Combined"),SUM('Raw Data'!AR619:AR620),IF(AND($AE$11=$AL$4,$AH$11="Combined"),SUM('Raw Data'!AR826:AR827),IF(AND($AE$11=$AL$5,$AH$11="Combined"),SUM('Raw Data'!AR1033:AR1034),IF(AND($AE$11=$AL$6,$AH$11="Combined"),SUM('Raw Data'!AR1240:AR1241),IF(AND($AE$11=$AL$7,$AH$11="Combined"),SUM('Raw Data'!AR1447:AR1448),"Error")))))))))))))))))))))</f>
        <v>1</v>
      </c>
      <c r="I55" s="6">
        <f>IF(AND($AE$11=$AL$1,OR($AH$11="Northbound",$AH$11="Eastbound")),'Raw Data'!AS205,IF(AND($AE$11=$AL$2,OR($AH$11="Northbound",$AH$11="Eastbound")),'Raw Data'!AS412,IF(AND($AE$11=$AL$3,OR($AH$11="Northbound",$AH$11="Eastbound")),'Raw Data'!AS619,IF(AND($AE$11=$AL$4,OR($AH$11="Northbound",$AH$11="Eastbound")),'Raw Data'!AS826,IF(AND($AE$11=$AL$5,OR($AH$11="Northbound",$AH$11="Eastbound")),'Raw Data'!AS1033,IF(AND($AE$11=$AL$6,OR($AH$11="Northbound",$AH$11="Eastbound")),'Raw Data'!AS1240,IF(AND($AE$11=$AL$7,OR($AH$11="Northbound",$AH$11="Eastbound")),'Raw Data'!AS1447,IF(AND($AE$11=$AL$1,OR($AH$11="Southbound",$AH$11="Westbound")),'Raw Data'!AS206,IF(AND($AE$11=$AL$2,OR($AH$11="Southbound",$AH$11="Westbound")),'Raw Data'!AS413,IF(AND($AE$11=$AL$3,OR($AH$11="Southbound",$AH$11="Westbound")),'Raw Data'!AS620,IF(AND($AE$11=$AL$4,OR($AH$11="Southbound",$AH$11="Westbound")),'Raw Data'!AS827,IF(AND($AE$11=$AL$5,OR($AH$11="Southbound",$AH$11="Westbound")),'Raw Data'!AS1034,IF(AND($AE$11=$AL$6,OR($AH$11="Southbound",$AH$11="Westbound")),'Raw Data'!AS1241,IF(AND($AE$11=$AL$7,OR($AH$11="Southbound",$AH$11="Westbound")),'Raw Data'!AS1448,IF(AND($AE$11=$AL$1,$AH$11="Combined"),SUM('Raw Data'!AS205:AS206),IF(AND($AE$11=$AL$2,$AH$11="Combined"),SUM('Raw Data'!AS412:AS413),IF(AND($AE$11=$AL$3,$AH$11="Combined"),SUM('Raw Data'!AS619:AS620),IF(AND($AE$11=$AL$4,$AH$11="Combined"),SUM('Raw Data'!AS826:AS827),IF(AND($AE$11=$AL$5,$AH$11="Combined"),SUM('Raw Data'!AS1033:AS1034),IF(AND($AE$11=$AL$6,$AH$11="Combined"),SUM('Raw Data'!AS1240:AS1241),IF(AND($AE$11=$AL$7,$AH$11="Combined"),SUM('Raw Data'!AS1447:AS1448),"Error")))))))))))))))))))))</f>
        <v>0</v>
      </c>
      <c r="J55" s="6">
        <f>IF(AND($AE$11=$AL$1,OR($AH$11="Northbound",$AH$11="Eastbound")),'Raw Data'!AT205,IF(AND($AE$11=$AL$2,OR($AH$11="Northbound",$AH$11="Eastbound")),'Raw Data'!AT412,IF(AND($AE$11=$AL$3,OR($AH$11="Northbound",$AH$11="Eastbound")),'Raw Data'!AT619,IF(AND($AE$11=$AL$4,OR($AH$11="Northbound",$AH$11="Eastbound")),'Raw Data'!AT826,IF(AND($AE$11=$AL$5,OR($AH$11="Northbound",$AH$11="Eastbound")),'Raw Data'!AT1033,IF(AND($AE$11=$AL$6,OR($AH$11="Northbound",$AH$11="Eastbound")),'Raw Data'!AT1240,IF(AND($AE$11=$AL$7,OR($AH$11="Northbound",$AH$11="Eastbound")),'Raw Data'!AT1447,IF(AND($AE$11=$AL$1,OR($AH$11="Southbound",$AH$11="Westbound")),'Raw Data'!AT206,IF(AND($AE$11=$AL$2,OR($AH$11="Southbound",$AH$11="Westbound")),'Raw Data'!AT413,IF(AND($AE$11=$AL$3,OR($AH$11="Southbound",$AH$11="Westbound")),'Raw Data'!AT620,IF(AND($AE$11=$AL$4,OR($AH$11="Southbound",$AH$11="Westbound")),'Raw Data'!AT827,IF(AND($AE$11=$AL$5,OR($AH$11="Southbound",$AH$11="Westbound")),'Raw Data'!AT1034,IF(AND($AE$11=$AL$6,OR($AH$11="Southbound",$AH$11="Westbound")),'Raw Data'!AT1241,IF(AND($AE$11=$AL$7,OR($AH$11="Southbound",$AH$11="Westbound")),'Raw Data'!AT1448,IF(AND($AE$11=$AL$1,$AH$11="Combined"),SUM('Raw Data'!AT205:AT206),IF(AND($AE$11=$AL$2,$AH$11="Combined"),SUM('Raw Data'!AT412:AT413),IF(AND($AE$11=$AL$3,$AH$11="Combined"),SUM('Raw Data'!AT619:AT620),IF(AND($AE$11=$AL$4,$AH$11="Combined"),SUM('Raw Data'!AT826:AT827),IF(AND($AE$11=$AL$5,$AH$11="Combined"),SUM('Raw Data'!AT1033:AT1034),IF(AND($AE$11=$AL$6,$AH$11="Combined"),SUM('Raw Data'!AT1240:AT1241),IF(AND($AE$11=$AL$7,$AH$11="Combined"),SUM('Raw Data'!AT1447:AT1448),"Error")))))))))))))))))))))</f>
        <v>0</v>
      </c>
      <c r="K55" s="6">
        <f>IF(AND($AE$11=$AL$1,OR($AH$11="Northbound",$AH$11="Eastbound")),'Raw Data'!AU205,IF(AND($AE$11=$AL$2,OR($AH$11="Northbound",$AH$11="Eastbound")),'Raw Data'!AU412,IF(AND($AE$11=$AL$3,OR($AH$11="Northbound",$AH$11="Eastbound")),'Raw Data'!AU619,IF(AND($AE$11=$AL$4,OR($AH$11="Northbound",$AH$11="Eastbound")),'Raw Data'!AU826,IF(AND($AE$11=$AL$5,OR($AH$11="Northbound",$AH$11="Eastbound")),'Raw Data'!AU1033,IF(AND($AE$11=$AL$6,OR($AH$11="Northbound",$AH$11="Eastbound")),'Raw Data'!AU1240,IF(AND($AE$11=$AL$7,OR($AH$11="Northbound",$AH$11="Eastbound")),'Raw Data'!AU1447,IF(AND($AE$11=$AL$1,OR($AH$11="Southbound",$AH$11="Westbound")),'Raw Data'!AU206,IF(AND($AE$11=$AL$2,OR($AH$11="Southbound",$AH$11="Westbound")),'Raw Data'!AU413,IF(AND($AE$11=$AL$3,OR($AH$11="Southbound",$AH$11="Westbound")),'Raw Data'!AU620,IF(AND($AE$11=$AL$4,OR($AH$11="Southbound",$AH$11="Westbound")),'Raw Data'!AU827,IF(AND($AE$11=$AL$5,OR($AH$11="Southbound",$AH$11="Westbound")),'Raw Data'!AU1034,IF(AND($AE$11=$AL$6,OR($AH$11="Southbound",$AH$11="Westbound")),'Raw Data'!AU1241,IF(AND($AE$11=$AL$7,OR($AH$11="Southbound",$AH$11="Westbound")),'Raw Data'!AU1448,IF(AND($AE$11=$AL$1,$AH$11="Combined"),SUM('Raw Data'!AU205:AU206),IF(AND($AE$11=$AL$2,$AH$11="Combined"),SUM('Raw Data'!AU412:AU413),IF(AND($AE$11=$AL$3,$AH$11="Combined"),SUM('Raw Data'!AU619:AU620),IF(AND($AE$11=$AL$4,$AH$11="Combined"),SUM('Raw Data'!AU826:AU827),IF(AND($AE$11=$AL$5,$AH$11="Combined"),SUM('Raw Data'!AU1033:AU1034),IF(AND($AE$11=$AL$6,$AH$11="Combined"),SUM('Raw Data'!AU1240:AU1241),IF(AND($AE$11=$AL$7,$AH$11="Combined"),SUM('Raw Data'!AU1447:AU1448),"Error")))))))))))))))))))))</f>
        <v>0</v>
      </c>
      <c r="L55" s="6">
        <f>IF(AND($AE$11=$AL$1,OR($AH$11="Northbound",$AH$11="Eastbound")),'Raw Data'!AV205,IF(AND($AE$11=$AL$2,OR($AH$11="Northbound",$AH$11="Eastbound")),'Raw Data'!AV412,IF(AND($AE$11=$AL$3,OR($AH$11="Northbound",$AH$11="Eastbound")),'Raw Data'!AV619,IF(AND($AE$11=$AL$4,OR($AH$11="Northbound",$AH$11="Eastbound")),'Raw Data'!AV826,IF(AND($AE$11=$AL$5,OR($AH$11="Northbound",$AH$11="Eastbound")),'Raw Data'!AV1033,IF(AND($AE$11=$AL$6,OR($AH$11="Northbound",$AH$11="Eastbound")),'Raw Data'!AV1240,IF(AND($AE$11=$AL$7,OR($AH$11="Northbound",$AH$11="Eastbound")),'Raw Data'!AV1447,IF(AND($AE$11=$AL$1,OR($AH$11="Southbound",$AH$11="Westbound")),'Raw Data'!AV206,IF(AND($AE$11=$AL$2,OR($AH$11="Southbound",$AH$11="Westbound")),'Raw Data'!AV413,IF(AND($AE$11=$AL$3,OR($AH$11="Southbound",$AH$11="Westbound")),'Raw Data'!AV620,IF(AND($AE$11=$AL$4,OR($AH$11="Southbound",$AH$11="Westbound")),'Raw Data'!AV827,IF(AND($AE$11=$AL$5,OR($AH$11="Southbound",$AH$11="Westbound")),'Raw Data'!AV1034,IF(AND($AE$11=$AL$6,OR($AH$11="Southbound",$AH$11="Westbound")),'Raw Data'!AV1241,IF(AND($AE$11=$AL$7,OR($AH$11="Southbound",$AH$11="Westbound")),'Raw Data'!AV1448,IF(AND($AE$11=$AL$1,$AH$11="Combined"),SUM('Raw Data'!AV205:AV206),IF(AND($AE$11=$AL$2,$AH$11="Combined"),SUM('Raw Data'!AV412:AV413),IF(AND($AE$11=$AL$3,$AH$11="Combined"),SUM('Raw Data'!AV619:AV620),IF(AND($AE$11=$AL$4,$AH$11="Combined"),SUM('Raw Data'!AV826:AV827),IF(AND($AE$11=$AL$5,$AH$11="Combined"),SUM('Raw Data'!AV1033:AV1034),IF(AND($AE$11=$AL$6,$AH$11="Combined"),SUM('Raw Data'!AV1240:AV1241),IF(AND($AE$11=$AL$7,$AH$11="Combined"),SUM('Raw Data'!AV1447:AV1448),"Error")))))))))))))))))))))</f>
        <v>0</v>
      </c>
      <c r="M55" s="6">
        <f>IF(AND($AE$11=$AL$1,OR($AH$11="Northbound",$AH$11="Eastbound")),'Raw Data'!AW205,IF(AND($AE$11=$AL$2,OR($AH$11="Northbound",$AH$11="Eastbound")),'Raw Data'!AW412,IF(AND($AE$11=$AL$3,OR($AH$11="Northbound",$AH$11="Eastbound")),'Raw Data'!AW619,IF(AND($AE$11=$AL$4,OR($AH$11="Northbound",$AH$11="Eastbound")),'Raw Data'!AW826,IF(AND($AE$11=$AL$5,OR($AH$11="Northbound",$AH$11="Eastbound")),'Raw Data'!AW1033,IF(AND($AE$11=$AL$6,OR($AH$11="Northbound",$AH$11="Eastbound")),'Raw Data'!AW1240,IF(AND($AE$11=$AL$7,OR($AH$11="Northbound",$AH$11="Eastbound")),'Raw Data'!AW1447,IF(AND($AE$11=$AL$1,OR($AH$11="Southbound",$AH$11="Westbound")),'Raw Data'!AW206,IF(AND($AE$11=$AL$2,OR($AH$11="Southbound",$AH$11="Westbound")),'Raw Data'!AW413,IF(AND($AE$11=$AL$3,OR($AH$11="Southbound",$AH$11="Westbound")),'Raw Data'!AW620,IF(AND($AE$11=$AL$4,OR($AH$11="Southbound",$AH$11="Westbound")),'Raw Data'!AW827,IF(AND($AE$11=$AL$5,OR($AH$11="Southbound",$AH$11="Westbound")),'Raw Data'!AW1034,IF(AND($AE$11=$AL$6,OR($AH$11="Southbound",$AH$11="Westbound")),'Raw Data'!AW1241,IF(AND($AE$11=$AL$7,OR($AH$11="Southbound",$AH$11="Westbound")),'Raw Data'!AW1448,IF(AND($AE$11=$AL$1,$AH$11="Combined"),SUM('Raw Data'!AW205:AW206),IF(AND($AE$11=$AL$2,$AH$11="Combined"),SUM('Raw Data'!AW412:AW413),IF(AND($AE$11=$AL$3,$AH$11="Combined"),SUM('Raw Data'!AW619:AW620),IF(AND($AE$11=$AL$4,$AH$11="Combined"),SUM('Raw Data'!AW826:AW827),IF(AND($AE$11=$AL$5,$AH$11="Combined"),SUM('Raw Data'!AW1033:AW1034),IF(AND($AE$11=$AL$6,$AH$11="Combined"),SUM('Raw Data'!AW1240:AW1241),IF(AND($AE$11=$AL$7,$AH$11="Combined"),SUM('Raw Data'!AW1447:AW1448),"Error")))))))))))))))))))))</f>
        <v>0</v>
      </c>
      <c r="N55" s="6">
        <f>IF(AND($AE$11=$AL$1,OR($AH$11="Northbound",$AH$11="Eastbound")),'Raw Data'!AX205,IF(AND($AE$11=$AL$2,OR($AH$11="Northbound",$AH$11="Eastbound")),'Raw Data'!AX412,IF(AND($AE$11=$AL$3,OR($AH$11="Northbound",$AH$11="Eastbound")),'Raw Data'!AX619,IF(AND($AE$11=$AL$4,OR($AH$11="Northbound",$AH$11="Eastbound")),'Raw Data'!AX826,IF(AND($AE$11=$AL$5,OR($AH$11="Northbound",$AH$11="Eastbound")),'Raw Data'!AX1033,IF(AND($AE$11=$AL$6,OR($AH$11="Northbound",$AH$11="Eastbound")),'Raw Data'!AX1240,IF(AND($AE$11=$AL$7,OR($AH$11="Northbound",$AH$11="Eastbound")),'Raw Data'!AX1447,IF(AND($AE$11=$AL$1,OR($AH$11="Southbound",$AH$11="Westbound")),'Raw Data'!AX206,IF(AND($AE$11=$AL$2,OR($AH$11="Southbound",$AH$11="Westbound")),'Raw Data'!AX413,IF(AND($AE$11=$AL$3,OR($AH$11="Southbound",$AH$11="Westbound")),'Raw Data'!AX620,IF(AND($AE$11=$AL$4,OR($AH$11="Southbound",$AH$11="Westbound")),'Raw Data'!AX827,IF(AND($AE$11=$AL$5,OR($AH$11="Southbound",$AH$11="Westbound")),'Raw Data'!AX1034,IF(AND($AE$11=$AL$6,OR($AH$11="Southbound",$AH$11="Westbound")),'Raw Data'!AX1241,IF(AND($AE$11=$AL$7,OR($AH$11="Southbound",$AH$11="Westbound")),'Raw Data'!AX1448,IF(AND($AE$11=$AL$1,$AH$11="Combined"),SUM('Raw Data'!AX205:AX206),IF(AND($AE$11=$AL$2,$AH$11="Combined"),SUM('Raw Data'!AX412:AX413),IF(AND($AE$11=$AL$3,$AH$11="Combined"),SUM('Raw Data'!AX619:AX620),IF(AND($AE$11=$AL$4,$AH$11="Combined"),SUM('Raw Data'!AX826:AX827),IF(AND($AE$11=$AL$5,$AH$11="Combined"),SUM('Raw Data'!AX1033:AX1034),IF(AND($AE$11=$AL$6,$AH$11="Combined"),SUM('Raw Data'!AX1240:AX1241),IF(AND($AE$11=$AL$7,$AH$11="Combined"),SUM('Raw Data'!AX1447:AX1448),"Error")))))))))))))))))))))</f>
        <v>0</v>
      </c>
      <c r="O55" s="6">
        <f>IF(AND($AE$11=$AL$1,OR($AH$11="Northbound",$AH$11="Eastbound")),'Raw Data'!AY205,IF(AND($AE$11=$AL$2,OR($AH$11="Northbound",$AH$11="Eastbound")),'Raw Data'!AY412,IF(AND($AE$11=$AL$3,OR($AH$11="Northbound",$AH$11="Eastbound")),'Raw Data'!AY619,IF(AND($AE$11=$AL$4,OR($AH$11="Northbound",$AH$11="Eastbound")),'Raw Data'!AY826,IF(AND($AE$11=$AL$5,OR($AH$11="Northbound",$AH$11="Eastbound")),'Raw Data'!AY1033,IF(AND($AE$11=$AL$6,OR($AH$11="Northbound",$AH$11="Eastbound")),'Raw Data'!AY1240,IF(AND($AE$11=$AL$7,OR($AH$11="Northbound",$AH$11="Eastbound")),'Raw Data'!AY1447,IF(AND($AE$11=$AL$1,OR($AH$11="Southbound",$AH$11="Westbound")),'Raw Data'!AY206,IF(AND($AE$11=$AL$2,OR($AH$11="Southbound",$AH$11="Westbound")),'Raw Data'!AY413,IF(AND($AE$11=$AL$3,OR($AH$11="Southbound",$AH$11="Westbound")),'Raw Data'!AY620,IF(AND($AE$11=$AL$4,OR($AH$11="Southbound",$AH$11="Westbound")),'Raw Data'!AY827,IF(AND($AE$11=$AL$5,OR($AH$11="Southbound",$AH$11="Westbound")),'Raw Data'!AY1034,IF(AND($AE$11=$AL$6,OR($AH$11="Southbound",$AH$11="Westbound")),'Raw Data'!AY1241,IF(AND($AE$11=$AL$7,OR($AH$11="Southbound",$AH$11="Westbound")),'Raw Data'!AY1448,IF(AND($AE$11=$AL$1,$AH$11="Combined"),SUM('Raw Data'!AY205:AY206),IF(AND($AE$11=$AL$2,$AH$11="Combined"),SUM('Raw Data'!AY412:AY413),IF(AND($AE$11=$AL$3,$AH$11="Combined"),SUM('Raw Data'!AY619:AY620),IF(AND($AE$11=$AL$4,$AH$11="Combined"),SUM('Raw Data'!AY826:AY827),IF(AND($AE$11=$AL$5,$AH$11="Combined"),SUM('Raw Data'!AY1033:AY1034),IF(AND($AE$11=$AL$6,$AH$11="Combined"),SUM('Raw Data'!AY1240:AY1241),IF(AND($AE$11=$AL$7,$AH$11="Combined"),SUM('Raw Data'!AY1447:AY1448),"Error")))))))))))))))))))))</f>
        <v>0</v>
      </c>
      <c r="P55" s="6">
        <f>IF(AND($AE$11=$AL$1,OR($AH$11="Northbound",$AH$11="Eastbound")),'Raw Data'!AZ205,IF(AND($AE$11=$AL$2,OR($AH$11="Northbound",$AH$11="Eastbound")),'Raw Data'!AZ412,IF(AND($AE$11=$AL$3,OR($AH$11="Northbound",$AH$11="Eastbound")),'Raw Data'!AZ619,IF(AND($AE$11=$AL$4,OR($AH$11="Northbound",$AH$11="Eastbound")),'Raw Data'!AZ826,IF(AND($AE$11=$AL$5,OR($AH$11="Northbound",$AH$11="Eastbound")),'Raw Data'!AZ1033,IF(AND($AE$11=$AL$6,OR($AH$11="Northbound",$AH$11="Eastbound")),'Raw Data'!AZ1240,IF(AND($AE$11=$AL$7,OR($AH$11="Northbound",$AH$11="Eastbound")),'Raw Data'!AZ1447,IF(AND($AE$11=$AL$1,OR($AH$11="Southbound",$AH$11="Westbound")),'Raw Data'!AZ206,IF(AND($AE$11=$AL$2,OR($AH$11="Southbound",$AH$11="Westbound")),'Raw Data'!AZ413,IF(AND($AE$11=$AL$3,OR($AH$11="Southbound",$AH$11="Westbound")),'Raw Data'!AZ620,IF(AND($AE$11=$AL$4,OR($AH$11="Southbound",$AH$11="Westbound")),'Raw Data'!AZ827,IF(AND($AE$11=$AL$5,OR($AH$11="Southbound",$AH$11="Westbound")),'Raw Data'!AZ1034,IF(AND($AE$11=$AL$6,OR($AH$11="Southbound",$AH$11="Westbound")),'Raw Data'!AZ1241,IF(AND($AE$11=$AL$7,OR($AH$11="Southbound",$AH$11="Westbound")),'Raw Data'!AZ1448,IF(AND($AE$11=$AL$1,$AH$11="Combined"),SUM('Raw Data'!AZ205:AZ206),IF(AND($AE$11=$AL$2,$AH$11="Combined"),SUM('Raw Data'!AZ412:AZ413),IF(AND($AE$11=$AL$3,$AH$11="Combined"),SUM('Raw Data'!AZ619:AZ620),IF(AND($AE$11=$AL$4,$AH$11="Combined"),SUM('Raw Data'!AZ826:AZ827),IF(AND($AE$11=$AL$5,$AH$11="Combined"),SUM('Raw Data'!AZ1033:AZ1034),IF(AND($AE$11=$AL$6,$AH$11="Combined"),SUM('Raw Data'!AZ1240:AZ1241),IF(AND($AE$11=$AL$7,$AH$11="Combined"),SUM('Raw Data'!AZ1447:AZ1448),"Error")))))))))))))))))))))</f>
        <v>0</v>
      </c>
      <c r="Q55" s="6">
        <f>IF(AND($AE$11=$AL$1,OR($AH$11="Northbound",$AH$11="Eastbound")),'Raw Data'!BA205,IF(AND($AE$11=$AL$2,OR($AH$11="Northbound",$AH$11="Eastbound")),'Raw Data'!BA412,IF(AND($AE$11=$AL$3,OR($AH$11="Northbound",$AH$11="Eastbound")),'Raw Data'!BA619,IF(AND($AE$11=$AL$4,OR($AH$11="Northbound",$AH$11="Eastbound")),'Raw Data'!BA826,IF(AND($AE$11=$AL$5,OR($AH$11="Northbound",$AH$11="Eastbound")),'Raw Data'!BA1033,IF(AND($AE$11=$AL$6,OR($AH$11="Northbound",$AH$11="Eastbound")),'Raw Data'!BA1240,IF(AND($AE$11=$AL$7,OR($AH$11="Northbound",$AH$11="Eastbound")),'Raw Data'!BA1447,IF(AND($AE$11=$AL$1,OR($AH$11="Southbound",$AH$11="Westbound")),'Raw Data'!BA206,IF(AND($AE$11=$AL$2,OR($AH$11="Southbound",$AH$11="Westbound")),'Raw Data'!BA413,IF(AND($AE$11=$AL$3,OR($AH$11="Southbound",$AH$11="Westbound")),'Raw Data'!BA620,IF(AND($AE$11=$AL$4,OR($AH$11="Southbound",$AH$11="Westbound")),'Raw Data'!BA827,IF(AND($AE$11=$AL$5,OR($AH$11="Southbound",$AH$11="Westbound")),'Raw Data'!BA1034,IF(AND($AE$11=$AL$6,OR($AH$11="Southbound",$AH$11="Westbound")),'Raw Data'!BA1241,IF(AND($AE$11=$AL$7,OR($AH$11="Southbound",$AH$11="Westbound")),'Raw Data'!BA1448,IF(AND($AE$11=$AL$1,$AH$11="Combined"),SUM('Raw Data'!BA205:BA206),IF(AND($AE$11=$AL$2,$AH$11="Combined"),SUM('Raw Data'!BA412:BA413),IF(AND($AE$11=$AL$3,$AH$11="Combined"),SUM('Raw Data'!BA619:BA620),IF(AND($AE$11=$AL$4,$AH$11="Combined"),SUM('Raw Data'!BA826:BA827),IF(AND($AE$11=$AL$5,$AH$11="Combined"),SUM('Raw Data'!BA1033:BA1034),IF(AND($AE$11=$AL$6,$AH$11="Combined"),SUM('Raw Data'!BA1240:BA1241),IF(AND($AE$11=$AL$7,$AH$11="Combined"),SUM('Raw Data'!BA1447:BA1448),"Error")))))))))))))))))))))</f>
        <v>0</v>
      </c>
      <c r="R55" s="6">
        <f>IF(AND($AE$11=$AL$1,OR($AH$11="Northbound",$AH$11="Eastbound")),'Raw Data'!BB205,IF(AND($AE$11=$AL$2,OR($AH$11="Northbound",$AH$11="Eastbound")),'Raw Data'!BB412,IF(AND($AE$11=$AL$3,OR($AH$11="Northbound",$AH$11="Eastbound")),'Raw Data'!BB619,IF(AND($AE$11=$AL$4,OR($AH$11="Northbound",$AH$11="Eastbound")),'Raw Data'!BB826,IF(AND($AE$11=$AL$5,OR($AH$11="Northbound",$AH$11="Eastbound")),'Raw Data'!BB1033,IF(AND($AE$11=$AL$6,OR($AH$11="Northbound",$AH$11="Eastbound")),'Raw Data'!BB1240,IF(AND($AE$11=$AL$7,OR($AH$11="Northbound",$AH$11="Eastbound")),'Raw Data'!BB1447,IF(AND($AE$11=$AL$1,OR($AH$11="Southbound",$AH$11="Westbound")),'Raw Data'!BB206,IF(AND($AE$11=$AL$2,OR($AH$11="Southbound",$AH$11="Westbound")),'Raw Data'!BB413,IF(AND($AE$11=$AL$3,OR($AH$11="Southbound",$AH$11="Westbound")),'Raw Data'!BB620,IF(AND($AE$11=$AL$4,OR($AH$11="Southbound",$AH$11="Westbound")),'Raw Data'!BB827,IF(AND($AE$11=$AL$5,OR($AH$11="Southbound",$AH$11="Westbound")),'Raw Data'!BB1034,IF(AND($AE$11=$AL$6,OR($AH$11="Southbound",$AH$11="Westbound")),'Raw Data'!BB1241,IF(AND($AE$11=$AL$7,OR($AH$11="Southbound",$AH$11="Westbound")),'Raw Data'!BB1448,IF(AND($AE$11=$AL$1,$AH$11="Combined"),SUM('Raw Data'!BB205:BB206),IF(AND($AE$11=$AL$2,$AH$11="Combined"),SUM('Raw Data'!BB412:BB413),IF(AND($AE$11=$AL$3,$AH$11="Combined"),SUM('Raw Data'!BB619:BB620),IF(AND($AE$11=$AL$4,$AH$11="Combined"),SUM('Raw Data'!BB826:BB827),IF(AND($AE$11=$AL$5,$AH$11="Combined"),SUM('Raw Data'!BB1033:BB1034),IF(AND($AE$11=$AL$6,$AH$11="Combined"),SUM('Raw Data'!BB1240:BB1241),IF(AND($AE$11=$AL$7,$AH$11="Combined"),SUM('Raw Data'!BB1447:BB1448),"Error")))))))))))))))))))))</f>
        <v>0</v>
      </c>
      <c r="S55" s="6">
        <f>IF(AND($AE$11=$AL$1,OR($AH$11="Northbound",$AH$11="Eastbound")),'Raw Data'!BC205,IF(AND($AE$11=$AL$2,OR($AH$11="Northbound",$AH$11="Eastbound")),'Raw Data'!BC412,IF(AND($AE$11=$AL$3,OR($AH$11="Northbound",$AH$11="Eastbound")),'Raw Data'!BC619,IF(AND($AE$11=$AL$4,OR($AH$11="Northbound",$AH$11="Eastbound")),'Raw Data'!BC826,IF(AND($AE$11=$AL$5,OR($AH$11="Northbound",$AH$11="Eastbound")),'Raw Data'!BC1033,IF(AND($AE$11=$AL$6,OR($AH$11="Northbound",$AH$11="Eastbound")),'Raw Data'!BC1240,IF(AND($AE$11=$AL$7,OR($AH$11="Northbound",$AH$11="Eastbound")),'Raw Data'!BC1447,IF(AND($AE$11=$AL$1,OR($AH$11="Southbound",$AH$11="Westbound")),'Raw Data'!BC206,IF(AND($AE$11=$AL$2,OR($AH$11="Southbound",$AH$11="Westbound")),'Raw Data'!BC413,IF(AND($AE$11=$AL$3,OR($AH$11="Southbound",$AH$11="Westbound")),'Raw Data'!BC620,IF(AND($AE$11=$AL$4,OR($AH$11="Southbound",$AH$11="Westbound")),'Raw Data'!BC827,IF(AND($AE$11=$AL$5,OR($AH$11="Southbound",$AH$11="Westbound")),'Raw Data'!BC1034,IF(AND($AE$11=$AL$6,OR($AH$11="Southbound",$AH$11="Westbound")),'Raw Data'!BC1241,IF(AND($AE$11=$AL$7,OR($AH$11="Southbound",$AH$11="Westbound")),'Raw Data'!BC1448,IF(AND($AE$11=$AL$1,$AH$11="Combined"),SUM('Raw Data'!BC205:BC206),IF(AND($AE$11=$AL$2,$AH$11="Combined"),SUM('Raw Data'!BC412:BC413),IF(AND($AE$11=$AL$3,$AH$11="Combined"),SUM('Raw Data'!BC619:BC620),IF(AND($AE$11=$AL$4,$AH$11="Combined"),SUM('Raw Data'!BC826:BC827),IF(AND($AE$11=$AL$5,$AH$11="Combined"),SUM('Raw Data'!BC1033:BC1034),IF(AND($AE$11=$AL$6,$AH$11="Combined"),SUM('Raw Data'!BC1240:BC1241),IF(AND($AE$11=$AL$7,$AH$11="Combined"),SUM('Raw Data'!BC1447:BC1448),"Error")))))))))))))))))))))</f>
        <v>0</v>
      </c>
      <c r="T55" s="6">
        <f>IF(AND($AE$11=$AL$1,OR($AH$11="Northbound",$AH$11="Eastbound")),'Raw Data'!BD205,IF(AND($AE$11=$AL$2,OR($AH$11="Northbound",$AH$11="Eastbound")),'Raw Data'!BD412,IF(AND($AE$11=$AL$3,OR($AH$11="Northbound",$AH$11="Eastbound")),'Raw Data'!BD619,IF(AND($AE$11=$AL$4,OR($AH$11="Northbound",$AH$11="Eastbound")),'Raw Data'!BD826,IF(AND($AE$11=$AL$5,OR($AH$11="Northbound",$AH$11="Eastbound")),'Raw Data'!BD1033,IF(AND($AE$11=$AL$6,OR($AH$11="Northbound",$AH$11="Eastbound")),'Raw Data'!BD1240,IF(AND($AE$11=$AL$7,OR($AH$11="Northbound",$AH$11="Eastbound")),'Raw Data'!BD1447,IF(AND($AE$11=$AL$1,OR($AH$11="Southbound",$AH$11="Westbound")),'Raw Data'!BD206,IF(AND($AE$11=$AL$2,OR($AH$11="Southbound",$AH$11="Westbound")),'Raw Data'!BD413,IF(AND($AE$11=$AL$3,OR($AH$11="Southbound",$AH$11="Westbound")),'Raw Data'!BD620,IF(AND($AE$11=$AL$4,OR($AH$11="Southbound",$AH$11="Westbound")),'Raw Data'!BD827,IF(AND($AE$11=$AL$5,OR($AH$11="Southbound",$AH$11="Westbound")),'Raw Data'!BD1034,IF(AND($AE$11=$AL$6,OR($AH$11="Southbound",$AH$11="Westbound")),'Raw Data'!BD1241,IF(AND($AE$11=$AL$7,OR($AH$11="Southbound",$AH$11="Westbound")),'Raw Data'!BD1448,IF(AND($AE$11=$AL$1,$AH$11="Combined"),SUM('Raw Data'!BD205:BD206),IF(AND($AE$11=$AL$2,$AH$11="Combined"),SUM('Raw Data'!BD412:BD413),IF(AND($AE$11=$AL$3,$AH$11="Combined"),SUM('Raw Data'!BD619:BD620),IF(AND($AE$11=$AL$4,$AH$11="Combined"),SUM('Raw Data'!BD826:BD827),IF(AND($AE$11=$AL$5,$AH$11="Combined"),SUM('Raw Data'!BD1033:BD1034),IF(AND($AE$11=$AL$6,$AH$11="Combined"),SUM('Raw Data'!BD1240:BD1241),IF(AND($AE$11=$AL$7,$AH$11="Combined"),SUM('Raw Data'!BD1447:BD1448),"Error")))))))))))))))))))))</f>
        <v>0</v>
      </c>
      <c r="U55" s="6">
        <f>IF(AND($AE$11=$AL$1,OR($AH$11="Northbound",$AH$11="Eastbound")),'Raw Data'!BE205,IF(AND($AE$11=$AL$2,OR($AH$11="Northbound",$AH$11="Eastbound")),'Raw Data'!BE412,IF(AND($AE$11=$AL$3,OR($AH$11="Northbound",$AH$11="Eastbound")),'Raw Data'!BE619,IF(AND($AE$11=$AL$4,OR($AH$11="Northbound",$AH$11="Eastbound")),'Raw Data'!BE826,IF(AND($AE$11=$AL$5,OR($AH$11="Northbound",$AH$11="Eastbound")),'Raw Data'!BE1033,IF(AND($AE$11=$AL$6,OR($AH$11="Northbound",$AH$11="Eastbound")),'Raw Data'!BE1240,IF(AND($AE$11=$AL$7,OR($AH$11="Northbound",$AH$11="Eastbound")),'Raw Data'!BE1447,IF(AND($AE$11=$AL$1,OR($AH$11="Southbound",$AH$11="Westbound")),'Raw Data'!BE206,IF(AND($AE$11=$AL$2,OR($AH$11="Southbound",$AH$11="Westbound")),'Raw Data'!BE413,IF(AND($AE$11=$AL$3,OR($AH$11="Southbound",$AH$11="Westbound")),'Raw Data'!BE620,IF(AND($AE$11=$AL$4,OR($AH$11="Southbound",$AH$11="Westbound")),'Raw Data'!BE827,IF(AND($AE$11=$AL$5,OR($AH$11="Southbound",$AH$11="Westbound")),'Raw Data'!BE1034,IF(AND($AE$11=$AL$6,OR($AH$11="Southbound",$AH$11="Westbound")),'Raw Data'!BE1241,IF(AND($AE$11=$AL$7,OR($AH$11="Southbound",$AH$11="Westbound")),'Raw Data'!BE1448,IF(AND($AE$11=$AL$1,$AH$11="Combined"),SUM('Raw Data'!BE205:BE206),IF(AND($AE$11=$AL$2,$AH$11="Combined"),SUM('Raw Data'!BE412:BE413),IF(AND($AE$11=$AL$3,$AH$11="Combined"),SUM('Raw Data'!BE619:BE620),IF(AND($AE$11=$AL$4,$AH$11="Combined"),SUM('Raw Data'!BE826:BE827),IF(AND($AE$11=$AL$5,$AH$11="Combined"),SUM('Raw Data'!BE1033:BE1034),IF(AND($AE$11=$AL$6,$AH$11="Combined"),SUM('Raw Data'!BE1240:BE1241),IF(AND($AE$11=$AL$7,$AH$11="Combined"),SUM('Raw Data'!BE1447:BE1448),"Error")))))))))))))))))))))</f>
        <v>0</v>
      </c>
      <c r="V55" s="6">
        <f>IF(AND($AE$11=$AL$1,OR($AH$11="Northbound",$AH$11="Eastbound")),'Raw Data'!BF205,IF(AND($AE$11=$AL$2,OR($AH$11="Northbound",$AH$11="Eastbound")),'Raw Data'!BF412,IF(AND($AE$11=$AL$3,OR($AH$11="Northbound",$AH$11="Eastbound")),'Raw Data'!BF619,IF(AND($AE$11=$AL$4,OR($AH$11="Northbound",$AH$11="Eastbound")),'Raw Data'!BF826,IF(AND($AE$11=$AL$5,OR($AH$11="Northbound",$AH$11="Eastbound")),'Raw Data'!BF1033,IF(AND($AE$11=$AL$6,OR($AH$11="Northbound",$AH$11="Eastbound")),'Raw Data'!BF1240,IF(AND($AE$11=$AL$7,OR($AH$11="Northbound",$AH$11="Eastbound")),'Raw Data'!BF1447,IF(AND($AE$11=$AL$1,OR($AH$11="Southbound",$AH$11="Westbound")),'Raw Data'!BF206,IF(AND($AE$11=$AL$2,OR($AH$11="Southbound",$AH$11="Westbound")),'Raw Data'!BF413,IF(AND($AE$11=$AL$3,OR($AH$11="Southbound",$AH$11="Westbound")),'Raw Data'!BF620,IF(AND($AE$11=$AL$4,OR($AH$11="Southbound",$AH$11="Westbound")),'Raw Data'!BF827,IF(AND($AE$11=$AL$5,OR($AH$11="Southbound",$AH$11="Westbound")),'Raw Data'!BF1034,IF(AND($AE$11=$AL$6,OR($AH$11="Southbound",$AH$11="Westbound")),'Raw Data'!BF1241,IF(AND($AE$11=$AL$7,OR($AH$11="Southbound",$AH$11="Westbound")),'Raw Data'!BF1448,IF(AND($AE$11=$AL$1,$AH$11="Combined"),SUM('Raw Data'!BF205:BF206),IF(AND($AE$11=$AL$2,$AH$11="Combined"),SUM('Raw Data'!BF412:BF413),IF(AND($AE$11=$AL$3,$AH$11="Combined"),SUM('Raw Data'!BF619:BF620),IF(AND($AE$11=$AL$4,$AH$11="Combined"),SUM('Raw Data'!BF826:BF827),IF(AND($AE$11=$AL$5,$AH$11="Combined"),SUM('Raw Data'!BF1033:BF1034),IF(AND($AE$11=$AL$6,$AH$11="Combined"),SUM('Raw Data'!BF1240:BF1241),IF(AND($AE$11=$AL$7,$AH$11="Combined"),SUM('Raw Data'!BF1447:BF1448),"Error")))))))))))))))))))))</f>
        <v>0</v>
      </c>
      <c r="W55" s="6">
        <f>IF(AND($AE$11=$AL$1,OR($AH$11="Northbound",$AH$11="Eastbound")),'Raw Data'!BG205,IF(AND($AE$11=$AL$2,OR($AH$11="Northbound",$AH$11="Eastbound")),'Raw Data'!BG412,IF(AND($AE$11=$AL$3,OR($AH$11="Northbound",$AH$11="Eastbound")),'Raw Data'!BG619,IF(AND($AE$11=$AL$4,OR($AH$11="Northbound",$AH$11="Eastbound")),'Raw Data'!BG826,IF(AND($AE$11=$AL$5,OR($AH$11="Northbound",$AH$11="Eastbound")),'Raw Data'!BG1033,IF(AND($AE$11=$AL$6,OR($AH$11="Northbound",$AH$11="Eastbound")),'Raw Data'!BG1240,IF(AND($AE$11=$AL$7,OR($AH$11="Northbound",$AH$11="Eastbound")),'Raw Data'!BG1447,IF(AND($AE$11=$AL$1,OR($AH$11="Southbound",$AH$11="Westbound")),'Raw Data'!BG206,IF(AND($AE$11=$AL$2,OR($AH$11="Southbound",$AH$11="Westbound")),'Raw Data'!BG413,IF(AND($AE$11=$AL$3,OR($AH$11="Southbound",$AH$11="Westbound")),'Raw Data'!BG620,IF(AND($AE$11=$AL$4,OR($AH$11="Southbound",$AH$11="Westbound")),'Raw Data'!BG827,IF(AND($AE$11=$AL$5,OR($AH$11="Southbound",$AH$11="Westbound")),'Raw Data'!BG1034,IF(AND($AE$11=$AL$6,OR($AH$11="Southbound",$AH$11="Westbound")),'Raw Data'!BG1241,IF(AND($AE$11=$AL$7,OR($AH$11="Southbound",$AH$11="Westbound")),'Raw Data'!BG1448,IF(AND($AE$11=$AL$1,$AH$11="Combined"),SUM('Raw Data'!BG205:BG206),IF(AND($AE$11=$AL$2,$AH$11="Combined"),SUM('Raw Data'!BG412:BG413),IF(AND($AE$11=$AL$3,$AH$11="Combined"),SUM('Raw Data'!BG619:BG620),IF(AND($AE$11=$AL$4,$AH$11="Combined"),SUM('Raw Data'!BG826:BG827),IF(AND($AE$11=$AL$5,$AH$11="Combined"),SUM('Raw Data'!BG1033:BG1034),IF(AND($AE$11=$AL$6,$AH$11="Combined"),SUM('Raw Data'!BG1240:BG1241),IF(AND($AE$11=$AL$7,$AH$11="Combined"),SUM('Raw Data'!BG1447:BG1448),"Error")))))))))))))))))))))</f>
        <v>0</v>
      </c>
      <c r="X55" s="6">
        <f t="shared" si="2"/>
        <v>8</v>
      </c>
      <c r="Y55" s="24">
        <f t="shared" si="3"/>
        <v>44.444444444444443</v>
      </c>
      <c r="Z55" s="6" t="str">
        <f>IF(AND($AE$11=$AL$1,OR($AH$11="Northbound",$AH$11="Eastbound")),'Raw Data'!BH205,IF(AND($AE$11=$AL$2,OR($AH$11="Northbound",$AH$11="Eastbound")),'Raw Data'!BH412,IF(AND($AE$11=$AL$3,OR($AH$11="Northbound",$AH$11="Eastbound")),'Raw Data'!BH619,IF(AND($AE$11=$AL$4,OR($AH$11="Northbound",$AH$11="Eastbound")),'Raw Data'!BH826,IF(AND($AE$11=$AL$5,OR($AH$11="Northbound",$AH$11="Eastbound")),'Raw Data'!BH1033,IF(AND($AE$11=$AL$6,OR($AH$11="Northbound",$AH$11="Eastbound")),'Raw Data'!BH1240,IF(AND($AE$11=$AL$7,OR($AH$11="Northbound",$AH$11="Eastbound")),'Raw Data'!BH1447,IF(AND($AE$11=$AL$1,OR($AH$11="Southbound",$AH$11="Westbound")),'Raw Data'!BH206,IF(AND($AE$11=$AL$2,OR($AH$11="Southbound",$AH$11="Westbound")),'Raw Data'!BH413,IF(AND($AE$11=$AL$3,OR($AH$11="Southbound",$AH$11="Westbound")),'Raw Data'!BH620,IF(AND($AE$11=$AL$4,OR($AH$11="Southbound",$AH$11="Westbound")),'Raw Data'!BH827,IF(AND($AE$11=$AL$5,OR($AH$11="Southbound",$AH$11="Westbound")),'Raw Data'!BH1034,IF(AND($AE$11=$AL$6,OR($AH$11="Southbound",$AH$11="Westbound")),'Raw Data'!BH1241,IF(AND($AE$11=$AL$7,OR($AH$11="Southbound",$AH$11="Westbound")),'Raw Data'!BH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5" s="6" t="str">
        <f>IF(AND($AE$11=$AL$1,OR($AH$11="Northbound",$AH$11="Eastbound")),'Raw Data'!BI205,IF(AND($AE$11=$AL$2,OR($AH$11="Northbound",$AH$11="Eastbound")),'Raw Data'!BI412,IF(AND($AE$11=$AL$3,OR($AH$11="Northbound",$AH$11="Eastbound")),'Raw Data'!BI619,IF(AND($AE$11=$AL$4,OR($AH$11="Northbound",$AH$11="Eastbound")),'Raw Data'!BI826,IF(AND($AE$11=$AL$5,OR($AH$11="Northbound",$AH$11="Eastbound")),'Raw Data'!BI1033,IF(AND($AE$11=$AL$6,OR($AH$11="Northbound",$AH$11="Eastbound")),'Raw Data'!BI1240,IF(AND($AE$11=$AL$7,OR($AH$11="Northbound",$AH$11="Eastbound")),'Raw Data'!BI1447,IF(AND($AE$11=$AL$1,OR($AH$11="Southbound",$AH$11="Westbound")),'Raw Data'!BI206,IF(AND($AE$11=$AL$2,OR($AH$11="Southbound",$AH$11="Westbound")),'Raw Data'!BI413,IF(AND($AE$11=$AL$3,OR($AH$11="Southbound",$AH$11="Westbound")),'Raw Data'!BI620,IF(AND($AE$11=$AL$4,OR($AH$11="Southbound",$AH$11="Westbound")),'Raw Data'!BI827,IF(AND($AE$11=$AL$5,OR($AH$11="Southbound",$AH$11="Westbound")),'Raw Data'!BI1034,IF(AND($AE$11=$AL$6,OR($AH$11="Southbound",$AH$11="Westbound")),'Raw Data'!BI1241,IF(AND($AE$11=$AL$7,OR($AH$11="Southbound",$AH$11="Westbound")),'Raw Data'!BI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5" s="6" t="str">
        <f>IF(AND($AE$11=$AL$1,OR($AH$11="Northbound",$AH$11="Eastbound")),'Raw Data'!BJ205,IF(AND($AE$11=$AL$2,OR($AH$11="Northbound",$AH$11="Eastbound")),'Raw Data'!BJ412,IF(AND($AE$11=$AL$3,OR($AH$11="Northbound",$AH$11="Eastbound")),'Raw Data'!BJ619,IF(AND($AE$11=$AL$4,OR($AH$11="Northbound",$AH$11="Eastbound")),'Raw Data'!BJ826,IF(AND($AE$11=$AL$5,OR($AH$11="Northbound",$AH$11="Eastbound")),'Raw Data'!BJ1033,IF(AND($AE$11=$AL$6,OR($AH$11="Northbound",$AH$11="Eastbound")),'Raw Data'!BJ1240,IF(AND($AE$11=$AL$7,OR($AH$11="Northbound",$AH$11="Eastbound")),'Raw Data'!BJ1447,IF(AND($AE$11=$AL$1,OR($AH$11="Southbound",$AH$11="Westbound")),'Raw Data'!BJ206,IF(AND($AE$11=$AL$2,OR($AH$11="Southbound",$AH$11="Westbound")),'Raw Data'!BJ413,IF(AND($AE$11=$AL$3,OR($AH$11="Southbound",$AH$11="Westbound")),'Raw Data'!BJ620,IF(AND($AE$11=$AL$4,OR($AH$11="Southbound",$AH$11="Westbound")),'Raw Data'!BJ827,IF(AND($AE$11=$AL$5,OR($AH$11="Southbound",$AH$11="Westbound")),'Raw Data'!BJ1034,IF(AND($AE$11=$AL$6,OR($AH$11="Southbound",$AH$11="Westbound")),'Raw Data'!BJ1241,IF(AND($AE$11=$AL$7,OR($AH$11="Southbound",$AH$11="Westbound")),'Raw Data'!BJ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5" s="70" t="str">
        <f>IF(AND($AE$11=$AL$1,OR($AH$11="Northbound",$AH$11="Eastbound")),'Raw Data'!BK205,IF(AND($AE$11=$AL$2,OR($AH$11="Northbound",$AH$11="Eastbound")),'Raw Data'!BK412,IF(AND($AE$11=$AL$3,OR($AH$11="Northbound",$AH$11="Eastbound")),'Raw Data'!BK619,IF(AND($AE$11=$AL$4,OR($AH$11="Northbound",$AH$11="Eastbound")),'Raw Data'!BK826,IF(AND($AE$11=$AL$5,OR($AH$11="Northbound",$AH$11="Eastbound")),'Raw Data'!BK1033,IF(AND($AE$11=$AL$6,OR($AH$11="Northbound",$AH$11="Eastbound")),'Raw Data'!BK1240,IF(AND($AE$11=$AL$7,OR($AH$11="Northbound",$AH$11="Eastbound")),'Raw Data'!BK1447,IF(AND($AE$11=$AL$1,OR($AH$11="Southbound",$AH$11="Westbound")),'Raw Data'!BK206,IF(AND($AE$11=$AL$2,OR($AH$11="Southbound",$AH$11="Westbound")),'Raw Data'!BK413,IF(AND($AE$11=$AL$3,OR($AH$11="Southbound",$AH$11="Westbound")),'Raw Data'!BK620,IF(AND($AE$11=$AL$4,OR($AH$11="Southbound",$AH$11="Westbound")),'Raw Data'!BK827,IF(AND($AE$11=$AL$5,OR($AH$11="Southbound",$AH$11="Westbound")),'Raw Data'!BK1034,IF(AND($AE$11=$AL$6,OR($AH$11="Southbound",$AH$11="Westbound")),'Raw Data'!BK1241,IF(AND($AE$11=$AL$7,OR($AH$11="Southbound",$AH$11="Westbound")),'Raw Data'!BK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5" s="47"/>
      <c r="AF55" s="47"/>
      <c r="AG55" s="47"/>
      <c r="AH55" s="47"/>
      <c r="AI55" s="47"/>
      <c r="AJ55" s="47"/>
      <c r="AK55" s="47"/>
      <c r="AL55" s="51"/>
      <c r="AM55" s="51"/>
      <c r="AN55" s="41"/>
      <c r="AO55" s="51"/>
      <c r="AQ55" s="47"/>
      <c r="AR55" s="47"/>
      <c r="AT55" s="47"/>
      <c r="AU55" s="47"/>
    </row>
    <row r="56" spans="1:47" ht="13.8" x14ac:dyDescent="0.25">
      <c r="A56" s="43">
        <v>0.4375</v>
      </c>
      <c r="B56" s="54">
        <f t="shared" si="1"/>
        <v>20</v>
      </c>
      <c r="C56" s="6">
        <f>IF(AND($AE$11=$AL$1,OR($AH$11="Northbound",$AH$11="Eastbound")),'Raw Data'!AM207,IF(AND($AE$11=$AL$2,OR($AH$11="Northbound",$AH$11="Eastbound")),'Raw Data'!AM414,IF(AND($AE$11=$AL$3,OR($AH$11="Northbound",$AH$11="Eastbound")),'Raw Data'!AM621,IF(AND($AE$11=$AL$4,OR($AH$11="Northbound",$AH$11="Eastbound")),'Raw Data'!AM828,IF(AND($AE$11=$AL$5,OR($AH$11="Northbound",$AH$11="Eastbound")),'Raw Data'!AM1035,IF(AND($AE$11=$AL$6,OR($AH$11="Northbound",$AH$11="Eastbound")),'Raw Data'!AM1242,IF(AND($AE$11=$AL$7,OR($AH$11="Northbound",$AH$11="Eastbound")),'Raw Data'!AM1449,IF(AND($AE$11=$AL$1,OR($AH$11="Southbound",$AH$11="Westbound")),'Raw Data'!AM208,IF(AND($AE$11=$AL$2,OR($AH$11="Southbound",$AH$11="Westbound")),'Raw Data'!AM415,IF(AND($AE$11=$AL$3,OR($AH$11="Southbound",$AH$11="Westbound")),'Raw Data'!AM622,IF(AND($AE$11=$AL$4,OR($AH$11="Southbound",$AH$11="Westbound")),'Raw Data'!AM829,IF(AND($AE$11=$AL$5,OR($AH$11="Southbound",$AH$11="Westbound")),'Raw Data'!AM1036,IF(AND($AE$11=$AL$6,OR($AH$11="Southbound",$AH$11="Westbound")),'Raw Data'!AM1243,IF(AND($AE$11=$AL$7,OR($AH$11="Southbound",$AH$11="Westbound")),'Raw Data'!AM1450,IF(AND($AE$11=$AL$1,$AH$11="Combined"),SUM('Raw Data'!AM207:AM208),IF(AND($AE$11=$AL$2,$AH$11="Combined"),SUM('Raw Data'!AM414:AM415),IF(AND($AE$11=$AL$3,$AH$11="Combined"),SUM('Raw Data'!AM621:AM622),IF(AND($AE$11=$AL$4,$AH$11="Combined"),SUM('Raw Data'!AM828:AM829),IF(AND($AE$11=$AL$5,$AH$11="Combined"),SUM('Raw Data'!AM1035:AM1036),IF(AND($AE$11=$AL$6,$AH$11="Combined"),SUM('Raw Data'!AM1242:AM1243),IF(AND($AE$11=$AL$7,$AH$11="Combined"),SUM('Raw Data'!AM1449:AM1450),"Error")))))))))))))))))))))</f>
        <v>0</v>
      </c>
      <c r="D56" s="6">
        <f>IF(AND($AE$11=$AL$1,OR($AH$11="Northbound",$AH$11="Eastbound")),'Raw Data'!AN207,IF(AND($AE$11=$AL$2,OR($AH$11="Northbound",$AH$11="Eastbound")),'Raw Data'!AN414,IF(AND($AE$11=$AL$3,OR($AH$11="Northbound",$AH$11="Eastbound")),'Raw Data'!AN621,IF(AND($AE$11=$AL$4,OR($AH$11="Northbound",$AH$11="Eastbound")),'Raw Data'!AN828,IF(AND($AE$11=$AL$5,OR($AH$11="Northbound",$AH$11="Eastbound")),'Raw Data'!AN1035,IF(AND($AE$11=$AL$6,OR($AH$11="Northbound",$AH$11="Eastbound")),'Raw Data'!AN1242,IF(AND($AE$11=$AL$7,OR($AH$11="Northbound",$AH$11="Eastbound")),'Raw Data'!AN1449,IF(AND($AE$11=$AL$1,OR($AH$11="Southbound",$AH$11="Westbound")),'Raw Data'!AN208,IF(AND($AE$11=$AL$2,OR($AH$11="Southbound",$AH$11="Westbound")),'Raw Data'!AN415,IF(AND($AE$11=$AL$3,OR($AH$11="Southbound",$AH$11="Westbound")),'Raw Data'!AN622,IF(AND($AE$11=$AL$4,OR($AH$11="Southbound",$AH$11="Westbound")),'Raw Data'!AN829,IF(AND($AE$11=$AL$5,OR($AH$11="Southbound",$AH$11="Westbound")),'Raw Data'!AN1036,IF(AND($AE$11=$AL$6,OR($AH$11="Southbound",$AH$11="Westbound")),'Raw Data'!AN1243,IF(AND($AE$11=$AL$7,OR($AH$11="Southbound",$AH$11="Westbound")),'Raw Data'!AN1450,IF(AND($AE$11=$AL$1,$AH$11="Combined"),SUM('Raw Data'!AN207:AN208),IF(AND($AE$11=$AL$2,$AH$11="Combined"),SUM('Raw Data'!AN414:AN415),IF(AND($AE$11=$AL$3,$AH$11="Combined"),SUM('Raw Data'!AN621:AN622),IF(AND($AE$11=$AL$4,$AH$11="Combined"),SUM('Raw Data'!AN828:AN829),IF(AND($AE$11=$AL$5,$AH$11="Combined"),SUM('Raw Data'!AN1035:AN1036),IF(AND($AE$11=$AL$6,$AH$11="Combined"),SUM('Raw Data'!AN1242:AN1243),IF(AND($AE$11=$AL$7,$AH$11="Combined"),SUM('Raw Data'!AN1449:AN1450),"Error")))))))))))))))))))))</f>
        <v>0</v>
      </c>
      <c r="E56" s="6">
        <f>IF(AND($AE$11=$AL$1,OR($AH$11="Northbound",$AH$11="Eastbound")),'Raw Data'!AO207,IF(AND($AE$11=$AL$2,OR($AH$11="Northbound",$AH$11="Eastbound")),'Raw Data'!AO414,IF(AND($AE$11=$AL$3,OR($AH$11="Northbound",$AH$11="Eastbound")),'Raw Data'!AO621,IF(AND($AE$11=$AL$4,OR($AH$11="Northbound",$AH$11="Eastbound")),'Raw Data'!AO828,IF(AND($AE$11=$AL$5,OR($AH$11="Northbound",$AH$11="Eastbound")),'Raw Data'!AO1035,IF(AND($AE$11=$AL$6,OR($AH$11="Northbound",$AH$11="Eastbound")),'Raw Data'!AO1242,IF(AND($AE$11=$AL$7,OR($AH$11="Northbound",$AH$11="Eastbound")),'Raw Data'!AO1449,IF(AND($AE$11=$AL$1,OR($AH$11="Southbound",$AH$11="Westbound")),'Raw Data'!AO208,IF(AND($AE$11=$AL$2,OR($AH$11="Southbound",$AH$11="Westbound")),'Raw Data'!AO415,IF(AND($AE$11=$AL$3,OR($AH$11="Southbound",$AH$11="Westbound")),'Raw Data'!AO622,IF(AND($AE$11=$AL$4,OR($AH$11="Southbound",$AH$11="Westbound")),'Raw Data'!AO829,IF(AND($AE$11=$AL$5,OR($AH$11="Southbound",$AH$11="Westbound")),'Raw Data'!AO1036,IF(AND($AE$11=$AL$6,OR($AH$11="Southbound",$AH$11="Westbound")),'Raw Data'!AO1243,IF(AND($AE$11=$AL$7,OR($AH$11="Southbound",$AH$11="Westbound")),'Raw Data'!AO1450,IF(AND($AE$11=$AL$1,$AH$11="Combined"),SUM('Raw Data'!AO207:AO208),IF(AND($AE$11=$AL$2,$AH$11="Combined"),SUM('Raw Data'!AO414:AO415),IF(AND($AE$11=$AL$3,$AH$11="Combined"),SUM('Raw Data'!AO621:AO622),IF(AND($AE$11=$AL$4,$AH$11="Combined"),SUM('Raw Data'!AO828:AO829),IF(AND($AE$11=$AL$5,$AH$11="Combined"),SUM('Raw Data'!AO1035:AO1036),IF(AND($AE$11=$AL$6,$AH$11="Combined"),SUM('Raw Data'!AO1242:AO1243),IF(AND($AE$11=$AL$7,$AH$11="Combined"),SUM('Raw Data'!AO1449:AO1450),"Error")))))))))))))))))))))</f>
        <v>5</v>
      </c>
      <c r="F56" s="6">
        <f>IF(AND($AE$11=$AL$1,OR($AH$11="Northbound",$AH$11="Eastbound")),'Raw Data'!AP207,IF(AND($AE$11=$AL$2,OR($AH$11="Northbound",$AH$11="Eastbound")),'Raw Data'!AP414,IF(AND($AE$11=$AL$3,OR($AH$11="Northbound",$AH$11="Eastbound")),'Raw Data'!AP621,IF(AND($AE$11=$AL$4,OR($AH$11="Northbound",$AH$11="Eastbound")),'Raw Data'!AP828,IF(AND($AE$11=$AL$5,OR($AH$11="Northbound",$AH$11="Eastbound")),'Raw Data'!AP1035,IF(AND($AE$11=$AL$6,OR($AH$11="Northbound",$AH$11="Eastbound")),'Raw Data'!AP1242,IF(AND($AE$11=$AL$7,OR($AH$11="Northbound",$AH$11="Eastbound")),'Raw Data'!AP1449,IF(AND($AE$11=$AL$1,OR($AH$11="Southbound",$AH$11="Westbound")),'Raw Data'!AP208,IF(AND($AE$11=$AL$2,OR($AH$11="Southbound",$AH$11="Westbound")),'Raw Data'!AP415,IF(AND($AE$11=$AL$3,OR($AH$11="Southbound",$AH$11="Westbound")),'Raw Data'!AP622,IF(AND($AE$11=$AL$4,OR($AH$11="Southbound",$AH$11="Westbound")),'Raw Data'!AP829,IF(AND($AE$11=$AL$5,OR($AH$11="Southbound",$AH$11="Westbound")),'Raw Data'!AP1036,IF(AND($AE$11=$AL$6,OR($AH$11="Southbound",$AH$11="Westbound")),'Raw Data'!AP1243,IF(AND($AE$11=$AL$7,OR($AH$11="Southbound",$AH$11="Westbound")),'Raw Data'!AP1450,IF(AND($AE$11=$AL$1,$AH$11="Combined"),SUM('Raw Data'!AP207:AP208),IF(AND($AE$11=$AL$2,$AH$11="Combined"),SUM('Raw Data'!AP414:AP415),IF(AND($AE$11=$AL$3,$AH$11="Combined"),SUM('Raw Data'!AP621:AP622),IF(AND($AE$11=$AL$4,$AH$11="Combined"),SUM('Raw Data'!AP828:AP829),IF(AND($AE$11=$AL$5,$AH$11="Combined"),SUM('Raw Data'!AP1035:AP1036),IF(AND($AE$11=$AL$6,$AH$11="Combined"),SUM('Raw Data'!AP1242:AP1243),IF(AND($AE$11=$AL$7,$AH$11="Combined"),SUM('Raw Data'!AP1449:AP1450),"Error")))))))))))))))))))))</f>
        <v>8</v>
      </c>
      <c r="G56" s="6">
        <f>IF(AND($AE$11=$AL$1,OR($AH$11="Northbound",$AH$11="Eastbound")),'Raw Data'!AQ207,IF(AND($AE$11=$AL$2,OR($AH$11="Northbound",$AH$11="Eastbound")),'Raw Data'!AQ414,IF(AND($AE$11=$AL$3,OR($AH$11="Northbound",$AH$11="Eastbound")),'Raw Data'!AQ621,IF(AND($AE$11=$AL$4,OR($AH$11="Northbound",$AH$11="Eastbound")),'Raw Data'!AQ828,IF(AND($AE$11=$AL$5,OR($AH$11="Northbound",$AH$11="Eastbound")),'Raw Data'!AQ1035,IF(AND($AE$11=$AL$6,OR($AH$11="Northbound",$AH$11="Eastbound")),'Raw Data'!AQ1242,IF(AND($AE$11=$AL$7,OR($AH$11="Northbound",$AH$11="Eastbound")),'Raw Data'!AQ1449,IF(AND($AE$11=$AL$1,OR($AH$11="Southbound",$AH$11="Westbound")),'Raw Data'!AQ208,IF(AND($AE$11=$AL$2,OR($AH$11="Southbound",$AH$11="Westbound")),'Raw Data'!AQ415,IF(AND($AE$11=$AL$3,OR($AH$11="Southbound",$AH$11="Westbound")),'Raw Data'!AQ622,IF(AND($AE$11=$AL$4,OR($AH$11="Southbound",$AH$11="Westbound")),'Raw Data'!AQ829,IF(AND($AE$11=$AL$5,OR($AH$11="Southbound",$AH$11="Westbound")),'Raw Data'!AQ1036,IF(AND($AE$11=$AL$6,OR($AH$11="Southbound",$AH$11="Westbound")),'Raw Data'!AQ1243,IF(AND($AE$11=$AL$7,OR($AH$11="Southbound",$AH$11="Westbound")),'Raw Data'!AQ1450,IF(AND($AE$11=$AL$1,$AH$11="Combined"),SUM('Raw Data'!AQ207:AQ208),IF(AND($AE$11=$AL$2,$AH$11="Combined"),SUM('Raw Data'!AQ414:AQ415),IF(AND($AE$11=$AL$3,$AH$11="Combined"),SUM('Raw Data'!AQ621:AQ622),IF(AND($AE$11=$AL$4,$AH$11="Combined"),SUM('Raw Data'!AQ828:AQ829),IF(AND($AE$11=$AL$5,$AH$11="Combined"),SUM('Raw Data'!AQ1035:AQ1036),IF(AND($AE$11=$AL$6,$AH$11="Combined"),SUM('Raw Data'!AQ1242:AQ1243),IF(AND($AE$11=$AL$7,$AH$11="Combined"),SUM('Raw Data'!AQ1449:AQ1450),"Error")))))))))))))))))))))</f>
        <v>6</v>
      </c>
      <c r="H56" s="6">
        <f>IF(AND($AE$11=$AL$1,OR($AH$11="Northbound",$AH$11="Eastbound")),'Raw Data'!AR207,IF(AND($AE$11=$AL$2,OR($AH$11="Northbound",$AH$11="Eastbound")),'Raw Data'!AR414,IF(AND($AE$11=$AL$3,OR($AH$11="Northbound",$AH$11="Eastbound")),'Raw Data'!AR621,IF(AND($AE$11=$AL$4,OR($AH$11="Northbound",$AH$11="Eastbound")),'Raw Data'!AR828,IF(AND($AE$11=$AL$5,OR($AH$11="Northbound",$AH$11="Eastbound")),'Raw Data'!AR1035,IF(AND($AE$11=$AL$6,OR($AH$11="Northbound",$AH$11="Eastbound")),'Raw Data'!AR1242,IF(AND($AE$11=$AL$7,OR($AH$11="Northbound",$AH$11="Eastbound")),'Raw Data'!AR1449,IF(AND($AE$11=$AL$1,OR($AH$11="Southbound",$AH$11="Westbound")),'Raw Data'!AR208,IF(AND($AE$11=$AL$2,OR($AH$11="Southbound",$AH$11="Westbound")),'Raw Data'!AR415,IF(AND($AE$11=$AL$3,OR($AH$11="Southbound",$AH$11="Westbound")),'Raw Data'!AR622,IF(AND($AE$11=$AL$4,OR($AH$11="Southbound",$AH$11="Westbound")),'Raw Data'!AR829,IF(AND($AE$11=$AL$5,OR($AH$11="Southbound",$AH$11="Westbound")),'Raw Data'!AR1036,IF(AND($AE$11=$AL$6,OR($AH$11="Southbound",$AH$11="Westbound")),'Raw Data'!AR1243,IF(AND($AE$11=$AL$7,OR($AH$11="Southbound",$AH$11="Westbound")),'Raw Data'!AR1450,IF(AND($AE$11=$AL$1,$AH$11="Combined"),SUM('Raw Data'!AR207:AR208),IF(AND($AE$11=$AL$2,$AH$11="Combined"),SUM('Raw Data'!AR414:AR415),IF(AND($AE$11=$AL$3,$AH$11="Combined"),SUM('Raw Data'!AR621:AR622),IF(AND($AE$11=$AL$4,$AH$11="Combined"),SUM('Raw Data'!AR828:AR829),IF(AND($AE$11=$AL$5,$AH$11="Combined"),SUM('Raw Data'!AR1035:AR1036),IF(AND($AE$11=$AL$6,$AH$11="Combined"),SUM('Raw Data'!AR1242:AR1243),IF(AND($AE$11=$AL$7,$AH$11="Combined"),SUM('Raw Data'!AR1449:AR1450),"Error")))))))))))))))))))))</f>
        <v>1</v>
      </c>
      <c r="I56" s="6">
        <f>IF(AND($AE$11=$AL$1,OR($AH$11="Northbound",$AH$11="Eastbound")),'Raw Data'!AS207,IF(AND($AE$11=$AL$2,OR($AH$11="Northbound",$AH$11="Eastbound")),'Raw Data'!AS414,IF(AND($AE$11=$AL$3,OR($AH$11="Northbound",$AH$11="Eastbound")),'Raw Data'!AS621,IF(AND($AE$11=$AL$4,OR($AH$11="Northbound",$AH$11="Eastbound")),'Raw Data'!AS828,IF(AND($AE$11=$AL$5,OR($AH$11="Northbound",$AH$11="Eastbound")),'Raw Data'!AS1035,IF(AND($AE$11=$AL$6,OR($AH$11="Northbound",$AH$11="Eastbound")),'Raw Data'!AS1242,IF(AND($AE$11=$AL$7,OR($AH$11="Northbound",$AH$11="Eastbound")),'Raw Data'!AS1449,IF(AND($AE$11=$AL$1,OR($AH$11="Southbound",$AH$11="Westbound")),'Raw Data'!AS208,IF(AND($AE$11=$AL$2,OR($AH$11="Southbound",$AH$11="Westbound")),'Raw Data'!AS415,IF(AND($AE$11=$AL$3,OR($AH$11="Southbound",$AH$11="Westbound")),'Raw Data'!AS622,IF(AND($AE$11=$AL$4,OR($AH$11="Southbound",$AH$11="Westbound")),'Raw Data'!AS829,IF(AND($AE$11=$AL$5,OR($AH$11="Southbound",$AH$11="Westbound")),'Raw Data'!AS1036,IF(AND($AE$11=$AL$6,OR($AH$11="Southbound",$AH$11="Westbound")),'Raw Data'!AS1243,IF(AND($AE$11=$AL$7,OR($AH$11="Southbound",$AH$11="Westbound")),'Raw Data'!AS1450,IF(AND($AE$11=$AL$1,$AH$11="Combined"),SUM('Raw Data'!AS207:AS208),IF(AND($AE$11=$AL$2,$AH$11="Combined"),SUM('Raw Data'!AS414:AS415),IF(AND($AE$11=$AL$3,$AH$11="Combined"),SUM('Raw Data'!AS621:AS622),IF(AND($AE$11=$AL$4,$AH$11="Combined"),SUM('Raw Data'!AS828:AS829),IF(AND($AE$11=$AL$5,$AH$11="Combined"),SUM('Raw Data'!AS1035:AS1036),IF(AND($AE$11=$AL$6,$AH$11="Combined"),SUM('Raw Data'!AS1242:AS1243),IF(AND($AE$11=$AL$7,$AH$11="Combined"),SUM('Raw Data'!AS1449:AS1450),"Error")))))))))))))))))))))</f>
        <v>0</v>
      </c>
      <c r="J56" s="6">
        <f>IF(AND($AE$11=$AL$1,OR($AH$11="Northbound",$AH$11="Eastbound")),'Raw Data'!AT207,IF(AND($AE$11=$AL$2,OR($AH$11="Northbound",$AH$11="Eastbound")),'Raw Data'!AT414,IF(AND($AE$11=$AL$3,OR($AH$11="Northbound",$AH$11="Eastbound")),'Raw Data'!AT621,IF(AND($AE$11=$AL$4,OR($AH$11="Northbound",$AH$11="Eastbound")),'Raw Data'!AT828,IF(AND($AE$11=$AL$5,OR($AH$11="Northbound",$AH$11="Eastbound")),'Raw Data'!AT1035,IF(AND($AE$11=$AL$6,OR($AH$11="Northbound",$AH$11="Eastbound")),'Raw Data'!AT1242,IF(AND($AE$11=$AL$7,OR($AH$11="Northbound",$AH$11="Eastbound")),'Raw Data'!AT1449,IF(AND($AE$11=$AL$1,OR($AH$11="Southbound",$AH$11="Westbound")),'Raw Data'!AT208,IF(AND($AE$11=$AL$2,OR($AH$11="Southbound",$AH$11="Westbound")),'Raw Data'!AT415,IF(AND($AE$11=$AL$3,OR($AH$11="Southbound",$AH$11="Westbound")),'Raw Data'!AT622,IF(AND($AE$11=$AL$4,OR($AH$11="Southbound",$AH$11="Westbound")),'Raw Data'!AT829,IF(AND($AE$11=$AL$5,OR($AH$11="Southbound",$AH$11="Westbound")),'Raw Data'!AT1036,IF(AND($AE$11=$AL$6,OR($AH$11="Southbound",$AH$11="Westbound")),'Raw Data'!AT1243,IF(AND($AE$11=$AL$7,OR($AH$11="Southbound",$AH$11="Westbound")),'Raw Data'!AT1450,IF(AND($AE$11=$AL$1,$AH$11="Combined"),SUM('Raw Data'!AT207:AT208),IF(AND($AE$11=$AL$2,$AH$11="Combined"),SUM('Raw Data'!AT414:AT415),IF(AND($AE$11=$AL$3,$AH$11="Combined"),SUM('Raw Data'!AT621:AT622),IF(AND($AE$11=$AL$4,$AH$11="Combined"),SUM('Raw Data'!AT828:AT829),IF(AND($AE$11=$AL$5,$AH$11="Combined"),SUM('Raw Data'!AT1035:AT1036),IF(AND($AE$11=$AL$6,$AH$11="Combined"),SUM('Raw Data'!AT1242:AT1243),IF(AND($AE$11=$AL$7,$AH$11="Combined"),SUM('Raw Data'!AT1449:AT1450),"Error")))))))))))))))))))))</f>
        <v>0</v>
      </c>
      <c r="K56" s="6">
        <f>IF(AND($AE$11=$AL$1,OR($AH$11="Northbound",$AH$11="Eastbound")),'Raw Data'!AU207,IF(AND($AE$11=$AL$2,OR($AH$11="Northbound",$AH$11="Eastbound")),'Raw Data'!AU414,IF(AND($AE$11=$AL$3,OR($AH$11="Northbound",$AH$11="Eastbound")),'Raw Data'!AU621,IF(AND($AE$11=$AL$4,OR($AH$11="Northbound",$AH$11="Eastbound")),'Raw Data'!AU828,IF(AND($AE$11=$AL$5,OR($AH$11="Northbound",$AH$11="Eastbound")),'Raw Data'!AU1035,IF(AND($AE$11=$AL$6,OR($AH$11="Northbound",$AH$11="Eastbound")),'Raw Data'!AU1242,IF(AND($AE$11=$AL$7,OR($AH$11="Northbound",$AH$11="Eastbound")),'Raw Data'!AU1449,IF(AND($AE$11=$AL$1,OR($AH$11="Southbound",$AH$11="Westbound")),'Raw Data'!AU208,IF(AND($AE$11=$AL$2,OR($AH$11="Southbound",$AH$11="Westbound")),'Raw Data'!AU415,IF(AND($AE$11=$AL$3,OR($AH$11="Southbound",$AH$11="Westbound")),'Raw Data'!AU622,IF(AND($AE$11=$AL$4,OR($AH$11="Southbound",$AH$11="Westbound")),'Raw Data'!AU829,IF(AND($AE$11=$AL$5,OR($AH$11="Southbound",$AH$11="Westbound")),'Raw Data'!AU1036,IF(AND($AE$11=$AL$6,OR($AH$11="Southbound",$AH$11="Westbound")),'Raw Data'!AU1243,IF(AND($AE$11=$AL$7,OR($AH$11="Southbound",$AH$11="Westbound")),'Raw Data'!AU1450,IF(AND($AE$11=$AL$1,$AH$11="Combined"),SUM('Raw Data'!AU207:AU208),IF(AND($AE$11=$AL$2,$AH$11="Combined"),SUM('Raw Data'!AU414:AU415),IF(AND($AE$11=$AL$3,$AH$11="Combined"),SUM('Raw Data'!AU621:AU622),IF(AND($AE$11=$AL$4,$AH$11="Combined"),SUM('Raw Data'!AU828:AU829),IF(AND($AE$11=$AL$5,$AH$11="Combined"),SUM('Raw Data'!AU1035:AU1036),IF(AND($AE$11=$AL$6,$AH$11="Combined"),SUM('Raw Data'!AU1242:AU1243),IF(AND($AE$11=$AL$7,$AH$11="Combined"),SUM('Raw Data'!AU1449:AU1450),"Error")))))))))))))))))))))</f>
        <v>0</v>
      </c>
      <c r="L56" s="6">
        <f>IF(AND($AE$11=$AL$1,OR($AH$11="Northbound",$AH$11="Eastbound")),'Raw Data'!AV207,IF(AND($AE$11=$AL$2,OR($AH$11="Northbound",$AH$11="Eastbound")),'Raw Data'!AV414,IF(AND($AE$11=$AL$3,OR($AH$11="Northbound",$AH$11="Eastbound")),'Raw Data'!AV621,IF(AND($AE$11=$AL$4,OR($AH$11="Northbound",$AH$11="Eastbound")),'Raw Data'!AV828,IF(AND($AE$11=$AL$5,OR($AH$11="Northbound",$AH$11="Eastbound")),'Raw Data'!AV1035,IF(AND($AE$11=$AL$6,OR($AH$11="Northbound",$AH$11="Eastbound")),'Raw Data'!AV1242,IF(AND($AE$11=$AL$7,OR($AH$11="Northbound",$AH$11="Eastbound")),'Raw Data'!AV1449,IF(AND($AE$11=$AL$1,OR($AH$11="Southbound",$AH$11="Westbound")),'Raw Data'!AV208,IF(AND($AE$11=$AL$2,OR($AH$11="Southbound",$AH$11="Westbound")),'Raw Data'!AV415,IF(AND($AE$11=$AL$3,OR($AH$11="Southbound",$AH$11="Westbound")),'Raw Data'!AV622,IF(AND($AE$11=$AL$4,OR($AH$11="Southbound",$AH$11="Westbound")),'Raw Data'!AV829,IF(AND($AE$11=$AL$5,OR($AH$11="Southbound",$AH$11="Westbound")),'Raw Data'!AV1036,IF(AND($AE$11=$AL$6,OR($AH$11="Southbound",$AH$11="Westbound")),'Raw Data'!AV1243,IF(AND($AE$11=$AL$7,OR($AH$11="Southbound",$AH$11="Westbound")),'Raw Data'!AV1450,IF(AND($AE$11=$AL$1,$AH$11="Combined"),SUM('Raw Data'!AV207:AV208),IF(AND($AE$11=$AL$2,$AH$11="Combined"),SUM('Raw Data'!AV414:AV415),IF(AND($AE$11=$AL$3,$AH$11="Combined"),SUM('Raw Data'!AV621:AV622),IF(AND($AE$11=$AL$4,$AH$11="Combined"),SUM('Raw Data'!AV828:AV829),IF(AND($AE$11=$AL$5,$AH$11="Combined"),SUM('Raw Data'!AV1035:AV1036),IF(AND($AE$11=$AL$6,$AH$11="Combined"),SUM('Raw Data'!AV1242:AV1243),IF(AND($AE$11=$AL$7,$AH$11="Combined"),SUM('Raw Data'!AV1449:AV1450),"Error")))))))))))))))))))))</f>
        <v>0</v>
      </c>
      <c r="M56" s="6">
        <f>IF(AND($AE$11=$AL$1,OR($AH$11="Northbound",$AH$11="Eastbound")),'Raw Data'!AW207,IF(AND($AE$11=$AL$2,OR($AH$11="Northbound",$AH$11="Eastbound")),'Raw Data'!AW414,IF(AND($AE$11=$AL$3,OR($AH$11="Northbound",$AH$11="Eastbound")),'Raw Data'!AW621,IF(AND($AE$11=$AL$4,OR($AH$11="Northbound",$AH$11="Eastbound")),'Raw Data'!AW828,IF(AND($AE$11=$AL$5,OR($AH$11="Northbound",$AH$11="Eastbound")),'Raw Data'!AW1035,IF(AND($AE$11=$AL$6,OR($AH$11="Northbound",$AH$11="Eastbound")),'Raw Data'!AW1242,IF(AND($AE$11=$AL$7,OR($AH$11="Northbound",$AH$11="Eastbound")),'Raw Data'!AW1449,IF(AND($AE$11=$AL$1,OR($AH$11="Southbound",$AH$11="Westbound")),'Raw Data'!AW208,IF(AND($AE$11=$AL$2,OR($AH$11="Southbound",$AH$11="Westbound")),'Raw Data'!AW415,IF(AND($AE$11=$AL$3,OR($AH$11="Southbound",$AH$11="Westbound")),'Raw Data'!AW622,IF(AND($AE$11=$AL$4,OR($AH$11="Southbound",$AH$11="Westbound")),'Raw Data'!AW829,IF(AND($AE$11=$AL$5,OR($AH$11="Southbound",$AH$11="Westbound")),'Raw Data'!AW1036,IF(AND($AE$11=$AL$6,OR($AH$11="Southbound",$AH$11="Westbound")),'Raw Data'!AW1243,IF(AND($AE$11=$AL$7,OR($AH$11="Southbound",$AH$11="Westbound")),'Raw Data'!AW1450,IF(AND($AE$11=$AL$1,$AH$11="Combined"),SUM('Raw Data'!AW207:AW208),IF(AND($AE$11=$AL$2,$AH$11="Combined"),SUM('Raw Data'!AW414:AW415),IF(AND($AE$11=$AL$3,$AH$11="Combined"),SUM('Raw Data'!AW621:AW622),IF(AND($AE$11=$AL$4,$AH$11="Combined"),SUM('Raw Data'!AW828:AW829),IF(AND($AE$11=$AL$5,$AH$11="Combined"),SUM('Raw Data'!AW1035:AW1036),IF(AND($AE$11=$AL$6,$AH$11="Combined"),SUM('Raw Data'!AW1242:AW1243),IF(AND($AE$11=$AL$7,$AH$11="Combined"),SUM('Raw Data'!AW1449:AW1450),"Error")))))))))))))))))))))</f>
        <v>0</v>
      </c>
      <c r="N56" s="6">
        <f>IF(AND($AE$11=$AL$1,OR($AH$11="Northbound",$AH$11="Eastbound")),'Raw Data'!AX207,IF(AND($AE$11=$AL$2,OR($AH$11="Northbound",$AH$11="Eastbound")),'Raw Data'!AX414,IF(AND($AE$11=$AL$3,OR($AH$11="Northbound",$AH$11="Eastbound")),'Raw Data'!AX621,IF(AND($AE$11=$AL$4,OR($AH$11="Northbound",$AH$11="Eastbound")),'Raw Data'!AX828,IF(AND($AE$11=$AL$5,OR($AH$11="Northbound",$AH$11="Eastbound")),'Raw Data'!AX1035,IF(AND($AE$11=$AL$6,OR($AH$11="Northbound",$AH$11="Eastbound")),'Raw Data'!AX1242,IF(AND($AE$11=$AL$7,OR($AH$11="Northbound",$AH$11="Eastbound")),'Raw Data'!AX1449,IF(AND($AE$11=$AL$1,OR($AH$11="Southbound",$AH$11="Westbound")),'Raw Data'!AX208,IF(AND($AE$11=$AL$2,OR($AH$11="Southbound",$AH$11="Westbound")),'Raw Data'!AX415,IF(AND($AE$11=$AL$3,OR($AH$11="Southbound",$AH$11="Westbound")),'Raw Data'!AX622,IF(AND($AE$11=$AL$4,OR($AH$11="Southbound",$AH$11="Westbound")),'Raw Data'!AX829,IF(AND($AE$11=$AL$5,OR($AH$11="Southbound",$AH$11="Westbound")),'Raw Data'!AX1036,IF(AND($AE$11=$AL$6,OR($AH$11="Southbound",$AH$11="Westbound")),'Raw Data'!AX1243,IF(AND($AE$11=$AL$7,OR($AH$11="Southbound",$AH$11="Westbound")),'Raw Data'!AX1450,IF(AND($AE$11=$AL$1,$AH$11="Combined"),SUM('Raw Data'!AX207:AX208),IF(AND($AE$11=$AL$2,$AH$11="Combined"),SUM('Raw Data'!AX414:AX415),IF(AND($AE$11=$AL$3,$AH$11="Combined"),SUM('Raw Data'!AX621:AX622),IF(AND($AE$11=$AL$4,$AH$11="Combined"),SUM('Raw Data'!AX828:AX829),IF(AND($AE$11=$AL$5,$AH$11="Combined"),SUM('Raw Data'!AX1035:AX1036),IF(AND($AE$11=$AL$6,$AH$11="Combined"),SUM('Raw Data'!AX1242:AX1243),IF(AND($AE$11=$AL$7,$AH$11="Combined"),SUM('Raw Data'!AX1449:AX1450),"Error")))))))))))))))))))))</f>
        <v>0</v>
      </c>
      <c r="O56" s="6">
        <f>IF(AND($AE$11=$AL$1,OR($AH$11="Northbound",$AH$11="Eastbound")),'Raw Data'!AY207,IF(AND($AE$11=$AL$2,OR($AH$11="Northbound",$AH$11="Eastbound")),'Raw Data'!AY414,IF(AND($AE$11=$AL$3,OR($AH$11="Northbound",$AH$11="Eastbound")),'Raw Data'!AY621,IF(AND($AE$11=$AL$4,OR($AH$11="Northbound",$AH$11="Eastbound")),'Raw Data'!AY828,IF(AND($AE$11=$AL$5,OR($AH$11="Northbound",$AH$11="Eastbound")),'Raw Data'!AY1035,IF(AND($AE$11=$AL$6,OR($AH$11="Northbound",$AH$11="Eastbound")),'Raw Data'!AY1242,IF(AND($AE$11=$AL$7,OR($AH$11="Northbound",$AH$11="Eastbound")),'Raw Data'!AY1449,IF(AND($AE$11=$AL$1,OR($AH$11="Southbound",$AH$11="Westbound")),'Raw Data'!AY208,IF(AND($AE$11=$AL$2,OR($AH$11="Southbound",$AH$11="Westbound")),'Raw Data'!AY415,IF(AND($AE$11=$AL$3,OR($AH$11="Southbound",$AH$11="Westbound")),'Raw Data'!AY622,IF(AND($AE$11=$AL$4,OR($AH$11="Southbound",$AH$11="Westbound")),'Raw Data'!AY829,IF(AND($AE$11=$AL$5,OR($AH$11="Southbound",$AH$11="Westbound")),'Raw Data'!AY1036,IF(AND($AE$11=$AL$6,OR($AH$11="Southbound",$AH$11="Westbound")),'Raw Data'!AY1243,IF(AND($AE$11=$AL$7,OR($AH$11="Southbound",$AH$11="Westbound")),'Raw Data'!AY1450,IF(AND($AE$11=$AL$1,$AH$11="Combined"),SUM('Raw Data'!AY207:AY208),IF(AND($AE$11=$AL$2,$AH$11="Combined"),SUM('Raw Data'!AY414:AY415),IF(AND($AE$11=$AL$3,$AH$11="Combined"),SUM('Raw Data'!AY621:AY622),IF(AND($AE$11=$AL$4,$AH$11="Combined"),SUM('Raw Data'!AY828:AY829),IF(AND($AE$11=$AL$5,$AH$11="Combined"),SUM('Raw Data'!AY1035:AY1036),IF(AND($AE$11=$AL$6,$AH$11="Combined"),SUM('Raw Data'!AY1242:AY1243),IF(AND($AE$11=$AL$7,$AH$11="Combined"),SUM('Raw Data'!AY1449:AY1450),"Error")))))))))))))))))))))</f>
        <v>0</v>
      </c>
      <c r="P56" s="6">
        <f>IF(AND($AE$11=$AL$1,OR($AH$11="Northbound",$AH$11="Eastbound")),'Raw Data'!AZ207,IF(AND($AE$11=$AL$2,OR($AH$11="Northbound",$AH$11="Eastbound")),'Raw Data'!AZ414,IF(AND($AE$11=$AL$3,OR($AH$11="Northbound",$AH$11="Eastbound")),'Raw Data'!AZ621,IF(AND($AE$11=$AL$4,OR($AH$11="Northbound",$AH$11="Eastbound")),'Raw Data'!AZ828,IF(AND($AE$11=$AL$5,OR($AH$11="Northbound",$AH$11="Eastbound")),'Raw Data'!AZ1035,IF(AND($AE$11=$AL$6,OR($AH$11="Northbound",$AH$11="Eastbound")),'Raw Data'!AZ1242,IF(AND($AE$11=$AL$7,OR($AH$11="Northbound",$AH$11="Eastbound")),'Raw Data'!AZ1449,IF(AND($AE$11=$AL$1,OR($AH$11="Southbound",$AH$11="Westbound")),'Raw Data'!AZ208,IF(AND($AE$11=$AL$2,OR($AH$11="Southbound",$AH$11="Westbound")),'Raw Data'!AZ415,IF(AND($AE$11=$AL$3,OR($AH$11="Southbound",$AH$11="Westbound")),'Raw Data'!AZ622,IF(AND($AE$11=$AL$4,OR($AH$11="Southbound",$AH$11="Westbound")),'Raw Data'!AZ829,IF(AND($AE$11=$AL$5,OR($AH$11="Southbound",$AH$11="Westbound")),'Raw Data'!AZ1036,IF(AND($AE$11=$AL$6,OR($AH$11="Southbound",$AH$11="Westbound")),'Raw Data'!AZ1243,IF(AND($AE$11=$AL$7,OR($AH$11="Southbound",$AH$11="Westbound")),'Raw Data'!AZ1450,IF(AND($AE$11=$AL$1,$AH$11="Combined"),SUM('Raw Data'!AZ207:AZ208),IF(AND($AE$11=$AL$2,$AH$11="Combined"),SUM('Raw Data'!AZ414:AZ415),IF(AND($AE$11=$AL$3,$AH$11="Combined"),SUM('Raw Data'!AZ621:AZ622),IF(AND($AE$11=$AL$4,$AH$11="Combined"),SUM('Raw Data'!AZ828:AZ829),IF(AND($AE$11=$AL$5,$AH$11="Combined"),SUM('Raw Data'!AZ1035:AZ1036),IF(AND($AE$11=$AL$6,$AH$11="Combined"),SUM('Raw Data'!AZ1242:AZ1243),IF(AND($AE$11=$AL$7,$AH$11="Combined"),SUM('Raw Data'!AZ1449:AZ1450),"Error")))))))))))))))))))))</f>
        <v>0</v>
      </c>
      <c r="Q56" s="6">
        <f>IF(AND($AE$11=$AL$1,OR($AH$11="Northbound",$AH$11="Eastbound")),'Raw Data'!BA207,IF(AND($AE$11=$AL$2,OR($AH$11="Northbound",$AH$11="Eastbound")),'Raw Data'!BA414,IF(AND($AE$11=$AL$3,OR($AH$11="Northbound",$AH$11="Eastbound")),'Raw Data'!BA621,IF(AND($AE$11=$AL$4,OR($AH$11="Northbound",$AH$11="Eastbound")),'Raw Data'!BA828,IF(AND($AE$11=$AL$5,OR($AH$11="Northbound",$AH$11="Eastbound")),'Raw Data'!BA1035,IF(AND($AE$11=$AL$6,OR($AH$11="Northbound",$AH$11="Eastbound")),'Raw Data'!BA1242,IF(AND($AE$11=$AL$7,OR($AH$11="Northbound",$AH$11="Eastbound")),'Raw Data'!BA1449,IF(AND($AE$11=$AL$1,OR($AH$11="Southbound",$AH$11="Westbound")),'Raw Data'!BA208,IF(AND($AE$11=$AL$2,OR($AH$11="Southbound",$AH$11="Westbound")),'Raw Data'!BA415,IF(AND($AE$11=$AL$3,OR($AH$11="Southbound",$AH$11="Westbound")),'Raw Data'!BA622,IF(AND($AE$11=$AL$4,OR($AH$11="Southbound",$AH$11="Westbound")),'Raw Data'!BA829,IF(AND($AE$11=$AL$5,OR($AH$11="Southbound",$AH$11="Westbound")),'Raw Data'!BA1036,IF(AND($AE$11=$AL$6,OR($AH$11="Southbound",$AH$11="Westbound")),'Raw Data'!BA1243,IF(AND($AE$11=$AL$7,OR($AH$11="Southbound",$AH$11="Westbound")),'Raw Data'!BA1450,IF(AND($AE$11=$AL$1,$AH$11="Combined"),SUM('Raw Data'!BA207:BA208),IF(AND($AE$11=$AL$2,$AH$11="Combined"),SUM('Raw Data'!BA414:BA415),IF(AND($AE$11=$AL$3,$AH$11="Combined"),SUM('Raw Data'!BA621:BA622),IF(AND($AE$11=$AL$4,$AH$11="Combined"),SUM('Raw Data'!BA828:BA829),IF(AND($AE$11=$AL$5,$AH$11="Combined"),SUM('Raw Data'!BA1035:BA1036),IF(AND($AE$11=$AL$6,$AH$11="Combined"),SUM('Raw Data'!BA1242:BA1243),IF(AND($AE$11=$AL$7,$AH$11="Combined"),SUM('Raw Data'!BA1449:BA1450),"Error")))))))))))))))))))))</f>
        <v>0</v>
      </c>
      <c r="R56" s="6">
        <f>IF(AND($AE$11=$AL$1,OR($AH$11="Northbound",$AH$11="Eastbound")),'Raw Data'!BB207,IF(AND($AE$11=$AL$2,OR($AH$11="Northbound",$AH$11="Eastbound")),'Raw Data'!BB414,IF(AND($AE$11=$AL$3,OR($AH$11="Northbound",$AH$11="Eastbound")),'Raw Data'!BB621,IF(AND($AE$11=$AL$4,OR($AH$11="Northbound",$AH$11="Eastbound")),'Raw Data'!BB828,IF(AND($AE$11=$AL$5,OR($AH$11="Northbound",$AH$11="Eastbound")),'Raw Data'!BB1035,IF(AND($AE$11=$AL$6,OR($AH$11="Northbound",$AH$11="Eastbound")),'Raw Data'!BB1242,IF(AND($AE$11=$AL$7,OR($AH$11="Northbound",$AH$11="Eastbound")),'Raw Data'!BB1449,IF(AND($AE$11=$AL$1,OR($AH$11="Southbound",$AH$11="Westbound")),'Raw Data'!BB208,IF(AND($AE$11=$AL$2,OR($AH$11="Southbound",$AH$11="Westbound")),'Raw Data'!BB415,IF(AND($AE$11=$AL$3,OR($AH$11="Southbound",$AH$11="Westbound")),'Raw Data'!BB622,IF(AND($AE$11=$AL$4,OR($AH$11="Southbound",$AH$11="Westbound")),'Raw Data'!BB829,IF(AND($AE$11=$AL$5,OR($AH$11="Southbound",$AH$11="Westbound")),'Raw Data'!BB1036,IF(AND($AE$11=$AL$6,OR($AH$11="Southbound",$AH$11="Westbound")),'Raw Data'!BB1243,IF(AND($AE$11=$AL$7,OR($AH$11="Southbound",$AH$11="Westbound")),'Raw Data'!BB1450,IF(AND($AE$11=$AL$1,$AH$11="Combined"),SUM('Raw Data'!BB207:BB208),IF(AND($AE$11=$AL$2,$AH$11="Combined"),SUM('Raw Data'!BB414:BB415),IF(AND($AE$11=$AL$3,$AH$11="Combined"),SUM('Raw Data'!BB621:BB622),IF(AND($AE$11=$AL$4,$AH$11="Combined"),SUM('Raw Data'!BB828:BB829),IF(AND($AE$11=$AL$5,$AH$11="Combined"),SUM('Raw Data'!BB1035:BB1036),IF(AND($AE$11=$AL$6,$AH$11="Combined"),SUM('Raw Data'!BB1242:BB1243),IF(AND($AE$11=$AL$7,$AH$11="Combined"),SUM('Raw Data'!BB1449:BB1450),"Error")))))))))))))))))))))</f>
        <v>0</v>
      </c>
      <c r="S56" s="6">
        <f>IF(AND($AE$11=$AL$1,OR($AH$11="Northbound",$AH$11="Eastbound")),'Raw Data'!BC207,IF(AND($AE$11=$AL$2,OR($AH$11="Northbound",$AH$11="Eastbound")),'Raw Data'!BC414,IF(AND($AE$11=$AL$3,OR($AH$11="Northbound",$AH$11="Eastbound")),'Raw Data'!BC621,IF(AND($AE$11=$AL$4,OR($AH$11="Northbound",$AH$11="Eastbound")),'Raw Data'!BC828,IF(AND($AE$11=$AL$5,OR($AH$11="Northbound",$AH$11="Eastbound")),'Raw Data'!BC1035,IF(AND($AE$11=$AL$6,OR($AH$11="Northbound",$AH$11="Eastbound")),'Raw Data'!BC1242,IF(AND($AE$11=$AL$7,OR($AH$11="Northbound",$AH$11="Eastbound")),'Raw Data'!BC1449,IF(AND($AE$11=$AL$1,OR($AH$11="Southbound",$AH$11="Westbound")),'Raw Data'!BC208,IF(AND($AE$11=$AL$2,OR($AH$11="Southbound",$AH$11="Westbound")),'Raw Data'!BC415,IF(AND($AE$11=$AL$3,OR($AH$11="Southbound",$AH$11="Westbound")),'Raw Data'!BC622,IF(AND($AE$11=$AL$4,OR($AH$11="Southbound",$AH$11="Westbound")),'Raw Data'!BC829,IF(AND($AE$11=$AL$5,OR($AH$11="Southbound",$AH$11="Westbound")),'Raw Data'!BC1036,IF(AND($AE$11=$AL$6,OR($AH$11="Southbound",$AH$11="Westbound")),'Raw Data'!BC1243,IF(AND($AE$11=$AL$7,OR($AH$11="Southbound",$AH$11="Westbound")),'Raw Data'!BC1450,IF(AND($AE$11=$AL$1,$AH$11="Combined"),SUM('Raw Data'!BC207:BC208),IF(AND($AE$11=$AL$2,$AH$11="Combined"),SUM('Raw Data'!BC414:BC415),IF(AND($AE$11=$AL$3,$AH$11="Combined"),SUM('Raw Data'!BC621:BC622),IF(AND($AE$11=$AL$4,$AH$11="Combined"),SUM('Raw Data'!BC828:BC829),IF(AND($AE$11=$AL$5,$AH$11="Combined"),SUM('Raw Data'!BC1035:BC1036),IF(AND($AE$11=$AL$6,$AH$11="Combined"),SUM('Raw Data'!BC1242:BC1243),IF(AND($AE$11=$AL$7,$AH$11="Combined"),SUM('Raw Data'!BC1449:BC1450),"Error")))))))))))))))))))))</f>
        <v>0</v>
      </c>
      <c r="T56" s="6">
        <f>IF(AND($AE$11=$AL$1,OR($AH$11="Northbound",$AH$11="Eastbound")),'Raw Data'!BD207,IF(AND($AE$11=$AL$2,OR($AH$11="Northbound",$AH$11="Eastbound")),'Raw Data'!BD414,IF(AND($AE$11=$AL$3,OR($AH$11="Northbound",$AH$11="Eastbound")),'Raw Data'!BD621,IF(AND($AE$11=$AL$4,OR($AH$11="Northbound",$AH$11="Eastbound")),'Raw Data'!BD828,IF(AND($AE$11=$AL$5,OR($AH$11="Northbound",$AH$11="Eastbound")),'Raw Data'!BD1035,IF(AND($AE$11=$AL$6,OR($AH$11="Northbound",$AH$11="Eastbound")),'Raw Data'!BD1242,IF(AND($AE$11=$AL$7,OR($AH$11="Northbound",$AH$11="Eastbound")),'Raw Data'!BD1449,IF(AND($AE$11=$AL$1,OR($AH$11="Southbound",$AH$11="Westbound")),'Raw Data'!BD208,IF(AND($AE$11=$AL$2,OR($AH$11="Southbound",$AH$11="Westbound")),'Raw Data'!BD415,IF(AND($AE$11=$AL$3,OR($AH$11="Southbound",$AH$11="Westbound")),'Raw Data'!BD622,IF(AND($AE$11=$AL$4,OR($AH$11="Southbound",$AH$11="Westbound")),'Raw Data'!BD829,IF(AND($AE$11=$AL$5,OR($AH$11="Southbound",$AH$11="Westbound")),'Raw Data'!BD1036,IF(AND($AE$11=$AL$6,OR($AH$11="Southbound",$AH$11="Westbound")),'Raw Data'!BD1243,IF(AND($AE$11=$AL$7,OR($AH$11="Southbound",$AH$11="Westbound")),'Raw Data'!BD1450,IF(AND($AE$11=$AL$1,$AH$11="Combined"),SUM('Raw Data'!BD207:BD208),IF(AND($AE$11=$AL$2,$AH$11="Combined"),SUM('Raw Data'!BD414:BD415),IF(AND($AE$11=$AL$3,$AH$11="Combined"),SUM('Raw Data'!BD621:BD622),IF(AND($AE$11=$AL$4,$AH$11="Combined"),SUM('Raw Data'!BD828:BD829),IF(AND($AE$11=$AL$5,$AH$11="Combined"),SUM('Raw Data'!BD1035:BD1036),IF(AND($AE$11=$AL$6,$AH$11="Combined"),SUM('Raw Data'!BD1242:BD1243),IF(AND($AE$11=$AL$7,$AH$11="Combined"),SUM('Raw Data'!BD1449:BD1450),"Error")))))))))))))))))))))</f>
        <v>0</v>
      </c>
      <c r="U56" s="6">
        <f>IF(AND($AE$11=$AL$1,OR($AH$11="Northbound",$AH$11="Eastbound")),'Raw Data'!BE207,IF(AND($AE$11=$AL$2,OR($AH$11="Northbound",$AH$11="Eastbound")),'Raw Data'!BE414,IF(AND($AE$11=$AL$3,OR($AH$11="Northbound",$AH$11="Eastbound")),'Raw Data'!BE621,IF(AND($AE$11=$AL$4,OR($AH$11="Northbound",$AH$11="Eastbound")),'Raw Data'!BE828,IF(AND($AE$11=$AL$5,OR($AH$11="Northbound",$AH$11="Eastbound")),'Raw Data'!BE1035,IF(AND($AE$11=$AL$6,OR($AH$11="Northbound",$AH$11="Eastbound")),'Raw Data'!BE1242,IF(AND($AE$11=$AL$7,OR($AH$11="Northbound",$AH$11="Eastbound")),'Raw Data'!BE1449,IF(AND($AE$11=$AL$1,OR($AH$11="Southbound",$AH$11="Westbound")),'Raw Data'!BE208,IF(AND($AE$11=$AL$2,OR($AH$11="Southbound",$AH$11="Westbound")),'Raw Data'!BE415,IF(AND($AE$11=$AL$3,OR($AH$11="Southbound",$AH$11="Westbound")),'Raw Data'!BE622,IF(AND($AE$11=$AL$4,OR($AH$11="Southbound",$AH$11="Westbound")),'Raw Data'!BE829,IF(AND($AE$11=$AL$5,OR($AH$11="Southbound",$AH$11="Westbound")),'Raw Data'!BE1036,IF(AND($AE$11=$AL$6,OR($AH$11="Southbound",$AH$11="Westbound")),'Raw Data'!BE1243,IF(AND($AE$11=$AL$7,OR($AH$11="Southbound",$AH$11="Westbound")),'Raw Data'!BE1450,IF(AND($AE$11=$AL$1,$AH$11="Combined"),SUM('Raw Data'!BE207:BE208),IF(AND($AE$11=$AL$2,$AH$11="Combined"),SUM('Raw Data'!BE414:BE415),IF(AND($AE$11=$AL$3,$AH$11="Combined"),SUM('Raw Data'!BE621:BE622),IF(AND($AE$11=$AL$4,$AH$11="Combined"),SUM('Raw Data'!BE828:BE829),IF(AND($AE$11=$AL$5,$AH$11="Combined"),SUM('Raw Data'!BE1035:BE1036),IF(AND($AE$11=$AL$6,$AH$11="Combined"),SUM('Raw Data'!BE1242:BE1243),IF(AND($AE$11=$AL$7,$AH$11="Combined"),SUM('Raw Data'!BE1449:BE1450),"Error")))))))))))))))))))))</f>
        <v>0</v>
      </c>
      <c r="V56" s="6">
        <f>IF(AND($AE$11=$AL$1,OR($AH$11="Northbound",$AH$11="Eastbound")),'Raw Data'!BF207,IF(AND($AE$11=$AL$2,OR($AH$11="Northbound",$AH$11="Eastbound")),'Raw Data'!BF414,IF(AND($AE$11=$AL$3,OR($AH$11="Northbound",$AH$11="Eastbound")),'Raw Data'!BF621,IF(AND($AE$11=$AL$4,OR($AH$11="Northbound",$AH$11="Eastbound")),'Raw Data'!BF828,IF(AND($AE$11=$AL$5,OR($AH$11="Northbound",$AH$11="Eastbound")),'Raw Data'!BF1035,IF(AND($AE$11=$AL$6,OR($AH$11="Northbound",$AH$11="Eastbound")),'Raw Data'!BF1242,IF(AND($AE$11=$AL$7,OR($AH$11="Northbound",$AH$11="Eastbound")),'Raw Data'!BF1449,IF(AND($AE$11=$AL$1,OR($AH$11="Southbound",$AH$11="Westbound")),'Raw Data'!BF208,IF(AND($AE$11=$AL$2,OR($AH$11="Southbound",$AH$11="Westbound")),'Raw Data'!BF415,IF(AND($AE$11=$AL$3,OR($AH$11="Southbound",$AH$11="Westbound")),'Raw Data'!BF622,IF(AND($AE$11=$AL$4,OR($AH$11="Southbound",$AH$11="Westbound")),'Raw Data'!BF829,IF(AND($AE$11=$AL$5,OR($AH$11="Southbound",$AH$11="Westbound")),'Raw Data'!BF1036,IF(AND($AE$11=$AL$6,OR($AH$11="Southbound",$AH$11="Westbound")),'Raw Data'!BF1243,IF(AND($AE$11=$AL$7,OR($AH$11="Southbound",$AH$11="Westbound")),'Raw Data'!BF1450,IF(AND($AE$11=$AL$1,$AH$11="Combined"),SUM('Raw Data'!BF207:BF208),IF(AND($AE$11=$AL$2,$AH$11="Combined"),SUM('Raw Data'!BF414:BF415),IF(AND($AE$11=$AL$3,$AH$11="Combined"),SUM('Raw Data'!BF621:BF622),IF(AND($AE$11=$AL$4,$AH$11="Combined"),SUM('Raw Data'!BF828:BF829),IF(AND($AE$11=$AL$5,$AH$11="Combined"),SUM('Raw Data'!BF1035:BF1036),IF(AND($AE$11=$AL$6,$AH$11="Combined"),SUM('Raw Data'!BF1242:BF1243),IF(AND($AE$11=$AL$7,$AH$11="Combined"),SUM('Raw Data'!BF1449:BF1450),"Error")))))))))))))))))))))</f>
        <v>0</v>
      </c>
      <c r="W56" s="6">
        <f>IF(AND($AE$11=$AL$1,OR($AH$11="Northbound",$AH$11="Eastbound")),'Raw Data'!BG207,IF(AND($AE$11=$AL$2,OR($AH$11="Northbound",$AH$11="Eastbound")),'Raw Data'!BG414,IF(AND($AE$11=$AL$3,OR($AH$11="Northbound",$AH$11="Eastbound")),'Raw Data'!BG621,IF(AND($AE$11=$AL$4,OR($AH$11="Northbound",$AH$11="Eastbound")),'Raw Data'!BG828,IF(AND($AE$11=$AL$5,OR($AH$11="Northbound",$AH$11="Eastbound")),'Raw Data'!BG1035,IF(AND($AE$11=$AL$6,OR($AH$11="Northbound",$AH$11="Eastbound")),'Raw Data'!BG1242,IF(AND($AE$11=$AL$7,OR($AH$11="Northbound",$AH$11="Eastbound")),'Raw Data'!BG1449,IF(AND($AE$11=$AL$1,OR($AH$11="Southbound",$AH$11="Westbound")),'Raw Data'!BG208,IF(AND($AE$11=$AL$2,OR($AH$11="Southbound",$AH$11="Westbound")),'Raw Data'!BG415,IF(AND($AE$11=$AL$3,OR($AH$11="Southbound",$AH$11="Westbound")),'Raw Data'!BG622,IF(AND($AE$11=$AL$4,OR($AH$11="Southbound",$AH$11="Westbound")),'Raw Data'!BG829,IF(AND($AE$11=$AL$5,OR($AH$11="Southbound",$AH$11="Westbound")),'Raw Data'!BG1036,IF(AND($AE$11=$AL$6,OR($AH$11="Southbound",$AH$11="Westbound")),'Raw Data'!BG1243,IF(AND($AE$11=$AL$7,OR($AH$11="Southbound",$AH$11="Westbound")),'Raw Data'!BG1450,IF(AND($AE$11=$AL$1,$AH$11="Combined"),SUM('Raw Data'!BG207:BG208),IF(AND($AE$11=$AL$2,$AH$11="Combined"),SUM('Raw Data'!BG414:BG415),IF(AND($AE$11=$AL$3,$AH$11="Combined"),SUM('Raw Data'!BG621:BG622),IF(AND($AE$11=$AL$4,$AH$11="Combined"),SUM('Raw Data'!BG828:BG829),IF(AND($AE$11=$AL$5,$AH$11="Combined"),SUM('Raw Data'!BG1035:BG1036),IF(AND($AE$11=$AL$6,$AH$11="Combined"),SUM('Raw Data'!BG1242:BG1243),IF(AND($AE$11=$AL$7,$AH$11="Combined"),SUM('Raw Data'!BG1449:BG1450),"Error")))))))))))))))))))))</f>
        <v>0</v>
      </c>
      <c r="X56" s="6">
        <f t="shared" si="2"/>
        <v>7</v>
      </c>
      <c r="Y56" s="24">
        <f t="shared" si="3"/>
        <v>35</v>
      </c>
      <c r="Z56" s="6" t="str">
        <f>IF(AND($AE$11=$AL$1,OR($AH$11="Northbound",$AH$11="Eastbound")),'Raw Data'!BH207,IF(AND($AE$11=$AL$2,OR($AH$11="Northbound",$AH$11="Eastbound")),'Raw Data'!BH414,IF(AND($AE$11=$AL$3,OR($AH$11="Northbound",$AH$11="Eastbound")),'Raw Data'!BH621,IF(AND($AE$11=$AL$4,OR($AH$11="Northbound",$AH$11="Eastbound")),'Raw Data'!BH828,IF(AND($AE$11=$AL$5,OR($AH$11="Northbound",$AH$11="Eastbound")),'Raw Data'!BH1035,IF(AND($AE$11=$AL$6,OR($AH$11="Northbound",$AH$11="Eastbound")),'Raw Data'!BH1242,IF(AND($AE$11=$AL$7,OR($AH$11="Northbound",$AH$11="Eastbound")),'Raw Data'!BH1449,IF(AND($AE$11=$AL$1,OR($AH$11="Southbound",$AH$11="Westbound")),'Raw Data'!BH208,IF(AND($AE$11=$AL$2,OR($AH$11="Southbound",$AH$11="Westbound")),'Raw Data'!BH415,IF(AND($AE$11=$AL$3,OR($AH$11="Southbound",$AH$11="Westbound")),'Raw Data'!BH622,IF(AND($AE$11=$AL$4,OR($AH$11="Southbound",$AH$11="Westbound")),'Raw Data'!BH829,IF(AND($AE$11=$AL$5,OR($AH$11="Southbound",$AH$11="Westbound")),'Raw Data'!BH1036,IF(AND($AE$11=$AL$6,OR($AH$11="Southbound",$AH$11="Westbound")),'Raw Data'!BH1243,IF(AND($AE$11=$AL$7,OR($AH$11="Southbound",$AH$11="Westbound")),'Raw Data'!BH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6" s="6" t="str">
        <f>IF(AND($AE$11=$AL$1,OR($AH$11="Northbound",$AH$11="Eastbound")),'Raw Data'!BI207,IF(AND($AE$11=$AL$2,OR($AH$11="Northbound",$AH$11="Eastbound")),'Raw Data'!BI414,IF(AND($AE$11=$AL$3,OR($AH$11="Northbound",$AH$11="Eastbound")),'Raw Data'!BI621,IF(AND($AE$11=$AL$4,OR($AH$11="Northbound",$AH$11="Eastbound")),'Raw Data'!BI828,IF(AND($AE$11=$AL$5,OR($AH$11="Northbound",$AH$11="Eastbound")),'Raw Data'!BI1035,IF(AND($AE$11=$AL$6,OR($AH$11="Northbound",$AH$11="Eastbound")),'Raw Data'!BI1242,IF(AND($AE$11=$AL$7,OR($AH$11="Northbound",$AH$11="Eastbound")),'Raw Data'!BI1449,IF(AND($AE$11=$AL$1,OR($AH$11="Southbound",$AH$11="Westbound")),'Raw Data'!BI208,IF(AND($AE$11=$AL$2,OR($AH$11="Southbound",$AH$11="Westbound")),'Raw Data'!BI415,IF(AND($AE$11=$AL$3,OR($AH$11="Southbound",$AH$11="Westbound")),'Raw Data'!BI622,IF(AND($AE$11=$AL$4,OR($AH$11="Southbound",$AH$11="Westbound")),'Raw Data'!BI829,IF(AND($AE$11=$AL$5,OR($AH$11="Southbound",$AH$11="Westbound")),'Raw Data'!BI1036,IF(AND($AE$11=$AL$6,OR($AH$11="Southbound",$AH$11="Westbound")),'Raw Data'!BI1243,IF(AND($AE$11=$AL$7,OR($AH$11="Southbound",$AH$11="Westbound")),'Raw Data'!BI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6" s="6" t="str">
        <f>IF(AND($AE$11=$AL$1,OR($AH$11="Northbound",$AH$11="Eastbound")),'Raw Data'!BJ207,IF(AND($AE$11=$AL$2,OR($AH$11="Northbound",$AH$11="Eastbound")),'Raw Data'!BJ414,IF(AND($AE$11=$AL$3,OR($AH$11="Northbound",$AH$11="Eastbound")),'Raw Data'!BJ621,IF(AND($AE$11=$AL$4,OR($AH$11="Northbound",$AH$11="Eastbound")),'Raw Data'!BJ828,IF(AND($AE$11=$AL$5,OR($AH$11="Northbound",$AH$11="Eastbound")),'Raw Data'!BJ1035,IF(AND($AE$11=$AL$6,OR($AH$11="Northbound",$AH$11="Eastbound")),'Raw Data'!BJ1242,IF(AND($AE$11=$AL$7,OR($AH$11="Northbound",$AH$11="Eastbound")),'Raw Data'!BJ1449,IF(AND($AE$11=$AL$1,OR($AH$11="Southbound",$AH$11="Westbound")),'Raw Data'!BJ208,IF(AND($AE$11=$AL$2,OR($AH$11="Southbound",$AH$11="Westbound")),'Raw Data'!BJ415,IF(AND($AE$11=$AL$3,OR($AH$11="Southbound",$AH$11="Westbound")),'Raw Data'!BJ622,IF(AND($AE$11=$AL$4,OR($AH$11="Southbound",$AH$11="Westbound")),'Raw Data'!BJ829,IF(AND($AE$11=$AL$5,OR($AH$11="Southbound",$AH$11="Westbound")),'Raw Data'!BJ1036,IF(AND($AE$11=$AL$6,OR($AH$11="Southbound",$AH$11="Westbound")),'Raw Data'!BJ1243,IF(AND($AE$11=$AL$7,OR($AH$11="Southbound",$AH$11="Westbound")),'Raw Data'!BJ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6" s="70" t="str">
        <f>IF(AND($AE$11=$AL$1,OR($AH$11="Northbound",$AH$11="Eastbound")),'Raw Data'!BK207,IF(AND($AE$11=$AL$2,OR($AH$11="Northbound",$AH$11="Eastbound")),'Raw Data'!BK414,IF(AND($AE$11=$AL$3,OR($AH$11="Northbound",$AH$11="Eastbound")),'Raw Data'!BK621,IF(AND($AE$11=$AL$4,OR($AH$11="Northbound",$AH$11="Eastbound")),'Raw Data'!BK828,IF(AND($AE$11=$AL$5,OR($AH$11="Northbound",$AH$11="Eastbound")),'Raw Data'!BK1035,IF(AND($AE$11=$AL$6,OR($AH$11="Northbound",$AH$11="Eastbound")),'Raw Data'!BK1242,IF(AND($AE$11=$AL$7,OR($AH$11="Northbound",$AH$11="Eastbound")),'Raw Data'!BK1449,IF(AND($AE$11=$AL$1,OR($AH$11="Southbound",$AH$11="Westbound")),'Raw Data'!BK208,IF(AND($AE$11=$AL$2,OR($AH$11="Southbound",$AH$11="Westbound")),'Raw Data'!BK415,IF(AND($AE$11=$AL$3,OR($AH$11="Southbound",$AH$11="Westbound")),'Raw Data'!BK622,IF(AND($AE$11=$AL$4,OR($AH$11="Southbound",$AH$11="Westbound")),'Raw Data'!BK829,IF(AND($AE$11=$AL$5,OR($AH$11="Southbound",$AH$11="Westbound")),'Raw Data'!BK1036,IF(AND($AE$11=$AL$6,OR($AH$11="Southbound",$AH$11="Westbound")),'Raw Data'!BK1243,IF(AND($AE$11=$AL$7,OR($AH$11="Southbound",$AH$11="Westbound")),'Raw Data'!BK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6" s="47"/>
      <c r="AF56" s="47"/>
      <c r="AG56" s="47"/>
      <c r="AH56" s="47"/>
      <c r="AI56" s="47"/>
      <c r="AJ56" s="47"/>
      <c r="AK56" s="47"/>
      <c r="AL56" s="51"/>
      <c r="AM56" s="51"/>
      <c r="AN56" s="41"/>
      <c r="AO56" s="51"/>
      <c r="AQ56" s="47"/>
      <c r="AR56" s="47"/>
      <c r="AT56" s="47"/>
      <c r="AU56" s="47"/>
    </row>
    <row r="57" spans="1:47" ht="13.8" x14ac:dyDescent="0.25">
      <c r="A57" s="43">
        <v>0.44791666666666702</v>
      </c>
      <c r="B57" s="54">
        <f t="shared" si="1"/>
        <v>15</v>
      </c>
      <c r="C57" s="6">
        <f>IF(AND($AE$11=$AL$1,OR($AH$11="Northbound",$AH$11="Eastbound")),'Raw Data'!AM209,IF(AND($AE$11=$AL$2,OR($AH$11="Northbound",$AH$11="Eastbound")),'Raw Data'!AM416,IF(AND($AE$11=$AL$3,OR($AH$11="Northbound",$AH$11="Eastbound")),'Raw Data'!AM623,IF(AND($AE$11=$AL$4,OR($AH$11="Northbound",$AH$11="Eastbound")),'Raw Data'!AM830,IF(AND($AE$11=$AL$5,OR($AH$11="Northbound",$AH$11="Eastbound")),'Raw Data'!AM1037,IF(AND($AE$11=$AL$6,OR($AH$11="Northbound",$AH$11="Eastbound")),'Raw Data'!AM1244,IF(AND($AE$11=$AL$7,OR($AH$11="Northbound",$AH$11="Eastbound")),'Raw Data'!AM1451,IF(AND($AE$11=$AL$1,OR($AH$11="Southbound",$AH$11="Westbound")),'Raw Data'!AM210,IF(AND($AE$11=$AL$2,OR($AH$11="Southbound",$AH$11="Westbound")),'Raw Data'!AM417,IF(AND($AE$11=$AL$3,OR($AH$11="Southbound",$AH$11="Westbound")),'Raw Data'!AM624,IF(AND($AE$11=$AL$4,OR($AH$11="Southbound",$AH$11="Westbound")),'Raw Data'!AM831,IF(AND($AE$11=$AL$5,OR($AH$11="Southbound",$AH$11="Westbound")),'Raw Data'!AM1038,IF(AND($AE$11=$AL$6,OR($AH$11="Southbound",$AH$11="Westbound")),'Raw Data'!AM1245,IF(AND($AE$11=$AL$7,OR($AH$11="Southbound",$AH$11="Westbound")),'Raw Data'!AM1452,IF(AND($AE$11=$AL$1,$AH$11="Combined"),SUM('Raw Data'!AM209:AM210),IF(AND($AE$11=$AL$2,$AH$11="Combined"),SUM('Raw Data'!AM416:AM417),IF(AND($AE$11=$AL$3,$AH$11="Combined"),SUM('Raw Data'!AM623:AM624),IF(AND($AE$11=$AL$4,$AH$11="Combined"),SUM('Raw Data'!AM830:AM831),IF(AND($AE$11=$AL$5,$AH$11="Combined"),SUM('Raw Data'!AM1037:AM1038),IF(AND($AE$11=$AL$6,$AH$11="Combined"),SUM('Raw Data'!AM1244:AM1245),IF(AND($AE$11=$AL$7,$AH$11="Combined"),SUM('Raw Data'!AM1451:AM1452),"Error")))))))))))))))))))))</f>
        <v>0</v>
      </c>
      <c r="D57" s="6">
        <f>IF(AND($AE$11=$AL$1,OR($AH$11="Northbound",$AH$11="Eastbound")),'Raw Data'!AN209,IF(AND($AE$11=$AL$2,OR($AH$11="Northbound",$AH$11="Eastbound")),'Raw Data'!AN416,IF(AND($AE$11=$AL$3,OR($AH$11="Northbound",$AH$11="Eastbound")),'Raw Data'!AN623,IF(AND($AE$11=$AL$4,OR($AH$11="Northbound",$AH$11="Eastbound")),'Raw Data'!AN830,IF(AND($AE$11=$AL$5,OR($AH$11="Northbound",$AH$11="Eastbound")),'Raw Data'!AN1037,IF(AND($AE$11=$AL$6,OR($AH$11="Northbound",$AH$11="Eastbound")),'Raw Data'!AN1244,IF(AND($AE$11=$AL$7,OR($AH$11="Northbound",$AH$11="Eastbound")),'Raw Data'!AN1451,IF(AND($AE$11=$AL$1,OR($AH$11="Southbound",$AH$11="Westbound")),'Raw Data'!AN210,IF(AND($AE$11=$AL$2,OR($AH$11="Southbound",$AH$11="Westbound")),'Raw Data'!AN417,IF(AND($AE$11=$AL$3,OR($AH$11="Southbound",$AH$11="Westbound")),'Raw Data'!AN624,IF(AND($AE$11=$AL$4,OR($AH$11="Southbound",$AH$11="Westbound")),'Raw Data'!AN831,IF(AND($AE$11=$AL$5,OR($AH$11="Southbound",$AH$11="Westbound")),'Raw Data'!AN1038,IF(AND($AE$11=$AL$6,OR($AH$11="Southbound",$AH$11="Westbound")),'Raw Data'!AN1245,IF(AND($AE$11=$AL$7,OR($AH$11="Southbound",$AH$11="Westbound")),'Raw Data'!AN1452,IF(AND($AE$11=$AL$1,$AH$11="Combined"),SUM('Raw Data'!AN209:AN210),IF(AND($AE$11=$AL$2,$AH$11="Combined"),SUM('Raw Data'!AN416:AN417),IF(AND($AE$11=$AL$3,$AH$11="Combined"),SUM('Raw Data'!AN623:AN624),IF(AND($AE$11=$AL$4,$AH$11="Combined"),SUM('Raw Data'!AN830:AN831),IF(AND($AE$11=$AL$5,$AH$11="Combined"),SUM('Raw Data'!AN1037:AN1038),IF(AND($AE$11=$AL$6,$AH$11="Combined"),SUM('Raw Data'!AN1244:AN1245),IF(AND($AE$11=$AL$7,$AH$11="Combined"),SUM('Raw Data'!AN1451:AN1452),"Error")))))))))))))))))))))</f>
        <v>3</v>
      </c>
      <c r="E57" s="6">
        <f>IF(AND($AE$11=$AL$1,OR($AH$11="Northbound",$AH$11="Eastbound")),'Raw Data'!AO209,IF(AND($AE$11=$AL$2,OR($AH$11="Northbound",$AH$11="Eastbound")),'Raw Data'!AO416,IF(AND($AE$11=$AL$3,OR($AH$11="Northbound",$AH$11="Eastbound")),'Raw Data'!AO623,IF(AND($AE$11=$AL$4,OR($AH$11="Northbound",$AH$11="Eastbound")),'Raw Data'!AO830,IF(AND($AE$11=$AL$5,OR($AH$11="Northbound",$AH$11="Eastbound")),'Raw Data'!AO1037,IF(AND($AE$11=$AL$6,OR($AH$11="Northbound",$AH$11="Eastbound")),'Raw Data'!AO1244,IF(AND($AE$11=$AL$7,OR($AH$11="Northbound",$AH$11="Eastbound")),'Raw Data'!AO1451,IF(AND($AE$11=$AL$1,OR($AH$11="Southbound",$AH$11="Westbound")),'Raw Data'!AO210,IF(AND($AE$11=$AL$2,OR($AH$11="Southbound",$AH$11="Westbound")),'Raw Data'!AO417,IF(AND($AE$11=$AL$3,OR($AH$11="Southbound",$AH$11="Westbound")),'Raw Data'!AO624,IF(AND($AE$11=$AL$4,OR($AH$11="Southbound",$AH$11="Westbound")),'Raw Data'!AO831,IF(AND($AE$11=$AL$5,OR($AH$11="Southbound",$AH$11="Westbound")),'Raw Data'!AO1038,IF(AND($AE$11=$AL$6,OR($AH$11="Southbound",$AH$11="Westbound")),'Raw Data'!AO1245,IF(AND($AE$11=$AL$7,OR($AH$11="Southbound",$AH$11="Westbound")),'Raw Data'!AO1452,IF(AND($AE$11=$AL$1,$AH$11="Combined"),SUM('Raw Data'!AO209:AO210),IF(AND($AE$11=$AL$2,$AH$11="Combined"),SUM('Raw Data'!AO416:AO417),IF(AND($AE$11=$AL$3,$AH$11="Combined"),SUM('Raw Data'!AO623:AO624),IF(AND($AE$11=$AL$4,$AH$11="Combined"),SUM('Raw Data'!AO830:AO831),IF(AND($AE$11=$AL$5,$AH$11="Combined"),SUM('Raw Data'!AO1037:AO1038),IF(AND($AE$11=$AL$6,$AH$11="Combined"),SUM('Raw Data'!AO1244:AO1245),IF(AND($AE$11=$AL$7,$AH$11="Combined"),SUM('Raw Data'!AO1451:AO1452),"Error")))))))))))))))))))))</f>
        <v>9</v>
      </c>
      <c r="F57" s="6">
        <f>IF(AND($AE$11=$AL$1,OR($AH$11="Northbound",$AH$11="Eastbound")),'Raw Data'!AP209,IF(AND($AE$11=$AL$2,OR($AH$11="Northbound",$AH$11="Eastbound")),'Raw Data'!AP416,IF(AND($AE$11=$AL$3,OR($AH$11="Northbound",$AH$11="Eastbound")),'Raw Data'!AP623,IF(AND($AE$11=$AL$4,OR($AH$11="Northbound",$AH$11="Eastbound")),'Raw Data'!AP830,IF(AND($AE$11=$AL$5,OR($AH$11="Northbound",$AH$11="Eastbound")),'Raw Data'!AP1037,IF(AND($AE$11=$AL$6,OR($AH$11="Northbound",$AH$11="Eastbound")),'Raw Data'!AP1244,IF(AND($AE$11=$AL$7,OR($AH$11="Northbound",$AH$11="Eastbound")),'Raw Data'!AP1451,IF(AND($AE$11=$AL$1,OR($AH$11="Southbound",$AH$11="Westbound")),'Raw Data'!AP210,IF(AND($AE$11=$AL$2,OR($AH$11="Southbound",$AH$11="Westbound")),'Raw Data'!AP417,IF(AND($AE$11=$AL$3,OR($AH$11="Southbound",$AH$11="Westbound")),'Raw Data'!AP624,IF(AND($AE$11=$AL$4,OR($AH$11="Southbound",$AH$11="Westbound")),'Raw Data'!AP831,IF(AND($AE$11=$AL$5,OR($AH$11="Southbound",$AH$11="Westbound")),'Raw Data'!AP1038,IF(AND($AE$11=$AL$6,OR($AH$11="Southbound",$AH$11="Westbound")),'Raw Data'!AP1245,IF(AND($AE$11=$AL$7,OR($AH$11="Southbound",$AH$11="Westbound")),'Raw Data'!AP1452,IF(AND($AE$11=$AL$1,$AH$11="Combined"),SUM('Raw Data'!AP209:AP210),IF(AND($AE$11=$AL$2,$AH$11="Combined"),SUM('Raw Data'!AP416:AP417),IF(AND($AE$11=$AL$3,$AH$11="Combined"),SUM('Raw Data'!AP623:AP624),IF(AND($AE$11=$AL$4,$AH$11="Combined"),SUM('Raw Data'!AP830:AP831),IF(AND($AE$11=$AL$5,$AH$11="Combined"),SUM('Raw Data'!AP1037:AP1038),IF(AND($AE$11=$AL$6,$AH$11="Combined"),SUM('Raw Data'!AP1244:AP1245),IF(AND($AE$11=$AL$7,$AH$11="Combined"),SUM('Raw Data'!AP1451:AP1452),"Error")))))))))))))))))))))</f>
        <v>2</v>
      </c>
      <c r="G57" s="6">
        <f>IF(AND($AE$11=$AL$1,OR($AH$11="Northbound",$AH$11="Eastbound")),'Raw Data'!AQ209,IF(AND($AE$11=$AL$2,OR($AH$11="Northbound",$AH$11="Eastbound")),'Raw Data'!AQ416,IF(AND($AE$11=$AL$3,OR($AH$11="Northbound",$AH$11="Eastbound")),'Raw Data'!AQ623,IF(AND($AE$11=$AL$4,OR($AH$11="Northbound",$AH$11="Eastbound")),'Raw Data'!AQ830,IF(AND($AE$11=$AL$5,OR($AH$11="Northbound",$AH$11="Eastbound")),'Raw Data'!AQ1037,IF(AND($AE$11=$AL$6,OR($AH$11="Northbound",$AH$11="Eastbound")),'Raw Data'!AQ1244,IF(AND($AE$11=$AL$7,OR($AH$11="Northbound",$AH$11="Eastbound")),'Raw Data'!AQ1451,IF(AND($AE$11=$AL$1,OR($AH$11="Southbound",$AH$11="Westbound")),'Raw Data'!AQ210,IF(AND($AE$11=$AL$2,OR($AH$11="Southbound",$AH$11="Westbound")),'Raw Data'!AQ417,IF(AND($AE$11=$AL$3,OR($AH$11="Southbound",$AH$11="Westbound")),'Raw Data'!AQ624,IF(AND($AE$11=$AL$4,OR($AH$11="Southbound",$AH$11="Westbound")),'Raw Data'!AQ831,IF(AND($AE$11=$AL$5,OR($AH$11="Southbound",$AH$11="Westbound")),'Raw Data'!AQ1038,IF(AND($AE$11=$AL$6,OR($AH$11="Southbound",$AH$11="Westbound")),'Raw Data'!AQ1245,IF(AND($AE$11=$AL$7,OR($AH$11="Southbound",$AH$11="Westbound")),'Raw Data'!AQ1452,IF(AND($AE$11=$AL$1,$AH$11="Combined"),SUM('Raw Data'!AQ209:AQ210),IF(AND($AE$11=$AL$2,$AH$11="Combined"),SUM('Raw Data'!AQ416:AQ417),IF(AND($AE$11=$AL$3,$AH$11="Combined"),SUM('Raw Data'!AQ623:AQ624),IF(AND($AE$11=$AL$4,$AH$11="Combined"),SUM('Raw Data'!AQ830:AQ831),IF(AND($AE$11=$AL$5,$AH$11="Combined"),SUM('Raw Data'!AQ1037:AQ1038),IF(AND($AE$11=$AL$6,$AH$11="Combined"),SUM('Raw Data'!AQ1244:AQ1245),IF(AND($AE$11=$AL$7,$AH$11="Combined"),SUM('Raw Data'!AQ1451:AQ1452),"Error")))))))))))))))))))))</f>
        <v>0</v>
      </c>
      <c r="H57" s="6">
        <f>IF(AND($AE$11=$AL$1,OR($AH$11="Northbound",$AH$11="Eastbound")),'Raw Data'!AR209,IF(AND($AE$11=$AL$2,OR($AH$11="Northbound",$AH$11="Eastbound")),'Raw Data'!AR416,IF(AND($AE$11=$AL$3,OR($AH$11="Northbound",$AH$11="Eastbound")),'Raw Data'!AR623,IF(AND($AE$11=$AL$4,OR($AH$11="Northbound",$AH$11="Eastbound")),'Raw Data'!AR830,IF(AND($AE$11=$AL$5,OR($AH$11="Northbound",$AH$11="Eastbound")),'Raw Data'!AR1037,IF(AND($AE$11=$AL$6,OR($AH$11="Northbound",$AH$11="Eastbound")),'Raw Data'!AR1244,IF(AND($AE$11=$AL$7,OR($AH$11="Northbound",$AH$11="Eastbound")),'Raw Data'!AR1451,IF(AND($AE$11=$AL$1,OR($AH$11="Southbound",$AH$11="Westbound")),'Raw Data'!AR210,IF(AND($AE$11=$AL$2,OR($AH$11="Southbound",$AH$11="Westbound")),'Raw Data'!AR417,IF(AND($AE$11=$AL$3,OR($AH$11="Southbound",$AH$11="Westbound")),'Raw Data'!AR624,IF(AND($AE$11=$AL$4,OR($AH$11="Southbound",$AH$11="Westbound")),'Raw Data'!AR831,IF(AND($AE$11=$AL$5,OR($AH$11="Southbound",$AH$11="Westbound")),'Raw Data'!AR1038,IF(AND($AE$11=$AL$6,OR($AH$11="Southbound",$AH$11="Westbound")),'Raw Data'!AR1245,IF(AND($AE$11=$AL$7,OR($AH$11="Southbound",$AH$11="Westbound")),'Raw Data'!AR1452,IF(AND($AE$11=$AL$1,$AH$11="Combined"),SUM('Raw Data'!AR209:AR210),IF(AND($AE$11=$AL$2,$AH$11="Combined"),SUM('Raw Data'!AR416:AR417),IF(AND($AE$11=$AL$3,$AH$11="Combined"),SUM('Raw Data'!AR623:AR624),IF(AND($AE$11=$AL$4,$AH$11="Combined"),SUM('Raw Data'!AR830:AR831),IF(AND($AE$11=$AL$5,$AH$11="Combined"),SUM('Raw Data'!AR1037:AR1038),IF(AND($AE$11=$AL$6,$AH$11="Combined"),SUM('Raw Data'!AR1244:AR1245),IF(AND($AE$11=$AL$7,$AH$11="Combined"),SUM('Raw Data'!AR1451:AR1452),"Error")))))))))))))))))))))</f>
        <v>1</v>
      </c>
      <c r="I57" s="6">
        <f>IF(AND($AE$11=$AL$1,OR($AH$11="Northbound",$AH$11="Eastbound")),'Raw Data'!AS209,IF(AND($AE$11=$AL$2,OR($AH$11="Northbound",$AH$11="Eastbound")),'Raw Data'!AS416,IF(AND($AE$11=$AL$3,OR($AH$11="Northbound",$AH$11="Eastbound")),'Raw Data'!AS623,IF(AND($AE$11=$AL$4,OR($AH$11="Northbound",$AH$11="Eastbound")),'Raw Data'!AS830,IF(AND($AE$11=$AL$5,OR($AH$11="Northbound",$AH$11="Eastbound")),'Raw Data'!AS1037,IF(AND($AE$11=$AL$6,OR($AH$11="Northbound",$AH$11="Eastbound")),'Raw Data'!AS1244,IF(AND($AE$11=$AL$7,OR($AH$11="Northbound",$AH$11="Eastbound")),'Raw Data'!AS1451,IF(AND($AE$11=$AL$1,OR($AH$11="Southbound",$AH$11="Westbound")),'Raw Data'!AS210,IF(AND($AE$11=$AL$2,OR($AH$11="Southbound",$AH$11="Westbound")),'Raw Data'!AS417,IF(AND($AE$11=$AL$3,OR($AH$11="Southbound",$AH$11="Westbound")),'Raw Data'!AS624,IF(AND($AE$11=$AL$4,OR($AH$11="Southbound",$AH$11="Westbound")),'Raw Data'!AS831,IF(AND($AE$11=$AL$5,OR($AH$11="Southbound",$AH$11="Westbound")),'Raw Data'!AS1038,IF(AND($AE$11=$AL$6,OR($AH$11="Southbound",$AH$11="Westbound")),'Raw Data'!AS1245,IF(AND($AE$11=$AL$7,OR($AH$11="Southbound",$AH$11="Westbound")),'Raw Data'!AS1452,IF(AND($AE$11=$AL$1,$AH$11="Combined"),SUM('Raw Data'!AS209:AS210),IF(AND($AE$11=$AL$2,$AH$11="Combined"),SUM('Raw Data'!AS416:AS417),IF(AND($AE$11=$AL$3,$AH$11="Combined"),SUM('Raw Data'!AS623:AS624),IF(AND($AE$11=$AL$4,$AH$11="Combined"),SUM('Raw Data'!AS830:AS831),IF(AND($AE$11=$AL$5,$AH$11="Combined"),SUM('Raw Data'!AS1037:AS1038),IF(AND($AE$11=$AL$6,$AH$11="Combined"),SUM('Raw Data'!AS1244:AS1245),IF(AND($AE$11=$AL$7,$AH$11="Combined"),SUM('Raw Data'!AS1451:AS1452),"Error")))))))))))))))))))))</f>
        <v>0</v>
      </c>
      <c r="J57" s="6">
        <f>IF(AND($AE$11=$AL$1,OR($AH$11="Northbound",$AH$11="Eastbound")),'Raw Data'!AT209,IF(AND($AE$11=$AL$2,OR($AH$11="Northbound",$AH$11="Eastbound")),'Raw Data'!AT416,IF(AND($AE$11=$AL$3,OR($AH$11="Northbound",$AH$11="Eastbound")),'Raw Data'!AT623,IF(AND($AE$11=$AL$4,OR($AH$11="Northbound",$AH$11="Eastbound")),'Raw Data'!AT830,IF(AND($AE$11=$AL$5,OR($AH$11="Northbound",$AH$11="Eastbound")),'Raw Data'!AT1037,IF(AND($AE$11=$AL$6,OR($AH$11="Northbound",$AH$11="Eastbound")),'Raw Data'!AT1244,IF(AND($AE$11=$AL$7,OR($AH$11="Northbound",$AH$11="Eastbound")),'Raw Data'!AT1451,IF(AND($AE$11=$AL$1,OR($AH$11="Southbound",$AH$11="Westbound")),'Raw Data'!AT210,IF(AND($AE$11=$AL$2,OR($AH$11="Southbound",$AH$11="Westbound")),'Raw Data'!AT417,IF(AND($AE$11=$AL$3,OR($AH$11="Southbound",$AH$11="Westbound")),'Raw Data'!AT624,IF(AND($AE$11=$AL$4,OR($AH$11="Southbound",$AH$11="Westbound")),'Raw Data'!AT831,IF(AND($AE$11=$AL$5,OR($AH$11="Southbound",$AH$11="Westbound")),'Raw Data'!AT1038,IF(AND($AE$11=$AL$6,OR($AH$11="Southbound",$AH$11="Westbound")),'Raw Data'!AT1245,IF(AND($AE$11=$AL$7,OR($AH$11="Southbound",$AH$11="Westbound")),'Raw Data'!AT1452,IF(AND($AE$11=$AL$1,$AH$11="Combined"),SUM('Raw Data'!AT209:AT210),IF(AND($AE$11=$AL$2,$AH$11="Combined"),SUM('Raw Data'!AT416:AT417),IF(AND($AE$11=$AL$3,$AH$11="Combined"),SUM('Raw Data'!AT623:AT624),IF(AND($AE$11=$AL$4,$AH$11="Combined"),SUM('Raw Data'!AT830:AT831),IF(AND($AE$11=$AL$5,$AH$11="Combined"),SUM('Raw Data'!AT1037:AT1038),IF(AND($AE$11=$AL$6,$AH$11="Combined"),SUM('Raw Data'!AT1244:AT1245),IF(AND($AE$11=$AL$7,$AH$11="Combined"),SUM('Raw Data'!AT1451:AT1452),"Error")))))))))))))))))))))</f>
        <v>0</v>
      </c>
      <c r="K57" s="6">
        <f>IF(AND($AE$11=$AL$1,OR($AH$11="Northbound",$AH$11="Eastbound")),'Raw Data'!AU209,IF(AND($AE$11=$AL$2,OR($AH$11="Northbound",$AH$11="Eastbound")),'Raw Data'!AU416,IF(AND($AE$11=$AL$3,OR($AH$11="Northbound",$AH$11="Eastbound")),'Raw Data'!AU623,IF(AND($AE$11=$AL$4,OR($AH$11="Northbound",$AH$11="Eastbound")),'Raw Data'!AU830,IF(AND($AE$11=$AL$5,OR($AH$11="Northbound",$AH$11="Eastbound")),'Raw Data'!AU1037,IF(AND($AE$11=$AL$6,OR($AH$11="Northbound",$AH$11="Eastbound")),'Raw Data'!AU1244,IF(AND($AE$11=$AL$7,OR($AH$11="Northbound",$AH$11="Eastbound")),'Raw Data'!AU1451,IF(AND($AE$11=$AL$1,OR($AH$11="Southbound",$AH$11="Westbound")),'Raw Data'!AU210,IF(AND($AE$11=$AL$2,OR($AH$11="Southbound",$AH$11="Westbound")),'Raw Data'!AU417,IF(AND($AE$11=$AL$3,OR($AH$11="Southbound",$AH$11="Westbound")),'Raw Data'!AU624,IF(AND($AE$11=$AL$4,OR($AH$11="Southbound",$AH$11="Westbound")),'Raw Data'!AU831,IF(AND($AE$11=$AL$5,OR($AH$11="Southbound",$AH$11="Westbound")),'Raw Data'!AU1038,IF(AND($AE$11=$AL$6,OR($AH$11="Southbound",$AH$11="Westbound")),'Raw Data'!AU1245,IF(AND($AE$11=$AL$7,OR($AH$11="Southbound",$AH$11="Westbound")),'Raw Data'!AU1452,IF(AND($AE$11=$AL$1,$AH$11="Combined"),SUM('Raw Data'!AU209:AU210),IF(AND($AE$11=$AL$2,$AH$11="Combined"),SUM('Raw Data'!AU416:AU417),IF(AND($AE$11=$AL$3,$AH$11="Combined"),SUM('Raw Data'!AU623:AU624),IF(AND($AE$11=$AL$4,$AH$11="Combined"),SUM('Raw Data'!AU830:AU831),IF(AND($AE$11=$AL$5,$AH$11="Combined"),SUM('Raw Data'!AU1037:AU1038),IF(AND($AE$11=$AL$6,$AH$11="Combined"),SUM('Raw Data'!AU1244:AU1245),IF(AND($AE$11=$AL$7,$AH$11="Combined"),SUM('Raw Data'!AU1451:AU1452),"Error")))))))))))))))))))))</f>
        <v>0</v>
      </c>
      <c r="L57" s="6">
        <f>IF(AND($AE$11=$AL$1,OR($AH$11="Northbound",$AH$11="Eastbound")),'Raw Data'!AV209,IF(AND($AE$11=$AL$2,OR($AH$11="Northbound",$AH$11="Eastbound")),'Raw Data'!AV416,IF(AND($AE$11=$AL$3,OR($AH$11="Northbound",$AH$11="Eastbound")),'Raw Data'!AV623,IF(AND($AE$11=$AL$4,OR($AH$11="Northbound",$AH$11="Eastbound")),'Raw Data'!AV830,IF(AND($AE$11=$AL$5,OR($AH$11="Northbound",$AH$11="Eastbound")),'Raw Data'!AV1037,IF(AND($AE$11=$AL$6,OR($AH$11="Northbound",$AH$11="Eastbound")),'Raw Data'!AV1244,IF(AND($AE$11=$AL$7,OR($AH$11="Northbound",$AH$11="Eastbound")),'Raw Data'!AV1451,IF(AND($AE$11=$AL$1,OR($AH$11="Southbound",$AH$11="Westbound")),'Raw Data'!AV210,IF(AND($AE$11=$AL$2,OR($AH$11="Southbound",$AH$11="Westbound")),'Raw Data'!AV417,IF(AND($AE$11=$AL$3,OR($AH$11="Southbound",$AH$11="Westbound")),'Raw Data'!AV624,IF(AND($AE$11=$AL$4,OR($AH$11="Southbound",$AH$11="Westbound")),'Raw Data'!AV831,IF(AND($AE$11=$AL$5,OR($AH$11="Southbound",$AH$11="Westbound")),'Raw Data'!AV1038,IF(AND($AE$11=$AL$6,OR($AH$11="Southbound",$AH$11="Westbound")),'Raw Data'!AV1245,IF(AND($AE$11=$AL$7,OR($AH$11="Southbound",$AH$11="Westbound")),'Raw Data'!AV1452,IF(AND($AE$11=$AL$1,$AH$11="Combined"),SUM('Raw Data'!AV209:AV210),IF(AND($AE$11=$AL$2,$AH$11="Combined"),SUM('Raw Data'!AV416:AV417),IF(AND($AE$11=$AL$3,$AH$11="Combined"),SUM('Raw Data'!AV623:AV624),IF(AND($AE$11=$AL$4,$AH$11="Combined"),SUM('Raw Data'!AV830:AV831),IF(AND($AE$11=$AL$5,$AH$11="Combined"),SUM('Raw Data'!AV1037:AV1038),IF(AND($AE$11=$AL$6,$AH$11="Combined"),SUM('Raw Data'!AV1244:AV1245),IF(AND($AE$11=$AL$7,$AH$11="Combined"),SUM('Raw Data'!AV1451:AV1452),"Error")))))))))))))))))))))</f>
        <v>0</v>
      </c>
      <c r="M57" s="6">
        <f>IF(AND($AE$11=$AL$1,OR($AH$11="Northbound",$AH$11="Eastbound")),'Raw Data'!AW209,IF(AND($AE$11=$AL$2,OR($AH$11="Northbound",$AH$11="Eastbound")),'Raw Data'!AW416,IF(AND($AE$11=$AL$3,OR($AH$11="Northbound",$AH$11="Eastbound")),'Raw Data'!AW623,IF(AND($AE$11=$AL$4,OR($AH$11="Northbound",$AH$11="Eastbound")),'Raw Data'!AW830,IF(AND($AE$11=$AL$5,OR($AH$11="Northbound",$AH$11="Eastbound")),'Raw Data'!AW1037,IF(AND($AE$11=$AL$6,OR($AH$11="Northbound",$AH$11="Eastbound")),'Raw Data'!AW1244,IF(AND($AE$11=$AL$7,OR($AH$11="Northbound",$AH$11="Eastbound")),'Raw Data'!AW1451,IF(AND($AE$11=$AL$1,OR($AH$11="Southbound",$AH$11="Westbound")),'Raw Data'!AW210,IF(AND($AE$11=$AL$2,OR($AH$11="Southbound",$AH$11="Westbound")),'Raw Data'!AW417,IF(AND($AE$11=$AL$3,OR($AH$11="Southbound",$AH$11="Westbound")),'Raw Data'!AW624,IF(AND($AE$11=$AL$4,OR($AH$11="Southbound",$AH$11="Westbound")),'Raw Data'!AW831,IF(AND($AE$11=$AL$5,OR($AH$11="Southbound",$AH$11="Westbound")),'Raw Data'!AW1038,IF(AND($AE$11=$AL$6,OR($AH$11="Southbound",$AH$11="Westbound")),'Raw Data'!AW1245,IF(AND($AE$11=$AL$7,OR($AH$11="Southbound",$AH$11="Westbound")),'Raw Data'!AW1452,IF(AND($AE$11=$AL$1,$AH$11="Combined"),SUM('Raw Data'!AW209:AW210),IF(AND($AE$11=$AL$2,$AH$11="Combined"),SUM('Raw Data'!AW416:AW417),IF(AND($AE$11=$AL$3,$AH$11="Combined"),SUM('Raw Data'!AW623:AW624),IF(AND($AE$11=$AL$4,$AH$11="Combined"),SUM('Raw Data'!AW830:AW831),IF(AND($AE$11=$AL$5,$AH$11="Combined"),SUM('Raw Data'!AW1037:AW1038),IF(AND($AE$11=$AL$6,$AH$11="Combined"),SUM('Raw Data'!AW1244:AW1245),IF(AND($AE$11=$AL$7,$AH$11="Combined"),SUM('Raw Data'!AW1451:AW1452),"Error")))))))))))))))))))))</f>
        <v>0</v>
      </c>
      <c r="N57" s="6">
        <f>IF(AND($AE$11=$AL$1,OR($AH$11="Northbound",$AH$11="Eastbound")),'Raw Data'!AX209,IF(AND($AE$11=$AL$2,OR($AH$11="Northbound",$AH$11="Eastbound")),'Raw Data'!AX416,IF(AND($AE$11=$AL$3,OR($AH$11="Northbound",$AH$11="Eastbound")),'Raw Data'!AX623,IF(AND($AE$11=$AL$4,OR($AH$11="Northbound",$AH$11="Eastbound")),'Raw Data'!AX830,IF(AND($AE$11=$AL$5,OR($AH$11="Northbound",$AH$11="Eastbound")),'Raw Data'!AX1037,IF(AND($AE$11=$AL$6,OR($AH$11="Northbound",$AH$11="Eastbound")),'Raw Data'!AX1244,IF(AND($AE$11=$AL$7,OR($AH$11="Northbound",$AH$11="Eastbound")),'Raw Data'!AX1451,IF(AND($AE$11=$AL$1,OR($AH$11="Southbound",$AH$11="Westbound")),'Raw Data'!AX210,IF(AND($AE$11=$AL$2,OR($AH$11="Southbound",$AH$11="Westbound")),'Raw Data'!AX417,IF(AND($AE$11=$AL$3,OR($AH$11="Southbound",$AH$11="Westbound")),'Raw Data'!AX624,IF(AND($AE$11=$AL$4,OR($AH$11="Southbound",$AH$11="Westbound")),'Raw Data'!AX831,IF(AND($AE$11=$AL$5,OR($AH$11="Southbound",$AH$11="Westbound")),'Raw Data'!AX1038,IF(AND($AE$11=$AL$6,OR($AH$11="Southbound",$AH$11="Westbound")),'Raw Data'!AX1245,IF(AND($AE$11=$AL$7,OR($AH$11="Southbound",$AH$11="Westbound")),'Raw Data'!AX1452,IF(AND($AE$11=$AL$1,$AH$11="Combined"),SUM('Raw Data'!AX209:AX210),IF(AND($AE$11=$AL$2,$AH$11="Combined"),SUM('Raw Data'!AX416:AX417),IF(AND($AE$11=$AL$3,$AH$11="Combined"),SUM('Raw Data'!AX623:AX624),IF(AND($AE$11=$AL$4,$AH$11="Combined"),SUM('Raw Data'!AX830:AX831),IF(AND($AE$11=$AL$5,$AH$11="Combined"),SUM('Raw Data'!AX1037:AX1038),IF(AND($AE$11=$AL$6,$AH$11="Combined"),SUM('Raw Data'!AX1244:AX1245),IF(AND($AE$11=$AL$7,$AH$11="Combined"),SUM('Raw Data'!AX1451:AX1452),"Error")))))))))))))))))))))</f>
        <v>0</v>
      </c>
      <c r="O57" s="6">
        <f>IF(AND($AE$11=$AL$1,OR($AH$11="Northbound",$AH$11="Eastbound")),'Raw Data'!AY209,IF(AND($AE$11=$AL$2,OR($AH$11="Northbound",$AH$11="Eastbound")),'Raw Data'!AY416,IF(AND($AE$11=$AL$3,OR($AH$11="Northbound",$AH$11="Eastbound")),'Raw Data'!AY623,IF(AND($AE$11=$AL$4,OR($AH$11="Northbound",$AH$11="Eastbound")),'Raw Data'!AY830,IF(AND($AE$11=$AL$5,OR($AH$11="Northbound",$AH$11="Eastbound")),'Raw Data'!AY1037,IF(AND($AE$11=$AL$6,OR($AH$11="Northbound",$AH$11="Eastbound")),'Raw Data'!AY1244,IF(AND($AE$11=$AL$7,OR($AH$11="Northbound",$AH$11="Eastbound")),'Raw Data'!AY1451,IF(AND($AE$11=$AL$1,OR($AH$11="Southbound",$AH$11="Westbound")),'Raw Data'!AY210,IF(AND($AE$11=$AL$2,OR($AH$11="Southbound",$AH$11="Westbound")),'Raw Data'!AY417,IF(AND($AE$11=$AL$3,OR($AH$11="Southbound",$AH$11="Westbound")),'Raw Data'!AY624,IF(AND($AE$11=$AL$4,OR($AH$11="Southbound",$AH$11="Westbound")),'Raw Data'!AY831,IF(AND($AE$11=$AL$5,OR($AH$11="Southbound",$AH$11="Westbound")),'Raw Data'!AY1038,IF(AND($AE$11=$AL$6,OR($AH$11="Southbound",$AH$11="Westbound")),'Raw Data'!AY1245,IF(AND($AE$11=$AL$7,OR($AH$11="Southbound",$AH$11="Westbound")),'Raw Data'!AY1452,IF(AND($AE$11=$AL$1,$AH$11="Combined"),SUM('Raw Data'!AY209:AY210),IF(AND($AE$11=$AL$2,$AH$11="Combined"),SUM('Raw Data'!AY416:AY417),IF(AND($AE$11=$AL$3,$AH$11="Combined"),SUM('Raw Data'!AY623:AY624),IF(AND($AE$11=$AL$4,$AH$11="Combined"),SUM('Raw Data'!AY830:AY831),IF(AND($AE$11=$AL$5,$AH$11="Combined"),SUM('Raw Data'!AY1037:AY1038),IF(AND($AE$11=$AL$6,$AH$11="Combined"),SUM('Raw Data'!AY1244:AY1245),IF(AND($AE$11=$AL$7,$AH$11="Combined"),SUM('Raw Data'!AY1451:AY1452),"Error")))))))))))))))))))))</f>
        <v>0</v>
      </c>
      <c r="P57" s="6">
        <f>IF(AND($AE$11=$AL$1,OR($AH$11="Northbound",$AH$11="Eastbound")),'Raw Data'!AZ209,IF(AND($AE$11=$AL$2,OR($AH$11="Northbound",$AH$11="Eastbound")),'Raw Data'!AZ416,IF(AND($AE$11=$AL$3,OR($AH$11="Northbound",$AH$11="Eastbound")),'Raw Data'!AZ623,IF(AND($AE$11=$AL$4,OR($AH$11="Northbound",$AH$11="Eastbound")),'Raw Data'!AZ830,IF(AND($AE$11=$AL$5,OR($AH$11="Northbound",$AH$11="Eastbound")),'Raw Data'!AZ1037,IF(AND($AE$11=$AL$6,OR($AH$11="Northbound",$AH$11="Eastbound")),'Raw Data'!AZ1244,IF(AND($AE$11=$AL$7,OR($AH$11="Northbound",$AH$11="Eastbound")),'Raw Data'!AZ1451,IF(AND($AE$11=$AL$1,OR($AH$11="Southbound",$AH$11="Westbound")),'Raw Data'!AZ210,IF(AND($AE$11=$AL$2,OR($AH$11="Southbound",$AH$11="Westbound")),'Raw Data'!AZ417,IF(AND($AE$11=$AL$3,OR($AH$11="Southbound",$AH$11="Westbound")),'Raw Data'!AZ624,IF(AND($AE$11=$AL$4,OR($AH$11="Southbound",$AH$11="Westbound")),'Raw Data'!AZ831,IF(AND($AE$11=$AL$5,OR($AH$11="Southbound",$AH$11="Westbound")),'Raw Data'!AZ1038,IF(AND($AE$11=$AL$6,OR($AH$11="Southbound",$AH$11="Westbound")),'Raw Data'!AZ1245,IF(AND($AE$11=$AL$7,OR($AH$11="Southbound",$AH$11="Westbound")),'Raw Data'!AZ1452,IF(AND($AE$11=$AL$1,$AH$11="Combined"),SUM('Raw Data'!AZ209:AZ210),IF(AND($AE$11=$AL$2,$AH$11="Combined"),SUM('Raw Data'!AZ416:AZ417),IF(AND($AE$11=$AL$3,$AH$11="Combined"),SUM('Raw Data'!AZ623:AZ624),IF(AND($AE$11=$AL$4,$AH$11="Combined"),SUM('Raw Data'!AZ830:AZ831),IF(AND($AE$11=$AL$5,$AH$11="Combined"),SUM('Raw Data'!AZ1037:AZ1038),IF(AND($AE$11=$AL$6,$AH$11="Combined"),SUM('Raw Data'!AZ1244:AZ1245),IF(AND($AE$11=$AL$7,$AH$11="Combined"),SUM('Raw Data'!AZ1451:AZ1452),"Error")))))))))))))))))))))</f>
        <v>0</v>
      </c>
      <c r="Q57" s="6">
        <f>IF(AND($AE$11=$AL$1,OR($AH$11="Northbound",$AH$11="Eastbound")),'Raw Data'!BA209,IF(AND($AE$11=$AL$2,OR($AH$11="Northbound",$AH$11="Eastbound")),'Raw Data'!BA416,IF(AND($AE$11=$AL$3,OR($AH$11="Northbound",$AH$11="Eastbound")),'Raw Data'!BA623,IF(AND($AE$11=$AL$4,OR($AH$11="Northbound",$AH$11="Eastbound")),'Raw Data'!BA830,IF(AND($AE$11=$AL$5,OR($AH$11="Northbound",$AH$11="Eastbound")),'Raw Data'!BA1037,IF(AND($AE$11=$AL$6,OR($AH$11="Northbound",$AH$11="Eastbound")),'Raw Data'!BA1244,IF(AND($AE$11=$AL$7,OR($AH$11="Northbound",$AH$11="Eastbound")),'Raw Data'!BA1451,IF(AND($AE$11=$AL$1,OR($AH$11="Southbound",$AH$11="Westbound")),'Raw Data'!BA210,IF(AND($AE$11=$AL$2,OR($AH$11="Southbound",$AH$11="Westbound")),'Raw Data'!BA417,IF(AND($AE$11=$AL$3,OR($AH$11="Southbound",$AH$11="Westbound")),'Raw Data'!BA624,IF(AND($AE$11=$AL$4,OR($AH$11="Southbound",$AH$11="Westbound")),'Raw Data'!BA831,IF(AND($AE$11=$AL$5,OR($AH$11="Southbound",$AH$11="Westbound")),'Raw Data'!BA1038,IF(AND($AE$11=$AL$6,OR($AH$11="Southbound",$AH$11="Westbound")),'Raw Data'!BA1245,IF(AND($AE$11=$AL$7,OR($AH$11="Southbound",$AH$11="Westbound")),'Raw Data'!BA1452,IF(AND($AE$11=$AL$1,$AH$11="Combined"),SUM('Raw Data'!BA209:BA210),IF(AND($AE$11=$AL$2,$AH$11="Combined"),SUM('Raw Data'!BA416:BA417),IF(AND($AE$11=$AL$3,$AH$11="Combined"),SUM('Raw Data'!BA623:BA624),IF(AND($AE$11=$AL$4,$AH$11="Combined"),SUM('Raw Data'!BA830:BA831),IF(AND($AE$11=$AL$5,$AH$11="Combined"),SUM('Raw Data'!BA1037:BA1038),IF(AND($AE$11=$AL$6,$AH$11="Combined"),SUM('Raw Data'!BA1244:BA1245),IF(AND($AE$11=$AL$7,$AH$11="Combined"),SUM('Raw Data'!BA1451:BA1452),"Error")))))))))))))))))))))</f>
        <v>0</v>
      </c>
      <c r="R57" s="6">
        <f>IF(AND($AE$11=$AL$1,OR($AH$11="Northbound",$AH$11="Eastbound")),'Raw Data'!BB209,IF(AND($AE$11=$AL$2,OR($AH$11="Northbound",$AH$11="Eastbound")),'Raw Data'!BB416,IF(AND($AE$11=$AL$3,OR($AH$11="Northbound",$AH$11="Eastbound")),'Raw Data'!BB623,IF(AND($AE$11=$AL$4,OR($AH$11="Northbound",$AH$11="Eastbound")),'Raw Data'!BB830,IF(AND($AE$11=$AL$5,OR($AH$11="Northbound",$AH$11="Eastbound")),'Raw Data'!BB1037,IF(AND($AE$11=$AL$6,OR($AH$11="Northbound",$AH$11="Eastbound")),'Raw Data'!BB1244,IF(AND($AE$11=$AL$7,OR($AH$11="Northbound",$AH$11="Eastbound")),'Raw Data'!BB1451,IF(AND($AE$11=$AL$1,OR($AH$11="Southbound",$AH$11="Westbound")),'Raw Data'!BB210,IF(AND($AE$11=$AL$2,OR($AH$11="Southbound",$AH$11="Westbound")),'Raw Data'!BB417,IF(AND($AE$11=$AL$3,OR($AH$11="Southbound",$AH$11="Westbound")),'Raw Data'!BB624,IF(AND($AE$11=$AL$4,OR($AH$11="Southbound",$AH$11="Westbound")),'Raw Data'!BB831,IF(AND($AE$11=$AL$5,OR($AH$11="Southbound",$AH$11="Westbound")),'Raw Data'!BB1038,IF(AND($AE$11=$AL$6,OR($AH$11="Southbound",$AH$11="Westbound")),'Raw Data'!BB1245,IF(AND($AE$11=$AL$7,OR($AH$11="Southbound",$AH$11="Westbound")),'Raw Data'!BB1452,IF(AND($AE$11=$AL$1,$AH$11="Combined"),SUM('Raw Data'!BB209:BB210),IF(AND($AE$11=$AL$2,$AH$11="Combined"),SUM('Raw Data'!BB416:BB417),IF(AND($AE$11=$AL$3,$AH$11="Combined"),SUM('Raw Data'!BB623:BB624),IF(AND($AE$11=$AL$4,$AH$11="Combined"),SUM('Raw Data'!BB830:BB831),IF(AND($AE$11=$AL$5,$AH$11="Combined"),SUM('Raw Data'!BB1037:BB1038),IF(AND($AE$11=$AL$6,$AH$11="Combined"),SUM('Raw Data'!BB1244:BB1245),IF(AND($AE$11=$AL$7,$AH$11="Combined"),SUM('Raw Data'!BB1451:BB1452),"Error")))))))))))))))))))))</f>
        <v>0</v>
      </c>
      <c r="S57" s="6">
        <f>IF(AND($AE$11=$AL$1,OR($AH$11="Northbound",$AH$11="Eastbound")),'Raw Data'!BC209,IF(AND($AE$11=$AL$2,OR($AH$11="Northbound",$AH$11="Eastbound")),'Raw Data'!BC416,IF(AND($AE$11=$AL$3,OR($AH$11="Northbound",$AH$11="Eastbound")),'Raw Data'!BC623,IF(AND($AE$11=$AL$4,OR($AH$11="Northbound",$AH$11="Eastbound")),'Raw Data'!BC830,IF(AND($AE$11=$AL$5,OR($AH$11="Northbound",$AH$11="Eastbound")),'Raw Data'!BC1037,IF(AND($AE$11=$AL$6,OR($AH$11="Northbound",$AH$11="Eastbound")),'Raw Data'!BC1244,IF(AND($AE$11=$AL$7,OR($AH$11="Northbound",$AH$11="Eastbound")),'Raw Data'!BC1451,IF(AND($AE$11=$AL$1,OR($AH$11="Southbound",$AH$11="Westbound")),'Raw Data'!BC210,IF(AND($AE$11=$AL$2,OR($AH$11="Southbound",$AH$11="Westbound")),'Raw Data'!BC417,IF(AND($AE$11=$AL$3,OR($AH$11="Southbound",$AH$11="Westbound")),'Raw Data'!BC624,IF(AND($AE$11=$AL$4,OR($AH$11="Southbound",$AH$11="Westbound")),'Raw Data'!BC831,IF(AND($AE$11=$AL$5,OR($AH$11="Southbound",$AH$11="Westbound")),'Raw Data'!BC1038,IF(AND($AE$11=$AL$6,OR($AH$11="Southbound",$AH$11="Westbound")),'Raw Data'!BC1245,IF(AND($AE$11=$AL$7,OR($AH$11="Southbound",$AH$11="Westbound")),'Raw Data'!BC1452,IF(AND($AE$11=$AL$1,$AH$11="Combined"),SUM('Raw Data'!BC209:BC210),IF(AND($AE$11=$AL$2,$AH$11="Combined"),SUM('Raw Data'!BC416:BC417),IF(AND($AE$11=$AL$3,$AH$11="Combined"),SUM('Raw Data'!BC623:BC624),IF(AND($AE$11=$AL$4,$AH$11="Combined"),SUM('Raw Data'!BC830:BC831),IF(AND($AE$11=$AL$5,$AH$11="Combined"),SUM('Raw Data'!BC1037:BC1038),IF(AND($AE$11=$AL$6,$AH$11="Combined"),SUM('Raw Data'!BC1244:BC1245),IF(AND($AE$11=$AL$7,$AH$11="Combined"),SUM('Raw Data'!BC1451:BC1452),"Error")))))))))))))))))))))</f>
        <v>0</v>
      </c>
      <c r="T57" s="6">
        <f>IF(AND($AE$11=$AL$1,OR($AH$11="Northbound",$AH$11="Eastbound")),'Raw Data'!BD209,IF(AND($AE$11=$AL$2,OR($AH$11="Northbound",$AH$11="Eastbound")),'Raw Data'!BD416,IF(AND($AE$11=$AL$3,OR($AH$11="Northbound",$AH$11="Eastbound")),'Raw Data'!BD623,IF(AND($AE$11=$AL$4,OR($AH$11="Northbound",$AH$11="Eastbound")),'Raw Data'!BD830,IF(AND($AE$11=$AL$5,OR($AH$11="Northbound",$AH$11="Eastbound")),'Raw Data'!BD1037,IF(AND($AE$11=$AL$6,OR($AH$11="Northbound",$AH$11="Eastbound")),'Raw Data'!BD1244,IF(AND($AE$11=$AL$7,OR($AH$11="Northbound",$AH$11="Eastbound")),'Raw Data'!BD1451,IF(AND($AE$11=$AL$1,OR($AH$11="Southbound",$AH$11="Westbound")),'Raw Data'!BD210,IF(AND($AE$11=$AL$2,OR($AH$11="Southbound",$AH$11="Westbound")),'Raw Data'!BD417,IF(AND($AE$11=$AL$3,OR($AH$11="Southbound",$AH$11="Westbound")),'Raw Data'!BD624,IF(AND($AE$11=$AL$4,OR($AH$11="Southbound",$AH$11="Westbound")),'Raw Data'!BD831,IF(AND($AE$11=$AL$5,OR($AH$11="Southbound",$AH$11="Westbound")),'Raw Data'!BD1038,IF(AND($AE$11=$AL$6,OR($AH$11="Southbound",$AH$11="Westbound")),'Raw Data'!BD1245,IF(AND($AE$11=$AL$7,OR($AH$11="Southbound",$AH$11="Westbound")),'Raw Data'!BD1452,IF(AND($AE$11=$AL$1,$AH$11="Combined"),SUM('Raw Data'!BD209:BD210),IF(AND($AE$11=$AL$2,$AH$11="Combined"),SUM('Raw Data'!BD416:BD417),IF(AND($AE$11=$AL$3,$AH$11="Combined"),SUM('Raw Data'!BD623:BD624),IF(AND($AE$11=$AL$4,$AH$11="Combined"),SUM('Raw Data'!BD830:BD831),IF(AND($AE$11=$AL$5,$AH$11="Combined"),SUM('Raw Data'!BD1037:BD1038),IF(AND($AE$11=$AL$6,$AH$11="Combined"),SUM('Raw Data'!BD1244:BD1245),IF(AND($AE$11=$AL$7,$AH$11="Combined"),SUM('Raw Data'!BD1451:BD1452),"Error")))))))))))))))))))))</f>
        <v>0</v>
      </c>
      <c r="U57" s="6">
        <f>IF(AND($AE$11=$AL$1,OR($AH$11="Northbound",$AH$11="Eastbound")),'Raw Data'!BE209,IF(AND($AE$11=$AL$2,OR($AH$11="Northbound",$AH$11="Eastbound")),'Raw Data'!BE416,IF(AND($AE$11=$AL$3,OR($AH$11="Northbound",$AH$11="Eastbound")),'Raw Data'!BE623,IF(AND($AE$11=$AL$4,OR($AH$11="Northbound",$AH$11="Eastbound")),'Raw Data'!BE830,IF(AND($AE$11=$AL$5,OR($AH$11="Northbound",$AH$11="Eastbound")),'Raw Data'!BE1037,IF(AND($AE$11=$AL$6,OR($AH$11="Northbound",$AH$11="Eastbound")),'Raw Data'!BE1244,IF(AND($AE$11=$AL$7,OR($AH$11="Northbound",$AH$11="Eastbound")),'Raw Data'!BE1451,IF(AND($AE$11=$AL$1,OR($AH$11="Southbound",$AH$11="Westbound")),'Raw Data'!BE210,IF(AND($AE$11=$AL$2,OR($AH$11="Southbound",$AH$11="Westbound")),'Raw Data'!BE417,IF(AND($AE$11=$AL$3,OR($AH$11="Southbound",$AH$11="Westbound")),'Raw Data'!BE624,IF(AND($AE$11=$AL$4,OR($AH$11="Southbound",$AH$11="Westbound")),'Raw Data'!BE831,IF(AND($AE$11=$AL$5,OR($AH$11="Southbound",$AH$11="Westbound")),'Raw Data'!BE1038,IF(AND($AE$11=$AL$6,OR($AH$11="Southbound",$AH$11="Westbound")),'Raw Data'!BE1245,IF(AND($AE$11=$AL$7,OR($AH$11="Southbound",$AH$11="Westbound")),'Raw Data'!BE1452,IF(AND($AE$11=$AL$1,$AH$11="Combined"),SUM('Raw Data'!BE209:BE210),IF(AND($AE$11=$AL$2,$AH$11="Combined"),SUM('Raw Data'!BE416:BE417),IF(AND($AE$11=$AL$3,$AH$11="Combined"),SUM('Raw Data'!BE623:BE624),IF(AND($AE$11=$AL$4,$AH$11="Combined"),SUM('Raw Data'!BE830:BE831),IF(AND($AE$11=$AL$5,$AH$11="Combined"),SUM('Raw Data'!BE1037:BE1038),IF(AND($AE$11=$AL$6,$AH$11="Combined"),SUM('Raw Data'!BE1244:BE1245),IF(AND($AE$11=$AL$7,$AH$11="Combined"),SUM('Raw Data'!BE1451:BE1452),"Error")))))))))))))))))))))</f>
        <v>0</v>
      </c>
      <c r="V57" s="6">
        <f>IF(AND($AE$11=$AL$1,OR($AH$11="Northbound",$AH$11="Eastbound")),'Raw Data'!BF209,IF(AND($AE$11=$AL$2,OR($AH$11="Northbound",$AH$11="Eastbound")),'Raw Data'!BF416,IF(AND($AE$11=$AL$3,OR($AH$11="Northbound",$AH$11="Eastbound")),'Raw Data'!BF623,IF(AND($AE$11=$AL$4,OR($AH$11="Northbound",$AH$11="Eastbound")),'Raw Data'!BF830,IF(AND($AE$11=$AL$5,OR($AH$11="Northbound",$AH$11="Eastbound")),'Raw Data'!BF1037,IF(AND($AE$11=$AL$6,OR($AH$11="Northbound",$AH$11="Eastbound")),'Raw Data'!BF1244,IF(AND($AE$11=$AL$7,OR($AH$11="Northbound",$AH$11="Eastbound")),'Raw Data'!BF1451,IF(AND($AE$11=$AL$1,OR($AH$11="Southbound",$AH$11="Westbound")),'Raw Data'!BF210,IF(AND($AE$11=$AL$2,OR($AH$11="Southbound",$AH$11="Westbound")),'Raw Data'!BF417,IF(AND($AE$11=$AL$3,OR($AH$11="Southbound",$AH$11="Westbound")),'Raw Data'!BF624,IF(AND($AE$11=$AL$4,OR($AH$11="Southbound",$AH$11="Westbound")),'Raw Data'!BF831,IF(AND($AE$11=$AL$5,OR($AH$11="Southbound",$AH$11="Westbound")),'Raw Data'!BF1038,IF(AND($AE$11=$AL$6,OR($AH$11="Southbound",$AH$11="Westbound")),'Raw Data'!BF1245,IF(AND($AE$11=$AL$7,OR($AH$11="Southbound",$AH$11="Westbound")),'Raw Data'!BF1452,IF(AND($AE$11=$AL$1,$AH$11="Combined"),SUM('Raw Data'!BF209:BF210),IF(AND($AE$11=$AL$2,$AH$11="Combined"),SUM('Raw Data'!BF416:BF417),IF(AND($AE$11=$AL$3,$AH$11="Combined"),SUM('Raw Data'!BF623:BF624),IF(AND($AE$11=$AL$4,$AH$11="Combined"),SUM('Raw Data'!BF830:BF831),IF(AND($AE$11=$AL$5,$AH$11="Combined"),SUM('Raw Data'!BF1037:BF1038),IF(AND($AE$11=$AL$6,$AH$11="Combined"),SUM('Raw Data'!BF1244:BF1245),IF(AND($AE$11=$AL$7,$AH$11="Combined"),SUM('Raw Data'!BF1451:BF1452),"Error")))))))))))))))))))))</f>
        <v>0</v>
      </c>
      <c r="W57" s="6">
        <f>IF(AND($AE$11=$AL$1,OR($AH$11="Northbound",$AH$11="Eastbound")),'Raw Data'!BG209,IF(AND($AE$11=$AL$2,OR($AH$11="Northbound",$AH$11="Eastbound")),'Raw Data'!BG416,IF(AND($AE$11=$AL$3,OR($AH$11="Northbound",$AH$11="Eastbound")),'Raw Data'!BG623,IF(AND($AE$11=$AL$4,OR($AH$11="Northbound",$AH$11="Eastbound")),'Raw Data'!BG830,IF(AND($AE$11=$AL$5,OR($AH$11="Northbound",$AH$11="Eastbound")),'Raw Data'!BG1037,IF(AND($AE$11=$AL$6,OR($AH$11="Northbound",$AH$11="Eastbound")),'Raw Data'!BG1244,IF(AND($AE$11=$AL$7,OR($AH$11="Northbound",$AH$11="Eastbound")),'Raw Data'!BG1451,IF(AND($AE$11=$AL$1,OR($AH$11="Southbound",$AH$11="Westbound")),'Raw Data'!BG210,IF(AND($AE$11=$AL$2,OR($AH$11="Southbound",$AH$11="Westbound")),'Raw Data'!BG417,IF(AND($AE$11=$AL$3,OR($AH$11="Southbound",$AH$11="Westbound")),'Raw Data'!BG624,IF(AND($AE$11=$AL$4,OR($AH$11="Southbound",$AH$11="Westbound")),'Raw Data'!BG831,IF(AND($AE$11=$AL$5,OR($AH$11="Southbound",$AH$11="Westbound")),'Raw Data'!BG1038,IF(AND($AE$11=$AL$6,OR($AH$11="Southbound",$AH$11="Westbound")),'Raw Data'!BG1245,IF(AND($AE$11=$AL$7,OR($AH$11="Southbound",$AH$11="Westbound")),'Raw Data'!BG1452,IF(AND($AE$11=$AL$1,$AH$11="Combined"),SUM('Raw Data'!BG209:BG210),IF(AND($AE$11=$AL$2,$AH$11="Combined"),SUM('Raw Data'!BG416:BG417),IF(AND($AE$11=$AL$3,$AH$11="Combined"),SUM('Raw Data'!BG623:BG624),IF(AND($AE$11=$AL$4,$AH$11="Combined"),SUM('Raw Data'!BG830:BG831),IF(AND($AE$11=$AL$5,$AH$11="Combined"),SUM('Raw Data'!BG1037:BG1038),IF(AND($AE$11=$AL$6,$AH$11="Combined"),SUM('Raw Data'!BG1244:BG1245),IF(AND($AE$11=$AL$7,$AH$11="Combined"),SUM('Raw Data'!BG1451:BG1452),"Error")))))))))))))))))))))</f>
        <v>0</v>
      </c>
      <c r="X57" s="6">
        <f t="shared" si="2"/>
        <v>1</v>
      </c>
      <c r="Y57" s="24">
        <f t="shared" si="3"/>
        <v>6.666666666666667</v>
      </c>
      <c r="Z57" s="6" t="str">
        <f>IF(AND($AE$11=$AL$1,OR($AH$11="Northbound",$AH$11="Eastbound")),'Raw Data'!BH209,IF(AND($AE$11=$AL$2,OR($AH$11="Northbound",$AH$11="Eastbound")),'Raw Data'!BH416,IF(AND($AE$11=$AL$3,OR($AH$11="Northbound",$AH$11="Eastbound")),'Raw Data'!BH623,IF(AND($AE$11=$AL$4,OR($AH$11="Northbound",$AH$11="Eastbound")),'Raw Data'!BH830,IF(AND($AE$11=$AL$5,OR($AH$11="Northbound",$AH$11="Eastbound")),'Raw Data'!BH1037,IF(AND($AE$11=$AL$6,OR($AH$11="Northbound",$AH$11="Eastbound")),'Raw Data'!BH1244,IF(AND($AE$11=$AL$7,OR($AH$11="Northbound",$AH$11="Eastbound")),'Raw Data'!BH1451,IF(AND($AE$11=$AL$1,OR($AH$11="Southbound",$AH$11="Westbound")),'Raw Data'!BH210,IF(AND($AE$11=$AL$2,OR($AH$11="Southbound",$AH$11="Westbound")),'Raw Data'!BH417,IF(AND($AE$11=$AL$3,OR($AH$11="Southbound",$AH$11="Westbound")),'Raw Data'!BH624,IF(AND($AE$11=$AL$4,OR($AH$11="Southbound",$AH$11="Westbound")),'Raw Data'!BH831,IF(AND($AE$11=$AL$5,OR($AH$11="Southbound",$AH$11="Westbound")),'Raw Data'!BH1038,IF(AND($AE$11=$AL$6,OR($AH$11="Southbound",$AH$11="Westbound")),'Raw Data'!BH1245,IF(AND($AE$11=$AL$7,OR($AH$11="Southbound",$AH$11="Westbound")),'Raw Data'!BH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7" s="6" t="str">
        <f>IF(AND($AE$11=$AL$1,OR($AH$11="Northbound",$AH$11="Eastbound")),'Raw Data'!BI209,IF(AND($AE$11=$AL$2,OR($AH$11="Northbound",$AH$11="Eastbound")),'Raw Data'!BI416,IF(AND($AE$11=$AL$3,OR($AH$11="Northbound",$AH$11="Eastbound")),'Raw Data'!BI623,IF(AND($AE$11=$AL$4,OR($AH$11="Northbound",$AH$11="Eastbound")),'Raw Data'!BI830,IF(AND($AE$11=$AL$5,OR($AH$11="Northbound",$AH$11="Eastbound")),'Raw Data'!BI1037,IF(AND($AE$11=$AL$6,OR($AH$11="Northbound",$AH$11="Eastbound")),'Raw Data'!BI1244,IF(AND($AE$11=$AL$7,OR($AH$11="Northbound",$AH$11="Eastbound")),'Raw Data'!BI1451,IF(AND($AE$11=$AL$1,OR($AH$11="Southbound",$AH$11="Westbound")),'Raw Data'!BI210,IF(AND($AE$11=$AL$2,OR($AH$11="Southbound",$AH$11="Westbound")),'Raw Data'!BI417,IF(AND($AE$11=$AL$3,OR($AH$11="Southbound",$AH$11="Westbound")),'Raw Data'!BI624,IF(AND($AE$11=$AL$4,OR($AH$11="Southbound",$AH$11="Westbound")),'Raw Data'!BI831,IF(AND($AE$11=$AL$5,OR($AH$11="Southbound",$AH$11="Westbound")),'Raw Data'!BI1038,IF(AND($AE$11=$AL$6,OR($AH$11="Southbound",$AH$11="Westbound")),'Raw Data'!BI1245,IF(AND($AE$11=$AL$7,OR($AH$11="Southbound",$AH$11="Westbound")),'Raw Data'!BI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7" s="6" t="str">
        <f>IF(AND($AE$11=$AL$1,OR($AH$11="Northbound",$AH$11="Eastbound")),'Raw Data'!BJ209,IF(AND($AE$11=$AL$2,OR($AH$11="Northbound",$AH$11="Eastbound")),'Raw Data'!BJ416,IF(AND($AE$11=$AL$3,OR($AH$11="Northbound",$AH$11="Eastbound")),'Raw Data'!BJ623,IF(AND($AE$11=$AL$4,OR($AH$11="Northbound",$AH$11="Eastbound")),'Raw Data'!BJ830,IF(AND($AE$11=$AL$5,OR($AH$11="Northbound",$AH$11="Eastbound")),'Raw Data'!BJ1037,IF(AND($AE$11=$AL$6,OR($AH$11="Northbound",$AH$11="Eastbound")),'Raw Data'!BJ1244,IF(AND($AE$11=$AL$7,OR($AH$11="Northbound",$AH$11="Eastbound")),'Raw Data'!BJ1451,IF(AND($AE$11=$AL$1,OR($AH$11="Southbound",$AH$11="Westbound")),'Raw Data'!BJ210,IF(AND($AE$11=$AL$2,OR($AH$11="Southbound",$AH$11="Westbound")),'Raw Data'!BJ417,IF(AND($AE$11=$AL$3,OR($AH$11="Southbound",$AH$11="Westbound")),'Raw Data'!BJ624,IF(AND($AE$11=$AL$4,OR($AH$11="Southbound",$AH$11="Westbound")),'Raw Data'!BJ831,IF(AND($AE$11=$AL$5,OR($AH$11="Southbound",$AH$11="Westbound")),'Raw Data'!BJ1038,IF(AND($AE$11=$AL$6,OR($AH$11="Southbound",$AH$11="Westbound")),'Raw Data'!BJ1245,IF(AND($AE$11=$AL$7,OR($AH$11="Southbound",$AH$11="Westbound")),'Raw Data'!BJ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7" s="70" t="str">
        <f>IF(AND($AE$11=$AL$1,OR($AH$11="Northbound",$AH$11="Eastbound")),'Raw Data'!BK209,IF(AND($AE$11=$AL$2,OR($AH$11="Northbound",$AH$11="Eastbound")),'Raw Data'!BK416,IF(AND($AE$11=$AL$3,OR($AH$11="Northbound",$AH$11="Eastbound")),'Raw Data'!BK623,IF(AND($AE$11=$AL$4,OR($AH$11="Northbound",$AH$11="Eastbound")),'Raw Data'!BK830,IF(AND($AE$11=$AL$5,OR($AH$11="Northbound",$AH$11="Eastbound")),'Raw Data'!BK1037,IF(AND($AE$11=$AL$6,OR($AH$11="Northbound",$AH$11="Eastbound")),'Raw Data'!BK1244,IF(AND($AE$11=$AL$7,OR($AH$11="Northbound",$AH$11="Eastbound")),'Raw Data'!BK1451,IF(AND($AE$11=$AL$1,OR($AH$11="Southbound",$AH$11="Westbound")),'Raw Data'!BK210,IF(AND($AE$11=$AL$2,OR($AH$11="Southbound",$AH$11="Westbound")),'Raw Data'!BK417,IF(AND($AE$11=$AL$3,OR($AH$11="Southbound",$AH$11="Westbound")),'Raw Data'!BK624,IF(AND($AE$11=$AL$4,OR($AH$11="Southbound",$AH$11="Westbound")),'Raw Data'!BK831,IF(AND($AE$11=$AL$5,OR($AH$11="Southbound",$AH$11="Westbound")),'Raw Data'!BK1038,IF(AND($AE$11=$AL$6,OR($AH$11="Southbound",$AH$11="Westbound")),'Raw Data'!BK1245,IF(AND($AE$11=$AL$7,OR($AH$11="Southbound",$AH$11="Westbound")),'Raw Data'!BK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7" s="47"/>
      <c r="AF57" s="47"/>
      <c r="AG57" s="47"/>
      <c r="AH57" s="47"/>
      <c r="AI57" s="47"/>
      <c r="AJ57" s="47"/>
      <c r="AK57" s="47"/>
      <c r="AL57" s="51"/>
      <c r="AM57" s="51"/>
      <c r="AN57" s="41"/>
      <c r="AO57" s="51"/>
      <c r="AQ57" s="47"/>
      <c r="AR57" s="47"/>
      <c r="AT57" s="47"/>
      <c r="AU57" s="47"/>
    </row>
    <row r="58" spans="1:47" ht="13.8" x14ac:dyDescent="0.25">
      <c r="A58" s="43">
        <v>0.45833333333333398</v>
      </c>
      <c r="B58" s="54">
        <f t="shared" si="1"/>
        <v>11</v>
      </c>
      <c r="C58" s="6">
        <f>IF(AND($AE$11=$AL$1,OR($AH$11="Northbound",$AH$11="Eastbound")),'Raw Data'!AM211,IF(AND($AE$11=$AL$2,OR($AH$11="Northbound",$AH$11="Eastbound")),'Raw Data'!AM418,IF(AND($AE$11=$AL$3,OR($AH$11="Northbound",$AH$11="Eastbound")),'Raw Data'!AM625,IF(AND($AE$11=$AL$4,OR($AH$11="Northbound",$AH$11="Eastbound")),'Raw Data'!AM832,IF(AND($AE$11=$AL$5,OR($AH$11="Northbound",$AH$11="Eastbound")),'Raw Data'!AM1039,IF(AND($AE$11=$AL$6,OR($AH$11="Northbound",$AH$11="Eastbound")),'Raw Data'!AM1246,IF(AND($AE$11=$AL$7,OR($AH$11="Northbound",$AH$11="Eastbound")),'Raw Data'!AM1453,IF(AND($AE$11=$AL$1,OR($AH$11="Southbound",$AH$11="Westbound")),'Raw Data'!AM212,IF(AND($AE$11=$AL$2,OR($AH$11="Southbound",$AH$11="Westbound")),'Raw Data'!AM419,IF(AND($AE$11=$AL$3,OR($AH$11="Southbound",$AH$11="Westbound")),'Raw Data'!AM626,IF(AND($AE$11=$AL$4,OR($AH$11="Southbound",$AH$11="Westbound")),'Raw Data'!AM833,IF(AND($AE$11=$AL$5,OR($AH$11="Southbound",$AH$11="Westbound")),'Raw Data'!AM1040,IF(AND($AE$11=$AL$6,OR($AH$11="Southbound",$AH$11="Westbound")),'Raw Data'!AM1247,IF(AND($AE$11=$AL$7,OR($AH$11="Southbound",$AH$11="Westbound")),'Raw Data'!AM1454,IF(AND($AE$11=$AL$1,$AH$11="Combined"),SUM('Raw Data'!AM211:AM212),IF(AND($AE$11=$AL$2,$AH$11="Combined"),SUM('Raw Data'!AM418:AM419),IF(AND($AE$11=$AL$3,$AH$11="Combined"),SUM('Raw Data'!AM625:AM626),IF(AND($AE$11=$AL$4,$AH$11="Combined"),SUM('Raw Data'!AM832:AM833),IF(AND($AE$11=$AL$5,$AH$11="Combined"),SUM('Raw Data'!AM1039:AM1040),IF(AND($AE$11=$AL$6,$AH$11="Combined"),SUM('Raw Data'!AM1246:AM1247),IF(AND($AE$11=$AL$7,$AH$11="Combined"),SUM('Raw Data'!AM1453:AM1454),"Error")))))))))))))))))))))</f>
        <v>1</v>
      </c>
      <c r="D58" s="6">
        <f>IF(AND($AE$11=$AL$1,OR($AH$11="Northbound",$AH$11="Eastbound")),'Raw Data'!AN211,IF(AND($AE$11=$AL$2,OR($AH$11="Northbound",$AH$11="Eastbound")),'Raw Data'!AN418,IF(AND($AE$11=$AL$3,OR($AH$11="Northbound",$AH$11="Eastbound")),'Raw Data'!AN625,IF(AND($AE$11=$AL$4,OR($AH$11="Northbound",$AH$11="Eastbound")),'Raw Data'!AN832,IF(AND($AE$11=$AL$5,OR($AH$11="Northbound",$AH$11="Eastbound")),'Raw Data'!AN1039,IF(AND($AE$11=$AL$6,OR($AH$11="Northbound",$AH$11="Eastbound")),'Raw Data'!AN1246,IF(AND($AE$11=$AL$7,OR($AH$11="Northbound",$AH$11="Eastbound")),'Raw Data'!AN1453,IF(AND($AE$11=$AL$1,OR($AH$11="Southbound",$AH$11="Westbound")),'Raw Data'!AN212,IF(AND($AE$11=$AL$2,OR($AH$11="Southbound",$AH$11="Westbound")),'Raw Data'!AN419,IF(AND($AE$11=$AL$3,OR($AH$11="Southbound",$AH$11="Westbound")),'Raw Data'!AN626,IF(AND($AE$11=$AL$4,OR($AH$11="Southbound",$AH$11="Westbound")),'Raw Data'!AN833,IF(AND($AE$11=$AL$5,OR($AH$11="Southbound",$AH$11="Westbound")),'Raw Data'!AN1040,IF(AND($AE$11=$AL$6,OR($AH$11="Southbound",$AH$11="Westbound")),'Raw Data'!AN1247,IF(AND($AE$11=$AL$7,OR($AH$11="Southbound",$AH$11="Westbound")),'Raw Data'!AN1454,IF(AND($AE$11=$AL$1,$AH$11="Combined"),SUM('Raw Data'!AN211:AN212),IF(AND($AE$11=$AL$2,$AH$11="Combined"),SUM('Raw Data'!AN418:AN419),IF(AND($AE$11=$AL$3,$AH$11="Combined"),SUM('Raw Data'!AN625:AN626),IF(AND($AE$11=$AL$4,$AH$11="Combined"),SUM('Raw Data'!AN832:AN833),IF(AND($AE$11=$AL$5,$AH$11="Combined"),SUM('Raw Data'!AN1039:AN1040),IF(AND($AE$11=$AL$6,$AH$11="Combined"),SUM('Raw Data'!AN1246:AN1247),IF(AND($AE$11=$AL$7,$AH$11="Combined"),SUM('Raw Data'!AN1453:AN1454),"Error")))))))))))))))))))))</f>
        <v>2</v>
      </c>
      <c r="E58" s="6">
        <f>IF(AND($AE$11=$AL$1,OR($AH$11="Northbound",$AH$11="Eastbound")),'Raw Data'!AO211,IF(AND($AE$11=$AL$2,OR($AH$11="Northbound",$AH$11="Eastbound")),'Raw Data'!AO418,IF(AND($AE$11=$AL$3,OR($AH$11="Northbound",$AH$11="Eastbound")),'Raw Data'!AO625,IF(AND($AE$11=$AL$4,OR($AH$11="Northbound",$AH$11="Eastbound")),'Raw Data'!AO832,IF(AND($AE$11=$AL$5,OR($AH$11="Northbound",$AH$11="Eastbound")),'Raw Data'!AO1039,IF(AND($AE$11=$AL$6,OR($AH$11="Northbound",$AH$11="Eastbound")),'Raw Data'!AO1246,IF(AND($AE$11=$AL$7,OR($AH$11="Northbound",$AH$11="Eastbound")),'Raw Data'!AO1453,IF(AND($AE$11=$AL$1,OR($AH$11="Southbound",$AH$11="Westbound")),'Raw Data'!AO212,IF(AND($AE$11=$AL$2,OR($AH$11="Southbound",$AH$11="Westbound")),'Raw Data'!AO419,IF(AND($AE$11=$AL$3,OR($AH$11="Southbound",$AH$11="Westbound")),'Raw Data'!AO626,IF(AND($AE$11=$AL$4,OR($AH$11="Southbound",$AH$11="Westbound")),'Raw Data'!AO833,IF(AND($AE$11=$AL$5,OR($AH$11="Southbound",$AH$11="Westbound")),'Raw Data'!AO1040,IF(AND($AE$11=$AL$6,OR($AH$11="Southbound",$AH$11="Westbound")),'Raw Data'!AO1247,IF(AND($AE$11=$AL$7,OR($AH$11="Southbound",$AH$11="Westbound")),'Raw Data'!AO1454,IF(AND($AE$11=$AL$1,$AH$11="Combined"),SUM('Raw Data'!AO211:AO212),IF(AND($AE$11=$AL$2,$AH$11="Combined"),SUM('Raw Data'!AO418:AO419),IF(AND($AE$11=$AL$3,$AH$11="Combined"),SUM('Raw Data'!AO625:AO626),IF(AND($AE$11=$AL$4,$AH$11="Combined"),SUM('Raw Data'!AO832:AO833),IF(AND($AE$11=$AL$5,$AH$11="Combined"),SUM('Raw Data'!AO1039:AO1040),IF(AND($AE$11=$AL$6,$AH$11="Combined"),SUM('Raw Data'!AO1246:AO1247),IF(AND($AE$11=$AL$7,$AH$11="Combined"),SUM('Raw Data'!AO1453:AO1454),"Error")))))))))))))))))))))</f>
        <v>3</v>
      </c>
      <c r="F58" s="6">
        <f>IF(AND($AE$11=$AL$1,OR($AH$11="Northbound",$AH$11="Eastbound")),'Raw Data'!AP211,IF(AND($AE$11=$AL$2,OR($AH$11="Northbound",$AH$11="Eastbound")),'Raw Data'!AP418,IF(AND($AE$11=$AL$3,OR($AH$11="Northbound",$AH$11="Eastbound")),'Raw Data'!AP625,IF(AND($AE$11=$AL$4,OR($AH$11="Northbound",$AH$11="Eastbound")),'Raw Data'!AP832,IF(AND($AE$11=$AL$5,OR($AH$11="Northbound",$AH$11="Eastbound")),'Raw Data'!AP1039,IF(AND($AE$11=$AL$6,OR($AH$11="Northbound",$AH$11="Eastbound")),'Raw Data'!AP1246,IF(AND($AE$11=$AL$7,OR($AH$11="Northbound",$AH$11="Eastbound")),'Raw Data'!AP1453,IF(AND($AE$11=$AL$1,OR($AH$11="Southbound",$AH$11="Westbound")),'Raw Data'!AP212,IF(AND($AE$11=$AL$2,OR($AH$11="Southbound",$AH$11="Westbound")),'Raw Data'!AP419,IF(AND($AE$11=$AL$3,OR($AH$11="Southbound",$AH$11="Westbound")),'Raw Data'!AP626,IF(AND($AE$11=$AL$4,OR($AH$11="Southbound",$AH$11="Westbound")),'Raw Data'!AP833,IF(AND($AE$11=$AL$5,OR($AH$11="Southbound",$AH$11="Westbound")),'Raw Data'!AP1040,IF(AND($AE$11=$AL$6,OR($AH$11="Southbound",$AH$11="Westbound")),'Raw Data'!AP1247,IF(AND($AE$11=$AL$7,OR($AH$11="Southbound",$AH$11="Westbound")),'Raw Data'!AP1454,IF(AND($AE$11=$AL$1,$AH$11="Combined"),SUM('Raw Data'!AP211:AP212),IF(AND($AE$11=$AL$2,$AH$11="Combined"),SUM('Raw Data'!AP418:AP419),IF(AND($AE$11=$AL$3,$AH$11="Combined"),SUM('Raw Data'!AP625:AP626),IF(AND($AE$11=$AL$4,$AH$11="Combined"),SUM('Raw Data'!AP832:AP833),IF(AND($AE$11=$AL$5,$AH$11="Combined"),SUM('Raw Data'!AP1039:AP1040),IF(AND($AE$11=$AL$6,$AH$11="Combined"),SUM('Raw Data'!AP1246:AP1247),IF(AND($AE$11=$AL$7,$AH$11="Combined"),SUM('Raw Data'!AP1453:AP1454),"Error")))))))))))))))))))))</f>
        <v>3</v>
      </c>
      <c r="G58" s="6">
        <f>IF(AND($AE$11=$AL$1,OR($AH$11="Northbound",$AH$11="Eastbound")),'Raw Data'!AQ211,IF(AND($AE$11=$AL$2,OR($AH$11="Northbound",$AH$11="Eastbound")),'Raw Data'!AQ418,IF(AND($AE$11=$AL$3,OR($AH$11="Northbound",$AH$11="Eastbound")),'Raw Data'!AQ625,IF(AND($AE$11=$AL$4,OR($AH$11="Northbound",$AH$11="Eastbound")),'Raw Data'!AQ832,IF(AND($AE$11=$AL$5,OR($AH$11="Northbound",$AH$11="Eastbound")),'Raw Data'!AQ1039,IF(AND($AE$11=$AL$6,OR($AH$11="Northbound",$AH$11="Eastbound")),'Raw Data'!AQ1246,IF(AND($AE$11=$AL$7,OR($AH$11="Northbound",$AH$11="Eastbound")),'Raw Data'!AQ1453,IF(AND($AE$11=$AL$1,OR($AH$11="Southbound",$AH$11="Westbound")),'Raw Data'!AQ212,IF(AND($AE$11=$AL$2,OR($AH$11="Southbound",$AH$11="Westbound")),'Raw Data'!AQ419,IF(AND($AE$11=$AL$3,OR($AH$11="Southbound",$AH$11="Westbound")),'Raw Data'!AQ626,IF(AND($AE$11=$AL$4,OR($AH$11="Southbound",$AH$11="Westbound")),'Raw Data'!AQ833,IF(AND($AE$11=$AL$5,OR($AH$11="Southbound",$AH$11="Westbound")),'Raw Data'!AQ1040,IF(AND($AE$11=$AL$6,OR($AH$11="Southbound",$AH$11="Westbound")),'Raw Data'!AQ1247,IF(AND($AE$11=$AL$7,OR($AH$11="Southbound",$AH$11="Westbound")),'Raw Data'!AQ1454,IF(AND($AE$11=$AL$1,$AH$11="Combined"),SUM('Raw Data'!AQ211:AQ212),IF(AND($AE$11=$AL$2,$AH$11="Combined"),SUM('Raw Data'!AQ418:AQ419),IF(AND($AE$11=$AL$3,$AH$11="Combined"),SUM('Raw Data'!AQ625:AQ626),IF(AND($AE$11=$AL$4,$AH$11="Combined"),SUM('Raw Data'!AQ832:AQ833),IF(AND($AE$11=$AL$5,$AH$11="Combined"),SUM('Raw Data'!AQ1039:AQ1040),IF(AND($AE$11=$AL$6,$AH$11="Combined"),SUM('Raw Data'!AQ1246:AQ1247),IF(AND($AE$11=$AL$7,$AH$11="Combined"),SUM('Raw Data'!AQ1453:AQ1454),"Error")))))))))))))))))))))</f>
        <v>2</v>
      </c>
      <c r="H58" s="6">
        <f>IF(AND($AE$11=$AL$1,OR($AH$11="Northbound",$AH$11="Eastbound")),'Raw Data'!AR211,IF(AND($AE$11=$AL$2,OR($AH$11="Northbound",$AH$11="Eastbound")),'Raw Data'!AR418,IF(AND($AE$11=$AL$3,OR($AH$11="Northbound",$AH$11="Eastbound")),'Raw Data'!AR625,IF(AND($AE$11=$AL$4,OR($AH$11="Northbound",$AH$11="Eastbound")),'Raw Data'!AR832,IF(AND($AE$11=$AL$5,OR($AH$11="Northbound",$AH$11="Eastbound")),'Raw Data'!AR1039,IF(AND($AE$11=$AL$6,OR($AH$11="Northbound",$AH$11="Eastbound")),'Raw Data'!AR1246,IF(AND($AE$11=$AL$7,OR($AH$11="Northbound",$AH$11="Eastbound")),'Raw Data'!AR1453,IF(AND($AE$11=$AL$1,OR($AH$11="Southbound",$AH$11="Westbound")),'Raw Data'!AR212,IF(AND($AE$11=$AL$2,OR($AH$11="Southbound",$AH$11="Westbound")),'Raw Data'!AR419,IF(AND($AE$11=$AL$3,OR($AH$11="Southbound",$AH$11="Westbound")),'Raw Data'!AR626,IF(AND($AE$11=$AL$4,OR($AH$11="Southbound",$AH$11="Westbound")),'Raw Data'!AR833,IF(AND($AE$11=$AL$5,OR($AH$11="Southbound",$AH$11="Westbound")),'Raw Data'!AR1040,IF(AND($AE$11=$AL$6,OR($AH$11="Southbound",$AH$11="Westbound")),'Raw Data'!AR1247,IF(AND($AE$11=$AL$7,OR($AH$11="Southbound",$AH$11="Westbound")),'Raw Data'!AR1454,IF(AND($AE$11=$AL$1,$AH$11="Combined"),SUM('Raw Data'!AR211:AR212),IF(AND($AE$11=$AL$2,$AH$11="Combined"),SUM('Raw Data'!AR418:AR419),IF(AND($AE$11=$AL$3,$AH$11="Combined"),SUM('Raw Data'!AR625:AR626),IF(AND($AE$11=$AL$4,$AH$11="Combined"),SUM('Raw Data'!AR832:AR833),IF(AND($AE$11=$AL$5,$AH$11="Combined"),SUM('Raw Data'!AR1039:AR1040),IF(AND($AE$11=$AL$6,$AH$11="Combined"),SUM('Raw Data'!AR1246:AR1247),IF(AND($AE$11=$AL$7,$AH$11="Combined"),SUM('Raw Data'!AR1453:AR1454),"Error")))))))))))))))))))))</f>
        <v>0</v>
      </c>
      <c r="I58" s="6">
        <f>IF(AND($AE$11=$AL$1,OR($AH$11="Northbound",$AH$11="Eastbound")),'Raw Data'!AS211,IF(AND($AE$11=$AL$2,OR($AH$11="Northbound",$AH$11="Eastbound")),'Raw Data'!AS418,IF(AND($AE$11=$AL$3,OR($AH$11="Northbound",$AH$11="Eastbound")),'Raw Data'!AS625,IF(AND($AE$11=$AL$4,OR($AH$11="Northbound",$AH$11="Eastbound")),'Raw Data'!AS832,IF(AND($AE$11=$AL$5,OR($AH$11="Northbound",$AH$11="Eastbound")),'Raw Data'!AS1039,IF(AND($AE$11=$AL$6,OR($AH$11="Northbound",$AH$11="Eastbound")),'Raw Data'!AS1246,IF(AND($AE$11=$AL$7,OR($AH$11="Northbound",$AH$11="Eastbound")),'Raw Data'!AS1453,IF(AND($AE$11=$AL$1,OR($AH$11="Southbound",$AH$11="Westbound")),'Raw Data'!AS212,IF(AND($AE$11=$AL$2,OR($AH$11="Southbound",$AH$11="Westbound")),'Raw Data'!AS419,IF(AND($AE$11=$AL$3,OR($AH$11="Southbound",$AH$11="Westbound")),'Raw Data'!AS626,IF(AND($AE$11=$AL$4,OR($AH$11="Southbound",$AH$11="Westbound")),'Raw Data'!AS833,IF(AND($AE$11=$AL$5,OR($AH$11="Southbound",$AH$11="Westbound")),'Raw Data'!AS1040,IF(AND($AE$11=$AL$6,OR($AH$11="Southbound",$AH$11="Westbound")),'Raw Data'!AS1247,IF(AND($AE$11=$AL$7,OR($AH$11="Southbound",$AH$11="Westbound")),'Raw Data'!AS1454,IF(AND($AE$11=$AL$1,$AH$11="Combined"),SUM('Raw Data'!AS211:AS212),IF(AND($AE$11=$AL$2,$AH$11="Combined"),SUM('Raw Data'!AS418:AS419),IF(AND($AE$11=$AL$3,$AH$11="Combined"),SUM('Raw Data'!AS625:AS626),IF(AND($AE$11=$AL$4,$AH$11="Combined"),SUM('Raw Data'!AS832:AS833),IF(AND($AE$11=$AL$5,$AH$11="Combined"),SUM('Raw Data'!AS1039:AS1040),IF(AND($AE$11=$AL$6,$AH$11="Combined"),SUM('Raw Data'!AS1246:AS1247),IF(AND($AE$11=$AL$7,$AH$11="Combined"),SUM('Raw Data'!AS1453:AS1454),"Error")))))))))))))))))))))</f>
        <v>0</v>
      </c>
      <c r="J58" s="6">
        <f>IF(AND($AE$11=$AL$1,OR($AH$11="Northbound",$AH$11="Eastbound")),'Raw Data'!AT211,IF(AND($AE$11=$AL$2,OR($AH$11="Northbound",$AH$11="Eastbound")),'Raw Data'!AT418,IF(AND($AE$11=$AL$3,OR($AH$11="Northbound",$AH$11="Eastbound")),'Raw Data'!AT625,IF(AND($AE$11=$AL$4,OR($AH$11="Northbound",$AH$11="Eastbound")),'Raw Data'!AT832,IF(AND($AE$11=$AL$5,OR($AH$11="Northbound",$AH$11="Eastbound")),'Raw Data'!AT1039,IF(AND($AE$11=$AL$6,OR($AH$11="Northbound",$AH$11="Eastbound")),'Raw Data'!AT1246,IF(AND($AE$11=$AL$7,OR($AH$11="Northbound",$AH$11="Eastbound")),'Raw Data'!AT1453,IF(AND($AE$11=$AL$1,OR($AH$11="Southbound",$AH$11="Westbound")),'Raw Data'!AT212,IF(AND($AE$11=$AL$2,OR($AH$11="Southbound",$AH$11="Westbound")),'Raw Data'!AT419,IF(AND($AE$11=$AL$3,OR($AH$11="Southbound",$AH$11="Westbound")),'Raw Data'!AT626,IF(AND($AE$11=$AL$4,OR($AH$11="Southbound",$AH$11="Westbound")),'Raw Data'!AT833,IF(AND($AE$11=$AL$5,OR($AH$11="Southbound",$AH$11="Westbound")),'Raw Data'!AT1040,IF(AND($AE$11=$AL$6,OR($AH$11="Southbound",$AH$11="Westbound")),'Raw Data'!AT1247,IF(AND($AE$11=$AL$7,OR($AH$11="Southbound",$AH$11="Westbound")),'Raw Data'!AT1454,IF(AND($AE$11=$AL$1,$AH$11="Combined"),SUM('Raw Data'!AT211:AT212),IF(AND($AE$11=$AL$2,$AH$11="Combined"),SUM('Raw Data'!AT418:AT419),IF(AND($AE$11=$AL$3,$AH$11="Combined"),SUM('Raw Data'!AT625:AT626),IF(AND($AE$11=$AL$4,$AH$11="Combined"),SUM('Raw Data'!AT832:AT833),IF(AND($AE$11=$AL$5,$AH$11="Combined"),SUM('Raw Data'!AT1039:AT1040),IF(AND($AE$11=$AL$6,$AH$11="Combined"),SUM('Raw Data'!AT1246:AT1247),IF(AND($AE$11=$AL$7,$AH$11="Combined"),SUM('Raw Data'!AT1453:AT1454),"Error")))))))))))))))))))))</f>
        <v>0</v>
      </c>
      <c r="K58" s="6">
        <f>IF(AND($AE$11=$AL$1,OR($AH$11="Northbound",$AH$11="Eastbound")),'Raw Data'!AU211,IF(AND($AE$11=$AL$2,OR($AH$11="Northbound",$AH$11="Eastbound")),'Raw Data'!AU418,IF(AND($AE$11=$AL$3,OR($AH$11="Northbound",$AH$11="Eastbound")),'Raw Data'!AU625,IF(AND($AE$11=$AL$4,OR($AH$11="Northbound",$AH$11="Eastbound")),'Raw Data'!AU832,IF(AND($AE$11=$AL$5,OR($AH$11="Northbound",$AH$11="Eastbound")),'Raw Data'!AU1039,IF(AND($AE$11=$AL$6,OR($AH$11="Northbound",$AH$11="Eastbound")),'Raw Data'!AU1246,IF(AND($AE$11=$AL$7,OR($AH$11="Northbound",$AH$11="Eastbound")),'Raw Data'!AU1453,IF(AND($AE$11=$AL$1,OR($AH$11="Southbound",$AH$11="Westbound")),'Raw Data'!AU212,IF(AND($AE$11=$AL$2,OR($AH$11="Southbound",$AH$11="Westbound")),'Raw Data'!AU419,IF(AND($AE$11=$AL$3,OR($AH$11="Southbound",$AH$11="Westbound")),'Raw Data'!AU626,IF(AND($AE$11=$AL$4,OR($AH$11="Southbound",$AH$11="Westbound")),'Raw Data'!AU833,IF(AND($AE$11=$AL$5,OR($AH$11="Southbound",$AH$11="Westbound")),'Raw Data'!AU1040,IF(AND($AE$11=$AL$6,OR($AH$11="Southbound",$AH$11="Westbound")),'Raw Data'!AU1247,IF(AND($AE$11=$AL$7,OR($AH$11="Southbound",$AH$11="Westbound")),'Raw Data'!AU1454,IF(AND($AE$11=$AL$1,$AH$11="Combined"),SUM('Raw Data'!AU211:AU212),IF(AND($AE$11=$AL$2,$AH$11="Combined"),SUM('Raw Data'!AU418:AU419),IF(AND($AE$11=$AL$3,$AH$11="Combined"),SUM('Raw Data'!AU625:AU626),IF(AND($AE$11=$AL$4,$AH$11="Combined"),SUM('Raw Data'!AU832:AU833),IF(AND($AE$11=$AL$5,$AH$11="Combined"),SUM('Raw Data'!AU1039:AU1040),IF(AND($AE$11=$AL$6,$AH$11="Combined"),SUM('Raw Data'!AU1246:AU1247),IF(AND($AE$11=$AL$7,$AH$11="Combined"),SUM('Raw Data'!AU1453:AU1454),"Error")))))))))))))))))))))</f>
        <v>0</v>
      </c>
      <c r="L58" s="6">
        <f>IF(AND($AE$11=$AL$1,OR($AH$11="Northbound",$AH$11="Eastbound")),'Raw Data'!AV211,IF(AND($AE$11=$AL$2,OR($AH$11="Northbound",$AH$11="Eastbound")),'Raw Data'!AV418,IF(AND($AE$11=$AL$3,OR($AH$11="Northbound",$AH$11="Eastbound")),'Raw Data'!AV625,IF(AND($AE$11=$AL$4,OR($AH$11="Northbound",$AH$11="Eastbound")),'Raw Data'!AV832,IF(AND($AE$11=$AL$5,OR($AH$11="Northbound",$AH$11="Eastbound")),'Raw Data'!AV1039,IF(AND($AE$11=$AL$6,OR($AH$11="Northbound",$AH$11="Eastbound")),'Raw Data'!AV1246,IF(AND($AE$11=$AL$7,OR($AH$11="Northbound",$AH$11="Eastbound")),'Raw Data'!AV1453,IF(AND($AE$11=$AL$1,OR($AH$11="Southbound",$AH$11="Westbound")),'Raw Data'!AV212,IF(AND($AE$11=$AL$2,OR($AH$11="Southbound",$AH$11="Westbound")),'Raw Data'!AV419,IF(AND($AE$11=$AL$3,OR($AH$11="Southbound",$AH$11="Westbound")),'Raw Data'!AV626,IF(AND($AE$11=$AL$4,OR($AH$11="Southbound",$AH$11="Westbound")),'Raw Data'!AV833,IF(AND($AE$11=$AL$5,OR($AH$11="Southbound",$AH$11="Westbound")),'Raw Data'!AV1040,IF(AND($AE$11=$AL$6,OR($AH$11="Southbound",$AH$11="Westbound")),'Raw Data'!AV1247,IF(AND($AE$11=$AL$7,OR($AH$11="Southbound",$AH$11="Westbound")),'Raw Data'!AV1454,IF(AND($AE$11=$AL$1,$AH$11="Combined"),SUM('Raw Data'!AV211:AV212),IF(AND($AE$11=$AL$2,$AH$11="Combined"),SUM('Raw Data'!AV418:AV419),IF(AND($AE$11=$AL$3,$AH$11="Combined"),SUM('Raw Data'!AV625:AV626),IF(AND($AE$11=$AL$4,$AH$11="Combined"),SUM('Raw Data'!AV832:AV833),IF(AND($AE$11=$AL$5,$AH$11="Combined"),SUM('Raw Data'!AV1039:AV1040),IF(AND($AE$11=$AL$6,$AH$11="Combined"),SUM('Raw Data'!AV1246:AV1247),IF(AND($AE$11=$AL$7,$AH$11="Combined"),SUM('Raw Data'!AV1453:AV1454),"Error")))))))))))))))))))))</f>
        <v>0</v>
      </c>
      <c r="M58" s="6">
        <f>IF(AND($AE$11=$AL$1,OR($AH$11="Northbound",$AH$11="Eastbound")),'Raw Data'!AW211,IF(AND($AE$11=$AL$2,OR($AH$11="Northbound",$AH$11="Eastbound")),'Raw Data'!AW418,IF(AND($AE$11=$AL$3,OR($AH$11="Northbound",$AH$11="Eastbound")),'Raw Data'!AW625,IF(AND($AE$11=$AL$4,OR($AH$11="Northbound",$AH$11="Eastbound")),'Raw Data'!AW832,IF(AND($AE$11=$AL$5,OR($AH$11="Northbound",$AH$11="Eastbound")),'Raw Data'!AW1039,IF(AND($AE$11=$AL$6,OR($AH$11="Northbound",$AH$11="Eastbound")),'Raw Data'!AW1246,IF(AND($AE$11=$AL$7,OR($AH$11="Northbound",$AH$11="Eastbound")),'Raw Data'!AW1453,IF(AND($AE$11=$AL$1,OR($AH$11="Southbound",$AH$11="Westbound")),'Raw Data'!AW212,IF(AND($AE$11=$AL$2,OR($AH$11="Southbound",$AH$11="Westbound")),'Raw Data'!AW419,IF(AND($AE$11=$AL$3,OR($AH$11="Southbound",$AH$11="Westbound")),'Raw Data'!AW626,IF(AND($AE$11=$AL$4,OR($AH$11="Southbound",$AH$11="Westbound")),'Raw Data'!AW833,IF(AND($AE$11=$AL$5,OR($AH$11="Southbound",$AH$11="Westbound")),'Raw Data'!AW1040,IF(AND($AE$11=$AL$6,OR($AH$11="Southbound",$AH$11="Westbound")),'Raw Data'!AW1247,IF(AND($AE$11=$AL$7,OR($AH$11="Southbound",$AH$11="Westbound")),'Raw Data'!AW1454,IF(AND($AE$11=$AL$1,$AH$11="Combined"),SUM('Raw Data'!AW211:AW212),IF(AND($AE$11=$AL$2,$AH$11="Combined"),SUM('Raw Data'!AW418:AW419),IF(AND($AE$11=$AL$3,$AH$11="Combined"),SUM('Raw Data'!AW625:AW626),IF(AND($AE$11=$AL$4,$AH$11="Combined"),SUM('Raw Data'!AW832:AW833),IF(AND($AE$11=$AL$5,$AH$11="Combined"),SUM('Raw Data'!AW1039:AW1040),IF(AND($AE$11=$AL$6,$AH$11="Combined"),SUM('Raw Data'!AW1246:AW1247),IF(AND($AE$11=$AL$7,$AH$11="Combined"),SUM('Raw Data'!AW1453:AW1454),"Error")))))))))))))))))))))</f>
        <v>0</v>
      </c>
      <c r="N58" s="6">
        <f>IF(AND($AE$11=$AL$1,OR($AH$11="Northbound",$AH$11="Eastbound")),'Raw Data'!AX211,IF(AND($AE$11=$AL$2,OR($AH$11="Northbound",$AH$11="Eastbound")),'Raw Data'!AX418,IF(AND($AE$11=$AL$3,OR($AH$11="Northbound",$AH$11="Eastbound")),'Raw Data'!AX625,IF(AND($AE$11=$AL$4,OR($AH$11="Northbound",$AH$11="Eastbound")),'Raw Data'!AX832,IF(AND($AE$11=$AL$5,OR($AH$11="Northbound",$AH$11="Eastbound")),'Raw Data'!AX1039,IF(AND($AE$11=$AL$6,OR($AH$11="Northbound",$AH$11="Eastbound")),'Raw Data'!AX1246,IF(AND($AE$11=$AL$7,OR($AH$11="Northbound",$AH$11="Eastbound")),'Raw Data'!AX1453,IF(AND($AE$11=$AL$1,OR($AH$11="Southbound",$AH$11="Westbound")),'Raw Data'!AX212,IF(AND($AE$11=$AL$2,OR($AH$11="Southbound",$AH$11="Westbound")),'Raw Data'!AX419,IF(AND($AE$11=$AL$3,OR($AH$11="Southbound",$AH$11="Westbound")),'Raw Data'!AX626,IF(AND($AE$11=$AL$4,OR($AH$11="Southbound",$AH$11="Westbound")),'Raw Data'!AX833,IF(AND($AE$11=$AL$5,OR($AH$11="Southbound",$AH$11="Westbound")),'Raw Data'!AX1040,IF(AND($AE$11=$AL$6,OR($AH$11="Southbound",$AH$11="Westbound")),'Raw Data'!AX1247,IF(AND($AE$11=$AL$7,OR($AH$11="Southbound",$AH$11="Westbound")),'Raw Data'!AX1454,IF(AND($AE$11=$AL$1,$AH$11="Combined"),SUM('Raw Data'!AX211:AX212),IF(AND($AE$11=$AL$2,$AH$11="Combined"),SUM('Raw Data'!AX418:AX419),IF(AND($AE$11=$AL$3,$AH$11="Combined"),SUM('Raw Data'!AX625:AX626),IF(AND($AE$11=$AL$4,$AH$11="Combined"),SUM('Raw Data'!AX832:AX833),IF(AND($AE$11=$AL$5,$AH$11="Combined"),SUM('Raw Data'!AX1039:AX1040),IF(AND($AE$11=$AL$6,$AH$11="Combined"),SUM('Raw Data'!AX1246:AX1247),IF(AND($AE$11=$AL$7,$AH$11="Combined"),SUM('Raw Data'!AX1453:AX1454),"Error")))))))))))))))))))))</f>
        <v>0</v>
      </c>
      <c r="O58" s="6">
        <f>IF(AND($AE$11=$AL$1,OR($AH$11="Northbound",$AH$11="Eastbound")),'Raw Data'!AY211,IF(AND($AE$11=$AL$2,OR($AH$11="Northbound",$AH$11="Eastbound")),'Raw Data'!AY418,IF(AND($AE$11=$AL$3,OR($AH$11="Northbound",$AH$11="Eastbound")),'Raw Data'!AY625,IF(AND($AE$11=$AL$4,OR($AH$11="Northbound",$AH$11="Eastbound")),'Raw Data'!AY832,IF(AND($AE$11=$AL$5,OR($AH$11="Northbound",$AH$11="Eastbound")),'Raw Data'!AY1039,IF(AND($AE$11=$AL$6,OR($AH$11="Northbound",$AH$11="Eastbound")),'Raw Data'!AY1246,IF(AND($AE$11=$AL$7,OR($AH$11="Northbound",$AH$11="Eastbound")),'Raw Data'!AY1453,IF(AND($AE$11=$AL$1,OR($AH$11="Southbound",$AH$11="Westbound")),'Raw Data'!AY212,IF(AND($AE$11=$AL$2,OR($AH$11="Southbound",$AH$11="Westbound")),'Raw Data'!AY419,IF(AND($AE$11=$AL$3,OR($AH$11="Southbound",$AH$11="Westbound")),'Raw Data'!AY626,IF(AND($AE$11=$AL$4,OR($AH$11="Southbound",$AH$11="Westbound")),'Raw Data'!AY833,IF(AND($AE$11=$AL$5,OR($AH$11="Southbound",$AH$11="Westbound")),'Raw Data'!AY1040,IF(AND($AE$11=$AL$6,OR($AH$11="Southbound",$AH$11="Westbound")),'Raw Data'!AY1247,IF(AND($AE$11=$AL$7,OR($AH$11="Southbound",$AH$11="Westbound")),'Raw Data'!AY1454,IF(AND($AE$11=$AL$1,$AH$11="Combined"),SUM('Raw Data'!AY211:AY212),IF(AND($AE$11=$AL$2,$AH$11="Combined"),SUM('Raw Data'!AY418:AY419),IF(AND($AE$11=$AL$3,$AH$11="Combined"),SUM('Raw Data'!AY625:AY626),IF(AND($AE$11=$AL$4,$AH$11="Combined"),SUM('Raw Data'!AY832:AY833),IF(AND($AE$11=$AL$5,$AH$11="Combined"),SUM('Raw Data'!AY1039:AY1040),IF(AND($AE$11=$AL$6,$AH$11="Combined"),SUM('Raw Data'!AY1246:AY1247),IF(AND($AE$11=$AL$7,$AH$11="Combined"),SUM('Raw Data'!AY1453:AY1454),"Error")))))))))))))))))))))</f>
        <v>0</v>
      </c>
      <c r="P58" s="6">
        <f>IF(AND($AE$11=$AL$1,OR($AH$11="Northbound",$AH$11="Eastbound")),'Raw Data'!AZ211,IF(AND($AE$11=$AL$2,OR($AH$11="Northbound",$AH$11="Eastbound")),'Raw Data'!AZ418,IF(AND($AE$11=$AL$3,OR($AH$11="Northbound",$AH$11="Eastbound")),'Raw Data'!AZ625,IF(AND($AE$11=$AL$4,OR($AH$11="Northbound",$AH$11="Eastbound")),'Raw Data'!AZ832,IF(AND($AE$11=$AL$5,OR($AH$11="Northbound",$AH$11="Eastbound")),'Raw Data'!AZ1039,IF(AND($AE$11=$AL$6,OR($AH$11="Northbound",$AH$11="Eastbound")),'Raw Data'!AZ1246,IF(AND($AE$11=$AL$7,OR($AH$11="Northbound",$AH$11="Eastbound")),'Raw Data'!AZ1453,IF(AND($AE$11=$AL$1,OR($AH$11="Southbound",$AH$11="Westbound")),'Raw Data'!AZ212,IF(AND($AE$11=$AL$2,OR($AH$11="Southbound",$AH$11="Westbound")),'Raw Data'!AZ419,IF(AND($AE$11=$AL$3,OR($AH$11="Southbound",$AH$11="Westbound")),'Raw Data'!AZ626,IF(AND($AE$11=$AL$4,OR($AH$11="Southbound",$AH$11="Westbound")),'Raw Data'!AZ833,IF(AND($AE$11=$AL$5,OR($AH$11="Southbound",$AH$11="Westbound")),'Raw Data'!AZ1040,IF(AND($AE$11=$AL$6,OR($AH$11="Southbound",$AH$11="Westbound")),'Raw Data'!AZ1247,IF(AND($AE$11=$AL$7,OR($AH$11="Southbound",$AH$11="Westbound")),'Raw Data'!AZ1454,IF(AND($AE$11=$AL$1,$AH$11="Combined"),SUM('Raw Data'!AZ211:AZ212),IF(AND($AE$11=$AL$2,$AH$11="Combined"),SUM('Raw Data'!AZ418:AZ419),IF(AND($AE$11=$AL$3,$AH$11="Combined"),SUM('Raw Data'!AZ625:AZ626),IF(AND($AE$11=$AL$4,$AH$11="Combined"),SUM('Raw Data'!AZ832:AZ833),IF(AND($AE$11=$AL$5,$AH$11="Combined"),SUM('Raw Data'!AZ1039:AZ1040),IF(AND($AE$11=$AL$6,$AH$11="Combined"),SUM('Raw Data'!AZ1246:AZ1247),IF(AND($AE$11=$AL$7,$AH$11="Combined"),SUM('Raw Data'!AZ1453:AZ1454),"Error")))))))))))))))))))))</f>
        <v>0</v>
      </c>
      <c r="Q58" s="6">
        <f>IF(AND($AE$11=$AL$1,OR($AH$11="Northbound",$AH$11="Eastbound")),'Raw Data'!BA211,IF(AND($AE$11=$AL$2,OR($AH$11="Northbound",$AH$11="Eastbound")),'Raw Data'!BA418,IF(AND($AE$11=$AL$3,OR($AH$11="Northbound",$AH$11="Eastbound")),'Raw Data'!BA625,IF(AND($AE$11=$AL$4,OR($AH$11="Northbound",$AH$11="Eastbound")),'Raw Data'!BA832,IF(AND($AE$11=$AL$5,OR($AH$11="Northbound",$AH$11="Eastbound")),'Raw Data'!BA1039,IF(AND($AE$11=$AL$6,OR($AH$11="Northbound",$AH$11="Eastbound")),'Raw Data'!BA1246,IF(AND($AE$11=$AL$7,OR($AH$11="Northbound",$AH$11="Eastbound")),'Raw Data'!BA1453,IF(AND($AE$11=$AL$1,OR($AH$11="Southbound",$AH$11="Westbound")),'Raw Data'!BA212,IF(AND($AE$11=$AL$2,OR($AH$11="Southbound",$AH$11="Westbound")),'Raw Data'!BA419,IF(AND($AE$11=$AL$3,OR($AH$11="Southbound",$AH$11="Westbound")),'Raw Data'!BA626,IF(AND($AE$11=$AL$4,OR($AH$11="Southbound",$AH$11="Westbound")),'Raw Data'!BA833,IF(AND($AE$11=$AL$5,OR($AH$11="Southbound",$AH$11="Westbound")),'Raw Data'!BA1040,IF(AND($AE$11=$AL$6,OR($AH$11="Southbound",$AH$11="Westbound")),'Raw Data'!BA1247,IF(AND($AE$11=$AL$7,OR($AH$11="Southbound",$AH$11="Westbound")),'Raw Data'!BA1454,IF(AND($AE$11=$AL$1,$AH$11="Combined"),SUM('Raw Data'!BA211:BA212),IF(AND($AE$11=$AL$2,$AH$11="Combined"),SUM('Raw Data'!BA418:BA419),IF(AND($AE$11=$AL$3,$AH$11="Combined"),SUM('Raw Data'!BA625:BA626),IF(AND($AE$11=$AL$4,$AH$11="Combined"),SUM('Raw Data'!BA832:BA833),IF(AND($AE$11=$AL$5,$AH$11="Combined"),SUM('Raw Data'!BA1039:BA1040),IF(AND($AE$11=$AL$6,$AH$11="Combined"),SUM('Raw Data'!BA1246:BA1247),IF(AND($AE$11=$AL$7,$AH$11="Combined"),SUM('Raw Data'!BA1453:BA1454),"Error")))))))))))))))))))))</f>
        <v>0</v>
      </c>
      <c r="R58" s="6">
        <f>IF(AND($AE$11=$AL$1,OR($AH$11="Northbound",$AH$11="Eastbound")),'Raw Data'!BB211,IF(AND($AE$11=$AL$2,OR($AH$11="Northbound",$AH$11="Eastbound")),'Raw Data'!BB418,IF(AND($AE$11=$AL$3,OR($AH$11="Northbound",$AH$11="Eastbound")),'Raw Data'!BB625,IF(AND($AE$11=$AL$4,OR($AH$11="Northbound",$AH$11="Eastbound")),'Raw Data'!BB832,IF(AND($AE$11=$AL$5,OR($AH$11="Northbound",$AH$11="Eastbound")),'Raw Data'!BB1039,IF(AND($AE$11=$AL$6,OR($AH$11="Northbound",$AH$11="Eastbound")),'Raw Data'!BB1246,IF(AND($AE$11=$AL$7,OR($AH$11="Northbound",$AH$11="Eastbound")),'Raw Data'!BB1453,IF(AND($AE$11=$AL$1,OR($AH$11="Southbound",$AH$11="Westbound")),'Raw Data'!BB212,IF(AND($AE$11=$AL$2,OR($AH$11="Southbound",$AH$11="Westbound")),'Raw Data'!BB419,IF(AND($AE$11=$AL$3,OR($AH$11="Southbound",$AH$11="Westbound")),'Raw Data'!BB626,IF(AND($AE$11=$AL$4,OR($AH$11="Southbound",$AH$11="Westbound")),'Raw Data'!BB833,IF(AND($AE$11=$AL$5,OR($AH$11="Southbound",$AH$11="Westbound")),'Raw Data'!BB1040,IF(AND($AE$11=$AL$6,OR($AH$11="Southbound",$AH$11="Westbound")),'Raw Data'!BB1247,IF(AND($AE$11=$AL$7,OR($AH$11="Southbound",$AH$11="Westbound")),'Raw Data'!BB1454,IF(AND($AE$11=$AL$1,$AH$11="Combined"),SUM('Raw Data'!BB211:BB212),IF(AND($AE$11=$AL$2,$AH$11="Combined"),SUM('Raw Data'!BB418:BB419),IF(AND($AE$11=$AL$3,$AH$11="Combined"),SUM('Raw Data'!BB625:BB626),IF(AND($AE$11=$AL$4,$AH$11="Combined"),SUM('Raw Data'!BB832:BB833),IF(AND($AE$11=$AL$5,$AH$11="Combined"),SUM('Raw Data'!BB1039:BB1040),IF(AND($AE$11=$AL$6,$AH$11="Combined"),SUM('Raw Data'!BB1246:BB1247),IF(AND($AE$11=$AL$7,$AH$11="Combined"),SUM('Raw Data'!BB1453:BB1454),"Error")))))))))))))))))))))</f>
        <v>0</v>
      </c>
      <c r="S58" s="6">
        <f>IF(AND($AE$11=$AL$1,OR($AH$11="Northbound",$AH$11="Eastbound")),'Raw Data'!BC211,IF(AND($AE$11=$AL$2,OR($AH$11="Northbound",$AH$11="Eastbound")),'Raw Data'!BC418,IF(AND($AE$11=$AL$3,OR($AH$11="Northbound",$AH$11="Eastbound")),'Raw Data'!BC625,IF(AND($AE$11=$AL$4,OR($AH$11="Northbound",$AH$11="Eastbound")),'Raw Data'!BC832,IF(AND($AE$11=$AL$5,OR($AH$11="Northbound",$AH$11="Eastbound")),'Raw Data'!BC1039,IF(AND($AE$11=$AL$6,OR($AH$11="Northbound",$AH$11="Eastbound")),'Raw Data'!BC1246,IF(AND($AE$11=$AL$7,OR($AH$11="Northbound",$AH$11="Eastbound")),'Raw Data'!BC1453,IF(AND($AE$11=$AL$1,OR($AH$11="Southbound",$AH$11="Westbound")),'Raw Data'!BC212,IF(AND($AE$11=$AL$2,OR($AH$11="Southbound",$AH$11="Westbound")),'Raw Data'!BC419,IF(AND($AE$11=$AL$3,OR($AH$11="Southbound",$AH$11="Westbound")),'Raw Data'!BC626,IF(AND($AE$11=$AL$4,OR($AH$11="Southbound",$AH$11="Westbound")),'Raw Data'!BC833,IF(AND($AE$11=$AL$5,OR($AH$11="Southbound",$AH$11="Westbound")),'Raw Data'!BC1040,IF(AND($AE$11=$AL$6,OR($AH$11="Southbound",$AH$11="Westbound")),'Raw Data'!BC1247,IF(AND($AE$11=$AL$7,OR($AH$11="Southbound",$AH$11="Westbound")),'Raw Data'!BC1454,IF(AND($AE$11=$AL$1,$AH$11="Combined"),SUM('Raw Data'!BC211:BC212),IF(AND($AE$11=$AL$2,$AH$11="Combined"),SUM('Raw Data'!BC418:BC419),IF(AND($AE$11=$AL$3,$AH$11="Combined"),SUM('Raw Data'!BC625:BC626),IF(AND($AE$11=$AL$4,$AH$11="Combined"),SUM('Raw Data'!BC832:BC833),IF(AND($AE$11=$AL$5,$AH$11="Combined"),SUM('Raw Data'!BC1039:BC1040),IF(AND($AE$11=$AL$6,$AH$11="Combined"),SUM('Raw Data'!BC1246:BC1247),IF(AND($AE$11=$AL$7,$AH$11="Combined"),SUM('Raw Data'!BC1453:BC1454),"Error")))))))))))))))))))))</f>
        <v>0</v>
      </c>
      <c r="T58" s="6">
        <f>IF(AND($AE$11=$AL$1,OR($AH$11="Northbound",$AH$11="Eastbound")),'Raw Data'!BD211,IF(AND($AE$11=$AL$2,OR($AH$11="Northbound",$AH$11="Eastbound")),'Raw Data'!BD418,IF(AND($AE$11=$AL$3,OR($AH$11="Northbound",$AH$11="Eastbound")),'Raw Data'!BD625,IF(AND($AE$11=$AL$4,OR($AH$11="Northbound",$AH$11="Eastbound")),'Raw Data'!BD832,IF(AND($AE$11=$AL$5,OR($AH$11="Northbound",$AH$11="Eastbound")),'Raw Data'!BD1039,IF(AND($AE$11=$AL$6,OR($AH$11="Northbound",$AH$11="Eastbound")),'Raw Data'!BD1246,IF(AND($AE$11=$AL$7,OR($AH$11="Northbound",$AH$11="Eastbound")),'Raw Data'!BD1453,IF(AND($AE$11=$AL$1,OR($AH$11="Southbound",$AH$11="Westbound")),'Raw Data'!BD212,IF(AND($AE$11=$AL$2,OR($AH$11="Southbound",$AH$11="Westbound")),'Raw Data'!BD419,IF(AND($AE$11=$AL$3,OR($AH$11="Southbound",$AH$11="Westbound")),'Raw Data'!BD626,IF(AND($AE$11=$AL$4,OR($AH$11="Southbound",$AH$11="Westbound")),'Raw Data'!BD833,IF(AND($AE$11=$AL$5,OR($AH$11="Southbound",$AH$11="Westbound")),'Raw Data'!BD1040,IF(AND($AE$11=$AL$6,OR($AH$11="Southbound",$AH$11="Westbound")),'Raw Data'!BD1247,IF(AND($AE$11=$AL$7,OR($AH$11="Southbound",$AH$11="Westbound")),'Raw Data'!BD1454,IF(AND($AE$11=$AL$1,$AH$11="Combined"),SUM('Raw Data'!BD211:BD212),IF(AND($AE$11=$AL$2,$AH$11="Combined"),SUM('Raw Data'!BD418:BD419),IF(AND($AE$11=$AL$3,$AH$11="Combined"),SUM('Raw Data'!BD625:BD626),IF(AND($AE$11=$AL$4,$AH$11="Combined"),SUM('Raw Data'!BD832:BD833),IF(AND($AE$11=$AL$5,$AH$11="Combined"),SUM('Raw Data'!BD1039:BD1040),IF(AND($AE$11=$AL$6,$AH$11="Combined"),SUM('Raw Data'!BD1246:BD1247),IF(AND($AE$11=$AL$7,$AH$11="Combined"),SUM('Raw Data'!BD1453:BD1454),"Error")))))))))))))))))))))</f>
        <v>0</v>
      </c>
      <c r="U58" s="6">
        <f>IF(AND($AE$11=$AL$1,OR($AH$11="Northbound",$AH$11="Eastbound")),'Raw Data'!BE211,IF(AND($AE$11=$AL$2,OR($AH$11="Northbound",$AH$11="Eastbound")),'Raw Data'!BE418,IF(AND($AE$11=$AL$3,OR($AH$11="Northbound",$AH$11="Eastbound")),'Raw Data'!BE625,IF(AND($AE$11=$AL$4,OR($AH$11="Northbound",$AH$11="Eastbound")),'Raw Data'!BE832,IF(AND($AE$11=$AL$5,OR($AH$11="Northbound",$AH$11="Eastbound")),'Raw Data'!BE1039,IF(AND($AE$11=$AL$6,OR($AH$11="Northbound",$AH$11="Eastbound")),'Raw Data'!BE1246,IF(AND($AE$11=$AL$7,OR($AH$11="Northbound",$AH$11="Eastbound")),'Raw Data'!BE1453,IF(AND($AE$11=$AL$1,OR($AH$11="Southbound",$AH$11="Westbound")),'Raw Data'!BE212,IF(AND($AE$11=$AL$2,OR($AH$11="Southbound",$AH$11="Westbound")),'Raw Data'!BE419,IF(AND($AE$11=$AL$3,OR($AH$11="Southbound",$AH$11="Westbound")),'Raw Data'!BE626,IF(AND($AE$11=$AL$4,OR($AH$11="Southbound",$AH$11="Westbound")),'Raw Data'!BE833,IF(AND($AE$11=$AL$5,OR($AH$11="Southbound",$AH$11="Westbound")),'Raw Data'!BE1040,IF(AND($AE$11=$AL$6,OR($AH$11="Southbound",$AH$11="Westbound")),'Raw Data'!BE1247,IF(AND($AE$11=$AL$7,OR($AH$11="Southbound",$AH$11="Westbound")),'Raw Data'!BE1454,IF(AND($AE$11=$AL$1,$AH$11="Combined"),SUM('Raw Data'!BE211:BE212),IF(AND($AE$11=$AL$2,$AH$11="Combined"),SUM('Raw Data'!BE418:BE419),IF(AND($AE$11=$AL$3,$AH$11="Combined"),SUM('Raw Data'!BE625:BE626),IF(AND($AE$11=$AL$4,$AH$11="Combined"),SUM('Raw Data'!BE832:BE833),IF(AND($AE$11=$AL$5,$AH$11="Combined"),SUM('Raw Data'!BE1039:BE1040),IF(AND($AE$11=$AL$6,$AH$11="Combined"),SUM('Raw Data'!BE1246:BE1247),IF(AND($AE$11=$AL$7,$AH$11="Combined"),SUM('Raw Data'!BE1453:BE1454),"Error")))))))))))))))))))))</f>
        <v>0</v>
      </c>
      <c r="V58" s="6">
        <f>IF(AND($AE$11=$AL$1,OR($AH$11="Northbound",$AH$11="Eastbound")),'Raw Data'!BF211,IF(AND($AE$11=$AL$2,OR($AH$11="Northbound",$AH$11="Eastbound")),'Raw Data'!BF418,IF(AND($AE$11=$AL$3,OR($AH$11="Northbound",$AH$11="Eastbound")),'Raw Data'!BF625,IF(AND($AE$11=$AL$4,OR($AH$11="Northbound",$AH$11="Eastbound")),'Raw Data'!BF832,IF(AND($AE$11=$AL$5,OR($AH$11="Northbound",$AH$11="Eastbound")),'Raw Data'!BF1039,IF(AND($AE$11=$AL$6,OR($AH$11="Northbound",$AH$11="Eastbound")),'Raw Data'!BF1246,IF(AND($AE$11=$AL$7,OR($AH$11="Northbound",$AH$11="Eastbound")),'Raw Data'!BF1453,IF(AND($AE$11=$AL$1,OR($AH$11="Southbound",$AH$11="Westbound")),'Raw Data'!BF212,IF(AND($AE$11=$AL$2,OR($AH$11="Southbound",$AH$11="Westbound")),'Raw Data'!BF419,IF(AND($AE$11=$AL$3,OR($AH$11="Southbound",$AH$11="Westbound")),'Raw Data'!BF626,IF(AND($AE$11=$AL$4,OR($AH$11="Southbound",$AH$11="Westbound")),'Raw Data'!BF833,IF(AND($AE$11=$AL$5,OR($AH$11="Southbound",$AH$11="Westbound")),'Raw Data'!BF1040,IF(AND($AE$11=$AL$6,OR($AH$11="Southbound",$AH$11="Westbound")),'Raw Data'!BF1247,IF(AND($AE$11=$AL$7,OR($AH$11="Southbound",$AH$11="Westbound")),'Raw Data'!BF1454,IF(AND($AE$11=$AL$1,$AH$11="Combined"),SUM('Raw Data'!BF211:BF212),IF(AND($AE$11=$AL$2,$AH$11="Combined"),SUM('Raw Data'!BF418:BF419),IF(AND($AE$11=$AL$3,$AH$11="Combined"),SUM('Raw Data'!BF625:BF626),IF(AND($AE$11=$AL$4,$AH$11="Combined"),SUM('Raw Data'!BF832:BF833),IF(AND($AE$11=$AL$5,$AH$11="Combined"),SUM('Raw Data'!BF1039:BF1040),IF(AND($AE$11=$AL$6,$AH$11="Combined"),SUM('Raw Data'!BF1246:BF1247),IF(AND($AE$11=$AL$7,$AH$11="Combined"),SUM('Raw Data'!BF1453:BF1454),"Error")))))))))))))))))))))</f>
        <v>0</v>
      </c>
      <c r="W58" s="6">
        <f>IF(AND($AE$11=$AL$1,OR($AH$11="Northbound",$AH$11="Eastbound")),'Raw Data'!BG211,IF(AND($AE$11=$AL$2,OR($AH$11="Northbound",$AH$11="Eastbound")),'Raw Data'!BG418,IF(AND($AE$11=$AL$3,OR($AH$11="Northbound",$AH$11="Eastbound")),'Raw Data'!BG625,IF(AND($AE$11=$AL$4,OR($AH$11="Northbound",$AH$11="Eastbound")),'Raw Data'!BG832,IF(AND($AE$11=$AL$5,OR($AH$11="Northbound",$AH$11="Eastbound")),'Raw Data'!BG1039,IF(AND($AE$11=$AL$6,OR($AH$11="Northbound",$AH$11="Eastbound")),'Raw Data'!BG1246,IF(AND($AE$11=$AL$7,OR($AH$11="Northbound",$AH$11="Eastbound")),'Raw Data'!BG1453,IF(AND($AE$11=$AL$1,OR($AH$11="Southbound",$AH$11="Westbound")),'Raw Data'!BG212,IF(AND($AE$11=$AL$2,OR($AH$11="Southbound",$AH$11="Westbound")),'Raw Data'!BG419,IF(AND($AE$11=$AL$3,OR($AH$11="Southbound",$AH$11="Westbound")),'Raw Data'!BG626,IF(AND($AE$11=$AL$4,OR($AH$11="Southbound",$AH$11="Westbound")),'Raw Data'!BG833,IF(AND($AE$11=$AL$5,OR($AH$11="Southbound",$AH$11="Westbound")),'Raw Data'!BG1040,IF(AND($AE$11=$AL$6,OR($AH$11="Southbound",$AH$11="Westbound")),'Raw Data'!BG1247,IF(AND($AE$11=$AL$7,OR($AH$11="Southbound",$AH$11="Westbound")),'Raw Data'!BG1454,IF(AND($AE$11=$AL$1,$AH$11="Combined"),SUM('Raw Data'!BG211:BG212),IF(AND($AE$11=$AL$2,$AH$11="Combined"),SUM('Raw Data'!BG418:BG419),IF(AND($AE$11=$AL$3,$AH$11="Combined"),SUM('Raw Data'!BG625:BG626),IF(AND($AE$11=$AL$4,$AH$11="Combined"),SUM('Raw Data'!BG832:BG833),IF(AND($AE$11=$AL$5,$AH$11="Combined"),SUM('Raw Data'!BG1039:BG1040),IF(AND($AE$11=$AL$6,$AH$11="Combined"),SUM('Raw Data'!BG1246:BG1247),IF(AND($AE$11=$AL$7,$AH$11="Combined"),SUM('Raw Data'!BG1453:BG1454),"Error")))))))))))))))))))))</f>
        <v>0</v>
      </c>
      <c r="X58" s="6">
        <f t="shared" si="2"/>
        <v>2</v>
      </c>
      <c r="Y58" s="24">
        <f t="shared" si="3"/>
        <v>18.181818181818183</v>
      </c>
      <c r="Z58" s="6" t="str">
        <f>IF(AND($AE$11=$AL$1,OR($AH$11="Northbound",$AH$11="Eastbound")),'Raw Data'!BH211,IF(AND($AE$11=$AL$2,OR($AH$11="Northbound",$AH$11="Eastbound")),'Raw Data'!BH418,IF(AND($AE$11=$AL$3,OR($AH$11="Northbound",$AH$11="Eastbound")),'Raw Data'!BH625,IF(AND($AE$11=$AL$4,OR($AH$11="Northbound",$AH$11="Eastbound")),'Raw Data'!BH832,IF(AND($AE$11=$AL$5,OR($AH$11="Northbound",$AH$11="Eastbound")),'Raw Data'!BH1039,IF(AND($AE$11=$AL$6,OR($AH$11="Northbound",$AH$11="Eastbound")),'Raw Data'!BH1246,IF(AND($AE$11=$AL$7,OR($AH$11="Northbound",$AH$11="Eastbound")),'Raw Data'!BH1453,IF(AND($AE$11=$AL$1,OR($AH$11="Southbound",$AH$11="Westbound")),'Raw Data'!BH212,IF(AND($AE$11=$AL$2,OR($AH$11="Southbound",$AH$11="Westbound")),'Raw Data'!BH419,IF(AND($AE$11=$AL$3,OR($AH$11="Southbound",$AH$11="Westbound")),'Raw Data'!BH626,IF(AND($AE$11=$AL$4,OR($AH$11="Southbound",$AH$11="Westbound")),'Raw Data'!BH833,IF(AND($AE$11=$AL$5,OR($AH$11="Southbound",$AH$11="Westbound")),'Raw Data'!BH1040,IF(AND($AE$11=$AL$6,OR($AH$11="Southbound",$AH$11="Westbound")),'Raw Data'!BH1247,IF(AND($AE$11=$AL$7,OR($AH$11="Southbound",$AH$11="Westbound")),'Raw Data'!BH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8" s="6" t="str">
        <f>IF(AND($AE$11=$AL$1,OR($AH$11="Northbound",$AH$11="Eastbound")),'Raw Data'!BI211,IF(AND($AE$11=$AL$2,OR($AH$11="Northbound",$AH$11="Eastbound")),'Raw Data'!BI418,IF(AND($AE$11=$AL$3,OR($AH$11="Northbound",$AH$11="Eastbound")),'Raw Data'!BI625,IF(AND($AE$11=$AL$4,OR($AH$11="Northbound",$AH$11="Eastbound")),'Raw Data'!BI832,IF(AND($AE$11=$AL$5,OR($AH$11="Northbound",$AH$11="Eastbound")),'Raw Data'!BI1039,IF(AND($AE$11=$AL$6,OR($AH$11="Northbound",$AH$11="Eastbound")),'Raw Data'!BI1246,IF(AND($AE$11=$AL$7,OR($AH$11="Northbound",$AH$11="Eastbound")),'Raw Data'!BI1453,IF(AND($AE$11=$AL$1,OR($AH$11="Southbound",$AH$11="Westbound")),'Raw Data'!BI212,IF(AND($AE$11=$AL$2,OR($AH$11="Southbound",$AH$11="Westbound")),'Raw Data'!BI419,IF(AND($AE$11=$AL$3,OR($AH$11="Southbound",$AH$11="Westbound")),'Raw Data'!BI626,IF(AND($AE$11=$AL$4,OR($AH$11="Southbound",$AH$11="Westbound")),'Raw Data'!BI833,IF(AND($AE$11=$AL$5,OR($AH$11="Southbound",$AH$11="Westbound")),'Raw Data'!BI1040,IF(AND($AE$11=$AL$6,OR($AH$11="Southbound",$AH$11="Westbound")),'Raw Data'!BI1247,IF(AND($AE$11=$AL$7,OR($AH$11="Southbound",$AH$11="Westbound")),'Raw Data'!BI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8" s="6" t="str">
        <f>IF(AND($AE$11=$AL$1,OR($AH$11="Northbound",$AH$11="Eastbound")),'Raw Data'!BJ211,IF(AND($AE$11=$AL$2,OR($AH$11="Northbound",$AH$11="Eastbound")),'Raw Data'!BJ418,IF(AND($AE$11=$AL$3,OR($AH$11="Northbound",$AH$11="Eastbound")),'Raw Data'!BJ625,IF(AND($AE$11=$AL$4,OR($AH$11="Northbound",$AH$11="Eastbound")),'Raw Data'!BJ832,IF(AND($AE$11=$AL$5,OR($AH$11="Northbound",$AH$11="Eastbound")),'Raw Data'!BJ1039,IF(AND($AE$11=$AL$6,OR($AH$11="Northbound",$AH$11="Eastbound")),'Raw Data'!BJ1246,IF(AND($AE$11=$AL$7,OR($AH$11="Northbound",$AH$11="Eastbound")),'Raw Data'!BJ1453,IF(AND($AE$11=$AL$1,OR($AH$11="Southbound",$AH$11="Westbound")),'Raw Data'!BJ212,IF(AND($AE$11=$AL$2,OR($AH$11="Southbound",$AH$11="Westbound")),'Raw Data'!BJ419,IF(AND($AE$11=$AL$3,OR($AH$11="Southbound",$AH$11="Westbound")),'Raw Data'!BJ626,IF(AND($AE$11=$AL$4,OR($AH$11="Southbound",$AH$11="Westbound")),'Raw Data'!BJ833,IF(AND($AE$11=$AL$5,OR($AH$11="Southbound",$AH$11="Westbound")),'Raw Data'!BJ1040,IF(AND($AE$11=$AL$6,OR($AH$11="Southbound",$AH$11="Westbound")),'Raw Data'!BJ1247,IF(AND($AE$11=$AL$7,OR($AH$11="Southbound",$AH$11="Westbound")),'Raw Data'!BJ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8" s="70" t="str">
        <f>IF(AND($AE$11=$AL$1,OR($AH$11="Northbound",$AH$11="Eastbound")),'Raw Data'!BK211,IF(AND($AE$11=$AL$2,OR($AH$11="Northbound",$AH$11="Eastbound")),'Raw Data'!BK418,IF(AND($AE$11=$AL$3,OR($AH$11="Northbound",$AH$11="Eastbound")),'Raw Data'!BK625,IF(AND($AE$11=$AL$4,OR($AH$11="Northbound",$AH$11="Eastbound")),'Raw Data'!BK832,IF(AND($AE$11=$AL$5,OR($AH$11="Northbound",$AH$11="Eastbound")),'Raw Data'!BK1039,IF(AND($AE$11=$AL$6,OR($AH$11="Northbound",$AH$11="Eastbound")),'Raw Data'!BK1246,IF(AND($AE$11=$AL$7,OR($AH$11="Northbound",$AH$11="Eastbound")),'Raw Data'!BK1453,IF(AND($AE$11=$AL$1,OR($AH$11="Southbound",$AH$11="Westbound")),'Raw Data'!BK212,IF(AND($AE$11=$AL$2,OR($AH$11="Southbound",$AH$11="Westbound")),'Raw Data'!BK419,IF(AND($AE$11=$AL$3,OR($AH$11="Southbound",$AH$11="Westbound")),'Raw Data'!BK626,IF(AND($AE$11=$AL$4,OR($AH$11="Southbound",$AH$11="Westbound")),'Raw Data'!BK833,IF(AND($AE$11=$AL$5,OR($AH$11="Southbound",$AH$11="Westbound")),'Raw Data'!BK1040,IF(AND($AE$11=$AL$6,OR($AH$11="Southbound",$AH$11="Westbound")),'Raw Data'!BK1247,IF(AND($AE$11=$AL$7,OR($AH$11="Southbound",$AH$11="Westbound")),'Raw Data'!BK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8" s="47"/>
      <c r="AF58" s="47"/>
      <c r="AG58" s="47"/>
      <c r="AH58" s="47"/>
      <c r="AI58" s="47"/>
      <c r="AJ58" s="47"/>
      <c r="AK58" s="47"/>
      <c r="AL58" s="51"/>
      <c r="AM58" s="51"/>
      <c r="AN58" s="41"/>
      <c r="AO58" s="51"/>
      <c r="AQ58" s="47"/>
      <c r="AR58" s="47"/>
      <c r="AT58" s="47"/>
      <c r="AU58" s="47"/>
    </row>
    <row r="59" spans="1:47" ht="13.8" x14ac:dyDescent="0.25">
      <c r="A59" s="43">
        <v>0.46875</v>
      </c>
      <c r="B59" s="54">
        <f t="shared" si="1"/>
        <v>16</v>
      </c>
      <c r="C59" s="6">
        <f>IF(AND($AE$11=$AL$1,OR($AH$11="Northbound",$AH$11="Eastbound")),'Raw Data'!AM213,IF(AND($AE$11=$AL$2,OR($AH$11="Northbound",$AH$11="Eastbound")),'Raw Data'!AM420,IF(AND($AE$11=$AL$3,OR($AH$11="Northbound",$AH$11="Eastbound")),'Raw Data'!AM627,IF(AND($AE$11=$AL$4,OR($AH$11="Northbound",$AH$11="Eastbound")),'Raw Data'!AM834,IF(AND($AE$11=$AL$5,OR($AH$11="Northbound",$AH$11="Eastbound")),'Raw Data'!AM1041,IF(AND($AE$11=$AL$6,OR($AH$11="Northbound",$AH$11="Eastbound")),'Raw Data'!AM1248,IF(AND($AE$11=$AL$7,OR($AH$11="Northbound",$AH$11="Eastbound")),'Raw Data'!AM1455,IF(AND($AE$11=$AL$1,OR($AH$11="Southbound",$AH$11="Westbound")),'Raw Data'!AM214,IF(AND($AE$11=$AL$2,OR($AH$11="Southbound",$AH$11="Westbound")),'Raw Data'!AM421,IF(AND($AE$11=$AL$3,OR($AH$11="Southbound",$AH$11="Westbound")),'Raw Data'!AM628,IF(AND($AE$11=$AL$4,OR($AH$11="Southbound",$AH$11="Westbound")),'Raw Data'!AM835,IF(AND($AE$11=$AL$5,OR($AH$11="Southbound",$AH$11="Westbound")),'Raw Data'!AM1042,IF(AND($AE$11=$AL$6,OR($AH$11="Southbound",$AH$11="Westbound")),'Raw Data'!AM1249,IF(AND($AE$11=$AL$7,OR($AH$11="Southbound",$AH$11="Westbound")),'Raw Data'!AM1456,IF(AND($AE$11=$AL$1,$AH$11="Combined"),SUM('Raw Data'!AM213:AM214),IF(AND($AE$11=$AL$2,$AH$11="Combined"),SUM('Raw Data'!AM420:AM421),IF(AND($AE$11=$AL$3,$AH$11="Combined"),SUM('Raw Data'!AM627:AM628),IF(AND($AE$11=$AL$4,$AH$11="Combined"),SUM('Raw Data'!AM834:AM835),IF(AND($AE$11=$AL$5,$AH$11="Combined"),SUM('Raw Data'!AM1041:AM1042),IF(AND($AE$11=$AL$6,$AH$11="Combined"),SUM('Raw Data'!AM1248:AM1249),IF(AND($AE$11=$AL$7,$AH$11="Combined"),SUM('Raw Data'!AM1455:AM1456),"Error")))))))))))))))))))))</f>
        <v>0</v>
      </c>
      <c r="D59" s="6">
        <f>IF(AND($AE$11=$AL$1,OR($AH$11="Northbound",$AH$11="Eastbound")),'Raw Data'!AN213,IF(AND($AE$11=$AL$2,OR($AH$11="Northbound",$AH$11="Eastbound")),'Raw Data'!AN420,IF(AND($AE$11=$AL$3,OR($AH$11="Northbound",$AH$11="Eastbound")),'Raw Data'!AN627,IF(AND($AE$11=$AL$4,OR($AH$11="Northbound",$AH$11="Eastbound")),'Raw Data'!AN834,IF(AND($AE$11=$AL$5,OR($AH$11="Northbound",$AH$11="Eastbound")),'Raw Data'!AN1041,IF(AND($AE$11=$AL$6,OR($AH$11="Northbound",$AH$11="Eastbound")),'Raw Data'!AN1248,IF(AND($AE$11=$AL$7,OR($AH$11="Northbound",$AH$11="Eastbound")),'Raw Data'!AN1455,IF(AND($AE$11=$AL$1,OR($AH$11="Southbound",$AH$11="Westbound")),'Raw Data'!AN214,IF(AND($AE$11=$AL$2,OR($AH$11="Southbound",$AH$11="Westbound")),'Raw Data'!AN421,IF(AND($AE$11=$AL$3,OR($AH$11="Southbound",$AH$11="Westbound")),'Raw Data'!AN628,IF(AND($AE$11=$AL$4,OR($AH$11="Southbound",$AH$11="Westbound")),'Raw Data'!AN835,IF(AND($AE$11=$AL$5,OR($AH$11="Southbound",$AH$11="Westbound")),'Raw Data'!AN1042,IF(AND($AE$11=$AL$6,OR($AH$11="Southbound",$AH$11="Westbound")),'Raw Data'!AN1249,IF(AND($AE$11=$AL$7,OR($AH$11="Southbound",$AH$11="Westbound")),'Raw Data'!AN1456,IF(AND($AE$11=$AL$1,$AH$11="Combined"),SUM('Raw Data'!AN213:AN214),IF(AND($AE$11=$AL$2,$AH$11="Combined"),SUM('Raw Data'!AN420:AN421),IF(AND($AE$11=$AL$3,$AH$11="Combined"),SUM('Raw Data'!AN627:AN628),IF(AND($AE$11=$AL$4,$AH$11="Combined"),SUM('Raw Data'!AN834:AN835),IF(AND($AE$11=$AL$5,$AH$11="Combined"),SUM('Raw Data'!AN1041:AN1042),IF(AND($AE$11=$AL$6,$AH$11="Combined"),SUM('Raw Data'!AN1248:AN1249),IF(AND($AE$11=$AL$7,$AH$11="Combined"),SUM('Raw Data'!AN1455:AN1456),"Error")))))))))))))))))))))</f>
        <v>3</v>
      </c>
      <c r="E59" s="6">
        <f>IF(AND($AE$11=$AL$1,OR($AH$11="Northbound",$AH$11="Eastbound")),'Raw Data'!AO213,IF(AND($AE$11=$AL$2,OR($AH$11="Northbound",$AH$11="Eastbound")),'Raw Data'!AO420,IF(AND($AE$11=$AL$3,OR($AH$11="Northbound",$AH$11="Eastbound")),'Raw Data'!AO627,IF(AND($AE$11=$AL$4,OR($AH$11="Northbound",$AH$11="Eastbound")),'Raw Data'!AO834,IF(AND($AE$11=$AL$5,OR($AH$11="Northbound",$AH$11="Eastbound")),'Raw Data'!AO1041,IF(AND($AE$11=$AL$6,OR($AH$11="Northbound",$AH$11="Eastbound")),'Raw Data'!AO1248,IF(AND($AE$11=$AL$7,OR($AH$11="Northbound",$AH$11="Eastbound")),'Raw Data'!AO1455,IF(AND($AE$11=$AL$1,OR($AH$11="Southbound",$AH$11="Westbound")),'Raw Data'!AO214,IF(AND($AE$11=$AL$2,OR($AH$11="Southbound",$AH$11="Westbound")),'Raw Data'!AO421,IF(AND($AE$11=$AL$3,OR($AH$11="Southbound",$AH$11="Westbound")),'Raw Data'!AO628,IF(AND($AE$11=$AL$4,OR($AH$11="Southbound",$AH$11="Westbound")),'Raw Data'!AO835,IF(AND($AE$11=$AL$5,OR($AH$11="Southbound",$AH$11="Westbound")),'Raw Data'!AO1042,IF(AND($AE$11=$AL$6,OR($AH$11="Southbound",$AH$11="Westbound")),'Raw Data'!AO1249,IF(AND($AE$11=$AL$7,OR($AH$11="Southbound",$AH$11="Westbound")),'Raw Data'!AO1456,IF(AND($AE$11=$AL$1,$AH$11="Combined"),SUM('Raw Data'!AO213:AO214),IF(AND($AE$11=$AL$2,$AH$11="Combined"),SUM('Raw Data'!AO420:AO421),IF(AND($AE$11=$AL$3,$AH$11="Combined"),SUM('Raw Data'!AO627:AO628),IF(AND($AE$11=$AL$4,$AH$11="Combined"),SUM('Raw Data'!AO834:AO835),IF(AND($AE$11=$AL$5,$AH$11="Combined"),SUM('Raw Data'!AO1041:AO1042),IF(AND($AE$11=$AL$6,$AH$11="Combined"),SUM('Raw Data'!AO1248:AO1249),IF(AND($AE$11=$AL$7,$AH$11="Combined"),SUM('Raw Data'!AO1455:AO1456),"Error")))))))))))))))))))))</f>
        <v>8</v>
      </c>
      <c r="F59" s="6">
        <f>IF(AND($AE$11=$AL$1,OR($AH$11="Northbound",$AH$11="Eastbound")),'Raw Data'!AP213,IF(AND($AE$11=$AL$2,OR($AH$11="Northbound",$AH$11="Eastbound")),'Raw Data'!AP420,IF(AND($AE$11=$AL$3,OR($AH$11="Northbound",$AH$11="Eastbound")),'Raw Data'!AP627,IF(AND($AE$11=$AL$4,OR($AH$11="Northbound",$AH$11="Eastbound")),'Raw Data'!AP834,IF(AND($AE$11=$AL$5,OR($AH$11="Northbound",$AH$11="Eastbound")),'Raw Data'!AP1041,IF(AND($AE$11=$AL$6,OR($AH$11="Northbound",$AH$11="Eastbound")),'Raw Data'!AP1248,IF(AND($AE$11=$AL$7,OR($AH$11="Northbound",$AH$11="Eastbound")),'Raw Data'!AP1455,IF(AND($AE$11=$AL$1,OR($AH$11="Southbound",$AH$11="Westbound")),'Raw Data'!AP214,IF(AND($AE$11=$AL$2,OR($AH$11="Southbound",$AH$11="Westbound")),'Raw Data'!AP421,IF(AND($AE$11=$AL$3,OR($AH$11="Southbound",$AH$11="Westbound")),'Raw Data'!AP628,IF(AND($AE$11=$AL$4,OR($AH$11="Southbound",$AH$11="Westbound")),'Raw Data'!AP835,IF(AND($AE$11=$AL$5,OR($AH$11="Southbound",$AH$11="Westbound")),'Raw Data'!AP1042,IF(AND($AE$11=$AL$6,OR($AH$11="Southbound",$AH$11="Westbound")),'Raw Data'!AP1249,IF(AND($AE$11=$AL$7,OR($AH$11="Southbound",$AH$11="Westbound")),'Raw Data'!AP1456,IF(AND($AE$11=$AL$1,$AH$11="Combined"),SUM('Raw Data'!AP213:AP214),IF(AND($AE$11=$AL$2,$AH$11="Combined"),SUM('Raw Data'!AP420:AP421),IF(AND($AE$11=$AL$3,$AH$11="Combined"),SUM('Raw Data'!AP627:AP628),IF(AND($AE$11=$AL$4,$AH$11="Combined"),SUM('Raw Data'!AP834:AP835),IF(AND($AE$11=$AL$5,$AH$11="Combined"),SUM('Raw Data'!AP1041:AP1042),IF(AND($AE$11=$AL$6,$AH$11="Combined"),SUM('Raw Data'!AP1248:AP1249),IF(AND($AE$11=$AL$7,$AH$11="Combined"),SUM('Raw Data'!AP1455:AP1456),"Error")))))))))))))))))))))</f>
        <v>5</v>
      </c>
      <c r="G59" s="6">
        <f>IF(AND($AE$11=$AL$1,OR($AH$11="Northbound",$AH$11="Eastbound")),'Raw Data'!AQ213,IF(AND($AE$11=$AL$2,OR($AH$11="Northbound",$AH$11="Eastbound")),'Raw Data'!AQ420,IF(AND($AE$11=$AL$3,OR($AH$11="Northbound",$AH$11="Eastbound")),'Raw Data'!AQ627,IF(AND($AE$11=$AL$4,OR($AH$11="Northbound",$AH$11="Eastbound")),'Raw Data'!AQ834,IF(AND($AE$11=$AL$5,OR($AH$11="Northbound",$AH$11="Eastbound")),'Raw Data'!AQ1041,IF(AND($AE$11=$AL$6,OR($AH$11="Northbound",$AH$11="Eastbound")),'Raw Data'!AQ1248,IF(AND($AE$11=$AL$7,OR($AH$11="Northbound",$AH$11="Eastbound")),'Raw Data'!AQ1455,IF(AND($AE$11=$AL$1,OR($AH$11="Southbound",$AH$11="Westbound")),'Raw Data'!AQ214,IF(AND($AE$11=$AL$2,OR($AH$11="Southbound",$AH$11="Westbound")),'Raw Data'!AQ421,IF(AND($AE$11=$AL$3,OR($AH$11="Southbound",$AH$11="Westbound")),'Raw Data'!AQ628,IF(AND($AE$11=$AL$4,OR($AH$11="Southbound",$AH$11="Westbound")),'Raw Data'!AQ835,IF(AND($AE$11=$AL$5,OR($AH$11="Southbound",$AH$11="Westbound")),'Raw Data'!AQ1042,IF(AND($AE$11=$AL$6,OR($AH$11="Southbound",$AH$11="Westbound")),'Raw Data'!AQ1249,IF(AND($AE$11=$AL$7,OR($AH$11="Southbound",$AH$11="Westbound")),'Raw Data'!AQ1456,IF(AND($AE$11=$AL$1,$AH$11="Combined"),SUM('Raw Data'!AQ213:AQ214),IF(AND($AE$11=$AL$2,$AH$11="Combined"),SUM('Raw Data'!AQ420:AQ421),IF(AND($AE$11=$AL$3,$AH$11="Combined"),SUM('Raw Data'!AQ627:AQ628),IF(AND($AE$11=$AL$4,$AH$11="Combined"),SUM('Raw Data'!AQ834:AQ835),IF(AND($AE$11=$AL$5,$AH$11="Combined"),SUM('Raw Data'!AQ1041:AQ1042),IF(AND($AE$11=$AL$6,$AH$11="Combined"),SUM('Raw Data'!AQ1248:AQ1249),IF(AND($AE$11=$AL$7,$AH$11="Combined"),SUM('Raw Data'!AQ1455:AQ1456),"Error")))))))))))))))))))))</f>
        <v>0</v>
      </c>
      <c r="H59" s="6">
        <f>IF(AND($AE$11=$AL$1,OR($AH$11="Northbound",$AH$11="Eastbound")),'Raw Data'!AR213,IF(AND($AE$11=$AL$2,OR($AH$11="Northbound",$AH$11="Eastbound")),'Raw Data'!AR420,IF(AND($AE$11=$AL$3,OR($AH$11="Northbound",$AH$11="Eastbound")),'Raw Data'!AR627,IF(AND($AE$11=$AL$4,OR($AH$11="Northbound",$AH$11="Eastbound")),'Raw Data'!AR834,IF(AND($AE$11=$AL$5,OR($AH$11="Northbound",$AH$11="Eastbound")),'Raw Data'!AR1041,IF(AND($AE$11=$AL$6,OR($AH$11="Northbound",$AH$11="Eastbound")),'Raw Data'!AR1248,IF(AND($AE$11=$AL$7,OR($AH$11="Northbound",$AH$11="Eastbound")),'Raw Data'!AR1455,IF(AND($AE$11=$AL$1,OR($AH$11="Southbound",$AH$11="Westbound")),'Raw Data'!AR214,IF(AND($AE$11=$AL$2,OR($AH$11="Southbound",$AH$11="Westbound")),'Raw Data'!AR421,IF(AND($AE$11=$AL$3,OR($AH$11="Southbound",$AH$11="Westbound")),'Raw Data'!AR628,IF(AND($AE$11=$AL$4,OR($AH$11="Southbound",$AH$11="Westbound")),'Raw Data'!AR835,IF(AND($AE$11=$AL$5,OR($AH$11="Southbound",$AH$11="Westbound")),'Raw Data'!AR1042,IF(AND($AE$11=$AL$6,OR($AH$11="Southbound",$AH$11="Westbound")),'Raw Data'!AR1249,IF(AND($AE$11=$AL$7,OR($AH$11="Southbound",$AH$11="Westbound")),'Raw Data'!AR1456,IF(AND($AE$11=$AL$1,$AH$11="Combined"),SUM('Raw Data'!AR213:AR214),IF(AND($AE$11=$AL$2,$AH$11="Combined"),SUM('Raw Data'!AR420:AR421),IF(AND($AE$11=$AL$3,$AH$11="Combined"),SUM('Raw Data'!AR627:AR628),IF(AND($AE$11=$AL$4,$AH$11="Combined"),SUM('Raw Data'!AR834:AR835),IF(AND($AE$11=$AL$5,$AH$11="Combined"),SUM('Raw Data'!AR1041:AR1042),IF(AND($AE$11=$AL$6,$AH$11="Combined"),SUM('Raw Data'!AR1248:AR1249),IF(AND($AE$11=$AL$7,$AH$11="Combined"),SUM('Raw Data'!AR1455:AR1456),"Error")))))))))))))))))))))</f>
        <v>0</v>
      </c>
      <c r="I59" s="6">
        <f>IF(AND($AE$11=$AL$1,OR($AH$11="Northbound",$AH$11="Eastbound")),'Raw Data'!AS213,IF(AND($AE$11=$AL$2,OR($AH$11="Northbound",$AH$11="Eastbound")),'Raw Data'!AS420,IF(AND($AE$11=$AL$3,OR($AH$11="Northbound",$AH$11="Eastbound")),'Raw Data'!AS627,IF(AND($AE$11=$AL$4,OR($AH$11="Northbound",$AH$11="Eastbound")),'Raw Data'!AS834,IF(AND($AE$11=$AL$5,OR($AH$11="Northbound",$AH$11="Eastbound")),'Raw Data'!AS1041,IF(AND($AE$11=$AL$6,OR($AH$11="Northbound",$AH$11="Eastbound")),'Raw Data'!AS1248,IF(AND($AE$11=$AL$7,OR($AH$11="Northbound",$AH$11="Eastbound")),'Raw Data'!AS1455,IF(AND($AE$11=$AL$1,OR($AH$11="Southbound",$AH$11="Westbound")),'Raw Data'!AS214,IF(AND($AE$11=$AL$2,OR($AH$11="Southbound",$AH$11="Westbound")),'Raw Data'!AS421,IF(AND($AE$11=$AL$3,OR($AH$11="Southbound",$AH$11="Westbound")),'Raw Data'!AS628,IF(AND($AE$11=$AL$4,OR($AH$11="Southbound",$AH$11="Westbound")),'Raw Data'!AS835,IF(AND($AE$11=$AL$5,OR($AH$11="Southbound",$AH$11="Westbound")),'Raw Data'!AS1042,IF(AND($AE$11=$AL$6,OR($AH$11="Southbound",$AH$11="Westbound")),'Raw Data'!AS1249,IF(AND($AE$11=$AL$7,OR($AH$11="Southbound",$AH$11="Westbound")),'Raw Data'!AS1456,IF(AND($AE$11=$AL$1,$AH$11="Combined"),SUM('Raw Data'!AS213:AS214),IF(AND($AE$11=$AL$2,$AH$11="Combined"),SUM('Raw Data'!AS420:AS421),IF(AND($AE$11=$AL$3,$AH$11="Combined"),SUM('Raw Data'!AS627:AS628),IF(AND($AE$11=$AL$4,$AH$11="Combined"),SUM('Raw Data'!AS834:AS835),IF(AND($AE$11=$AL$5,$AH$11="Combined"),SUM('Raw Data'!AS1041:AS1042),IF(AND($AE$11=$AL$6,$AH$11="Combined"),SUM('Raw Data'!AS1248:AS1249),IF(AND($AE$11=$AL$7,$AH$11="Combined"),SUM('Raw Data'!AS1455:AS1456),"Error")))))))))))))))))))))</f>
        <v>0</v>
      </c>
      <c r="J59" s="6">
        <f>IF(AND($AE$11=$AL$1,OR($AH$11="Northbound",$AH$11="Eastbound")),'Raw Data'!AT213,IF(AND($AE$11=$AL$2,OR($AH$11="Northbound",$AH$11="Eastbound")),'Raw Data'!AT420,IF(AND($AE$11=$AL$3,OR($AH$11="Northbound",$AH$11="Eastbound")),'Raw Data'!AT627,IF(AND($AE$11=$AL$4,OR($AH$11="Northbound",$AH$11="Eastbound")),'Raw Data'!AT834,IF(AND($AE$11=$AL$5,OR($AH$11="Northbound",$AH$11="Eastbound")),'Raw Data'!AT1041,IF(AND($AE$11=$AL$6,OR($AH$11="Northbound",$AH$11="Eastbound")),'Raw Data'!AT1248,IF(AND($AE$11=$AL$7,OR($AH$11="Northbound",$AH$11="Eastbound")),'Raw Data'!AT1455,IF(AND($AE$11=$AL$1,OR($AH$11="Southbound",$AH$11="Westbound")),'Raw Data'!AT214,IF(AND($AE$11=$AL$2,OR($AH$11="Southbound",$AH$11="Westbound")),'Raw Data'!AT421,IF(AND($AE$11=$AL$3,OR($AH$11="Southbound",$AH$11="Westbound")),'Raw Data'!AT628,IF(AND($AE$11=$AL$4,OR($AH$11="Southbound",$AH$11="Westbound")),'Raw Data'!AT835,IF(AND($AE$11=$AL$5,OR($AH$11="Southbound",$AH$11="Westbound")),'Raw Data'!AT1042,IF(AND($AE$11=$AL$6,OR($AH$11="Southbound",$AH$11="Westbound")),'Raw Data'!AT1249,IF(AND($AE$11=$AL$7,OR($AH$11="Southbound",$AH$11="Westbound")),'Raw Data'!AT1456,IF(AND($AE$11=$AL$1,$AH$11="Combined"),SUM('Raw Data'!AT213:AT214),IF(AND($AE$11=$AL$2,$AH$11="Combined"),SUM('Raw Data'!AT420:AT421),IF(AND($AE$11=$AL$3,$AH$11="Combined"),SUM('Raw Data'!AT627:AT628),IF(AND($AE$11=$AL$4,$AH$11="Combined"),SUM('Raw Data'!AT834:AT835),IF(AND($AE$11=$AL$5,$AH$11="Combined"),SUM('Raw Data'!AT1041:AT1042),IF(AND($AE$11=$AL$6,$AH$11="Combined"),SUM('Raw Data'!AT1248:AT1249),IF(AND($AE$11=$AL$7,$AH$11="Combined"),SUM('Raw Data'!AT1455:AT1456),"Error")))))))))))))))))))))</f>
        <v>0</v>
      </c>
      <c r="K59" s="6">
        <f>IF(AND($AE$11=$AL$1,OR($AH$11="Northbound",$AH$11="Eastbound")),'Raw Data'!AU213,IF(AND($AE$11=$AL$2,OR($AH$11="Northbound",$AH$11="Eastbound")),'Raw Data'!AU420,IF(AND($AE$11=$AL$3,OR($AH$11="Northbound",$AH$11="Eastbound")),'Raw Data'!AU627,IF(AND($AE$11=$AL$4,OR($AH$11="Northbound",$AH$11="Eastbound")),'Raw Data'!AU834,IF(AND($AE$11=$AL$5,OR($AH$11="Northbound",$AH$11="Eastbound")),'Raw Data'!AU1041,IF(AND($AE$11=$AL$6,OR($AH$11="Northbound",$AH$11="Eastbound")),'Raw Data'!AU1248,IF(AND($AE$11=$AL$7,OR($AH$11="Northbound",$AH$11="Eastbound")),'Raw Data'!AU1455,IF(AND($AE$11=$AL$1,OR($AH$11="Southbound",$AH$11="Westbound")),'Raw Data'!AU214,IF(AND($AE$11=$AL$2,OR($AH$11="Southbound",$AH$11="Westbound")),'Raw Data'!AU421,IF(AND($AE$11=$AL$3,OR($AH$11="Southbound",$AH$11="Westbound")),'Raw Data'!AU628,IF(AND($AE$11=$AL$4,OR($AH$11="Southbound",$AH$11="Westbound")),'Raw Data'!AU835,IF(AND($AE$11=$AL$5,OR($AH$11="Southbound",$AH$11="Westbound")),'Raw Data'!AU1042,IF(AND($AE$11=$AL$6,OR($AH$11="Southbound",$AH$11="Westbound")),'Raw Data'!AU1249,IF(AND($AE$11=$AL$7,OR($AH$11="Southbound",$AH$11="Westbound")),'Raw Data'!AU1456,IF(AND($AE$11=$AL$1,$AH$11="Combined"),SUM('Raw Data'!AU213:AU214),IF(AND($AE$11=$AL$2,$AH$11="Combined"),SUM('Raw Data'!AU420:AU421),IF(AND($AE$11=$AL$3,$AH$11="Combined"),SUM('Raw Data'!AU627:AU628),IF(AND($AE$11=$AL$4,$AH$11="Combined"),SUM('Raw Data'!AU834:AU835),IF(AND($AE$11=$AL$5,$AH$11="Combined"),SUM('Raw Data'!AU1041:AU1042),IF(AND($AE$11=$AL$6,$AH$11="Combined"),SUM('Raw Data'!AU1248:AU1249),IF(AND($AE$11=$AL$7,$AH$11="Combined"),SUM('Raw Data'!AU1455:AU1456),"Error")))))))))))))))))))))</f>
        <v>0</v>
      </c>
      <c r="L59" s="6">
        <f>IF(AND($AE$11=$AL$1,OR($AH$11="Northbound",$AH$11="Eastbound")),'Raw Data'!AV213,IF(AND($AE$11=$AL$2,OR($AH$11="Northbound",$AH$11="Eastbound")),'Raw Data'!AV420,IF(AND($AE$11=$AL$3,OR($AH$11="Northbound",$AH$11="Eastbound")),'Raw Data'!AV627,IF(AND($AE$11=$AL$4,OR($AH$11="Northbound",$AH$11="Eastbound")),'Raw Data'!AV834,IF(AND($AE$11=$AL$5,OR($AH$11="Northbound",$AH$11="Eastbound")),'Raw Data'!AV1041,IF(AND($AE$11=$AL$6,OR($AH$11="Northbound",$AH$11="Eastbound")),'Raw Data'!AV1248,IF(AND($AE$11=$AL$7,OR($AH$11="Northbound",$AH$11="Eastbound")),'Raw Data'!AV1455,IF(AND($AE$11=$AL$1,OR($AH$11="Southbound",$AH$11="Westbound")),'Raw Data'!AV214,IF(AND($AE$11=$AL$2,OR($AH$11="Southbound",$AH$11="Westbound")),'Raw Data'!AV421,IF(AND($AE$11=$AL$3,OR($AH$11="Southbound",$AH$11="Westbound")),'Raw Data'!AV628,IF(AND($AE$11=$AL$4,OR($AH$11="Southbound",$AH$11="Westbound")),'Raw Data'!AV835,IF(AND($AE$11=$AL$5,OR($AH$11="Southbound",$AH$11="Westbound")),'Raw Data'!AV1042,IF(AND($AE$11=$AL$6,OR($AH$11="Southbound",$AH$11="Westbound")),'Raw Data'!AV1249,IF(AND($AE$11=$AL$7,OR($AH$11="Southbound",$AH$11="Westbound")),'Raw Data'!AV1456,IF(AND($AE$11=$AL$1,$AH$11="Combined"),SUM('Raw Data'!AV213:AV214),IF(AND($AE$11=$AL$2,$AH$11="Combined"),SUM('Raw Data'!AV420:AV421),IF(AND($AE$11=$AL$3,$AH$11="Combined"),SUM('Raw Data'!AV627:AV628),IF(AND($AE$11=$AL$4,$AH$11="Combined"),SUM('Raw Data'!AV834:AV835),IF(AND($AE$11=$AL$5,$AH$11="Combined"),SUM('Raw Data'!AV1041:AV1042),IF(AND($AE$11=$AL$6,$AH$11="Combined"),SUM('Raw Data'!AV1248:AV1249),IF(AND($AE$11=$AL$7,$AH$11="Combined"),SUM('Raw Data'!AV1455:AV1456),"Error")))))))))))))))))))))</f>
        <v>0</v>
      </c>
      <c r="M59" s="6">
        <f>IF(AND($AE$11=$AL$1,OR($AH$11="Northbound",$AH$11="Eastbound")),'Raw Data'!AW213,IF(AND($AE$11=$AL$2,OR($AH$11="Northbound",$AH$11="Eastbound")),'Raw Data'!AW420,IF(AND($AE$11=$AL$3,OR($AH$11="Northbound",$AH$11="Eastbound")),'Raw Data'!AW627,IF(AND($AE$11=$AL$4,OR($AH$11="Northbound",$AH$11="Eastbound")),'Raw Data'!AW834,IF(AND($AE$11=$AL$5,OR($AH$11="Northbound",$AH$11="Eastbound")),'Raw Data'!AW1041,IF(AND($AE$11=$AL$6,OR($AH$11="Northbound",$AH$11="Eastbound")),'Raw Data'!AW1248,IF(AND($AE$11=$AL$7,OR($AH$11="Northbound",$AH$11="Eastbound")),'Raw Data'!AW1455,IF(AND($AE$11=$AL$1,OR($AH$11="Southbound",$AH$11="Westbound")),'Raw Data'!AW214,IF(AND($AE$11=$AL$2,OR($AH$11="Southbound",$AH$11="Westbound")),'Raw Data'!AW421,IF(AND($AE$11=$AL$3,OR($AH$11="Southbound",$AH$11="Westbound")),'Raw Data'!AW628,IF(AND($AE$11=$AL$4,OR($AH$11="Southbound",$AH$11="Westbound")),'Raw Data'!AW835,IF(AND($AE$11=$AL$5,OR($AH$11="Southbound",$AH$11="Westbound")),'Raw Data'!AW1042,IF(AND($AE$11=$AL$6,OR($AH$11="Southbound",$AH$11="Westbound")),'Raw Data'!AW1249,IF(AND($AE$11=$AL$7,OR($AH$11="Southbound",$AH$11="Westbound")),'Raw Data'!AW1456,IF(AND($AE$11=$AL$1,$AH$11="Combined"),SUM('Raw Data'!AW213:AW214),IF(AND($AE$11=$AL$2,$AH$11="Combined"),SUM('Raw Data'!AW420:AW421),IF(AND($AE$11=$AL$3,$AH$11="Combined"),SUM('Raw Data'!AW627:AW628),IF(AND($AE$11=$AL$4,$AH$11="Combined"),SUM('Raw Data'!AW834:AW835),IF(AND($AE$11=$AL$5,$AH$11="Combined"),SUM('Raw Data'!AW1041:AW1042),IF(AND($AE$11=$AL$6,$AH$11="Combined"),SUM('Raw Data'!AW1248:AW1249),IF(AND($AE$11=$AL$7,$AH$11="Combined"),SUM('Raw Data'!AW1455:AW1456),"Error")))))))))))))))))))))</f>
        <v>0</v>
      </c>
      <c r="N59" s="6">
        <f>IF(AND($AE$11=$AL$1,OR($AH$11="Northbound",$AH$11="Eastbound")),'Raw Data'!AX213,IF(AND($AE$11=$AL$2,OR($AH$11="Northbound",$AH$11="Eastbound")),'Raw Data'!AX420,IF(AND($AE$11=$AL$3,OR($AH$11="Northbound",$AH$11="Eastbound")),'Raw Data'!AX627,IF(AND($AE$11=$AL$4,OR($AH$11="Northbound",$AH$11="Eastbound")),'Raw Data'!AX834,IF(AND($AE$11=$AL$5,OR($AH$11="Northbound",$AH$11="Eastbound")),'Raw Data'!AX1041,IF(AND($AE$11=$AL$6,OR($AH$11="Northbound",$AH$11="Eastbound")),'Raw Data'!AX1248,IF(AND($AE$11=$AL$7,OR($AH$11="Northbound",$AH$11="Eastbound")),'Raw Data'!AX1455,IF(AND($AE$11=$AL$1,OR($AH$11="Southbound",$AH$11="Westbound")),'Raw Data'!AX214,IF(AND($AE$11=$AL$2,OR($AH$11="Southbound",$AH$11="Westbound")),'Raw Data'!AX421,IF(AND($AE$11=$AL$3,OR($AH$11="Southbound",$AH$11="Westbound")),'Raw Data'!AX628,IF(AND($AE$11=$AL$4,OR($AH$11="Southbound",$AH$11="Westbound")),'Raw Data'!AX835,IF(AND($AE$11=$AL$5,OR($AH$11="Southbound",$AH$11="Westbound")),'Raw Data'!AX1042,IF(AND($AE$11=$AL$6,OR($AH$11="Southbound",$AH$11="Westbound")),'Raw Data'!AX1249,IF(AND($AE$11=$AL$7,OR($AH$11="Southbound",$AH$11="Westbound")),'Raw Data'!AX1456,IF(AND($AE$11=$AL$1,$AH$11="Combined"),SUM('Raw Data'!AX213:AX214),IF(AND($AE$11=$AL$2,$AH$11="Combined"),SUM('Raw Data'!AX420:AX421),IF(AND($AE$11=$AL$3,$AH$11="Combined"),SUM('Raw Data'!AX627:AX628),IF(AND($AE$11=$AL$4,$AH$11="Combined"),SUM('Raw Data'!AX834:AX835),IF(AND($AE$11=$AL$5,$AH$11="Combined"),SUM('Raw Data'!AX1041:AX1042),IF(AND($AE$11=$AL$6,$AH$11="Combined"),SUM('Raw Data'!AX1248:AX1249),IF(AND($AE$11=$AL$7,$AH$11="Combined"),SUM('Raw Data'!AX1455:AX1456),"Error")))))))))))))))))))))</f>
        <v>0</v>
      </c>
      <c r="O59" s="6">
        <f>IF(AND($AE$11=$AL$1,OR($AH$11="Northbound",$AH$11="Eastbound")),'Raw Data'!AY213,IF(AND($AE$11=$AL$2,OR($AH$11="Northbound",$AH$11="Eastbound")),'Raw Data'!AY420,IF(AND($AE$11=$AL$3,OR($AH$11="Northbound",$AH$11="Eastbound")),'Raw Data'!AY627,IF(AND($AE$11=$AL$4,OR($AH$11="Northbound",$AH$11="Eastbound")),'Raw Data'!AY834,IF(AND($AE$11=$AL$5,OR($AH$11="Northbound",$AH$11="Eastbound")),'Raw Data'!AY1041,IF(AND($AE$11=$AL$6,OR($AH$11="Northbound",$AH$11="Eastbound")),'Raw Data'!AY1248,IF(AND($AE$11=$AL$7,OR($AH$11="Northbound",$AH$11="Eastbound")),'Raw Data'!AY1455,IF(AND($AE$11=$AL$1,OR($AH$11="Southbound",$AH$11="Westbound")),'Raw Data'!AY214,IF(AND($AE$11=$AL$2,OR($AH$11="Southbound",$AH$11="Westbound")),'Raw Data'!AY421,IF(AND($AE$11=$AL$3,OR($AH$11="Southbound",$AH$11="Westbound")),'Raw Data'!AY628,IF(AND($AE$11=$AL$4,OR($AH$11="Southbound",$AH$11="Westbound")),'Raw Data'!AY835,IF(AND($AE$11=$AL$5,OR($AH$11="Southbound",$AH$11="Westbound")),'Raw Data'!AY1042,IF(AND($AE$11=$AL$6,OR($AH$11="Southbound",$AH$11="Westbound")),'Raw Data'!AY1249,IF(AND($AE$11=$AL$7,OR($AH$11="Southbound",$AH$11="Westbound")),'Raw Data'!AY1456,IF(AND($AE$11=$AL$1,$AH$11="Combined"),SUM('Raw Data'!AY213:AY214),IF(AND($AE$11=$AL$2,$AH$11="Combined"),SUM('Raw Data'!AY420:AY421),IF(AND($AE$11=$AL$3,$AH$11="Combined"),SUM('Raw Data'!AY627:AY628),IF(AND($AE$11=$AL$4,$AH$11="Combined"),SUM('Raw Data'!AY834:AY835),IF(AND($AE$11=$AL$5,$AH$11="Combined"),SUM('Raw Data'!AY1041:AY1042),IF(AND($AE$11=$AL$6,$AH$11="Combined"),SUM('Raw Data'!AY1248:AY1249),IF(AND($AE$11=$AL$7,$AH$11="Combined"),SUM('Raw Data'!AY1455:AY1456),"Error")))))))))))))))))))))</f>
        <v>0</v>
      </c>
      <c r="P59" s="6">
        <f>IF(AND($AE$11=$AL$1,OR($AH$11="Northbound",$AH$11="Eastbound")),'Raw Data'!AZ213,IF(AND($AE$11=$AL$2,OR($AH$11="Northbound",$AH$11="Eastbound")),'Raw Data'!AZ420,IF(AND($AE$11=$AL$3,OR($AH$11="Northbound",$AH$11="Eastbound")),'Raw Data'!AZ627,IF(AND($AE$11=$AL$4,OR($AH$11="Northbound",$AH$11="Eastbound")),'Raw Data'!AZ834,IF(AND($AE$11=$AL$5,OR($AH$11="Northbound",$AH$11="Eastbound")),'Raw Data'!AZ1041,IF(AND($AE$11=$AL$6,OR($AH$11="Northbound",$AH$11="Eastbound")),'Raw Data'!AZ1248,IF(AND($AE$11=$AL$7,OR($AH$11="Northbound",$AH$11="Eastbound")),'Raw Data'!AZ1455,IF(AND($AE$11=$AL$1,OR($AH$11="Southbound",$AH$11="Westbound")),'Raw Data'!AZ214,IF(AND($AE$11=$AL$2,OR($AH$11="Southbound",$AH$11="Westbound")),'Raw Data'!AZ421,IF(AND($AE$11=$AL$3,OR($AH$11="Southbound",$AH$11="Westbound")),'Raw Data'!AZ628,IF(AND($AE$11=$AL$4,OR($AH$11="Southbound",$AH$11="Westbound")),'Raw Data'!AZ835,IF(AND($AE$11=$AL$5,OR($AH$11="Southbound",$AH$11="Westbound")),'Raw Data'!AZ1042,IF(AND($AE$11=$AL$6,OR($AH$11="Southbound",$AH$11="Westbound")),'Raw Data'!AZ1249,IF(AND($AE$11=$AL$7,OR($AH$11="Southbound",$AH$11="Westbound")),'Raw Data'!AZ1456,IF(AND($AE$11=$AL$1,$AH$11="Combined"),SUM('Raw Data'!AZ213:AZ214),IF(AND($AE$11=$AL$2,$AH$11="Combined"),SUM('Raw Data'!AZ420:AZ421),IF(AND($AE$11=$AL$3,$AH$11="Combined"),SUM('Raw Data'!AZ627:AZ628),IF(AND($AE$11=$AL$4,$AH$11="Combined"),SUM('Raw Data'!AZ834:AZ835),IF(AND($AE$11=$AL$5,$AH$11="Combined"),SUM('Raw Data'!AZ1041:AZ1042),IF(AND($AE$11=$AL$6,$AH$11="Combined"),SUM('Raw Data'!AZ1248:AZ1249),IF(AND($AE$11=$AL$7,$AH$11="Combined"),SUM('Raw Data'!AZ1455:AZ1456),"Error")))))))))))))))))))))</f>
        <v>0</v>
      </c>
      <c r="Q59" s="6">
        <f>IF(AND($AE$11=$AL$1,OR($AH$11="Northbound",$AH$11="Eastbound")),'Raw Data'!BA213,IF(AND($AE$11=$AL$2,OR($AH$11="Northbound",$AH$11="Eastbound")),'Raw Data'!BA420,IF(AND($AE$11=$AL$3,OR($AH$11="Northbound",$AH$11="Eastbound")),'Raw Data'!BA627,IF(AND($AE$11=$AL$4,OR($AH$11="Northbound",$AH$11="Eastbound")),'Raw Data'!BA834,IF(AND($AE$11=$AL$5,OR($AH$11="Northbound",$AH$11="Eastbound")),'Raw Data'!BA1041,IF(AND($AE$11=$AL$6,OR($AH$11="Northbound",$AH$11="Eastbound")),'Raw Data'!BA1248,IF(AND($AE$11=$AL$7,OR($AH$11="Northbound",$AH$11="Eastbound")),'Raw Data'!BA1455,IF(AND($AE$11=$AL$1,OR($AH$11="Southbound",$AH$11="Westbound")),'Raw Data'!BA214,IF(AND($AE$11=$AL$2,OR($AH$11="Southbound",$AH$11="Westbound")),'Raw Data'!BA421,IF(AND($AE$11=$AL$3,OR($AH$11="Southbound",$AH$11="Westbound")),'Raw Data'!BA628,IF(AND($AE$11=$AL$4,OR($AH$11="Southbound",$AH$11="Westbound")),'Raw Data'!BA835,IF(AND($AE$11=$AL$5,OR($AH$11="Southbound",$AH$11="Westbound")),'Raw Data'!BA1042,IF(AND($AE$11=$AL$6,OR($AH$11="Southbound",$AH$11="Westbound")),'Raw Data'!BA1249,IF(AND($AE$11=$AL$7,OR($AH$11="Southbound",$AH$11="Westbound")),'Raw Data'!BA1456,IF(AND($AE$11=$AL$1,$AH$11="Combined"),SUM('Raw Data'!BA213:BA214),IF(AND($AE$11=$AL$2,$AH$11="Combined"),SUM('Raw Data'!BA420:BA421),IF(AND($AE$11=$AL$3,$AH$11="Combined"),SUM('Raw Data'!BA627:BA628),IF(AND($AE$11=$AL$4,$AH$11="Combined"),SUM('Raw Data'!BA834:BA835),IF(AND($AE$11=$AL$5,$AH$11="Combined"),SUM('Raw Data'!BA1041:BA1042),IF(AND($AE$11=$AL$6,$AH$11="Combined"),SUM('Raw Data'!BA1248:BA1249),IF(AND($AE$11=$AL$7,$AH$11="Combined"),SUM('Raw Data'!BA1455:BA1456),"Error")))))))))))))))))))))</f>
        <v>0</v>
      </c>
      <c r="R59" s="6">
        <f>IF(AND($AE$11=$AL$1,OR($AH$11="Northbound",$AH$11="Eastbound")),'Raw Data'!BB213,IF(AND($AE$11=$AL$2,OR($AH$11="Northbound",$AH$11="Eastbound")),'Raw Data'!BB420,IF(AND($AE$11=$AL$3,OR($AH$11="Northbound",$AH$11="Eastbound")),'Raw Data'!BB627,IF(AND($AE$11=$AL$4,OR($AH$11="Northbound",$AH$11="Eastbound")),'Raw Data'!BB834,IF(AND($AE$11=$AL$5,OR($AH$11="Northbound",$AH$11="Eastbound")),'Raw Data'!BB1041,IF(AND($AE$11=$AL$6,OR($AH$11="Northbound",$AH$11="Eastbound")),'Raw Data'!BB1248,IF(AND($AE$11=$AL$7,OR($AH$11="Northbound",$AH$11="Eastbound")),'Raw Data'!BB1455,IF(AND($AE$11=$AL$1,OR($AH$11="Southbound",$AH$11="Westbound")),'Raw Data'!BB214,IF(AND($AE$11=$AL$2,OR($AH$11="Southbound",$AH$11="Westbound")),'Raw Data'!BB421,IF(AND($AE$11=$AL$3,OR($AH$11="Southbound",$AH$11="Westbound")),'Raw Data'!BB628,IF(AND($AE$11=$AL$4,OR($AH$11="Southbound",$AH$11="Westbound")),'Raw Data'!BB835,IF(AND($AE$11=$AL$5,OR($AH$11="Southbound",$AH$11="Westbound")),'Raw Data'!BB1042,IF(AND($AE$11=$AL$6,OR($AH$11="Southbound",$AH$11="Westbound")),'Raw Data'!BB1249,IF(AND($AE$11=$AL$7,OR($AH$11="Southbound",$AH$11="Westbound")),'Raw Data'!BB1456,IF(AND($AE$11=$AL$1,$AH$11="Combined"),SUM('Raw Data'!BB213:BB214),IF(AND($AE$11=$AL$2,$AH$11="Combined"),SUM('Raw Data'!BB420:BB421),IF(AND($AE$11=$AL$3,$AH$11="Combined"),SUM('Raw Data'!BB627:BB628),IF(AND($AE$11=$AL$4,$AH$11="Combined"),SUM('Raw Data'!BB834:BB835),IF(AND($AE$11=$AL$5,$AH$11="Combined"),SUM('Raw Data'!BB1041:BB1042),IF(AND($AE$11=$AL$6,$AH$11="Combined"),SUM('Raw Data'!BB1248:BB1249),IF(AND($AE$11=$AL$7,$AH$11="Combined"),SUM('Raw Data'!BB1455:BB1456),"Error")))))))))))))))))))))</f>
        <v>0</v>
      </c>
      <c r="S59" s="6">
        <f>IF(AND($AE$11=$AL$1,OR($AH$11="Northbound",$AH$11="Eastbound")),'Raw Data'!BC213,IF(AND($AE$11=$AL$2,OR($AH$11="Northbound",$AH$11="Eastbound")),'Raw Data'!BC420,IF(AND($AE$11=$AL$3,OR($AH$11="Northbound",$AH$11="Eastbound")),'Raw Data'!BC627,IF(AND($AE$11=$AL$4,OR($AH$11="Northbound",$AH$11="Eastbound")),'Raw Data'!BC834,IF(AND($AE$11=$AL$5,OR($AH$11="Northbound",$AH$11="Eastbound")),'Raw Data'!BC1041,IF(AND($AE$11=$AL$6,OR($AH$11="Northbound",$AH$11="Eastbound")),'Raw Data'!BC1248,IF(AND($AE$11=$AL$7,OR($AH$11="Northbound",$AH$11="Eastbound")),'Raw Data'!BC1455,IF(AND($AE$11=$AL$1,OR($AH$11="Southbound",$AH$11="Westbound")),'Raw Data'!BC214,IF(AND($AE$11=$AL$2,OR($AH$11="Southbound",$AH$11="Westbound")),'Raw Data'!BC421,IF(AND($AE$11=$AL$3,OR($AH$11="Southbound",$AH$11="Westbound")),'Raw Data'!BC628,IF(AND($AE$11=$AL$4,OR($AH$11="Southbound",$AH$11="Westbound")),'Raw Data'!BC835,IF(AND($AE$11=$AL$5,OR($AH$11="Southbound",$AH$11="Westbound")),'Raw Data'!BC1042,IF(AND($AE$11=$AL$6,OR($AH$11="Southbound",$AH$11="Westbound")),'Raw Data'!BC1249,IF(AND($AE$11=$AL$7,OR($AH$11="Southbound",$AH$11="Westbound")),'Raw Data'!BC1456,IF(AND($AE$11=$AL$1,$AH$11="Combined"),SUM('Raw Data'!BC213:BC214),IF(AND($AE$11=$AL$2,$AH$11="Combined"),SUM('Raw Data'!BC420:BC421),IF(AND($AE$11=$AL$3,$AH$11="Combined"),SUM('Raw Data'!BC627:BC628),IF(AND($AE$11=$AL$4,$AH$11="Combined"),SUM('Raw Data'!BC834:BC835),IF(AND($AE$11=$AL$5,$AH$11="Combined"),SUM('Raw Data'!BC1041:BC1042),IF(AND($AE$11=$AL$6,$AH$11="Combined"),SUM('Raw Data'!BC1248:BC1249),IF(AND($AE$11=$AL$7,$AH$11="Combined"),SUM('Raw Data'!BC1455:BC1456),"Error")))))))))))))))))))))</f>
        <v>0</v>
      </c>
      <c r="T59" s="6">
        <f>IF(AND($AE$11=$AL$1,OR($AH$11="Northbound",$AH$11="Eastbound")),'Raw Data'!BD213,IF(AND($AE$11=$AL$2,OR($AH$11="Northbound",$AH$11="Eastbound")),'Raw Data'!BD420,IF(AND($AE$11=$AL$3,OR($AH$11="Northbound",$AH$11="Eastbound")),'Raw Data'!BD627,IF(AND($AE$11=$AL$4,OR($AH$11="Northbound",$AH$11="Eastbound")),'Raw Data'!BD834,IF(AND($AE$11=$AL$5,OR($AH$11="Northbound",$AH$11="Eastbound")),'Raw Data'!BD1041,IF(AND($AE$11=$AL$6,OR($AH$11="Northbound",$AH$11="Eastbound")),'Raw Data'!BD1248,IF(AND($AE$11=$AL$7,OR($AH$11="Northbound",$AH$11="Eastbound")),'Raw Data'!BD1455,IF(AND($AE$11=$AL$1,OR($AH$11="Southbound",$AH$11="Westbound")),'Raw Data'!BD214,IF(AND($AE$11=$AL$2,OR($AH$11="Southbound",$AH$11="Westbound")),'Raw Data'!BD421,IF(AND($AE$11=$AL$3,OR($AH$11="Southbound",$AH$11="Westbound")),'Raw Data'!BD628,IF(AND($AE$11=$AL$4,OR($AH$11="Southbound",$AH$11="Westbound")),'Raw Data'!BD835,IF(AND($AE$11=$AL$5,OR($AH$11="Southbound",$AH$11="Westbound")),'Raw Data'!BD1042,IF(AND($AE$11=$AL$6,OR($AH$11="Southbound",$AH$11="Westbound")),'Raw Data'!BD1249,IF(AND($AE$11=$AL$7,OR($AH$11="Southbound",$AH$11="Westbound")),'Raw Data'!BD1456,IF(AND($AE$11=$AL$1,$AH$11="Combined"),SUM('Raw Data'!BD213:BD214),IF(AND($AE$11=$AL$2,$AH$11="Combined"),SUM('Raw Data'!BD420:BD421),IF(AND($AE$11=$AL$3,$AH$11="Combined"),SUM('Raw Data'!BD627:BD628),IF(AND($AE$11=$AL$4,$AH$11="Combined"),SUM('Raw Data'!BD834:BD835),IF(AND($AE$11=$AL$5,$AH$11="Combined"),SUM('Raw Data'!BD1041:BD1042),IF(AND($AE$11=$AL$6,$AH$11="Combined"),SUM('Raw Data'!BD1248:BD1249),IF(AND($AE$11=$AL$7,$AH$11="Combined"),SUM('Raw Data'!BD1455:BD1456),"Error")))))))))))))))))))))</f>
        <v>0</v>
      </c>
      <c r="U59" s="6">
        <f>IF(AND($AE$11=$AL$1,OR($AH$11="Northbound",$AH$11="Eastbound")),'Raw Data'!BE213,IF(AND($AE$11=$AL$2,OR($AH$11="Northbound",$AH$11="Eastbound")),'Raw Data'!BE420,IF(AND($AE$11=$AL$3,OR($AH$11="Northbound",$AH$11="Eastbound")),'Raw Data'!BE627,IF(AND($AE$11=$AL$4,OR($AH$11="Northbound",$AH$11="Eastbound")),'Raw Data'!BE834,IF(AND($AE$11=$AL$5,OR($AH$11="Northbound",$AH$11="Eastbound")),'Raw Data'!BE1041,IF(AND($AE$11=$AL$6,OR($AH$11="Northbound",$AH$11="Eastbound")),'Raw Data'!BE1248,IF(AND($AE$11=$AL$7,OR($AH$11="Northbound",$AH$11="Eastbound")),'Raw Data'!BE1455,IF(AND($AE$11=$AL$1,OR($AH$11="Southbound",$AH$11="Westbound")),'Raw Data'!BE214,IF(AND($AE$11=$AL$2,OR($AH$11="Southbound",$AH$11="Westbound")),'Raw Data'!BE421,IF(AND($AE$11=$AL$3,OR($AH$11="Southbound",$AH$11="Westbound")),'Raw Data'!BE628,IF(AND($AE$11=$AL$4,OR($AH$11="Southbound",$AH$11="Westbound")),'Raw Data'!BE835,IF(AND($AE$11=$AL$5,OR($AH$11="Southbound",$AH$11="Westbound")),'Raw Data'!BE1042,IF(AND($AE$11=$AL$6,OR($AH$11="Southbound",$AH$11="Westbound")),'Raw Data'!BE1249,IF(AND($AE$11=$AL$7,OR($AH$11="Southbound",$AH$11="Westbound")),'Raw Data'!BE1456,IF(AND($AE$11=$AL$1,$AH$11="Combined"),SUM('Raw Data'!BE213:BE214),IF(AND($AE$11=$AL$2,$AH$11="Combined"),SUM('Raw Data'!BE420:BE421),IF(AND($AE$11=$AL$3,$AH$11="Combined"),SUM('Raw Data'!BE627:BE628),IF(AND($AE$11=$AL$4,$AH$11="Combined"),SUM('Raw Data'!BE834:BE835),IF(AND($AE$11=$AL$5,$AH$11="Combined"),SUM('Raw Data'!BE1041:BE1042),IF(AND($AE$11=$AL$6,$AH$11="Combined"),SUM('Raw Data'!BE1248:BE1249),IF(AND($AE$11=$AL$7,$AH$11="Combined"),SUM('Raw Data'!BE1455:BE1456),"Error")))))))))))))))))))))</f>
        <v>0</v>
      </c>
      <c r="V59" s="6">
        <f>IF(AND($AE$11=$AL$1,OR($AH$11="Northbound",$AH$11="Eastbound")),'Raw Data'!BF213,IF(AND($AE$11=$AL$2,OR($AH$11="Northbound",$AH$11="Eastbound")),'Raw Data'!BF420,IF(AND($AE$11=$AL$3,OR($AH$11="Northbound",$AH$11="Eastbound")),'Raw Data'!BF627,IF(AND($AE$11=$AL$4,OR($AH$11="Northbound",$AH$11="Eastbound")),'Raw Data'!BF834,IF(AND($AE$11=$AL$5,OR($AH$11="Northbound",$AH$11="Eastbound")),'Raw Data'!BF1041,IF(AND($AE$11=$AL$6,OR($AH$11="Northbound",$AH$11="Eastbound")),'Raw Data'!BF1248,IF(AND($AE$11=$AL$7,OR($AH$11="Northbound",$AH$11="Eastbound")),'Raw Data'!BF1455,IF(AND($AE$11=$AL$1,OR($AH$11="Southbound",$AH$11="Westbound")),'Raw Data'!BF214,IF(AND($AE$11=$AL$2,OR($AH$11="Southbound",$AH$11="Westbound")),'Raw Data'!BF421,IF(AND($AE$11=$AL$3,OR($AH$11="Southbound",$AH$11="Westbound")),'Raw Data'!BF628,IF(AND($AE$11=$AL$4,OR($AH$11="Southbound",$AH$11="Westbound")),'Raw Data'!BF835,IF(AND($AE$11=$AL$5,OR($AH$11="Southbound",$AH$11="Westbound")),'Raw Data'!BF1042,IF(AND($AE$11=$AL$6,OR($AH$11="Southbound",$AH$11="Westbound")),'Raw Data'!BF1249,IF(AND($AE$11=$AL$7,OR($AH$11="Southbound",$AH$11="Westbound")),'Raw Data'!BF1456,IF(AND($AE$11=$AL$1,$AH$11="Combined"),SUM('Raw Data'!BF213:BF214),IF(AND($AE$11=$AL$2,$AH$11="Combined"),SUM('Raw Data'!BF420:BF421),IF(AND($AE$11=$AL$3,$AH$11="Combined"),SUM('Raw Data'!BF627:BF628),IF(AND($AE$11=$AL$4,$AH$11="Combined"),SUM('Raw Data'!BF834:BF835),IF(AND($AE$11=$AL$5,$AH$11="Combined"),SUM('Raw Data'!BF1041:BF1042),IF(AND($AE$11=$AL$6,$AH$11="Combined"),SUM('Raw Data'!BF1248:BF1249),IF(AND($AE$11=$AL$7,$AH$11="Combined"),SUM('Raw Data'!BF1455:BF1456),"Error")))))))))))))))))))))</f>
        <v>0</v>
      </c>
      <c r="W59" s="6">
        <f>IF(AND($AE$11=$AL$1,OR($AH$11="Northbound",$AH$11="Eastbound")),'Raw Data'!BG213,IF(AND($AE$11=$AL$2,OR($AH$11="Northbound",$AH$11="Eastbound")),'Raw Data'!BG420,IF(AND($AE$11=$AL$3,OR($AH$11="Northbound",$AH$11="Eastbound")),'Raw Data'!BG627,IF(AND($AE$11=$AL$4,OR($AH$11="Northbound",$AH$11="Eastbound")),'Raw Data'!BG834,IF(AND($AE$11=$AL$5,OR($AH$11="Northbound",$AH$11="Eastbound")),'Raw Data'!BG1041,IF(AND($AE$11=$AL$6,OR($AH$11="Northbound",$AH$11="Eastbound")),'Raw Data'!BG1248,IF(AND($AE$11=$AL$7,OR($AH$11="Northbound",$AH$11="Eastbound")),'Raw Data'!BG1455,IF(AND($AE$11=$AL$1,OR($AH$11="Southbound",$AH$11="Westbound")),'Raw Data'!BG214,IF(AND($AE$11=$AL$2,OR($AH$11="Southbound",$AH$11="Westbound")),'Raw Data'!BG421,IF(AND($AE$11=$AL$3,OR($AH$11="Southbound",$AH$11="Westbound")),'Raw Data'!BG628,IF(AND($AE$11=$AL$4,OR($AH$11="Southbound",$AH$11="Westbound")),'Raw Data'!BG835,IF(AND($AE$11=$AL$5,OR($AH$11="Southbound",$AH$11="Westbound")),'Raw Data'!BG1042,IF(AND($AE$11=$AL$6,OR($AH$11="Southbound",$AH$11="Westbound")),'Raw Data'!BG1249,IF(AND($AE$11=$AL$7,OR($AH$11="Southbound",$AH$11="Westbound")),'Raw Data'!BG1456,IF(AND($AE$11=$AL$1,$AH$11="Combined"),SUM('Raw Data'!BG213:BG214),IF(AND($AE$11=$AL$2,$AH$11="Combined"),SUM('Raw Data'!BG420:BG421),IF(AND($AE$11=$AL$3,$AH$11="Combined"),SUM('Raw Data'!BG627:BG628),IF(AND($AE$11=$AL$4,$AH$11="Combined"),SUM('Raw Data'!BG834:BG835),IF(AND($AE$11=$AL$5,$AH$11="Combined"),SUM('Raw Data'!BG1041:BG1042),IF(AND($AE$11=$AL$6,$AH$11="Combined"),SUM('Raw Data'!BG1248:BG1249),IF(AND($AE$11=$AL$7,$AH$11="Combined"),SUM('Raw Data'!BG1455:BG1456),"Error")))))))))))))))))))))</f>
        <v>0</v>
      </c>
      <c r="X59" s="6">
        <f t="shared" si="2"/>
        <v>0</v>
      </c>
      <c r="Y59" s="24">
        <f t="shared" si="3"/>
        <v>0</v>
      </c>
      <c r="Z59" s="6" t="str">
        <f>IF(AND($AE$11=$AL$1,OR($AH$11="Northbound",$AH$11="Eastbound")),'Raw Data'!BH213,IF(AND($AE$11=$AL$2,OR($AH$11="Northbound",$AH$11="Eastbound")),'Raw Data'!BH420,IF(AND($AE$11=$AL$3,OR($AH$11="Northbound",$AH$11="Eastbound")),'Raw Data'!BH627,IF(AND($AE$11=$AL$4,OR($AH$11="Northbound",$AH$11="Eastbound")),'Raw Data'!BH834,IF(AND($AE$11=$AL$5,OR($AH$11="Northbound",$AH$11="Eastbound")),'Raw Data'!BH1041,IF(AND($AE$11=$AL$6,OR($AH$11="Northbound",$AH$11="Eastbound")),'Raw Data'!BH1248,IF(AND($AE$11=$AL$7,OR($AH$11="Northbound",$AH$11="Eastbound")),'Raw Data'!BH1455,IF(AND($AE$11=$AL$1,OR($AH$11="Southbound",$AH$11="Westbound")),'Raw Data'!BH214,IF(AND($AE$11=$AL$2,OR($AH$11="Southbound",$AH$11="Westbound")),'Raw Data'!BH421,IF(AND($AE$11=$AL$3,OR($AH$11="Southbound",$AH$11="Westbound")),'Raw Data'!BH628,IF(AND($AE$11=$AL$4,OR($AH$11="Southbound",$AH$11="Westbound")),'Raw Data'!BH835,IF(AND($AE$11=$AL$5,OR($AH$11="Southbound",$AH$11="Westbound")),'Raw Data'!BH1042,IF(AND($AE$11=$AL$6,OR($AH$11="Southbound",$AH$11="Westbound")),'Raw Data'!BH1249,IF(AND($AE$11=$AL$7,OR($AH$11="Southbound",$AH$11="Westbound")),'Raw Data'!BH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9" s="6" t="str">
        <f>IF(AND($AE$11=$AL$1,OR($AH$11="Northbound",$AH$11="Eastbound")),'Raw Data'!BI213,IF(AND($AE$11=$AL$2,OR($AH$11="Northbound",$AH$11="Eastbound")),'Raw Data'!BI420,IF(AND($AE$11=$AL$3,OR($AH$11="Northbound",$AH$11="Eastbound")),'Raw Data'!BI627,IF(AND($AE$11=$AL$4,OR($AH$11="Northbound",$AH$11="Eastbound")),'Raw Data'!BI834,IF(AND($AE$11=$AL$5,OR($AH$11="Northbound",$AH$11="Eastbound")),'Raw Data'!BI1041,IF(AND($AE$11=$AL$6,OR($AH$11="Northbound",$AH$11="Eastbound")),'Raw Data'!BI1248,IF(AND($AE$11=$AL$7,OR($AH$11="Northbound",$AH$11="Eastbound")),'Raw Data'!BI1455,IF(AND($AE$11=$AL$1,OR($AH$11="Southbound",$AH$11="Westbound")),'Raw Data'!BI214,IF(AND($AE$11=$AL$2,OR($AH$11="Southbound",$AH$11="Westbound")),'Raw Data'!BI421,IF(AND($AE$11=$AL$3,OR($AH$11="Southbound",$AH$11="Westbound")),'Raw Data'!BI628,IF(AND($AE$11=$AL$4,OR($AH$11="Southbound",$AH$11="Westbound")),'Raw Data'!BI835,IF(AND($AE$11=$AL$5,OR($AH$11="Southbound",$AH$11="Westbound")),'Raw Data'!BI1042,IF(AND($AE$11=$AL$6,OR($AH$11="Southbound",$AH$11="Westbound")),'Raw Data'!BI1249,IF(AND($AE$11=$AL$7,OR($AH$11="Southbound",$AH$11="Westbound")),'Raw Data'!BI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9" s="6" t="str">
        <f>IF(AND($AE$11=$AL$1,OR($AH$11="Northbound",$AH$11="Eastbound")),'Raw Data'!BJ213,IF(AND($AE$11=$AL$2,OR($AH$11="Northbound",$AH$11="Eastbound")),'Raw Data'!BJ420,IF(AND($AE$11=$AL$3,OR($AH$11="Northbound",$AH$11="Eastbound")),'Raw Data'!BJ627,IF(AND($AE$11=$AL$4,OR($AH$11="Northbound",$AH$11="Eastbound")),'Raw Data'!BJ834,IF(AND($AE$11=$AL$5,OR($AH$11="Northbound",$AH$11="Eastbound")),'Raw Data'!BJ1041,IF(AND($AE$11=$AL$6,OR($AH$11="Northbound",$AH$11="Eastbound")),'Raw Data'!BJ1248,IF(AND($AE$11=$AL$7,OR($AH$11="Northbound",$AH$11="Eastbound")),'Raw Data'!BJ1455,IF(AND($AE$11=$AL$1,OR($AH$11="Southbound",$AH$11="Westbound")),'Raw Data'!BJ214,IF(AND($AE$11=$AL$2,OR($AH$11="Southbound",$AH$11="Westbound")),'Raw Data'!BJ421,IF(AND($AE$11=$AL$3,OR($AH$11="Southbound",$AH$11="Westbound")),'Raw Data'!BJ628,IF(AND($AE$11=$AL$4,OR($AH$11="Southbound",$AH$11="Westbound")),'Raw Data'!BJ835,IF(AND($AE$11=$AL$5,OR($AH$11="Southbound",$AH$11="Westbound")),'Raw Data'!BJ1042,IF(AND($AE$11=$AL$6,OR($AH$11="Southbound",$AH$11="Westbound")),'Raw Data'!BJ1249,IF(AND($AE$11=$AL$7,OR($AH$11="Southbound",$AH$11="Westbound")),'Raw Data'!BJ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9" s="70" t="str">
        <f>IF(AND($AE$11=$AL$1,OR($AH$11="Northbound",$AH$11="Eastbound")),'Raw Data'!BK213,IF(AND($AE$11=$AL$2,OR($AH$11="Northbound",$AH$11="Eastbound")),'Raw Data'!BK420,IF(AND($AE$11=$AL$3,OR($AH$11="Northbound",$AH$11="Eastbound")),'Raw Data'!BK627,IF(AND($AE$11=$AL$4,OR($AH$11="Northbound",$AH$11="Eastbound")),'Raw Data'!BK834,IF(AND($AE$11=$AL$5,OR($AH$11="Northbound",$AH$11="Eastbound")),'Raw Data'!BK1041,IF(AND($AE$11=$AL$6,OR($AH$11="Northbound",$AH$11="Eastbound")),'Raw Data'!BK1248,IF(AND($AE$11=$AL$7,OR($AH$11="Northbound",$AH$11="Eastbound")),'Raw Data'!BK1455,IF(AND($AE$11=$AL$1,OR($AH$11="Southbound",$AH$11="Westbound")),'Raw Data'!BK214,IF(AND($AE$11=$AL$2,OR($AH$11="Southbound",$AH$11="Westbound")),'Raw Data'!BK421,IF(AND($AE$11=$AL$3,OR($AH$11="Southbound",$AH$11="Westbound")),'Raw Data'!BK628,IF(AND($AE$11=$AL$4,OR($AH$11="Southbound",$AH$11="Westbound")),'Raw Data'!BK835,IF(AND($AE$11=$AL$5,OR($AH$11="Southbound",$AH$11="Westbound")),'Raw Data'!BK1042,IF(AND($AE$11=$AL$6,OR($AH$11="Southbound",$AH$11="Westbound")),'Raw Data'!BK1249,IF(AND($AE$11=$AL$7,OR($AH$11="Southbound",$AH$11="Westbound")),'Raw Data'!BK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9" s="47"/>
      <c r="AF59" s="47"/>
      <c r="AG59" s="47"/>
      <c r="AH59" s="47"/>
      <c r="AI59" s="47"/>
      <c r="AJ59" s="47"/>
      <c r="AK59" s="47"/>
      <c r="AL59" s="51"/>
      <c r="AM59" s="51"/>
      <c r="AN59" s="41"/>
      <c r="AO59" s="51"/>
      <c r="AQ59" s="47"/>
      <c r="AR59" s="47"/>
      <c r="AT59" s="47"/>
      <c r="AU59" s="47"/>
    </row>
    <row r="60" spans="1:47" ht="13.8" x14ac:dyDescent="0.25">
      <c r="A60" s="43">
        <v>0.47916666666666702</v>
      </c>
      <c r="B60" s="54">
        <f t="shared" si="1"/>
        <v>24</v>
      </c>
      <c r="C60" s="6">
        <f>IF(AND($AE$11=$AL$1,OR($AH$11="Northbound",$AH$11="Eastbound")),'Raw Data'!AM215,IF(AND($AE$11=$AL$2,OR($AH$11="Northbound",$AH$11="Eastbound")),'Raw Data'!AM422,IF(AND($AE$11=$AL$3,OR($AH$11="Northbound",$AH$11="Eastbound")),'Raw Data'!AM629,IF(AND($AE$11=$AL$4,OR($AH$11="Northbound",$AH$11="Eastbound")),'Raw Data'!AM836,IF(AND($AE$11=$AL$5,OR($AH$11="Northbound",$AH$11="Eastbound")),'Raw Data'!AM1043,IF(AND($AE$11=$AL$6,OR($AH$11="Northbound",$AH$11="Eastbound")),'Raw Data'!AM1250,IF(AND($AE$11=$AL$7,OR($AH$11="Northbound",$AH$11="Eastbound")),'Raw Data'!AM1457,IF(AND($AE$11=$AL$1,OR($AH$11="Southbound",$AH$11="Westbound")),'Raw Data'!AM216,IF(AND($AE$11=$AL$2,OR($AH$11="Southbound",$AH$11="Westbound")),'Raw Data'!AM423,IF(AND($AE$11=$AL$3,OR($AH$11="Southbound",$AH$11="Westbound")),'Raw Data'!AM630,IF(AND($AE$11=$AL$4,OR($AH$11="Southbound",$AH$11="Westbound")),'Raw Data'!AM837,IF(AND($AE$11=$AL$5,OR($AH$11="Southbound",$AH$11="Westbound")),'Raw Data'!AM1044,IF(AND($AE$11=$AL$6,OR($AH$11="Southbound",$AH$11="Westbound")),'Raw Data'!AM1251,IF(AND($AE$11=$AL$7,OR($AH$11="Southbound",$AH$11="Westbound")),'Raw Data'!AM1458,IF(AND($AE$11=$AL$1,$AH$11="Combined"),SUM('Raw Data'!AM215:AM216),IF(AND($AE$11=$AL$2,$AH$11="Combined"),SUM('Raw Data'!AM422:AM423),IF(AND($AE$11=$AL$3,$AH$11="Combined"),SUM('Raw Data'!AM629:AM630),IF(AND($AE$11=$AL$4,$AH$11="Combined"),SUM('Raw Data'!AM836:AM837),IF(AND($AE$11=$AL$5,$AH$11="Combined"),SUM('Raw Data'!AM1043:AM1044),IF(AND($AE$11=$AL$6,$AH$11="Combined"),SUM('Raw Data'!AM1250:AM1251),IF(AND($AE$11=$AL$7,$AH$11="Combined"),SUM('Raw Data'!AM1457:AM1458),"Error")))))))))))))))))))))</f>
        <v>0</v>
      </c>
      <c r="D60" s="6">
        <f>IF(AND($AE$11=$AL$1,OR($AH$11="Northbound",$AH$11="Eastbound")),'Raw Data'!AN215,IF(AND($AE$11=$AL$2,OR($AH$11="Northbound",$AH$11="Eastbound")),'Raw Data'!AN422,IF(AND($AE$11=$AL$3,OR($AH$11="Northbound",$AH$11="Eastbound")),'Raw Data'!AN629,IF(AND($AE$11=$AL$4,OR($AH$11="Northbound",$AH$11="Eastbound")),'Raw Data'!AN836,IF(AND($AE$11=$AL$5,OR($AH$11="Northbound",$AH$11="Eastbound")),'Raw Data'!AN1043,IF(AND($AE$11=$AL$6,OR($AH$11="Northbound",$AH$11="Eastbound")),'Raw Data'!AN1250,IF(AND($AE$11=$AL$7,OR($AH$11="Northbound",$AH$11="Eastbound")),'Raw Data'!AN1457,IF(AND($AE$11=$AL$1,OR($AH$11="Southbound",$AH$11="Westbound")),'Raw Data'!AN216,IF(AND($AE$11=$AL$2,OR($AH$11="Southbound",$AH$11="Westbound")),'Raw Data'!AN423,IF(AND($AE$11=$AL$3,OR($AH$11="Southbound",$AH$11="Westbound")),'Raw Data'!AN630,IF(AND($AE$11=$AL$4,OR($AH$11="Southbound",$AH$11="Westbound")),'Raw Data'!AN837,IF(AND($AE$11=$AL$5,OR($AH$11="Southbound",$AH$11="Westbound")),'Raw Data'!AN1044,IF(AND($AE$11=$AL$6,OR($AH$11="Southbound",$AH$11="Westbound")),'Raw Data'!AN1251,IF(AND($AE$11=$AL$7,OR($AH$11="Southbound",$AH$11="Westbound")),'Raw Data'!AN1458,IF(AND($AE$11=$AL$1,$AH$11="Combined"),SUM('Raw Data'!AN215:AN216),IF(AND($AE$11=$AL$2,$AH$11="Combined"),SUM('Raw Data'!AN422:AN423),IF(AND($AE$11=$AL$3,$AH$11="Combined"),SUM('Raw Data'!AN629:AN630),IF(AND($AE$11=$AL$4,$AH$11="Combined"),SUM('Raw Data'!AN836:AN837),IF(AND($AE$11=$AL$5,$AH$11="Combined"),SUM('Raw Data'!AN1043:AN1044),IF(AND($AE$11=$AL$6,$AH$11="Combined"),SUM('Raw Data'!AN1250:AN1251),IF(AND($AE$11=$AL$7,$AH$11="Combined"),SUM('Raw Data'!AN1457:AN1458),"Error")))))))))))))))))))))</f>
        <v>2</v>
      </c>
      <c r="E60" s="6">
        <f>IF(AND($AE$11=$AL$1,OR($AH$11="Northbound",$AH$11="Eastbound")),'Raw Data'!AO215,IF(AND($AE$11=$AL$2,OR($AH$11="Northbound",$AH$11="Eastbound")),'Raw Data'!AO422,IF(AND($AE$11=$AL$3,OR($AH$11="Northbound",$AH$11="Eastbound")),'Raw Data'!AO629,IF(AND($AE$11=$AL$4,OR($AH$11="Northbound",$AH$11="Eastbound")),'Raw Data'!AO836,IF(AND($AE$11=$AL$5,OR($AH$11="Northbound",$AH$11="Eastbound")),'Raw Data'!AO1043,IF(AND($AE$11=$AL$6,OR($AH$11="Northbound",$AH$11="Eastbound")),'Raw Data'!AO1250,IF(AND($AE$11=$AL$7,OR($AH$11="Northbound",$AH$11="Eastbound")),'Raw Data'!AO1457,IF(AND($AE$11=$AL$1,OR($AH$11="Southbound",$AH$11="Westbound")),'Raw Data'!AO216,IF(AND($AE$11=$AL$2,OR($AH$11="Southbound",$AH$11="Westbound")),'Raw Data'!AO423,IF(AND($AE$11=$AL$3,OR($AH$11="Southbound",$AH$11="Westbound")),'Raw Data'!AO630,IF(AND($AE$11=$AL$4,OR($AH$11="Southbound",$AH$11="Westbound")),'Raw Data'!AO837,IF(AND($AE$11=$AL$5,OR($AH$11="Southbound",$AH$11="Westbound")),'Raw Data'!AO1044,IF(AND($AE$11=$AL$6,OR($AH$11="Southbound",$AH$11="Westbound")),'Raw Data'!AO1251,IF(AND($AE$11=$AL$7,OR($AH$11="Southbound",$AH$11="Westbound")),'Raw Data'!AO1458,IF(AND($AE$11=$AL$1,$AH$11="Combined"),SUM('Raw Data'!AO215:AO216),IF(AND($AE$11=$AL$2,$AH$11="Combined"),SUM('Raw Data'!AO422:AO423),IF(AND($AE$11=$AL$3,$AH$11="Combined"),SUM('Raw Data'!AO629:AO630),IF(AND($AE$11=$AL$4,$AH$11="Combined"),SUM('Raw Data'!AO836:AO837),IF(AND($AE$11=$AL$5,$AH$11="Combined"),SUM('Raw Data'!AO1043:AO1044),IF(AND($AE$11=$AL$6,$AH$11="Combined"),SUM('Raw Data'!AO1250:AO1251),IF(AND($AE$11=$AL$7,$AH$11="Combined"),SUM('Raw Data'!AO1457:AO1458),"Error")))))))))))))))))))))</f>
        <v>6</v>
      </c>
      <c r="F60" s="6">
        <f>IF(AND($AE$11=$AL$1,OR($AH$11="Northbound",$AH$11="Eastbound")),'Raw Data'!AP215,IF(AND($AE$11=$AL$2,OR($AH$11="Northbound",$AH$11="Eastbound")),'Raw Data'!AP422,IF(AND($AE$11=$AL$3,OR($AH$11="Northbound",$AH$11="Eastbound")),'Raw Data'!AP629,IF(AND($AE$11=$AL$4,OR($AH$11="Northbound",$AH$11="Eastbound")),'Raw Data'!AP836,IF(AND($AE$11=$AL$5,OR($AH$11="Northbound",$AH$11="Eastbound")),'Raw Data'!AP1043,IF(AND($AE$11=$AL$6,OR($AH$11="Northbound",$AH$11="Eastbound")),'Raw Data'!AP1250,IF(AND($AE$11=$AL$7,OR($AH$11="Northbound",$AH$11="Eastbound")),'Raw Data'!AP1457,IF(AND($AE$11=$AL$1,OR($AH$11="Southbound",$AH$11="Westbound")),'Raw Data'!AP216,IF(AND($AE$11=$AL$2,OR($AH$11="Southbound",$AH$11="Westbound")),'Raw Data'!AP423,IF(AND($AE$11=$AL$3,OR($AH$11="Southbound",$AH$11="Westbound")),'Raw Data'!AP630,IF(AND($AE$11=$AL$4,OR($AH$11="Southbound",$AH$11="Westbound")),'Raw Data'!AP837,IF(AND($AE$11=$AL$5,OR($AH$11="Southbound",$AH$11="Westbound")),'Raw Data'!AP1044,IF(AND($AE$11=$AL$6,OR($AH$11="Southbound",$AH$11="Westbound")),'Raw Data'!AP1251,IF(AND($AE$11=$AL$7,OR($AH$11="Southbound",$AH$11="Westbound")),'Raw Data'!AP1458,IF(AND($AE$11=$AL$1,$AH$11="Combined"),SUM('Raw Data'!AP215:AP216),IF(AND($AE$11=$AL$2,$AH$11="Combined"),SUM('Raw Data'!AP422:AP423),IF(AND($AE$11=$AL$3,$AH$11="Combined"),SUM('Raw Data'!AP629:AP630),IF(AND($AE$11=$AL$4,$AH$11="Combined"),SUM('Raw Data'!AP836:AP837),IF(AND($AE$11=$AL$5,$AH$11="Combined"),SUM('Raw Data'!AP1043:AP1044),IF(AND($AE$11=$AL$6,$AH$11="Combined"),SUM('Raw Data'!AP1250:AP1251),IF(AND($AE$11=$AL$7,$AH$11="Combined"),SUM('Raw Data'!AP1457:AP1458),"Error")))))))))))))))))))))</f>
        <v>13</v>
      </c>
      <c r="G60" s="6">
        <f>IF(AND($AE$11=$AL$1,OR($AH$11="Northbound",$AH$11="Eastbound")),'Raw Data'!AQ215,IF(AND($AE$11=$AL$2,OR($AH$11="Northbound",$AH$11="Eastbound")),'Raw Data'!AQ422,IF(AND($AE$11=$AL$3,OR($AH$11="Northbound",$AH$11="Eastbound")),'Raw Data'!AQ629,IF(AND($AE$11=$AL$4,OR($AH$11="Northbound",$AH$11="Eastbound")),'Raw Data'!AQ836,IF(AND($AE$11=$AL$5,OR($AH$11="Northbound",$AH$11="Eastbound")),'Raw Data'!AQ1043,IF(AND($AE$11=$AL$6,OR($AH$11="Northbound",$AH$11="Eastbound")),'Raw Data'!AQ1250,IF(AND($AE$11=$AL$7,OR($AH$11="Northbound",$AH$11="Eastbound")),'Raw Data'!AQ1457,IF(AND($AE$11=$AL$1,OR($AH$11="Southbound",$AH$11="Westbound")),'Raw Data'!AQ216,IF(AND($AE$11=$AL$2,OR($AH$11="Southbound",$AH$11="Westbound")),'Raw Data'!AQ423,IF(AND($AE$11=$AL$3,OR($AH$11="Southbound",$AH$11="Westbound")),'Raw Data'!AQ630,IF(AND($AE$11=$AL$4,OR($AH$11="Southbound",$AH$11="Westbound")),'Raw Data'!AQ837,IF(AND($AE$11=$AL$5,OR($AH$11="Southbound",$AH$11="Westbound")),'Raw Data'!AQ1044,IF(AND($AE$11=$AL$6,OR($AH$11="Southbound",$AH$11="Westbound")),'Raw Data'!AQ1251,IF(AND($AE$11=$AL$7,OR($AH$11="Southbound",$AH$11="Westbound")),'Raw Data'!AQ1458,IF(AND($AE$11=$AL$1,$AH$11="Combined"),SUM('Raw Data'!AQ215:AQ216),IF(AND($AE$11=$AL$2,$AH$11="Combined"),SUM('Raw Data'!AQ422:AQ423),IF(AND($AE$11=$AL$3,$AH$11="Combined"),SUM('Raw Data'!AQ629:AQ630),IF(AND($AE$11=$AL$4,$AH$11="Combined"),SUM('Raw Data'!AQ836:AQ837),IF(AND($AE$11=$AL$5,$AH$11="Combined"),SUM('Raw Data'!AQ1043:AQ1044),IF(AND($AE$11=$AL$6,$AH$11="Combined"),SUM('Raw Data'!AQ1250:AQ1251),IF(AND($AE$11=$AL$7,$AH$11="Combined"),SUM('Raw Data'!AQ1457:AQ1458),"Error")))))))))))))))))))))</f>
        <v>3</v>
      </c>
      <c r="H60" s="6">
        <f>IF(AND($AE$11=$AL$1,OR($AH$11="Northbound",$AH$11="Eastbound")),'Raw Data'!AR215,IF(AND($AE$11=$AL$2,OR($AH$11="Northbound",$AH$11="Eastbound")),'Raw Data'!AR422,IF(AND($AE$11=$AL$3,OR($AH$11="Northbound",$AH$11="Eastbound")),'Raw Data'!AR629,IF(AND($AE$11=$AL$4,OR($AH$11="Northbound",$AH$11="Eastbound")),'Raw Data'!AR836,IF(AND($AE$11=$AL$5,OR($AH$11="Northbound",$AH$11="Eastbound")),'Raw Data'!AR1043,IF(AND($AE$11=$AL$6,OR($AH$11="Northbound",$AH$11="Eastbound")),'Raw Data'!AR1250,IF(AND($AE$11=$AL$7,OR($AH$11="Northbound",$AH$11="Eastbound")),'Raw Data'!AR1457,IF(AND($AE$11=$AL$1,OR($AH$11="Southbound",$AH$11="Westbound")),'Raw Data'!AR216,IF(AND($AE$11=$AL$2,OR($AH$11="Southbound",$AH$11="Westbound")),'Raw Data'!AR423,IF(AND($AE$11=$AL$3,OR($AH$11="Southbound",$AH$11="Westbound")),'Raw Data'!AR630,IF(AND($AE$11=$AL$4,OR($AH$11="Southbound",$AH$11="Westbound")),'Raw Data'!AR837,IF(AND($AE$11=$AL$5,OR($AH$11="Southbound",$AH$11="Westbound")),'Raw Data'!AR1044,IF(AND($AE$11=$AL$6,OR($AH$11="Southbound",$AH$11="Westbound")),'Raw Data'!AR1251,IF(AND($AE$11=$AL$7,OR($AH$11="Southbound",$AH$11="Westbound")),'Raw Data'!AR1458,IF(AND($AE$11=$AL$1,$AH$11="Combined"),SUM('Raw Data'!AR215:AR216),IF(AND($AE$11=$AL$2,$AH$11="Combined"),SUM('Raw Data'!AR422:AR423),IF(AND($AE$11=$AL$3,$AH$11="Combined"),SUM('Raw Data'!AR629:AR630),IF(AND($AE$11=$AL$4,$AH$11="Combined"),SUM('Raw Data'!AR836:AR837),IF(AND($AE$11=$AL$5,$AH$11="Combined"),SUM('Raw Data'!AR1043:AR1044),IF(AND($AE$11=$AL$6,$AH$11="Combined"),SUM('Raw Data'!AR1250:AR1251),IF(AND($AE$11=$AL$7,$AH$11="Combined"),SUM('Raw Data'!AR1457:AR1458),"Error")))))))))))))))))))))</f>
        <v>0</v>
      </c>
      <c r="I60" s="6">
        <f>IF(AND($AE$11=$AL$1,OR($AH$11="Northbound",$AH$11="Eastbound")),'Raw Data'!AS215,IF(AND($AE$11=$AL$2,OR($AH$11="Northbound",$AH$11="Eastbound")),'Raw Data'!AS422,IF(AND($AE$11=$AL$3,OR($AH$11="Northbound",$AH$11="Eastbound")),'Raw Data'!AS629,IF(AND($AE$11=$AL$4,OR($AH$11="Northbound",$AH$11="Eastbound")),'Raw Data'!AS836,IF(AND($AE$11=$AL$5,OR($AH$11="Northbound",$AH$11="Eastbound")),'Raw Data'!AS1043,IF(AND($AE$11=$AL$6,OR($AH$11="Northbound",$AH$11="Eastbound")),'Raw Data'!AS1250,IF(AND($AE$11=$AL$7,OR($AH$11="Northbound",$AH$11="Eastbound")),'Raw Data'!AS1457,IF(AND($AE$11=$AL$1,OR($AH$11="Southbound",$AH$11="Westbound")),'Raw Data'!AS216,IF(AND($AE$11=$AL$2,OR($AH$11="Southbound",$AH$11="Westbound")),'Raw Data'!AS423,IF(AND($AE$11=$AL$3,OR($AH$11="Southbound",$AH$11="Westbound")),'Raw Data'!AS630,IF(AND($AE$11=$AL$4,OR($AH$11="Southbound",$AH$11="Westbound")),'Raw Data'!AS837,IF(AND($AE$11=$AL$5,OR($AH$11="Southbound",$AH$11="Westbound")),'Raw Data'!AS1044,IF(AND($AE$11=$AL$6,OR($AH$11="Southbound",$AH$11="Westbound")),'Raw Data'!AS1251,IF(AND($AE$11=$AL$7,OR($AH$11="Southbound",$AH$11="Westbound")),'Raw Data'!AS1458,IF(AND($AE$11=$AL$1,$AH$11="Combined"),SUM('Raw Data'!AS215:AS216),IF(AND($AE$11=$AL$2,$AH$11="Combined"),SUM('Raw Data'!AS422:AS423),IF(AND($AE$11=$AL$3,$AH$11="Combined"),SUM('Raw Data'!AS629:AS630),IF(AND($AE$11=$AL$4,$AH$11="Combined"),SUM('Raw Data'!AS836:AS837),IF(AND($AE$11=$AL$5,$AH$11="Combined"),SUM('Raw Data'!AS1043:AS1044),IF(AND($AE$11=$AL$6,$AH$11="Combined"),SUM('Raw Data'!AS1250:AS1251),IF(AND($AE$11=$AL$7,$AH$11="Combined"),SUM('Raw Data'!AS1457:AS1458),"Error")))))))))))))))))))))</f>
        <v>0</v>
      </c>
      <c r="J60" s="6">
        <f>IF(AND($AE$11=$AL$1,OR($AH$11="Northbound",$AH$11="Eastbound")),'Raw Data'!AT215,IF(AND($AE$11=$AL$2,OR($AH$11="Northbound",$AH$11="Eastbound")),'Raw Data'!AT422,IF(AND($AE$11=$AL$3,OR($AH$11="Northbound",$AH$11="Eastbound")),'Raw Data'!AT629,IF(AND($AE$11=$AL$4,OR($AH$11="Northbound",$AH$11="Eastbound")),'Raw Data'!AT836,IF(AND($AE$11=$AL$5,OR($AH$11="Northbound",$AH$11="Eastbound")),'Raw Data'!AT1043,IF(AND($AE$11=$AL$6,OR($AH$11="Northbound",$AH$11="Eastbound")),'Raw Data'!AT1250,IF(AND($AE$11=$AL$7,OR($AH$11="Northbound",$AH$11="Eastbound")),'Raw Data'!AT1457,IF(AND($AE$11=$AL$1,OR($AH$11="Southbound",$AH$11="Westbound")),'Raw Data'!AT216,IF(AND($AE$11=$AL$2,OR($AH$11="Southbound",$AH$11="Westbound")),'Raw Data'!AT423,IF(AND($AE$11=$AL$3,OR($AH$11="Southbound",$AH$11="Westbound")),'Raw Data'!AT630,IF(AND($AE$11=$AL$4,OR($AH$11="Southbound",$AH$11="Westbound")),'Raw Data'!AT837,IF(AND($AE$11=$AL$5,OR($AH$11="Southbound",$AH$11="Westbound")),'Raw Data'!AT1044,IF(AND($AE$11=$AL$6,OR($AH$11="Southbound",$AH$11="Westbound")),'Raw Data'!AT1251,IF(AND($AE$11=$AL$7,OR($AH$11="Southbound",$AH$11="Westbound")),'Raw Data'!AT1458,IF(AND($AE$11=$AL$1,$AH$11="Combined"),SUM('Raw Data'!AT215:AT216),IF(AND($AE$11=$AL$2,$AH$11="Combined"),SUM('Raw Data'!AT422:AT423),IF(AND($AE$11=$AL$3,$AH$11="Combined"),SUM('Raw Data'!AT629:AT630),IF(AND($AE$11=$AL$4,$AH$11="Combined"),SUM('Raw Data'!AT836:AT837),IF(AND($AE$11=$AL$5,$AH$11="Combined"),SUM('Raw Data'!AT1043:AT1044),IF(AND($AE$11=$AL$6,$AH$11="Combined"),SUM('Raw Data'!AT1250:AT1251),IF(AND($AE$11=$AL$7,$AH$11="Combined"),SUM('Raw Data'!AT1457:AT1458),"Error")))))))))))))))))))))</f>
        <v>0</v>
      </c>
      <c r="K60" s="6">
        <f>IF(AND($AE$11=$AL$1,OR($AH$11="Northbound",$AH$11="Eastbound")),'Raw Data'!AU215,IF(AND($AE$11=$AL$2,OR($AH$11="Northbound",$AH$11="Eastbound")),'Raw Data'!AU422,IF(AND($AE$11=$AL$3,OR($AH$11="Northbound",$AH$11="Eastbound")),'Raw Data'!AU629,IF(AND($AE$11=$AL$4,OR($AH$11="Northbound",$AH$11="Eastbound")),'Raw Data'!AU836,IF(AND($AE$11=$AL$5,OR($AH$11="Northbound",$AH$11="Eastbound")),'Raw Data'!AU1043,IF(AND($AE$11=$AL$6,OR($AH$11="Northbound",$AH$11="Eastbound")),'Raw Data'!AU1250,IF(AND($AE$11=$AL$7,OR($AH$11="Northbound",$AH$11="Eastbound")),'Raw Data'!AU1457,IF(AND($AE$11=$AL$1,OR($AH$11="Southbound",$AH$11="Westbound")),'Raw Data'!AU216,IF(AND($AE$11=$AL$2,OR($AH$11="Southbound",$AH$11="Westbound")),'Raw Data'!AU423,IF(AND($AE$11=$AL$3,OR($AH$11="Southbound",$AH$11="Westbound")),'Raw Data'!AU630,IF(AND($AE$11=$AL$4,OR($AH$11="Southbound",$AH$11="Westbound")),'Raw Data'!AU837,IF(AND($AE$11=$AL$5,OR($AH$11="Southbound",$AH$11="Westbound")),'Raw Data'!AU1044,IF(AND($AE$11=$AL$6,OR($AH$11="Southbound",$AH$11="Westbound")),'Raw Data'!AU1251,IF(AND($AE$11=$AL$7,OR($AH$11="Southbound",$AH$11="Westbound")),'Raw Data'!AU1458,IF(AND($AE$11=$AL$1,$AH$11="Combined"),SUM('Raw Data'!AU215:AU216),IF(AND($AE$11=$AL$2,$AH$11="Combined"),SUM('Raw Data'!AU422:AU423),IF(AND($AE$11=$AL$3,$AH$11="Combined"),SUM('Raw Data'!AU629:AU630),IF(AND($AE$11=$AL$4,$AH$11="Combined"),SUM('Raw Data'!AU836:AU837),IF(AND($AE$11=$AL$5,$AH$11="Combined"),SUM('Raw Data'!AU1043:AU1044),IF(AND($AE$11=$AL$6,$AH$11="Combined"),SUM('Raw Data'!AU1250:AU1251),IF(AND($AE$11=$AL$7,$AH$11="Combined"),SUM('Raw Data'!AU1457:AU1458),"Error")))))))))))))))))))))</f>
        <v>0</v>
      </c>
      <c r="L60" s="6">
        <f>IF(AND($AE$11=$AL$1,OR($AH$11="Northbound",$AH$11="Eastbound")),'Raw Data'!AV215,IF(AND($AE$11=$AL$2,OR($AH$11="Northbound",$AH$11="Eastbound")),'Raw Data'!AV422,IF(AND($AE$11=$AL$3,OR($AH$11="Northbound",$AH$11="Eastbound")),'Raw Data'!AV629,IF(AND($AE$11=$AL$4,OR($AH$11="Northbound",$AH$11="Eastbound")),'Raw Data'!AV836,IF(AND($AE$11=$AL$5,OR($AH$11="Northbound",$AH$11="Eastbound")),'Raw Data'!AV1043,IF(AND($AE$11=$AL$6,OR($AH$11="Northbound",$AH$11="Eastbound")),'Raw Data'!AV1250,IF(AND($AE$11=$AL$7,OR($AH$11="Northbound",$AH$11="Eastbound")),'Raw Data'!AV1457,IF(AND($AE$11=$AL$1,OR($AH$11="Southbound",$AH$11="Westbound")),'Raw Data'!AV216,IF(AND($AE$11=$AL$2,OR($AH$11="Southbound",$AH$11="Westbound")),'Raw Data'!AV423,IF(AND($AE$11=$AL$3,OR($AH$11="Southbound",$AH$11="Westbound")),'Raw Data'!AV630,IF(AND($AE$11=$AL$4,OR($AH$11="Southbound",$AH$11="Westbound")),'Raw Data'!AV837,IF(AND($AE$11=$AL$5,OR($AH$11="Southbound",$AH$11="Westbound")),'Raw Data'!AV1044,IF(AND($AE$11=$AL$6,OR($AH$11="Southbound",$AH$11="Westbound")),'Raw Data'!AV1251,IF(AND($AE$11=$AL$7,OR($AH$11="Southbound",$AH$11="Westbound")),'Raw Data'!AV1458,IF(AND($AE$11=$AL$1,$AH$11="Combined"),SUM('Raw Data'!AV215:AV216),IF(AND($AE$11=$AL$2,$AH$11="Combined"),SUM('Raw Data'!AV422:AV423),IF(AND($AE$11=$AL$3,$AH$11="Combined"),SUM('Raw Data'!AV629:AV630),IF(AND($AE$11=$AL$4,$AH$11="Combined"),SUM('Raw Data'!AV836:AV837),IF(AND($AE$11=$AL$5,$AH$11="Combined"),SUM('Raw Data'!AV1043:AV1044),IF(AND($AE$11=$AL$6,$AH$11="Combined"),SUM('Raw Data'!AV1250:AV1251),IF(AND($AE$11=$AL$7,$AH$11="Combined"),SUM('Raw Data'!AV1457:AV1458),"Error")))))))))))))))))))))</f>
        <v>0</v>
      </c>
      <c r="M60" s="6">
        <f>IF(AND($AE$11=$AL$1,OR($AH$11="Northbound",$AH$11="Eastbound")),'Raw Data'!AW215,IF(AND($AE$11=$AL$2,OR($AH$11="Northbound",$AH$11="Eastbound")),'Raw Data'!AW422,IF(AND($AE$11=$AL$3,OR($AH$11="Northbound",$AH$11="Eastbound")),'Raw Data'!AW629,IF(AND($AE$11=$AL$4,OR($AH$11="Northbound",$AH$11="Eastbound")),'Raw Data'!AW836,IF(AND($AE$11=$AL$5,OR($AH$11="Northbound",$AH$11="Eastbound")),'Raw Data'!AW1043,IF(AND($AE$11=$AL$6,OR($AH$11="Northbound",$AH$11="Eastbound")),'Raw Data'!AW1250,IF(AND($AE$11=$AL$7,OR($AH$11="Northbound",$AH$11="Eastbound")),'Raw Data'!AW1457,IF(AND($AE$11=$AL$1,OR($AH$11="Southbound",$AH$11="Westbound")),'Raw Data'!AW216,IF(AND($AE$11=$AL$2,OR($AH$11="Southbound",$AH$11="Westbound")),'Raw Data'!AW423,IF(AND($AE$11=$AL$3,OR($AH$11="Southbound",$AH$11="Westbound")),'Raw Data'!AW630,IF(AND($AE$11=$AL$4,OR($AH$11="Southbound",$AH$11="Westbound")),'Raw Data'!AW837,IF(AND($AE$11=$AL$5,OR($AH$11="Southbound",$AH$11="Westbound")),'Raw Data'!AW1044,IF(AND($AE$11=$AL$6,OR($AH$11="Southbound",$AH$11="Westbound")),'Raw Data'!AW1251,IF(AND($AE$11=$AL$7,OR($AH$11="Southbound",$AH$11="Westbound")),'Raw Data'!AW1458,IF(AND($AE$11=$AL$1,$AH$11="Combined"),SUM('Raw Data'!AW215:AW216),IF(AND($AE$11=$AL$2,$AH$11="Combined"),SUM('Raw Data'!AW422:AW423),IF(AND($AE$11=$AL$3,$AH$11="Combined"),SUM('Raw Data'!AW629:AW630),IF(AND($AE$11=$AL$4,$AH$11="Combined"),SUM('Raw Data'!AW836:AW837),IF(AND($AE$11=$AL$5,$AH$11="Combined"),SUM('Raw Data'!AW1043:AW1044),IF(AND($AE$11=$AL$6,$AH$11="Combined"),SUM('Raw Data'!AW1250:AW1251),IF(AND($AE$11=$AL$7,$AH$11="Combined"),SUM('Raw Data'!AW1457:AW1458),"Error")))))))))))))))))))))</f>
        <v>0</v>
      </c>
      <c r="N60" s="6">
        <f>IF(AND($AE$11=$AL$1,OR($AH$11="Northbound",$AH$11="Eastbound")),'Raw Data'!AX215,IF(AND($AE$11=$AL$2,OR($AH$11="Northbound",$AH$11="Eastbound")),'Raw Data'!AX422,IF(AND($AE$11=$AL$3,OR($AH$11="Northbound",$AH$11="Eastbound")),'Raw Data'!AX629,IF(AND($AE$11=$AL$4,OR($AH$11="Northbound",$AH$11="Eastbound")),'Raw Data'!AX836,IF(AND($AE$11=$AL$5,OR($AH$11="Northbound",$AH$11="Eastbound")),'Raw Data'!AX1043,IF(AND($AE$11=$AL$6,OR($AH$11="Northbound",$AH$11="Eastbound")),'Raw Data'!AX1250,IF(AND($AE$11=$AL$7,OR($AH$11="Northbound",$AH$11="Eastbound")),'Raw Data'!AX1457,IF(AND($AE$11=$AL$1,OR($AH$11="Southbound",$AH$11="Westbound")),'Raw Data'!AX216,IF(AND($AE$11=$AL$2,OR($AH$11="Southbound",$AH$11="Westbound")),'Raw Data'!AX423,IF(AND($AE$11=$AL$3,OR($AH$11="Southbound",$AH$11="Westbound")),'Raw Data'!AX630,IF(AND($AE$11=$AL$4,OR($AH$11="Southbound",$AH$11="Westbound")),'Raw Data'!AX837,IF(AND($AE$11=$AL$5,OR($AH$11="Southbound",$AH$11="Westbound")),'Raw Data'!AX1044,IF(AND($AE$11=$AL$6,OR($AH$11="Southbound",$AH$11="Westbound")),'Raw Data'!AX1251,IF(AND($AE$11=$AL$7,OR($AH$11="Southbound",$AH$11="Westbound")),'Raw Data'!AX1458,IF(AND($AE$11=$AL$1,$AH$11="Combined"),SUM('Raw Data'!AX215:AX216),IF(AND($AE$11=$AL$2,$AH$11="Combined"),SUM('Raw Data'!AX422:AX423),IF(AND($AE$11=$AL$3,$AH$11="Combined"),SUM('Raw Data'!AX629:AX630),IF(AND($AE$11=$AL$4,$AH$11="Combined"),SUM('Raw Data'!AX836:AX837),IF(AND($AE$11=$AL$5,$AH$11="Combined"),SUM('Raw Data'!AX1043:AX1044),IF(AND($AE$11=$AL$6,$AH$11="Combined"),SUM('Raw Data'!AX1250:AX1251),IF(AND($AE$11=$AL$7,$AH$11="Combined"),SUM('Raw Data'!AX1457:AX1458),"Error")))))))))))))))))))))</f>
        <v>0</v>
      </c>
      <c r="O60" s="6">
        <f>IF(AND($AE$11=$AL$1,OR($AH$11="Northbound",$AH$11="Eastbound")),'Raw Data'!AY215,IF(AND($AE$11=$AL$2,OR($AH$11="Northbound",$AH$11="Eastbound")),'Raw Data'!AY422,IF(AND($AE$11=$AL$3,OR($AH$11="Northbound",$AH$11="Eastbound")),'Raw Data'!AY629,IF(AND($AE$11=$AL$4,OR($AH$11="Northbound",$AH$11="Eastbound")),'Raw Data'!AY836,IF(AND($AE$11=$AL$5,OR($AH$11="Northbound",$AH$11="Eastbound")),'Raw Data'!AY1043,IF(AND($AE$11=$AL$6,OR($AH$11="Northbound",$AH$11="Eastbound")),'Raw Data'!AY1250,IF(AND($AE$11=$AL$7,OR($AH$11="Northbound",$AH$11="Eastbound")),'Raw Data'!AY1457,IF(AND($AE$11=$AL$1,OR($AH$11="Southbound",$AH$11="Westbound")),'Raw Data'!AY216,IF(AND($AE$11=$AL$2,OR($AH$11="Southbound",$AH$11="Westbound")),'Raw Data'!AY423,IF(AND($AE$11=$AL$3,OR($AH$11="Southbound",$AH$11="Westbound")),'Raw Data'!AY630,IF(AND($AE$11=$AL$4,OR($AH$11="Southbound",$AH$11="Westbound")),'Raw Data'!AY837,IF(AND($AE$11=$AL$5,OR($AH$11="Southbound",$AH$11="Westbound")),'Raw Data'!AY1044,IF(AND($AE$11=$AL$6,OR($AH$11="Southbound",$AH$11="Westbound")),'Raw Data'!AY1251,IF(AND($AE$11=$AL$7,OR($AH$11="Southbound",$AH$11="Westbound")),'Raw Data'!AY1458,IF(AND($AE$11=$AL$1,$AH$11="Combined"),SUM('Raw Data'!AY215:AY216),IF(AND($AE$11=$AL$2,$AH$11="Combined"),SUM('Raw Data'!AY422:AY423),IF(AND($AE$11=$AL$3,$AH$11="Combined"),SUM('Raw Data'!AY629:AY630),IF(AND($AE$11=$AL$4,$AH$11="Combined"),SUM('Raw Data'!AY836:AY837),IF(AND($AE$11=$AL$5,$AH$11="Combined"),SUM('Raw Data'!AY1043:AY1044),IF(AND($AE$11=$AL$6,$AH$11="Combined"),SUM('Raw Data'!AY1250:AY1251),IF(AND($AE$11=$AL$7,$AH$11="Combined"),SUM('Raw Data'!AY1457:AY1458),"Error")))))))))))))))))))))</f>
        <v>0</v>
      </c>
      <c r="P60" s="6">
        <f>IF(AND($AE$11=$AL$1,OR($AH$11="Northbound",$AH$11="Eastbound")),'Raw Data'!AZ215,IF(AND($AE$11=$AL$2,OR($AH$11="Northbound",$AH$11="Eastbound")),'Raw Data'!AZ422,IF(AND($AE$11=$AL$3,OR($AH$11="Northbound",$AH$11="Eastbound")),'Raw Data'!AZ629,IF(AND($AE$11=$AL$4,OR($AH$11="Northbound",$AH$11="Eastbound")),'Raw Data'!AZ836,IF(AND($AE$11=$AL$5,OR($AH$11="Northbound",$AH$11="Eastbound")),'Raw Data'!AZ1043,IF(AND($AE$11=$AL$6,OR($AH$11="Northbound",$AH$11="Eastbound")),'Raw Data'!AZ1250,IF(AND($AE$11=$AL$7,OR($AH$11="Northbound",$AH$11="Eastbound")),'Raw Data'!AZ1457,IF(AND($AE$11=$AL$1,OR($AH$11="Southbound",$AH$11="Westbound")),'Raw Data'!AZ216,IF(AND($AE$11=$AL$2,OR($AH$11="Southbound",$AH$11="Westbound")),'Raw Data'!AZ423,IF(AND($AE$11=$AL$3,OR($AH$11="Southbound",$AH$11="Westbound")),'Raw Data'!AZ630,IF(AND($AE$11=$AL$4,OR($AH$11="Southbound",$AH$11="Westbound")),'Raw Data'!AZ837,IF(AND($AE$11=$AL$5,OR($AH$11="Southbound",$AH$11="Westbound")),'Raw Data'!AZ1044,IF(AND($AE$11=$AL$6,OR($AH$11="Southbound",$AH$11="Westbound")),'Raw Data'!AZ1251,IF(AND($AE$11=$AL$7,OR($AH$11="Southbound",$AH$11="Westbound")),'Raw Data'!AZ1458,IF(AND($AE$11=$AL$1,$AH$11="Combined"),SUM('Raw Data'!AZ215:AZ216),IF(AND($AE$11=$AL$2,$AH$11="Combined"),SUM('Raw Data'!AZ422:AZ423),IF(AND($AE$11=$AL$3,$AH$11="Combined"),SUM('Raw Data'!AZ629:AZ630),IF(AND($AE$11=$AL$4,$AH$11="Combined"),SUM('Raw Data'!AZ836:AZ837),IF(AND($AE$11=$AL$5,$AH$11="Combined"),SUM('Raw Data'!AZ1043:AZ1044),IF(AND($AE$11=$AL$6,$AH$11="Combined"),SUM('Raw Data'!AZ1250:AZ1251),IF(AND($AE$11=$AL$7,$AH$11="Combined"),SUM('Raw Data'!AZ1457:AZ1458),"Error")))))))))))))))))))))</f>
        <v>0</v>
      </c>
      <c r="Q60" s="6">
        <f>IF(AND($AE$11=$AL$1,OR($AH$11="Northbound",$AH$11="Eastbound")),'Raw Data'!BA215,IF(AND($AE$11=$AL$2,OR($AH$11="Northbound",$AH$11="Eastbound")),'Raw Data'!BA422,IF(AND($AE$11=$AL$3,OR($AH$11="Northbound",$AH$11="Eastbound")),'Raw Data'!BA629,IF(AND($AE$11=$AL$4,OR($AH$11="Northbound",$AH$11="Eastbound")),'Raw Data'!BA836,IF(AND($AE$11=$AL$5,OR($AH$11="Northbound",$AH$11="Eastbound")),'Raw Data'!BA1043,IF(AND($AE$11=$AL$6,OR($AH$11="Northbound",$AH$11="Eastbound")),'Raw Data'!BA1250,IF(AND($AE$11=$AL$7,OR($AH$11="Northbound",$AH$11="Eastbound")),'Raw Data'!BA1457,IF(AND($AE$11=$AL$1,OR($AH$11="Southbound",$AH$11="Westbound")),'Raw Data'!BA216,IF(AND($AE$11=$AL$2,OR($AH$11="Southbound",$AH$11="Westbound")),'Raw Data'!BA423,IF(AND($AE$11=$AL$3,OR($AH$11="Southbound",$AH$11="Westbound")),'Raw Data'!BA630,IF(AND($AE$11=$AL$4,OR($AH$11="Southbound",$AH$11="Westbound")),'Raw Data'!BA837,IF(AND($AE$11=$AL$5,OR($AH$11="Southbound",$AH$11="Westbound")),'Raw Data'!BA1044,IF(AND($AE$11=$AL$6,OR($AH$11="Southbound",$AH$11="Westbound")),'Raw Data'!BA1251,IF(AND($AE$11=$AL$7,OR($AH$11="Southbound",$AH$11="Westbound")),'Raw Data'!BA1458,IF(AND($AE$11=$AL$1,$AH$11="Combined"),SUM('Raw Data'!BA215:BA216),IF(AND($AE$11=$AL$2,$AH$11="Combined"),SUM('Raw Data'!BA422:BA423),IF(AND($AE$11=$AL$3,$AH$11="Combined"),SUM('Raw Data'!BA629:BA630),IF(AND($AE$11=$AL$4,$AH$11="Combined"),SUM('Raw Data'!BA836:BA837),IF(AND($AE$11=$AL$5,$AH$11="Combined"),SUM('Raw Data'!BA1043:BA1044),IF(AND($AE$11=$AL$6,$AH$11="Combined"),SUM('Raw Data'!BA1250:BA1251),IF(AND($AE$11=$AL$7,$AH$11="Combined"),SUM('Raw Data'!BA1457:BA1458),"Error")))))))))))))))))))))</f>
        <v>0</v>
      </c>
      <c r="R60" s="6">
        <f>IF(AND($AE$11=$AL$1,OR($AH$11="Northbound",$AH$11="Eastbound")),'Raw Data'!BB215,IF(AND($AE$11=$AL$2,OR($AH$11="Northbound",$AH$11="Eastbound")),'Raw Data'!BB422,IF(AND($AE$11=$AL$3,OR($AH$11="Northbound",$AH$11="Eastbound")),'Raw Data'!BB629,IF(AND($AE$11=$AL$4,OR($AH$11="Northbound",$AH$11="Eastbound")),'Raw Data'!BB836,IF(AND($AE$11=$AL$5,OR($AH$11="Northbound",$AH$11="Eastbound")),'Raw Data'!BB1043,IF(AND($AE$11=$AL$6,OR($AH$11="Northbound",$AH$11="Eastbound")),'Raw Data'!BB1250,IF(AND($AE$11=$AL$7,OR($AH$11="Northbound",$AH$11="Eastbound")),'Raw Data'!BB1457,IF(AND($AE$11=$AL$1,OR($AH$11="Southbound",$AH$11="Westbound")),'Raw Data'!BB216,IF(AND($AE$11=$AL$2,OR($AH$11="Southbound",$AH$11="Westbound")),'Raw Data'!BB423,IF(AND($AE$11=$AL$3,OR($AH$11="Southbound",$AH$11="Westbound")),'Raw Data'!BB630,IF(AND($AE$11=$AL$4,OR($AH$11="Southbound",$AH$11="Westbound")),'Raw Data'!BB837,IF(AND($AE$11=$AL$5,OR($AH$11="Southbound",$AH$11="Westbound")),'Raw Data'!BB1044,IF(AND($AE$11=$AL$6,OR($AH$11="Southbound",$AH$11="Westbound")),'Raw Data'!BB1251,IF(AND($AE$11=$AL$7,OR($AH$11="Southbound",$AH$11="Westbound")),'Raw Data'!BB1458,IF(AND($AE$11=$AL$1,$AH$11="Combined"),SUM('Raw Data'!BB215:BB216),IF(AND($AE$11=$AL$2,$AH$11="Combined"),SUM('Raw Data'!BB422:BB423),IF(AND($AE$11=$AL$3,$AH$11="Combined"),SUM('Raw Data'!BB629:BB630),IF(AND($AE$11=$AL$4,$AH$11="Combined"),SUM('Raw Data'!BB836:BB837),IF(AND($AE$11=$AL$5,$AH$11="Combined"),SUM('Raw Data'!BB1043:BB1044),IF(AND($AE$11=$AL$6,$AH$11="Combined"),SUM('Raw Data'!BB1250:BB1251),IF(AND($AE$11=$AL$7,$AH$11="Combined"),SUM('Raw Data'!BB1457:BB1458),"Error")))))))))))))))))))))</f>
        <v>0</v>
      </c>
      <c r="S60" s="6">
        <f>IF(AND($AE$11=$AL$1,OR($AH$11="Northbound",$AH$11="Eastbound")),'Raw Data'!BC215,IF(AND($AE$11=$AL$2,OR($AH$11="Northbound",$AH$11="Eastbound")),'Raw Data'!BC422,IF(AND($AE$11=$AL$3,OR($AH$11="Northbound",$AH$11="Eastbound")),'Raw Data'!BC629,IF(AND($AE$11=$AL$4,OR($AH$11="Northbound",$AH$11="Eastbound")),'Raw Data'!BC836,IF(AND($AE$11=$AL$5,OR($AH$11="Northbound",$AH$11="Eastbound")),'Raw Data'!BC1043,IF(AND($AE$11=$AL$6,OR($AH$11="Northbound",$AH$11="Eastbound")),'Raw Data'!BC1250,IF(AND($AE$11=$AL$7,OR($AH$11="Northbound",$AH$11="Eastbound")),'Raw Data'!BC1457,IF(AND($AE$11=$AL$1,OR($AH$11="Southbound",$AH$11="Westbound")),'Raw Data'!BC216,IF(AND($AE$11=$AL$2,OR($AH$11="Southbound",$AH$11="Westbound")),'Raw Data'!BC423,IF(AND($AE$11=$AL$3,OR($AH$11="Southbound",$AH$11="Westbound")),'Raw Data'!BC630,IF(AND($AE$11=$AL$4,OR($AH$11="Southbound",$AH$11="Westbound")),'Raw Data'!BC837,IF(AND($AE$11=$AL$5,OR($AH$11="Southbound",$AH$11="Westbound")),'Raw Data'!BC1044,IF(AND($AE$11=$AL$6,OR($AH$11="Southbound",$AH$11="Westbound")),'Raw Data'!BC1251,IF(AND($AE$11=$AL$7,OR($AH$11="Southbound",$AH$11="Westbound")),'Raw Data'!BC1458,IF(AND($AE$11=$AL$1,$AH$11="Combined"),SUM('Raw Data'!BC215:BC216),IF(AND($AE$11=$AL$2,$AH$11="Combined"),SUM('Raw Data'!BC422:BC423),IF(AND($AE$11=$AL$3,$AH$11="Combined"),SUM('Raw Data'!BC629:BC630),IF(AND($AE$11=$AL$4,$AH$11="Combined"),SUM('Raw Data'!BC836:BC837),IF(AND($AE$11=$AL$5,$AH$11="Combined"),SUM('Raw Data'!BC1043:BC1044),IF(AND($AE$11=$AL$6,$AH$11="Combined"),SUM('Raw Data'!BC1250:BC1251),IF(AND($AE$11=$AL$7,$AH$11="Combined"),SUM('Raw Data'!BC1457:BC1458),"Error")))))))))))))))))))))</f>
        <v>0</v>
      </c>
      <c r="T60" s="6">
        <f>IF(AND($AE$11=$AL$1,OR($AH$11="Northbound",$AH$11="Eastbound")),'Raw Data'!BD215,IF(AND($AE$11=$AL$2,OR($AH$11="Northbound",$AH$11="Eastbound")),'Raw Data'!BD422,IF(AND($AE$11=$AL$3,OR($AH$11="Northbound",$AH$11="Eastbound")),'Raw Data'!BD629,IF(AND($AE$11=$AL$4,OR($AH$11="Northbound",$AH$11="Eastbound")),'Raw Data'!BD836,IF(AND($AE$11=$AL$5,OR($AH$11="Northbound",$AH$11="Eastbound")),'Raw Data'!BD1043,IF(AND($AE$11=$AL$6,OR($AH$11="Northbound",$AH$11="Eastbound")),'Raw Data'!BD1250,IF(AND($AE$11=$AL$7,OR($AH$11="Northbound",$AH$11="Eastbound")),'Raw Data'!BD1457,IF(AND($AE$11=$AL$1,OR($AH$11="Southbound",$AH$11="Westbound")),'Raw Data'!BD216,IF(AND($AE$11=$AL$2,OR($AH$11="Southbound",$AH$11="Westbound")),'Raw Data'!BD423,IF(AND($AE$11=$AL$3,OR($AH$11="Southbound",$AH$11="Westbound")),'Raw Data'!BD630,IF(AND($AE$11=$AL$4,OR($AH$11="Southbound",$AH$11="Westbound")),'Raw Data'!BD837,IF(AND($AE$11=$AL$5,OR($AH$11="Southbound",$AH$11="Westbound")),'Raw Data'!BD1044,IF(AND($AE$11=$AL$6,OR($AH$11="Southbound",$AH$11="Westbound")),'Raw Data'!BD1251,IF(AND($AE$11=$AL$7,OR($AH$11="Southbound",$AH$11="Westbound")),'Raw Data'!BD1458,IF(AND($AE$11=$AL$1,$AH$11="Combined"),SUM('Raw Data'!BD215:BD216),IF(AND($AE$11=$AL$2,$AH$11="Combined"),SUM('Raw Data'!BD422:BD423),IF(AND($AE$11=$AL$3,$AH$11="Combined"),SUM('Raw Data'!BD629:BD630),IF(AND($AE$11=$AL$4,$AH$11="Combined"),SUM('Raw Data'!BD836:BD837),IF(AND($AE$11=$AL$5,$AH$11="Combined"),SUM('Raw Data'!BD1043:BD1044),IF(AND($AE$11=$AL$6,$AH$11="Combined"),SUM('Raw Data'!BD1250:BD1251),IF(AND($AE$11=$AL$7,$AH$11="Combined"),SUM('Raw Data'!BD1457:BD1458),"Error")))))))))))))))))))))</f>
        <v>0</v>
      </c>
      <c r="U60" s="6">
        <f>IF(AND($AE$11=$AL$1,OR($AH$11="Northbound",$AH$11="Eastbound")),'Raw Data'!BE215,IF(AND($AE$11=$AL$2,OR($AH$11="Northbound",$AH$11="Eastbound")),'Raw Data'!BE422,IF(AND($AE$11=$AL$3,OR($AH$11="Northbound",$AH$11="Eastbound")),'Raw Data'!BE629,IF(AND($AE$11=$AL$4,OR($AH$11="Northbound",$AH$11="Eastbound")),'Raw Data'!BE836,IF(AND($AE$11=$AL$5,OR($AH$11="Northbound",$AH$11="Eastbound")),'Raw Data'!BE1043,IF(AND($AE$11=$AL$6,OR($AH$11="Northbound",$AH$11="Eastbound")),'Raw Data'!BE1250,IF(AND($AE$11=$AL$7,OR($AH$11="Northbound",$AH$11="Eastbound")),'Raw Data'!BE1457,IF(AND($AE$11=$AL$1,OR($AH$11="Southbound",$AH$11="Westbound")),'Raw Data'!BE216,IF(AND($AE$11=$AL$2,OR($AH$11="Southbound",$AH$11="Westbound")),'Raw Data'!BE423,IF(AND($AE$11=$AL$3,OR($AH$11="Southbound",$AH$11="Westbound")),'Raw Data'!BE630,IF(AND($AE$11=$AL$4,OR($AH$11="Southbound",$AH$11="Westbound")),'Raw Data'!BE837,IF(AND($AE$11=$AL$5,OR($AH$11="Southbound",$AH$11="Westbound")),'Raw Data'!BE1044,IF(AND($AE$11=$AL$6,OR($AH$11="Southbound",$AH$11="Westbound")),'Raw Data'!BE1251,IF(AND($AE$11=$AL$7,OR($AH$11="Southbound",$AH$11="Westbound")),'Raw Data'!BE1458,IF(AND($AE$11=$AL$1,$AH$11="Combined"),SUM('Raw Data'!BE215:BE216),IF(AND($AE$11=$AL$2,$AH$11="Combined"),SUM('Raw Data'!BE422:BE423),IF(AND($AE$11=$AL$3,$AH$11="Combined"),SUM('Raw Data'!BE629:BE630),IF(AND($AE$11=$AL$4,$AH$11="Combined"),SUM('Raw Data'!BE836:BE837),IF(AND($AE$11=$AL$5,$AH$11="Combined"),SUM('Raw Data'!BE1043:BE1044),IF(AND($AE$11=$AL$6,$AH$11="Combined"),SUM('Raw Data'!BE1250:BE1251),IF(AND($AE$11=$AL$7,$AH$11="Combined"),SUM('Raw Data'!BE1457:BE1458),"Error")))))))))))))))))))))</f>
        <v>0</v>
      </c>
      <c r="V60" s="6">
        <f>IF(AND($AE$11=$AL$1,OR($AH$11="Northbound",$AH$11="Eastbound")),'Raw Data'!BF215,IF(AND($AE$11=$AL$2,OR($AH$11="Northbound",$AH$11="Eastbound")),'Raw Data'!BF422,IF(AND($AE$11=$AL$3,OR($AH$11="Northbound",$AH$11="Eastbound")),'Raw Data'!BF629,IF(AND($AE$11=$AL$4,OR($AH$11="Northbound",$AH$11="Eastbound")),'Raw Data'!BF836,IF(AND($AE$11=$AL$5,OR($AH$11="Northbound",$AH$11="Eastbound")),'Raw Data'!BF1043,IF(AND($AE$11=$AL$6,OR($AH$11="Northbound",$AH$11="Eastbound")),'Raw Data'!BF1250,IF(AND($AE$11=$AL$7,OR($AH$11="Northbound",$AH$11="Eastbound")),'Raw Data'!BF1457,IF(AND($AE$11=$AL$1,OR($AH$11="Southbound",$AH$11="Westbound")),'Raw Data'!BF216,IF(AND($AE$11=$AL$2,OR($AH$11="Southbound",$AH$11="Westbound")),'Raw Data'!BF423,IF(AND($AE$11=$AL$3,OR($AH$11="Southbound",$AH$11="Westbound")),'Raw Data'!BF630,IF(AND($AE$11=$AL$4,OR($AH$11="Southbound",$AH$11="Westbound")),'Raw Data'!BF837,IF(AND($AE$11=$AL$5,OR($AH$11="Southbound",$AH$11="Westbound")),'Raw Data'!BF1044,IF(AND($AE$11=$AL$6,OR($AH$11="Southbound",$AH$11="Westbound")),'Raw Data'!BF1251,IF(AND($AE$11=$AL$7,OR($AH$11="Southbound",$AH$11="Westbound")),'Raw Data'!BF1458,IF(AND($AE$11=$AL$1,$AH$11="Combined"),SUM('Raw Data'!BF215:BF216),IF(AND($AE$11=$AL$2,$AH$11="Combined"),SUM('Raw Data'!BF422:BF423),IF(AND($AE$11=$AL$3,$AH$11="Combined"),SUM('Raw Data'!BF629:BF630),IF(AND($AE$11=$AL$4,$AH$11="Combined"),SUM('Raw Data'!BF836:BF837),IF(AND($AE$11=$AL$5,$AH$11="Combined"),SUM('Raw Data'!BF1043:BF1044),IF(AND($AE$11=$AL$6,$AH$11="Combined"),SUM('Raw Data'!BF1250:BF1251),IF(AND($AE$11=$AL$7,$AH$11="Combined"),SUM('Raw Data'!BF1457:BF1458),"Error")))))))))))))))))))))</f>
        <v>0</v>
      </c>
      <c r="W60" s="6">
        <f>IF(AND($AE$11=$AL$1,OR($AH$11="Northbound",$AH$11="Eastbound")),'Raw Data'!BG215,IF(AND($AE$11=$AL$2,OR($AH$11="Northbound",$AH$11="Eastbound")),'Raw Data'!BG422,IF(AND($AE$11=$AL$3,OR($AH$11="Northbound",$AH$11="Eastbound")),'Raw Data'!BG629,IF(AND($AE$11=$AL$4,OR($AH$11="Northbound",$AH$11="Eastbound")),'Raw Data'!BG836,IF(AND($AE$11=$AL$5,OR($AH$11="Northbound",$AH$11="Eastbound")),'Raw Data'!BG1043,IF(AND($AE$11=$AL$6,OR($AH$11="Northbound",$AH$11="Eastbound")),'Raw Data'!BG1250,IF(AND($AE$11=$AL$7,OR($AH$11="Northbound",$AH$11="Eastbound")),'Raw Data'!BG1457,IF(AND($AE$11=$AL$1,OR($AH$11="Southbound",$AH$11="Westbound")),'Raw Data'!BG216,IF(AND($AE$11=$AL$2,OR($AH$11="Southbound",$AH$11="Westbound")),'Raw Data'!BG423,IF(AND($AE$11=$AL$3,OR($AH$11="Southbound",$AH$11="Westbound")),'Raw Data'!BG630,IF(AND($AE$11=$AL$4,OR($AH$11="Southbound",$AH$11="Westbound")),'Raw Data'!BG837,IF(AND($AE$11=$AL$5,OR($AH$11="Southbound",$AH$11="Westbound")),'Raw Data'!BG1044,IF(AND($AE$11=$AL$6,OR($AH$11="Southbound",$AH$11="Westbound")),'Raw Data'!BG1251,IF(AND($AE$11=$AL$7,OR($AH$11="Southbound",$AH$11="Westbound")),'Raw Data'!BG1458,IF(AND($AE$11=$AL$1,$AH$11="Combined"),SUM('Raw Data'!BG215:BG216),IF(AND($AE$11=$AL$2,$AH$11="Combined"),SUM('Raw Data'!BG422:BG423),IF(AND($AE$11=$AL$3,$AH$11="Combined"),SUM('Raw Data'!BG629:BG630),IF(AND($AE$11=$AL$4,$AH$11="Combined"),SUM('Raw Data'!BG836:BG837),IF(AND($AE$11=$AL$5,$AH$11="Combined"),SUM('Raw Data'!BG1043:BG1044),IF(AND($AE$11=$AL$6,$AH$11="Combined"),SUM('Raw Data'!BG1250:BG1251),IF(AND($AE$11=$AL$7,$AH$11="Combined"),SUM('Raw Data'!BG1457:BG1458),"Error")))))))))))))))))))))</f>
        <v>0</v>
      </c>
      <c r="X60" s="6">
        <f t="shared" si="2"/>
        <v>3</v>
      </c>
      <c r="Y60" s="24">
        <f t="shared" si="3"/>
        <v>12.5</v>
      </c>
      <c r="Z60" s="6" t="str">
        <f>IF(AND($AE$11=$AL$1,OR($AH$11="Northbound",$AH$11="Eastbound")),'Raw Data'!BH215,IF(AND($AE$11=$AL$2,OR($AH$11="Northbound",$AH$11="Eastbound")),'Raw Data'!BH422,IF(AND($AE$11=$AL$3,OR($AH$11="Northbound",$AH$11="Eastbound")),'Raw Data'!BH629,IF(AND($AE$11=$AL$4,OR($AH$11="Northbound",$AH$11="Eastbound")),'Raw Data'!BH836,IF(AND($AE$11=$AL$5,OR($AH$11="Northbound",$AH$11="Eastbound")),'Raw Data'!BH1043,IF(AND($AE$11=$AL$6,OR($AH$11="Northbound",$AH$11="Eastbound")),'Raw Data'!BH1250,IF(AND($AE$11=$AL$7,OR($AH$11="Northbound",$AH$11="Eastbound")),'Raw Data'!BH1457,IF(AND($AE$11=$AL$1,OR($AH$11="Southbound",$AH$11="Westbound")),'Raw Data'!BH216,IF(AND($AE$11=$AL$2,OR($AH$11="Southbound",$AH$11="Westbound")),'Raw Data'!BH423,IF(AND($AE$11=$AL$3,OR($AH$11="Southbound",$AH$11="Westbound")),'Raw Data'!BH630,IF(AND($AE$11=$AL$4,OR($AH$11="Southbound",$AH$11="Westbound")),'Raw Data'!BH837,IF(AND($AE$11=$AL$5,OR($AH$11="Southbound",$AH$11="Westbound")),'Raw Data'!BH1044,IF(AND($AE$11=$AL$6,OR($AH$11="Southbound",$AH$11="Westbound")),'Raw Data'!BH1251,IF(AND($AE$11=$AL$7,OR($AH$11="Southbound",$AH$11="Westbound")),'Raw Data'!BH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0" s="6" t="str">
        <f>IF(AND($AE$11=$AL$1,OR($AH$11="Northbound",$AH$11="Eastbound")),'Raw Data'!BI215,IF(AND($AE$11=$AL$2,OR($AH$11="Northbound",$AH$11="Eastbound")),'Raw Data'!BI422,IF(AND($AE$11=$AL$3,OR($AH$11="Northbound",$AH$11="Eastbound")),'Raw Data'!BI629,IF(AND($AE$11=$AL$4,OR($AH$11="Northbound",$AH$11="Eastbound")),'Raw Data'!BI836,IF(AND($AE$11=$AL$5,OR($AH$11="Northbound",$AH$11="Eastbound")),'Raw Data'!BI1043,IF(AND($AE$11=$AL$6,OR($AH$11="Northbound",$AH$11="Eastbound")),'Raw Data'!BI1250,IF(AND($AE$11=$AL$7,OR($AH$11="Northbound",$AH$11="Eastbound")),'Raw Data'!BI1457,IF(AND($AE$11=$AL$1,OR($AH$11="Southbound",$AH$11="Westbound")),'Raw Data'!BI216,IF(AND($AE$11=$AL$2,OR($AH$11="Southbound",$AH$11="Westbound")),'Raw Data'!BI423,IF(AND($AE$11=$AL$3,OR($AH$11="Southbound",$AH$11="Westbound")),'Raw Data'!BI630,IF(AND($AE$11=$AL$4,OR($AH$11="Southbound",$AH$11="Westbound")),'Raw Data'!BI837,IF(AND($AE$11=$AL$5,OR($AH$11="Southbound",$AH$11="Westbound")),'Raw Data'!BI1044,IF(AND($AE$11=$AL$6,OR($AH$11="Southbound",$AH$11="Westbound")),'Raw Data'!BI1251,IF(AND($AE$11=$AL$7,OR($AH$11="Southbound",$AH$11="Westbound")),'Raw Data'!BI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0" s="6" t="str">
        <f>IF(AND($AE$11=$AL$1,OR($AH$11="Northbound",$AH$11="Eastbound")),'Raw Data'!BJ215,IF(AND($AE$11=$AL$2,OR($AH$11="Northbound",$AH$11="Eastbound")),'Raw Data'!BJ422,IF(AND($AE$11=$AL$3,OR($AH$11="Northbound",$AH$11="Eastbound")),'Raw Data'!BJ629,IF(AND($AE$11=$AL$4,OR($AH$11="Northbound",$AH$11="Eastbound")),'Raw Data'!BJ836,IF(AND($AE$11=$AL$5,OR($AH$11="Northbound",$AH$11="Eastbound")),'Raw Data'!BJ1043,IF(AND($AE$11=$AL$6,OR($AH$11="Northbound",$AH$11="Eastbound")),'Raw Data'!BJ1250,IF(AND($AE$11=$AL$7,OR($AH$11="Northbound",$AH$11="Eastbound")),'Raw Data'!BJ1457,IF(AND($AE$11=$AL$1,OR($AH$11="Southbound",$AH$11="Westbound")),'Raw Data'!BJ216,IF(AND($AE$11=$AL$2,OR($AH$11="Southbound",$AH$11="Westbound")),'Raw Data'!BJ423,IF(AND($AE$11=$AL$3,OR($AH$11="Southbound",$AH$11="Westbound")),'Raw Data'!BJ630,IF(AND($AE$11=$AL$4,OR($AH$11="Southbound",$AH$11="Westbound")),'Raw Data'!BJ837,IF(AND($AE$11=$AL$5,OR($AH$11="Southbound",$AH$11="Westbound")),'Raw Data'!BJ1044,IF(AND($AE$11=$AL$6,OR($AH$11="Southbound",$AH$11="Westbound")),'Raw Data'!BJ1251,IF(AND($AE$11=$AL$7,OR($AH$11="Southbound",$AH$11="Westbound")),'Raw Data'!BJ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0" s="70" t="str">
        <f>IF(AND($AE$11=$AL$1,OR($AH$11="Northbound",$AH$11="Eastbound")),'Raw Data'!BK215,IF(AND($AE$11=$AL$2,OR($AH$11="Northbound",$AH$11="Eastbound")),'Raw Data'!BK422,IF(AND($AE$11=$AL$3,OR($AH$11="Northbound",$AH$11="Eastbound")),'Raw Data'!BK629,IF(AND($AE$11=$AL$4,OR($AH$11="Northbound",$AH$11="Eastbound")),'Raw Data'!BK836,IF(AND($AE$11=$AL$5,OR($AH$11="Northbound",$AH$11="Eastbound")),'Raw Data'!BK1043,IF(AND($AE$11=$AL$6,OR($AH$11="Northbound",$AH$11="Eastbound")),'Raw Data'!BK1250,IF(AND($AE$11=$AL$7,OR($AH$11="Northbound",$AH$11="Eastbound")),'Raw Data'!BK1457,IF(AND($AE$11=$AL$1,OR($AH$11="Southbound",$AH$11="Westbound")),'Raw Data'!BK216,IF(AND($AE$11=$AL$2,OR($AH$11="Southbound",$AH$11="Westbound")),'Raw Data'!BK423,IF(AND($AE$11=$AL$3,OR($AH$11="Southbound",$AH$11="Westbound")),'Raw Data'!BK630,IF(AND($AE$11=$AL$4,OR($AH$11="Southbound",$AH$11="Westbound")),'Raw Data'!BK837,IF(AND($AE$11=$AL$5,OR($AH$11="Southbound",$AH$11="Westbound")),'Raw Data'!BK1044,IF(AND($AE$11=$AL$6,OR($AH$11="Southbound",$AH$11="Westbound")),'Raw Data'!BK1251,IF(AND($AE$11=$AL$7,OR($AH$11="Southbound",$AH$11="Westbound")),'Raw Data'!BK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0" s="47"/>
      <c r="AF60" s="47"/>
      <c r="AG60" s="47"/>
      <c r="AH60" s="47"/>
      <c r="AI60" s="47"/>
      <c r="AJ60" s="47"/>
      <c r="AK60" s="47"/>
      <c r="AL60" s="51"/>
      <c r="AM60" s="51"/>
      <c r="AN60" s="41"/>
      <c r="AO60" s="51"/>
      <c r="AQ60" s="47"/>
      <c r="AR60" s="47"/>
      <c r="AT60" s="47"/>
      <c r="AU60" s="47"/>
    </row>
    <row r="61" spans="1:47" ht="13.8" x14ac:dyDescent="0.25">
      <c r="A61" s="43">
        <v>0.48958333333333398</v>
      </c>
      <c r="B61" s="54">
        <f t="shared" si="1"/>
        <v>20</v>
      </c>
      <c r="C61" s="6">
        <f>IF(AND($AE$11=$AL$1,OR($AH$11="Northbound",$AH$11="Eastbound")),'Raw Data'!AM217,IF(AND($AE$11=$AL$2,OR($AH$11="Northbound",$AH$11="Eastbound")),'Raw Data'!AM424,IF(AND($AE$11=$AL$3,OR($AH$11="Northbound",$AH$11="Eastbound")),'Raw Data'!AM631,IF(AND($AE$11=$AL$4,OR($AH$11="Northbound",$AH$11="Eastbound")),'Raw Data'!AM838,IF(AND($AE$11=$AL$5,OR($AH$11="Northbound",$AH$11="Eastbound")),'Raw Data'!AM1045,IF(AND($AE$11=$AL$6,OR($AH$11="Northbound",$AH$11="Eastbound")),'Raw Data'!AM1252,IF(AND($AE$11=$AL$7,OR($AH$11="Northbound",$AH$11="Eastbound")),'Raw Data'!AM1459,IF(AND($AE$11=$AL$1,OR($AH$11="Southbound",$AH$11="Westbound")),'Raw Data'!AM218,IF(AND($AE$11=$AL$2,OR($AH$11="Southbound",$AH$11="Westbound")),'Raw Data'!AM425,IF(AND($AE$11=$AL$3,OR($AH$11="Southbound",$AH$11="Westbound")),'Raw Data'!AM632,IF(AND($AE$11=$AL$4,OR($AH$11="Southbound",$AH$11="Westbound")),'Raw Data'!AM839,IF(AND($AE$11=$AL$5,OR($AH$11="Southbound",$AH$11="Westbound")),'Raw Data'!AM1046,IF(AND($AE$11=$AL$6,OR($AH$11="Southbound",$AH$11="Westbound")),'Raw Data'!AM1253,IF(AND($AE$11=$AL$7,OR($AH$11="Southbound",$AH$11="Westbound")),'Raw Data'!AM1460,IF(AND($AE$11=$AL$1,$AH$11="Combined"),SUM('Raw Data'!AM217:AM218),IF(AND($AE$11=$AL$2,$AH$11="Combined"),SUM('Raw Data'!AM424:AM425),IF(AND($AE$11=$AL$3,$AH$11="Combined"),SUM('Raw Data'!AM631:AM632),IF(AND($AE$11=$AL$4,$AH$11="Combined"),SUM('Raw Data'!AM838:AM839),IF(AND($AE$11=$AL$5,$AH$11="Combined"),SUM('Raw Data'!AM1045:AM1046),IF(AND($AE$11=$AL$6,$AH$11="Combined"),SUM('Raw Data'!AM1252:AM1253),IF(AND($AE$11=$AL$7,$AH$11="Combined"),SUM('Raw Data'!AM1459:AM1460),"Error")))))))))))))))))))))</f>
        <v>0</v>
      </c>
      <c r="D61" s="6">
        <f>IF(AND($AE$11=$AL$1,OR($AH$11="Northbound",$AH$11="Eastbound")),'Raw Data'!AN217,IF(AND($AE$11=$AL$2,OR($AH$11="Northbound",$AH$11="Eastbound")),'Raw Data'!AN424,IF(AND($AE$11=$AL$3,OR($AH$11="Northbound",$AH$11="Eastbound")),'Raw Data'!AN631,IF(AND($AE$11=$AL$4,OR($AH$11="Northbound",$AH$11="Eastbound")),'Raw Data'!AN838,IF(AND($AE$11=$AL$5,OR($AH$11="Northbound",$AH$11="Eastbound")),'Raw Data'!AN1045,IF(AND($AE$11=$AL$6,OR($AH$11="Northbound",$AH$11="Eastbound")),'Raw Data'!AN1252,IF(AND($AE$11=$AL$7,OR($AH$11="Northbound",$AH$11="Eastbound")),'Raw Data'!AN1459,IF(AND($AE$11=$AL$1,OR($AH$11="Southbound",$AH$11="Westbound")),'Raw Data'!AN218,IF(AND($AE$11=$AL$2,OR($AH$11="Southbound",$AH$11="Westbound")),'Raw Data'!AN425,IF(AND($AE$11=$AL$3,OR($AH$11="Southbound",$AH$11="Westbound")),'Raw Data'!AN632,IF(AND($AE$11=$AL$4,OR($AH$11="Southbound",$AH$11="Westbound")),'Raw Data'!AN839,IF(AND($AE$11=$AL$5,OR($AH$11="Southbound",$AH$11="Westbound")),'Raw Data'!AN1046,IF(AND($AE$11=$AL$6,OR($AH$11="Southbound",$AH$11="Westbound")),'Raw Data'!AN1253,IF(AND($AE$11=$AL$7,OR($AH$11="Southbound",$AH$11="Westbound")),'Raw Data'!AN1460,IF(AND($AE$11=$AL$1,$AH$11="Combined"),SUM('Raw Data'!AN217:AN218),IF(AND($AE$11=$AL$2,$AH$11="Combined"),SUM('Raw Data'!AN424:AN425),IF(AND($AE$11=$AL$3,$AH$11="Combined"),SUM('Raw Data'!AN631:AN632),IF(AND($AE$11=$AL$4,$AH$11="Combined"),SUM('Raw Data'!AN838:AN839),IF(AND($AE$11=$AL$5,$AH$11="Combined"),SUM('Raw Data'!AN1045:AN1046),IF(AND($AE$11=$AL$6,$AH$11="Combined"),SUM('Raw Data'!AN1252:AN1253),IF(AND($AE$11=$AL$7,$AH$11="Combined"),SUM('Raw Data'!AN1459:AN1460),"Error")))))))))))))))))))))</f>
        <v>3</v>
      </c>
      <c r="E61" s="6">
        <f>IF(AND($AE$11=$AL$1,OR($AH$11="Northbound",$AH$11="Eastbound")),'Raw Data'!AO217,IF(AND($AE$11=$AL$2,OR($AH$11="Northbound",$AH$11="Eastbound")),'Raw Data'!AO424,IF(AND($AE$11=$AL$3,OR($AH$11="Northbound",$AH$11="Eastbound")),'Raw Data'!AO631,IF(AND($AE$11=$AL$4,OR($AH$11="Northbound",$AH$11="Eastbound")),'Raw Data'!AO838,IF(AND($AE$11=$AL$5,OR($AH$11="Northbound",$AH$11="Eastbound")),'Raw Data'!AO1045,IF(AND($AE$11=$AL$6,OR($AH$11="Northbound",$AH$11="Eastbound")),'Raw Data'!AO1252,IF(AND($AE$11=$AL$7,OR($AH$11="Northbound",$AH$11="Eastbound")),'Raw Data'!AO1459,IF(AND($AE$11=$AL$1,OR($AH$11="Southbound",$AH$11="Westbound")),'Raw Data'!AO218,IF(AND($AE$11=$AL$2,OR($AH$11="Southbound",$AH$11="Westbound")),'Raw Data'!AO425,IF(AND($AE$11=$AL$3,OR($AH$11="Southbound",$AH$11="Westbound")),'Raw Data'!AO632,IF(AND($AE$11=$AL$4,OR($AH$11="Southbound",$AH$11="Westbound")),'Raw Data'!AO839,IF(AND($AE$11=$AL$5,OR($AH$11="Southbound",$AH$11="Westbound")),'Raw Data'!AO1046,IF(AND($AE$11=$AL$6,OR($AH$11="Southbound",$AH$11="Westbound")),'Raw Data'!AO1253,IF(AND($AE$11=$AL$7,OR($AH$11="Southbound",$AH$11="Westbound")),'Raw Data'!AO1460,IF(AND($AE$11=$AL$1,$AH$11="Combined"),SUM('Raw Data'!AO217:AO218),IF(AND($AE$11=$AL$2,$AH$11="Combined"),SUM('Raw Data'!AO424:AO425),IF(AND($AE$11=$AL$3,$AH$11="Combined"),SUM('Raw Data'!AO631:AO632),IF(AND($AE$11=$AL$4,$AH$11="Combined"),SUM('Raw Data'!AO838:AO839),IF(AND($AE$11=$AL$5,$AH$11="Combined"),SUM('Raw Data'!AO1045:AO1046),IF(AND($AE$11=$AL$6,$AH$11="Combined"),SUM('Raw Data'!AO1252:AO1253),IF(AND($AE$11=$AL$7,$AH$11="Combined"),SUM('Raw Data'!AO1459:AO1460),"Error")))))))))))))))))))))</f>
        <v>5</v>
      </c>
      <c r="F61" s="6">
        <f>IF(AND($AE$11=$AL$1,OR($AH$11="Northbound",$AH$11="Eastbound")),'Raw Data'!AP217,IF(AND($AE$11=$AL$2,OR($AH$11="Northbound",$AH$11="Eastbound")),'Raw Data'!AP424,IF(AND($AE$11=$AL$3,OR($AH$11="Northbound",$AH$11="Eastbound")),'Raw Data'!AP631,IF(AND($AE$11=$AL$4,OR($AH$11="Northbound",$AH$11="Eastbound")),'Raw Data'!AP838,IF(AND($AE$11=$AL$5,OR($AH$11="Northbound",$AH$11="Eastbound")),'Raw Data'!AP1045,IF(AND($AE$11=$AL$6,OR($AH$11="Northbound",$AH$11="Eastbound")),'Raw Data'!AP1252,IF(AND($AE$11=$AL$7,OR($AH$11="Northbound",$AH$11="Eastbound")),'Raw Data'!AP1459,IF(AND($AE$11=$AL$1,OR($AH$11="Southbound",$AH$11="Westbound")),'Raw Data'!AP218,IF(AND($AE$11=$AL$2,OR($AH$11="Southbound",$AH$11="Westbound")),'Raw Data'!AP425,IF(AND($AE$11=$AL$3,OR($AH$11="Southbound",$AH$11="Westbound")),'Raw Data'!AP632,IF(AND($AE$11=$AL$4,OR($AH$11="Southbound",$AH$11="Westbound")),'Raw Data'!AP839,IF(AND($AE$11=$AL$5,OR($AH$11="Southbound",$AH$11="Westbound")),'Raw Data'!AP1046,IF(AND($AE$11=$AL$6,OR($AH$11="Southbound",$AH$11="Westbound")),'Raw Data'!AP1253,IF(AND($AE$11=$AL$7,OR($AH$11="Southbound",$AH$11="Westbound")),'Raw Data'!AP1460,IF(AND($AE$11=$AL$1,$AH$11="Combined"),SUM('Raw Data'!AP217:AP218),IF(AND($AE$11=$AL$2,$AH$11="Combined"),SUM('Raw Data'!AP424:AP425),IF(AND($AE$11=$AL$3,$AH$11="Combined"),SUM('Raw Data'!AP631:AP632),IF(AND($AE$11=$AL$4,$AH$11="Combined"),SUM('Raw Data'!AP838:AP839),IF(AND($AE$11=$AL$5,$AH$11="Combined"),SUM('Raw Data'!AP1045:AP1046),IF(AND($AE$11=$AL$6,$AH$11="Combined"),SUM('Raw Data'!AP1252:AP1253),IF(AND($AE$11=$AL$7,$AH$11="Combined"),SUM('Raw Data'!AP1459:AP1460),"Error")))))))))))))))))))))</f>
        <v>9</v>
      </c>
      <c r="G61" s="6">
        <f>IF(AND($AE$11=$AL$1,OR($AH$11="Northbound",$AH$11="Eastbound")),'Raw Data'!AQ217,IF(AND($AE$11=$AL$2,OR($AH$11="Northbound",$AH$11="Eastbound")),'Raw Data'!AQ424,IF(AND($AE$11=$AL$3,OR($AH$11="Northbound",$AH$11="Eastbound")),'Raw Data'!AQ631,IF(AND($AE$11=$AL$4,OR($AH$11="Northbound",$AH$11="Eastbound")),'Raw Data'!AQ838,IF(AND($AE$11=$AL$5,OR($AH$11="Northbound",$AH$11="Eastbound")),'Raw Data'!AQ1045,IF(AND($AE$11=$AL$6,OR($AH$11="Northbound",$AH$11="Eastbound")),'Raw Data'!AQ1252,IF(AND($AE$11=$AL$7,OR($AH$11="Northbound",$AH$11="Eastbound")),'Raw Data'!AQ1459,IF(AND($AE$11=$AL$1,OR($AH$11="Southbound",$AH$11="Westbound")),'Raw Data'!AQ218,IF(AND($AE$11=$AL$2,OR($AH$11="Southbound",$AH$11="Westbound")),'Raw Data'!AQ425,IF(AND($AE$11=$AL$3,OR($AH$11="Southbound",$AH$11="Westbound")),'Raw Data'!AQ632,IF(AND($AE$11=$AL$4,OR($AH$11="Southbound",$AH$11="Westbound")),'Raw Data'!AQ839,IF(AND($AE$11=$AL$5,OR($AH$11="Southbound",$AH$11="Westbound")),'Raw Data'!AQ1046,IF(AND($AE$11=$AL$6,OR($AH$11="Southbound",$AH$11="Westbound")),'Raw Data'!AQ1253,IF(AND($AE$11=$AL$7,OR($AH$11="Southbound",$AH$11="Westbound")),'Raw Data'!AQ1460,IF(AND($AE$11=$AL$1,$AH$11="Combined"),SUM('Raw Data'!AQ217:AQ218),IF(AND($AE$11=$AL$2,$AH$11="Combined"),SUM('Raw Data'!AQ424:AQ425),IF(AND($AE$11=$AL$3,$AH$11="Combined"),SUM('Raw Data'!AQ631:AQ632),IF(AND($AE$11=$AL$4,$AH$11="Combined"),SUM('Raw Data'!AQ838:AQ839),IF(AND($AE$11=$AL$5,$AH$11="Combined"),SUM('Raw Data'!AQ1045:AQ1046),IF(AND($AE$11=$AL$6,$AH$11="Combined"),SUM('Raw Data'!AQ1252:AQ1253),IF(AND($AE$11=$AL$7,$AH$11="Combined"),SUM('Raw Data'!AQ1459:AQ1460),"Error")))))))))))))))))))))</f>
        <v>2</v>
      </c>
      <c r="H61" s="6">
        <f>IF(AND($AE$11=$AL$1,OR($AH$11="Northbound",$AH$11="Eastbound")),'Raw Data'!AR217,IF(AND($AE$11=$AL$2,OR($AH$11="Northbound",$AH$11="Eastbound")),'Raw Data'!AR424,IF(AND($AE$11=$AL$3,OR($AH$11="Northbound",$AH$11="Eastbound")),'Raw Data'!AR631,IF(AND($AE$11=$AL$4,OR($AH$11="Northbound",$AH$11="Eastbound")),'Raw Data'!AR838,IF(AND($AE$11=$AL$5,OR($AH$11="Northbound",$AH$11="Eastbound")),'Raw Data'!AR1045,IF(AND($AE$11=$AL$6,OR($AH$11="Northbound",$AH$11="Eastbound")),'Raw Data'!AR1252,IF(AND($AE$11=$AL$7,OR($AH$11="Northbound",$AH$11="Eastbound")),'Raw Data'!AR1459,IF(AND($AE$11=$AL$1,OR($AH$11="Southbound",$AH$11="Westbound")),'Raw Data'!AR218,IF(AND($AE$11=$AL$2,OR($AH$11="Southbound",$AH$11="Westbound")),'Raw Data'!AR425,IF(AND($AE$11=$AL$3,OR($AH$11="Southbound",$AH$11="Westbound")),'Raw Data'!AR632,IF(AND($AE$11=$AL$4,OR($AH$11="Southbound",$AH$11="Westbound")),'Raw Data'!AR839,IF(AND($AE$11=$AL$5,OR($AH$11="Southbound",$AH$11="Westbound")),'Raw Data'!AR1046,IF(AND($AE$11=$AL$6,OR($AH$11="Southbound",$AH$11="Westbound")),'Raw Data'!AR1253,IF(AND($AE$11=$AL$7,OR($AH$11="Southbound",$AH$11="Westbound")),'Raw Data'!AR1460,IF(AND($AE$11=$AL$1,$AH$11="Combined"),SUM('Raw Data'!AR217:AR218),IF(AND($AE$11=$AL$2,$AH$11="Combined"),SUM('Raw Data'!AR424:AR425),IF(AND($AE$11=$AL$3,$AH$11="Combined"),SUM('Raw Data'!AR631:AR632),IF(AND($AE$11=$AL$4,$AH$11="Combined"),SUM('Raw Data'!AR838:AR839),IF(AND($AE$11=$AL$5,$AH$11="Combined"),SUM('Raw Data'!AR1045:AR1046),IF(AND($AE$11=$AL$6,$AH$11="Combined"),SUM('Raw Data'!AR1252:AR1253),IF(AND($AE$11=$AL$7,$AH$11="Combined"),SUM('Raw Data'!AR1459:AR1460),"Error")))))))))))))))))))))</f>
        <v>1</v>
      </c>
      <c r="I61" s="6">
        <f>IF(AND($AE$11=$AL$1,OR($AH$11="Northbound",$AH$11="Eastbound")),'Raw Data'!AS217,IF(AND($AE$11=$AL$2,OR($AH$11="Northbound",$AH$11="Eastbound")),'Raw Data'!AS424,IF(AND($AE$11=$AL$3,OR($AH$11="Northbound",$AH$11="Eastbound")),'Raw Data'!AS631,IF(AND($AE$11=$AL$4,OR($AH$11="Northbound",$AH$11="Eastbound")),'Raw Data'!AS838,IF(AND($AE$11=$AL$5,OR($AH$11="Northbound",$AH$11="Eastbound")),'Raw Data'!AS1045,IF(AND($AE$11=$AL$6,OR($AH$11="Northbound",$AH$11="Eastbound")),'Raw Data'!AS1252,IF(AND($AE$11=$AL$7,OR($AH$11="Northbound",$AH$11="Eastbound")),'Raw Data'!AS1459,IF(AND($AE$11=$AL$1,OR($AH$11="Southbound",$AH$11="Westbound")),'Raw Data'!AS218,IF(AND($AE$11=$AL$2,OR($AH$11="Southbound",$AH$11="Westbound")),'Raw Data'!AS425,IF(AND($AE$11=$AL$3,OR($AH$11="Southbound",$AH$11="Westbound")),'Raw Data'!AS632,IF(AND($AE$11=$AL$4,OR($AH$11="Southbound",$AH$11="Westbound")),'Raw Data'!AS839,IF(AND($AE$11=$AL$5,OR($AH$11="Southbound",$AH$11="Westbound")),'Raw Data'!AS1046,IF(AND($AE$11=$AL$6,OR($AH$11="Southbound",$AH$11="Westbound")),'Raw Data'!AS1253,IF(AND($AE$11=$AL$7,OR($AH$11="Southbound",$AH$11="Westbound")),'Raw Data'!AS1460,IF(AND($AE$11=$AL$1,$AH$11="Combined"),SUM('Raw Data'!AS217:AS218),IF(AND($AE$11=$AL$2,$AH$11="Combined"),SUM('Raw Data'!AS424:AS425),IF(AND($AE$11=$AL$3,$AH$11="Combined"),SUM('Raw Data'!AS631:AS632),IF(AND($AE$11=$AL$4,$AH$11="Combined"),SUM('Raw Data'!AS838:AS839),IF(AND($AE$11=$AL$5,$AH$11="Combined"),SUM('Raw Data'!AS1045:AS1046),IF(AND($AE$11=$AL$6,$AH$11="Combined"),SUM('Raw Data'!AS1252:AS1253),IF(AND($AE$11=$AL$7,$AH$11="Combined"),SUM('Raw Data'!AS1459:AS1460),"Error")))))))))))))))))))))</f>
        <v>0</v>
      </c>
      <c r="J61" s="6">
        <f>IF(AND($AE$11=$AL$1,OR($AH$11="Northbound",$AH$11="Eastbound")),'Raw Data'!AT217,IF(AND($AE$11=$AL$2,OR($AH$11="Northbound",$AH$11="Eastbound")),'Raw Data'!AT424,IF(AND($AE$11=$AL$3,OR($AH$11="Northbound",$AH$11="Eastbound")),'Raw Data'!AT631,IF(AND($AE$11=$AL$4,OR($AH$11="Northbound",$AH$11="Eastbound")),'Raw Data'!AT838,IF(AND($AE$11=$AL$5,OR($AH$11="Northbound",$AH$11="Eastbound")),'Raw Data'!AT1045,IF(AND($AE$11=$AL$6,OR($AH$11="Northbound",$AH$11="Eastbound")),'Raw Data'!AT1252,IF(AND($AE$11=$AL$7,OR($AH$11="Northbound",$AH$11="Eastbound")),'Raw Data'!AT1459,IF(AND($AE$11=$AL$1,OR($AH$11="Southbound",$AH$11="Westbound")),'Raw Data'!AT218,IF(AND($AE$11=$AL$2,OR($AH$11="Southbound",$AH$11="Westbound")),'Raw Data'!AT425,IF(AND($AE$11=$AL$3,OR($AH$11="Southbound",$AH$11="Westbound")),'Raw Data'!AT632,IF(AND($AE$11=$AL$4,OR($AH$11="Southbound",$AH$11="Westbound")),'Raw Data'!AT839,IF(AND($AE$11=$AL$5,OR($AH$11="Southbound",$AH$11="Westbound")),'Raw Data'!AT1046,IF(AND($AE$11=$AL$6,OR($AH$11="Southbound",$AH$11="Westbound")),'Raw Data'!AT1253,IF(AND($AE$11=$AL$7,OR($AH$11="Southbound",$AH$11="Westbound")),'Raw Data'!AT1460,IF(AND($AE$11=$AL$1,$AH$11="Combined"),SUM('Raw Data'!AT217:AT218),IF(AND($AE$11=$AL$2,$AH$11="Combined"),SUM('Raw Data'!AT424:AT425),IF(AND($AE$11=$AL$3,$AH$11="Combined"),SUM('Raw Data'!AT631:AT632),IF(AND($AE$11=$AL$4,$AH$11="Combined"),SUM('Raw Data'!AT838:AT839),IF(AND($AE$11=$AL$5,$AH$11="Combined"),SUM('Raw Data'!AT1045:AT1046),IF(AND($AE$11=$AL$6,$AH$11="Combined"),SUM('Raw Data'!AT1252:AT1253),IF(AND($AE$11=$AL$7,$AH$11="Combined"),SUM('Raw Data'!AT1459:AT1460),"Error")))))))))))))))))))))</f>
        <v>0</v>
      </c>
      <c r="K61" s="6">
        <f>IF(AND($AE$11=$AL$1,OR($AH$11="Northbound",$AH$11="Eastbound")),'Raw Data'!AU217,IF(AND($AE$11=$AL$2,OR($AH$11="Northbound",$AH$11="Eastbound")),'Raw Data'!AU424,IF(AND($AE$11=$AL$3,OR($AH$11="Northbound",$AH$11="Eastbound")),'Raw Data'!AU631,IF(AND($AE$11=$AL$4,OR($AH$11="Northbound",$AH$11="Eastbound")),'Raw Data'!AU838,IF(AND($AE$11=$AL$5,OR($AH$11="Northbound",$AH$11="Eastbound")),'Raw Data'!AU1045,IF(AND($AE$11=$AL$6,OR($AH$11="Northbound",$AH$11="Eastbound")),'Raw Data'!AU1252,IF(AND($AE$11=$AL$7,OR($AH$11="Northbound",$AH$11="Eastbound")),'Raw Data'!AU1459,IF(AND($AE$11=$AL$1,OR($AH$11="Southbound",$AH$11="Westbound")),'Raw Data'!AU218,IF(AND($AE$11=$AL$2,OR($AH$11="Southbound",$AH$11="Westbound")),'Raw Data'!AU425,IF(AND($AE$11=$AL$3,OR($AH$11="Southbound",$AH$11="Westbound")),'Raw Data'!AU632,IF(AND($AE$11=$AL$4,OR($AH$11="Southbound",$AH$11="Westbound")),'Raw Data'!AU839,IF(AND($AE$11=$AL$5,OR($AH$11="Southbound",$AH$11="Westbound")),'Raw Data'!AU1046,IF(AND($AE$11=$AL$6,OR($AH$11="Southbound",$AH$11="Westbound")),'Raw Data'!AU1253,IF(AND($AE$11=$AL$7,OR($AH$11="Southbound",$AH$11="Westbound")),'Raw Data'!AU1460,IF(AND($AE$11=$AL$1,$AH$11="Combined"),SUM('Raw Data'!AU217:AU218),IF(AND($AE$11=$AL$2,$AH$11="Combined"),SUM('Raw Data'!AU424:AU425),IF(AND($AE$11=$AL$3,$AH$11="Combined"),SUM('Raw Data'!AU631:AU632),IF(AND($AE$11=$AL$4,$AH$11="Combined"),SUM('Raw Data'!AU838:AU839),IF(AND($AE$11=$AL$5,$AH$11="Combined"),SUM('Raw Data'!AU1045:AU1046),IF(AND($AE$11=$AL$6,$AH$11="Combined"),SUM('Raw Data'!AU1252:AU1253),IF(AND($AE$11=$AL$7,$AH$11="Combined"),SUM('Raw Data'!AU1459:AU1460),"Error")))))))))))))))))))))</f>
        <v>0</v>
      </c>
      <c r="L61" s="6">
        <f>IF(AND($AE$11=$AL$1,OR($AH$11="Northbound",$AH$11="Eastbound")),'Raw Data'!AV217,IF(AND($AE$11=$AL$2,OR($AH$11="Northbound",$AH$11="Eastbound")),'Raw Data'!AV424,IF(AND($AE$11=$AL$3,OR($AH$11="Northbound",$AH$11="Eastbound")),'Raw Data'!AV631,IF(AND($AE$11=$AL$4,OR($AH$11="Northbound",$AH$11="Eastbound")),'Raw Data'!AV838,IF(AND($AE$11=$AL$5,OR($AH$11="Northbound",$AH$11="Eastbound")),'Raw Data'!AV1045,IF(AND($AE$11=$AL$6,OR($AH$11="Northbound",$AH$11="Eastbound")),'Raw Data'!AV1252,IF(AND($AE$11=$AL$7,OR($AH$11="Northbound",$AH$11="Eastbound")),'Raw Data'!AV1459,IF(AND($AE$11=$AL$1,OR($AH$11="Southbound",$AH$11="Westbound")),'Raw Data'!AV218,IF(AND($AE$11=$AL$2,OR($AH$11="Southbound",$AH$11="Westbound")),'Raw Data'!AV425,IF(AND($AE$11=$AL$3,OR($AH$11="Southbound",$AH$11="Westbound")),'Raw Data'!AV632,IF(AND($AE$11=$AL$4,OR($AH$11="Southbound",$AH$11="Westbound")),'Raw Data'!AV839,IF(AND($AE$11=$AL$5,OR($AH$11="Southbound",$AH$11="Westbound")),'Raw Data'!AV1046,IF(AND($AE$11=$AL$6,OR($AH$11="Southbound",$AH$11="Westbound")),'Raw Data'!AV1253,IF(AND($AE$11=$AL$7,OR($AH$11="Southbound",$AH$11="Westbound")),'Raw Data'!AV1460,IF(AND($AE$11=$AL$1,$AH$11="Combined"),SUM('Raw Data'!AV217:AV218),IF(AND($AE$11=$AL$2,$AH$11="Combined"),SUM('Raw Data'!AV424:AV425),IF(AND($AE$11=$AL$3,$AH$11="Combined"),SUM('Raw Data'!AV631:AV632),IF(AND($AE$11=$AL$4,$AH$11="Combined"),SUM('Raw Data'!AV838:AV839),IF(AND($AE$11=$AL$5,$AH$11="Combined"),SUM('Raw Data'!AV1045:AV1046),IF(AND($AE$11=$AL$6,$AH$11="Combined"),SUM('Raw Data'!AV1252:AV1253),IF(AND($AE$11=$AL$7,$AH$11="Combined"),SUM('Raw Data'!AV1459:AV1460),"Error")))))))))))))))))))))</f>
        <v>0</v>
      </c>
      <c r="M61" s="6">
        <f>IF(AND($AE$11=$AL$1,OR($AH$11="Northbound",$AH$11="Eastbound")),'Raw Data'!AW217,IF(AND($AE$11=$AL$2,OR($AH$11="Northbound",$AH$11="Eastbound")),'Raw Data'!AW424,IF(AND($AE$11=$AL$3,OR($AH$11="Northbound",$AH$11="Eastbound")),'Raw Data'!AW631,IF(AND($AE$11=$AL$4,OR($AH$11="Northbound",$AH$11="Eastbound")),'Raw Data'!AW838,IF(AND($AE$11=$AL$5,OR($AH$11="Northbound",$AH$11="Eastbound")),'Raw Data'!AW1045,IF(AND($AE$11=$AL$6,OR($AH$11="Northbound",$AH$11="Eastbound")),'Raw Data'!AW1252,IF(AND($AE$11=$AL$7,OR($AH$11="Northbound",$AH$11="Eastbound")),'Raw Data'!AW1459,IF(AND($AE$11=$AL$1,OR($AH$11="Southbound",$AH$11="Westbound")),'Raw Data'!AW218,IF(AND($AE$11=$AL$2,OR($AH$11="Southbound",$AH$11="Westbound")),'Raw Data'!AW425,IF(AND($AE$11=$AL$3,OR($AH$11="Southbound",$AH$11="Westbound")),'Raw Data'!AW632,IF(AND($AE$11=$AL$4,OR($AH$11="Southbound",$AH$11="Westbound")),'Raw Data'!AW839,IF(AND($AE$11=$AL$5,OR($AH$11="Southbound",$AH$11="Westbound")),'Raw Data'!AW1046,IF(AND($AE$11=$AL$6,OR($AH$11="Southbound",$AH$11="Westbound")),'Raw Data'!AW1253,IF(AND($AE$11=$AL$7,OR($AH$11="Southbound",$AH$11="Westbound")),'Raw Data'!AW1460,IF(AND($AE$11=$AL$1,$AH$11="Combined"),SUM('Raw Data'!AW217:AW218),IF(AND($AE$11=$AL$2,$AH$11="Combined"),SUM('Raw Data'!AW424:AW425),IF(AND($AE$11=$AL$3,$AH$11="Combined"),SUM('Raw Data'!AW631:AW632),IF(AND($AE$11=$AL$4,$AH$11="Combined"),SUM('Raw Data'!AW838:AW839),IF(AND($AE$11=$AL$5,$AH$11="Combined"),SUM('Raw Data'!AW1045:AW1046),IF(AND($AE$11=$AL$6,$AH$11="Combined"),SUM('Raw Data'!AW1252:AW1253),IF(AND($AE$11=$AL$7,$AH$11="Combined"),SUM('Raw Data'!AW1459:AW1460),"Error")))))))))))))))))))))</f>
        <v>0</v>
      </c>
      <c r="N61" s="6">
        <f>IF(AND($AE$11=$AL$1,OR($AH$11="Northbound",$AH$11="Eastbound")),'Raw Data'!AX217,IF(AND($AE$11=$AL$2,OR($AH$11="Northbound",$AH$11="Eastbound")),'Raw Data'!AX424,IF(AND($AE$11=$AL$3,OR($AH$11="Northbound",$AH$11="Eastbound")),'Raw Data'!AX631,IF(AND($AE$11=$AL$4,OR($AH$11="Northbound",$AH$11="Eastbound")),'Raw Data'!AX838,IF(AND($AE$11=$AL$5,OR($AH$11="Northbound",$AH$11="Eastbound")),'Raw Data'!AX1045,IF(AND($AE$11=$AL$6,OR($AH$11="Northbound",$AH$11="Eastbound")),'Raw Data'!AX1252,IF(AND($AE$11=$AL$7,OR($AH$11="Northbound",$AH$11="Eastbound")),'Raw Data'!AX1459,IF(AND($AE$11=$AL$1,OR($AH$11="Southbound",$AH$11="Westbound")),'Raw Data'!AX218,IF(AND($AE$11=$AL$2,OR($AH$11="Southbound",$AH$11="Westbound")),'Raw Data'!AX425,IF(AND($AE$11=$AL$3,OR($AH$11="Southbound",$AH$11="Westbound")),'Raw Data'!AX632,IF(AND($AE$11=$AL$4,OR($AH$11="Southbound",$AH$11="Westbound")),'Raw Data'!AX839,IF(AND($AE$11=$AL$5,OR($AH$11="Southbound",$AH$11="Westbound")),'Raw Data'!AX1046,IF(AND($AE$11=$AL$6,OR($AH$11="Southbound",$AH$11="Westbound")),'Raw Data'!AX1253,IF(AND($AE$11=$AL$7,OR($AH$11="Southbound",$AH$11="Westbound")),'Raw Data'!AX1460,IF(AND($AE$11=$AL$1,$AH$11="Combined"),SUM('Raw Data'!AX217:AX218),IF(AND($AE$11=$AL$2,$AH$11="Combined"),SUM('Raw Data'!AX424:AX425),IF(AND($AE$11=$AL$3,$AH$11="Combined"),SUM('Raw Data'!AX631:AX632),IF(AND($AE$11=$AL$4,$AH$11="Combined"),SUM('Raw Data'!AX838:AX839),IF(AND($AE$11=$AL$5,$AH$11="Combined"),SUM('Raw Data'!AX1045:AX1046),IF(AND($AE$11=$AL$6,$AH$11="Combined"),SUM('Raw Data'!AX1252:AX1253),IF(AND($AE$11=$AL$7,$AH$11="Combined"),SUM('Raw Data'!AX1459:AX1460),"Error")))))))))))))))))))))</f>
        <v>0</v>
      </c>
      <c r="O61" s="6">
        <f>IF(AND($AE$11=$AL$1,OR($AH$11="Northbound",$AH$11="Eastbound")),'Raw Data'!AY217,IF(AND($AE$11=$AL$2,OR($AH$11="Northbound",$AH$11="Eastbound")),'Raw Data'!AY424,IF(AND($AE$11=$AL$3,OR($AH$11="Northbound",$AH$11="Eastbound")),'Raw Data'!AY631,IF(AND($AE$11=$AL$4,OR($AH$11="Northbound",$AH$11="Eastbound")),'Raw Data'!AY838,IF(AND($AE$11=$AL$5,OR($AH$11="Northbound",$AH$11="Eastbound")),'Raw Data'!AY1045,IF(AND($AE$11=$AL$6,OR($AH$11="Northbound",$AH$11="Eastbound")),'Raw Data'!AY1252,IF(AND($AE$11=$AL$7,OR($AH$11="Northbound",$AH$11="Eastbound")),'Raw Data'!AY1459,IF(AND($AE$11=$AL$1,OR($AH$11="Southbound",$AH$11="Westbound")),'Raw Data'!AY218,IF(AND($AE$11=$AL$2,OR($AH$11="Southbound",$AH$11="Westbound")),'Raw Data'!AY425,IF(AND($AE$11=$AL$3,OR($AH$11="Southbound",$AH$11="Westbound")),'Raw Data'!AY632,IF(AND($AE$11=$AL$4,OR($AH$11="Southbound",$AH$11="Westbound")),'Raw Data'!AY839,IF(AND($AE$11=$AL$5,OR($AH$11="Southbound",$AH$11="Westbound")),'Raw Data'!AY1046,IF(AND($AE$11=$AL$6,OR($AH$11="Southbound",$AH$11="Westbound")),'Raw Data'!AY1253,IF(AND($AE$11=$AL$7,OR($AH$11="Southbound",$AH$11="Westbound")),'Raw Data'!AY1460,IF(AND($AE$11=$AL$1,$AH$11="Combined"),SUM('Raw Data'!AY217:AY218),IF(AND($AE$11=$AL$2,$AH$11="Combined"),SUM('Raw Data'!AY424:AY425),IF(AND($AE$11=$AL$3,$AH$11="Combined"),SUM('Raw Data'!AY631:AY632),IF(AND($AE$11=$AL$4,$AH$11="Combined"),SUM('Raw Data'!AY838:AY839),IF(AND($AE$11=$AL$5,$AH$11="Combined"),SUM('Raw Data'!AY1045:AY1046),IF(AND($AE$11=$AL$6,$AH$11="Combined"),SUM('Raw Data'!AY1252:AY1253),IF(AND($AE$11=$AL$7,$AH$11="Combined"),SUM('Raw Data'!AY1459:AY1460),"Error")))))))))))))))))))))</f>
        <v>0</v>
      </c>
      <c r="P61" s="6">
        <f>IF(AND($AE$11=$AL$1,OR($AH$11="Northbound",$AH$11="Eastbound")),'Raw Data'!AZ217,IF(AND($AE$11=$AL$2,OR($AH$11="Northbound",$AH$11="Eastbound")),'Raw Data'!AZ424,IF(AND($AE$11=$AL$3,OR($AH$11="Northbound",$AH$11="Eastbound")),'Raw Data'!AZ631,IF(AND($AE$11=$AL$4,OR($AH$11="Northbound",$AH$11="Eastbound")),'Raw Data'!AZ838,IF(AND($AE$11=$AL$5,OR($AH$11="Northbound",$AH$11="Eastbound")),'Raw Data'!AZ1045,IF(AND($AE$11=$AL$6,OR($AH$11="Northbound",$AH$11="Eastbound")),'Raw Data'!AZ1252,IF(AND($AE$11=$AL$7,OR($AH$11="Northbound",$AH$11="Eastbound")),'Raw Data'!AZ1459,IF(AND($AE$11=$AL$1,OR($AH$11="Southbound",$AH$11="Westbound")),'Raw Data'!AZ218,IF(AND($AE$11=$AL$2,OR($AH$11="Southbound",$AH$11="Westbound")),'Raw Data'!AZ425,IF(AND($AE$11=$AL$3,OR($AH$11="Southbound",$AH$11="Westbound")),'Raw Data'!AZ632,IF(AND($AE$11=$AL$4,OR($AH$11="Southbound",$AH$11="Westbound")),'Raw Data'!AZ839,IF(AND($AE$11=$AL$5,OR($AH$11="Southbound",$AH$11="Westbound")),'Raw Data'!AZ1046,IF(AND($AE$11=$AL$6,OR($AH$11="Southbound",$AH$11="Westbound")),'Raw Data'!AZ1253,IF(AND($AE$11=$AL$7,OR($AH$11="Southbound",$AH$11="Westbound")),'Raw Data'!AZ1460,IF(AND($AE$11=$AL$1,$AH$11="Combined"),SUM('Raw Data'!AZ217:AZ218),IF(AND($AE$11=$AL$2,$AH$11="Combined"),SUM('Raw Data'!AZ424:AZ425),IF(AND($AE$11=$AL$3,$AH$11="Combined"),SUM('Raw Data'!AZ631:AZ632),IF(AND($AE$11=$AL$4,$AH$11="Combined"),SUM('Raw Data'!AZ838:AZ839),IF(AND($AE$11=$AL$5,$AH$11="Combined"),SUM('Raw Data'!AZ1045:AZ1046),IF(AND($AE$11=$AL$6,$AH$11="Combined"),SUM('Raw Data'!AZ1252:AZ1253),IF(AND($AE$11=$AL$7,$AH$11="Combined"),SUM('Raw Data'!AZ1459:AZ1460),"Error")))))))))))))))))))))</f>
        <v>0</v>
      </c>
      <c r="Q61" s="6">
        <f>IF(AND($AE$11=$AL$1,OR($AH$11="Northbound",$AH$11="Eastbound")),'Raw Data'!BA217,IF(AND($AE$11=$AL$2,OR($AH$11="Northbound",$AH$11="Eastbound")),'Raw Data'!BA424,IF(AND($AE$11=$AL$3,OR($AH$11="Northbound",$AH$11="Eastbound")),'Raw Data'!BA631,IF(AND($AE$11=$AL$4,OR($AH$11="Northbound",$AH$11="Eastbound")),'Raw Data'!BA838,IF(AND($AE$11=$AL$5,OR($AH$11="Northbound",$AH$11="Eastbound")),'Raw Data'!BA1045,IF(AND($AE$11=$AL$6,OR($AH$11="Northbound",$AH$11="Eastbound")),'Raw Data'!BA1252,IF(AND($AE$11=$AL$7,OR($AH$11="Northbound",$AH$11="Eastbound")),'Raw Data'!BA1459,IF(AND($AE$11=$AL$1,OR($AH$11="Southbound",$AH$11="Westbound")),'Raw Data'!BA218,IF(AND($AE$11=$AL$2,OR($AH$11="Southbound",$AH$11="Westbound")),'Raw Data'!BA425,IF(AND($AE$11=$AL$3,OR($AH$11="Southbound",$AH$11="Westbound")),'Raw Data'!BA632,IF(AND($AE$11=$AL$4,OR($AH$11="Southbound",$AH$11="Westbound")),'Raw Data'!BA839,IF(AND($AE$11=$AL$5,OR($AH$11="Southbound",$AH$11="Westbound")),'Raw Data'!BA1046,IF(AND($AE$11=$AL$6,OR($AH$11="Southbound",$AH$11="Westbound")),'Raw Data'!BA1253,IF(AND($AE$11=$AL$7,OR($AH$11="Southbound",$AH$11="Westbound")),'Raw Data'!BA1460,IF(AND($AE$11=$AL$1,$AH$11="Combined"),SUM('Raw Data'!BA217:BA218),IF(AND($AE$11=$AL$2,$AH$11="Combined"),SUM('Raw Data'!BA424:BA425),IF(AND($AE$11=$AL$3,$AH$11="Combined"),SUM('Raw Data'!BA631:BA632),IF(AND($AE$11=$AL$4,$AH$11="Combined"),SUM('Raw Data'!BA838:BA839),IF(AND($AE$11=$AL$5,$AH$11="Combined"),SUM('Raw Data'!BA1045:BA1046),IF(AND($AE$11=$AL$6,$AH$11="Combined"),SUM('Raw Data'!BA1252:BA1253),IF(AND($AE$11=$AL$7,$AH$11="Combined"),SUM('Raw Data'!BA1459:BA1460),"Error")))))))))))))))))))))</f>
        <v>0</v>
      </c>
      <c r="R61" s="6">
        <f>IF(AND($AE$11=$AL$1,OR($AH$11="Northbound",$AH$11="Eastbound")),'Raw Data'!BB217,IF(AND($AE$11=$AL$2,OR($AH$11="Northbound",$AH$11="Eastbound")),'Raw Data'!BB424,IF(AND($AE$11=$AL$3,OR($AH$11="Northbound",$AH$11="Eastbound")),'Raw Data'!BB631,IF(AND($AE$11=$AL$4,OR($AH$11="Northbound",$AH$11="Eastbound")),'Raw Data'!BB838,IF(AND($AE$11=$AL$5,OR($AH$11="Northbound",$AH$11="Eastbound")),'Raw Data'!BB1045,IF(AND($AE$11=$AL$6,OR($AH$11="Northbound",$AH$11="Eastbound")),'Raw Data'!BB1252,IF(AND($AE$11=$AL$7,OR($AH$11="Northbound",$AH$11="Eastbound")),'Raw Data'!BB1459,IF(AND($AE$11=$AL$1,OR($AH$11="Southbound",$AH$11="Westbound")),'Raw Data'!BB218,IF(AND($AE$11=$AL$2,OR($AH$11="Southbound",$AH$11="Westbound")),'Raw Data'!BB425,IF(AND($AE$11=$AL$3,OR($AH$11="Southbound",$AH$11="Westbound")),'Raw Data'!BB632,IF(AND($AE$11=$AL$4,OR($AH$11="Southbound",$AH$11="Westbound")),'Raw Data'!BB839,IF(AND($AE$11=$AL$5,OR($AH$11="Southbound",$AH$11="Westbound")),'Raw Data'!BB1046,IF(AND($AE$11=$AL$6,OR($AH$11="Southbound",$AH$11="Westbound")),'Raw Data'!BB1253,IF(AND($AE$11=$AL$7,OR($AH$11="Southbound",$AH$11="Westbound")),'Raw Data'!BB1460,IF(AND($AE$11=$AL$1,$AH$11="Combined"),SUM('Raw Data'!BB217:BB218),IF(AND($AE$11=$AL$2,$AH$11="Combined"),SUM('Raw Data'!BB424:BB425),IF(AND($AE$11=$AL$3,$AH$11="Combined"),SUM('Raw Data'!BB631:BB632),IF(AND($AE$11=$AL$4,$AH$11="Combined"),SUM('Raw Data'!BB838:BB839),IF(AND($AE$11=$AL$5,$AH$11="Combined"),SUM('Raw Data'!BB1045:BB1046),IF(AND($AE$11=$AL$6,$AH$11="Combined"),SUM('Raw Data'!BB1252:BB1253),IF(AND($AE$11=$AL$7,$AH$11="Combined"),SUM('Raw Data'!BB1459:BB1460),"Error")))))))))))))))))))))</f>
        <v>0</v>
      </c>
      <c r="S61" s="6">
        <f>IF(AND($AE$11=$AL$1,OR($AH$11="Northbound",$AH$11="Eastbound")),'Raw Data'!BC217,IF(AND($AE$11=$AL$2,OR($AH$11="Northbound",$AH$11="Eastbound")),'Raw Data'!BC424,IF(AND($AE$11=$AL$3,OR($AH$11="Northbound",$AH$11="Eastbound")),'Raw Data'!BC631,IF(AND($AE$11=$AL$4,OR($AH$11="Northbound",$AH$11="Eastbound")),'Raw Data'!BC838,IF(AND($AE$11=$AL$5,OR($AH$11="Northbound",$AH$11="Eastbound")),'Raw Data'!BC1045,IF(AND($AE$11=$AL$6,OR($AH$11="Northbound",$AH$11="Eastbound")),'Raw Data'!BC1252,IF(AND($AE$11=$AL$7,OR($AH$11="Northbound",$AH$11="Eastbound")),'Raw Data'!BC1459,IF(AND($AE$11=$AL$1,OR($AH$11="Southbound",$AH$11="Westbound")),'Raw Data'!BC218,IF(AND($AE$11=$AL$2,OR($AH$11="Southbound",$AH$11="Westbound")),'Raw Data'!BC425,IF(AND($AE$11=$AL$3,OR($AH$11="Southbound",$AH$11="Westbound")),'Raw Data'!BC632,IF(AND($AE$11=$AL$4,OR($AH$11="Southbound",$AH$11="Westbound")),'Raw Data'!BC839,IF(AND($AE$11=$AL$5,OR($AH$11="Southbound",$AH$11="Westbound")),'Raw Data'!BC1046,IF(AND($AE$11=$AL$6,OR($AH$11="Southbound",$AH$11="Westbound")),'Raw Data'!BC1253,IF(AND($AE$11=$AL$7,OR($AH$11="Southbound",$AH$11="Westbound")),'Raw Data'!BC1460,IF(AND($AE$11=$AL$1,$AH$11="Combined"),SUM('Raw Data'!BC217:BC218),IF(AND($AE$11=$AL$2,$AH$11="Combined"),SUM('Raw Data'!BC424:BC425),IF(AND($AE$11=$AL$3,$AH$11="Combined"),SUM('Raw Data'!BC631:BC632),IF(AND($AE$11=$AL$4,$AH$11="Combined"),SUM('Raw Data'!BC838:BC839),IF(AND($AE$11=$AL$5,$AH$11="Combined"),SUM('Raw Data'!BC1045:BC1046),IF(AND($AE$11=$AL$6,$AH$11="Combined"),SUM('Raw Data'!BC1252:BC1253),IF(AND($AE$11=$AL$7,$AH$11="Combined"),SUM('Raw Data'!BC1459:BC1460),"Error")))))))))))))))))))))</f>
        <v>0</v>
      </c>
      <c r="T61" s="6">
        <f>IF(AND($AE$11=$AL$1,OR($AH$11="Northbound",$AH$11="Eastbound")),'Raw Data'!BD217,IF(AND($AE$11=$AL$2,OR($AH$11="Northbound",$AH$11="Eastbound")),'Raw Data'!BD424,IF(AND($AE$11=$AL$3,OR($AH$11="Northbound",$AH$11="Eastbound")),'Raw Data'!BD631,IF(AND($AE$11=$AL$4,OR($AH$11="Northbound",$AH$11="Eastbound")),'Raw Data'!BD838,IF(AND($AE$11=$AL$5,OR($AH$11="Northbound",$AH$11="Eastbound")),'Raw Data'!BD1045,IF(AND($AE$11=$AL$6,OR($AH$11="Northbound",$AH$11="Eastbound")),'Raw Data'!BD1252,IF(AND($AE$11=$AL$7,OR($AH$11="Northbound",$AH$11="Eastbound")),'Raw Data'!BD1459,IF(AND($AE$11=$AL$1,OR($AH$11="Southbound",$AH$11="Westbound")),'Raw Data'!BD218,IF(AND($AE$11=$AL$2,OR($AH$11="Southbound",$AH$11="Westbound")),'Raw Data'!BD425,IF(AND($AE$11=$AL$3,OR($AH$11="Southbound",$AH$11="Westbound")),'Raw Data'!BD632,IF(AND($AE$11=$AL$4,OR($AH$11="Southbound",$AH$11="Westbound")),'Raw Data'!BD839,IF(AND($AE$11=$AL$5,OR($AH$11="Southbound",$AH$11="Westbound")),'Raw Data'!BD1046,IF(AND($AE$11=$AL$6,OR($AH$11="Southbound",$AH$11="Westbound")),'Raw Data'!BD1253,IF(AND($AE$11=$AL$7,OR($AH$11="Southbound",$AH$11="Westbound")),'Raw Data'!BD1460,IF(AND($AE$11=$AL$1,$AH$11="Combined"),SUM('Raw Data'!BD217:BD218),IF(AND($AE$11=$AL$2,$AH$11="Combined"),SUM('Raw Data'!BD424:BD425),IF(AND($AE$11=$AL$3,$AH$11="Combined"),SUM('Raw Data'!BD631:BD632),IF(AND($AE$11=$AL$4,$AH$11="Combined"),SUM('Raw Data'!BD838:BD839),IF(AND($AE$11=$AL$5,$AH$11="Combined"),SUM('Raw Data'!BD1045:BD1046),IF(AND($AE$11=$AL$6,$AH$11="Combined"),SUM('Raw Data'!BD1252:BD1253),IF(AND($AE$11=$AL$7,$AH$11="Combined"),SUM('Raw Data'!BD1459:BD1460),"Error")))))))))))))))))))))</f>
        <v>0</v>
      </c>
      <c r="U61" s="6">
        <f>IF(AND($AE$11=$AL$1,OR($AH$11="Northbound",$AH$11="Eastbound")),'Raw Data'!BE217,IF(AND($AE$11=$AL$2,OR($AH$11="Northbound",$AH$11="Eastbound")),'Raw Data'!BE424,IF(AND($AE$11=$AL$3,OR($AH$11="Northbound",$AH$11="Eastbound")),'Raw Data'!BE631,IF(AND($AE$11=$AL$4,OR($AH$11="Northbound",$AH$11="Eastbound")),'Raw Data'!BE838,IF(AND($AE$11=$AL$5,OR($AH$11="Northbound",$AH$11="Eastbound")),'Raw Data'!BE1045,IF(AND($AE$11=$AL$6,OR($AH$11="Northbound",$AH$11="Eastbound")),'Raw Data'!BE1252,IF(AND($AE$11=$AL$7,OR($AH$11="Northbound",$AH$11="Eastbound")),'Raw Data'!BE1459,IF(AND($AE$11=$AL$1,OR($AH$11="Southbound",$AH$11="Westbound")),'Raw Data'!BE218,IF(AND($AE$11=$AL$2,OR($AH$11="Southbound",$AH$11="Westbound")),'Raw Data'!BE425,IF(AND($AE$11=$AL$3,OR($AH$11="Southbound",$AH$11="Westbound")),'Raw Data'!BE632,IF(AND($AE$11=$AL$4,OR($AH$11="Southbound",$AH$11="Westbound")),'Raw Data'!BE839,IF(AND($AE$11=$AL$5,OR($AH$11="Southbound",$AH$11="Westbound")),'Raw Data'!BE1046,IF(AND($AE$11=$AL$6,OR($AH$11="Southbound",$AH$11="Westbound")),'Raw Data'!BE1253,IF(AND($AE$11=$AL$7,OR($AH$11="Southbound",$AH$11="Westbound")),'Raw Data'!BE1460,IF(AND($AE$11=$AL$1,$AH$11="Combined"),SUM('Raw Data'!BE217:BE218),IF(AND($AE$11=$AL$2,$AH$11="Combined"),SUM('Raw Data'!BE424:BE425),IF(AND($AE$11=$AL$3,$AH$11="Combined"),SUM('Raw Data'!BE631:BE632),IF(AND($AE$11=$AL$4,$AH$11="Combined"),SUM('Raw Data'!BE838:BE839),IF(AND($AE$11=$AL$5,$AH$11="Combined"),SUM('Raw Data'!BE1045:BE1046),IF(AND($AE$11=$AL$6,$AH$11="Combined"),SUM('Raw Data'!BE1252:BE1253),IF(AND($AE$11=$AL$7,$AH$11="Combined"),SUM('Raw Data'!BE1459:BE1460),"Error")))))))))))))))))))))</f>
        <v>0</v>
      </c>
      <c r="V61" s="6">
        <f>IF(AND($AE$11=$AL$1,OR($AH$11="Northbound",$AH$11="Eastbound")),'Raw Data'!BF217,IF(AND($AE$11=$AL$2,OR($AH$11="Northbound",$AH$11="Eastbound")),'Raw Data'!BF424,IF(AND($AE$11=$AL$3,OR($AH$11="Northbound",$AH$11="Eastbound")),'Raw Data'!BF631,IF(AND($AE$11=$AL$4,OR($AH$11="Northbound",$AH$11="Eastbound")),'Raw Data'!BF838,IF(AND($AE$11=$AL$5,OR($AH$11="Northbound",$AH$11="Eastbound")),'Raw Data'!BF1045,IF(AND($AE$11=$AL$6,OR($AH$11="Northbound",$AH$11="Eastbound")),'Raw Data'!BF1252,IF(AND($AE$11=$AL$7,OR($AH$11="Northbound",$AH$11="Eastbound")),'Raw Data'!BF1459,IF(AND($AE$11=$AL$1,OR($AH$11="Southbound",$AH$11="Westbound")),'Raw Data'!BF218,IF(AND($AE$11=$AL$2,OR($AH$11="Southbound",$AH$11="Westbound")),'Raw Data'!BF425,IF(AND($AE$11=$AL$3,OR($AH$11="Southbound",$AH$11="Westbound")),'Raw Data'!BF632,IF(AND($AE$11=$AL$4,OR($AH$11="Southbound",$AH$11="Westbound")),'Raw Data'!BF839,IF(AND($AE$11=$AL$5,OR($AH$11="Southbound",$AH$11="Westbound")),'Raw Data'!BF1046,IF(AND($AE$11=$AL$6,OR($AH$11="Southbound",$AH$11="Westbound")),'Raw Data'!BF1253,IF(AND($AE$11=$AL$7,OR($AH$11="Southbound",$AH$11="Westbound")),'Raw Data'!BF1460,IF(AND($AE$11=$AL$1,$AH$11="Combined"),SUM('Raw Data'!BF217:BF218),IF(AND($AE$11=$AL$2,$AH$11="Combined"),SUM('Raw Data'!BF424:BF425),IF(AND($AE$11=$AL$3,$AH$11="Combined"),SUM('Raw Data'!BF631:BF632),IF(AND($AE$11=$AL$4,$AH$11="Combined"),SUM('Raw Data'!BF838:BF839),IF(AND($AE$11=$AL$5,$AH$11="Combined"),SUM('Raw Data'!BF1045:BF1046),IF(AND($AE$11=$AL$6,$AH$11="Combined"),SUM('Raw Data'!BF1252:BF1253),IF(AND($AE$11=$AL$7,$AH$11="Combined"),SUM('Raw Data'!BF1459:BF1460),"Error")))))))))))))))))))))</f>
        <v>0</v>
      </c>
      <c r="W61" s="6">
        <f>IF(AND($AE$11=$AL$1,OR($AH$11="Northbound",$AH$11="Eastbound")),'Raw Data'!BG217,IF(AND($AE$11=$AL$2,OR($AH$11="Northbound",$AH$11="Eastbound")),'Raw Data'!BG424,IF(AND($AE$11=$AL$3,OR($AH$11="Northbound",$AH$11="Eastbound")),'Raw Data'!BG631,IF(AND($AE$11=$AL$4,OR($AH$11="Northbound",$AH$11="Eastbound")),'Raw Data'!BG838,IF(AND($AE$11=$AL$5,OR($AH$11="Northbound",$AH$11="Eastbound")),'Raw Data'!BG1045,IF(AND($AE$11=$AL$6,OR($AH$11="Northbound",$AH$11="Eastbound")),'Raw Data'!BG1252,IF(AND($AE$11=$AL$7,OR($AH$11="Northbound",$AH$11="Eastbound")),'Raw Data'!BG1459,IF(AND($AE$11=$AL$1,OR($AH$11="Southbound",$AH$11="Westbound")),'Raw Data'!BG218,IF(AND($AE$11=$AL$2,OR($AH$11="Southbound",$AH$11="Westbound")),'Raw Data'!BG425,IF(AND($AE$11=$AL$3,OR($AH$11="Southbound",$AH$11="Westbound")),'Raw Data'!BG632,IF(AND($AE$11=$AL$4,OR($AH$11="Southbound",$AH$11="Westbound")),'Raw Data'!BG839,IF(AND($AE$11=$AL$5,OR($AH$11="Southbound",$AH$11="Westbound")),'Raw Data'!BG1046,IF(AND($AE$11=$AL$6,OR($AH$11="Southbound",$AH$11="Westbound")),'Raw Data'!BG1253,IF(AND($AE$11=$AL$7,OR($AH$11="Southbound",$AH$11="Westbound")),'Raw Data'!BG1460,IF(AND($AE$11=$AL$1,$AH$11="Combined"),SUM('Raw Data'!BG217:BG218),IF(AND($AE$11=$AL$2,$AH$11="Combined"),SUM('Raw Data'!BG424:BG425),IF(AND($AE$11=$AL$3,$AH$11="Combined"),SUM('Raw Data'!BG631:BG632),IF(AND($AE$11=$AL$4,$AH$11="Combined"),SUM('Raw Data'!BG838:BG839),IF(AND($AE$11=$AL$5,$AH$11="Combined"),SUM('Raw Data'!BG1045:BG1046),IF(AND($AE$11=$AL$6,$AH$11="Combined"),SUM('Raw Data'!BG1252:BG1253),IF(AND($AE$11=$AL$7,$AH$11="Combined"),SUM('Raw Data'!BG1459:BG1460),"Error")))))))))))))))))))))</f>
        <v>0</v>
      </c>
      <c r="X61" s="6">
        <f t="shared" si="2"/>
        <v>3</v>
      </c>
      <c r="Y61" s="24">
        <f t="shared" si="3"/>
        <v>15</v>
      </c>
      <c r="Z61" s="6" t="str">
        <f>IF(AND($AE$11=$AL$1,OR($AH$11="Northbound",$AH$11="Eastbound")),'Raw Data'!BH217,IF(AND($AE$11=$AL$2,OR($AH$11="Northbound",$AH$11="Eastbound")),'Raw Data'!BH424,IF(AND($AE$11=$AL$3,OR($AH$11="Northbound",$AH$11="Eastbound")),'Raw Data'!BH631,IF(AND($AE$11=$AL$4,OR($AH$11="Northbound",$AH$11="Eastbound")),'Raw Data'!BH838,IF(AND($AE$11=$AL$5,OR($AH$11="Northbound",$AH$11="Eastbound")),'Raw Data'!BH1045,IF(AND($AE$11=$AL$6,OR($AH$11="Northbound",$AH$11="Eastbound")),'Raw Data'!BH1252,IF(AND($AE$11=$AL$7,OR($AH$11="Northbound",$AH$11="Eastbound")),'Raw Data'!BH1459,IF(AND($AE$11=$AL$1,OR($AH$11="Southbound",$AH$11="Westbound")),'Raw Data'!BH218,IF(AND($AE$11=$AL$2,OR($AH$11="Southbound",$AH$11="Westbound")),'Raw Data'!BH425,IF(AND($AE$11=$AL$3,OR($AH$11="Southbound",$AH$11="Westbound")),'Raw Data'!BH632,IF(AND($AE$11=$AL$4,OR($AH$11="Southbound",$AH$11="Westbound")),'Raw Data'!BH839,IF(AND($AE$11=$AL$5,OR($AH$11="Southbound",$AH$11="Westbound")),'Raw Data'!BH1046,IF(AND($AE$11=$AL$6,OR($AH$11="Southbound",$AH$11="Westbound")),'Raw Data'!BH1253,IF(AND($AE$11=$AL$7,OR($AH$11="Southbound",$AH$11="Westbound")),'Raw Data'!BH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1" s="6" t="str">
        <f>IF(AND($AE$11=$AL$1,OR($AH$11="Northbound",$AH$11="Eastbound")),'Raw Data'!BI217,IF(AND($AE$11=$AL$2,OR($AH$11="Northbound",$AH$11="Eastbound")),'Raw Data'!BI424,IF(AND($AE$11=$AL$3,OR($AH$11="Northbound",$AH$11="Eastbound")),'Raw Data'!BI631,IF(AND($AE$11=$AL$4,OR($AH$11="Northbound",$AH$11="Eastbound")),'Raw Data'!BI838,IF(AND($AE$11=$AL$5,OR($AH$11="Northbound",$AH$11="Eastbound")),'Raw Data'!BI1045,IF(AND($AE$11=$AL$6,OR($AH$11="Northbound",$AH$11="Eastbound")),'Raw Data'!BI1252,IF(AND($AE$11=$AL$7,OR($AH$11="Northbound",$AH$11="Eastbound")),'Raw Data'!BI1459,IF(AND($AE$11=$AL$1,OR($AH$11="Southbound",$AH$11="Westbound")),'Raw Data'!BI218,IF(AND($AE$11=$AL$2,OR($AH$11="Southbound",$AH$11="Westbound")),'Raw Data'!BI425,IF(AND($AE$11=$AL$3,OR($AH$11="Southbound",$AH$11="Westbound")),'Raw Data'!BI632,IF(AND($AE$11=$AL$4,OR($AH$11="Southbound",$AH$11="Westbound")),'Raw Data'!BI839,IF(AND($AE$11=$AL$5,OR($AH$11="Southbound",$AH$11="Westbound")),'Raw Data'!BI1046,IF(AND($AE$11=$AL$6,OR($AH$11="Southbound",$AH$11="Westbound")),'Raw Data'!BI1253,IF(AND($AE$11=$AL$7,OR($AH$11="Southbound",$AH$11="Westbound")),'Raw Data'!BI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1" s="6" t="str">
        <f>IF(AND($AE$11=$AL$1,OR($AH$11="Northbound",$AH$11="Eastbound")),'Raw Data'!BJ217,IF(AND($AE$11=$AL$2,OR($AH$11="Northbound",$AH$11="Eastbound")),'Raw Data'!BJ424,IF(AND($AE$11=$AL$3,OR($AH$11="Northbound",$AH$11="Eastbound")),'Raw Data'!BJ631,IF(AND($AE$11=$AL$4,OR($AH$11="Northbound",$AH$11="Eastbound")),'Raw Data'!BJ838,IF(AND($AE$11=$AL$5,OR($AH$11="Northbound",$AH$11="Eastbound")),'Raw Data'!BJ1045,IF(AND($AE$11=$AL$6,OR($AH$11="Northbound",$AH$11="Eastbound")),'Raw Data'!BJ1252,IF(AND($AE$11=$AL$7,OR($AH$11="Northbound",$AH$11="Eastbound")),'Raw Data'!BJ1459,IF(AND($AE$11=$AL$1,OR($AH$11="Southbound",$AH$11="Westbound")),'Raw Data'!BJ218,IF(AND($AE$11=$AL$2,OR($AH$11="Southbound",$AH$11="Westbound")),'Raw Data'!BJ425,IF(AND($AE$11=$AL$3,OR($AH$11="Southbound",$AH$11="Westbound")),'Raw Data'!BJ632,IF(AND($AE$11=$AL$4,OR($AH$11="Southbound",$AH$11="Westbound")),'Raw Data'!BJ839,IF(AND($AE$11=$AL$5,OR($AH$11="Southbound",$AH$11="Westbound")),'Raw Data'!BJ1046,IF(AND($AE$11=$AL$6,OR($AH$11="Southbound",$AH$11="Westbound")),'Raw Data'!BJ1253,IF(AND($AE$11=$AL$7,OR($AH$11="Southbound",$AH$11="Westbound")),'Raw Data'!BJ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1" s="70" t="str">
        <f>IF(AND($AE$11=$AL$1,OR($AH$11="Northbound",$AH$11="Eastbound")),'Raw Data'!BK217,IF(AND($AE$11=$AL$2,OR($AH$11="Northbound",$AH$11="Eastbound")),'Raw Data'!BK424,IF(AND($AE$11=$AL$3,OR($AH$11="Northbound",$AH$11="Eastbound")),'Raw Data'!BK631,IF(AND($AE$11=$AL$4,OR($AH$11="Northbound",$AH$11="Eastbound")),'Raw Data'!BK838,IF(AND($AE$11=$AL$5,OR($AH$11="Northbound",$AH$11="Eastbound")),'Raw Data'!BK1045,IF(AND($AE$11=$AL$6,OR($AH$11="Northbound",$AH$11="Eastbound")),'Raw Data'!BK1252,IF(AND($AE$11=$AL$7,OR($AH$11="Northbound",$AH$11="Eastbound")),'Raw Data'!BK1459,IF(AND($AE$11=$AL$1,OR($AH$11="Southbound",$AH$11="Westbound")),'Raw Data'!BK218,IF(AND($AE$11=$AL$2,OR($AH$11="Southbound",$AH$11="Westbound")),'Raw Data'!BK425,IF(AND($AE$11=$AL$3,OR($AH$11="Southbound",$AH$11="Westbound")),'Raw Data'!BK632,IF(AND($AE$11=$AL$4,OR($AH$11="Southbound",$AH$11="Westbound")),'Raw Data'!BK839,IF(AND($AE$11=$AL$5,OR($AH$11="Southbound",$AH$11="Westbound")),'Raw Data'!BK1046,IF(AND($AE$11=$AL$6,OR($AH$11="Southbound",$AH$11="Westbound")),'Raw Data'!BK1253,IF(AND($AE$11=$AL$7,OR($AH$11="Southbound",$AH$11="Westbound")),'Raw Data'!BK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1" s="47"/>
      <c r="AF61" s="47"/>
      <c r="AG61" s="47"/>
      <c r="AH61" s="47"/>
      <c r="AI61" s="47"/>
      <c r="AJ61" s="47"/>
      <c r="AK61" s="47"/>
      <c r="AL61" s="51"/>
      <c r="AM61" s="51"/>
      <c r="AN61" s="41"/>
      <c r="AO61" s="51"/>
      <c r="AQ61" s="47"/>
      <c r="AR61" s="47"/>
      <c r="AT61" s="47"/>
      <c r="AU61" s="47"/>
    </row>
    <row r="62" spans="1:47" ht="13.8" x14ac:dyDescent="0.25">
      <c r="A62" s="43">
        <v>0.5</v>
      </c>
      <c r="B62" s="54">
        <f t="shared" si="1"/>
        <v>17</v>
      </c>
      <c r="C62" s="6">
        <f>IF(AND($AE$11=$AL$1,OR($AH$11="Northbound",$AH$11="Eastbound")),'Raw Data'!AM219,IF(AND($AE$11=$AL$2,OR($AH$11="Northbound",$AH$11="Eastbound")),'Raw Data'!AM426,IF(AND($AE$11=$AL$3,OR($AH$11="Northbound",$AH$11="Eastbound")),'Raw Data'!AM633,IF(AND($AE$11=$AL$4,OR($AH$11="Northbound",$AH$11="Eastbound")),'Raw Data'!AM840,IF(AND($AE$11=$AL$5,OR($AH$11="Northbound",$AH$11="Eastbound")),'Raw Data'!AM1047,IF(AND($AE$11=$AL$6,OR($AH$11="Northbound",$AH$11="Eastbound")),'Raw Data'!AM1254,IF(AND($AE$11=$AL$7,OR($AH$11="Northbound",$AH$11="Eastbound")),'Raw Data'!AM1461,IF(AND($AE$11=$AL$1,OR($AH$11="Southbound",$AH$11="Westbound")),'Raw Data'!AM220,IF(AND($AE$11=$AL$2,OR($AH$11="Southbound",$AH$11="Westbound")),'Raw Data'!AM427,IF(AND($AE$11=$AL$3,OR($AH$11="Southbound",$AH$11="Westbound")),'Raw Data'!AM634,IF(AND($AE$11=$AL$4,OR($AH$11="Southbound",$AH$11="Westbound")),'Raw Data'!AM841,IF(AND($AE$11=$AL$5,OR($AH$11="Southbound",$AH$11="Westbound")),'Raw Data'!AM1048,IF(AND($AE$11=$AL$6,OR($AH$11="Southbound",$AH$11="Westbound")),'Raw Data'!AM1255,IF(AND($AE$11=$AL$7,OR($AH$11="Southbound",$AH$11="Westbound")),'Raw Data'!AM1462,IF(AND($AE$11=$AL$1,$AH$11="Combined"),SUM('Raw Data'!AM219:AM220),IF(AND($AE$11=$AL$2,$AH$11="Combined"),SUM('Raw Data'!AM426:AM427),IF(AND($AE$11=$AL$3,$AH$11="Combined"),SUM('Raw Data'!AM633:AM634),IF(AND($AE$11=$AL$4,$AH$11="Combined"),SUM('Raw Data'!AM840:AM841),IF(AND($AE$11=$AL$5,$AH$11="Combined"),SUM('Raw Data'!AM1047:AM1048),IF(AND($AE$11=$AL$6,$AH$11="Combined"),SUM('Raw Data'!AM1254:AM1255),IF(AND($AE$11=$AL$7,$AH$11="Combined"),SUM('Raw Data'!AM1461:AM1462),"Error")))))))))))))))))))))</f>
        <v>0</v>
      </c>
      <c r="D62" s="6">
        <f>IF(AND($AE$11=$AL$1,OR($AH$11="Northbound",$AH$11="Eastbound")),'Raw Data'!AN219,IF(AND($AE$11=$AL$2,OR($AH$11="Northbound",$AH$11="Eastbound")),'Raw Data'!AN426,IF(AND($AE$11=$AL$3,OR($AH$11="Northbound",$AH$11="Eastbound")),'Raw Data'!AN633,IF(AND($AE$11=$AL$4,OR($AH$11="Northbound",$AH$11="Eastbound")),'Raw Data'!AN840,IF(AND($AE$11=$AL$5,OR($AH$11="Northbound",$AH$11="Eastbound")),'Raw Data'!AN1047,IF(AND($AE$11=$AL$6,OR($AH$11="Northbound",$AH$11="Eastbound")),'Raw Data'!AN1254,IF(AND($AE$11=$AL$7,OR($AH$11="Northbound",$AH$11="Eastbound")),'Raw Data'!AN1461,IF(AND($AE$11=$AL$1,OR($AH$11="Southbound",$AH$11="Westbound")),'Raw Data'!AN220,IF(AND($AE$11=$AL$2,OR($AH$11="Southbound",$AH$11="Westbound")),'Raw Data'!AN427,IF(AND($AE$11=$AL$3,OR($AH$11="Southbound",$AH$11="Westbound")),'Raw Data'!AN634,IF(AND($AE$11=$AL$4,OR($AH$11="Southbound",$AH$11="Westbound")),'Raw Data'!AN841,IF(AND($AE$11=$AL$5,OR($AH$11="Southbound",$AH$11="Westbound")),'Raw Data'!AN1048,IF(AND($AE$11=$AL$6,OR($AH$11="Southbound",$AH$11="Westbound")),'Raw Data'!AN1255,IF(AND($AE$11=$AL$7,OR($AH$11="Southbound",$AH$11="Westbound")),'Raw Data'!AN1462,IF(AND($AE$11=$AL$1,$AH$11="Combined"),SUM('Raw Data'!AN219:AN220),IF(AND($AE$11=$AL$2,$AH$11="Combined"),SUM('Raw Data'!AN426:AN427),IF(AND($AE$11=$AL$3,$AH$11="Combined"),SUM('Raw Data'!AN633:AN634),IF(AND($AE$11=$AL$4,$AH$11="Combined"),SUM('Raw Data'!AN840:AN841),IF(AND($AE$11=$AL$5,$AH$11="Combined"),SUM('Raw Data'!AN1047:AN1048),IF(AND($AE$11=$AL$6,$AH$11="Combined"),SUM('Raw Data'!AN1254:AN1255),IF(AND($AE$11=$AL$7,$AH$11="Combined"),SUM('Raw Data'!AN1461:AN1462),"Error")))))))))))))))))))))</f>
        <v>2</v>
      </c>
      <c r="E62" s="6">
        <f>IF(AND($AE$11=$AL$1,OR($AH$11="Northbound",$AH$11="Eastbound")),'Raw Data'!AO219,IF(AND($AE$11=$AL$2,OR($AH$11="Northbound",$AH$11="Eastbound")),'Raw Data'!AO426,IF(AND($AE$11=$AL$3,OR($AH$11="Northbound",$AH$11="Eastbound")),'Raw Data'!AO633,IF(AND($AE$11=$AL$4,OR($AH$11="Northbound",$AH$11="Eastbound")),'Raw Data'!AO840,IF(AND($AE$11=$AL$5,OR($AH$11="Northbound",$AH$11="Eastbound")),'Raw Data'!AO1047,IF(AND($AE$11=$AL$6,OR($AH$11="Northbound",$AH$11="Eastbound")),'Raw Data'!AO1254,IF(AND($AE$11=$AL$7,OR($AH$11="Northbound",$AH$11="Eastbound")),'Raw Data'!AO1461,IF(AND($AE$11=$AL$1,OR($AH$11="Southbound",$AH$11="Westbound")),'Raw Data'!AO220,IF(AND($AE$11=$AL$2,OR($AH$11="Southbound",$AH$11="Westbound")),'Raw Data'!AO427,IF(AND($AE$11=$AL$3,OR($AH$11="Southbound",$AH$11="Westbound")),'Raw Data'!AO634,IF(AND($AE$11=$AL$4,OR($AH$11="Southbound",$AH$11="Westbound")),'Raw Data'!AO841,IF(AND($AE$11=$AL$5,OR($AH$11="Southbound",$AH$11="Westbound")),'Raw Data'!AO1048,IF(AND($AE$11=$AL$6,OR($AH$11="Southbound",$AH$11="Westbound")),'Raw Data'!AO1255,IF(AND($AE$11=$AL$7,OR($AH$11="Southbound",$AH$11="Westbound")),'Raw Data'!AO1462,IF(AND($AE$11=$AL$1,$AH$11="Combined"),SUM('Raw Data'!AO219:AO220),IF(AND($AE$11=$AL$2,$AH$11="Combined"),SUM('Raw Data'!AO426:AO427),IF(AND($AE$11=$AL$3,$AH$11="Combined"),SUM('Raw Data'!AO633:AO634),IF(AND($AE$11=$AL$4,$AH$11="Combined"),SUM('Raw Data'!AO840:AO841),IF(AND($AE$11=$AL$5,$AH$11="Combined"),SUM('Raw Data'!AO1047:AO1048),IF(AND($AE$11=$AL$6,$AH$11="Combined"),SUM('Raw Data'!AO1254:AO1255),IF(AND($AE$11=$AL$7,$AH$11="Combined"),SUM('Raw Data'!AO1461:AO1462),"Error")))))))))))))))))))))</f>
        <v>3</v>
      </c>
      <c r="F62" s="6">
        <f>IF(AND($AE$11=$AL$1,OR($AH$11="Northbound",$AH$11="Eastbound")),'Raw Data'!AP219,IF(AND($AE$11=$AL$2,OR($AH$11="Northbound",$AH$11="Eastbound")),'Raw Data'!AP426,IF(AND($AE$11=$AL$3,OR($AH$11="Northbound",$AH$11="Eastbound")),'Raw Data'!AP633,IF(AND($AE$11=$AL$4,OR($AH$11="Northbound",$AH$11="Eastbound")),'Raw Data'!AP840,IF(AND($AE$11=$AL$5,OR($AH$11="Northbound",$AH$11="Eastbound")),'Raw Data'!AP1047,IF(AND($AE$11=$AL$6,OR($AH$11="Northbound",$AH$11="Eastbound")),'Raw Data'!AP1254,IF(AND($AE$11=$AL$7,OR($AH$11="Northbound",$AH$11="Eastbound")),'Raw Data'!AP1461,IF(AND($AE$11=$AL$1,OR($AH$11="Southbound",$AH$11="Westbound")),'Raw Data'!AP220,IF(AND($AE$11=$AL$2,OR($AH$11="Southbound",$AH$11="Westbound")),'Raw Data'!AP427,IF(AND($AE$11=$AL$3,OR($AH$11="Southbound",$AH$11="Westbound")),'Raw Data'!AP634,IF(AND($AE$11=$AL$4,OR($AH$11="Southbound",$AH$11="Westbound")),'Raw Data'!AP841,IF(AND($AE$11=$AL$5,OR($AH$11="Southbound",$AH$11="Westbound")),'Raw Data'!AP1048,IF(AND($AE$11=$AL$6,OR($AH$11="Southbound",$AH$11="Westbound")),'Raw Data'!AP1255,IF(AND($AE$11=$AL$7,OR($AH$11="Southbound",$AH$11="Westbound")),'Raw Data'!AP1462,IF(AND($AE$11=$AL$1,$AH$11="Combined"),SUM('Raw Data'!AP219:AP220),IF(AND($AE$11=$AL$2,$AH$11="Combined"),SUM('Raw Data'!AP426:AP427),IF(AND($AE$11=$AL$3,$AH$11="Combined"),SUM('Raw Data'!AP633:AP634),IF(AND($AE$11=$AL$4,$AH$11="Combined"),SUM('Raw Data'!AP840:AP841),IF(AND($AE$11=$AL$5,$AH$11="Combined"),SUM('Raw Data'!AP1047:AP1048),IF(AND($AE$11=$AL$6,$AH$11="Combined"),SUM('Raw Data'!AP1254:AP1255),IF(AND($AE$11=$AL$7,$AH$11="Combined"),SUM('Raw Data'!AP1461:AP1462),"Error")))))))))))))))))))))</f>
        <v>7</v>
      </c>
      <c r="G62" s="6">
        <f>IF(AND($AE$11=$AL$1,OR($AH$11="Northbound",$AH$11="Eastbound")),'Raw Data'!AQ219,IF(AND($AE$11=$AL$2,OR($AH$11="Northbound",$AH$11="Eastbound")),'Raw Data'!AQ426,IF(AND($AE$11=$AL$3,OR($AH$11="Northbound",$AH$11="Eastbound")),'Raw Data'!AQ633,IF(AND($AE$11=$AL$4,OR($AH$11="Northbound",$AH$11="Eastbound")),'Raw Data'!AQ840,IF(AND($AE$11=$AL$5,OR($AH$11="Northbound",$AH$11="Eastbound")),'Raw Data'!AQ1047,IF(AND($AE$11=$AL$6,OR($AH$11="Northbound",$AH$11="Eastbound")),'Raw Data'!AQ1254,IF(AND($AE$11=$AL$7,OR($AH$11="Northbound",$AH$11="Eastbound")),'Raw Data'!AQ1461,IF(AND($AE$11=$AL$1,OR($AH$11="Southbound",$AH$11="Westbound")),'Raw Data'!AQ220,IF(AND($AE$11=$AL$2,OR($AH$11="Southbound",$AH$11="Westbound")),'Raw Data'!AQ427,IF(AND($AE$11=$AL$3,OR($AH$11="Southbound",$AH$11="Westbound")),'Raw Data'!AQ634,IF(AND($AE$11=$AL$4,OR($AH$11="Southbound",$AH$11="Westbound")),'Raw Data'!AQ841,IF(AND($AE$11=$AL$5,OR($AH$11="Southbound",$AH$11="Westbound")),'Raw Data'!AQ1048,IF(AND($AE$11=$AL$6,OR($AH$11="Southbound",$AH$11="Westbound")),'Raw Data'!AQ1255,IF(AND($AE$11=$AL$7,OR($AH$11="Southbound",$AH$11="Westbound")),'Raw Data'!AQ1462,IF(AND($AE$11=$AL$1,$AH$11="Combined"),SUM('Raw Data'!AQ219:AQ220),IF(AND($AE$11=$AL$2,$AH$11="Combined"),SUM('Raw Data'!AQ426:AQ427),IF(AND($AE$11=$AL$3,$AH$11="Combined"),SUM('Raw Data'!AQ633:AQ634),IF(AND($AE$11=$AL$4,$AH$11="Combined"),SUM('Raw Data'!AQ840:AQ841),IF(AND($AE$11=$AL$5,$AH$11="Combined"),SUM('Raw Data'!AQ1047:AQ1048),IF(AND($AE$11=$AL$6,$AH$11="Combined"),SUM('Raw Data'!AQ1254:AQ1255),IF(AND($AE$11=$AL$7,$AH$11="Combined"),SUM('Raw Data'!AQ1461:AQ1462),"Error")))))))))))))))))))))</f>
        <v>4</v>
      </c>
      <c r="H62" s="6">
        <f>IF(AND($AE$11=$AL$1,OR($AH$11="Northbound",$AH$11="Eastbound")),'Raw Data'!AR219,IF(AND($AE$11=$AL$2,OR($AH$11="Northbound",$AH$11="Eastbound")),'Raw Data'!AR426,IF(AND($AE$11=$AL$3,OR($AH$11="Northbound",$AH$11="Eastbound")),'Raw Data'!AR633,IF(AND($AE$11=$AL$4,OR($AH$11="Northbound",$AH$11="Eastbound")),'Raw Data'!AR840,IF(AND($AE$11=$AL$5,OR($AH$11="Northbound",$AH$11="Eastbound")),'Raw Data'!AR1047,IF(AND($AE$11=$AL$6,OR($AH$11="Northbound",$AH$11="Eastbound")),'Raw Data'!AR1254,IF(AND($AE$11=$AL$7,OR($AH$11="Northbound",$AH$11="Eastbound")),'Raw Data'!AR1461,IF(AND($AE$11=$AL$1,OR($AH$11="Southbound",$AH$11="Westbound")),'Raw Data'!AR220,IF(AND($AE$11=$AL$2,OR($AH$11="Southbound",$AH$11="Westbound")),'Raw Data'!AR427,IF(AND($AE$11=$AL$3,OR($AH$11="Southbound",$AH$11="Westbound")),'Raw Data'!AR634,IF(AND($AE$11=$AL$4,OR($AH$11="Southbound",$AH$11="Westbound")),'Raw Data'!AR841,IF(AND($AE$11=$AL$5,OR($AH$11="Southbound",$AH$11="Westbound")),'Raw Data'!AR1048,IF(AND($AE$11=$AL$6,OR($AH$11="Southbound",$AH$11="Westbound")),'Raw Data'!AR1255,IF(AND($AE$11=$AL$7,OR($AH$11="Southbound",$AH$11="Westbound")),'Raw Data'!AR1462,IF(AND($AE$11=$AL$1,$AH$11="Combined"),SUM('Raw Data'!AR219:AR220),IF(AND($AE$11=$AL$2,$AH$11="Combined"),SUM('Raw Data'!AR426:AR427),IF(AND($AE$11=$AL$3,$AH$11="Combined"),SUM('Raw Data'!AR633:AR634),IF(AND($AE$11=$AL$4,$AH$11="Combined"),SUM('Raw Data'!AR840:AR841),IF(AND($AE$11=$AL$5,$AH$11="Combined"),SUM('Raw Data'!AR1047:AR1048),IF(AND($AE$11=$AL$6,$AH$11="Combined"),SUM('Raw Data'!AR1254:AR1255),IF(AND($AE$11=$AL$7,$AH$11="Combined"),SUM('Raw Data'!AR1461:AR1462),"Error")))))))))))))))))))))</f>
        <v>1</v>
      </c>
      <c r="I62" s="6">
        <f>IF(AND($AE$11=$AL$1,OR($AH$11="Northbound",$AH$11="Eastbound")),'Raw Data'!AS219,IF(AND($AE$11=$AL$2,OR($AH$11="Northbound",$AH$11="Eastbound")),'Raw Data'!AS426,IF(AND($AE$11=$AL$3,OR($AH$11="Northbound",$AH$11="Eastbound")),'Raw Data'!AS633,IF(AND($AE$11=$AL$4,OR($AH$11="Northbound",$AH$11="Eastbound")),'Raw Data'!AS840,IF(AND($AE$11=$AL$5,OR($AH$11="Northbound",$AH$11="Eastbound")),'Raw Data'!AS1047,IF(AND($AE$11=$AL$6,OR($AH$11="Northbound",$AH$11="Eastbound")),'Raw Data'!AS1254,IF(AND($AE$11=$AL$7,OR($AH$11="Northbound",$AH$11="Eastbound")),'Raw Data'!AS1461,IF(AND($AE$11=$AL$1,OR($AH$11="Southbound",$AH$11="Westbound")),'Raw Data'!AS220,IF(AND($AE$11=$AL$2,OR($AH$11="Southbound",$AH$11="Westbound")),'Raw Data'!AS427,IF(AND($AE$11=$AL$3,OR($AH$11="Southbound",$AH$11="Westbound")),'Raw Data'!AS634,IF(AND($AE$11=$AL$4,OR($AH$11="Southbound",$AH$11="Westbound")),'Raw Data'!AS841,IF(AND($AE$11=$AL$5,OR($AH$11="Southbound",$AH$11="Westbound")),'Raw Data'!AS1048,IF(AND($AE$11=$AL$6,OR($AH$11="Southbound",$AH$11="Westbound")),'Raw Data'!AS1255,IF(AND($AE$11=$AL$7,OR($AH$11="Southbound",$AH$11="Westbound")),'Raw Data'!AS1462,IF(AND($AE$11=$AL$1,$AH$11="Combined"),SUM('Raw Data'!AS219:AS220),IF(AND($AE$11=$AL$2,$AH$11="Combined"),SUM('Raw Data'!AS426:AS427),IF(AND($AE$11=$AL$3,$AH$11="Combined"),SUM('Raw Data'!AS633:AS634),IF(AND($AE$11=$AL$4,$AH$11="Combined"),SUM('Raw Data'!AS840:AS841),IF(AND($AE$11=$AL$5,$AH$11="Combined"),SUM('Raw Data'!AS1047:AS1048),IF(AND($AE$11=$AL$6,$AH$11="Combined"),SUM('Raw Data'!AS1254:AS1255),IF(AND($AE$11=$AL$7,$AH$11="Combined"),SUM('Raw Data'!AS1461:AS1462),"Error")))))))))))))))))))))</f>
        <v>0</v>
      </c>
      <c r="J62" s="6">
        <f>IF(AND($AE$11=$AL$1,OR($AH$11="Northbound",$AH$11="Eastbound")),'Raw Data'!AT219,IF(AND($AE$11=$AL$2,OR($AH$11="Northbound",$AH$11="Eastbound")),'Raw Data'!AT426,IF(AND($AE$11=$AL$3,OR($AH$11="Northbound",$AH$11="Eastbound")),'Raw Data'!AT633,IF(AND($AE$11=$AL$4,OR($AH$11="Northbound",$AH$11="Eastbound")),'Raw Data'!AT840,IF(AND($AE$11=$AL$5,OR($AH$11="Northbound",$AH$11="Eastbound")),'Raw Data'!AT1047,IF(AND($AE$11=$AL$6,OR($AH$11="Northbound",$AH$11="Eastbound")),'Raw Data'!AT1254,IF(AND($AE$11=$AL$7,OR($AH$11="Northbound",$AH$11="Eastbound")),'Raw Data'!AT1461,IF(AND($AE$11=$AL$1,OR($AH$11="Southbound",$AH$11="Westbound")),'Raw Data'!AT220,IF(AND($AE$11=$AL$2,OR($AH$11="Southbound",$AH$11="Westbound")),'Raw Data'!AT427,IF(AND($AE$11=$AL$3,OR($AH$11="Southbound",$AH$11="Westbound")),'Raw Data'!AT634,IF(AND($AE$11=$AL$4,OR($AH$11="Southbound",$AH$11="Westbound")),'Raw Data'!AT841,IF(AND($AE$11=$AL$5,OR($AH$11="Southbound",$AH$11="Westbound")),'Raw Data'!AT1048,IF(AND($AE$11=$AL$6,OR($AH$11="Southbound",$AH$11="Westbound")),'Raw Data'!AT1255,IF(AND($AE$11=$AL$7,OR($AH$11="Southbound",$AH$11="Westbound")),'Raw Data'!AT1462,IF(AND($AE$11=$AL$1,$AH$11="Combined"),SUM('Raw Data'!AT219:AT220),IF(AND($AE$11=$AL$2,$AH$11="Combined"),SUM('Raw Data'!AT426:AT427),IF(AND($AE$11=$AL$3,$AH$11="Combined"),SUM('Raw Data'!AT633:AT634),IF(AND($AE$11=$AL$4,$AH$11="Combined"),SUM('Raw Data'!AT840:AT841),IF(AND($AE$11=$AL$5,$AH$11="Combined"),SUM('Raw Data'!AT1047:AT1048),IF(AND($AE$11=$AL$6,$AH$11="Combined"),SUM('Raw Data'!AT1254:AT1255),IF(AND($AE$11=$AL$7,$AH$11="Combined"),SUM('Raw Data'!AT1461:AT1462),"Error")))))))))))))))))))))</f>
        <v>0</v>
      </c>
      <c r="K62" s="6">
        <f>IF(AND($AE$11=$AL$1,OR($AH$11="Northbound",$AH$11="Eastbound")),'Raw Data'!AU219,IF(AND($AE$11=$AL$2,OR($AH$11="Northbound",$AH$11="Eastbound")),'Raw Data'!AU426,IF(AND($AE$11=$AL$3,OR($AH$11="Northbound",$AH$11="Eastbound")),'Raw Data'!AU633,IF(AND($AE$11=$AL$4,OR($AH$11="Northbound",$AH$11="Eastbound")),'Raw Data'!AU840,IF(AND($AE$11=$AL$5,OR($AH$11="Northbound",$AH$11="Eastbound")),'Raw Data'!AU1047,IF(AND($AE$11=$AL$6,OR($AH$11="Northbound",$AH$11="Eastbound")),'Raw Data'!AU1254,IF(AND($AE$11=$AL$7,OR($AH$11="Northbound",$AH$11="Eastbound")),'Raw Data'!AU1461,IF(AND($AE$11=$AL$1,OR($AH$11="Southbound",$AH$11="Westbound")),'Raw Data'!AU220,IF(AND($AE$11=$AL$2,OR($AH$11="Southbound",$AH$11="Westbound")),'Raw Data'!AU427,IF(AND($AE$11=$AL$3,OR($AH$11="Southbound",$AH$11="Westbound")),'Raw Data'!AU634,IF(AND($AE$11=$AL$4,OR($AH$11="Southbound",$AH$11="Westbound")),'Raw Data'!AU841,IF(AND($AE$11=$AL$5,OR($AH$11="Southbound",$AH$11="Westbound")),'Raw Data'!AU1048,IF(AND($AE$11=$AL$6,OR($AH$11="Southbound",$AH$11="Westbound")),'Raw Data'!AU1255,IF(AND($AE$11=$AL$7,OR($AH$11="Southbound",$AH$11="Westbound")),'Raw Data'!AU1462,IF(AND($AE$11=$AL$1,$AH$11="Combined"),SUM('Raw Data'!AU219:AU220),IF(AND($AE$11=$AL$2,$AH$11="Combined"),SUM('Raw Data'!AU426:AU427),IF(AND($AE$11=$AL$3,$AH$11="Combined"),SUM('Raw Data'!AU633:AU634),IF(AND($AE$11=$AL$4,$AH$11="Combined"),SUM('Raw Data'!AU840:AU841),IF(AND($AE$11=$AL$5,$AH$11="Combined"),SUM('Raw Data'!AU1047:AU1048),IF(AND($AE$11=$AL$6,$AH$11="Combined"),SUM('Raw Data'!AU1254:AU1255),IF(AND($AE$11=$AL$7,$AH$11="Combined"),SUM('Raw Data'!AU1461:AU1462),"Error")))))))))))))))))))))</f>
        <v>0</v>
      </c>
      <c r="L62" s="6">
        <f>IF(AND($AE$11=$AL$1,OR($AH$11="Northbound",$AH$11="Eastbound")),'Raw Data'!AV219,IF(AND($AE$11=$AL$2,OR($AH$11="Northbound",$AH$11="Eastbound")),'Raw Data'!AV426,IF(AND($AE$11=$AL$3,OR($AH$11="Northbound",$AH$11="Eastbound")),'Raw Data'!AV633,IF(AND($AE$11=$AL$4,OR($AH$11="Northbound",$AH$11="Eastbound")),'Raw Data'!AV840,IF(AND($AE$11=$AL$5,OR($AH$11="Northbound",$AH$11="Eastbound")),'Raw Data'!AV1047,IF(AND($AE$11=$AL$6,OR($AH$11="Northbound",$AH$11="Eastbound")),'Raw Data'!AV1254,IF(AND($AE$11=$AL$7,OR($AH$11="Northbound",$AH$11="Eastbound")),'Raw Data'!AV1461,IF(AND($AE$11=$AL$1,OR($AH$11="Southbound",$AH$11="Westbound")),'Raw Data'!AV220,IF(AND($AE$11=$AL$2,OR($AH$11="Southbound",$AH$11="Westbound")),'Raw Data'!AV427,IF(AND($AE$11=$AL$3,OR($AH$11="Southbound",$AH$11="Westbound")),'Raw Data'!AV634,IF(AND($AE$11=$AL$4,OR($AH$11="Southbound",$AH$11="Westbound")),'Raw Data'!AV841,IF(AND($AE$11=$AL$5,OR($AH$11="Southbound",$AH$11="Westbound")),'Raw Data'!AV1048,IF(AND($AE$11=$AL$6,OR($AH$11="Southbound",$AH$11="Westbound")),'Raw Data'!AV1255,IF(AND($AE$11=$AL$7,OR($AH$11="Southbound",$AH$11="Westbound")),'Raw Data'!AV1462,IF(AND($AE$11=$AL$1,$AH$11="Combined"),SUM('Raw Data'!AV219:AV220),IF(AND($AE$11=$AL$2,$AH$11="Combined"),SUM('Raw Data'!AV426:AV427),IF(AND($AE$11=$AL$3,$AH$11="Combined"),SUM('Raw Data'!AV633:AV634),IF(AND($AE$11=$AL$4,$AH$11="Combined"),SUM('Raw Data'!AV840:AV841),IF(AND($AE$11=$AL$5,$AH$11="Combined"),SUM('Raw Data'!AV1047:AV1048),IF(AND($AE$11=$AL$6,$AH$11="Combined"),SUM('Raw Data'!AV1254:AV1255),IF(AND($AE$11=$AL$7,$AH$11="Combined"),SUM('Raw Data'!AV1461:AV1462),"Error")))))))))))))))))))))</f>
        <v>0</v>
      </c>
      <c r="M62" s="6">
        <f>IF(AND($AE$11=$AL$1,OR($AH$11="Northbound",$AH$11="Eastbound")),'Raw Data'!AW219,IF(AND($AE$11=$AL$2,OR($AH$11="Northbound",$AH$11="Eastbound")),'Raw Data'!AW426,IF(AND($AE$11=$AL$3,OR($AH$11="Northbound",$AH$11="Eastbound")),'Raw Data'!AW633,IF(AND($AE$11=$AL$4,OR($AH$11="Northbound",$AH$11="Eastbound")),'Raw Data'!AW840,IF(AND($AE$11=$AL$5,OR($AH$11="Northbound",$AH$11="Eastbound")),'Raw Data'!AW1047,IF(AND($AE$11=$AL$6,OR($AH$11="Northbound",$AH$11="Eastbound")),'Raw Data'!AW1254,IF(AND($AE$11=$AL$7,OR($AH$11="Northbound",$AH$11="Eastbound")),'Raw Data'!AW1461,IF(AND($AE$11=$AL$1,OR($AH$11="Southbound",$AH$11="Westbound")),'Raw Data'!AW220,IF(AND($AE$11=$AL$2,OR($AH$11="Southbound",$AH$11="Westbound")),'Raw Data'!AW427,IF(AND($AE$11=$AL$3,OR($AH$11="Southbound",$AH$11="Westbound")),'Raw Data'!AW634,IF(AND($AE$11=$AL$4,OR($AH$11="Southbound",$AH$11="Westbound")),'Raw Data'!AW841,IF(AND($AE$11=$AL$5,OR($AH$11="Southbound",$AH$11="Westbound")),'Raw Data'!AW1048,IF(AND($AE$11=$AL$6,OR($AH$11="Southbound",$AH$11="Westbound")),'Raw Data'!AW1255,IF(AND($AE$11=$AL$7,OR($AH$11="Southbound",$AH$11="Westbound")),'Raw Data'!AW1462,IF(AND($AE$11=$AL$1,$AH$11="Combined"),SUM('Raw Data'!AW219:AW220),IF(AND($AE$11=$AL$2,$AH$11="Combined"),SUM('Raw Data'!AW426:AW427),IF(AND($AE$11=$AL$3,$AH$11="Combined"),SUM('Raw Data'!AW633:AW634),IF(AND($AE$11=$AL$4,$AH$11="Combined"),SUM('Raw Data'!AW840:AW841),IF(AND($AE$11=$AL$5,$AH$11="Combined"),SUM('Raw Data'!AW1047:AW1048),IF(AND($AE$11=$AL$6,$AH$11="Combined"),SUM('Raw Data'!AW1254:AW1255),IF(AND($AE$11=$AL$7,$AH$11="Combined"),SUM('Raw Data'!AW1461:AW1462),"Error")))))))))))))))))))))</f>
        <v>0</v>
      </c>
      <c r="N62" s="6">
        <f>IF(AND($AE$11=$AL$1,OR($AH$11="Northbound",$AH$11="Eastbound")),'Raw Data'!AX219,IF(AND($AE$11=$AL$2,OR($AH$11="Northbound",$AH$11="Eastbound")),'Raw Data'!AX426,IF(AND($AE$11=$AL$3,OR($AH$11="Northbound",$AH$11="Eastbound")),'Raw Data'!AX633,IF(AND($AE$11=$AL$4,OR($AH$11="Northbound",$AH$11="Eastbound")),'Raw Data'!AX840,IF(AND($AE$11=$AL$5,OR($AH$11="Northbound",$AH$11="Eastbound")),'Raw Data'!AX1047,IF(AND($AE$11=$AL$6,OR($AH$11="Northbound",$AH$11="Eastbound")),'Raw Data'!AX1254,IF(AND($AE$11=$AL$7,OR($AH$11="Northbound",$AH$11="Eastbound")),'Raw Data'!AX1461,IF(AND($AE$11=$AL$1,OR($AH$11="Southbound",$AH$11="Westbound")),'Raw Data'!AX220,IF(AND($AE$11=$AL$2,OR($AH$11="Southbound",$AH$11="Westbound")),'Raw Data'!AX427,IF(AND($AE$11=$AL$3,OR($AH$11="Southbound",$AH$11="Westbound")),'Raw Data'!AX634,IF(AND($AE$11=$AL$4,OR($AH$11="Southbound",$AH$11="Westbound")),'Raw Data'!AX841,IF(AND($AE$11=$AL$5,OR($AH$11="Southbound",$AH$11="Westbound")),'Raw Data'!AX1048,IF(AND($AE$11=$AL$6,OR($AH$11="Southbound",$AH$11="Westbound")),'Raw Data'!AX1255,IF(AND($AE$11=$AL$7,OR($AH$11="Southbound",$AH$11="Westbound")),'Raw Data'!AX1462,IF(AND($AE$11=$AL$1,$AH$11="Combined"),SUM('Raw Data'!AX219:AX220),IF(AND($AE$11=$AL$2,$AH$11="Combined"),SUM('Raw Data'!AX426:AX427),IF(AND($AE$11=$AL$3,$AH$11="Combined"),SUM('Raw Data'!AX633:AX634),IF(AND($AE$11=$AL$4,$AH$11="Combined"),SUM('Raw Data'!AX840:AX841),IF(AND($AE$11=$AL$5,$AH$11="Combined"),SUM('Raw Data'!AX1047:AX1048),IF(AND($AE$11=$AL$6,$AH$11="Combined"),SUM('Raw Data'!AX1254:AX1255),IF(AND($AE$11=$AL$7,$AH$11="Combined"),SUM('Raw Data'!AX1461:AX1462),"Error")))))))))))))))))))))</f>
        <v>0</v>
      </c>
      <c r="O62" s="6">
        <f>IF(AND($AE$11=$AL$1,OR($AH$11="Northbound",$AH$11="Eastbound")),'Raw Data'!AY219,IF(AND($AE$11=$AL$2,OR($AH$11="Northbound",$AH$11="Eastbound")),'Raw Data'!AY426,IF(AND($AE$11=$AL$3,OR($AH$11="Northbound",$AH$11="Eastbound")),'Raw Data'!AY633,IF(AND($AE$11=$AL$4,OR($AH$11="Northbound",$AH$11="Eastbound")),'Raw Data'!AY840,IF(AND($AE$11=$AL$5,OR($AH$11="Northbound",$AH$11="Eastbound")),'Raw Data'!AY1047,IF(AND($AE$11=$AL$6,OR($AH$11="Northbound",$AH$11="Eastbound")),'Raw Data'!AY1254,IF(AND($AE$11=$AL$7,OR($AH$11="Northbound",$AH$11="Eastbound")),'Raw Data'!AY1461,IF(AND($AE$11=$AL$1,OR($AH$11="Southbound",$AH$11="Westbound")),'Raw Data'!AY220,IF(AND($AE$11=$AL$2,OR($AH$11="Southbound",$AH$11="Westbound")),'Raw Data'!AY427,IF(AND($AE$11=$AL$3,OR($AH$11="Southbound",$AH$11="Westbound")),'Raw Data'!AY634,IF(AND($AE$11=$AL$4,OR($AH$11="Southbound",$AH$11="Westbound")),'Raw Data'!AY841,IF(AND($AE$11=$AL$5,OR($AH$11="Southbound",$AH$11="Westbound")),'Raw Data'!AY1048,IF(AND($AE$11=$AL$6,OR($AH$11="Southbound",$AH$11="Westbound")),'Raw Data'!AY1255,IF(AND($AE$11=$AL$7,OR($AH$11="Southbound",$AH$11="Westbound")),'Raw Data'!AY1462,IF(AND($AE$11=$AL$1,$AH$11="Combined"),SUM('Raw Data'!AY219:AY220),IF(AND($AE$11=$AL$2,$AH$11="Combined"),SUM('Raw Data'!AY426:AY427),IF(AND($AE$11=$AL$3,$AH$11="Combined"),SUM('Raw Data'!AY633:AY634),IF(AND($AE$11=$AL$4,$AH$11="Combined"),SUM('Raw Data'!AY840:AY841),IF(AND($AE$11=$AL$5,$AH$11="Combined"),SUM('Raw Data'!AY1047:AY1048),IF(AND($AE$11=$AL$6,$AH$11="Combined"),SUM('Raw Data'!AY1254:AY1255),IF(AND($AE$11=$AL$7,$AH$11="Combined"),SUM('Raw Data'!AY1461:AY1462),"Error")))))))))))))))))))))</f>
        <v>0</v>
      </c>
      <c r="P62" s="6">
        <f>IF(AND($AE$11=$AL$1,OR($AH$11="Northbound",$AH$11="Eastbound")),'Raw Data'!AZ219,IF(AND($AE$11=$AL$2,OR($AH$11="Northbound",$AH$11="Eastbound")),'Raw Data'!AZ426,IF(AND($AE$11=$AL$3,OR($AH$11="Northbound",$AH$11="Eastbound")),'Raw Data'!AZ633,IF(AND($AE$11=$AL$4,OR($AH$11="Northbound",$AH$11="Eastbound")),'Raw Data'!AZ840,IF(AND($AE$11=$AL$5,OR($AH$11="Northbound",$AH$11="Eastbound")),'Raw Data'!AZ1047,IF(AND($AE$11=$AL$6,OR($AH$11="Northbound",$AH$11="Eastbound")),'Raw Data'!AZ1254,IF(AND($AE$11=$AL$7,OR($AH$11="Northbound",$AH$11="Eastbound")),'Raw Data'!AZ1461,IF(AND($AE$11=$AL$1,OR($AH$11="Southbound",$AH$11="Westbound")),'Raw Data'!AZ220,IF(AND($AE$11=$AL$2,OR($AH$11="Southbound",$AH$11="Westbound")),'Raw Data'!AZ427,IF(AND($AE$11=$AL$3,OR($AH$11="Southbound",$AH$11="Westbound")),'Raw Data'!AZ634,IF(AND($AE$11=$AL$4,OR($AH$11="Southbound",$AH$11="Westbound")),'Raw Data'!AZ841,IF(AND($AE$11=$AL$5,OR($AH$11="Southbound",$AH$11="Westbound")),'Raw Data'!AZ1048,IF(AND($AE$11=$AL$6,OR($AH$11="Southbound",$AH$11="Westbound")),'Raw Data'!AZ1255,IF(AND($AE$11=$AL$7,OR($AH$11="Southbound",$AH$11="Westbound")),'Raw Data'!AZ1462,IF(AND($AE$11=$AL$1,$AH$11="Combined"),SUM('Raw Data'!AZ219:AZ220),IF(AND($AE$11=$AL$2,$AH$11="Combined"),SUM('Raw Data'!AZ426:AZ427),IF(AND($AE$11=$AL$3,$AH$11="Combined"),SUM('Raw Data'!AZ633:AZ634),IF(AND($AE$11=$AL$4,$AH$11="Combined"),SUM('Raw Data'!AZ840:AZ841),IF(AND($AE$11=$AL$5,$AH$11="Combined"),SUM('Raw Data'!AZ1047:AZ1048),IF(AND($AE$11=$AL$6,$AH$11="Combined"),SUM('Raw Data'!AZ1254:AZ1255),IF(AND($AE$11=$AL$7,$AH$11="Combined"),SUM('Raw Data'!AZ1461:AZ1462),"Error")))))))))))))))))))))</f>
        <v>0</v>
      </c>
      <c r="Q62" s="6">
        <f>IF(AND($AE$11=$AL$1,OR($AH$11="Northbound",$AH$11="Eastbound")),'Raw Data'!BA219,IF(AND($AE$11=$AL$2,OR($AH$11="Northbound",$AH$11="Eastbound")),'Raw Data'!BA426,IF(AND($AE$11=$AL$3,OR($AH$11="Northbound",$AH$11="Eastbound")),'Raw Data'!BA633,IF(AND($AE$11=$AL$4,OR($AH$11="Northbound",$AH$11="Eastbound")),'Raw Data'!BA840,IF(AND($AE$11=$AL$5,OR($AH$11="Northbound",$AH$11="Eastbound")),'Raw Data'!BA1047,IF(AND($AE$11=$AL$6,OR($AH$11="Northbound",$AH$11="Eastbound")),'Raw Data'!BA1254,IF(AND($AE$11=$AL$7,OR($AH$11="Northbound",$AH$11="Eastbound")),'Raw Data'!BA1461,IF(AND($AE$11=$AL$1,OR($AH$11="Southbound",$AH$11="Westbound")),'Raw Data'!BA220,IF(AND($AE$11=$AL$2,OR($AH$11="Southbound",$AH$11="Westbound")),'Raw Data'!BA427,IF(AND($AE$11=$AL$3,OR($AH$11="Southbound",$AH$11="Westbound")),'Raw Data'!BA634,IF(AND($AE$11=$AL$4,OR($AH$11="Southbound",$AH$11="Westbound")),'Raw Data'!BA841,IF(AND($AE$11=$AL$5,OR($AH$11="Southbound",$AH$11="Westbound")),'Raw Data'!BA1048,IF(AND($AE$11=$AL$6,OR($AH$11="Southbound",$AH$11="Westbound")),'Raw Data'!BA1255,IF(AND($AE$11=$AL$7,OR($AH$11="Southbound",$AH$11="Westbound")),'Raw Data'!BA1462,IF(AND($AE$11=$AL$1,$AH$11="Combined"),SUM('Raw Data'!BA219:BA220),IF(AND($AE$11=$AL$2,$AH$11="Combined"),SUM('Raw Data'!BA426:BA427),IF(AND($AE$11=$AL$3,$AH$11="Combined"),SUM('Raw Data'!BA633:BA634),IF(AND($AE$11=$AL$4,$AH$11="Combined"),SUM('Raw Data'!BA840:BA841),IF(AND($AE$11=$AL$5,$AH$11="Combined"),SUM('Raw Data'!BA1047:BA1048),IF(AND($AE$11=$AL$6,$AH$11="Combined"),SUM('Raw Data'!BA1254:BA1255),IF(AND($AE$11=$AL$7,$AH$11="Combined"),SUM('Raw Data'!BA1461:BA1462),"Error")))))))))))))))))))))</f>
        <v>0</v>
      </c>
      <c r="R62" s="6">
        <f>IF(AND($AE$11=$AL$1,OR($AH$11="Northbound",$AH$11="Eastbound")),'Raw Data'!BB219,IF(AND($AE$11=$AL$2,OR($AH$11="Northbound",$AH$11="Eastbound")),'Raw Data'!BB426,IF(AND($AE$11=$AL$3,OR($AH$11="Northbound",$AH$11="Eastbound")),'Raw Data'!BB633,IF(AND($AE$11=$AL$4,OR($AH$11="Northbound",$AH$11="Eastbound")),'Raw Data'!BB840,IF(AND($AE$11=$AL$5,OR($AH$11="Northbound",$AH$11="Eastbound")),'Raw Data'!BB1047,IF(AND($AE$11=$AL$6,OR($AH$11="Northbound",$AH$11="Eastbound")),'Raw Data'!BB1254,IF(AND($AE$11=$AL$7,OR($AH$11="Northbound",$AH$11="Eastbound")),'Raw Data'!BB1461,IF(AND($AE$11=$AL$1,OR($AH$11="Southbound",$AH$11="Westbound")),'Raw Data'!BB220,IF(AND($AE$11=$AL$2,OR($AH$11="Southbound",$AH$11="Westbound")),'Raw Data'!BB427,IF(AND($AE$11=$AL$3,OR($AH$11="Southbound",$AH$11="Westbound")),'Raw Data'!BB634,IF(AND($AE$11=$AL$4,OR($AH$11="Southbound",$AH$11="Westbound")),'Raw Data'!BB841,IF(AND($AE$11=$AL$5,OR($AH$11="Southbound",$AH$11="Westbound")),'Raw Data'!BB1048,IF(AND($AE$11=$AL$6,OR($AH$11="Southbound",$AH$11="Westbound")),'Raw Data'!BB1255,IF(AND($AE$11=$AL$7,OR($AH$11="Southbound",$AH$11="Westbound")),'Raw Data'!BB1462,IF(AND($AE$11=$AL$1,$AH$11="Combined"),SUM('Raw Data'!BB219:BB220),IF(AND($AE$11=$AL$2,$AH$11="Combined"),SUM('Raw Data'!BB426:BB427),IF(AND($AE$11=$AL$3,$AH$11="Combined"),SUM('Raw Data'!BB633:BB634),IF(AND($AE$11=$AL$4,$AH$11="Combined"),SUM('Raw Data'!BB840:BB841),IF(AND($AE$11=$AL$5,$AH$11="Combined"),SUM('Raw Data'!BB1047:BB1048),IF(AND($AE$11=$AL$6,$AH$11="Combined"),SUM('Raw Data'!BB1254:BB1255),IF(AND($AE$11=$AL$7,$AH$11="Combined"),SUM('Raw Data'!BB1461:BB1462),"Error")))))))))))))))))))))</f>
        <v>0</v>
      </c>
      <c r="S62" s="6">
        <f>IF(AND($AE$11=$AL$1,OR($AH$11="Northbound",$AH$11="Eastbound")),'Raw Data'!BC219,IF(AND($AE$11=$AL$2,OR($AH$11="Northbound",$AH$11="Eastbound")),'Raw Data'!BC426,IF(AND($AE$11=$AL$3,OR($AH$11="Northbound",$AH$11="Eastbound")),'Raw Data'!BC633,IF(AND($AE$11=$AL$4,OR($AH$11="Northbound",$AH$11="Eastbound")),'Raw Data'!BC840,IF(AND($AE$11=$AL$5,OR($AH$11="Northbound",$AH$11="Eastbound")),'Raw Data'!BC1047,IF(AND($AE$11=$AL$6,OR($AH$11="Northbound",$AH$11="Eastbound")),'Raw Data'!BC1254,IF(AND($AE$11=$AL$7,OR($AH$11="Northbound",$AH$11="Eastbound")),'Raw Data'!BC1461,IF(AND($AE$11=$AL$1,OR($AH$11="Southbound",$AH$11="Westbound")),'Raw Data'!BC220,IF(AND($AE$11=$AL$2,OR($AH$11="Southbound",$AH$11="Westbound")),'Raw Data'!BC427,IF(AND($AE$11=$AL$3,OR($AH$11="Southbound",$AH$11="Westbound")),'Raw Data'!BC634,IF(AND($AE$11=$AL$4,OR($AH$11="Southbound",$AH$11="Westbound")),'Raw Data'!BC841,IF(AND($AE$11=$AL$5,OR($AH$11="Southbound",$AH$11="Westbound")),'Raw Data'!BC1048,IF(AND($AE$11=$AL$6,OR($AH$11="Southbound",$AH$11="Westbound")),'Raw Data'!BC1255,IF(AND($AE$11=$AL$7,OR($AH$11="Southbound",$AH$11="Westbound")),'Raw Data'!BC1462,IF(AND($AE$11=$AL$1,$AH$11="Combined"),SUM('Raw Data'!BC219:BC220),IF(AND($AE$11=$AL$2,$AH$11="Combined"),SUM('Raw Data'!BC426:BC427),IF(AND($AE$11=$AL$3,$AH$11="Combined"),SUM('Raw Data'!BC633:BC634),IF(AND($AE$11=$AL$4,$AH$11="Combined"),SUM('Raw Data'!BC840:BC841),IF(AND($AE$11=$AL$5,$AH$11="Combined"),SUM('Raw Data'!BC1047:BC1048),IF(AND($AE$11=$AL$6,$AH$11="Combined"),SUM('Raw Data'!BC1254:BC1255),IF(AND($AE$11=$AL$7,$AH$11="Combined"),SUM('Raw Data'!BC1461:BC1462),"Error")))))))))))))))))))))</f>
        <v>0</v>
      </c>
      <c r="T62" s="6">
        <f>IF(AND($AE$11=$AL$1,OR($AH$11="Northbound",$AH$11="Eastbound")),'Raw Data'!BD219,IF(AND($AE$11=$AL$2,OR($AH$11="Northbound",$AH$11="Eastbound")),'Raw Data'!BD426,IF(AND($AE$11=$AL$3,OR($AH$11="Northbound",$AH$11="Eastbound")),'Raw Data'!BD633,IF(AND($AE$11=$AL$4,OR($AH$11="Northbound",$AH$11="Eastbound")),'Raw Data'!BD840,IF(AND($AE$11=$AL$5,OR($AH$11="Northbound",$AH$11="Eastbound")),'Raw Data'!BD1047,IF(AND($AE$11=$AL$6,OR($AH$11="Northbound",$AH$11="Eastbound")),'Raw Data'!BD1254,IF(AND($AE$11=$AL$7,OR($AH$11="Northbound",$AH$11="Eastbound")),'Raw Data'!BD1461,IF(AND($AE$11=$AL$1,OR($AH$11="Southbound",$AH$11="Westbound")),'Raw Data'!BD220,IF(AND($AE$11=$AL$2,OR($AH$11="Southbound",$AH$11="Westbound")),'Raw Data'!BD427,IF(AND($AE$11=$AL$3,OR($AH$11="Southbound",$AH$11="Westbound")),'Raw Data'!BD634,IF(AND($AE$11=$AL$4,OR($AH$11="Southbound",$AH$11="Westbound")),'Raw Data'!BD841,IF(AND($AE$11=$AL$5,OR($AH$11="Southbound",$AH$11="Westbound")),'Raw Data'!BD1048,IF(AND($AE$11=$AL$6,OR($AH$11="Southbound",$AH$11="Westbound")),'Raw Data'!BD1255,IF(AND($AE$11=$AL$7,OR($AH$11="Southbound",$AH$11="Westbound")),'Raw Data'!BD1462,IF(AND($AE$11=$AL$1,$AH$11="Combined"),SUM('Raw Data'!BD219:BD220),IF(AND($AE$11=$AL$2,$AH$11="Combined"),SUM('Raw Data'!BD426:BD427),IF(AND($AE$11=$AL$3,$AH$11="Combined"),SUM('Raw Data'!BD633:BD634),IF(AND($AE$11=$AL$4,$AH$11="Combined"),SUM('Raw Data'!BD840:BD841),IF(AND($AE$11=$AL$5,$AH$11="Combined"),SUM('Raw Data'!BD1047:BD1048),IF(AND($AE$11=$AL$6,$AH$11="Combined"),SUM('Raw Data'!BD1254:BD1255),IF(AND($AE$11=$AL$7,$AH$11="Combined"),SUM('Raw Data'!BD1461:BD1462),"Error")))))))))))))))))))))</f>
        <v>0</v>
      </c>
      <c r="U62" s="6">
        <f>IF(AND($AE$11=$AL$1,OR($AH$11="Northbound",$AH$11="Eastbound")),'Raw Data'!BE219,IF(AND($AE$11=$AL$2,OR($AH$11="Northbound",$AH$11="Eastbound")),'Raw Data'!BE426,IF(AND($AE$11=$AL$3,OR($AH$11="Northbound",$AH$11="Eastbound")),'Raw Data'!BE633,IF(AND($AE$11=$AL$4,OR($AH$11="Northbound",$AH$11="Eastbound")),'Raw Data'!BE840,IF(AND($AE$11=$AL$5,OR($AH$11="Northbound",$AH$11="Eastbound")),'Raw Data'!BE1047,IF(AND($AE$11=$AL$6,OR($AH$11="Northbound",$AH$11="Eastbound")),'Raw Data'!BE1254,IF(AND($AE$11=$AL$7,OR($AH$11="Northbound",$AH$11="Eastbound")),'Raw Data'!BE1461,IF(AND($AE$11=$AL$1,OR($AH$11="Southbound",$AH$11="Westbound")),'Raw Data'!BE220,IF(AND($AE$11=$AL$2,OR($AH$11="Southbound",$AH$11="Westbound")),'Raw Data'!BE427,IF(AND($AE$11=$AL$3,OR($AH$11="Southbound",$AH$11="Westbound")),'Raw Data'!BE634,IF(AND($AE$11=$AL$4,OR($AH$11="Southbound",$AH$11="Westbound")),'Raw Data'!BE841,IF(AND($AE$11=$AL$5,OR($AH$11="Southbound",$AH$11="Westbound")),'Raw Data'!BE1048,IF(AND($AE$11=$AL$6,OR($AH$11="Southbound",$AH$11="Westbound")),'Raw Data'!BE1255,IF(AND($AE$11=$AL$7,OR($AH$11="Southbound",$AH$11="Westbound")),'Raw Data'!BE1462,IF(AND($AE$11=$AL$1,$AH$11="Combined"),SUM('Raw Data'!BE219:BE220),IF(AND($AE$11=$AL$2,$AH$11="Combined"),SUM('Raw Data'!BE426:BE427),IF(AND($AE$11=$AL$3,$AH$11="Combined"),SUM('Raw Data'!BE633:BE634),IF(AND($AE$11=$AL$4,$AH$11="Combined"),SUM('Raw Data'!BE840:BE841),IF(AND($AE$11=$AL$5,$AH$11="Combined"),SUM('Raw Data'!BE1047:BE1048),IF(AND($AE$11=$AL$6,$AH$11="Combined"),SUM('Raw Data'!BE1254:BE1255),IF(AND($AE$11=$AL$7,$AH$11="Combined"),SUM('Raw Data'!BE1461:BE1462),"Error")))))))))))))))))))))</f>
        <v>0</v>
      </c>
      <c r="V62" s="6">
        <f>IF(AND($AE$11=$AL$1,OR($AH$11="Northbound",$AH$11="Eastbound")),'Raw Data'!BF219,IF(AND($AE$11=$AL$2,OR($AH$11="Northbound",$AH$11="Eastbound")),'Raw Data'!BF426,IF(AND($AE$11=$AL$3,OR($AH$11="Northbound",$AH$11="Eastbound")),'Raw Data'!BF633,IF(AND($AE$11=$AL$4,OR($AH$11="Northbound",$AH$11="Eastbound")),'Raw Data'!BF840,IF(AND($AE$11=$AL$5,OR($AH$11="Northbound",$AH$11="Eastbound")),'Raw Data'!BF1047,IF(AND($AE$11=$AL$6,OR($AH$11="Northbound",$AH$11="Eastbound")),'Raw Data'!BF1254,IF(AND($AE$11=$AL$7,OR($AH$11="Northbound",$AH$11="Eastbound")),'Raw Data'!BF1461,IF(AND($AE$11=$AL$1,OR($AH$11="Southbound",$AH$11="Westbound")),'Raw Data'!BF220,IF(AND($AE$11=$AL$2,OR($AH$11="Southbound",$AH$11="Westbound")),'Raw Data'!BF427,IF(AND($AE$11=$AL$3,OR($AH$11="Southbound",$AH$11="Westbound")),'Raw Data'!BF634,IF(AND($AE$11=$AL$4,OR($AH$11="Southbound",$AH$11="Westbound")),'Raw Data'!BF841,IF(AND($AE$11=$AL$5,OR($AH$11="Southbound",$AH$11="Westbound")),'Raw Data'!BF1048,IF(AND($AE$11=$AL$6,OR($AH$11="Southbound",$AH$11="Westbound")),'Raw Data'!BF1255,IF(AND($AE$11=$AL$7,OR($AH$11="Southbound",$AH$11="Westbound")),'Raw Data'!BF1462,IF(AND($AE$11=$AL$1,$AH$11="Combined"),SUM('Raw Data'!BF219:BF220),IF(AND($AE$11=$AL$2,$AH$11="Combined"),SUM('Raw Data'!BF426:BF427),IF(AND($AE$11=$AL$3,$AH$11="Combined"),SUM('Raw Data'!BF633:BF634),IF(AND($AE$11=$AL$4,$AH$11="Combined"),SUM('Raw Data'!BF840:BF841),IF(AND($AE$11=$AL$5,$AH$11="Combined"),SUM('Raw Data'!BF1047:BF1048),IF(AND($AE$11=$AL$6,$AH$11="Combined"),SUM('Raw Data'!BF1254:BF1255),IF(AND($AE$11=$AL$7,$AH$11="Combined"),SUM('Raw Data'!BF1461:BF1462),"Error")))))))))))))))))))))</f>
        <v>0</v>
      </c>
      <c r="W62" s="6">
        <f>IF(AND($AE$11=$AL$1,OR($AH$11="Northbound",$AH$11="Eastbound")),'Raw Data'!BG219,IF(AND($AE$11=$AL$2,OR($AH$11="Northbound",$AH$11="Eastbound")),'Raw Data'!BG426,IF(AND($AE$11=$AL$3,OR($AH$11="Northbound",$AH$11="Eastbound")),'Raw Data'!BG633,IF(AND($AE$11=$AL$4,OR($AH$11="Northbound",$AH$11="Eastbound")),'Raw Data'!BG840,IF(AND($AE$11=$AL$5,OR($AH$11="Northbound",$AH$11="Eastbound")),'Raw Data'!BG1047,IF(AND($AE$11=$AL$6,OR($AH$11="Northbound",$AH$11="Eastbound")),'Raw Data'!BG1254,IF(AND($AE$11=$AL$7,OR($AH$11="Northbound",$AH$11="Eastbound")),'Raw Data'!BG1461,IF(AND($AE$11=$AL$1,OR($AH$11="Southbound",$AH$11="Westbound")),'Raw Data'!BG220,IF(AND($AE$11=$AL$2,OR($AH$11="Southbound",$AH$11="Westbound")),'Raw Data'!BG427,IF(AND($AE$11=$AL$3,OR($AH$11="Southbound",$AH$11="Westbound")),'Raw Data'!BG634,IF(AND($AE$11=$AL$4,OR($AH$11="Southbound",$AH$11="Westbound")),'Raw Data'!BG841,IF(AND($AE$11=$AL$5,OR($AH$11="Southbound",$AH$11="Westbound")),'Raw Data'!BG1048,IF(AND($AE$11=$AL$6,OR($AH$11="Southbound",$AH$11="Westbound")),'Raw Data'!BG1255,IF(AND($AE$11=$AL$7,OR($AH$11="Southbound",$AH$11="Westbound")),'Raw Data'!BG1462,IF(AND($AE$11=$AL$1,$AH$11="Combined"),SUM('Raw Data'!BG219:BG220),IF(AND($AE$11=$AL$2,$AH$11="Combined"),SUM('Raw Data'!BG426:BG427),IF(AND($AE$11=$AL$3,$AH$11="Combined"),SUM('Raw Data'!BG633:BG634),IF(AND($AE$11=$AL$4,$AH$11="Combined"),SUM('Raw Data'!BG840:BG841),IF(AND($AE$11=$AL$5,$AH$11="Combined"),SUM('Raw Data'!BG1047:BG1048),IF(AND($AE$11=$AL$6,$AH$11="Combined"),SUM('Raw Data'!BG1254:BG1255),IF(AND($AE$11=$AL$7,$AH$11="Combined"),SUM('Raw Data'!BG1461:BG1462),"Error")))))))))))))))))))))</f>
        <v>0</v>
      </c>
      <c r="X62" s="6">
        <f t="shared" si="2"/>
        <v>5</v>
      </c>
      <c r="Y62" s="24">
        <f t="shared" si="3"/>
        <v>29.411764705882355</v>
      </c>
      <c r="Z62" s="6" t="str">
        <f>IF(AND($AE$11=$AL$1,OR($AH$11="Northbound",$AH$11="Eastbound")),'Raw Data'!BH219,IF(AND($AE$11=$AL$2,OR($AH$11="Northbound",$AH$11="Eastbound")),'Raw Data'!BH426,IF(AND($AE$11=$AL$3,OR($AH$11="Northbound",$AH$11="Eastbound")),'Raw Data'!BH633,IF(AND($AE$11=$AL$4,OR($AH$11="Northbound",$AH$11="Eastbound")),'Raw Data'!BH840,IF(AND($AE$11=$AL$5,OR($AH$11="Northbound",$AH$11="Eastbound")),'Raw Data'!BH1047,IF(AND($AE$11=$AL$6,OR($AH$11="Northbound",$AH$11="Eastbound")),'Raw Data'!BH1254,IF(AND($AE$11=$AL$7,OR($AH$11="Northbound",$AH$11="Eastbound")),'Raw Data'!BH1461,IF(AND($AE$11=$AL$1,OR($AH$11="Southbound",$AH$11="Westbound")),'Raw Data'!BH220,IF(AND($AE$11=$AL$2,OR($AH$11="Southbound",$AH$11="Westbound")),'Raw Data'!BH427,IF(AND($AE$11=$AL$3,OR($AH$11="Southbound",$AH$11="Westbound")),'Raw Data'!BH634,IF(AND($AE$11=$AL$4,OR($AH$11="Southbound",$AH$11="Westbound")),'Raw Data'!BH841,IF(AND($AE$11=$AL$5,OR($AH$11="Southbound",$AH$11="Westbound")),'Raw Data'!BH1048,IF(AND($AE$11=$AL$6,OR($AH$11="Southbound",$AH$11="Westbound")),'Raw Data'!BH1255,IF(AND($AE$11=$AL$7,OR($AH$11="Southbound",$AH$11="Westbound")),'Raw Data'!BH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2" s="6" t="str">
        <f>IF(AND($AE$11=$AL$1,OR($AH$11="Northbound",$AH$11="Eastbound")),'Raw Data'!BI219,IF(AND($AE$11=$AL$2,OR($AH$11="Northbound",$AH$11="Eastbound")),'Raw Data'!BI426,IF(AND($AE$11=$AL$3,OR($AH$11="Northbound",$AH$11="Eastbound")),'Raw Data'!BI633,IF(AND($AE$11=$AL$4,OR($AH$11="Northbound",$AH$11="Eastbound")),'Raw Data'!BI840,IF(AND($AE$11=$AL$5,OR($AH$11="Northbound",$AH$11="Eastbound")),'Raw Data'!BI1047,IF(AND($AE$11=$AL$6,OR($AH$11="Northbound",$AH$11="Eastbound")),'Raw Data'!BI1254,IF(AND($AE$11=$AL$7,OR($AH$11="Northbound",$AH$11="Eastbound")),'Raw Data'!BI1461,IF(AND($AE$11=$AL$1,OR($AH$11="Southbound",$AH$11="Westbound")),'Raw Data'!BI220,IF(AND($AE$11=$AL$2,OR($AH$11="Southbound",$AH$11="Westbound")),'Raw Data'!BI427,IF(AND($AE$11=$AL$3,OR($AH$11="Southbound",$AH$11="Westbound")),'Raw Data'!BI634,IF(AND($AE$11=$AL$4,OR($AH$11="Southbound",$AH$11="Westbound")),'Raw Data'!BI841,IF(AND($AE$11=$AL$5,OR($AH$11="Southbound",$AH$11="Westbound")),'Raw Data'!BI1048,IF(AND($AE$11=$AL$6,OR($AH$11="Southbound",$AH$11="Westbound")),'Raw Data'!BI1255,IF(AND($AE$11=$AL$7,OR($AH$11="Southbound",$AH$11="Westbound")),'Raw Data'!BI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2" s="6" t="str">
        <f>IF(AND($AE$11=$AL$1,OR($AH$11="Northbound",$AH$11="Eastbound")),'Raw Data'!BJ219,IF(AND($AE$11=$AL$2,OR($AH$11="Northbound",$AH$11="Eastbound")),'Raw Data'!BJ426,IF(AND($AE$11=$AL$3,OR($AH$11="Northbound",$AH$11="Eastbound")),'Raw Data'!BJ633,IF(AND($AE$11=$AL$4,OR($AH$11="Northbound",$AH$11="Eastbound")),'Raw Data'!BJ840,IF(AND($AE$11=$AL$5,OR($AH$11="Northbound",$AH$11="Eastbound")),'Raw Data'!BJ1047,IF(AND($AE$11=$AL$6,OR($AH$11="Northbound",$AH$11="Eastbound")),'Raw Data'!BJ1254,IF(AND($AE$11=$AL$7,OR($AH$11="Northbound",$AH$11="Eastbound")),'Raw Data'!BJ1461,IF(AND($AE$11=$AL$1,OR($AH$11="Southbound",$AH$11="Westbound")),'Raw Data'!BJ220,IF(AND($AE$11=$AL$2,OR($AH$11="Southbound",$AH$11="Westbound")),'Raw Data'!BJ427,IF(AND($AE$11=$AL$3,OR($AH$11="Southbound",$AH$11="Westbound")),'Raw Data'!BJ634,IF(AND($AE$11=$AL$4,OR($AH$11="Southbound",$AH$11="Westbound")),'Raw Data'!BJ841,IF(AND($AE$11=$AL$5,OR($AH$11="Southbound",$AH$11="Westbound")),'Raw Data'!BJ1048,IF(AND($AE$11=$AL$6,OR($AH$11="Southbound",$AH$11="Westbound")),'Raw Data'!BJ1255,IF(AND($AE$11=$AL$7,OR($AH$11="Southbound",$AH$11="Westbound")),'Raw Data'!BJ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2" s="70" t="str">
        <f>IF(AND($AE$11=$AL$1,OR($AH$11="Northbound",$AH$11="Eastbound")),'Raw Data'!BK219,IF(AND($AE$11=$AL$2,OR($AH$11="Northbound",$AH$11="Eastbound")),'Raw Data'!BK426,IF(AND($AE$11=$AL$3,OR($AH$11="Northbound",$AH$11="Eastbound")),'Raw Data'!BK633,IF(AND($AE$11=$AL$4,OR($AH$11="Northbound",$AH$11="Eastbound")),'Raw Data'!BK840,IF(AND($AE$11=$AL$5,OR($AH$11="Northbound",$AH$11="Eastbound")),'Raw Data'!BK1047,IF(AND($AE$11=$AL$6,OR($AH$11="Northbound",$AH$11="Eastbound")),'Raw Data'!BK1254,IF(AND($AE$11=$AL$7,OR($AH$11="Northbound",$AH$11="Eastbound")),'Raw Data'!BK1461,IF(AND($AE$11=$AL$1,OR($AH$11="Southbound",$AH$11="Westbound")),'Raw Data'!BK220,IF(AND($AE$11=$AL$2,OR($AH$11="Southbound",$AH$11="Westbound")),'Raw Data'!BK427,IF(AND($AE$11=$AL$3,OR($AH$11="Southbound",$AH$11="Westbound")),'Raw Data'!BK634,IF(AND($AE$11=$AL$4,OR($AH$11="Southbound",$AH$11="Westbound")),'Raw Data'!BK841,IF(AND($AE$11=$AL$5,OR($AH$11="Southbound",$AH$11="Westbound")),'Raw Data'!BK1048,IF(AND($AE$11=$AL$6,OR($AH$11="Southbound",$AH$11="Westbound")),'Raw Data'!BK1255,IF(AND($AE$11=$AL$7,OR($AH$11="Southbound",$AH$11="Westbound")),'Raw Data'!BK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2" s="47"/>
      <c r="AF62" s="47"/>
      <c r="AG62" s="47"/>
      <c r="AH62" s="47"/>
      <c r="AI62" s="47"/>
      <c r="AJ62" s="47"/>
      <c r="AK62" s="47"/>
      <c r="AL62" s="51"/>
      <c r="AM62" s="51"/>
      <c r="AN62" s="41"/>
      <c r="AO62" s="51"/>
      <c r="AQ62" s="47"/>
      <c r="AR62" s="47"/>
      <c r="AT62" s="47"/>
      <c r="AU62" s="47"/>
    </row>
    <row r="63" spans="1:47" ht="13.8" x14ac:dyDescent="0.25">
      <c r="A63" s="43">
        <v>0.51041666666666696</v>
      </c>
      <c r="B63" s="54">
        <f t="shared" si="1"/>
        <v>30</v>
      </c>
      <c r="C63" s="6">
        <f>IF(AND($AE$11=$AL$1,OR($AH$11="Northbound",$AH$11="Eastbound")),'Raw Data'!AM221,IF(AND($AE$11=$AL$2,OR($AH$11="Northbound",$AH$11="Eastbound")),'Raw Data'!AM428,IF(AND($AE$11=$AL$3,OR($AH$11="Northbound",$AH$11="Eastbound")),'Raw Data'!AM635,IF(AND($AE$11=$AL$4,OR($AH$11="Northbound",$AH$11="Eastbound")),'Raw Data'!AM842,IF(AND($AE$11=$AL$5,OR($AH$11="Northbound",$AH$11="Eastbound")),'Raw Data'!AM1049,IF(AND($AE$11=$AL$6,OR($AH$11="Northbound",$AH$11="Eastbound")),'Raw Data'!AM1256,IF(AND($AE$11=$AL$7,OR($AH$11="Northbound",$AH$11="Eastbound")),'Raw Data'!AM1463,IF(AND($AE$11=$AL$1,OR($AH$11="Southbound",$AH$11="Westbound")),'Raw Data'!AM222,IF(AND($AE$11=$AL$2,OR($AH$11="Southbound",$AH$11="Westbound")),'Raw Data'!AM429,IF(AND($AE$11=$AL$3,OR($AH$11="Southbound",$AH$11="Westbound")),'Raw Data'!AM636,IF(AND($AE$11=$AL$4,OR($AH$11="Southbound",$AH$11="Westbound")),'Raw Data'!AM843,IF(AND($AE$11=$AL$5,OR($AH$11="Southbound",$AH$11="Westbound")),'Raw Data'!AM1050,IF(AND($AE$11=$AL$6,OR($AH$11="Southbound",$AH$11="Westbound")),'Raw Data'!AM1257,IF(AND($AE$11=$AL$7,OR($AH$11="Southbound",$AH$11="Westbound")),'Raw Data'!AM1464,IF(AND($AE$11=$AL$1,$AH$11="Combined"),SUM('Raw Data'!AM221:AM222),IF(AND($AE$11=$AL$2,$AH$11="Combined"),SUM('Raw Data'!AM428:AM429),IF(AND($AE$11=$AL$3,$AH$11="Combined"),SUM('Raw Data'!AM635:AM636),IF(AND($AE$11=$AL$4,$AH$11="Combined"),SUM('Raw Data'!AM842:AM843),IF(AND($AE$11=$AL$5,$AH$11="Combined"),SUM('Raw Data'!AM1049:AM1050),IF(AND($AE$11=$AL$6,$AH$11="Combined"),SUM('Raw Data'!AM1256:AM1257),IF(AND($AE$11=$AL$7,$AH$11="Combined"),SUM('Raw Data'!AM1463:AM1464),"Error")))))))))))))))))))))</f>
        <v>0</v>
      </c>
      <c r="D63" s="6">
        <f>IF(AND($AE$11=$AL$1,OR($AH$11="Northbound",$AH$11="Eastbound")),'Raw Data'!AN221,IF(AND($AE$11=$AL$2,OR($AH$11="Northbound",$AH$11="Eastbound")),'Raw Data'!AN428,IF(AND($AE$11=$AL$3,OR($AH$11="Northbound",$AH$11="Eastbound")),'Raw Data'!AN635,IF(AND($AE$11=$AL$4,OR($AH$11="Northbound",$AH$11="Eastbound")),'Raw Data'!AN842,IF(AND($AE$11=$AL$5,OR($AH$11="Northbound",$AH$11="Eastbound")),'Raw Data'!AN1049,IF(AND($AE$11=$AL$6,OR($AH$11="Northbound",$AH$11="Eastbound")),'Raw Data'!AN1256,IF(AND($AE$11=$AL$7,OR($AH$11="Northbound",$AH$11="Eastbound")),'Raw Data'!AN1463,IF(AND($AE$11=$AL$1,OR($AH$11="Southbound",$AH$11="Westbound")),'Raw Data'!AN222,IF(AND($AE$11=$AL$2,OR($AH$11="Southbound",$AH$11="Westbound")),'Raw Data'!AN429,IF(AND($AE$11=$AL$3,OR($AH$11="Southbound",$AH$11="Westbound")),'Raw Data'!AN636,IF(AND($AE$11=$AL$4,OR($AH$11="Southbound",$AH$11="Westbound")),'Raw Data'!AN843,IF(AND($AE$11=$AL$5,OR($AH$11="Southbound",$AH$11="Westbound")),'Raw Data'!AN1050,IF(AND($AE$11=$AL$6,OR($AH$11="Southbound",$AH$11="Westbound")),'Raw Data'!AN1257,IF(AND($AE$11=$AL$7,OR($AH$11="Southbound",$AH$11="Westbound")),'Raw Data'!AN1464,IF(AND($AE$11=$AL$1,$AH$11="Combined"),SUM('Raw Data'!AN221:AN222),IF(AND($AE$11=$AL$2,$AH$11="Combined"),SUM('Raw Data'!AN428:AN429),IF(AND($AE$11=$AL$3,$AH$11="Combined"),SUM('Raw Data'!AN635:AN636),IF(AND($AE$11=$AL$4,$AH$11="Combined"),SUM('Raw Data'!AN842:AN843),IF(AND($AE$11=$AL$5,$AH$11="Combined"),SUM('Raw Data'!AN1049:AN1050),IF(AND($AE$11=$AL$6,$AH$11="Combined"),SUM('Raw Data'!AN1256:AN1257),IF(AND($AE$11=$AL$7,$AH$11="Combined"),SUM('Raw Data'!AN1463:AN1464),"Error")))))))))))))))))))))</f>
        <v>6</v>
      </c>
      <c r="E63" s="6">
        <f>IF(AND($AE$11=$AL$1,OR($AH$11="Northbound",$AH$11="Eastbound")),'Raw Data'!AO221,IF(AND($AE$11=$AL$2,OR($AH$11="Northbound",$AH$11="Eastbound")),'Raw Data'!AO428,IF(AND($AE$11=$AL$3,OR($AH$11="Northbound",$AH$11="Eastbound")),'Raw Data'!AO635,IF(AND($AE$11=$AL$4,OR($AH$11="Northbound",$AH$11="Eastbound")),'Raw Data'!AO842,IF(AND($AE$11=$AL$5,OR($AH$11="Northbound",$AH$11="Eastbound")),'Raw Data'!AO1049,IF(AND($AE$11=$AL$6,OR($AH$11="Northbound",$AH$11="Eastbound")),'Raw Data'!AO1256,IF(AND($AE$11=$AL$7,OR($AH$11="Northbound",$AH$11="Eastbound")),'Raw Data'!AO1463,IF(AND($AE$11=$AL$1,OR($AH$11="Southbound",$AH$11="Westbound")),'Raw Data'!AO222,IF(AND($AE$11=$AL$2,OR($AH$11="Southbound",$AH$11="Westbound")),'Raw Data'!AO429,IF(AND($AE$11=$AL$3,OR($AH$11="Southbound",$AH$11="Westbound")),'Raw Data'!AO636,IF(AND($AE$11=$AL$4,OR($AH$11="Southbound",$AH$11="Westbound")),'Raw Data'!AO843,IF(AND($AE$11=$AL$5,OR($AH$11="Southbound",$AH$11="Westbound")),'Raw Data'!AO1050,IF(AND($AE$11=$AL$6,OR($AH$11="Southbound",$AH$11="Westbound")),'Raw Data'!AO1257,IF(AND($AE$11=$AL$7,OR($AH$11="Southbound",$AH$11="Westbound")),'Raw Data'!AO1464,IF(AND($AE$11=$AL$1,$AH$11="Combined"),SUM('Raw Data'!AO221:AO222),IF(AND($AE$11=$AL$2,$AH$11="Combined"),SUM('Raw Data'!AO428:AO429),IF(AND($AE$11=$AL$3,$AH$11="Combined"),SUM('Raw Data'!AO635:AO636),IF(AND($AE$11=$AL$4,$AH$11="Combined"),SUM('Raw Data'!AO842:AO843),IF(AND($AE$11=$AL$5,$AH$11="Combined"),SUM('Raw Data'!AO1049:AO1050),IF(AND($AE$11=$AL$6,$AH$11="Combined"),SUM('Raw Data'!AO1256:AO1257),IF(AND($AE$11=$AL$7,$AH$11="Combined"),SUM('Raw Data'!AO1463:AO1464),"Error")))))))))))))))))))))</f>
        <v>7</v>
      </c>
      <c r="F63" s="6">
        <f>IF(AND($AE$11=$AL$1,OR($AH$11="Northbound",$AH$11="Eastbound")),'Raw Data'!AP221,IF(AND($AE$11=$AL$2,OR($AH$11="Northbound",$AH$11="Eastbound")),'Raw Data'!AP428,IF(AND($AE$11=$AL$3,OR($AH$11="Northbound",$AH$11="Eastbound")),'Raw Data'!AP635,IF(AND($AE$11=$AL$4,OR($AH$11="Northbound",$AH$11="Eastbound")),'Raw Data'!AP842,IF(AND($AE$11=$AL$5,OR($AH$11="Northbound",$AH$11="Eastbound")),'Raw Data'!AP1049,IF(AND($AE$11=$AL$6,OR($AH$11="Northbound",$AH$11="Eastbound")),'Raw Data'!AP1256,IF(AND($AE$11=$AL$7,OR($AH$11="Northbound",$AH$11="Eastbound")),'Raw Data'!AP1463,IF(AND($AE$11=$AL$1,OR($AH$11="Southbound",$AH$11="Westbound")),'Raw Data'!AP222,IF(AND($AE$11=$AL$2,OR($AH$11="Southbound",$AH$11="Westbound")),'Raw Data'!AP429,IF(AND($AE$11=$AL$3,OR($AH$11="Southbound",$AH$11="Westbound")),'Raw Data'!AP636,IF(AND($AE$11=$AL$4,OR($AH$11="Southbound",$AH$11="Westbound")),'Raw Data'!AP843,IF(AND($AE$11=$AL$5,OR($AH$11="Southbound",$AH$11="Westbound")),'Raw Data'!AP1050,IF(AND($AE$11=$AL$6,OR($AH$11="Southbound",$AH$11="Westbound")),'Raw Data'!AP1257,IF(AND($AE$11=$AL$7,OR($AH$11="Southbound",$AH$11="Westbound")),'Raw Data'!AP1464,IF(AND($AE$11=$AL$1,$AH$11="Combined"),SUM('Raw Data'!AP221:AP222),IF(AND($AE$11=$AL$2,$AH$11="Combined"),SUM('Raw Data'!AP428:AP429),IF(AND($AE$11=$AL$3,$AH$11="Combined"),SUM('Raw Data'!AP635:AP636),IF(AND($AE$11=$AL$4,$AH$11="Combined"),SUM('Raw Data'!AP842:AP843),IF(AND($AE$11=$AL$5,$AH$11="Combined"),SUM('Raw Data'!AP1049:AP1050),IF(AND($AE$11=$AL$6,$AH$11="Combined"),SUM('Raw Data'!AP1256:AP1257),IF(AND($AE$11=$AL$7,$AH$11="Combined"),SUM('Raw Data'!AP1463:AP1464),"Error")))))))))))))))))))))</f>
        <v>12</v>
      </c>
      <c r="G63" s="6">
        <f>IF(AND($AE$11=$AL$1,OR($AH$11="Northbound",$AH$11="Eastbound")),'Raw Data'!AQ221,IF(AND($AE$11=$AL$2,OR($AH$11="Northbound",$AH$11="Eastbound")),'Raw Data'!AQ428,IF(AND($AE$11=$AL$3,OR($AH$11="Northbound",$AH$11="Eastbound")),'Raw Data'!AQ635,IF(AND($AE$11=$AL$4,OR($AH$11="Northbound",$AH$11="Eastbound")),'Raw Data'!AQ842,IF(AND($AE$11=$AL$5,OR($AH$11="Northbound",$AH$11="Eastbound")),'Raw Data'!AQ1049,IF(AND($AE$11=$AL$6,OR($AH$11="Northbound",$AH$11="Eastbound")),'Raw Data'!AQ1256,IF(AND($AE$11=$AL$7,OR($AH$11="Northbound",$AH$11="Eastbound")),'Raw Data'!AQ1463,IF(AND($AE$11=$AL$1,OR($AH$11="Southbound",$AH$11="Westbound")),'Raw Data'!AQ222,IF(AND($AE$11=$AL$2,OR($AH$11="Southbound",$AH$11="Westbound")),'Raw Data'!AQ429,IF(AND($AE$11=$AL$3,OR($AH$11="Southbound",$AH$11="Westbound")),'Raw Data'!AQ636,IF(AND($AE$11=$AL$4,OR($AH$11="Southbound",$AH$11="Westbound")),'Raw Data'!AQ843,IF(AND($AE$11=$AL$5,OR($AH$11="Southbound",$AH$11="Westbound")),'Raw Data'!AQ1050,IF(AND($AE$11=$AL$6,OR($AH$11="Southbound",$AH$11="Westbound")),'Raw Data'!AQ1257,IF(AND($AE$11=$AL$7,OR($AH$11="Southbound",$AH$11="Westbound")),'Raw Data'!AQ1464,IF(AND($AE$11=$AL$1,$AH$11="Combined"),SUM('Raw Data'!AQ221:AQ222),IF(AND($AE$11=$AL$2,$AH$11="Combined"),SUM('Raw Data'!AQ428:AQ429),IF(AND($AE$11=$AL$3,$AH$11="Combined"),SUM('Raw Data'!AQ635:AQ636),IF(AND($AE$11=$AL$4,$AH$11="Combined"),SUM('Raw Data'!AQ842:AQ843),IF(AND($AE$11=$AL$5,$AH$11="Combined"),SUM('Raw Data'!AQ1049:AQ1050),IF(AND($AE$11=$AL$6,$AH$11="Combined"),SUM('Raw Data'!AQ1256:AQ1257),IF(AND($AE$11=$AL$7,$AH$11="Combined"),SUM('Raw Data'!AQ1463:AQ1464),"Error")))))))))))))))))))))</f>
        <v>4</v>
      </c>
      <c r="H63" s="6">
        <f>IF(AND($AE$11=$AL$1,OR($AH$11="Northbound",$AH$11="Eastbound")),'Raw Data'!AR221,IF(AND($AE$11=$AL$2,OR($AH$11="Northbound",$AH$11="Eastbound")),'Raw Data'!AR428,IF(AND($AE$11=$AL$3,OR($AH$11="Northbound",$AH$11="Eastbound")),'Raw Data'!AR635,IF(AND($AE$11=$AL$4,OR($AH$11="Northbound",$AH$11="Eastbound")),'Raw Data'!AR842,IF(AND($AE$11=$AL$5,OR($AH$11="Northbound",$AH$11="Eastbound")),'Raw Data'!AR1049,IF(AND($AE$11=$AL$6,OR($AH$11="Northbound",$AH$11="Eastbound")),'Raw Data'!AR1256,IF(AND($AE$11=$AL$7,OR($AH$11="Northbound",$AH$11="Eastbound")),'Raw Data'!AR1463,IF(AND($AE$11=$AL$1,OR($AH$11="Southbound",$AH$11="Westbound")),'Raw Data'!AR222,IF(AND($AE$11=$AL$2,OR($AH$11="Southbound",$AH$11="Westbound")),'Raw Data'!AR429,IF(AND($AE$11=$AL$3,OR($AH$11="Southbound",$AH$11="Westbound")),'Raw Data'!AR636,IF(AND($AE$11=$AL$4,OR($AH$11="Southbound",$AH$11="Westbound")),'Raw Data'!AR843,IF(AND($AE$11=$AL$5,OR($AH$11="Southbound",$AH$11="Westbound")),'Raw Data'!AR1050,IF(AND($AE$11=$AL$6,OR($AH$11="Southbound",$AH$11="Westbound")),'Raw Data'!AR1257,IF(AND($AE$11=$AL$7,OR($AH$11="Southbound",$AH$11="Westbound")),'Raw Data'!AR1464,IF(AND($AE$11=$AL$1,$AH$11="Combined"),SUM('Raw Data'!AR221:AR222),IF(AND($AE$11=$AL$2,$AH$11="Combined"),SUM('Raw Data'!AR428:AR429),IF(AND($AE$11=$AL$3,$AH$11="Combined"),SUM('Raw Data'!AR635:AR636),IF(AND($AE$11=$AL$4,$AH$11="Combined"),SUM('Raw Data'!AR842:AR843),IF(AND($AE$11=$AL$5,$AH$11="Combined"),SUM('Raw Data'!AR1049:AR1050),IF(AND($AE$11=$AL$6,$AH$11="Combined"),SUM('Raw Data'!AR1256:AR1257),IF(AND($AE$11=$AL$7,$AH$11="Combined"),SUM('Raw Data'!AR1463:AR1464),"Error")))))))))))))))))))))</f>
        <v>0</v>
      </c>
      <c r="I63" s="6">
        <f>IF(AND($AE$11=$AL$1,OR($AH$11="Northbound",$AH$11="Eastbound")),'Raw Data'!AS221,IF(AND($AE$11=$AL$2,OR($AH$11="Northbound",$AH$11="Eastbound")),'Raw Data'!AS428,IF(AND($AE$11=$AL$3,OR($AH$11="Northbound",$AH$11="Eastbound")),'Raw Data'!AS635,IF(AND($AE$11=$AL$4,OR($AH$11="Northbound",$AH$11="Eastbound")),'Raw Data'!AS842,IF(AND($AE$11=$AL$5,OR($AH$11="Northbound",$AH$11="Eastbound")),'Raw Data'!AS1049,IF(AND($AE$11=$AL$6,OR($AH$11="Northbound",$AH$11="Eastbound")),'Raw Data'!AS1256,IF(AND($AE$11=$AL$7,OR($AH$11="Northbound",$AH$11="Eastbound")),'Raw Data'!AS1463,IF(AND($AE$11=$AL$1,OR($AH$11="Southbound",$AH$11="Westbound")),'Raw Data'!AS222,IF(AND($AE$11=$AL$2,OR($AH$11="Southbound",$AH$11="Westbound")),'Raw Data'!AS429,IF(AND($AE$11=$AL$3,OR($AH$11="Southbound",$AH$11="Westbound")),'Raw Data'!AS636,IF(AND($AE$11=$AL$4,OR($AH$11="Southbound",$AH$11="Westbound")),'Raw Data'!AS843,IF(AND($AE$11=$AL$5,OR($AH$11="Southbound",$AH$11="Westbound")),'Raw Data'!AS1050,IF(AND($AE$11=$AL$6,OR($AH$11="Southbound",$AH$11="Westbound")),'Raw Data'!AS1257,IF(AND($AE$11=$AL$7,OR($AH$11="Southbound",$AH$11="Westbound")),'Raw Data'!AS1464,IF(AND($AE$11=$AL$1,$AH$11="Combined"),SUM('Raw Data'!AS221:AS222),IF(AND($AE$11=$AL$2,$AH$11="Combined"),SUM('Raw Data'!AS428:AS429),IF(AND($AE$11=$AL$3,$AH$11="Combined"),SUM('Raw Data'!AS635:AS636),IF(AND($AE$11=$AL$4,$AH$11="Combined"),SUM('Raw Data'!AS842:AS843),IF(AND($AE$11=$AL$5,$AH$11="Combined"),SUM('Raw Data'!AS1049:AS1050),IF(AND($AE$11=$AL$6,$AH$11="Combined"),SUM('Raw Data'!AS1256:AS1257),IF(AND($AE$11=$AL$7,$AH$11="Combined"),SUM('Raw Data'!AS1463:AS1464),"Error")))))))))))))))))))))</f>
        <v>1</v>
      </c>
      <c r="J63" s="6">
        <f>IF(AND($AE$11=$AL$1,OR($AH$11="Northbound",$AH$11="Eastbound")),'Raw Data'!AT221,IF(AND($AE$11=$AL$2,OR($AH$11="Northbound",$AH$11="Eastbound")),'Raw Data'!AT428,IF(AND($AE$11=$AL$3,OR($AH$11="Northbound",$AH$11="Eastbound")),'Raw Data'!AT635,IF(AND($AE$11=$AL$4,OR($AH$11="Northbound",$AH$11="Eastbound")),'Raw Data'!AT842,IF(AND($AE$11=$AL$5,OR($AH$11="Northbound",$AH$11="Eastbound")),'Raw Data'!AT1049,IF(AND($AE$11=$AL$6,OR($AH$11="Northbound",$AH$11="Eastbound")),'Raw Data'!AT1256,IF(AND($AE$11=$AL$7,OR($AH$11="Northbound",$AH$11="Eastbound")),'Raw Data'!AT1463,IF(AND($AE$11=$AL$1,OR($AH$11="Southbound",$AH$11="Westbound")),'Raw Data'!AT222,IF(AND($AE$11=$AL$2,OR($AH$11="Southbound",$AH$11="Westbound")),'Raw Data'!AT429,IF(AND($AE$11=$AL$3,OR($AH$11="Southbound",$AH$11="Westbound")),'Raw Data'!AT636,IF(AND($AE$11=$AL$4,OR($AH$11="Southbound",$AH$11="Westbound")),'Raw Data'!AT843,IF(AND($AE$11=$AL$5,OR($AH$11="Southbound",$AH$11="Westbound")),'Raw Data'!AT1050,IF(AND($AE$11=$AL$6,OR($AH$11="Southbound",$AH$11="Westbound")),'Raw Data'!AT1257,IF(AND($AE$11=$AL$7,OR($AH$11="Southbound",$AH$11="Westbound")),'Raw Data'!AT1464,IF(AND($AE$11=$AL$1,$AH$11="Combined"),SUM('Raw Data'!AT221:AT222),IF(AND($AE$11=$AL$2,$AH$11="Combined"),SUM('Raw Data'!AT428:AT429),IF(AND($AE$11=$AL$3,$AH$11="Combined"),SUM('Raw Data'!AT635:AT636),IF(AND($AE$11=$AL$4,$AH$11="Combined"),SUM('Raw Data'!AT842:AT843),IF(AND($AE$11=$AL$5,$AH$11="Combined"),SUM('Raw Data'!AT1049:AT1050),IF(AND($AE$11=$AL$6,$AH$11="Combined"),SUM('Raw Data'!AT1256:AT1257),IF(AND($AE$11=$AL$7,$AH$11="Combined"),SUM('Raw Data'!AT1463:AT1464),"Error")))))))))))))))))))))</f>
        <v>0</v>
      </c>
      <c r="K63" s="6">
        <f>IF(AND($AE$11=$AL$1,OR($AH$11="Northbound",$AH$11="Eastbound")),'Raw Data'!AU221,IF(AND($AE$11=$AL$2,OR($AH$11="Northbound",$AH$11="Eastbound")),'Raw Data'!AU428,IF(AND($AE$11=$AL$3,OR($AH$11="Northbound",$AH$11="Eastbound")),'Raw Data'!AU635,IF(AND($AE$11=$AL$4,OR($AH$11="Northbound",$AH$11="Eastbound")),'Raw Data'!AU842,IF(AND($AE$11=$AL$5,OR($AH$11="Northbound",$AH$11="Eastbound")),'Raw Data'!AU1049,IF(AND($AE$11=$AL$6,OR($AH$11="Northbound",$AH$11="Eastbound")),'Raw Data'!AU1256,IF(AND($AE$11=$AL$7,OR($AH$11="Northbound",$AH$11="Eastbound")),'Raw Data'!AU1463,IF(AND($AE$11=$AL$1,OR($AH$11="Southbound",$AH$11="Westbound")),'Raw Data'!AU222,IF(AND($AE$11=$AL$2,OR($AH$11="Southbound",$AH$11="Westbound")),'Raw Data'!AU429,IF(AND($AE$11=$AL$3,OR($AH$11="Southbound",$AH$11="Westbound")),'Raw Data'!AU636,IF(AND($AE$11=$AL$4,OR($AH$11="Southbound",$AH$11="Westbound")),'Raw Data'!AU843,IF(AND($AE$11=$AL$5,OR($AH$11="Southbound",$AH$11="Westbound")),'Raw Data'!AU1050,IF(AND($AE$11=$AL$6,OR($AH$11="Southbound",$AH$11="Westbound")),'Raw Data'!AU1257,IF(AND($AE$11=$AL$7,OR($AH$11="Southbound",$AH$11="Westbound")),'Raw Data'!AU1464,IF(AND($AE$11=$AL$1,$AH$11="Combined"),SUM('Raw Data'!AU221:AU222),IF(AND($AE$11=$AL$2,$AH$11="Combined"),SUM('Raw Data'!AU428:AU429),IF(AND($AE$11=$AL$3,$AH$11="Combined"),SUM('Raw Data'!AU635:AU636),IF(AND($AE$11=$AL$4,$AH$11="Combined"),SUM('Raw Data'!AU842:AU843),IF(AND($AE$11=$AL$5,$AH$11="Combined"),SUM('Raw Data'!AU1049:AU1050),IF(AND($AE$11=$AL$6,$AH$11="Combined"),SUM('Raw Data'!AU1256:AU1257),IF(AND($AE$11=$AL$7,$AH$11="Combined"),SUM('Raw Data'!AU1463:AU1464),"Error")))))))))))))))))))))</f>
        <v>0</v>
      </c>
      <c r="L63" s="6">
        <f>IF(AND($AE$11=$AL$1,OR($AH$11="Northbound",$AH$11="Eastbound")),'Raw Data'!AV221,IF(AND($AE$11=$AL$2,OR($AH$11="Northbound",$AH$11="Eastbound")),'Raw Data'!AV428,IF(AND($AE$11=$AL$3,OR($AH$11="Northbound",$AH$11="Eastbound")),'Raw Data'!AV635,IF(AND($AE$11=$AL$4,OR($AH$11="Northbound",$AH$11="Eastbound")),'Raw Data'!AV842,IF(AND($AE$11=$AL$5,OR($AH$11="Northbound",$AH$11="Eastbound")),'Raw Data'!AV1049,IF(AND($AE$11=$AL$6,OR($AH$11="Northbound",$AH$11="Eastbound")),'Raw Data'!AV1256,IF(AND($AE$11=$AL$7,OR($AH$11="Northbound",$AH$11="Eastbound")),'Raw Data'!AV1463,IF(AND($AE$11=$AL$1,OR($AH$11="Southbound",$AH$11="Westbound")),'Raw Data'!AV222,IF(AND($AE$11=$AL$2,OR($AH$11="Southbound",$AH$11="Westbound")),'Raw Data'!AV429,IF(AND($AE$11=$AL$3,OR($AH$11="Southbound",$AH$11="Westbound")),'Raw Data'!AV636,IF(AND($AE$11=$AL$4,OR($AH$11="Southbound",$AH$11="Westbound")),'Raw Data'!AV843,IF(AND($AE$11=$AL$5,OR($AH$11="Southbound",$AH$11="Westbound")),'Raw Data'!AV1050,IF(AND($AE$11=$AL$6,OR($AH$11="Southbound",$AH$11="Westbound")),'Raw Data'!AV1257,IF(AND($AE$11=$AL$7,OR($AH$11="Southbound",$AH$11="Westbound")),'Raw Data'!AV1464,IF(AND($AE$11=$AL$1,$AH$11="Combined"),SUM('Raw Data'!AV221:AV222),IF(AND($AE$11=$AL$2,$AH$11="Combined"),SUM('Raw Data'!AV428:AV429),IF(AND($AE$11=$AL$3,$AH$11="Combined"),SUM('Raw Data'!AV635:AV636),IF(AND($AE$11=$AL$4,$AH$11="Combined"),SUM('Raw Data'!AV842:AV843),IF(AND($AE$11=$AL$5,$AH$11="Combined"),SUM('Raw Data'!AV1049:AV1050),IF(AND($AE$11=$AL$6,$AH$11="Combined"),SUM('Raw Data'!AV1256:AV1257),IF(AND($AE$11=$AL$7,$AH$11="Combined"),SUM('Raw Data'!AV1463:AV1464),"Error")))))))))))))))))))))</f>
        <v>0</v>
      </c>
      <c r="M63" s="6">
        <f>IF(AND($AE$11=$AL$1,OR($AH$11="Northbound",$AH$11="Eastbound")),'Raw Data'!AW221,IF(AND($AE$11=$AL$2,OR($AH$11="Northbound",$AH$11="Eastbound")),'Raw Data'!AW428,IF(AND($AE$11=$AL$3,OR($AH$11="Northbound",$AH$11="Eastbound")),'Raw Data'!AW635,IF(AND($AE$11=$AL$4,OR($AH$11="Northbound",$AH$11="Eastbound")),'Raw Data'!AW842,IF(AND($AE$11=$AL$5,OR($AH$11="Northbound",$AH$11="Eastbound")),'Raw Data'!AW1049,IF(AND($AE$11=$AL$6,OR($AH$11="Northbound",$AH$11="Eastbound")),'Raw Data'!AW1256,IF(AND($AE$11=$AL$7,OR($AH$11="Northbound",$AH$11="Eastbound")),'Raw Data'!AW1463,IF(AND($AE$11=$AL$1,OR($AH$11="Southbound",$AH$11="Westbound")),'Raw Data'!AW222,IF(AND($AE$11=$AL$2,OR($AH$11="Southbound",$AH$11="Westbound")),'Raw Data'!AW429,IF(AND($AE$11=$AL$3,OR($AH$11="Southbound",$AH$11="Westbound")),'Raw Data'!AW636,IF(AND($AE$11=$AL$4,OR($AH$11="Southbound",$AH$11="Westbound")),'Raw Data'!AW843,IF(AND($AE$11=$AL$5,OR($AH$11="Southbound",$AH$11="Westbound")),'Raw Data'!AW1050,IF(AND($AE$11=$AL$6,OR($AH$11="Southbound",$AH$11="Westbound")),'Raw Data'!AW1257,IF(AND($AE$11=$AL$7,OR($AH$11="Southbound",$AH$11="Westbound")),'Raw Data'!AW1464,IF(AND($AE$11=$AL$1,$AH$11="Combined"),SUM('Raw Data'!AW221:AW222),IF(AND($AE$11=$AL$2,$AH$11="Combined"),SUM('Raw Data'!AW428:AW429),IF(AND($AE$11=$AL$3,$AH$11="Combined"),SUM('Raw Data'!AW635:AW636),IF(AND($AE$11=$AL$4,$AH$11="Combined"),SUM('Raw Data'!AW842:AW843),IF(AND($AE$11=$AL$5,$AH$11="Combined"),SUM('Raw Data'!AW1049:AW1050),IF(AND($AE$11=$AL$6,$AH$11="Combined"),SUM('Raw Data'!AW1256:AW1257),IF(AND($AE$11=$AL$7,$AH$11="Combined"),SUM('Raw Data'!AW1463:AW1464),"Error")))))))))))))))))))))</f>
        <v>0</v>
      </c>
      <c r="N63" s="6">
        <f>IF(AND($AE$11=$AL$1,OR($AH$11="Northbound",$AH$11="Eastbound")),'Raw Data'!AX221,IF(AND($AE$11=$AL$2,OR($AH$11="Northbound",$AH$11="Eastbound")),'Raw Data'!AX428,IF(AND($AE$11=$AL$3,OR($AH$11="Northbound",$AH$11="Eastbound")),'Raw Data'!AX635,IF(AND($AE$11=$AL$4,OR($AH$11="Northbound",$AH$11="Eastbound")),'Raw Data'!AX842,IF(AND($AE$11=$AL$5,OR($AH$11="Northbound",$AH$11="Eastbound")),'Raw Data'!AX1049,IF(AND($AE$11=$AL$6,OR($AH$11="Northbound",$AH$11="Eastbound")),'Raw Data'!AX1256,IF(AND($AE$11=$AL$7,OR($AH$11="Northbound",$AH$11="Eastbound")),'Raw Data'!AX1463,IF(AND($AE$11=$AL$1,OR($AH$11="Southbound",$AH$11="Westbound")),'Raw Data'!AX222,IF(AND($AE$11=$AL$2,OR($AH$11="Southbound",$AH$11="Westbound")),'Raw Data'!AX429,IF(AND($AE$11=$AL$3,OR($AH$11="Southbound",$AH$11="Westbound")),'Raw Data'!AX636,IF(AND($AE$11=$AL$4,OR($AH$11="Southbound",$AH$11="Westbound")),'Raw Data'!AX843,IF(AND($AE$11=$AL$5,OR($AH$11="Southbound",$AH$11="Westbound")),'Raw Data'!AX1050,IF(AND($AE$11=$AL$6,OR($AH$11="Southbound",$AH$11="Westbound")),'Raw Data'!AX1257,IF(AND($AE$11=$AL$7,OR($AH$11="Southbound",$AH$11="Westbound")),'Raw Data'!AX1464,IF(AND($AE$11=$AL$1,$AH$11="Combined"),SUM('Raw Data'!AX221:AX222),IF(AND($AE$11=$AL$2,$AH$11="Combined"),SUM('Raw Data'!AX428:AX429),IF(AND($AE$11=$AL$3,$AH$11="Combined"),SUM('Raw Data'!AX635:AX636),IF(AND($AE$11=$AL$4,$AH$11="Combined"),SUM('Raw Data'!AX842:AX843),IF(AND($AE$11=$AL$5,$AH$11="Combined"),SUM('Raw Data'!AX1049:AX1050),IF(AND($AE$11=$AL$6,$AH$11="Combined"),SUM('Raw Data'!AX1256:AX1257),IF(AND($AE$11=$AL$7,$AH$11="Combined"),SUM('Raw Data'!AX1463:AX1464),"Error")))))))))))))))))))))</f>
        <v>0</v>
      </c>
      <c r="O63" s="6">
        <f>IF(AND($AE$11=$AL$1,OR($AH$11="Northbound",$AH$11="Eastbound")),'Raw Data'!AY221,IF(AND($AE$11=$AL$2,OR($AH$11="Northbound",$AH$11="Eastbound")),'Raw Data'!AY428,IF(AND($AE$11=$AL$3,OR($AH$11="Northbound",$AH$11="Eastbound")),'Raw Data'!AY635,IF(AND($AE$11=$AL$4,OR($AH$11="Northbound",$AH$11="Eastbound")),'Raw Data'!AY842,IF(AND($AE$11=$AL$5,OR($AH$11="Northbound",$AH$11="Eastbound")),'Raw Data'!AY1049,IF(AND($AE$11=$AL$6,OR($AH$11="Northbound",$AH$11="Eastbound")),'Raw Data'!AY1256,IF(AND($AE$11=$AL$7,OR($AH$11="Northbound",$AH$11="Eastbound")),'Raw Data'!AY1463,IF(AND($AE$11=$AL$1,OR($AH$11="Southbound",$AH$11="Westbound")),'Raw Data'!AY222,IF(AND($AE$11=$AL$2,OR($AH$11="Southbound",$AH$11="Westbound")),'Raw Data'!AY429,IF(AND($AE$11=$AL$3,OR($AH$11="Southbound",$AH$11="Westbound")),'Raw Data'!AY636,IF(AND($AE$11=$AL$4,OR($AH$11="Southbound",$AH$11="Westbound")),'Raw Data'!AY843,IF(AND($AE$11=$AL$5,OR($AH$11="Southbound",$AH$11="Westbound")),'Raw Data'!AY1050,IF(AND($AE$11=$AL$6,OR($AH$11="Southbound",$AH$11="Westbound")),'Raw Data'!AY1257,IF(AND($AE$11=$AL$7,OR($AH$11="Southbound",$AH$11="Westbound")),'Raw Data'!AY1464,IF(AND($AE$11=$AL$1,$AH$11="Combined"),SUM('Raw Data'!AY221:AY222),IF(AND($AE$11=$AL$2,$AH$11="Combined"),SUM('Raw Data'!AY428:AY429),IF(AND($AE$11=$AL$3,$AH$11="Combined"),SUM('Raw Data'!AY635:AY636),IF(AND($AE$11=$AL$4,$AH$11="Combined"),SUM('Raw Data'!AY842:AY843),IF(AND($AE$11=$AL$5,$AH$11="Combined"),SUM('Raw Data'!AY1049:AY1050),IF(AND($AE$11=$AL$6,$AH$11="Combined"),SUM('Raw Data'!AY1256:AY1257),IF(AND($AE$11=$AL$7,$AH$11="Combined"),SUM('Raw Data'!AY1463:AY1464),"Error")))))))))))))))))))))</f>
        <v>0</v>
      </c>
      <c r="P63" s="6">
        <f>IF(AND($AE$11=$AL$1,OR($AH$11="Northbound",$AH$11="Eastbound")),'Raw Data'!AZ221,IF(AND($AE$11=$AL$2,OR($AH$11="Northbound",$AH$11="Eastbound")),'Raw Data'!AZ428,IF(AND($AE$11=$AL$3,OR($AH$11="Northbound",$AH$11="Eastbound")),'Raw Data'!AZ635,IF(AND($AE$11=$AL$4,OR($AH$11="Northbound",$AH$11="Eastbound")),'Raw Data'!AZ842,IF(AND($AE$11=$AL$5,OR($AH$11="Northbound",$AH$11="Eastbound")),'Raw Data'!AZ1049,IF(AND($AE$11=$AL$6,OR($AH$11="Northbound",$AH$11="Eastbound")),'Raw Data'!AZ1256,IF(AND($AE$11=$AL$7,OR($AH$11="Northbound",$AH$11="Eastbound")),'Raw Data'!AZ1463,IF(AND($AE$11=$AL$1,OR($AH$11="Southbound",$AH$11="Westbound")),'Raw Data'!AZ222,IF(AND($AE$11=$AL$2,OR($AH$11="Southbound",$AH$11="Westbound")),'Raw Data'!AZ429,IF(AND($AE$11=$AL$3,OR($AH$11="Southbound",$AH$11="Westbound")),'Raw Data'!AZ636,IF(AND($AE$11=$AL$4,OR($AH$11="Southbound",$AH$11="Westbound")),'Raw Data'!AZ843,IF(AND($AE$11=$AL$5,OR($AH$11="Southbound",$AH$11="Westbound")),'Raw Data'!AZ1050,IF(AND($AE$11=$AL$6,OR($AH$11="Southbound",$AH$11="Westbound")),'Raw Data'!AZ1257,IF(AND($AE$11=$AL$7,OR($AH$11="Southbound",$AH$11="Westbound")),'Raw Data'!AZ1464,IF(AND($AE$11=$AL$1,$AH$11="Combined"),SUM('Raw Data'!AZ221:AZ222),IF(AND($AE$11=$AL$2,$AH$11="Combined"),SUM('Raw Data'!AZ428:AZ429),IF(AND($AE$11=$AL$3,$AH$11="Combined"),SUM('Raw Data'!AZ635:AZ636),IF(AND($AE$11=$AL$4,$AH$11="Combined"),SUM('Raw Data'!AZ842:AZ843),IF(AND($AE$11=$AL$5,$AH$11="Combined"),SUM('Raw Data'!AZ1049:AZ1050),IF(AND($AE$11=$AL$6,$AH$11="Combined"),SUM('Raw Data'!AZ1256:AZ1257),IF(AND($AE$11=$AL$7,$AH$11="Combined"),SUM('Raw Data'!AZ1463:AZ1464),"Error")))))))))))))))))))))</f>
        <v>0</v>
      </c>
      <c r="Q63" s="6">
        <f>IF(AND($AE$11=$AL$1,OR($AH$11="Northbound",$AH$11="Eastbound")),'Raw Data'!BA221,IF(AND($AE$11=$AL$2,OR($AH$11="Northbound",$AH$11="Eastbound")),'Raw Data'!BA428,IF(AND($AE$11=$AL$3,OR($AH$11="Northbound",$AH$11="Eastbound")),'Raw Data'!BA635,IF(AND($AE$11=$AL$4,OR($AH$11="Northbound",$AH$11="Eastbound")),'Raw Data'!BA842,IF(AND($AE$11=$AL$5,OR($AH$11="Northbound",$AH$11="Eastbound")),'Raw Data'!BA1049,IF(AND($AE$11=$AL$6,OR($AH$11="Northbound",$AH$11="Eastbound")),'Raw Data'!BA1256,IF(AND($AE$11=$AL$7,OR($AH$11="Northbound",$AH$11="Eastbound")),'Raw Data'!BA1463,IF(AND($AE$11=$AL$1,OR($AH$11="Southbound",$AH$11="Westbound")),'Raw Data'!BA222,IF(AND($AE$11=$AL$2,OR($AH$11="Southbound",$AH$11="Westbound")),'Raw Data'!BA429,IF(AND($AE$11=$AL$3,OR($AH$11="Southbound",$AH$11="Westbound")),'Raw Data'!BA636,IF(AND($AE$11=$AL$4,OR($AH$11="Southbound",$AH$11="Westbound")),'Raw Data'!BA843,IF(AND($AE$11=$AL$5,OR($AH$11="Southbound",$AH$11="Westbound")),'Raw Data'!BA1050,IF(AND($AE$11=$AL$6,OR($AH$11="Southbound",$AH$11="Westbound")),'Raw Data'!BA1257,IF(AND($AE$11=$AL$7,OR($AH$11="Southbound",$AH$11="Westbound")),'Raw Data'!BA1464,IF(AND($AE$11=$AL$1,$AH$11="Combined"),SUM('Raw Data'!BA221:BA222),IF(AND($AE$11=$AL$2,$AH$11="Combined"),SUM('Raw Data'!BA428:BA429),IF(AND($AE$11=$AL$3,$AH$11="Combined"),SUM('Raw Data'!BA635:BA636),IF(AND($AE$11=$AL$4,$AH$11="Combined"),SUM('Raw Data'!BA842:BA843),IF(AND($AE$11=$AL$5,$AH$11="Combined"),SUM('Raw Data'!BA1049:BA1050),IF(AND($AE$11=$AL$6,$AH$11="Combined"),SUM('Raw Data'!BA1256:BA1257),IF(AND($AE$11=$AL$7,$AH$11="Combined"),SUM('Raw Data'!BA1463:BA1464),"Error")))))))))))))))))))))</f>
        <v>0</v>
      </c>
      <c r="R63" s="6">
        <f>IF(AND($AE$11=$AL$1,OR($AH$11="Northbound",$AH$11="Eastbound")),'Raw Data'!BB221,IF(AND($AE$11=$AL$2,OR($AH$11="Northbound",$AH$11="Eastbound")),'Raw Data'!BB428,IF(AND($AE$11=$AL$3,OR($AH$11="Northbound",$AH$11="Eastbound")),'Raw Data'!BB635,IF(AND($AE$11=$AL$4,OR($AH$11="Northbound",$AH$11="Eastbound")),'Raw Data'!BB842,IF(AND($AE$11=$AL$5,OR($AH$11="Northbound",$AH$11="Eastbound")),'Raw Data'!BB1049,IF(AND($AE$11=$AL$6,OR($AH$11="Northbound",$AH$11="Eastbound")),'Raw Data'!BB1256,IF(AND($AE$11=$AL$7,OR($AH$11="Northbound",$AH$11="Eastbound")),'Raw Data'!BB1463,IF(AND($AE$11=$AL$1,OR($AH$11="Southbound",$AH$11="Westbound")),'Raw Data'!BB222,IF(AND($AE$11=$AL$2,OR($AH$11="Southbound",$AH$11="Westbound")),'Raw Data'!BB429,IF(AND($AE$11=$AL$3,OR($AH$11="Southbound",$AH$11="Westbound")),'Raw Data'!BB636,IF(AND($AE$11=$AL$4,OR($AH$11="Southbound",$AH$11="Westbound")),'Raw Data'!BB843,IF(AND($AE$11=$AL$5,OR($AH$11="Southbound",$AH$11="Westbound")),'Raw Data'!BB1050,IF(AND($AE$11=$AL$6,OR($AH$11="Southbound",$AH$11="Westbound")),'Raw Data'!BB1257,IF(AND($AE$11=$AL$7,OR($AH$11="Southbound",$AH$11="Westbound")),'Raw Data'!BB1464,IF(AND($AE$11=$AL$1,$AH$11="Combined"),SUM('Raw Data'!BB221:BB222),IF(AND($AE$11=$AL$2,$AH$11="Combined"),SUM('Raw Data'!BB428:BB429),IF(AND($AE$11=$AL$3,$AH$11="Combined"),SUM('Raw Data'!BB635:BB636),IF(AND($AE$11=$AL$4,$AH$11="Combined"),SUM('Raw Data'!BB842:BB843),IF(AND($AE$11=$AL$5,$AH$11="Combined"),SUM('Raw Data'!BB1049:BB1050),IF(AND($AE$11=$AL$6,$AH$11="Combined"),SUM('Raw Data'!BB1256:BB1257),IF(AND($AE$11=$AL$7,$AH$11="Combined"),SUM('Raw Data'!BB1463:BB1464),"Error")))))))))))))))))))))</f>
        <v>0</v>
      </c>
      <c r="S63" s="6">
        <f>IF(AND($AE$11=$AL$1,OR($AH$11="Northbound",$AH$11="Eastbound")),'Raw Data'!BC221,IF(AND($AE$11=$AL$2,OR($AH$11="Northbound",$AH$11="Eastbound")),'Raw Data'!BC428,IF(AND($AE$11=$AL$3,OR($AH$11="Northbound",$AH$11="Eastbound")),'Raw Data'!BC635,IF(AND($AE$11=$AL$4,OR($AH$11="Northbound",$AH$11="Eastbound")),'Raw Data'!BC842,IF(AND($AE$11=$AL$5,OR($AH$11="Northbound",$AH$11="Eastbound")),'Raw Data'!BC1049,IF(AND($AE$11=$AL$6,OR($AH$11="Northbound",$AH$11="Eastbound")),'Raw Data'!BC1256,IF(AND($AE$11=$AL$7,OR($AH$11="Northbound",$AH$11="Eastbound")),'Raw Data'!BC1463,IF(AND($AE$11=$AL$1,OR($AH$11="Southbound",$AH$11="Westbound")),'Raw Data'!BC222,IF(AND($AE$11=$AL$2,OR($AH$11="Southbound",$AH$11="Westbound")),'Raw Data'!BC429,IF(AND($AE$11=$AL$3,OR($AH$11="Southbound",$AH$11="Westbound")),'Raw Data'!BC636,IF(AND($AE$11=$AL$4,OR($AH$11="Southbound",$AH$11="Westbound")),'Raw Data'!BC843,IF(AND($AE$11=$AL$5,OR($AH$11="Southbound",$AH$11="Westbound")),'Raw Data'!BC1050,IF(AND($AE$11=$AL$6,OR($AH$11="Southbound",$AH$11="Westbound")),'Raw Data'!BC1257,IF(AND($AE$11=$AL$7,OR($AH$11="Southbound",$AH$11="Westbound")),'Raw Data'!BC1464,IF(AND($AE$11=$AL$1,$AH$11="Combined"),SUM('Raw Data'!BC221:BC222),IF(AND($AE$11=$AL$2,$AH$11="Combined"),SUM('Raw Data'!BC428:BC429),IF(AND($AE$11=$AL$3,$AH$11="Combined"),SUM('Raw Data'!BC635:BC636),IF(AND($AE$11=$AL$4,$AH$11="Combined"),SUM('Raw Data'!BC842:BC843),IF(AND($AE$11=$AL$5,$AH$11="Combined"),SUM('Raw Data'!BC1049:BC1050),IF(AND($AE$11=$AL$6,$AH$11="Combined"),SUM('Raw Data'!BC1256:BC1257),IF(AND($AE$11=$AL$7,$AH$11="Combined"),SUM('Raw Data'!BC1463:BC1464),"Error")))))))))))))))))))))</f>
        <v>0</v>
      </c>
      <c r="T63" s="6">
        <f>IF(AND($AE$11=$AL$1,OR($AH$11="Northbound",$AH$11="Eastbound")),'Raw Data'!BD221,IF(AND($AE$11=$AL$2,OR($AH$11="Northbound",$AH$11="Eastbound")),'Raw Data'!BD428,IF(AND($AE$11=$AL$3,OR($AH$11="Northbound",$AH$11="Eastbound")),'Raw Data'!BD635,IF(AND($AE$11=$AL$4,OR($AH$11="Northbound",$AH$11="Eastbound")),'Raw Data'!BD842,IF(AND($AE$11=$AL$5,OR($AH$11="Northbound",$AH$11="Eastbound")),'Raw Data'!BD1049,IF(AND($AE$11=$AL$6,OR($AH$11="Northbound",$AH$11="Eastbound")),'Raw Data'!BD1256,IF(AND($AE$11=$AL$7,OR($AH$11="Northbound",$AH$11="Eastbound")),'Raw Data'!BD1463,IF(AND($AE$11=$AL$1,OR($AH$11="Southbound",$AH$11="Westbound")),'Raw Data'!BD222,IF(AND($AE$11=$AL$2,OR($AH$11="Southbound",$AH$11="Westbound")),'Raw Data'!BD429,IF(AND($AE$11=$AL$3,OR($AH$11="Southbound",$AH$11="Westbound")),'Raw Data'!BD636,IF(AND($AE$11=$AL$4,OR($AH$11="Southbound",$AH$11="Westbound")),'Raw Data'!BD843,IF(AND($AE$11=$AL$5,OR($AH$11="Southbound",$AH$11="Westbound")),'Raw Data'!BD1050,IF(AND($AE$11=$AL$6,OR($AH$11="Southbound",$AH$11="Westbound")),'Raw Data'!BD1257,IF(AND($AE$11=$AL$7,OR($AH$11="Southbound",$AH$11="Westbound")),'Raw Data'!BD1464,IF(AND($AE$11=$AL$1,$AH$11="Combined"),SUM('Raw Data'!BD221:BD222),IF(AND($AE$11=$AL$2,$AH$11="Combined"),SUM('Raw Data'!BD428:BD429),IF(AND($AE$11=$AL$3,$AH$11="Combined"),SUM('Raw Data'!BD635:BD636),IF(AND($AE$11=$AL$4,$AH$11="Combined"),SUM('Raw Data'!BD842:BD843),IF(AND($AE$11=$AL$5,$AH$11="Combined"),SUM('Raw Data'!BD1049:BD1050),IF(AND($AE$11=$AL$6,$AH$11="Combined"),SUM('Raw Data'!BD1256:BD1257),IF(AND($AE$11=$AL$7,$AH$11="Combined"),SUM('Raw Data'!BD1463:BD1464),"Error")))))))))))))))))))))</f>
        <v>0</v>
      </c>
      <c r="U63" s="6">
        <f>IF(AND($AE$11=$AL$1,OR($AH$11="Northbound",$AH$11="Eastbound")),'Raw Data'!BE221,IF(AND($AE$11=$AL$2,OR($AH$11="Northbound",$AH$11="Eastbound")),'Raw Data'!BE428,IF(AND($AE$11=$AL$3,OR($AH$11="Northbound",$AH$11="Eastbound")),'Raw Data'!BE635,IF(AND($AE$11=$AL$4,OR($AH$11="Northbound",$AH$11="Eastbound")),'Raw Data'!BE842,IF(AND($AE$11=$AL$5,OR($AH$11="Northbound",$AH$11="Eastbound")),'Raw Data'!BE1049,IF(AND($AE$11=$AL$6,OR($AH$11="Northbound",$AH$11="Eastbound")),'Raw Data'!BE1256,IF(AND($AE$11=$AL$7,OR($AH$11="Northbound",$AH$11="Eastbound")),'Raw Data'!BE1463,IF(AND($AE$11=$AL$1,OR($AH$11="Southbound",$AH$11="Westbound")),'Raw Data'!BE222,IF(AND($AE$11=$AL$2,OR($AH$11="Southbound",$AH$11="Westbound")),'Raw Data'!BE429,IF(AND($AE$11=$AL$3,OR($AH$11="Southbound",$AH$11="Westbound")),'Raw Data'!BE636,IF(AND($AE$11=$AL$4,OR($AH$11="Southbound",$AH$11="Westbound")),'Raw Data'!BE843,IF(AND($AE$11=$AL$5,OR($AH$11="Southbound",$AH$11="Westbound")),'Raw Data'!BE1050,IF(AND($AE$11=$AL$6,OR($AH$11="Southbound",$AH$11="Westbound")),'Raw Data'!BE1257,IF(AND($AE$11=$AL$7,OR($AH$11="Southbound",$AH$11="Westbound")),'Raw Data'!BE1464,IF(AND($AE$11=$AL$1,$AH$11="Combined"),SUM('Raw Data'!BE221:BE222),IF(AND($AE$11=$AL$2,$AH$11="Combined"),SUM('Raw Data'!BE428:BE429),IF(AND($AE$11=$AL$3,$AH$11="Combined"),SUM('Raw Data'!BE635:BE636),IF(AND($AE$11=$AL$4,$AH$11="Combined"),SUM('Raw Data'!BE842:BE843),IF(AND($AE$11=$AL$5,$AH$11="Combined"),SUM('Raw Data'!BE1049:BE1050),IF(AND($AE$11=$AL$6,$AH$11="Combined"),SUM('Raw Data'!BE1256:BE1257),IF(AND($AE$11=$AL$7,$AH$11="Combined"),SUM('Raw Data'!BE1463:BE1464),"Error")))))))))))))))))))))</f>
        <v>0</v>
      </c>
      <c r="V63" s="6">
        <f>IF(AND($AE$11=$AL$1,OR($AH$11="Northbound",$AH$11="Eastbound")),'Raw Data'!BF221,IF(AND($AE$11=$AL$2,OR($AH$11="Northbound",$AH$11="Eastbound")),'Raw Data'!BF428,IF(AND($AE$11=$AL$3,OR($AH$11="Northbound",$AH$11="Eastbound")),'Raw Data'!BF635,IF(AND($AE$11=$AL$4,OR($AH$11="Northbound",$AH$11="Eastbound")),'Raw Data'!BF842,IF(AND($AE$11=$AL$5,OR($AH$11="Northbound",$AH$11="Eastbound")),'Raw Data'!BF1049,IF(AND($AE$11=$AL$6,OR($AH$11="Northbound",$AH$11="Eastbound")),'Raw Data'!BF1256,IF(AND($AE$11=$AL$7,OR($AH$11="Northbound",$AH$11="Eastbound")),'Raw Data'!BF1463,IF(AND($AE$11=$AL$1,OR($AH$11="Southbound",$AH$11="Westbound")),'Raw Data'!BF222,IF(AND($AE$11=$AL$2,OR($AH$11="Southbound",$AH$11="Westbound")),'Raw Data'!BF429,IF(AND($AE$11=$AL$3,OR($AH$11="Southbound",$AH$11="Westbound")),'Raw Data'!BF636,IF(AND($AE$11=$AL$4,OR($AH$11="Southbound",$AH$11="Westbound")),'Raw Data'!BF843,IF(AND($AE$11=$AL$5,OR($AH$11="Southbound",$AH$11="Westbound")),'Raw Data'!BF1050,IF(AND($AE$11=$AL$6,OR($AH$11="Southbound",$AH$11="Westbound")),'Raw Data'!BF1257,IF(AND($AE$11=$AL$7,OR($AH$11="Southbound",$AH$11="Westbound")),'Raw Data'!BF1464,IF(AND($AE$11=$AL$1,$AH$11="Combined"),SUM('Raw Data'!BF221:BF222),IF(AND($AE$11=$AL$2,$AH$11="Combined"),SUM('Raw Data'!BF428:BF429),IF(AND($AE$11=$AL$3,$AH$11="Combined"),SUM('Raw Data'!BF635:BF636),IF(AND($AE$11=$AL$4,$AH$11="Combined"),SUM('Raw Data'!BF842:BF843),IF(AND($AE$11=$AL$5,$AH$11="Combined"),SUM('Raw Data'!BF1049:BF1050),IF(AND($AE$11=$AL$6,$AH$11="Combined"),SUM('Raw Data'!BF1256:BF1257),IF(AND($AE$11=$AL$7,$AH$11="Combined"),SUM('Raw Data'!BF1463:BF1464),"Error")))))))))))))))))))))</f>
        <v>0</v>
      </c>
      <c r="W63" s="6">
        <f>IF(AND($AE$11=$AL$1,OR($AH$11="Northbound",$AH$11="Eastbound")),'Raw Data'!BG221,IF(AND($AE$11=$AL$2,OR($AH$11="Northbound",$AH$11="Eastbound")),'Raw Data'!BG428,IF(AND($AE$11=$AL$3,OR($AH$11="Northbound",$AH$11="Eastbound")),'Raw Data'!BG635,IF(AND($AE$11=$AL$4,OR($AH$11="Northbound",$AH$11="Eastbound")),'Raw Data'!BG842,IF(AND($AE$11=$AL$5,OR($AH$11="Northbound",$AH$11="Eastbound")),'Raw Data'!BG1049,IF(AND($AE$11=$AL$6,OR($AH$11="Northbound",$AH$11="Eastbound")),'Raw Data'!BG1256,IF(AND($AE$11=$AL$7,OR($AH$11="Northbound",$AH$11="Eastbound")),'Raw Data'!BG1463,IF(AND($AE$11=$AL$1,OR($AH$11="Southbound",$AH$11="Westbound")),'Raw Data'!BG222,IF(AND($AE$11=$AL$2,OR($AH$11="Southbound",$AH$11="Westbound")),'Raw Data'!BG429,IF(AND($AE$11=$AL$3,OR($AH$11="Southbound",$AH$11="Westbound")),'Raw Data'!BG636,IF(AND($AE$11=$AL$4,OR($AH$11="Southbound",$AH$11="Westbound")),'Raw Data'!BG843,IF(AND($AE$11=$AL$5,OR($AH$11="Southbound",$AH$11="Westbound")),'Raw Data'!BG1050,IF(AND($AE$11=$AL$6,OR($AH$11="Southbound",$AH$11="Westbound")),'Raw Data'!BG1257,IF(AND($AE$11=$AL$7,OR($AH$11="Southbound",$AH$11="Westbound")),'Raw Data'!BG1464,IF(AND($AE$11=$AL$1,$AH$11="Combined"),SUM('Raw Data'!BG221:BG222),IF(AND($AE$11=$AL$2,$AH$11="Combined"),SUM('Raw Data'!BG428:BG429),IF(AND($AE$11=$AL$3,$AH$11="Combined"),SUM('Raw Data'!BG635:BG636),IF(AND($AE$11=$AL$4,$AH$11="Combined"),SUM('Raw Data'!BG842:BG843),IF(AND($AE$11=$AL$5,$AH$11="Combined"),SUM('Raw Data'!BG1049:BG1050),IF(AND($AE$11=$AL$6,$AH$11="Combined"),SUM('Raw Data'!BG1256:BG1257),IF(AND($AE$11=$AL$7,$AH$11="Combined"),SUM('Raw Data'!BG1463:BG1464),"Error")))))))))))))))))))))</f>
        <v>0</v>
      </c>
      <c r="X63" s="6">
        <f t="shared" si="2"/>
        <v>5</v>
      </c>
      <c r="Y63" s="24">
        <f t="shared" si="3"/>
        <v>16.666666666666664</v>
      </c>
      <c r="Z63" s="6" t="str">
        <f>IF(AND($AE$11=$AL$1,OR($AH$11="Northbound",$AH$11="Eastbound")),'Raw Data'!BH221,IF(AND($AE$11=$AL$2,OR($AH$11="Northbound",$AH$11="Eastbound")),'Raw Data'!BH428,IF(AND($AE$11=$AL$3,OR($AH$11="Northbound",$AH$11="Eastbound")),'Raw Data'!BH635,IF(AND($AE$11=$AL$4,OR($AH$11="Northbound",$AH$11="Eastbound")),'Raw Data'!BH842,IF(AND($AE$11=$AL$5,OR($AH$11="Northbound",$AH$11="Eastbound")),'Raw Data'!BH1049,IF(AND($AE$11=$AL$6,OR($AH$11="Northbound",$AH$11="Eastbound")),'Raw Data'!BH1256,IF(AND($AE$11=$AL$7,OR($AH$11="Northbound",$AH$11="Eastbound")),'Raw Data'!BH1463,IF(AND($AE$11=$AL$1,OR($AH$11="Southbound",$AH$11="Westbound")),'Raw Data'!BH222,IF(AND($AE$11=$AL$2,OR($AH$11="Southbound",$AH$11="Westbound")),'Raw Data'!BH429,IF(AND($AE$11=$AL$3,OR($AH$11="Southbound",$AH$11="Westbound")),'Raw Data'!BH636,IF(AND($AE$11=$AL$4,OR($AH$11="Southbound",$AH$11="Westbound")),'Raw Data'!BH843,IF(AND($AE$11=$AL$5,OR($AH$11="Southbound",$AH$11="Westbound")),'Raw Data'!BH1050,IF(AND($AE$11=$AL$6,OR($AH$11="Southbound",$AH$11="Westbound")),'Raw Data'!BH1257,IF(AND($AE$11=$AL$7,OR($AH$11="Southbound",$AH$11="Westbound")),'Raw Data'!BH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3" s="6" t="str">
        <f>IF(AND($AE$11=$AL$1,OR($AH$11="Northbound",$AH$11="Eastbound")),'Raw Data'!BI221,IF(AND($AE$11=$AL$2,OR($AH$11="Northbound",$AH$11="Eastbound")),'Raw Data'!BI428,IF(AND($AE$11=$AL$3,OR($AH$11="Northbound",$AH$11="Eastbound")),'Raw Data'!BI635,IF(AND($AE$11=$AL$4,OR($AH$11="Northbound",$AH$11="Eastbound")),'Raw Data'!BI842,IF(AND($AE$11=$AL$5,OR($AH$11="Northbound",$AH$11="Eastbound")),'Raw Data'!BI1049,IF(AND($AE$11=$AL$6,OR($AH$11="Northbound",$AH$11="Eastbound")),'Raw Data'!BI1256,IF(AND($AE$11=$AL$7,OR($AH$11="Northbound",$AH$11="Eastbound")),'Raw Data'!BI1463,IF(AND($AE$11=$AL$1,OR($AH$11="Southbound",$AH$11="Westbound")),'Raw Data'!BI222,IF(AND($AE$11=$AL$2,OR($AH$11="Southbound",$AH$11="Westbound")),'Raw Data'!BI429,IF(AND($AE$11=$AL$3,OR($AH$11="Southbound",$AH$11="Westbound")),'Raw Data'!BI636,IF(AND($AE$11=$AL$4,OR($AH$11="Southbound",$AH$11="Westbound")),'Raw Data'!BI843,IF(AND($AE$11=$AL$5,OR($AH$11="Southbound",$AH$11="Westbound")),'Raw Data'!BI1050,IF(AND($AE$11=$AL$6,OR($AH$11="Southbound",$AH$11="Westbound")),'Raw Data'!BI1257,IF(AND($AE$11=$AL$7,OR($AH$11="Southbound",$AH$11="Westbound")),'Raw Data'!BI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3" s="6" t="str">
        <f>IF(AND($AE$11=$AL$1,OR($AH$11="Northbound",$AH$11="Eastbound")),'Raw Data'!BJ221,IF(AND($AE$11=$AL$2,OR($AH$11="Northbound",$AH$11="Eastbound")),'Raw Data'!BJ428,IF(AND($AE$11=$AL$3,OR($AH$11="Northbound",$AH$11="Eastbound")),'Raw Data'!BJ635,IF(AND($AE$11=$AL$4,OR($AH$11="Northbound",$AH$11="Eastbound")),'Raw Data'!BJ842,IF(AND($AE$11=$AL$5,OR($AH$11="Northbound",$AH$11="Eastbound")),'Raw Data'!BJ1049,IF(AND($AE$11=$AL$6,OR($AH$11="Northbound",$AH$11="Eastbound")),'Raw Data'!BJ1256,IF(AND($AE$11=$AL$7,OR($AH$11="Northbound",$AH$11="Eastbound")),'Raw Data'!BJ1463,IF(AND($AE$11=$AL$1,OR($AH$11="Southbound",$AH$11="Westbound")),'Raw Data'!BJ222,IF(AND($AE$11=$AL$2,OR($AH$11="Southbound",$AH$11="Westbound")),'Raw Data'!BJ429,IF(AND($AE$11=$AL$3,OR($AH$11="Southbound",$AH$11="Westbound")),'Raw Data'!BJ636,IF(AND($AE$11=$AL$4,OR($AH$11="Southbound",$AH$11="Westbound")),'Raw Data'!BJ843,IF(AND($AE$11=$AL$5,OR($AH$11="Southbound",$AH$11="Westbound")),'Raw Data'!BJ1050,IF(AND($AE$11=$AL$6,OR($AH$11="Southbound",$AH$11="Westbound")),'Raw Data'!BJ1257,IF(AND($AE$11=$AL$7,OR($AH$11="Southbound",$AH$11="Westbound")),'Raw Data'!BJ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3" s="70" t="str">
        <f>IF(AND($AE$11=$AL$1,OR($AH$11="Northbound",$AH$11="Eastbound")),'Raw Data'!BK221,IF(AND($AE$11=$AL$2,OR($AH$11="Northbound",$AH$11="Eastbound")),'Raw Data'!BK428,IF(AND($AE$11=$AL$3,OR($AH$11="Northbound",$AH$11="Eastbound")),'Raw Data'!BK635,IF(AND($AE$11=$AL$4,OR($AH$11="Northbound",$AH$11="Eastbound")),'Raw Data'!BK842,IF(AND($AE$11=$AL$5,OR($AH$11="Northbound",$AH$11="Eastbound")),'Raw Data'!BK1049,IF(AND($AE$11=$AL$6,OR($AH$11="Northbound",$AH$11="Eastbound")),'Raw Data'!BK1256,IF(AND($AE$11=$AL$7,OR($AH$11="Northbound",$AH$11="Eastbound")),'Raw Data'!BK1463,IF(AND($AE$11=$AL$1,OR($AH$11="Southbound",$AH$11="Westbound")),'Raw Data'!BK222,IF(AND($AE$11=$AL$2,OR($AH$11="Southbound",$AH$11="Westbound")),'Raw Data'!BK429,IF(AND($AE$11=$AL$3,OR($AH$11="Southbound",$AH$11="Westbound")),'Raw Data'!BK636,IF(AND($AE$11=$AL$4,OR($AH$11="Southbound",$AH$11="Westbound")),'Raw Data'!BK843,IF(AND($AE$11=$AL$5,OR($AH$11="Southbound",$AH$11="Westbound")),'Raw Data'!BK1050,IF(AND($AE$11=$AL$6,OR($AH$11="Southbound",$AH$11="Westbound")),'Raw Data'!BK1257,IF(AND($AE$11=$AL$7,OR($AH$11="Southbound",$AH$11="Westbound")),'Raw Data'!BK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3" s="47"/>
      <c r="AF63" s="47"/>
      <c r="AG63" s="47"/>
      <c r="AH63" s="47"/>
      <c r="AI63" s="47"/>
      <c r="AJ63" s="47"/>
      <c r="AK63" s="47"/>
      <c r="AL63" s="51"/>
      <c r="AM63" s="51"/>
      <c r="AN63" s="41"/>
      <c r="AO63" s="51"/>
      <c r="AQ63" s="47"/>
      <c r="AR63" s="47"/>
      <c r="AT63" s="47"/>
      <c r="AU63" s="47"/>
    </row>
    <row r="64" spans="1:47" ht="13.8" x14ac:dyDescent="0.25">
      <c r="A64" s="43">
        <v>0.52083333333333404</v>
      </c>
      <c r="B64" s="54">
        <f t="shared" si="1"/>
        <v>20</v>
      </c>
      <c r="C64" s="6">
        <f>IF(AND($AE$11=$AL$1,OR($AH$11="Northbound",$AH$11="Eastbound")),'Raw Data'!AM223,IF(AND($AE$11=$AL$2,OR($AH$11="Northbound",$AH$11="Eastbound")),'Raw Data'!AM430,IF(AND($AE$11=$AL$3,OR($AH$11="Northbound",$AH$11="Eastbound")),'Raw Data'!AM637,IF(AND($AE$11=$AL$4,OR($AH$11="Northbound",$AH$11="Eastbound")),'Raw Data'!AM844,IF(AND($AE$11=$AL$5,OR($AH$11="Northbound",$AH$11="Eastbound")),'Raw Data'!AM1051,IF(AND($AE$11=$AL$6,OR($AH$11="Northbound",$AH$11="Eastbound")),'Raw Data'!AM1258,IF(AND($AE$11=$AL$7,OR($AH$11="Northbound",$AH$11="Eastbound")),'Raw Data'!AM1465,IF(AND($AE$11=$AL$1,OR($AH$11="Southbound",$AH$11="Westbound")),'Raw Data'!AM224,IF(AND($AE$11=$AL$2,OR($AH$11="Southbound",$AH$11="Westbound")),'Raw Data'!AM431,IF(AND($AE$11=$AL$3,OR($AH$11="Southbound",$AH$11="Westbound")),'Raw Data'!AM638,IF(AND($AE$11=$AL$4,OR($AH$11="Southbound",$AH$11="Westbound")),'Raw Data'!AM845,IF(AND($AE$11=$AL$5,OR($AH$11="Southbound",$AH$11="Westbound")),'Raw Data'!AM1052,IF(AND($AE$11=$AL$6,OR($AH$11="Southbound",$AH$11="Westbound")),'Raw Data'!AM1259,IF(AND($AE$11=$AL$7,OR($AH$11="Southbound",$AH$11="Westbound")),'Raw Data'!AM1466,IF(AND($AE$11=$AL$1,$AH$11="Combined"),SUM('Raw Data'!AM223:AM224),IF(AND($AE$11=$AL$2,$AH$11="Combined"),SUM('Raw Data'!AM430:AM431),IF(AND($AE$11=$AL$3,$AH$11="Combined"),SUM('Raw Data'!AM637:AM638),IF(AND($AE$11=$AL$4,$AH$11="Combined"),SUM('Raw Data'!AM844:AM845),IF(AND($AE$11=$AL$5,$AH$11="Combined"),SUM('Raw Data'!AM1051:AM1052),IF(AND($AE$11=$AL$6,$AH$11="Combined"),SUM('Raw Data'!AM1258:AM1259),IF(AND($AE$11=$AL$7,$AH$11="Combined"),SUM('Raw Data'!AM1465:AM1466),"Error")))))))))))))))))))))</f>
        <v>0</v>
      </c>
      <c r="D64" s="6">
        <f>IF(AND($AE$11=$AL$1,OR($AH$11="Northbound",$AH$11="Eastbound")),'Raw Data'!AN223,IF(AND($AE$11=$AL$2,OR($AH$11="Northbound",$AH$11="Eastbound")),'Raw Data'!AN430,IF(AND($AE$11=$AL$3,OR($AH$11="Northbound",$AH$11="Eastbound")),'Raw Data'!AN637,IF(AND($AE$11=$AL$4,OR($AH$11="Northbound",$AH$11="Eastbound")),'Raw Data'!AN844,IF(AND($AE$11=$AL$5,OR($AH$11="Northbound",$AH$11="Eastbound")),'Raw Data'!AN1051,IF(AND($AE$11=$AL$6,OR($AH$11="Northbound",$AH$11="Eastbound")),'Raw Data'!AN1258,IF(AND($AE$11=$AL$7,OR($AH$11="Northbound",$AH$11="Eastbound")),'Raw Data'!AN1465,IF(AND($AE$11=$AL$1,OR($AH$11="Southbound",$AH$11="Westbound")),'Raw Data'!AN224,IF(AND($AE$11=$AL$2,OR($AH$11="Southbound",$AH$11="Westbound")),'Raw Data'!AN431,IF(AND($AE$11=$AL$3,OR($AH$11="Southbound",$AH$11="Westbound")),'Raw Data'!AN638,IF(AND($AE$11=$AL$4,OR($AH$11="Southbound",$AH$11="Westbound")),'Raw Data'!AN845,IF(AND($AE$11=$AL$5,OR($AH$11="Southbound",$AH$11="Westbound")),'Raw Data'!AN1052,IF(AND($AE$11=$AL$6,OR($AH$11="Southbound",$AH$11="Westbound")),'Raw Data'!AN1259,IF(AND($AE$11=$AL$7,OR($AH$11="Southbound",$AH$11="Westbound")),'Raw Data'!AN1466,IF(AND($AE$11=$AL$1,$AH$11="Combined"),SUM('Raw Data'!AN223:AN224),IF(AND($AE$11=$AL$2,$AH$11="Combined"),SUM('Raw Data'!AN430:AN431),IF(AND($AE$11=$AL$3,$AH$11="Combined"),SUM('Raw Data'!AN637:AN638),IF(AND($AE$11=$AL$4,$AH$11="Combined"),SUM('Raw Data'!AN844:AN845),IF(AND($AE$11=$AL$5,$AH$11="Combined"),SUM('Raw Data'!AN1051:AN1052),IF(AND($AE$11=$AL$6,$AH$11="Combined"),SUM('Raw Data'!AN1258:AN1259),IF(AND($AE$11=$AL$7,$AH$11="Combined"),SUM('Raw Data'!AN1465:AN1466),"Error")))))))))))))))))))))</f>
        <v>5</v>
      </c>
      <c r="E64" s="6">
        <f>IF(AND($AE$11=$AL$1,OR($AH$11="Northbound",$AH$11="Eastbound")),'Raw Data'!AO223,IF(AND($AE$11=$AL$2,OR($AH$11="Northbound",$AH$11="Eastbound")),'Raw Data'!AO430,IF(AND($AE$11=$AL$3,OR($AH$11="Northbound",$AH$11="Eastbound")),'Raw Data'!AO637,IF(AND($AE$11=$AL$4,OR($AH$11="Northbound",$AH$11="Eastbound")),'Raw Data'!AO844,IF(AND($AE$11=$AL$5,OR($AH$11="Northbound",$AH$11="Eastbound")),'Raw Data'!AO1051,IF(AND($AE$11=$AL$6,OR($AH$11="Northbound",$AH$11="Eastbound")),'Raw Data'!AO1258,IF(AND($AE$11=$AL$7,OR($AH$11="Northbound",$AH$11="Eastbound")),'Raw Data'!AO1465,IF(AND($AE$11=$AL$1,OR($AH$11="Southbound",$AH$11="Westbound")),'Raw Data'!AO224,IF(AND($AE$11=$AL$2,OR($AH$11="Southbound",$AH$11="Westbound")),'Raw Data'!AO431,IF(AND($AE$11=$AL$3,OR($AH$11="Southbound",$AH$11="Westbound")),'Raw Data'!AO638,IF(AND($AE$11=$AL$4,OR($AH$11="Southbound",$AH$11="Westbound")),'Raw Data'!AO845,IF(AND($AE$11=$AL$5,OR($AH$11="Southbound",$AH$11="Westbound")),'Raw Data'!AO1052,IF(AND($AE$11=$AL$6,OR($AH$11="Southbound",$AH$11="Westbound")),'Raw Data'!AO1259,IF(AND($AE$11=$AL$7,OR($AH$11="Southbound",$AH$11="Westbound")),'Raw Data'!AO1466,IF(AND($AE$11=$AL$1,$AH$11="Combined"),SUM('Raw Data'!AO223:AO224),IF(AND($AE$11=$AL$2,$AH$11="Combined"),SUM('Raw Data'!AO430:AO431),IF(AND($AE$11=$AL$3,$AH$11="Combined"),SUM('Raw Data'!AO637:AO638),IF(AND($AE$11=$AL$4,$AH$11="Combined"),SUM('Raw Data'!AO844:AO845),IF(AND($AE$11=$AL$5,$AH$11="Combined"),SUM('Raw Data'!AO1051:AO1052),IF(AND($AE$11=$AL$6,$AH$11="Combined"),SUM('Raw Data'!AO1258:AO1259),IF(AND($AE$11=$AL$7,$AH$11="Combined"),SUM('Raw Data'!AO1465:AO1466),"Error")))))))))))))))))))))</f>
        <v>3</v>
      </c>
      <c r="F64" s="6">
        <f>IF(AND($AE$11=$AL$1,OR($AH$11="Northbound",$AH$11="Eastbound")),'Raw Data'!AP223,IF(AND($AE$11=$AL$2,OR($AH$11="Northbound",$AH$11="Eastbound")),'Raw Data'!AP430,IF(AND($AE$11=$AL$3,OR($AH$11="Northbound",$AH$11="Eastbound")),'Raw Data'!AP637,IF(AND($AE$11=$AL$4,OR($AH$11="Northbound",$AH$11="Eastbound")),'Raw Data'!AP844,IF(AND($AE$11=$AL$5,OR($AH$11="Northbound",$AH$11="Eastbound")),'Raw Data'!AP1051,IF(AND($AE$11=$AL$6,OR($AH$11="Northbound",$AH$11="Eastbound")),'Raw Data'!AP1258,IF(AND($AE$11=$AL$7,OR($AH$11="Northbound",$AH$11="Eastbound")),'Raw Data'!AP1465,IF(AND($AE$11=$AL$1,OR($AH$11="Southbound",$AH$11="Westbound")),'Raw Data'!AP224,IF(AND($AE$11=$AL$2,OR($AH$11="Southbound",$AH$11="Westbound")),'Raw Data'!AP431,IF(AND($AE$11=$AL$3,OR($AH$11="Southbound",$AH$11="Westbound")),'Raw Data'!AP638,IF(AND($AE$11=$AL$4,OR($AH$11="Southbound",$AH$11="Westbound")),'Raw Data'!AP845,IF(AND($AE$11=$AL$5,OR($AH$11="Southbound",$AH$11="Westbound")),'Raw Data'!AP1052,IF(AND($AE$11=$AL$6,OR($AH$11="Southbound",$AH$11="Westbound")),'Raw Data'!AP1259,IF(AND($AE$11=$AL$7,OR($AH$11="Southbound",$AH$11="Westbound")),'Raw Data'!AP1466,IF(AND($AE$11=$AL$1,$AH$11="Combined"),SUM('Raw Data'!AP223:AP224),IF(AND($AE$11=$AL$2,$AH$11="Combined"),SUM('Raw Data'!AP430:AP431),IF(AND($AE$11=$AL$3,$AH$11="Combined"),SUM('Raw Data'!AP637:AP638),IF(AND($AE$11=$AL$4,$AH$11="Combined"),SUM('Raw Data'!AP844:AP845),IF(AND($AE$11=$AL$5,$AH$11="Combined"),SUM('Raw Data'!AP1051:AP1052),IF(AND($AE$11=$AL$6,$AH$11="Combined"),SUM('Raw Data'!AP1258:AP1259),IF(AND($AE$11=$AL$7,$AH$11="Combined"),SUM('Raw Data'!AP1465:AP1466),"Error")))))))))))))))))))))</f>
        <v>7</v>
      </c>
      <c r="G64" s="6">
        <f>IF(AND($AE$11=$AL$1,OR($AH$11="Northbound",$AH$11="Eastbound")),'Raw Data'!AQ223,IF(AND($AE$11=$AL$2,OR($AH$11="Northbound",$AH$11="Eastbound")),'Raw Data'!AQ430,IF(AND($AE$11=$AL$3,OR($AH$11="Northbound",$AH$11="Eastbound")),'Raw Data'!AQ637,IF(AND($AE$11=$AL$4,OR($AH$11="Northbound",$AH$11="Eastbound")),'Raw Data'!AQ844,IF(AND($AE$11=$AL$5,OR($AH$11="Northbound",$AH$11="Eastbound")),'Raw Data'!AQ1051,IF(AND($AE$11=$AL$6,OR($AH$11="Northbound",$AH$11="Eastbound")),'Raw Data'!AQ1258,IF(AND($AE$11=$AL$7,OR($AH$11="Northbound",$AH$11="Eastbound")),'Raw Data'!AQ1465,IF(AND($AE$11=$AL$1,OR($AH$11="Southbound",$AH$11="Westbound")),'Raw Data'!AQ224,IF(AND($AE$11=$AL$2,OR($AH$11="Southbound",$AH$11="Westbound")),'Raw Data'!AQ431,IF(AND($AE$11=$AL$3,OR($AH$11="Southbound",$AH$11="Westbound")),'Raw Data'!AQ638,IF(AND($AE$11=$AL$4,OR($AH$11="Southbound",$AH$11="Westbound")),'Raw Data'!AQ845,IF(AND($AE$11=$AL$5,OR($AH$11="Southbound",$AH$11="Westbound")),'Raw Data'!AQ1052,IF(AND($AE$11=$AL$6,OR($AH$11="Southbound",$AH$11="Westbound")),'Raw Data'!AQ1259,IF(AND($AE$11=$AL$7,OR($AH$11="Southbound",$AH$11="Westbound")),'Raw Data'!AQ1466,IF(AND($AE$11=$AL$1,$AH$11="Combined"),SUM('Raw Data'!AQ223:AQ224),IF(AND($AE$11=$AL$2,$AH$11="Combined"),SUM('Raw Data'!AQ430:AQ431),IF(AND($AE$11=$AL$3,$AH$11="Combined"),SUM('Raw Data'!AQ637:AQ638),IF(AND($AE$11=$AL$4,$AH$11="Combined"),SUM('Raw Data'!AQ844:AQ845),IF(AND($AE$11=$AL$5,$AH$11="Combined"),SUM('Raw Data'!AQ1051:AQ1052),IF(AND($AE$11=$AL$6,$AH$11="Combined"),SUM('Raw Data'!AQ1258:AQ1259),IF(AND($AE$11=$AL$7,$AH$11="Combined"),SUM('Raw Data'!AQ1465:AQ1466),"Error")))))))))))))))))))))</f>
        <v>5</v>
      </c>
      <c r="H64" s="6">
        <f>IF(AND($AE$11=$AL$1,OR($AH$11="Northbound",$AH$11="Eastbound")),'Raw Data'!AR223,IF(AND($AE$11=$AL$2,OR($AH$11="Northbound",$AH$11="Eastbound")),'Raw Data'!AR430,IF(AND($AE$11=$AL$3,OR($AH$11="Northbound",$AH$11="Eastbound")),'Raw Data'!AR637,IF(AND($AE$11=$AL$4,OR($AH$11="Northbound",$AH$11="Eastbound")),'Raw Data'!AR844,IF(AND($AE$11=$AL$5,OR($AH$11="Northbound",$AH$11="Eastbound")),'Raw Data'!AR1051,IF(AND($AE$11=$AL$6,OR($AH$11="Northbound",$AH$11="Eastbound")),'Raw Data'!AR1258,IF(AND($AE$11=$AL$7,OR($AH$11="Northbound",$AH$11="Eastbound")),'Raw Data'!AR1465,IF(AND($AE$11=$AL$1,OR($AH$11="Southbound",$AH$11="Westbound")),'Raw Data'!AR224,IF(AND($AE$11=$AL$2,OR($AH$11="Southbound",$AH$11="Westbound")),'Raw Data'!AR431,IF(AND($AE$11=$AL$3,OR($AH$11="Southbound",$AH$11="Westbound")),'Raw Data'!AR638,IF(AND($AE$11=$AL$4,OR($AH$11="Southbound",$AH$11="Westbound")),'Raw Data'!AR845,IF(AND($AE$11=$AL$5,OR($AH$11="Southbound",$AH$11="Westbound")),'Raw Data'!AR1052,IF(AND($AE$11=$AL$6,OR($AH$11="Southbound",$AH$11="Westbound")),'Raw Data'!AR1259,IF(AND($AE$11=$AL$7,OR($AH$11="Southbound",$AH$11="Westbound")),'Raw Data'!AR1466,IF(AND($AE$11=$AL$1,$AH$11="Combined"),SUM('Raw Data'!AR223:AR224),IF(AND($AE$11=$AL$2,$AH$11="Combined"),SUM('Raw Data'!AR430:AR431),IF(AND($AE$11=$AL$3,$AH$11="Combined"),SUM('Raw Data'!AR637:AR638),IF(AND($AE$11=$AL$4,$AH$11="Combined"),SUM('Raw Data'!AR844:AR845),IF(AND($AE$11=$AL$5,$AH$11="Combined"),SUM('Raw Data'!AR1051:AR1052),IF(AND($AE$11=$AL$6,$AH$11="Combined"),SUM('Raw Data'!AR1258:AR1259),IF(AND($AE$11=$AL$7,$AH$11="Combined"),SUM('Raw Data'!AR1465:AR1466),"Error")))))))))))))))))))))</f>
        <v>0</v>
      </c>
      <c r="I64" s="6">
        <f>IF(AND($AE$11=$AL$1,OR($AH$11="Northbound",$AH$11="Eastbound")),'Raw Data'!AS223,IF(AND($AE$11=$AL$2,OR($AH$11="Northbound",$AH$11="Eastbound")),'Raw Data'!AS430,IF(AND($AE$11=$AL$3,OR($AH$11="Northbound",$AH$11="Eastbound")),'Raw Data'!AS637,IF(AND($AE$11=$AL$4,OR($AH$11="Northbound",$AH$11="Eastbound")),'Raw Data'!AS844,IF(AND($AE$11=$AL$5,OR($AH$11="Northbound",$AH$11="Eastbound")),'Raw Data'!AS1051,IF(AND($AE$11=$AL$6,OR($AH$11="Northbound",$AH$11="Eastbound")),'Raw Data'!AS1258,IF(AND($AE$11=$AL$7,OR($AH$11="Northbound",$AH$11="Eastbound")),'Raw Data'!AS1465,IF(AND($AE$11=$AL$1,OR($AH$11="Southbound",$AH$11="Westbound")),'Raw Data'!AS224,IF(AND($AE$11=$AL$2,OR($AH$11="Southbound",$AH$11="Westbound")),'Raw Data'!AS431,IF(AND($AE$11=$AL$3,OR($AH$11="Southbound",$AH$11="Westbound")),'Raw Data'!AS638,IF(AND($AE$11=$AL$4,OR($AH$11="Southbound",$AH$11="Westbound")),'Raw Data'!AS845,IF(AND($AE$11=$AL$5,OR($AH$11="Southbound",$AH$11="Westbound")),'Raw Data'!AS1052,IF(AND($AE$11=$AL$6,OR($AH$11="Southbound",$AH$11="Westbound")),'Raw Data'!AS1259,IF(AND($AE$11=$AL$7,OR($AH$11="Southbound",$AH$11="Westbound")),'Raw Data'!AS1466,IF(AND($AE$11=$AL$1,$AH$11="Combined"),SUM('Raw Data'!AS223:AS224),IF(AND($AE$11=$AL$2,$AH$11="Combined"),SUM('Raw Data'!AS430:AS431),IF(AND($AE$11=$AL$3,$AH$11="Combined"),SUM('Raw Data'!AS637:AS638),IF(AND($AE$11=$AL$4,$AH$11="Combined"),SUM('Raw Data'!AS844:AS845),IF(AND($AE$11=$AL$5,$AH$11="Combined"),SUM('Raw Data'!AS1051:AS1052),IF(AND($AE$11=$AL$6,$AH$11="Combined"),SUM('Raw Data'!AS1258:AS1259),IF(AND($AE$11=$AL$7,$AH$11="Combined"),SUM('Raw Data'!AS1465:AS1466),"Error")))))))))))))))))))))</f>
        <v>0</v>
      </c>
      <c r="J64" s="6">
        <f>IF(AND($AE$11=$AL$1,OR($AH$11="Northbound",$AH$11="Eastbound")),'Raw Data'!AT223,IF(AND($AE$11=$AL$2,OR($AH$11="Northbound",$AH$11="Eastbound")),'Raw Data'!AT430,IF(AND($AE$11=$AL$3,OR($AH$11="Northbound",$AH$11="Eastbound")),'Raw Data'!AT637,IF(AND($AE$11=$AL$4,OR($AH$11="Northbound",$AH$11="Eastbound")),'Raw Data'!AT844,IF(AND($AE$11=$AL$5,OR($AH$11="Northbound",$AH$11="Eastbound")),'Raw Data'!AT1051,IF(AND($AE$11=$AL$6,OR($AH$11="Northbound",$AH$11="Eastbound")),'Raw Data'!AT1258,IF(AND($AE$11=$AL$7,OR($AH$11="Northbound",$AH$11="Eastbound")),'Raw Data'!AT1465,IF(AND($AE$11=$AL$1,OR($AH$11="Southbound",$AH$11="Westbound")),'Raw Data'!AT224,IF(AND($AE$11=$AL$2,OR($AH$11="Southbound",$AH$11="Westbound")),'Raw Data'!AT431,IF(AND($AE$11=$AL$3,OR($AH$11="Southbound",$AH$11="Westbound")),'Raw Data'!AT638,IF(AND($AE$11=$AL$4,OR($AH$11="Southbound",$AH$11="Westbound")),'Raw Data'!AT845,IF(AND($AE$11=$AL$5,OR($AH$11="Southbound",$AH$11="Westbound")),'Raw Data'!AT1052,IF(AND($AE$11=$AL$6,OR($AH$11="Southbound",$AH$11="Westbound")),'Raw Data'!AT1259,IF(AND($AE$11=$AL$7,OR($AH$11="Southbound",$AH$11="Westbound")),'Raw Data'!AT1466,IF(AND($AE$11=$AL$1,$AH$11="Combined"),SUM('Raw Data'!AT223:AT224),IF(AND($AE$11=$AL$2,$AH$11="Combined"),SUM('Raw Data'!AT430:AT431),IF(AND($AE$11=$AL$3,$AH$11="Combined"),SUM('Raw Data'!AT637:AT638),IF(AND($AE$11=$AL$4,$AH$11="Combined"),SUM('Raw Data'!AT844:AT845),IF(AND($AE$11=$AL$5,$AH$11="Combined"),SUM('Raw Data'!AT1051:AT1052),IF(AND($AE$11=$AL$6,$AH$11="Combined"),SUM('Raw Data'!AT1258:AT1259),IF(AND($AE$11=$AL$7,$AH$11="Combined"),SUM('Raw Data'!AT1465:AT1466),"Error")))))))))))))))))))))</f>
        <v>0</v>
      </c>
      <c r="K64" s="6">
        <f>IF(AND($AE$11=$AL$1,OR($AH$11="Northbound",$AH$11="Eastbound")),'Raw Data'!AU223,IF(AND($AE$11=$AL$2,OR($AH$11="Northbound",$AH$11="Eastbound")),'Raw Data'!AU430,IF(AND($AE$11=$AL$3,OR($AH$11="Northbound",$AH$11="Eastbound")),'Raw Data'!AU637,IF(AND($AE$11=$AL$4,OR($AH$11="Northbound",$AH$11="Eastbound")),'Raw Data'!AU844,IF(AND($AE$11=$AL$5,OR($AH$11="Northbound",$AH$11="Eastbound")),'Raw Data'!AU1051,IF(AND($AE$11=$AL$6,OR($AH$11="Northbound",$AH$11="Eastbound")),'Raw Data'!AU1258,IF(AND($AE$11=$AL$7,OR($AH$11="Northbound",$AH$11="Eastbound")),'Raw Data'!AU1465,IF(AND($AE$11=$AL$1,OR($AH$11="Southbound",$AH$11="Westbound")),'Raw Data'!AU224,IF(AND($AE$11=$AL$2,OR($AH$11="Southbound",$AH$11="Westbound")),'Raw Data'!AU431,IF(AND($AE$11=$AL$3,OR($AH$11="Southbound",$AH$11="Westbound")),'Raw Data'!AU638,IF(AND($AE$11=$AL$4,OR($AH$11="Southbound",$AH$11="Westbound")),'Raw Data'!AU845,IF(AND($AE$11=$AL$5,OR($AH$11="Southbound",$AH$11="Westbound")),'Raw Data'!AU1052,IF(AND($AE$11=$AL$6,OR($AH$11="Southbound",$AH$11="Westbound")),'Raw Data'!AU1259,IF(AND($AE$11=$AL$7,OR($AH$11="Southbound",$AH$11="Westbound")),'Raw Data'!AU1466,IF(AND($AE$11=$AL$1,$AH$11="Combined"),SUM('Raw Data'!AU223:AU224),IF(AND($AE$11=$AL$2,$AH$11="Combined"),SUM('Raw Data'!AU430:AU431),IF(AND($AE$11=$AL$3,$AH$11="Combined"),SUM('Raw Data'!AU637:AU638),IF(AND($AE$11=$AL$4,$AH$11="Combined"),SUM('Raw Data'!AU844:AU845),IF(AND($AE$11=$AL$5,$AH$11="Combined"),SUM('Raw Data'!AU1051:AU1052),IF(AND($AE$11=$AL$6,$AH$11="Combined"),SUM('Raw Data'!AU1258:AU1259),IF(AND($AE$11=$AL$7,$AH$11="Combined"),SUM('Raw Data'!AU1465:AU1466),"Error")))))))))))))))))))))</f>
        <v>0</v>
      </c>
      <c r="L64" s="6">
        <f>IF(AND($AE$11=$AL$1,OR($AH$11="Northbound",$AH$11="Eastbound")),'Raw Data'!AV223,IF(AND($AE$11=$AL$2,OR($AH$11="Northbound",$AH$11="Eastbound")),'Raw Data'!AV430,IF(AND($AE$11=$AL$3,OR($AH$11="Northbound",$AH$11="Eastbound")),'Raw Data'!AV637,IF(AND($AE$11=$AL$4,OR($AH$11="Northbound",$AH$11="Eastbound")),'Raw Data'!AV844,IF(AND($AE$11=$AL$5,OR($AH$11="Northbound",$AH$11="Eastbound")),'Raw Data'!AV1051,IF(AND($AE$11=$AL$6,OR($AH$11="Northbound",$AH$11="Eastbound")),'Raw Data'!AV1258,IF(AND($AE$11=$AL$7,OR($AH$11="Northbound",$AH$11="Eastbound")),'Raw Data'!AV1465,IF(AND($AE$11=$AL$1,OR($AH$11="Southbound",$AH$11="Westbound")),'Raw Data'!AV224,IF(AND($AE$11=$AL$2,OR($AH$11="Southbound",$AH$11="Westbound")),'Raw Data'!AV431,IF(AND($AE$11=$AL$3,OR($AH$11="Southbound",$AH$11="Westbound")),'Raw Data'!AV638,IF(AND($AE$11=$AL$4,OR($AH$11="Southbound",$AH$11="Westbound")),'Raw Data'!AV845,IF(AND($AE$11=$AL$5,OR($AH$11="Southbound",$AH$11="Westbound")),'Raw Data'!AV1052,IF(AND($AE$11=$AL$6,OR($AH$11="Southbound",$AH$11="Westbound")),'Raw Data'!AV1259,IF(AND($AE$11=$AL$7,OR($AH$11="Southbound",$AH$11="Westbound")),'Raw Data'!AV1466,IF(AND($AE$11=$AL$1,$AH$11="Combined"),SUM('Raw Data'!AV223:AV224),IF(AND($AE$11=$AL$2,$AH$11="Combined"),SUM('Raw Data'!AV430:AV431),IF(AND($AE$11=$AL$3,$AH$11="Combined"),SUM('Raw Data'!AV637:AV638),IF(AND($AE$11=$AL$4,$AH$11="Combined"),SUM('Raw Data'!AV844:AV845),IF(AND($AE$11=$AL$5,$AH$11="Combined"),SUM('Raw Data'!AV1051:AV1052),IF(AND($AE$11=$AL$6,$AH$11="Combined"),SUM('Raw Data'!AV1258:AV1259),IF(AND($AE$11=$AL$7,$AH$11="Combined"),SUM('Raw Data'!AV1465:AV1466),"Error")))))))))))))))))))))</f>
        <v>0</v>
      </c>
      <c r="M64" s="6">
        <f>IF(AND($AE$11=$AL$1,OR($AH$11="Northbound",$AH$11="Eastbound")),'Raw Data'!AW223,IF(AND($AE$11=$AL$2,OR($AH$11="Northbound",$AH$11="Eastbound")),'Raw Data'!AW430,IF(AND($AE$11=$AL$3,OR($AH$11="Northbound",$AH$11="Eastbound")),'Raw Data'!AW637,IF(AND($AE$11=$AL$4,OR($AH$11="Northbound",$AH$11="Eastbound")),'Raw Data'!AW844,IF(AND($AE$11=$AL$5,OR($AH$11="Northbound",$AH$11="Eastbound")),'Raw Data'!AW1051,IF(AND($AE$11=$AL$6,OR($AH$11="Northbound",$AH$11="Eastbound")),'Raw Data'!AW1258,IF(AND($AE$11=$AL$7,OR($AH$11="Northbound",$AH$11="Eastbound")),'Raw Data'!AW1465,IF(AND($AE$11=$AL$1,OR($AH$11="Southbound",$AH$11="Westbound")),'Raw Data'!AW224,IF(AND($AE$11=$AL$2,OR($AH$11="Southbound",$AH$11="Westbound")),'Raw Data'!AW431,IF(AND($AE$11=$AL$3,OR($AH$11="Southbound",$AH$11="Westbound")),'Raw Data'!AW638,IF(AND($AE$11=$AL$4,OR($AH$11="Southbound",$AH$11="Westbound")),'Raw Data'!AW845,IF(AND($AE$11=$AL$5,OR($AH$11="Southbound",$AH$11="Westbound")),'Raw Data'!AW1052,IF(AND($AE$11=$AL$6,OR($AH$11="Southbound",$AH$11="Westbound")),'Raw Data'!AW1259,IF(AND($AE$11=$AL$7,OR($AH$11="Southbound",$AH$11="Westbound")),'Raw Data'!AW1466,IF(AND($AE$11=$AL$1,$AH$11="Combined"),SUM('Raw Data'!AW223:AW224),IF(AND($AE$11=$AL$2,$AH$11="Combined"),SUM('Raw Data'!AW430:AW431),IF(AND($AE$11=$AL$3,$AH$11="Combined"),SUM('Raw Data'!AW637:AW638),IF(AND($AE$11=$AL$4,$AH$11="Combined"),SUM('Raw Data'!AW844:AW845),IF(AND($AE$11=$AL$5,$AH$11="Combined"),SUM('Raw Data'!AW1051:AW1052),IF(AND($AE$11=$AL$6,$AH$11="Combined"),SUM('Raw Data'!AW1258:AW1259),IF(AND($AE$11=$AL$7,$AH$11="Combined"),SUM('Raw Data'!AW1465:AW1466),"Error")))))))))))))))))))))</f>
        <v>0</v>
      </c>
      <c r="N64" s="6">
        <f>IF(AND($AE$11=$AL$1,OR($AH$11="Northbound",$AH$11="Eastbound")),'Raw Data'!AX223,IF(AND($AE$11=$AL$2,OR($AH$11="Northbound",$AH$11="Eastbound")),'Raw Data'!AX430,IF(AND($AE$11=$AL$3,OR($AH$11="Northbound",$AH$11="Eastbound")),'Raw Data'!AX637,IF(AND($AE$11=$AL$4,OR($AH$11="Northbound",$AH$11="Eastbound")),'Raw Data'!AX844,IF(AND($AE$11=$AL$5,OR($AH$11="Northbound",$AH$11="Eastbound")),'Raw Data'!AX1051,IF(AND($AE$11=$AL$6,OR($AH$11="Northbound",$AH$11="Eastbound")),'Raw Data'!AX1258,IF(AND($AE$11=$AL$7,OR($AH$11="Northbound",$AH$11="Eastbound")),'Raw Data'!AX1465,IF(AND($AE$11=$AL$1,OR($AH$11="Southbound",$AH$11="Westbound")),'Raw Data'!AX224,IF(AND($AE$11=$AL$2,OR($AH$11="Southbound",$AH$11="Westbound")),'Raw Data'!AX431,IF(AND($AE$11=$AL$3,OR($AH$11="Southbound",$AH$11="Westbound")),'Raw Data'!AX638,IF(AND($AE$11=$AL$4,OR($AH$11="Southbound",$AH$11="Westbound")),'Raw Data'!AX845,IF(AND($AE$11=$AL$5,OR($AH$11="Southbound",$AH$11="Westbound")),'Raw Data'!AX1052,IF(AND($AE$11=$AL$6,OR($AH$11="Southbound",$AH$11="Westbound")),'Raw Data'!AX1259,IF(AND($AE$11=$AL$7,OR($AH$11="Southbound",$AH$11="Westbound")),'Raw Data'!AX1466,IF(AND($AE$11=$AL$1,$AH$11="Combined"),SUM('Raw Data'!AX223:AX224),IF(AND($AE$11=$AL$2,$AH$11="Combined"),SUM('Raw Data'!AX430:AX431),IF(AND($AE$11=$AL$3,$AH$11="Combined"),SUM('Raw Data'!AX637:AX638),IF(AND($AE$11=$AL$4,$AH$11="Combined"),SUM('Raw Data'!AX844:AX845),IF(AND($AE$11=$AL$5,$AH$11="Combined"),SUM('Raw Data'!AX1051:AX1052),IF(AND($AE$11=$AL$6,$AH$11="Combined"),SUM('Raw Data'!AX1258:AX1259),IF(AND($AE$11=$AL$7,$AH$11="Combined"),SUM('Raw Data'!AX1465:AX1466),"Error")))))))))))))))))))))</f>
        <v>0</v>
      </c>
      <c r="O64" s="6">
        <f>IF(AND($AE$11=$AL$1,OR($AH$11="Northbound",$AH$11="Eastbound")),'Raw Data'!AY223,IF(AND($AE$11=$AL$2,OR($AH$11="Northbound",$AH$11="Eastbound")),'Raw Data'!AY430,IF(AND($AE$11=$AL$3,OR($AH$11="Northbound",$AH$11="Eastbound")),'Raw Data'!AY637,IF(AND($AE$11=$AL$4,OR($AH$11="Northbound",$AH$11="Eastbound")),'Raw Data'!AY844,IF(AND($AE$11=$AL$5,OR($AH$11="Northbound",$AH$11="Eastbound")),'Raw Data'!AY1051,IF(AND($AE$11=$AL$6,OR($AH$11="Northbound",$AH$11="Eastbound")),'Raw Data'!AY1258,IF(AND($AE$11=$AL$7,OR($AH$11="Northbound",$AH$11="Eastbound")),'Raw Data'!AY1465,IF(AND($AE$11=$AL$1,OR($AH$11="Southbound",$AH$11="Westbound")),'Raw Data'!AY224,IF(AND($AE$11=$AL$2,OR($AH$11="Southbound",$AH$11="Westbound")),'Raw Data'!AY431,IF(AND($AE$11=$AL$3,OR($AH$11="Southbound",$AH$11="Westbound")),'Raw Data'!AY638,IF(AND($AE$11=$AL$4,OR($AH$11="Southbound",$AH$11="Westbound")),'Raw Data'!AY845,IF(AND($AE$11=$AL$5,OR($AH$11="Southbound",$AH$11="Westbound")),'Raw Data'!AY1052,IF(AND($AE$11=$AL$6,OR($AH$11="Southbound",$AH$11="Westbound")),'Raw Data'!AY1259,IF(AND($AE$11=$AL$7,OR($AH$11="Southbound",$AH$11="Westbound")),'Raw Data'!AY1466,IF(AND($AE$11=$AL$1,$AH$11="Combined"),SUM('Raw Data'!AY223:AY224),IF(AND($AE$11=$AL$2,$AH$11="Combined"),SUM('Raw Data'!AY430:AY431),IF(AND($AE$11=$AL$3,$AH$11="Combined"),SUM('Raw Data'!AY637:AY638),IF(AND($AE$11=$AL$4,$AH$11="Combined"),SUM('Raw Data'!AY844:AY845),IF(AND($AE$11=$AL$5,$AH$11="Combined"),SUM('Raw Data'!AY1051:AY1052),IF(AND($AE$11=$AL$6,$AH$11="Combined"),SUM('Raw Data'!AY1258:AY1259),IF(AND($AE$11=$AL$7,$AH$11="Combined"),SUM('Raw Data'!AY1465:AY1466),"Error")))))))))))))))))))))</f>
        <v>0</v>
      </c>
      <c r="P64" s="6">
        <f>IF(AND($AE$11=$AL$1,OR($AH$11="Northbound",$AH$11="Eastbound")),'Raw Data'!AZ223,IF(AND($AE$11=$AL$2,OR($AH$11="Northbound",$AH$11="Eastbound")),'Raw Data'!AZ430,IF(AND($AE$11=$AL$3,OR($AH$11="Northbound",$AH$11="Eastbound")),'Raw Data'!AZ637,IF(AND($AE$11=$AL$4,OR($AH$11="Northbound",$AH$11="Eastbound")),'Raw Data'!AZ844,IF(AND($AE$11=$AL$5,OR($AH$11="Northbound",$AH$11="Eastbound")),'Raw Data'!AZ1051,IF(AND($AE$11=$AL$6,OR($AH$11="Northbound",$AH$11="Eastbound")),'Raw Data'!AZ1258,IF(AND($AE$11=$AL$7,OR($AH$11="Northbound",$AH$11="Eastbound")),'Raw Data'!AZ1465,IF(AND($AE$11=$AL$1,OR($AH$11="Southbound",$AH$11="Westbound")),'Raw Data'!AZ224,IF(AND($AE$11=$AL$2,OR($AH$11="Southbound",$AH$11="Westbound")),'Raw Data'!AZ431,IF(AND($AE$11=$AL$3,OR($AH$11="Southbound",$AH$11="Westbound")),'Raw Data'!AZ638,IF(AND($AE$11=$AL$4,OR($AH$11="Southbound",$AH$11="Westbound")),'Raw Data'!AZ845,IF(AND($AE$11=$AL$5,OR($AH$11="Southbound",$AH$11="Westbound")),'Raw Data'!AZ1052,IF(AND($AE$11=$AL$6,OR($AH$11="Southbound",$AH$11="Westbound")),'Raw Data'!AZ1259,IF(AND($AE$11=$AL$7,OR($AH$11="Southbound",$AH$11="Westbound")),'Raw Data'!AZ1466,IF(AND($AE$11=$AL$1,$AH$11="Combined"),SUM('Raw Data'!AZ223:AZ224),IF(AND($AE$11=$AL$2,$AH$11="Combined"),SUM('Raw Data'!AZ430:AZ431),IF(AND($AE$11=$AL$3,$AH$11="Combined"),SUM('Raw Data'!AZ637:AZ638),IF(AND($AE$11=$AL$4,$AH$11="Combined"),SUM('Raw Data'!AZ844:AZ845),IF(AND($AE$11=$AL$5,$AH$11="Combined"),SUM('Raw Data'!AZ1051:AZ1052),IF(AND($AE$11=$AL$6,$AH$11="Combined"),SUM('Raw Data'!AZ1258:AZ1259),IF(AND($AE$11=$AL$7,$AH$11="Combined"),SUM('Raw Data'!AZ1465:AZ1466),"Error")))))))))))))))))))))</f>
        <v>0</v>
      </c>
      <c r="Q64" s="6">
        <f>IF(AND($AE$11=$AL$1,OR($AH$11="Northbound",$AH$11="Eastbound")),'Raw Data'!BA223,IF(AND($AE$11=$AL$2,OR($AH$11="Northbound",$AH$11="Eastbound")),'Raw Data'!BA430,IF(AND($AE$11=$AL$3,OR($AH$11="Northbound",$AH$11="Eastbound")),'Raw Data'!BA637,IF(AND($AE$11=$AL$4,OR($AH$11="Northbound",$AH$11="Eastbound")),'Raw Data'!BA844,IF(AND($AE$11=$AL$5,OR($AH$11="Northbound",$AH$11="Eastbound")),'Raw Data'!BA1051,IF(AND($AE$11=$AL$6,OR($AH$11="Northbound",$AH$11="Eastbound")),'Raw Data'!BA1258,IF(AND($AE$11=$AL$7,OR($AH$11="Northbound",$AH$11="Eastbound")),'Raw Data'!BA1465,IF(AND($AE$11=$AL$1,OR($AH$11="Southbound",$AH$11="Westbound")),'Raw Data'!BA224,IF(AND($AE$11=$AL$2,OR($AH$11="Southbound",$AH$11="Westbound")),'Raw Data'!BA431,IF(AND($AE$11=$AL$3,OR($AH$11="Southbound",$AH$11="Westbound")),'Raw Data'!BA638,IF(AND($AE$11=$AL$4,OR($AH$11="Southbound",$AH$11="Westbound")),'Raw Data'!BA845,IF(AND($AE$11=$AL$5,OR($AH$11="Southbound",$AH$11="Westbound")),'Raw Data'!BA1052,IF(AND($AE$11=$AL$6,OR($AH$11="Southbound",$AH$11="Westbound")),'Raw Data'!BA1259,IF(AND($AE$11=$AL$7,OR($AH$11="Southbound",$AH$11="Westbound")),'Raw Data'!BA1466,IF(AND($AE$11=$AL$1,$AH$11="Combined"),SUM('Raw Data'!BA223:BA224),IF(AND($AE$11=$AL$2,$AH$11="Combined"),SUM('Raw Data'!BA430:BA431),IF(AND($AE$11=$AL$3,$AH$11="Combined"),SUM('Raw Data'!BA637:BA638),IF(AND($AE$11=$AL$4,$AH$11="Combined"),SUM('Raw Data'!BA844:BA845),IF(AND($AE$11=$AL$5,$AH$11="Combined"),SUM('Raw Data'!BA1051:BA1052),IF(AND($AE$11=$AL$6,$AH$11="Combined"),SUM('Raw Data'!BA1258:BA1259),IF(AND($AE$11=$AL$7,$AH$11="Combined"),SUM('Raw Data'!BA1465:BA1466),"Error")))))))))))))))))))))</f>
        <v>0</v>
      </c>
      <c r="R64" s="6">
        <f>IF(AND($AE$11=$AL$1,OR($AH$11="Northbound",$AH$11="Eastbound")),'Raw Data'!BB223,IF(AND($AE$11=$AL$2,OR($AH$11="Northbound",$AH$11="Eastbound")),'Raw Data'!BB430,IF(AND($AE$11=$AL$3,OR($AH$11="Northbound",$AH$11="Eastbound")),'Raw Data'!BB637,IF(AND($AE$11=$AL$4,OR($AH$11="Northbound",$AH$11="Eastbound")),'Raw Data'!BB844,IF(AND($AE$11=$AL$5,OR($AH$11="Northbound",$AH$11="Eastbound")),'Raw Data'!BB1051,IF(AND($AE$11=$AL$6,OR($AH$11="Northbound",$AH$11="Eastbound")),'Raw Data'!BB1258,IF(AND($AE$11=$AL$7,OR($AH$11="Northbound",$AH$11="Eastbound")),'Raw Data'!BB1465,IF(AND($AE$11=$AL$1,OR($AH$11="Southbound",$AH$11="Westbound")),'Raw Data'!BB224,IF(AND($AE$11=$AL$2,OR($AH$11="Southbound",$AH$11="Westbound")),'Raw Data'!BB431,IF(AND($AE$11=$AL$3,OR($AH$11="Southbound",$AH$11="Westbound")),'Raw Data'!BB638,IF(AND($AE$11=$AL$4,OR($AH$11="Southbound",$AH$11="Westbound")),'Raw Data'!BB845,IF(AND($AE$11=$AL$5,OR($AH$11="Southbound",$AH$11="Westbound")),'Raw Data'!BB1052,IF(AND($AE$11=$AL$6,OR($AH$11="Southbound",$AH$11="Westbound")),'Raw Data'!BB1259,IF(AND($AE$11=$AL$7,OR($AH$11="Southbound",$AH$11="Westbound")),'Raw Data'!BB1466,IF(AND($AE$11=$AL$1,$AH$11="Combined"),SUM('Raw Data'!BB223:BB224),IF(AND($AE$11=$AL$2,$AH$11="Combined"),SUM('Raw Data'!BB430:BB431),IF(AND($AE$11=$AL$3,$AH$11="Combined"),SUM('Raw Data'!BB637:BB638),IF(AND($AE$11=$AL$4,$AH$11="Combined"),SUM('Raw Data'!BB844:BB845),IF(AND($AE$11=$AL$5,$AH$11="Combined"),SUM('Raw Data'!BB1051:BB1052),IF(AND($AE$11=$AL$6,$AH$11="Combined"),SUM('Raw Data'!BB1258:BB1259),IF(AND($AE$11=$AL$7,$AH$11="Combined"),SUM('Raw Data'!BB1465:BB1466),"Error")))))))))))))))))))))</f>
        <v>0</v>
      </c>
      <c r="S64" s="6">
        <f>IF(AND($AE$11=$AL$1,OR($AH$11="Northbound",$AH$11="Eastbound")),'Raw Data'!BC223,IF(AND($AE$11=$AL$2,OR($AH$11="Northbound",$AH$11="Eastbound")),'Raw Data'!BC430,IF(AND($AE$11=$AL$3,OR($AH$11="Northbound",$AH$11="Eastbound")),'Raw Data'!BC637,IF(AND($AE$11=$AL$4,OR($AH$11="Northbound",$AH$11="Eastbound")),'Raw Data'!BC844,IF(AND($AE$11=$AL$5,OR($AH$11="Northbound",$AH$11="Eastbound")),'Raw Data'!BC1051,IF(AND($AE$11=$AL$6,OR($AH$11="Northbound",$AH$11="Eastbound")),'Raw Data'!BC1258,IF(AND($AE$11=$AL$7,OR($AH$11="Northbound",$AH$11="Eastbound")),'Raw Data'!BC1465,IF(AND($AE$11=$AL$1,OR($AH$11="Southbound",$AH$11="Westbound")),'Raw Data'!BC224,IF(AND($AE$11=$AL$2,OR($AH$11="Southbound",$AH$11="Westbound")),'Raw Data'!BC431,IF(AND($AE$11=$AL$3,OR($AH$11="Southbound",$AH$11="Westbound")),'Raw Data'!BC638,IF(AND($AE$11=$AL$4,OR($AH$11="Southbound",$AH$11="Westbound")),'Raw Data'!BC845,IF(AND($AE$11=$AL$5,OR($AH$11="Southbound",$AH$11="Westbound")),'Raw Data'!BC1052,IF(AND($AE$11=$AL$6,OR($AH$11="Southbound",$AH$11="Westbound")),'Raw Data'!BC1259,IF(AND($AE$11=$AL$7,OR($AH$11="Southbound",$AH$11="Westbound")),'Raw Data'!BC1466,IF(AND($AE$11=$AL$1,$AH$11="Combined"),SUM('Raw Data'!BC223:BC224),IF(AND($AE$11=$AL$2,$AH$11="Combined"),SUM('Raw Data'!BC430:BC431),IF(AND($AE$11=$AL$3,$AH$11="Combined"),SUM('Raw Data'!BC637:BC638),IF(AND($AE$11=$AL$4,$AH$11="Combined"),SUM('Raw Data'!BC844:BC845),IF(AND($AE$11=$AL$5,$AH$11="Combined"),SUM('Raw Data'!BC1051:BC1052),IF(AND($AE$11=$AL$6,$AH$11="Combined"),SUM('Raw Data'!BC1258:BC1259),IF(AND($AE$11=$AL$7,$AH$11="Combined"),SUM('Raw Data'!BC1465:BC1466),"Error")))))))))))))))))))))</f>
        <v>0</v>
      </c>
      <c r="T64" s="6">
        <f>IF(AND($AE$11=$AL$1,OR($AH$11="Northbound",$AH$11="Eastbound")),'Raw Data'!BD223,IF(AND($AE$11=$AL$2,OR($AH$11="Northbound",$AH$11="Eastbound")),'Raw Data'!BD430,IF(AND($AE$11=$AL$3,OR($AH$11="Northbound",$AH$11="Eastbound")),'Raw Data'!BD637,IF(AND($AE$11=$AL$4,OR($AH$11="Northbound",$AH$11="Eastbound")),'Raw Data'!BD844,IF(AND($AE$11=$AL$5,OR($AH$11="Northbound",$AH$11="Eastbound")),'Raw Data'!BD1051,IF(AND($AE$11=$AL$6,OR($AH$11="Northbound",$AH$11="Eastbound")),'Raw Data'!BD1258,IF(AND($AE$11=$AL$7,OR($AH$11="Northbound",$AH$11="Eastbound")),'Raw Data'!BD1465,IF(AND($AE$11=$AL$1,OR($AH$11="Southbound",$AH$11="Westbound")),'Raw Data'!BD224,IF(AND($AE$11=$AL$2,OR($AH$11="Southbound",$AH$11="Westbound")),'Raw Data'!BD431,IF(AND($AE$11=$AL$3,OR($AH$11="Southbound",$AH$11="Westbound")),'Raw Data'!BD638,IF(AND($AE$11=$AL$4,OR($AH$11="Southbound",$AH$11="Westbound")),'Raw Data'!BD845,IF(AND($AE$11=$AL$5,OR($AH$11="Southbound",$AH$11="Westbound")),'Raw Data'!BD1052,IF(AND($AE$11=$AL$6,OR($AH$11="Southbound",$AH$11="Westbound")),'Raw Data'!BD1259,IF(AND($AE$11=$AL$7,OR($AH$11="Southbound",$AH$11="Westbound")),'Raw Data'!BD1466,IF(AND($AE$11=$AL$1,$AH$11="Combined"),SUM('Raw Data'!BD223:BD224),IF(AND($AE$11=$AL$2,$AH$11="Combined"),SUM('Raw Data'!BD430:BD431),IF(AND($AE$11=$AL$3,$AH$11="Combined"),SUM('Raw Data'!BD637:BD638),IF(AND($AE$11=$AL$4,$AH$11="Combined"),SUM('Raw Data'!BD844:BD845),IF(AND($AE$11=$AL$5,$AH$11="Combined"),SUM('Raw Data'!BD1051:BD1052),IF(AND($AE$11=$AL$6,$AH$11="Combined"),SUM('Raw Data'!BD1258:BD1259),IF(AND($AE$11=$AL$7,$AH$11="Combined"),SUM('Raw Data'!BD1465:BD1466),"Error")))))))))))))))))))))</f>
        <v>0</v>
      </c>
      <c r="U64" s="6">
        <f>IF(AND($AE$11=$AL$1,OR($AH$11="Northbound",$AH$11="Eastbound")),'Raw Data'!BE223,IF(AND($AE$11=$AL$2,OR($AH$11="Northbound",$AH$11="Eastbound")),'Raw Data'!BE430,IF(AND($AE$11=$AL$3,OR($AH$11="Northbound",$AH$11="Eastbound")),'Raw Data'!BE637,IF(AND($AE$11=$AL$4,OR($AH$11="Northbound",$AH$11="Eastbound")),'Raw Data'!BE844,IF(AND($AE$11=$AL$5,OR($AH$11="Northbound",$AH$11="Eastbound")),'Raw Data'!BE1051,IF(AND($AE$11=$AL$6,OR($AH$11="Northbound",$AH$11="Eastbound")),'Raw Data'!BE1258,IF(AND($AE$11=$AL$7,OR($AH$11="Northbound",$AH$11="Eastbound")),'Raw Data'!BE1465,IF(AND($AE$11=$AL$1,OR($AH$11="Southbound",$AH$11="Westbound")),'Raw Data'!BE224,IF(AND($AE$11=$AL$2,OR($AH$11="Southbound",$AH$11="Westbound")),'Raw Data'!BE431,IF(AND($AE$11=$AL$3,OR($AH$11="Southbound",$AH$11="Westbound")),'Raw Data'!BE638,IF(AND($AE$11=$AL$4,OR($AH$11="Southbound",$AH$11="Westbound")),'Raw Data'!BE845,IF(AND($AE$11=$AL$5,OR($AH$11="Southbound",$AH$11="Westbound")),'Raw Data'!BE1052,IF(AND($AE$11=$AL$6,OR($AH$11="Southbound",$AH$11="Westbound")),'Raw Data'!BE1259,IF(AND($AE$11=$AL$7,OR($AH$11="Southbound",$AH$11="Westbound")),'Raw Data'!BE1466,IF(AND($AE$11=$AL$1,$AH$11="Combined"),SUM('Raw Data'!BE223:BE224),IF(AND($AE$11=$AL$2,$AH$11="Combined"),SUM('Raw Data'!BE430:BE431),IF(AND($AE$11=$AL$3,$AH$11="Combined"),SUM('Raw Data'!BE637:BE638),IF(AND($AE$11=$AL$4,$AH$11="Combined"),SUM('Raw Data'!BE844:BE845),IF(AND($AE$11=$AL$5,$AH$11="Combined"),SUM('Raw Data'!BE1051:BE1052),IF(AND($AE$11=$AL$6,$AH$11="Combined"),SUM('Raw Data'!BE1258:BE1259),IF(AND($AE$11=$AL$7,$AH$11="Combined"),SUM('Raw Data'!BE1465:BE1466),"Error")))))))))))))))))))))</f>
        <v>0</v>
      </c>
      <c r="V64" s="6">
        <f>IF(AND($AE$11=$AL$1,OR($AH$11="Northbound",$AH$11="Eastbound")),'Raw Data'!BF223,IF(AND($AE$11=$AL$2,OR($AH$11="Northbound",$AH$11="Eastbound")),'Raw Data'!BF430,IF(AND($AE$11=$AL$3,OR($AH$11="Northbound",$AH$11="Eastbound")),'Raw Data'!BF637,IF(AND($AE$11=$AL$4,OR($AH$11="Northbound",$AH$11="Eastbound")),'Raw Data'!BF844,IF(AND($AE$11=$AL$5,OR($AH$11="Northbound",$AH$11="Eastbound")),'Raw Data'!BF1051,IF(AND($AE$11=$AL$6,OR($AH$11="Northbound",$AH$11="Eastbound")),'Raw Data'!BF1258,IF(AND($AE$11=$AL$7,OR($AH$11="Northbound",$AH$11="Eastbound")),'Raw Data'!BF1465,IF(AND($AE$11=$AL$1,OR($AH$11="Southbound",$AH$11="Westbound")),'Raw Data'!BF224,IF(AND($AE$11=$AL$2,OR($AH$11="Southbound",$AH$11="Westbound")),'Raw Data'!BF431,IF(AND($AE$11=$AL$3,OR($AH$11="Southbound",$AH$11="Westbound")),'Raw Data'!BF638,IF(AND($AE$11=$AL$4,OR($AH$11="Southbound",$AH$11="Westbound")),'Raw Data'!BF845,IF(AND($AE$11=$AL$5,OR($AH$11="Southbound",$AH$11="Westbound")),'Raw Data'!BF1052,IF(AND($AE$11=$AL$6,OR($AH$11="Southbound",$AH$11="Westbound")),'Raw Data'!BF1259,IF(AND($AE$11=$AL$7,OR($AH$11="Southbound",$AH$11="Westbound")),'Raw Data'!BF1466,IF(AND($AE$11=$AL$1,$AH$11="Combined"),SUM('Raw Data'!BF223:BF224),IF(AND($AE$11=$AL$2,$AH$11="Combined"),SUM('Raw Data'!BF430:BF431),IF(AND($AE$11=$AL$3,$AH$11="Combined"),SUM('Raw Data'!BF637:BF638),IF(AND($AE$11=$AL$4,$AH$11="Combined"),SUM('Raw Data'!BF844:BF845),IF(AND($AE$11=$AL$5,$AH$11="Combined"),SUM('Raw Data'!BF1051:BF1052),IF(AND($AE$11=$AL$6,$AH$11="Combined"),SUM('Raw Data'!BF1258:BF1259),IF(AND($AE$11=$AL$7,$AH$11="Combined"),SUM('Raw Data'!BF1465:BF1466),"Error")))))))))))))))))))))</f>
        <v>0</v>
      </c>
      <c r="W64" s="6">
        <f>IF(AND($AE$11=$AL$1,OR($AH$11="Northbound",$AH$11="Eastbound")),'Raw Data'!BG223,IF(AND($AE$11=$AL$2,OR($AH$11="Northbound",$AH$11="Eastbound")),'Raw Data'!BG430,IF(AND($AE$11=$AL$3,OR($AH$11="Northbound",$AH$11="Eastbound")),'Raw Data'!BG637,IF(AND($AE$11=$AL$4,OR($AH$11="Northbound",$AH$11="Eastbound")),'Raw Data'!BG844,IF(AND($AE$11=$AL$5,OR($AH$11="Northbound",$AH$11="Eastbound")),'Raw Data'!BG1051,IF(AND($AE$11=$AL$6,OR($AH$11="Northbound",$AH$11="Eastbound")),'Raw Data'!BG1258,IF(AND($AE$11=$AL$7,OR($AH$11="Northbound",$AH$11="Eastbound")),'Raw Data'!BG1465,IF(AND($AE$11=$AL$1,OR($AH$11="Southbound",$AH$11="Westbound")),'Raw Data'!BG224,IF(AND($AE$11=$AL$2,OR($AH$11="Southbound",$AH$11="Westbound")),'Raw Data'!BG431,IF(AND($AE$11=$AL$3,OR($AH$11="Southbound",$AH$11="Westbound")),'Raw Data'!BG638,IF(AND($AE$11=$AL$4,OR($AH$11="Southbound",$AH$11="Westbound")),'Raw Data'!BG845,IF(AND($AE$11=$AL$5,OR($AH$11="Southbound",$AH$11="Westbound")),'Raw Data'!BG1052,IF(AND($AE$11=$AL$6,OR($AH$11="Southbound",$AH$11="Westbound")),'Raw Data'!BG1259,IF(AND($AE$11=$AL$7,OR($AH$11="Southbound",$AH$11="Westbound")),'Raw Data'!BG1466,IF(AND($AE$11=$AL$1,$AH$11="Combined"),SUM('Raw Data'!BG223:BG224),IF(AND($AE$11=$AL$2,$AH$11="Combined"),SUM('Raw Data'!BG430:BG431),IF(AND($AE$11=$AL$3,$AH$11="Combined"),SUM('Raw Data'!BG637:BG638),IF(AND($AE$11=$AL$4,$AH$11="Combined"),SUM('Raw Data'!BG844:BG845),IF(AND($AE$11=$AL$5,$AH$11="Combined"),SUM('Raw Data'!BG1051:BG1052),IF(AND($AE$11=$AL$6,$AH$11="Combined"),SUM('Raw Data'!BG1258:BG1259),IF(AND($AE$11=$AL$7,$AH$11="Combined"),SUM('Raw Data'!BG1465:BG1466),"Error")))))))))))))))))))))</f>
        <v>0</v>
      </c>
      <c r="X64" s="6">
        <f t="shared" si="2"/>
        <v>5</v>
      </c>
      <c r="Y64" s="24">
        <f t="shared" si="3"/>
        <v>25</v>
      </c>
      <c r="Z64" s="6" t="str">
        <f>IF(AND($AE$11=$AL$1,OR($AH$11="Northbound",$AH$11="Eastbound")),'Raw Data'!BH223,IF(AND($AE$11=$AL$2,OR($AH$11="Northbound",$AH$11="Eastbound")),'Raw Data'!BH430,IF(AND($AE$11=$AL$3,OR($AH$11="Northbound",$AH$11="Eastbound")),'Raw Data'!BH637,IF(AND($AE$11=$AL$4,OR($AH$11="Northbound",$AH$11="Eastbound")),'Raw Data'!BH844,IF(AND($AE$11=$AL$5,OR($AH$11="Northbound",$AH$11="Eastbound")),'Raw Data'!BH1051,IF(AND($AE$11=$AL$6,OR($AH$11="Northbound",$AH$11="Eastbound")),'Raw Data'!BH1258,IF(AND($AE$11=$AL$7,OR($AH$11="Northbound",$AH$11="Eastbound")),'Raw Data'!BH1465,IF(AND($AE$11=$AL$1,OR($AH$11="Southbound",$AH$11="Westbound")),'Raw Data'!BH224,IF(AND($AE$11=$AL$2,OR($AH$11="Southbound",$AH$11="Westbound")),'Raw Data'!BH431,IF(AND($AE$11=$AL$3,OR($AH$11="Southbound",$AH$11="Westbound")),'Raw Data'!BH638,IF(AND($AE$11=$AL$4,OR($AH$11="Southbound",$AH$11="Westbound")),'Raw Data'!BH845,IF(AND($AE$11=$AL$5,OR($AH$11="Southbound",$AH$11="Westbound")),'Raw Data'!BH1052,IF(AND($AE$11=$AL$6,OR($AH$11="Southbound",$AH$11="Westbound")),'Raw Data'!BH1259,IF(AND($AE$11=$AL$7,OR($AH$11="Southbound",$AH$11="Westbound")),'Raw Data'!BH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4" s="6" t="str">
        <f>IF(AND($AE$11=$AL$1,OR($AH$11="Northbound",$AH$11="Eastbound")),'Raw Data'!BI223,IF(AND($AE$11=$AL$2,OR($AH$11="Northbound",$AH$11="Eastbound")),'Raw Data'!BI430,IF(AND($AE$11=$AL$3,OR($AH$11="Northbound",$AH$11="Eastbound")),'Raw Data'!BI637,IF(AND($AE$11=$AL$4,OR($AH$11="Northbound",$AH$11="Eastbound")),'Raw Data'!BI844,IF(AND($AE$11=$AL$5,OR($AH$11="Northbound",$AH$11="Eastbound")),'Raw Data'!BI1051,IF(AND($AE$11=$AL$6,OR($AH$11="Northbound",$AH$11="Eastbound")),'Raw Data'!BI1258,IF(AND($AE$11=$AL$7,OR($AH$11="Northbound",$AH$11="Eastbound")),'Raw Data'!BI1465,IF(AND($AE$11=$AL$1,OR($AH$11="Southbound",$AH$11="Westbound")),'Raw Data'!BI224,IF(AND($AE$11=$AL$2,OR($AH$11="Southbound",$AH$11="Westbound")),'Raw Data'!BI431,IF(AND($AE$11=$AL$3,OR($AH$11="Southbound",$AH$11="Westbound")),'Raw Data'!BI638,IF(AND($AE$11=$AL$4,OR($AH$11="Southbound",$AH$11="Westbound")),'Raw Data'!BI845,IF(AND($AE$11=$AL$5,OR($AH$11="Southbound",$AH$11="Westbound")),'Raw Data'!BI1052,IF(AND($AE$11=$AL$6,OR($AH$11="Southbound",$AH$11="Westbound")),'Raw Data'!BI1259,IF(AND($AE$11=$AL$7,OR($AH$11="Southbound",$AH$11="Westbound")),'Raw Data'!BI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4" s="6" t="str">
        <f>IF(AND($AE$11=$AL$1,OR($AH$11="Northbound",$AH$11="Eastbound")),'Raw Data'!BJ223,IF(AND($AE$11=$AL$2,OR($AH$11="Northbound",$AH$11="Eastbound")),'Raw Data'!BJ430,IF(AND($AE$11=$AL$3,OR($AH$11="Northbound",$AH$11="Eastbound")),'Raw Data'!BJ637,IF(AND($AE$11=$AL$4,OR($AH$11="Northbound",$AH$11="Eastbound")),'Raw Data'!BJ844,IF(AND($AE$11=$AL$5,OR($AH$11="Northbound",$AH$11="Eastbound")),'Raw Data'!BJ1051,IF(AND($AE$11=$AL$6,OR($AH$11="Northbound",$AH$11="Eastbound")),'Raw Data'!BJ1258,IF(AND($AE$11=$AL$7,OR($AH$11="Northbound",$AH$11="Eastbound")),'Raw Data'!BJ1465,IF(AND($AE$11=$AL$1,OR($AH$11="Southbound",$AH$11="Westbound")),'Raw Data'!BJ224,IF(AND($AE$11=$AL$2,OR($AH$11="Southbound",$AH$11="Westbound")),'Raw Data'!BJ431,IF(AND($AE$11=$AL$3,OR($AH$11="Southbound",$AH$11="Westbound")),'Raw Data'!BJ638,IF(AND($AE$11=$AL$4,OR($AH$11="Southbound",$AH$11="Westbound")),'Raw Data'!BJ845,IF(AND($AE$11=$AL$5,OR($AH$11="Southbound",$AH$11="Westbound")),'Raw Data'!BJ1052,IF(AND($AE$11=$AL$6,OR($AH$11="Southbound",$AH$11="Westbound")),'Raw Data'!BJ1259,IF(AND($AE$11=$AL$7,OR($AH$11="Southbound",$AH$11="Westbound")),'Raw Data'!BJ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4" s="70" t="str">
        <f>IF(AND($AE$11=$AL$1,OR($AH$11="Northbound",$AH$11="Eastbound")),'Raw Data'!BK223,IF(AND($AE$11=$AL$2,OR($AH$11="Northbound",$AH$11="Eastbound")),'Raw Data'!BK430,IF(AND($AE$11=$AL$3,OR($AH$11="Northbound",$AH$11="Eastbound")),'Raw Data'!BK637,IF(AND($AE$11=$AL$4,OR($AH$11="Northbound",$AH$11="Eastbound")),'Raw Data'!BK844,IF(AND($AE$11=$AL$5,OR($AH$11="Northbound",$AH$11="Eastbound")),'Raw Data'!BK1051,IF(AND($AE$11=$AL$6,OR($AH$11="Northbound",$AH$11="Eastbound")),'Raw Data'!BK1258,IF(AND($AE$11=$AL$7,OR($AH$11="Northbound",$AH$11="Eastbound")),'Raw Data'!BK1465,IF(AND($AE$11=$AL$1,OR($AH$11="Southbound",$AH$11="Westbound")),'Raw Data'!BK224,IF(AND($AE$11=$AL$2,OR($AH$11="Southbound",$AH$11="Westbound")),'Raw Data'!BK431,IF(AND($AE$11=$AL$3,OR($AH$11="Southbound",$AH$11="Westbound")),'Raw Data'!BK638,IF(AND($AE$11=$AL$4,OR($AH$11="Southbound",$AH$11="Westbound")),'Raw Data'!BK845,IF(AND($AE$11=$AL$5,OR($AH$11="Southbound",$AH$11="Westbound")),'Raw Data'!BK1052,IF(AND($AE$11=$AL$6,OR($AH$11="Southbound",$AH$11="Westbound")),'Raw Data'!BK1259,IF(AND($AE$11=$AL$7,OR($AH$11="Southbound",$AH$11="Westbound")),'Raw Data'!BK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4" s="47"/>
      <c r="AF64" s="47"/>
      <c r="AG64" s="47"/>
      <c r="AH64" s="47"/>
      <c r="AI64" s="47"/>
      <c r="AJ64" s="47"/>
      <c r="AK64" s="47"/>
      <c r="AL64" s="51"/>
      <c r="AM64" s="51"/>
      <c r="AN64" s="41"/>
      <c r="AO64" s="51"/>
      <c r="AQ64" s="47"/>
      <c r="AR64" s="47"/>
      <c r="AT64" s="47"/>
      <c r="AU64" s="47"/>
    </row>
    <row r="65" spans="1:47" ht="13.8" x14ac:dyDescent="0.25">
      <c r="A65" s="43">
        <v>0.53125</v>
      </c>
      <c r="B65" s="54">
        <f t="shared" si="1"/>
        <v>17</v>
      </c>
      <c r="C65" s="6">
        <f>IF(AND($AE$11=$AL$1,OR($AH$11="Northbound",$AH$11="Eastbound")),'Raw Data'!AM225,IF(AND($AE$11=$AL$2,OR($AH$11="Northbound",$AH$11="Eastbound")),'Raw Data'!AM432,IF(AND($AE$11=$AL$3,OR($AH$11="Northbound",$AH$11="Eastbound")),'Raw Data'!AM639,IF(AND($AE$11=$AL$4,OR($AH$11="Northbound",$AH$11="Eastbound")),'Raw Data'!AM846,IF(AND($AE$11=$AL$5,OR($AH$11="Northbound",$AH$11="Eastbound")),'Raw Data'!AM1053,IF(AND($AE$11=$AL$6,OR($AH$11="Northbound",$AH$11="Eastbound")),'Raw Data'!AM1260,IF(AND($AE$11=$AL$7,OR($AH$11="Northbound",$AH$11="Eastbound")),'Raw Data'!AM1467,IF(AND($AE$11=$AL$1,OR($AH$11="Southbound",$AH$11="Westbound")),'Raw Data'!AM226,IF(AND($AE$11=$AL$2,OR($AH$11="Southbound",$AH$11="Westbound")),'Raw Data'!AM433,IF(AND($AE$11=$AL$3,OR($AH$11="Southbound",$AH$11="Westbound")),'Raw Data'!AM640,IF(AND($AE$11=$AL$4,OR($AH$11="Southbound",$AH$11="Westbound")),'Raw Data'!AM847,IF(AND($AE$11=$AL$5,OR($AH$11="Southbound",$AH$11="Westbound")),'Raw Data'!AM1054,IF(AND($AE$11=$AL$6,OR($AH$11="Southbound",$AH$11="Westbound")),'Raw Data'!AM1261,IF(AND($AE$11=$AL$7,OR($AH$11="Southbound",$AH$11="Westbound")),'Raw Data'!AM1468,IF(AND($AE$11=$AL$1,$AH$11="Combined"),SUM('Raw Data'!AM225:AM226),IF(AND($AE$11=$AL$2,$AH$11="Combined"),SUM('Raw Data'!AM432:AM433),IF(AND($AE$11=$AL$3,$AH$11="Combined"),SUM('Raw Data'!AM639:AM640),IF(AND($AE$11=$AL$4,$AH$11="Combined"),SUM('Raw Data'!AM846:AM847),IF(AND($AE$11=$AL$5,$AH$11="Combined"),SUM('Raw Data'!AM1053:AM1054),IF(AND($AE$11=$AL$6,$AH$11="Combined"),SUM('Raw Data'!AM1260:AM1261),IF(AND($AE$11=$AL$7,$AH$11="Combined"),SUM('Raw Data'!AM1467:AM1468),"Error")))))))))))))))))))))</f>
        <v>0</v>
      </c>
      <c r="D65" s="6">
        <f>IF(AND($AE$11=$AL$1,OR($AH$11="Northbound",$AH$11="Eastbound")),'Raw Data'!AN225,IF(AND($AE$11=$AL$2,OR($AH$11="Northbound",$AH$11="Eastbound")),'Raw Data'!AN432,IF(AND($AE$11=$AL$3,OR($AH$11="Northbound",$AH$11="Eastbound")),'Raw Data'!AN639,IF(AND($AE$11=$AL$4,OR($AH$11="Northbound",$AH$11="Eastbound")),'Raw Data'!AN846,IF(AND($AE$11=$AL$5,OR($AH$11="Northbound",$AH$11="Eastbound")),'Raw Data'!AN1053,IF(AND($AE$11=$AL$6,OR($AH$11="Northbound",$AH$11="Eastbound")),'Raw Data'!AN1260,IF(AND($AE$11=$AL$7,OR($AH$11="Northbound",$AH$11="Eastbound")),'Raw Data'!AN1467,IF(AND($AE$11=$AL$1,OR($AH$11="Southbound",$AH$11="Westbound")),'Raw Data'!AN226,IF(AND($AE$11=$AL$2,OR($AH$11="Southbound",$AH$11="Westbound")),'Raw Data'!AN433,IF(AND($AE$11=$AL$3,OR($AH$11="Southbound",$AH$11="Westbound")),'Raw Data'!AN640,IF(AND($AE$11=$AL$4,OR($AH$11="Southbound",$AH$11="Westbound")),'Raw Data'!AN847,IF(AND($AE$11=$AL$5,OR($AH$11="Southbound",$AH$11="Westbound")),'Raw Data'!AN1054,IF(AND($AE$11=$AL$6,OR($AH$11="Southbound",$AH$11="Westbound")),'Raw Data'!AN1261,IF(AND($AE$11=$AL$7,OR($AH$11="Southbound",$AH$11="Westbound")),'Raw Data'!AN1468,IF(AND($AE$11=$AL$1,$AH$11="Combined"),SUM('Raw Data'!AN225:AN226),IF(AND($AE$11=$AL$2,$AH$11="Combined"),SUM('Raw Data'!AN432:AN433),IF(AND($AE$11=$AL$3,$AH$11="Combined"),SUM('Raw Data'!AN639:AN640),IF(AND($AE$11=$AL$4,$AH$11="Combined"),SUM('Raw Data'!AN846:AN847),IF(AND($AE$11=$AL$5,$AH$11="Combined"),SUM('Raw Data'!AN1053:AN1054),IF(AND($AE$11=$AL$6,$AH$11="Combined"),SUM('Raw Data'!AN1260:AN1261),IF(AND($AE$11=$AL$7,$AH$11="Combined"),SUM('Raw Data'!AN1467:AN1468),"Error")))))))))))))))))))))</f>
        <v>0</v>
      </c>
      <c r="E65" s="6">
        <f>IF(AND($AE$11=$AL$1,OR($AH$11="Northbound",$AH$11="Eastbound")),'Raw Data'!AO225,IF(AND($AE$11=$AL$2,OR($AH$11="Northbound",$AH$11="Eastbound")),'Raw Data'!AO432,IF(AND($AE$11=$AL$3,OR($AH$11="Northbound",$AH$11="Eastbound")),'Raw Data'!AO639,IF(AND($AE$11=$AL$4,OR($AH$11="Northbound",$AH$11="Eastbound")),'Raw Data'!AO846,IF(AND($AE$11=$AL$5,OR($AH$11="Northbound",$AH$11="Eastbound")),'Raw Data'!AO1053,IF(AND($AE$11=$AL$6,OR($AH$11="Northbound",$AH$11="Eastbound")),'Raw Data'!AO1260,IF(AND($AE$11=$AL$7,OR($AH$11="Northbound",$AH$11="Eastbound")),'Raw Data'!AO1467,IF(AND($AE$11=$AL$1,OR($AH$11="Southbound",$AH$11="Westbound")),'Raw Data'!AO226,IF(AND($AE$11=$AL$2,OR($AH$11="Southbound",$AH$11="Westbound")),'Raw Data'!AO433,IF(AND($AE$11=$AL$3,OR($AH$11="Southbound",$AH$11="Westbound")),'Raw Data'!AO640,IF(AND($AE$11=$AL$4,OR($AH$11="Southbound",$AH$11="Westbound")),'Raw Data'!AO847,IF(AND($AE$11=$AL$5,OR($AH$11="Southbound",$AH$11="Westbound")),'Raw Data'!AO1054,IF(AND($AE$11=$AL$6,OR($AH$11="Southbound",$AH$11="Westbound")),'Raw Data'!AO1261,IF(AND($AE$11=$AL$7,OR($AH$11="Southbound",$AH$11="Westbound")),'Raw Data'!AO1468,IF(AND($AE$11=$AL$1,$AH$11="Combined"),SUM('Raw Data'!AO225:AO226),IF(AND($AE$11=$AL$2,$AH$11="Combined"),SUM('Raw Data'!AO432:AO433),IF(AND($AE$11=$AL$3,$AH$11="Combined"),SUM('Raw Data'!AO639:AO640),IF(AND($AE$11=$AL$4,$AH$11="Combined"),SUM('Raw Data'!AO846:AO847),IF(AND($AE$11=$AL$5,$AH$11="Combined"),SUM('Raw Data'!AO1053:AO1054),IF(AND($AE$11=$AL$6,$AH$11="Combined"),SUM('Raw Data'!AO1260:AO1261),IF(AND($AE$11=$AL$7,$AH$11="Combined"),SUM('Raw Data'!AO1467:AO1468),"Error")))))))))))))))))))))</f>
        <v>5</v>
      </c>
      <c r="F65" s="6">
        <f>IF(AND($AE$11=$AL$1,OR($AH$11="Northbound",$AH$11="Eastbound")),'Raw Data'!AP225,IF(AND($AE$11=$AL$2,OR($AH$11="Northbound",$AH$11="Eastbound")),'Raw Data'!AP432,IF(AND($AE$11=$AL$3,OR($AH$11="Northbound",$AH$11="Eastbound")),'Raw Data'!AP639,IF(AND($AE$11=$AL$4,OR($AH$11="Northbound",$AH$11="Eastbound")),'Raw Data'!AP846,IF(AND($AE$11=$AL$5,OR($AH$11="Northbound",$AH$11="Eastbound")),'Raw Data'!AP1053,IF(AND($AE$11=$AL$6,OR($AH$11="Northbound",$AH$11="Eastbound")),'Raw Data'!AP1260,IF(AND($AE$11=$AL$7,OR($AH$11="Northbound",$AH$11="Eastbound")),'Raw Data'!AP1467,IF(AND($AE$11=$AL$1,OR($AH$11="Southbound",$AH$11="Westbound")),'Raw Data'!AP226,IF(AND($AE$11=$AL$2,OR($AH$11="Southbound",$AH$11="Westbound")),'Raw Data'!AP433,IF(AND($AE$11=$AL$3,OR($AH$11="Southbound",$AH$11="Westbound")),'Raw Data'!AP640,IF(AND($AE$11=$AL$4,OR($AH$11="Southbound",$AH$11="Westbound")),'Raw Data'!AP847,IF(AND($AE$11=$AL$5,OR($AH$11="Southbound",$AH$11="Westbound")),'Raw Data'!AP1054,IF(AND($AE$11=$AL$6,OR($AH$11="Southbound",$AH$11="Westbound")),'Raw Data'!AP1261,IF(AND($AE$11=$AL$7,OR($AH$11="Southbound",$AH$11="Westbound")),'Raw Data'!AP1468,IF(AND($AE$11=$AL$1,$AH$11="Combined"),SUM('Raw Data'!AP225:AP226),IF(AND($AE$11=$AL$2,$AH$11="Combined"),SUM('Raw Data'!AP432:AP433),IF(AND($AE$11=$AL$3,$AH$11="Combined"),SUM('Raw Data'!AP639:AP640),IF(AND($AE$11=$AL$4,$AH$11="Combined"),SUM('Raw Data'!AP846:AP847),IF(AND($AE$11=$AL$5,$AH$11="Combined"),SUM('Raw Data'!AP1053:AP1054),IF(AND($AE$11=$AL$6,$AH$11="Combined"),SUM('Raw Data'!AP1260:AP1261),IF(AND($AE$11=$AL$7,$AH$11="Combined"),SUM('Raw Data'!AP1467:AP1468),"Error")))))))))))))))))))))</f>
        <v>8</v>
      </c>
      <c r="G65" s="6">
        <f>IF(AND($AE$11=$AL$1,OR($AH$11="Northbound",$AH$11="Eastbound")),'Raw Data'!AQ225,IF(AND($AE$11=$AL$2,OR($AH$11="Northbound",$AH$11="Eastbound")),'Raw Data'!AQ432,IF(AND($AE$11=$AL$3,OR($AH$11="Northbound",$AH$11="Eastbound")),'Raw Data'!AQ639,IF(AND($AE$11=$AL$4,OR($AH$11="Northbound",$AH$11="Eastbound")),'Raw Data'!AQ846,IF(AND($AE$11=$AL$5,OR($AH$11="Northbound",$AH$11="Eastbound")),'Raw Data'!AQ1053,IF(AND($AE$11=$AL$6,OR($AH$11="Northbound",$AH$11="Eastbound")),'Raw Data'!AQ1260,IF(AND($AE$11=$AL$7,OR($AH$11="Northbound",$AH$11="Eastbound")),'Raw Data'!AQ1467,IF(AND($AE$11=$AL$1,OR($AH$11="Southbound",$AH$11="Westbound")),'Raw Data'!AQ226,IF(AND($AE$11=$AL$2,OR($AH$11="Southbound",$AH$11="Westbound")),'Raw Data'!AQ433,IF(AND($AE$11=$AL$3,OR($AH$11="Southbound",$AH$11="Westbound")),'Raw Data'!AQ640,IF(AND($AE$11=$AL$4,OR($AH$11="Southbound",$AH$11="Westbound")),'Raw Data'!AQ847,IF(AND($AE$11=$AL$5,OR($AH$11="Southbound",$AH$11="Westbound")),'Raw Data'!AQ1054,IF(AND($AE$11=$AL$6,OR($AH$11="Southbound",$AH$11="Westbound")),'Raw Data'!AQ1261,IF(AND($AE$11=$AL$7,OR($AH$11="Southbound",$AH$11="Westbound")),'Raw Data'!AQ1468,IF(AND($AE$11=$AL$1,$AH$11="Combined"),SUM('Raw Data'!AQ225:AQ226),IF(AND($AE$11=$AL$2,$AH$11="Combined"),SUM('Raw Data'!AQ432:AQ433),IF(AND($AE$11=$AL$3,$AH$11="Combined"),SUM('Raw Data'!AQ639:AQ640),IF(AND($AE$11=$AL$4,$AH$11="Combined"),SUM('Raw Data'!AQ846:AQ847),IF(AND($AE$11=$AL$5,$AH$11="Combined"),SUM('Raw Data'!AQ1053:AQ1054),IF(AND($AE$11=$AL$6,$AH$11="Combined"),SUM('Raw Data'!AQ1260:AQ1261),IF(AND($AE$11=$AL$7,$AH$11="Combined"),SUM('Raw Data'!AQ1467:AQ1468),"Error")))))))))))))))))))))</f>
        <v>4</v>
      </c>
      <c r="H65" s="6">
        <f>IF(AND($AE$11=$AL$1,OR($AH$11="Northbound",$AH$11="Eastbound")),'Raw Data'!AR225,IF(AND($AE$11=$AL$2,OR($AH$11="Northbound",$AH$11="Eastbound")),'Raw Data'!AR432,IF(AND($AE$11=$AL$3,OR($AH$11="Northbound",$AH$11="Eastbound")),'Raw Data'!AR639,IF(AND($AE$11=$AL$4,OR($AH$11="Northbound",$AH$11="Eastbound")),'Raw Data'!AR846,IF(AND($AE$11=$AL$5,OR($AH$11="Northbound",$AH$11="Eastbound")),'Raw Data'!AR1053,IF(AND($AE$11=$AL$6,OR($AH$11="Northbound",$AH$11="Eastbound")),'Raw Data'!AR1260,IF(AND($AE$11=$AL$7,OR($AH$11="Northbound",$AH$11="Eastbound")),'Raw Data'!AR1467,IF(AND($AE$11=$AL$1,OR($AH$11="Southbound",$AH$11="Westbound")),'Raw Data'!AR226,IF(AND($AE$11=$AL$2,OR($AH$11="Southbound",$AH$11="Westbound")),'Raw Data'!AR433,IF(AND($AE$11=$AL$3,OR($AH$11="Southbound",$AH$11="Westbound")),'Raw Data'!AR640,IF(AND($AE$11=$AL$4,OR($AH$11="Southbound",$AH$11="Westbound")),'Raw Data'!AR847,IF(AND($AE$11=$AL$5,OR($AH$11="Southbound",$AH$11="Westbound")),'Raw Data'!AR1054,IF(AND($AE$11=$AL$6,OR($AH$11="Southbound",$AH$11="Westbound")),'Raw Data'!AR1261,IF(AND($AE$11=$AL$7,OR($AH$11="Southbound",$AH$11="Westbound")),'Raw Data'!AR1468,IF(AND($AE$11=$AL$1,$AH$11="Combined"),SUM('Raw Data'!AR225:AR226),IF(AND($AE$11=$AL$2,$AH$11="Combined"),SUM('Raw Data'!AR432:AR433),IF(AND($AE$11=$AL$3,$AH$11="Combined"),SUM('Raw Data'!AR639:AR640),IF(AND($AE$11=$AL$4,$AH$11="Combined"),SUM('Raw Data'!AR846:AR847),IF(AND($AE$11=$AL$5,$AH$11="Combined"),SUM('Raw Data'!AR1053:AR1054),IF(AND($AE$11=$AL$6,$AH$11="Combined"),SUM('Raw Data'!AR1260:AR1261),IF(AND($AE$11=$AL$7,$AH$11="Combined"),SUM('Raw Data'!AR1467:AR1468),"Error")))))))))))))))))))))</f>
        <v>0</v>
      </c>
      <c r="I65" s="6">
        <f>IF(AND($AE$11=$AL$1,OR($AH$11="Northbound",$AH$11="Eastbound")),'Raw Data'!AS225,IF(AND($AE$11=$AL$2,OR($AH$11="Northbound",$AH$11="Eastbound")),'Raw Data'!AS432,IF(AND($AE$11=$AL$3,OR($AH$11="Northbound",$AH$11="Eastbound")),'Raw Data'!AS639,IF(AND($AE$11=$AL$4,OR($AH$11="Northbound",$AH$11="Eastbound")),'Raw Data'!AS846,IF(AND($AE$11=$AL$5,OR($AH$11="Northbound",$AH$11="Eastbound")),'Raw Data'!AS1053,IF(AND($AE$11=$AL$6,OR($AH$11="Northbound",$AH$11="Eastbound")),'Raw Data'!AS1260,IF(AND($AE$11=$AL$7,OR($AH$11="Northbound",$AH$11="Eastbound")),'Raw Data'!AS1467,IF(AND($AE$11=$AL$1,OR($AH$11="Southbound",$AH$11="Westbound")),'Raw Data'!AS226,IF(AND($AE$11=$AL$2,OR($AH$11="Southbound",$AH$11="Westbound")),'Raw Data'!AS433,IF(AND($AE$11=$AL$3,OR($AH$11="Southbound",$AH$11="Westbound")),'Raw Data'!AS640,IF(AND($AE$11=$AL$4,OR($AH$11="Southbound",$AH$11="Westbound")),'Raw Data'!AS847,IF(AND($AE$11=$AL$5,OR($AH$11="Southbound",$AH$11="Westbound")),'Raw Data'!AS1054,IF(AND($AE$11=$AL$6,OR($AH$11="Southbound",$AH$11="Westbound")),'Raw Data'!AS1261,IF(AND($AE$11=$AL$7,OR($AH$11="Southbound",$AH$11="Westbound")),'Raw Data'!AS1468,IF(AND($AE$11=$AL$1,$AH$11="Combined"),SUM('Raw Data'!AS225:AS226),IF(AND($AE$11=$AL$2,$AH$11="Combined"),SUM('Raw Data'!AS432:AS433),IF(AND($AE$11=$AL$3,$AH$11="Combined"),SUM('Raw Data'!AS639:AS640),IF(AND($AE$11=$AL$4,$AH$11="Combined"),SUM('Raw Data'!AS846:AS847),IF(AND($AE$11=$AL$5,$AH$11="Combined"),SUM('Raw Data'!AS1053:AS1054),IF(AND($AE$11=$AL$6,$AH$11="Combined"),SUM('Raw Data'!AS1260:AS1261),IF(AND($AE$11=$AL$7,$AH$11="Combined"),SUM('Raw Data'!AS1467:AS1468),"Error")))))))))))))))))))))</f>
        <v>0</v>
      </c>
      <c r="J65" s="6">
        <f>IF(AND($AE$11=$AL$1,OR($AH$11="Northbound",$AH$11="Eastbound")),'Raw Data'!AT225,IF(AND($AE$11=$AL$2,OR($AH$11="Northbound",$AH$11="Eastbound")),'Raw Data'!AT432,IF(AND($AE$11=$AL$3,OR($AH$11="Northbound",$AH$11="Eastbound")),'Raw Data'!AT639,IF(AND($AE$11=$AL$4,OR($AH$11="Northbound",$AH$11="Eastbound")),'Raw Data'!AT846,IF(AND($AE$11=$AL$5,OR($AH$11="Northbound",$AH$11="Eastbound")),'Raw Data'!AT1053,IF(AND($AE$11=$AL$6,OR($AH$11="Northbound",$AH$11="Eastbound")),'Raw Data'!AT1260,IF(AND($AE$11=$AL$7,OR($AH$11="Northbound",$AH$11="Eastbound")),'Raw Data'!AT1467,IF(AND($AE$11=$AL$1,OR($AH$11="Southbound",$AH$11="Westbound")),'Raw Data'!AT226,IF(AND($AE$11=$AL$2,OR($AH$11="Southbound",$AH$11="Westbound")),'Raw Data'!AT433,IF(AND($AE$11=$AL$3,OR($AH$11="Southbound",$AH$11="Westbound")),'Raw Data'!AT640,IF(AND($AE$11=$AL$4,OR($AH$11="Southbound",$AH$11="Westbound")),'Raw Data'!AT847,IF(AND($AE$11=$AL$5,OR($AH$11="Southbound",$AH$11="Westbound")),'Raw Data'!AT1054,IF(AND($AE$11=$AL$6,OR($AH$11="Southbound",$AH$11="Westbound")),'Raw Data'!AT1261,IF(AND($AE$11=$AL$7,OR($AH$11="Southbound",$AH$11="Westbound")),'Raw Data'!AT1468,IF(AND($AE$11=$AL$1,$AH$11="Combined"),SUM('Raw Data'!AT225:AT226),IF(AND($AE$11=$AL$2,$AH$11="Combined"),SUM('Raw Data'!AT432:AT433),IF(AND($AE$11=$AL$3,$AH$11="Combined"),SUM('Raw Data'!AT639:AT640),IF(AND($AE$11=$AL$4,$AH$11="Combined"),SUM('Raw Data'!AT846:AT847),IF(AND($AE$11=$AL$5,$AH$11="Combined"),SUM('Raw Data'!AT1053:AT1054),IF(AND($AE$11=$AL$6,$AH$11="Combined"),SUM('Raw Data'!AT1260:AT1261),IF(AND($AE$11=$AL$7,$AH$11="Combined"),SUM('Raw Data'!AT1467:AT1468),"Error")))))))))))))))))))))</f>
        <v>0</v>
      </c>
      <c r="K65" s="6">
        <f>IF(AND($AE$11=$AL$1,OR($AH$11="Northbound",$AH$11="Eastbound")),'Raw Data'!AU225,IF(AND($AE$11=$AL$2,OR($AH$11="Northbound",$AH$11="Eastbound")),'Raw Data'!AU432,IF(AND($AE$11=$AL$3,OR($AH$11="Northbound",$AH$11="Eastbound")),'Raw Data'!AU639,IF(AND($AE$11=$AL$4,OR($AH$11="Northbound",$AH$11="Eastbound")),'Raw Data'!AU846,IF(AND($AE$11=$AL$5,OR($AH$11="Northbound",$AH$11="Eastbound")),'Raw Data'!AU1053,IF(AND($AE$11=$AL$6,OR($AH$11="Northbound",$AH$11="Eastbound")),'Raw Data'!AU1260,IF(AND($AE$11=$AL$7,OR($AH$11="Northbound",$AH$11="Eastbound")),'Raw Data'!AU1467,IF(AND($AE$11=$AL$1,OR($AH$11="Southbound",$AH$11="Westbound")),'Raw Data'!AU226,IF(AND($AE$11=$AL$2,OR($AH$11="Southbound",$AH$11="Westbound")),'Raw Data'!AU433,IF(AND($AE$11=$AL$3,OR($AH$11="Southbound",$AH$11="Westbound")),'Raw Data'!AU640,IF(AND($AE$11=$AL$4,OR($AH$11="Southbound",$AH$11="Westbound")),'Raw Data'!AU847,IF(AND($AE$11=$AL$5,OR($AH$11="Southbound",$AH$11="Westbound")),'Raw Data'!AU1054,IF(AND($AE$11=$AL$6,OR($AH$11="Southbound",$AH$11="Westbound")),'Raw Data'!AU1261,IF(AND($AE$11=$AL$7,OR($AH$11="Southbound",$AH$11="Westbound")),'Raw Data'!AU1468,IF(AND($AE$11=$AL$1,$AH$11="Combined"),SUM('Raw Data'!AU225:AU226),IF(AND($AE$11=$AL$2,$AH$11="Combined"),SUM('Raw Data'!AU432:AU433),IF(AND($AE$11=$AL$3,$AH$11="Combined"),SUM('Raw Data'!AU639:AU640),IF(AND($AE$11=$AL$4,$AH$11="Combined"),SUM('Raw Data'!AU846:AU847),IF(AND($AE$11=$AL$5,$AH$11="Combined"),SUM('Raw Data'!AU1053:AU1054),IF(AND($AE$11=$AL$6,$AH$11="Combined"),SUM('Raw Data'!AU1260:AU1261),IF(AND($AE$11=$AL$7,$AH$11="Combined"),SUM('Raw Data'!AU1467:AU1468),"Error")))))))))))))))))))))</f>
        <v>0</v>
      </c>
      <c r="L65" s="6">
        <f>IF(AND($AE$11=$AL$1,OR($AH$11="Northbound",$AH$11="Eastbound")),'Raw Data'!AV225,IF(AND($AE$11=$AL$2,OR($AH$11="Northbound",$AH$11="Eastbound")),'Raw Data'!AV432,IF(AND($AE$11=$AL$3,OR($AH$11="Northbound",$AH$11="Eastbound")),'Raw Data'!AV639,IF(AND($AE$11=$AL$4,OR($AH$11="Northbound",$AH$11="Eastbound")),'Raw Data'!AV846,IF(AND($AE$11=$AL$5,OR($AH$11="Northbound",$AH$11="Eastbound")),'Raw Data'!AV1053,IF(AND($AE$11=$AL$6,OR($AH$11="Northbound",$AH$11="Eastbound")),'Raw Data'!AV1260,IF(AND($AE$11=$AL$7,OR($AH$11="Northbound",$AH$11="Eastbound")),'Raw Data'!AV1467,IF(AND($AE$11=$AL$1,OR($AH$11="Southbound",$AH$11="Westbound")),'Raw Data'!AV226,IF(AND($AE$11=$AL$2,OR($AH$11="Southbound",$AH$11="Westbound")),'Raw Data'!AV433,IF(AND($AE$11=$AL$3,OR($AH$11="Southbound",$AH$11="Westbound")),'Raw Data'!AV640,IF(AND($AE$11=$AL$4,OR($AH$11="Southbound",$AH$11="Westbound")),'Raw Data'!AV847,IF(AND($AE$11=$AL$5,OR($AH$11="Southbound",$AH$11="Westbound")),'Raw Data'!AV1054,IF(AND($AE$11=$AL$6,OR($AH$11="Southbound",$AH$11="Westbound")),'Raw Data'!AV1261,IF(AND($AE$11=$AL$7,OR($AH$11="Southbound",$AH$11="Westbound")),'Raw Data'!AV1468,IF(AND($AE$11=$AL$1,$AH$11="Combined"),SUM('Raw Data'!AV225:AV226),IF(AND($AE$11=$AL$2,$AH$11="Combined"),SUM('Raw Data'!AV432:AV433),IF(AND($AE$11=$AL$3,$AH$11="Combined"),SUM('Raw Data'!AV639:AV640),IF(AND($AE$11=$AL$4,$AH$11="Combined"),SUM('Raw Data'!AV846:AV847),IF(AND($AE$11=$AL$5,$AH$11="Combined"),SUM('Raw Data'!AV1053:AV1054),IF(AND($AE$11=$AL$6,$AH$11="Combined"),SUM('Raw Data'!AV1260:AV1261),IF(AND($AE$11=$AL$7,$AH$11="Combined"),SUM('Raw Data'!AV1467:AV1468),"Error")))))))))))))))))))))</f>
        <v>0</v>
      </c>
      <c r="M65" s="6">
        <f>IF(AND($AE$11=$AL$1,OR($AH$11="Northbound",$AH$11="Eastbound")),'Raw Data'!AW225,IF(AND($AE$11=$AL$2,OR($AH$11="Northbound",$AH$11="Eastbound")),'Raw Data'!AW432,IF(AND($AE$11=$AL$3,OR($AH$11="Northbound",$AH$11="Eastbound")),'Raw Data'!AW639,IF(AND($AE$11=$AL$4,OR($AH$11="Northbound",$AH$11="Eastbound")),'Raw Data'!AW846,IF(AND($AE$11=$AL$5,OR($AH$11="Northbound",$AH$11="Eastbound")),'Raw Data'!AW1053,IF(AND($AE$11=$AL$6,OR($AH$11="Northbound",$AH$11="Eastbound")),'Raw Data'!AW1260,IF(AND($AE$11=$AL$7,OR($AH$11="Northbound",$AH$11="Eastbound")),'Raw Data'!AW1467,IF(AND($AE$11=$AL$1,OR($AH$11="Southbound",$AH$11="Westbound")),'Raw Data'!AW226,IF(AND($AE$11=$AL$2,OR($AH$11="Southbound",$AH$11="Westbound")),'Raw Data'!AW433,IF(AND($AE$11=$AL$3,OR($AH$11="Southbound",$AH$11="Westbound")),'Raw Data'!AW640,IF(AND($AE$11=$AL$4,OR($AH$11="Southbound",$AH$11="Westbound")),'Raw Data'!AW847,IF(AND($AE$11=$AL$5,OR($AH$11="Southbound",$AH$11="Westbound")),'Raw Data'!AW1054,IF(AND($AE$11=$AL$6,OR($AH$11="Southbound",$AH$11="Westbound")),'Raw Data'!AW1261,IF(AND($AE$11=$AL$7,OR($AH$11="Southbound",$AH$11="Westbound")),'Raw Data'!AW1468,IF(AND($AE$11=$AL$1,$AH$11="Combined"),SUM('Raw Data'!AW225:AW226),IF(AND($AE$11=$AL$2,$AH$11="Combined"),SUM('Raw Data'!AW432:AW433),IF(AND($AE$11=$AL$3,$AH$11="Combined"),SUM('Raw Data'!AW639:AW640),IF(AND($AE$11=$AL$4,$AH$11="Combined"),SUM('Raw Data'!AW846:AW847),IF(AND($AE$11=$AL$5,$AH$11="Combined"),SUM('Raw Data'!AW1053:AW1054),IF(AND($AE$11=$AL$6,$AH$11="Combined"),SUM('Raw Data'!AW1260:AW1261),IF(AND($AE$11=$AL$7,$AH$11="Combined"),SUM('Raw Data'!AW1467:AW1468),"Error")))))))))))))))))))))</f>
        <v>0</v>
      </c>
      <c r="N65" s="6">
        <f>IF(AND($AE$11=$AL$1,OR($AH$11="Northbound",$AH$11="Eastbound")),'Raw Data'!AX225,IF(AND($AE$11=$AL$2,OR($AH$11="Northbound",$AH$11="Eastbound")),'Raw Data'!AX432,IF(AND($AE$11=$AL$3,OR($AH$11="Northbound",$AH$11="Eastbound")),'Raw Data'!AX639,IF(AND($AE$11=$AL$4,OR($AH$11="Northbound",$AH$11="Eastbound")),'Raw Data'!AX846,IF(AND($AE$11=$AL$5,OR($AH$11="Northbound",$AH$11="Eastbound")),'Raw Data'!AX1053,IF(AND($AE$11=$AL$6,OR($AH$11="Northbound",$AH$11="Eastbound")),'Raw Data'!AX1260,IF(AND($AE$11=$AL$7,OR($AH$11="Northbound",$AH$11="Eastbound")),'Raw Data'!AX1467,IF(AND($AE$11=$AL$1,OR($AH$11="Southbound",$AH$11="Westbound")),'Raw Data'!AX226,IF(AND($AE$11=$AL$2,OR($AH$11="Southbound",$AH$11="Westbound")),'Raw Data'!AX433,IF(AND($AE$11=$AL$3,OR($AH$11="Southbound",$AH$11="Westbound")),'Raw Data'!AX640,IF(AND($AE$11=$AL$4,OR($AH$11="Southbound",$AH$11="Westbound")),'Raw Data'!AX847,IF(AND($AE$11=$AL$5,OR($AH$11="Southbound",$AH$11="Westbound")),'Raw Data'!AX1054,IF(AND($AE$11=$AL$6,OR($AH$11="Southbound",$AH$11="Westbound")),'Raw Data'!AX1261,IF(AND($AE$11=$AL$7,OR($AH$11="Southbound",$AH$11="Westbound")),'Raw Data'!AX1468,IF(AND($AE$11=$AL$1,$AH$11="Combined"),SUM('Raw Data'!AX225:AX226),IF(AND($AE$11=$AL$2,$AH$11="Combined"),SUM('Raw Data'!AX432:AX433),IF(AND($AE$11=$AL$3,$AH$11="Combined"),SUM('Raw Data'!AX639:AX640),IF(AND($AE$11=$AL$4,$AH$11="Combined"),SUM('Raw Data'!AX846:AX847),IF(AND($AE$11=$AL$5,$AH$11="Combined"),SUM('Raw Data'!AX1053:AX1054),IF(AND($AE$11=$AL$6,$AH$11="Combined"),SUM('Raw Data'!AX1260:AX1261),IF(AND($AE$11=$AL$7,$AH$11="Combined"),SUM('Raw Data'!AX1467:AX1468),"Error")))))))))))))))))))))</f>
        <v>0</v>
      </c>
      <c r="O65" s="6">
        <f>IF(AND($AE$11=$AL$1,OR($AH$11="Northbound",$AH$11="Eastbound")),'Raw Data'!AY225,IF(AND($AE$11=$AL$2,OR($AH$11="Northbound",$AH$11="Eastbound")),'Raw Data'!AY432,IF(AND($AE$11=$AL$3,OR($AH$11="Northbound",$AH$11="Eastbound")),'Raw Data'!AY639,IF(AND($AE$11=$AL$4,OR($AH$11="Northbound",$AH$11="Eastbound")),'Raw Data'!AY846,IF(AND($AE$11=$AL$5,OR($AH$11="Northbound",$AH$11="Eastbound")),'Raw Data'!AY1053,IF(AND($AE$11=$AL$6,OR($AH$11="Northbound",$AH$11="Eastbound")),'Raw Data'!AY1260,IF(AND($AE$11=$AL$7,OR($AH$11="Northbound",$AH$11="Eastbound")),'Raw Data'!AY1467,IF(AND($AE$11=$AL$1,OR($AH$11="Southbound",$AH$11="Westbound")),'Raw Data'!AY226,IF(AND($AE$11=$AL$2,OR($AH$11="Southbound",$AH$11="Westbound")),'Raw Data'!AY433,IF(AND($AE$11=$AL$3,OR($AH$11="Southbound",$AH$11="Westbound")),'Raw Data'!AY640,IF(AND($AE$11=$AL$4,OR($AH$11="Southbound",$AH$11="Westbound")),'Raw Data'!AY847,IF(AND($AE$11=$AL$5,OR($AH$11="Southbound",$AH$11="Westbound")),'Raw Data'!AY1054,IF(AND($AE$11=$AL$6,OR($AH$11="Southbound",$AH$11="Westbound")),'Raw Data'!AY1261,IF(AND($AE$11=$AL$7,OR($AH$11="Southbound",$AH$11="Westbound")),'Raw Data'!AY1468,IF(AND($AE$11=$AL$1,$AH$11="Combined"),SUM('Raw Data'!AY225:AY226),IF(AND($AE$11=$AL$2,$AH$11="Combined"),SUM('Raw Data'!AY432:AY433),IF(AND($AE$11=$AL$3,$AH$11="Combined"),SUM('Raw Data'!AY639:AY640),IF(AND($AE$11=$AL$4,$AH$11="Combined"),SUM('Raw Data'!AY846:AY847),IF(AND($AE$11=$AL$5,$AH$11="Combined"),SUM('Raw Data'!AY1053:AY1054),IF(AND($AE$11=$AL$6,$AH$11="Combined"),SUM('Raw Data'!AY1260:AY1261),IF(AND($AE$11=$AL$7,$AH$11="Combined"),SUM('Raw Data'!AY1467:AY1468),"Error")))))))))))))))))))))</f>
        <v>0</v>
      </c>
      <c r="P65" s="6">
        <f>IF(AND($AE$11=$AL$1,OR($AH$11="Northbound",$AH$11="Eastbound")),'Raw Data'!AZ225,IF(AND($AE$11=$AL$2,OR($AH$11="Northbound",$AH$11="Eastbound")),'Raw Data'!AZ432,IF(AND($AE$11=$AL$3,OR($AH$11="Northbound",$AH$11="Eastbound")),'Raw Data'!AZ639,IF(AND($AE$11=$AL$4,OR($AH$11="Northbound",$AH$11="Eastbound")),'Raw Data'!AZ846,IF(AND($AE$11=$AL$5,OR($AH$11="Northbound",$AH$11="Eastbound")),'Raw Data'!AZ1053,IF(AND($AE$11=$AL$6,OR($AH$11="Northbound",$AH$11="Eastbound")),'Raw Data'!AZ1260,IF(AND($AE$11=$AL$7,OR($AH$11="Northbound",$AH$11="Eastbound")),'Raw Data'!AZ1467,IF(AND($AE$11=$AL$1,OR($AH$11="Southbound",$AH$11="Westbound")),'Raw Data'!AZ226,IF(AND($AE$11=$AL$2,OR($AH$11="Southbound",$AH$11="Westbound")),'Raw Data'!AZ433,IF(AND($AE$11=$AL$3,OR($AH$11="Southbound",$AH$11="Westbound")),'Raw Data'!AZ640,IF(AND($AE$11=$AL$4,OR($AH$11="Southbound",$AH$11="Westbound")),'Raw Data'!AZ847,IF(AND($AE$11=$AL$5,OR($AH$11="Southbound",$AH$11="Westbound")),'Raw Data'!AZ1054,IF(AND($AE$11=$AL$6,OR($AH$11="Southbound",$AH$11="Westbound")),'Raw Data'!AZ1261,IF(AND($AE$11=$AL$7,OR($AH$11="Southbound",$AH$11="Westbound")),'Raw Data'!AZ1468,IF(AND($AE$11=$AL$1,$AH$11="Combined"),SUM('Raw Data'!AZ225:AZ226),IF(AND($AE$11=$AL$2,$AH$11="Combined"),SUM('Raw Data'!AZ432:AZ433),IF(AND($AE$11=$AL$3,$AH$11="Combined"),SUM('Raw Data'!AZ639:AZ640),IF(AND($AE$11=$AL$4,$AH$11="Combined"),SUM('Raw Data'!AZ846:AZ847),IF(AND($AE$11=$AL$5,$AH$11="Combined"),SUM('Raw Data'!AZ1053:AZ1054),IF(AND($AE$11=$AL$6,$AH$11="Combined"),SUM('Raw Data'!AZ1260:AZ1261),IF(AND($AE$11=$AL$7,$AH$11="Combined"),SUM('Raw Data'!AZ1467:AZ1468),"Error")))))))))))))))))))))</f>
        <v>0</v>
      </c>
      <c r="Q65" s="6">
        <f>IF(AND($AE$11=$AL$1,OR($AH$11="Northbound",$AH$11="Eastbound")),'Raw Data'!BA225,IF(AND($AE$11=$AL$2,OR($AH$11="Northbound",$AH$11="Eastbound")),'Raw Data'!BA432,IF(AND($AE$11=$AL$3,OR($AH$11="Northbound",$AH$11="Eastbound")),'Raw Data'!BA639,IF(AND($AE$11=$AL$4,OR($AH$11="Northbound",$AH$11="Eastbound")),'Raw Data'!BA846,IF(AND($AE$11=$AL$5,OR($AH$11="Northbound",$AH$11="Eastbound")),'Raw Data'!BA1053,IF(AND($AE$11=$AL$6,OR($AH$11="Northbound",$AH$11="Eastbound")),'Raw Data'!BA1260,IF(AND($AE$11=$AL$7,OR($AH$11="Northbound",$AH$11="Eastbound")),'Raw Data'!BA1467,IF(AND($AE$11=$AL$1,OR($AH$11="Southbound",$AH$11="Westbound")),'Raw Data'!BA226,IF(AND($AE$11=$AL$2,OR($AH$11="Southbound",$AH$11="Westbound")),'Raw Data'!BA433,IF(AND($AE$11=$AL$3,OR($AH$11="Southbound",$AH$11="Westbound")),'Raw Data'!BA640,IF(AND($AE$11=$AL$4,OR($AH$11="Southbound",$AH$11="Westbound")),'Raw Data'!BA847,IF(AND($AE$11=$AL$5,OR($AH$11="Southbound",$AH$11="Westbound")),'Raw Data'!BA1054,IF(AND($AE$11=$AL$6,OR($AH$11="Southbound",$AH$11="Westbound")),'Raw Data'!BA1261,IF(AND($AE$11=$AL$7,OR($AH$11="Southbound",$AH$11="Westbound")),'Raw Data'!BA1468,IF(AND($AE$11=$AL$1,$AH$11="Combined"),SUM('Raw Data'!BA225:BA226),IF(AND($AE$11=$AL$2,$AH$11="Combined"),SUM('Raw Data'!BA432:BA433),IF(AND($AE$11=$AL$3,$AH$11="Combined"),SUM('Raw Data'!BA639:BA640),IF(AND($AE$11=$AL$4,$AH$11="Combined"),SUM('Raw Data'!BA846:BA847),IF(AND($AE$11=$AL$5,$AH$11="Combined"),SUM('Raw Data'!BA1053:BA1054),IF(AND($AE$11=$AL$6,$AH$11="Combined"),SUM('Raw Data'!BA1260:BA1261),IF(AND($AE$11=$AL$7,$AH$11="Combined"),SUM('Raw Data'!BA1467:BA1468),"Error")))))))))))))))))))))</f>
        <v>0</v>
      </c>
      <c r="R65" s="6">
        <f>IF(AND($AE$11=$AL$1,OR($AH$11="Northbound",$AH$11="Eastbound")),'Raw Data'!BB225,IF(AND($AE$11=$AL$2,OR($AH$11="Northbound",$AH$11="Eastbound")),'Raw Data'!BB432,IF(AND($AE$11=$AL$3,OR($AH$11="Northbound",$AH$11="Eastbound")),'Raw Data'!BB639,IF(AND($AE$11=$AL$4,OR($AH$11="Northbound",$AH$11="Eastbound")),'Raw Data'!BB846,IF(AND($AE$11=$AL$5,OR($AH$11="Northbound",$AH$11="Eastbound")),'Raw Data'!BB1053,IF(AND($AE$11=$AL$6,OR($AH$11="Northbound",$AH$11="Eastbound")),'Raw Data'!BB1260,IF(AND($AE$11=$AL$7,OR($AH$11="Northbound",$AH$11="Eastbound")),'Raw Data'!BB1467,IF(AND($AE$11=$AL$1,OR($AH$11="Southbound",$AH$11="Westbound")),'Raw Data'!BB226,IF(AND($AE$11=$AL$2,OR($AH$11="Southbound",$AH$11="Westbound")),'Raw Data'!BB433,IF(AND($AE$11=$AL$3,OR($AH$11="Southbound",$AH$11="Westbound")),'Raw Data'!BB640,IF(AND($AE$11=$AL$4,OR($AH$11="Southbound",$AH$11="Westbound")),'Raw Data'!BB847,IF(AND($AE$11=$AL$5,OR($AH$11="Southbound",$AH$11="Westbound")),'Raw Data'!BB1054,IF(AND($AE$11=$AL$6,OR($AH$11="Southbound",$AH$11="Westbound")),'Raw Data'!BB1261,IF(AND($AE$11=$AL$7,OR($AH$11="Southbound",$AH$11="Westbound")),'Raw Data'!BB1468,IF(AND($AE$11=$AL$1,$AH$11="Combined"),SUM('Raw Data'!BB225:BB226),IF(AND($AE$11=$AL$2,$AH$11="Combined"),SUM('Raw Data'!BB432:BB433),IF(AND($AE$11=$AL$3,$AH$11="Combined"),SUM('Raw Data'!BB639:BB640),IF(AND($AE$11=$AL$4,$AH$11="Combined"),SUM('Raw Data'!BB846:BB847),IF(AND($AE$11=$AL$5,$AH$11="Combined"),SUM('Raw Data'!BB1053:BB1054),IF(AND($AE$11=$AL$6,$AH$11="Combined"),SUM('Raw Data'!BB1260:BB1261),IF(AND($AE$11=$AL$7,$AH$11="Combined"),SUM('Raw Data'!BB1467:BB1468),"Error")))))))))))))))))))))</f>
        <v>0</v>
      </c>
      <c r="S65" s="6">
        <f>IF(AND($AE$11=$AL$1,OR($AH$11="Northbound",$AH$11="Eastbound")),'Raw Data'!BC225,IF(AND($AE$11=$AL$2,OR($AH$11="Northbound",$AH$11="Eastbound")),'Raw Data'!BC432,IF(AND($AE$11=$AL$3,OR($AH$11="Northbound",$AH$11="Eastbound")),'Raw Data'!BC639,IF(AND($AE$11=$AL$4,OR($AH$11="Northbound",$AH$11="Eastbound")),'Raw Data'!BC846,IF(AND($AE$11=$AL$5,OR($AH$11="Northbound",$AH$11="Eastbound")),'Raw Data'!BC1053,IF(AND($AE$11=$AL$6,OR($AH$11="Northbound",$AH$11="Eastbound")),'Raw Data'!BC1260,IF(AND($AE$11=$AL$7,OR($AH$11="Northbound",$AH$11="Eastbound")),'Raw Data'!BC1467,IF(AND($AE$11=$AL$1,OR($AH$11="Southbound",$AH$11="Westbound")),'Raw Data'!BC226,IF(AND($AE$11=$AL$2,OR($AH$11="Southbound",$AH$11="Westbound")),'Raw Data'!BC433,IF(AND($AE$11=$AL$3,OR($AH$11="Southbound",$AH$11="Westbound")),'Raw Data'!BC640,IF(AND($AE$11=$AL$4,OR($AH$11="Southbound",$AH$11="Westbound")),'Raw Data'!BC847,IF(AND($AE$11=$AL$5,OR($AH$11="Southbound",$AH$11="Westbound")),'Raw Data'!BC1054,IF(AND($AE$11=$AL$6,OR($AH$11="Southbound",$AH$11="Westbound")),'Raw Data'!BC1261,IF(AND($AE$11=$AL$7,OR($AH$11="Southbound",$AH$11="Westbound")),'Raw Data'!BC1468,IF(AND($AE$11=$AL$1,$AH$11="Combined"),SUM('Raw Data'!BC225:BC226),IF(AND($AE$11=$AL$2,$AH$11="Combined"),SUM('Raw Data'!BC432:BC433),IF(AND($AE$11=$AL$3,$AH$11="Combined"),SUM('Raw Data'!BC639:BC640),IF(AND($AE$11=$AL$4,$AH$11="Combined"),SUM('Raw Data'!BC846:BC847),IF(AND($AE$11=$AL$5,$AH$11="Combined"),SUM('Raw Data'!BC1053:BC1054),IF(AND($AE$11=$AL$6,$AH$11="Combined"),SUM('Raw Data'!BC1260:BC1261),IF(AND($AE$11=$AL$7,$AH$11="Combined"),SUM('Raw Data'!BC1467:BC1468),"Error")))))))))))))))))))))</f>
        <v>0</v>
      </c>
      <c r="T65" s="6">
        <f>IF(AND($AE$11=$AL$1,OR($AH$11="Northbound",$AH$11="Eastbound")),'Raw Data'!BD225,IF(AND($AE$11=$AL$2,OR($AH$11="Northbound",$AH$11="Eastbound")),'Raw Data'!BD432,IF(AND($AE$11=$AL$3,OR($AH$11="Northbound",$AH$11="Eastbound")),'Raw Data'!BD639,IF(AND($AE$11=$AL$4,OR($AH$11="Northbound",$AH$11="Eastbound")),'Raw Data'!BD846,IF(AND($AE$11=$AL$5,OR($AH$11="Northbound",$AH$11="Eastbound")),'Raw Data'!BD1053,IF(AND($AE$11=$AL$6,OR($AH$11="Northbound",$AH$11="Eastbound")),'Raw Data'!BD1260,IF(AND($AE$11=$AL$7,OR($AH$11="Northbound",$AH$11="Eastbound")),'Raw Data'!BD1467,IF(AND($AE$11=$AL$1,OR($AH$11="Southbound",$AH$11="Westbound")),'Raw Data'!BD226,IF(AND($AE$11=$AL$2,OR($AH$11="Southbound",$AH$11="Westbound")),'Raw Data'!BD433,IF(AND($AE$11=$AL$3,OR($AH$11="Southbound",$AH$11="Westbound")),'Raw Data'!BD640,IF(AND($AE$11=$AL$4,OR($AH$11="Southbound",$AH$11="Westbound")),'Raw Data'!BD847,IF(AND($AE$11=$AL$5,OR($AH$11="Southbound",$AH$11="Westbound")),'Raw Data'!BD1054,IF(AND($AE$11=$AL$6,OR($AH$11="Southbound",$AH$11="Westbound")),'Raw Data'!BD1261,IF(AND($AE$11=$AL$7,OR($AH$11="Southbound",$AH$11="Westbound")),'Raw Data'!BD1468,IF(AND($AE$11=$AL$1,$AH$11="Combined"),SUM('Raw Data'!BD225:BD226),IF(AND($AE$11=$AL$2,$AH$11="Combined"),SUM('Raw Data'!BD432:BD433),IF(AND($AE$11=$AL$3,$AH$11="Combined"),SUM('Raw Data'!BD639:BD640),IF(AND($AE$11=$AL$4,$AH$11="Combined"),SUM('Raw Data'!BD846:BD847),IF(AND($AE$11=$AL$5,$AH$11="Combined"),SUM('Raw Data'!BD1053:BD1054),IF(AND($AE$11=$AL$6,$AH$11="Combined"),SUM('Raw Data'!BD1260:BD1261),IF(AND($AE$11=$AL$7,$AH$11="Combined"),SUM('Raw Data'!BD1467:BD1468),"Error")))))))))))))))))))))</f>
        <v>0</v>
      </c>
      <c r="U65" s="6">
        <f>IF(AND($AE$11=$AL$1,OR($AH$11="Northbound",$AH$11="Eastbound")),'Raw Data'!BE225,IF(AND($AE$11=$AL$2,OR($AH$11="Northbound",$AH$11="Eastbound")),'Raw Data'!BE432,IF(AND($AE$11=$AL$3,OR($AH$11="Northbound",$AH$11="Eastbound")),'Raw Data'!BE639,IF(AND($AE$11=$AL$4,OR($AH$11="Northbound",$AH$11="Eastbound")),'Raw Data'!BE846,IF(AND($AE$11=$AL$5,OR($AH$11="Northbound",$AH$11="Eastbound")),'Raw Data'!BE1053,IF(AND($AE$11=$AL$6,OR($AH$11="Northbound",$AH$11="Eastbound")),'Raw Data'!BE1260,IF(AND($AE$11=$AL$7,OR($AH$11="Northbound",$AH$11="Eastbound")),'Raw Data'!BE1467,IF(AND($AE$11=$AL$1,OR($AH$11="Southbound",$AH$11="Westbound")),'Raw Data'!BE226,IF(AND($AE$11=$AL$2,OR($AH$11="Southbound",$AH$11="Westbound")),'Raw Data'!BE433,IF(AND($AE$11=$AL$3,OR($AH$11="Southbound",$AH$11="Westbound")),'Raw Data'!BE640,IF(AND($AE$11=$AL$4,OR($AH$11="Southbound",$AH$11="Westbound")),'Raw Data'!BE847,IF(AND($AE$11=$AL$5,OR($AH$11="Southbound",$AH$11="Westbound")),'Raw Data'!BE1054,IF(AND($AE$11=$AL$6,OR($AH$11="Southbound",$AH$11="Westbound")),'Raw Data'!BE1261,IF(AND($AE$11=$AL$7,OR($AH$11="Southbound",$AH$11="Westbound")),'Raw Data'!BE1468,IF(AND($AE$11=$AL$1,$AH$11="Combined"),SUM('Raw Data'!BE225:BE226),IF(AND($AE$11=$AL$2,$AH$11="Combined"),SUM('Raw Data'!BE432:BE433),IF(AND($AE$11=$AL$3,$AH$11="Combined"),SUM('Raw Data'!BE639:BE640),IF(AND($AE$11=$AL$4,$AH$11="Combined"),SUM('Raw Data'!BE846:BE847),IF(AND($AE$11=$AL$5,$AH$11="Combined"),SUM('Raw Data'!BE1053:BE1054),IF(AND($AE$11=$AL$6,$AH$11="Combined"),SUM('Raw Data'!BE1260:BE1261),IF(AND($AE$11=$AL$7,$AH$11="Combined"),SUM('Raw Data'!BE1467:BE1468),"Error")))))))))))))))))))))</f>
        <v>0</v>
      </c>
      <c r="V65" s="6">
        <f>IF(AND($AE$11=$AL$1,OR($AH$11="Northbound",$AH$11="Eastbound")),'Raw Data'!BF225,IF(AND($AE$11=$AL$2,OR($AH$11="Northbound",$AH$11="Eastbound")),'Raw Data'!BF432,IF(AND($AE$11=$AL$3,OR($AH$11="Northbound",$AH$11="Eastbound")),'Raw Data'!BF639,IF(AND($AE$11=$AL$4,OR($AH$11="Northbound",$AH$11="Eastbound")),'Raw Data'!BF846,IF(AND($AE$11=$AL$5,OR($AH$11="Northbound",$AH$11="Eastbound")),'Raw Data'!BF1053,IF(AND($AE$11=$AL$6,OR($AH$11="Northbound",$AH$11="Eastbound")),'Raw Data'!BF1260,IF(AND($AE$11=$AL$7,OR($AH$11="Northbound",$AH$11="Eastbound")),'Raw Data'!BF1467,IF(AND($AE$11=$AL$1,OR($AH$11="Southbound",$AH$11="Westbound")),'Raw Data'!BF226,IF(AND($AE$11=$AL$2,OR($AH$11="Southbound",$AH$11="Westbound")),'Raw Data'!BF433,IF(AND($AE$11=$AL$3,OR($AH$11="Southbound",$AH$11="Westbound")),'Raw Data'!BF640,IF(AND($AE$11=$AL$4,OR($AH$11="Southbound",$AH$11="Westbound")),'Raw Data'!BF847,IF(AND($AE$11=$AL$5,OR($AH$11="Southbound",$AH$11="Westbound")),'Raw Data'!BF1054,IF(AND($AE$11=$AL$6,OR($AH$11="Southbound",$AH$11="Westbound")),'Raw Data'!BF1261,IF(AND($AE$11=$AL$7,OR($AH$11="Southbound",$AH$11="Westbound")),'Raw Data'!BF1468,IF(AND($AE$11=$AL$1,$AH$11="Combined"),SUM('Raw Data'!BF225:BF226),IF(AND($AE$11=$AL$2,$AH$11="Combined"),SUM('Raw Data'!BF432:BF433),IF(AND($AE$11=$AL$3,$AH$11="Combined"),SUM('Raw Data'!BF639:BF640),IF(AND($AE$11=$AL$4,$AH$11="Combined"),SUM('Raw Data'!BF846:BF847),IF(AND($AE$11=$AL$5,$AH$11="Combined"),SUM('Raw Data'!BF1053:BF1054),IF(AND($AE$11=$AL$6,$AH$11="Combined"),SUM('Raw Data'!BF1260:BF1261),IF(AND($AE$11=$AL$7,$AH$11="Combined"),SUM('Raw Data'!BF1467:BF1468),"Error")))))))))))))))))))))</f>
        <v>0</v>
      </c>
      <c r="W65" s="6">
        <f>IF(AND($AE$11=$AL$1,OR($AH$11="Northbound",$AH$11="Eastbound")),'Raw Data'!BG225,IF(AND($AE$11=$AL$2,OR($AH$11="Northbound",$AH$11="Eastbound")),'Raw Data'!BG432,IF(AND($AE$11=$AL$3,OR($AH$11="Northbound",$AH$11="Eastbound")),'Raw Data'!BG639,IF(AND($AE$11=$AL$4,OR($AH$11="Northbound",$AH$11="Eastbound")),'Raw Data'!BG846,IF(AND($AE$11=$AL$5,OR($AH$11="Northbound",$AH$11="Eastbound")),'Raw Data'!BG1053,IF(AND($AE$11=$AL$6,OR($AH$11="Northbound",$AH$11="Eastbound")),'Raw Data'!BG1260,IF(AND($AE$11=$AL$7,OR($AH$11="Northbound",$AH$11="Eastbound")),'Raw Data'!BG1467,IF(AND($AE$11=$AL$1,OR($AH$11="Southbound",$AH$11="Westbound")),'Raw Data'!BG226,IF(AND($AE$11=$AL$2,OR($AH$11="Southbound",$AH$11="Westbound")),'Raw Data'!BG433,IF(AND($AE$11=$AL$3,OR($AH$11="Southbound",$AH$11="Westbound")),'Raw Data'!BG640,IF(AND($AE$11=$AL$4,OR($AH$11="Southbound",$AH$11="Westbound")),'Raw Data'!BG847,IF(AND($AE$11=$AL$5,OR($AH$11="Southbound",$AH$11="Westbound")),'Raw Data'!BG1054,IF(AND($AE$11=$AL$6,OR($AH$11="Southbound",$AH$11="Westbound")),'Raw Data'!BG1261,IF(AND($AE$11=$AL$7,OR($AH$11="Southbound",$AH$11="Westbound")),'Raw Data'!BG1468,IF(AND($AE$11=$AL$1,$AH$11="Combined"),SUM('Raw Data'!BG225:BG226),IF(AND($AE$11=$AL$2,$AH$11="Combined"),SUM('Raw Data'!BG432:BG433),IF(AND($AE$11=$AL$3,$AH$11="Combined"),SUM('Raw Data'!BG639:BG640),IF(AND($AE$11=$AL$4,$AH$11="Combined"),SUM('Raw Data'!BG846:BG847),IF(AND($AE$11=$AL$5,$AH$11="Combined"),SUM('Raw Data'!BG1053:BG1054),IF(AND($AE$11=$AL$6,$AH$11="Combined"),SUM('Raw Data'!BG1260:BG1261),IF(AND($AE$11=$AL$7,$AH$11="Combined"),SUM('Raw Data'!BG1467:BG1468),"Error")))))))))))))))))))))</f>
        <v>0</v>
      </c>
      <c r="X65" s="6">
        <f t="shared" si="2"/>
        <v>4</v>
      </c>
      <c r="Y65" s="24">
        <f t="shared" si="3"/>
        <v>23.52941176470588</v>
      </c>
      <c r="Z65" s="6" t="str">
        <f>IF(AND($AE$11=$AL$1,OR($AH$11="Northbound",$AH$11="Eastbound")),'Raw Data'!BH225,IF(AND($AE$11=$AL$2,OR($AH$11="Northbound",$AH$11="Eastbound")),'Raw Data'!BH432,IF(AND($AE$11=$AL$3,OR($AH$11="Northbound",$AH$11="Eastbound")),'Raw Data'!BH639,IF(AND($AE$11=$AL$4,OR($AH$11="Northbound",$AH$11="Eastbound")),'Raw Data'!BH846,IF(AND($AE$11=$AL$5,OR($AH$11="Northbound",$AH$11="Eastbound")),'Raw Data'!BH1053,IF(AND($AE$11=$AL$6,OR($AH$11="Northbound",$AH$11="Eastbound")),'Raw Data'!BH1260,IF(AND($AE$11=$AL$7,OR($AH$11="Northbound",$AH$11="Eastbound")),'Raw Data'!BH1467,IF(AND($AE$11=$AL$1,OR($AH$11="Southbound",$AH$11="Westbound")),'Raw Data'!BH226,IF(AND($AE$11=$AL$2,OR($AH$11="Southbound",$AH$11="Westbound")),'Raw Data'!BH433,IF(AND($AE$11=$AL$3,OR($AH$11="Southbound",$AH$11="Westbound")),'Raw Data'!BH640,IF(AND($AE$11=$AL$4,OR($AH$11="Southbound",$AH$11="Westbound")),'Raw Data'!BH847,IF(AND($AE$11=$AL$5,OR($AH$11="Southbound",$AH$11="Westbound")),'Raw Data'!BH1054,IF(AND($AE$11=$AL$6,OR($AH$11="Southbound",$AH$11="Westbound")),'Raw Data'!BH1261,IF(AND($AE$11=$AL$7,OR($AH$11="Southbound",$AH$11="Westbound")),'Raw Data'!BH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5" s="6" t="str">
        <f>IF(AND($AE$11=$AL$1,OR($AH$11="Northbound",$AH$11="Eastbound")),'Raw Data'!BI225,IF(AND($AE$11=$AL$2,OR($AH$11="Northbound",$AH$11="Eastbound")),'Raw Data'!BI432,IF(AND($AE$11=$AL$3,OR($AH$11="Northbound",$AH$11="Eastbound")),'Raw Data'!BI639,IF(AND($AE$11=$AL$4,OR($AH$11="Northbound",$AH$11="Eastbound")),'Raw Data'!BI846,IF(AND($AE$11=$AL$5,OR($AH$11="Northbound",$AH$11="Eastbound")),'Raw Data'!BI1053,IF(AND($AE$11=$AL$6,OR($AH$11="Northbound",$AH$11="Eastbound")),'Raw Data'!BI1260,IF(AND($AE$11=$AL$7,OR($AH$11="Northbound",$AH$11="Eastbound")),'Raw Data'!BI1467,IF(AND($AE$11=$AL$1,OR($AH$11="Southbound",$AH$11="Westbound")),'Raw Data'!BI226,IF(AND($AE$11=$AL$2,OR($AH$11="Southbound",$AH$11="Westbound")),'Raw Data'!BI433,IF(AND($AE$11=$AL$3,OR($AH$11="Southbound",$AH$11="Westbound")),'Raw Data'!BI640,IF(AND($AE$11=$AL$4,OR($AH$11="Southbound",$AH$11="Westbound")),'Raw Data'!BI847,IF(AND($AE$11=$AL$5,OR($AH$11="Southbound",$AH$11="Westbound")),'Raw Data'!BI1054,IF(AND($AE$11=$AL$6,OR($AH$11="Southbound",$AH$11="Westbound")),'Raw Data'!BI1261,IF(AND($AE$11=$AL$7,OR($AH$11="Southbound",$AH$11="Westbound")),'Raw Data'!BI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5" s="6" t="str">
        <f>IF(AND($AE$11=$AL$1,OR($AH$11="Northbound",$AH$11="Eastbound")),'Raw Data'!BJ225,IF(AND($AE$11=$AL$2,OR($AH$11="Northbound",$AH$11="Eastbound")),'Raw Data'!BJ432,IF(AND($AE$11=$AL$3,OR($AH$11="Northbound",$AH$11="Eastbound")),'Raw Data'!BJ639,IF(AND($AE$11=$AL$4,OR($AH$11="Northbound",$AH$11="Eastbound")),'Raw Data'!BJ846,IF(AND($AE$11=$AL$5,OR($AH$11="Northbound",$AH$11="Eastbound")),'Raw Data'!BJ1053,IF(AND($AE$11=$AL$6,OR($AH$11="Northbound",$AH$11="Eastbound")),'Raw Data'!BJ1260,IF(AND($AE$11=$AL$7,OR($AH$11="Northbound",$AH$11="Eastbound")),'Raw Data'!BJ1467,IF(AND($AE$11=$AL$1,OR($AH$11="Southbound",$AH$11="Westbound")),'Raw Data'!BJ226,IF(AND($AE$11=$AL$2,OR($AH$11="Southbound",$AH$11="Westbound")),'Raw Data'!BJ433,IF(AND($AE$11=$AL$3,OR($AH$11="Southbound",$AH$11="Westbound")),'Raw Data'!BJ640,IF(AND($AE$11=$AL$4,OR($AH$11="Southbound",$AH$11="Westbound")),'Raw Data'!BJ847,IF(AND($AE$11=$AL$5,OR($AH$11="Southbound",$AH$11="Westbound")),'Raw Data'!BJ1054,IF(AND($AE$11=$AL$6,OR($AH$11="Southbound",$AH$11="Westbound")),'Raw Data'!BJ1261,IF(AND($AE$11=$AL$7,OR($AH$11="Southbound",$AH$11="Westbound")),'Raw Data'!BJ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5" s="70" t="str">
        <f>IF(AND($AE$11=$AL$1,OR($AH$11="Northbound",$AH$11="Eastbound")),'Raw Data'!BK225,IF(AND($AE$11=$AL$2,OR($AH$11="Northbound",$AH$11="Eastbound")),'Raw Data'!BK432,IF(AND($AE$11=$AL$3,OR($AH$11="Northbound",$AH$11="Eastbound")),'Raw Data'!BK639,IF(AND($AE$11=$AL$4,OR($AH$11="Northbound",$AH$11="Eastbound")),'Raw Data'!BK846,IF(AND($AE$11=$AL$5,OR($AH$11="Northbound",$AH$11="Eastbound")),'Raw Data'!BK1053,IF(AND($AE$11=$AL$6,OR($AH$11="Northbound",$AH$11="Eastbound")),'Raw Data'!BK1260,IF(AND($AE$11=$AL$7,OR($AH$11="Northbound",$AH$11="Eastbound")),'Raw Data'!BK1467,IF(AND($AE$11=$AL$1,OR($AH$11="Southbound",$AH$11="Westbound")),'Raw Data'!BK226,IF(AND($AE$11=$AL$2,OR($AH$11="Southbound",$AH$11="Westbound")),'Raw Data'!BK433,IF(AND($AE$11=$AL$3,OR($AH$11="Southbound",$AH$11="Westbound")),'Raw Data'!BK640,IF(AND($AE$11=$AL$4,OR($AH$11="Southbound",$AH$11="Westbound")),'Raw Data'!BK847,IF(AND($AE$11=$AL$5,OR($AH$11="Southbound",$AH$11="Westbound")),'Raw Data'!BK1054,IF(AND($AE$11=$AL$6,OR($AH$11="Southbound",$AH$11="Westbound")),'Raw Data'!BK1261,IF(AND($AE$11=$AL$7,OR($AH$11="Southbound",$AH$11="Westbound")),'Raw Data'!BK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5" s="47"/>
      <c r="AF65" s="47"/>
      <c r="AG65" s="47"/>
      <c r="AH65" s="47"/>
      <c r="AI65" s="47"/>
      <c r="AJ65" s="47"/>
      <c r="AK65" s="47"/>
      <c r="AL65" s="51"/>
      <c r="AM65" s="51"/>
      <c r="AN65" s="41"/>
      <c r="AO65" s="51"/>
      <c r="AQ65" s="47"/>
      <c r="AR65" s="47"/>
      <c r="AT65" s="47"/>
      <c r="AU65" s="47"/>
    </row>
    <row r="66" spans="1:47" ht="13.8" x14ac:dyDescent="0.25">
      <c r="A66" s="43">
        <v>0.54166666666666696</v>
      </c>
      <c r="B66" s="54">
        <f t="shared" si="1"/>
        <v>17</v>
      </c>
      <c r="C66" s="6">
        <f>IF(AND($AE$11=$AL$1,OR($AH$11="Northbound",$AH$11="Eastbound")),'Raw Data'!AM227,IF(AND($AE$11=$AL$2,OR($AH$11="Northbound",$AH$11="Eastbound")),'Raw Data'!AM434,IF(AND($AE$11=$AL$3,OR($AH$11="Northbound",$AH$11="Eastbound")),'Raw Data'!AM641,IF(AND($AE$11=$AL$4,OR($AH$11="Northbound",$AH$11="Eastbound")),'Raw Data'!AM848,IF(AND($AE$11=$AL$5,OR($AH$11="Northbound",$AH$11="Eastbound")),'Raw Data'!AM1055,IF(AND($AE$11=$AL$6,OR($AH$11="Northbound",$AH$11="Eastbound")),'Raw Data'!AM1262,IF(AND($AE$11=$AL$7,OR($AH$11="Northbound",$AH$11="Eastbound")),'Raw Data'!AM1469,IF(AND($AE$11=$AL$1,OR($AH$11="Southbound",$AH$11="Westbound")),'Raw Data'!AM228,IF(AND($AE$11=$AL$2,OR($AH$11="Southbound",$AH$11="Westbound")),'Raw Data'!AM435,IF(AND($AE$11=$AL$3,OR($AH$11="Southbound",$AH$11="Westbound")),'Raw Data'!AM642,IF(AND($AE$11=$AL$4,OR($AH$11="Southbound",$AH$11="Westbound")),'Raw Data'!AM849,IF(AND($AE$11=$AL$5,OR($AH$11="Southbound",$AH$11="Westbound")),'Raw Data'!AM1056,IF(AND($AE$11=$AL$6,OR($AH$11="Southbound",$AH$11="Westbound")),'Raw Data'!AM1263,IF(AND($AE$11=$AL$7,OR($AH$11="Southbound",$AH$11="Westbound")),'Raw Data'!AM1470,IF(AND($AE$11=$AL$1,$AH$11="Combined"),SUM('Raw Data'!AM227:AM228),IF(AND($AE$11=$AL$2,$AH$11="Combined"),SUM('Raw Data'!AM434:AM435),IF(AND($AE$11=$AL$3,$AH$11="Combined"),SUM('Raw Data'!AM641:AM642),IF(AND($AE$11=$AL$4,$AH$11="Combined"),SUM('Raw Data'!AM848:AM849),IF(AND($AE$11=$AL$5,$AH$11="Combined"),SUM('Raw Data'!AM1055:AM1056),IF(AND($AE$11=$AL$6,$AH$11="Combined"),SUM('Raw Data'!AM1262:AM1263),IF(AND($AE$11=$AL$7,$AH$11="Combined"),SUM('Raw Data'!AM1469:AM1470),"Error")))))))))))))))))))))</f>
        <v>0</v>
      </c>
      <c r="D66" s="6">
        <f>IF(AND($AE$11=$AL$1,OR($AH$11="Northbound",$AH$11="Eastbound")),'Raw Data'!AN227,IF(AND($AE$11=$AL$2,OR($AH$11="Northbound",$AH$11="Eastbound")),'Raw Data'!AN434,IF(AND($AE$11=$AL$3,OR($AH$11="Northbound",$AH$11="Eastbound")),'Raw Data'!AN641,IF(AND($AE$11=$AL$4,OR($AH$11="Northbound",$AH$11="Eastbound")),'Raw Data'!AN848,IF(AND($AE$11=$AL$5,OR($AH$11="Northbound",$AH$11="Eastbound")),'Raw Data'!AN1055,IF(AND($AE$11=$AL$6,OR($AH$11="Northbound",$AH$11="Eastbound")),'Raw Data'!AN1262,IF(AND($AE$11=$AL$7,OR($AH$11="Northbound",$AH$11="Eastbound")),'Raw Data'!AN1469,IF(AND($AE$11=$AL$1,OR($AH$11="Southbound",$AH$11="Westbound")),'Raw Data'!AN228,IF(AND($AE$11=$AL$2,OR($AH$11="Southbound",$AH$11="Westbound")),'Raw Data'!AN435,IF(AND($AE$11=$AL$3,OR($AH$11="Southbound",$AH$11="Westbound")),'Raw Data'!AN642,IF(AND($AE$11=$AL$4,OR($AH$11="Southbound",$AH$11="Westbound")),'Raw Data'!AN849,IF(AND($AE$11=$AL$5,OR($AH$11="Southbound",$AH$11="Westbound")),'Raw Data'!AN1056,IF(AND($AE$11=$AL$6,OR($AH$11="Southbound",$AH$11="Westbound")),'Raw Data'!AN1263,IF(AND($AE$11=$AL$7,OR($AH$11="Southbound",$AH$11="Westbound")),'Raw Data'!AN1470,IF(AND($AE$11=$AL$1,$AH$11="Combined"),SUM('Raw Data'!AN227:AN228),IF(AND($AE$11=$AL$2,$AH$11="Combined"),SUM('Raw Data'!AN434:AN435),IF(AND($AE$11=$AL$3,$AH$11="Combined"),SUM('Raw Data'!AN641:AN642),IF(AND($AE$11=$AL$4,$AH$11="Combined"),SUM('Raw Data'!AN848:AN849),IF(AND($AE$11=$AL$5,$AH$11="Combined"),SUM('Raw Data'!AN1055:AN1056),IF(AND($AE$11=$AL$6,$AH$11="Combined"),SUM('Raw Data'!AN1262:AN1263),IF(AND($AE$11=$AL$7,$AH$11="Combined"),SUM('Raw Data'!AN1469:AN1470),"Error")))))))))))))))))))))</f>
        <v>1</v>
      </c>
      <c r="E66" s="6">
        <f>IF(AND($AE$11=$AL$1,OR($AH$11="Northbound",$AH$11="Eastbound")),'Raw Data'!AO227,IF(AND($AE$11=$AL$2,OR($AH$11="Northbound",$AH$11="Eastbound")),'Raw Data'!AO434,IF(AND($AE$11=$AL$3,OR($AH$11="Northbound",$AH$11="Eastbound")),'Raw Data'!AO641,IF(AND($AE$11=$AL$4,OR($AH$11="Northbound",$AH$11="Eastbound")),'Raw Data'!AO848,IF(AND($AE$11=$AL$5,OR($AH$11="Northbound",$AH$11="Eastbound")),'Raw Data'!AO1055,IF(AND($AE$11=$AL$6,OR($AH$11="Northbound",$AH$11="Eastbound")),'Raw Data'!AO1262,IF(AND($AE$11=$AL$7,OR($AH$11="Northbound",$AH$11="Eastbound")),'Raw Data'!AO1469,IF(AND($AE$11=$AL$1,OR($AH$11="Southbound",$AH$11="Westbound")),'Raw Data'!AO228,IF(AND($AE$11=$AL$2,OR($AH$11="Southbound",$AH$11="Westbound")),'Raw Data'!AO435,IF(AND($AE$11=$AL$3,OR($AH$11="Southbound",$AH$11="Westbound")),'Raw Data'!AO642,IF(AND($AE$11=$AL$4,OR($AH$11="Southbound",$AH$11="Westbound")),'Raw Data'!AO849,IF(AND($AE$11=$AL$5,OR($AH$11="Southbound",$AH$11="Westbound")),'Raw Data'!AO1056,IF(AND($AE$11=$AL$6,OR($AH$11="Southbound",$AH$11="Westbound")),'Raw Data'!AO1263,IF(AND($AE$11=$AL$7,OR($AH$11="Southbound",$AH$11="Westbound")),'Raw Data'!AO1470,IF(AND($AE$11=$AL$1,$AH$11="Combined"),SUM('Raw Data'!AO227:AO228),IF(AND($AE$11=$AL$2,$AH$11="Combined"),SUM('Raw Data'!AO434:AO435),IF(AND($AE$11=$AL$3,$AH$11="Combined"),SUM('Raw Data'!AO641:AO642),IF(AND($AE$11=$AL$4,$AH$11="Combined"),SUM('Raw Data'!AO848:AO849),IF(AND($AE$11=$AL$5,$AH$11="Combined"),SUM('Raw Data'!AO1055:AO1056),IF(AND($AE$11=$AL$6,$AH$11="Combined"),SUM('Raw Data'!AO1262:AO1263),IF(AND($AE$11=$AL$7,$AH$11="Combined"),SUM('Raw Data'!AO1469:AO1470),"Error")))))))))))))))))))))</f>
        <v>9</v>
      </c>
      <c r="F66" s="6">
        <f>IF(AND($AE$11=$AL$1,OR($AH$11="Northbound",$AH$11="Eastbound")),'Raw Data'!AP227,IF(AND($AE$11=$AL$2,OR($AH$11="Northbound",$AH$11="Eastbound")),'Raw Data'!AP434,IF(AND($AE$11=$AL$3,OR($AH$11="Northbound",$AH$11="Eastbound")),'Raw Data'!AP641,IF(AND($AE$11=$AL$4,OR($AH$11="Northbound",$AH$11="Eastbound")),'Raw Data'!AP848,IF(AND($AE$11=$AL$5,OR($AH$11="Northbound",$AH$11="Eastbound")),'Raw Data'!AP1055,IF(AND($AE$11=$AL$6,OR($AH$11="Northbound",$AH$11="Eastbound")),'Raw Data'!AP1262,IF(AND($AE$11=$AL$7,OR($AH$11="Northbound",$AH$11="Eastbound")),'Raw Data'!AP1469,IF(AND($AE$11=$AL$1,OR($AH$11="Southbound",$AH$11="Westbound")),'Raw Data'!AP228,IF(AND($AE$11=$AL$2,OR($AH$11="Southbound",$AH$11="Westbound")),'Raw Data'!AP435,IF(AND($AE$11=$AL$3,OR($AH$11="Southbound",$AH$11="Westbound")),'Raw Data'!AP642,IF(AND($AE$11=$AL$4,OR($AH$11="Southbound",$AH$11="Westbound")),'Raw Data'!AP849,IF(AND($AE$11=$AL$5,OR($AH$11="Southbound",$AH$11="Westbound")),'Raw Data'!AP1056,IF(AND($AE$11=$AL$6,OR($AH$11="Southbound",$AH$11="Westbound")),'Raw Data'!AP1263,IF(AND($AE$11=$AL$7,OR($AH$11="Southbound",$AH$11="Westbound")),'Raw Data'!AP1470,IF(AND($AE$11=$AL$1,$AH$11="Combined"),SUM('Raw Data'!AP227:AP228),IF(AND($AE$11=$AL$2,$AH$11="Combined"),SUM('Raw Data'!AP434:AP435),IF(AND($AE$11=$AL$3,$AH$11="Combined"),SUM('Raw Data'!AP641:AP642),IF(AND($AE$11=$AL$4,$AH$11="Combined"),SUM('Raw Data'!AP848:AP849),IF(AND($AE$11=$AL$5,$AH$11="Combined"),SUM('Raw Data'!AP1055:AP1056),IF(AND($AE$11=$AL$6,$AH$11="Combined"),SUM('Raw Data'!AP1262:AP1263),IF(AND($AE$11=$AL$7,$AH$11="Combined"),SUM('Raw Data'!AP1469:AP1470),"Error")))))))))))))))))))))</f>
        <v>6</v>
      </c>
      <c r="G66" s="6">
        <f>IF(AND($AE$11=$AL$1,OR($AH$11="Northbound",$AH$11="Eastbound")),'Raw Data'!AQ227,IF(AND($AE$11=$AL$2,OR($AH$11="Northbound",$AH$11="Eastbound")),'Raw Data'!AQ434,IF(AND($AE$11=$AL$3,OR($AH$11="Northbound",$AH$11="Eastbound")),'Raw Data'!AQ641,IF(AND($AE$11=$AL$4,OR($AH$11="Northbound",$AH$11="Eastbound")),'Raw Data'!AQ848,IF(AND($AE$11=$AL$5,OR($AH$11="Northbound",$AH$11="Eastbound")),'Raw Data'!AQ1055,IF(AND($AE$11=$AL$6,OR($AH$11="Northbound",$AH$11="Eastbound")),'Raw Data'!AQ1262,IF(AND($AE$11=$AL$7,OR($AH$11="Northbound",$AH$11="Eastbound")),'Raw Data'!AQ1469,IF(AND($AE$11=$AL$1,OR($AH$11="Southbound",$AH$11="Westbound")),'Raw Data'!AQ228,IF(AND($AE$11=$AL$2,OR($AH$11="Southbound",$AH$11="Westbound")),'Raw Data'!AQ435,IF(AND($AE$11=$AL$3,OR($AH$11="Southbound",$AH$11="Westbound")),'Raw Data'!AQ642,IF(AND($AE$11=$AL$4,OR($AH$11="Southbound",$AH$11="Westbound")),'Raw Data'!AQ849,IF(AND($AE$11=$AL$5,OR($AH$11="Southbound",$AH$11="Westbound")),'Raw Data'!AQ1056,IF(AND($AE$11=$AL$6,OR($AH$11="Southbound",$AH$11="Westbound")),'Raw Data'!AQ1263,IF(AND($AE$11=$AL$7,OR($AH$11="Southbound",$AH$11="Westbound")),'Raw Data'!AQ1470,IF(AND($AE$11=$AL$1,$AH$11="Combined"),SUM('Raw Data'!AQ227:AQ228),IF(AND($AE$11=$AL$2,$AH$11="Combined"),SUM('Raw Data'!AQ434:AQ435),IF(AND($AE$11=$AL$3,$AH$11="Combined"),SUM('Raw Data'!AQ641:AQ642),IF(AND($AE$11=$AL$4,$AH$11="Combined"),SUM('Raw Data'!AQ848:AQ849),IF(AND($AE$11=$AL$5,$AH$11="Combined"),SUM('Raw Data'!AQ1055:AQ1056),IF(AND($AE$11=$AL$6,$AH$11="Combined"),SUM('Raw Data'!AQ1262:AQ1263),IF(AND($AE$11=$AL$7,$AH$11="Combined"),SUM('Raw Data'!AQ1469:AQ1470),"Error")))))))))))))))))))))</f>
        <v>1</v>
      </c>
      <c r="H66" s="6">
        <f>IF(AND($AE$11=$AL$1,OR($AH$11="Northbound",$AH$11="Eastbound")),'Raw Data'!AR227,IF(AND($AE$11=$AL$2,OR($AH$11="Northbound",$AH$11="Eastbound")),'Raw Data'!AR434,IF(AND($AE$11=$AL$3,OR($AH$11="Northbound",$AH$11="Eastbound")),'Raw Data'!AR641,IF(AND($AE$11=$AL$4,OR($AH$11="Northbound",$AH$11="Eastbound")),'Raw Data'!AR848,IF(AND($AE$11=$AL$5,OR($AH$11="Northbound",$AH$11="Eastbound")),'Raw Data'!AR1055,IF(AND($AE$11=$AL$6,OR($AH$11="Northbound",$AH$11="Eastbound")),'Raw Data'!AR1262,IF(AND($AE$11=$AL$7,OR($AH$11="Northbound",$AH$11="Eastbound")),'Raw Data'!AR1469,IF(AND($AE$11=$AL$1,OR($AH$11="Southbound",$AH$11="Westbound")),'Raw Data'!AR228,IF(AND($AE$11=$AL$2,OR($AH$11="Southbound",$AH$11="Westbound")),'Raw Data'!AR435,IF(AND($AE$11=$AL$3,OR($AH$11="Southbound",$AH$11="Westbound")),'Raw Data'!AR642,IF(AND($AE$11=$AL$4,OR($AH$11="Southbound",$AH$11="Westbound")),'Raw Data'!AR849,IF(AND($AE$11=$AL$5,OR($AH$11="Southbound",$AH$11="Westbound")),'Raw Data'!AR1056,IF(AND($AE$11=$AL$6,OR($AH$11="Southbound",$AH$11="Westbound")),'Raw Data'!AR1263,IF(AND($AE$11=$AL$7,OR($AH$11="Southbound",$AH$11="Westbound")),'Raw Data'!AR1470,IF(AND($AE$11=$AL$1,$AH$11="Combined"),SUM('Raw Data'!AR227:AR228),IF(AND($AE$11=$AL$2,$AH$11="Combined"),SUM('Raw Data'!AR434:AR435),IF(AND($AE$11=$AL$3,$AH$11="Combined"),SUM('Raw Data'!AR641:AR642),IF(AND($AE$11=$AL$4,$AH$11="Combined"),SUM('Raw Data'!AR848:AR849),IF(AND($AE$11=$AL$5,$AH$11="Combined"),SUM('Raw Data'!AR1055:AR1056),IF(AND($AE$11=$AL$6,$AH$11="Combined"),SUM('Raw Data'!AR1262:AR1263),IF(AND($AE$11=$AL$7,$AH$11="Combined"),SUM('Raw Data'!AR1469:AR1470),"Error")))))))))))))))))))))</f>
        <v>0</v>
      </c>
      <c r="I66" s="6">
        <f>IF(AND($AE$11=$AL$1,OR($AH$11="Northbound",$AH$11="Eastbound")),'Raw Data'!AS227,IF(AND($AE$11=$AL$2,OR($AH$11="Northbound",$AH$11="Eastbound")),'Raw Data'!AS434,IF(AND($AE$11=$AL$3,OR($AH$11="Northbound",$AH$11="Eastbound")),'Raw Data'!AS641,IF(AND($AE$11=$AL$4,OR($AH$11="Northbound",$AH$11="Eastbound")),'Raw Data'!AS848,IF(AND($AE$11=$AL$5,OR($AH$11="Northbound",$AH$11="Eastbound")),'Raw Data'!AS1055,IF(AND($AE$11=$AL$6,OR($AH$11="Northbound",$AH$11="Eastbound")),'Raw Data'!AS1262,IF(AND($AE$11=$AL$7,OR($AH$11="Northbound",$AH$11="Eastbound")),'Raw Data'!AS1469,IF(AND($AE$11=$AL$1,OR($AH$11="Southbound",$AH$11="Westbound")),'Raw Data'!AS228,IF(AND($AE$11=$AL$2,OR($AH$11="Southbound",$AH$11="Westbound")),'Raw Data'!AS435,IF(AND($AE$11=$AL$3,OR($AH$11="Southbound",$AH$11="Westbound")),'Raw Data'!AS642,IF(AND($AE$11=$AL$4,OR($AH$11="Southbound",$AH$11="Westbound")),'Raw Data'!AS849,IF(AND($AE$11=$AL$5,OR($AH$11="Southbound",$AH$11="Westbound")),'Raw Data'!AS1056,IF(AND($AE$11=$AL$6,OR($AH$11="Southbound",$AH$11="Westbound")),'Raw Data'!AS1263,IF(AND($AE$11=$AL$7,OR($AH$11="Southbound",$AH$11="Westbound")),'Raw Data'!AS1470,IF(AND($AE$11=$AL$1,$AH$11="Combined"),SUM('Raw Data'!AS227:AS228),IF(AND($AE$11=$AL$2,$AH$11="Combined"),SUM('Raw Data'!AS434:AS435),IF(AND($AE$11=$AL$3,$AH$11="Combined"),SUM('Raw Data'!AS641:AS642),IF(AND($AE$11=$AL$4,$AH$11="Combined"),SUM('Raw Data'!AS848:AS849),IF(AND($AE$11=$AL$5,$AH$11="Combined"),SUM('Raw Data'!AS1055:AS1056),IF(AND($AE$11=$AL$6,$AH$11="Combined"),SUM('Raw Data'!AS1262:AS1263),IF(AND($AE$11=$AL$7,$AH$11="Combined"),SUM('Raw Data'!AS1469:AS1470),"Error")))))))))))))))))))))</f>
        <v>0</v>
      </c>
      <c r="J66" s="6">
        <f>IF(AND($AE$11=$AL$1,OR($AH$11="Northbound",$AH$11="Eastbound")),'Raw Data'!AT227,IF(AND($AE$11=$AL$2,OR($AH$11="Northbound",$AH$11="Eastbound")),'Raw Data'!AT434,IF(AND($AE$11=$AL$3,OR($AH$11="Northbound",$AH$11="Eastbound")),'Raw Data'!AT641,IF(AND($AE$11=$AL$4,OR($AH$11="Northbound",$AH$11="Eastbound")),'Raw Data'!AT848,IF(AND($AE$11=$AL$5,OR($AH$11="Northbound",$AH$11="Eastbound")),'Raw Data'!AT1055,IF(AND($AE$11=$AL$6,OR($AH$11="Northbound",$AH$11="Eastbound")),'Raw Data'!AT1262,IF(AND($AE$11=$AL$7,OR($AH$11="Northbound",$AH$11="Eastbound")),'Raw Data'!AT1469,IF(AND($AE$11=$AL$1,OR($AH$11="Southbound",$AH$11="Westbound")),'Raw Data'!AT228,IF(AND($AE$11=$AL$2,OR($AH$11="Southbound",$AH$11="Westbound")),'Raw Data'!AT435,IF(AND($AE$11=$AL$3,OR($AH$11="Southbound",$AH$11="Westbound")),'Raw Data'!AT642,IF(AND($AE$11=$AL$4,OR($AH$11="Southbound",$AH$11="Westbound")),'Raw Data'!AT849,IF(AND($AE$11=$AL$5,OR($AH$11="Southbound",$AH$11="Westbound")),'Raw Data'!AT1056,IF(AND($AE$11=$AL$6,OR($AH$11="Southbound",$AH$11="Westbound")),'Raw Data'!AT1263,IF(AND($AE$11=$AL$7,OR($AH$11="Southbound",$AH$11="Westbound")),'Raw Data'!AT1470,IF(AND($AE$11=$AL$1,$AH$11="Combined"),SUM('Raw Data'!AT227:AT228),IF(AND($AE$11=$AL$2,$AH$11="Combined"),SUM('Raw Data'!AT434:AT435),IF(AND($AE$11=$AL$3,$AH$11="Combined"),SUM('Raw Data'!AT641:AT642),IF(AND($AE$11=$AL$4,$AH$11="Combined"),SUM('Raw Data'!AT848:AT849),IF(AND($AE$11=$AL$5,$AH$11="Combined"),SUM('Raw Data'!AT1055:AT1056),IF(AND($AE$11=$AL$6,$AH$11="Combined"),SUM('Raw Data'!AT1262:AT1263),IF(AND($AE$11=$AL$7,$AH$11="Combined"),SUM('Raw Data'!AT1469:AT1470),"Error")))))))))))))))))))))</f>
        <v>0</v>
      </c>
      <c r="K66" s="6">
        <f>IF(AND($AE$11=$AL$1,OR($AH$11="Northbound",$AH$11="Eastbound")),'Raw Data'!AU227,IF(AND($AE$11=$AL$2,OR($AH$11="Northbound",$AH$11="Eastbound")),'Raw Data'!AU434,IF(AND($AE$11=$AL$3,OR($AH$11="Northbound",$AH$11="Eastbound")),'Raw Data'!AU641,IF(AND($AE$11=$AL$4,OR($AH$11="Northbound",$AH$11="Eastbound")),'Raw Data'!AU848,IF(AND($AE$11=$AL$5,OR($AH$11="Northbound",$AH$11="Eastbound")),'Raw Data'!AU1055,IF(AND($AE$11=$AL$6,OR($AH$11="Northbound",$AH$11="Eastbound")),'Raw Data'!AU1262,IF(AND($AE$11=$AL$7,OR($AH$11="Northbound",$AH$11="Eastbound")),'Raw Data'!AU1469,IF(AND($AE$11=$AL$1,OR($AH$11="Southbound",$AH$11="Westbound")),'Raw Data'!AU228,IF(AND($AE$11=$AL$2,OR($AH$11="Southbound",$AH$11="Westbound")),'Raw Data'!AU435,IF(AND($AE$11=$AL$3,OR($AH$11="Southbound",$AH$11="Westbound")),'Raw Data'!AU642,IF(AND($AE$11=$AL$4,OR($AH$11="Southbound",$AH$11="Westbound")),'Raw Data'!AU849,IF(AND($AE$11=$AL$5,OR($AH$11="Southbound",$AH$11="Westbound")),'Raw Data'!AU1056,IF(AND($AE$11=$AL$6,OR($AH$11="Southbound",$AH$11="Westbound")),'Raw Data'!AU1263,IF(AND($AE$11=$AL$7,OR($AH$11="Southbound",$AH$11="Westbound")),'Raw Data'!AU1470,IF(AND($AE$11=$AL$1,$AH$11="Combined"),SUM('Raw Data'!AU227:AU228),IF(AND($AE$11=$AL$2,$AH$11="Combined"),SUM('Raw Data'!AU434:AU435),IF(AND($AE$11=$AL$3,$AH$11="Combined"),SUM('Raw Data'!AU641:AU642),IF(AND($AE$11=$AL$4,$AH$11="Combined"),SUM('Raw Data'!AU848:AU849),IF(AND($AE$11=$AL$5,$AH$11="Combined"),SUM('Raw Data'!AU1055:AU1056),IF(AND($AE$11=$AL$6,$AH$11="Combined"),SUM('Raw Data'!AU1262:AU1263),IF(AND($AE$11=$AL$7,$AH$11="Combined"),SUM('Raw Data'!AU1469:AU1470),"Error")))))))))))))))))))))</f>
        <v>0</v>
      </c>
      <c r="L66" s="6">
        <f>IF(AND($AE$11=$AL$1,OR($AH$11="Northbound",$AH$11="Eastbound")),'Raw Data'!AV227,IF(AND($AE$11=$AL$2,OR($AH$11="Northbound",$AH$11="Eastbound")),'Raw Data'!AV434,IF(AND($AE$11=$AL$3,OR($AH$11="Northbound",$AH$11="Eastbound")),'Raw Data'!AV641,IF(AND($AE$11=$AL$4,OR($AH$11="Northbound",$AH$11="Eastbound")),'Raw Data'!AV848,IF(AND($AE$11=$AL$5,OR($AH$11="Northbound",$AH$11="Eastbound")),'Raw Data'!AV1055,IF(AND($AE$11=$AL$6,OR($AH$11="Northbound",$AH$11="Eastbound")),'Raw Data'!AV1262,IF(AND($AE$11=$AL$7,OR($AH$11="Northbound",$AH$11="Eastbound")),'Raw Data'!AV1469,IF(AND($AE$11=$AL$1,OR($AH$11="Southbound",$AH$11="Westbound")),'Raw Data'!AV228,IF(AND($AE$11=$AL$2,OR($AH$11="Southbound",$AH$11="Westbound")),'Raw Data'!AV435,IF(AND($AE$11=$AL$3,OR($AH$11="Southbound",$AH$11="Westbound")),'Raw Data'!AV642,IF(AND($AE$11=$AL$4,OR($AH$11="Southbound",$AH$11="Westbound")),'Raw Data'!AV849,IF(AND($AE$11=$AL$5,OR($AH$11="Southbound",$AH$11="Westbound")),'Raw Data'!AV1056,IF(AND($AE$11=$AL$6,OR($AH$11="Southbound",$AH$11="Westbound")),'Raw Data'!AV1263,IF(AND($AE$11=$AL$7,OR($AH$11="Southbound",$AH$11="Westbound")),'Raw Data'!AV1470,IF(AND($AE$11=$AL$1,$AH$11="Combined"),SUM('Raw Data'!AV227:AV228),IF(AND($AE$11=$AL$2,$AH$11="Combined"),SUM('Raw Data'!AV434:AV435),IF(AND($AE$11=$AL$3,$AH$11="Combined"),SUM('Raw Data'!AV641:AV642),IF(AND($AE$11=$AL$4,$AH$11="Combined"),SUM('Raw Data'!AV848:AV849),IF(AND($AE$11=$AL$5,$AH$11="Combined"),SUM('Raw Data'!AV1055:AV1056),IF(AND($AE$11=$AL$6,$AH$11="Combined"),SUM('Raw Data'!AV1262:AV1263),IF(AND($AE$11=$AL$7,$AH$11="Combined"),SUM('Raw Data'!AV1469:AV1470),"Error")))))))))))))))))))))</f>
        <v>0</v>
      </c>
      <c r="M66" s="6">
        <f>IF(AND($AE$11=$AL$1,OR($AH$11="Northbound",$AH$11="Eastbound")),'Raw Data'!AW227,IF(AND($AE$11=$AL$2,OR($AH$11="Northbound",$AH$11="Eastbound")),'Raw Data'!AW434,IF(AND($AE$11=$AL$3,OR($AH$11="Northbound",$AH$11="Eastbound")),'Raw Data'!AW641,IF(AND($AE$11=$AL$4,OR($AH$11="Northbound",$AH$11="Eastbound")),'Raw Data'!AW848,IF(AND($AE$11=$AL$5,OR($AH$11="Northbound",$AH$11="Eastbound")),'Raw Data'!AW1055,IF(AND($AE$11=$AL$6,OR($AH$11="Northbound",$AH$11="Eastbound")),'Raw Data'!AW1262,IF(AND($AE$11=$AL$7,OR($AH$11="Northbound",$AH$11="Eastbound")),'Raw Data'!AW1469,IF(AND($AE$11=$AL$1,OR($AH$11="Southbound",$AH$11="Westbound")),'Raw Data'!AW228,IF(AND($AE$11=$AL$2,OR($AH$11="Southbound",$AH$11="Westbound")),'Raw Data'!AW435,IF(AND($AE$11=$AL$3,OR($AH$11="Southbound",$AH$11="Westbound")),'Raw Data'!AW642,IF(AND($AE$11=$AL$4,OR($AH$11="Southbound",$AH$11="Westbound")),'Raw Data'!AW849,IF(AND($AE$11=$AL$5,OR($AH$11="Southbound",$AH$11="Westbound")),'Raw Data'!AW1056,IF(AND($AE$11=$AL$6,OR($AH$11="Southbound",$AH$11="Westbound")),'Raw Data'!AW1263,IF(AND($AE$11=$AL$7,OR($AH$11="Southbound",$AH$11="Westbound")),'Raw Data'!AW1470,IF(AND($AE$11=$AL$1,$AH$11="Combined"),SUM('Raw Data'!AW227:AW228),IF(AND($AE$11=$AL$2,$AH$11="Combined"),SUM('Raw Data'!AW434:AW435),IF(AND($AE$11=$AL$3,$AH$11="Combined"),SUM('Raw Data'!AW641:AW642),IF(AND($AE$11=$AL$4,$AH$11="Combined"),SUM('Raw Data'!AW848:AW849),IF(AND($AE$11=$AL$5,$AH$11="Combined"),SUM('Raw Data'!AW1055:AW1056),IF(AND($AE$11=$AL$6,$AH$11="Combined"),SUM('Raw Data'!AW1262:AW1263),IF(AND($AE$11=$AL$7,$AH$11="Combined"),SUM('Raw Data'!AW1469:AW1470),"Error")))))))))))))))))))))</f>
        <v>0</v>
      </c>
      <c r="N66" s="6">
        <f>IF(AND($AE$11=$AL$1,OR($AH$11="Northbound",$AH$11="Eastbound")),'Raw Data'!AX227,IF(AND($AE$11=$AL$2,OR($AH$11="Northbound",$AH$11="Eastbound")),'Raw Data'!AX434,IF(AND($AE$11=$AL$3,OR($AH$11="Northbound",$AH$11="Eastbound")),'Raw Data'!AX641,IF(AND($AE$11=$AL$4,OR($AH$11="Northbound",$AH$11="Eastbound")),'Raw Data'!AX848,IF(AND($AE$11=$AL$5,OR($AH$11="Northbound",$AH$11="Eastbound")),'Raw Data'!AX1055,IF(AND($AE$11=$AL$6,OR($AH$11="Northbound",$AH$11="Eastbound")),'Raw Data'!AX1262,IF(AND($AE$11=$AL$7,OR($AH$11="Northbound",$AH$11="Eastbound")),'Raw Data'!AX1469,IF(AND($AE$11=$AL$1,OR($AH$11="Southbound",$AH$11="Westbound")),'Raw Data'!AX228,IF(AND($AE$11=$AL$2,OR($AH$11="Southbound",$AH$11="Westbound")),'Raw Data'!AX435,IF(AND($AE$11=$AL$3,OR($AH$11="Southbound",$AH$11="Westbound")),'Raw Data'!AX642,IF(AND($AE$11=$AL$4,OR($AH$11="Southbound",$AH$11="Westbound")),'Raw Data'!AX849,IF(AND($AE$11=$AL$5,OR($AH$11="Southbound",$AH$11="Westbound")),'Raw Data'!AX1056,IF(AND($AE$11=$AL$6,OR($AH$11="Southbound",$AH$11="Westbound")),'Raw Data'!AX1263,IF(AND($AE$11=$AL$7,OR($AH$11="Southbound",$AH$11="Westbound")),'Raw Data'!AX1470,IF(AND($AE$11=$AL$1,$AH$11="Combined"),SUM('Raw Data'!AX227:AX228),IF(AND($AE$11=$AL$2,$AH$11="Combined"),SUM('Raw Data'!AX434:AX435),IF(AND($AE$11=$AL$3,$AH$11="Combined"),SUM('Raw Data'!AX641:AX642),IF(AND($AE$11=$AL$4,$AH$11="Combined"),SUM('Raw Data'!AX848:AX849),IF(AND($AE$11=$AL$5,$AH$11="Combined"),SUM('Raw Data'!AX1055:AX1056),IF(AND($AE$11=$AL$6,$AH$11="Combined"),SUM('Raw Data'!AX1262:AX1263),IF(AND($AE$11=$AL$7,$AH$11="Combined"),SUM('Raw Data'!AX1469:AX1470),"Error")))))))))))))))))))))</f>
        <v>0</v>
      </c>
      <c r="O66" s="6">
        <f>IF(AND($AE$11=$AL$1,OR($AH$11="Northbound",$AH$11="Eastbound")),'Raw Data'!AY227,IF(AND($AE$11=$AL$2,OR($AH$11="Northbound",$AH$11="Eastbound")),'Raw Data'!AY434,IF(AND($AE$11=$AL$3,OR($AH$11="Northbound",$AH$11="Eastbound")),'Raw Data'!AY641,IF(AND($AE$11=$AL$4,OR($AH$11="Northbound",$AH$11="Eastbound")),'Raw Data'!AY848,IF(AND($AE$11=$AL$5,OR($AH$11="Northbound",$AH$11="Eastbound")),'Raw Data'!AY1055,IF(AND($AE$11=$AL$6,OR($AH$11="Northbound",$AH$11="Eastbound")),'Raw Data'!AY1262,IF(AND($AE$11=$AL$7,OR($AH$11="Northbound",$AH$11="Eastbound")),'Raw Data'!AY1469,IF(AND($AE$11=$AL$1,OR($AH$11="Southbound",$AH$11="Westbound")),'Raw Data'!AY228,IF(AND($AE$11=$AL$2,OR($AH$11="Southbound",$AH$11="Westbound")),'Raw Data'!AY435,IF(AND($AE$11=$AL$3,OR($AH$11="Southbound",$AH$11="Westbound")),'Raw Data'!AY642,IF(AND($AE$11=$AL$4,OR($AH$11="Southbound",$AH$11="Westbound")),'Raw Data'!AY849,IF(AND($AE$11=$AL$5,OR($AH$11="Southbound",$AH$11="Westbound")),'Raw Data'!AY1056,IF(AND($AE$11=$AL$6,OR($AH$11="Southbound",$AH$11="Westbound")),'Raw Data'!AY1263,IF(AND($AE$11=$AL$7,OR($AH$11="Southbound",$AH$11="Westbound")),'Raw Data'!AY1470,IF(AND($AE$11=$AL$1,$AH$11="Combined"),SUM('Raw Data'!AY227:AY228),IF(AND($AE$11=$AL$2,$AH$11="Combined"),SUM('Raw Data'!AY434:AY435),IF(AND($AE$11=$AL$3,$AH$11="Combined"),SUM('Raw Data'!AY641:AY642),IF(AND($AE$11=$AL$4,$AH$11="Combined"),SUM('Raw Data'!AY848:AY849),IF(AND($AE$11=$AL$5,$AH$11="Combined"),SUM('Raw Data'!AY1055:AY1056),IF(AND($AE$11=$AL$6,$AH$11="Combined"),SUM('Raw Data'!AY1262:AY1263),IF(AND($AE$11=$AL$7,$AH$11="Combined"),SUM('Raw Data'!AY1469:AY1470),"Error")))))))))))))))))))))</f>
        <v>0</v>
      </c>
      <c r="P66" s="6">
        <f>IF(AND($AE$11=$AL$1,OR($AH$11="Northbound",$AH$11="Eastbound")),'Raw Data'!AZ227,IF(AND($AE$11=$AL$2,OR($AH$11="Northbound",$AH$11="Eastbound")),'Raw Data'!AZ434,IF(AND($AE$11=$AL$3,OR($AH$11="Northbound",$AH$11="Eastbound")),'Raw Data'!AZ641,IF(AND($AE$11=$AL$4,OR($AH$11="Northbound",$AH$11="Eastbound")),'Raw Data'!AZ848,IF(AND($AE$11=$AL$5,OR($AH$11="Northbound",$AH$11="Eastbound")),'Raw Data'!AZ1055,IF(AND($AE$11=$AL$6,OR($AH$11="Northbound",$AH$11="Eastbound")),'Raw Data'!AZ1262,IF(AND($AE$11=$AL$7,OR($AH$11="Northbound",$AH$11="Eastbound")),'Raw Data'!AZ1469,IF(AND($AE$11=$AL$1,OR($AH$11="Southbound",$AH$11="Westbound")),'Raw Data'!AZ228,IF(AND($AE$11=$AL$2,OR($AH$11="Southbound",$AH$11="Westbound")),'Raw Data'!AZ435,IF(AND($AE$11=$AL$3,OR($AH$11="Southbound",$AH$11="Westbound")),'Raw Data'!AZ642,IF(AND($AE$11=$AL$4,OR($AH$11="Southbound",$AH$11="Westbound")),'Raw Data'!AZ849,IF(AND($AE$11=$AL$5,OR($AH$11="Southbound",$AH$11="Westbound")),'Raw Data'!AZ1056,IF(AND($AE$11=$AL$6,OR($AH$11="Southbound",$AH$11="Westbound")),'Raw Data'!AZ1263,IF(AND($AE$11=$AL$7,OR($AH$11="Southbound",$AH$11="Westbound")),'Raw Data'!AZ1470,IF(AND($AE$11=$AL$1,$AH$11="Combined"),SUM('Raw Data'!AZ227:AZ228),IF(AND($AE$11=$AL$2,$AH$11="Combined"),SUM('Raw Data'!AZ434:AZ435),IF(AND($AE$11=$AL$3,$AH$11="Combined"),SUM('Raw Data'!AZ641:AZ642),IF(AND($AE$11=$AL$4,$AH$11="Combined"),SUM('Raw Data'!AZ848:AZ849),IF(AND($AE$11=$AL$5,$AH$11="Combined"),SUM('Raw Data'!AZ1055:AZ1056),IF(AND($AE$11=$AL$6,$AH$11="Combined"),SUM('Raw Data'!AZ1262:AZ1263),IF(AND($AE$11=$AL$7,$AH$11="Combined"),SUM('Raw Data'!AZ1469:AZ1470),"Error")))))))))))))))))))))</f>
        <v>0</v>
      </c>
      <c r="Q66" s="6">
        <f>IF(AND($AE$11=$AL$1,OR($AH$11="Northbound",$AH$11="Eastbound")),'Raw Data'!BA227,IF(AND($AE$11=$AL$2,OR($AH$11="Northbound",$AH$11="Eastbound")),'Raw Data'!BA434,IF(AND($AE$11=$AL$3,OR($AH$11="Northbound",$AH$11="Eastbound")),'Raw Data'!BA641,IF(AND($AE$11=$AL$4,OR($AH$11="Northbound",$AH$11="Eastbound")),'Raw Data'!BA848,IF(AND($AE$11=$AL$5,OR($AH$11="Northbound",$AH$11="Eastbound")),'Raw Data'!BA1055,IF(AND($AE$11=$AL$6,OR($AH$11="Northbound",$AH$11="Eastbound")),'Raw Data'!BA1262,IF(AND($AE$11=$AL$7,OR($AH$11="Northbound",$AH$11="Eastbound")),'Raw Data'!BA1469,IF(AND($AE$11=$AL$1,OR($AH$11="Southbound",$AH$11="Westbound")),'Raw Data'!BA228,IF(AND($AE$11=$AL$2,OR($AH$11="Southbound",$AH$11="Westbound")),'Raw Data'!BA435,IF(AND($AE$11=$AL$3,OR($AH$11="Southbound",$AH$11="Westbound")),'Raw Data'!BA642,IF(AND($AE$11=$AL$4,OR($AH$11="Southbound",$AH$11="Westbound")),'Raw Data'!BA849,IF(AND($AE$11=$AL$5,OR($AH$11="Southbound",$AH$11="Westbound")),'Raw Data'!BA1056,IF(AND($AE$11=$AL$6,OR($AH$11="Southbound",$AH$11="Westbound")),'Raw Data'!BA1263,IF(AND($AE$11=$AL$7,OR($AH$11="Southbound",$AH$11="Westbound")),'Raw Data'!BA1470,IF(AND($AE$11=$AL$1,$AH$11="Combined"),SUM('Raw Data'!BA227:BA228),IF(AND($AE$11=$AL$2,$AH$11="Combined"),SUM('Raw Data'!BA434:BA435),IF(AND($AE$11=$AL$3,$AH$11="Combined"),SUM('Raw Data'!BA641:BA642),IF(AND($AE$11=$AL$4,$AH$11="Combined"),SUM('Raw Data'!BA848:BA849),IF(AND($AE$11=$AL$5,$AH$11="Combined"),SUM('Raw Data'!BA1055:BA1056),IF(AND($AE$11=$AL$6,$AH$11="Combined"),SUM('Raw Data'!BA1262:BA1263),IF(AND($AE$11=$AL$7,$AH$11="Combined"),SUM('Raw Data'!BA1469:BA1470),"Error")))))))))))))))))))))</f>
        <v>0</v>
      </c>
      <c r="R66" s="6">
        <f>IF(AND($AE$11=$AL$1,OR($AH$11="Northbound",$AH$11="Eastbound")),'Raw Data'!BB227,IF(AND($AE$11=$AL$2,OR($AH$11="Northbound",$AH$11="Eastbound")),'Raw Data'!BB434,IF(AND($AE$11=$AL$3,OR($AH$11="Northbound",$AH$11="Eastbound")),'Raw Data'!BB641,IF(AND($AE$11=$AL$4,OR($AH$11="Northbound",$AH$11="Eastbound")),'Raw Data'!BB848,IF(AND($AE$11=$AL$5,OR($AH$11="Northbound",$AH$11="Eastbound")),'Raw Data'!BB1055,IF(AND($AE$11=$AL$6,OR($AH$11="Northbound",$AH$11="Eastbound")),'Raw Data'!BB1262,IF(AND($AE$11=$AL$7,OR($AH$11="Northbound",$AH$11="Eastbound")),'Raw Data'!BB1469,IF(AND($AE$11=$AL$1,OR($AH$11="Southbound",$AH$11="Westbound")),'Raw Data'!BB228,IF(AND($AE$11=$AL$2,OR($AH$11="Southbound",$AH$11="Westbound")),'Raw Data'!BB435,IF(AND($AE$11=$AL$3,OR($AH$11="Southbound",$AH$11="Westbound")),'Raw Data'!BB642,IF(AND($AE$11=$AL$4,OR($AH$11="Southbound",$AH$11="Westbound")),'Raw Data'!BB849,IF(AND($AE$11=$AL$5,OR($AH$11="Southbound",$AH$11="Westbound")),'Raw Data'!BB1056,IF(AND($AE$11=$AL$6,OR($AH$11="Southbound",$AH$11="Westbound")),'Raw Data'!BB1263,IF(AND($AE$11=$AL$7,OR($AH$11="Southbound",$AH$11="Westbound")),'Raw Data'!BB1470,IF(AND($AE$11=$AL$1,$AH$11="Combined"),SUM('Raw Data'!BB227:BB228),IF(AND($AE$11=$AL$2,$AH$11="Combined"),SUM('Raw Data'!BB434:BB435),IF(AND($AE$11=$AL$3,$AH$11="Combined"),SUM('Raw Data'!BB641:BB642),IF(AND($AE$11=$AL$4,$AH$11="Combined"),SUM('Raw Data'!BB848:BB849),IF(AND($AE$11=$AL$5,$AH$11="Combined"),SUM('Raw Data'!BB1055:BB1056),IF(AND($AE$11=$AL$6,$AH$11="Combined"),SUM('Raw Data'!BB1262:BB1263),IF(AND($AE$11=$AL$7,$AH$11="Combined"),SUM('Raw Data'!BB1469:BB1470),"Error")))))))))))))))))))))</f>
        <v>0</v>
      </c>
      <c r="S66" s="6">
        <f>IF(AND($AE$11=$AL$1,OR($AH$11="Northbound",$AH$11="Eastbound")),'Raw Data'!BC227,IF(AND($AE$11=$AL$2,OR($AH$11="Northbound",$AH$11="Eastbound")),'Raw Data'!BC434,IF(AND($AE$11=$AL$3,OR($AH$11="Northbound",$AH$11="Eastbound")),'Raw Data'!BC641,IF(AND($AE$11=$AL$4,OR($AH$11="Northbound",$AH$11="Eastbound")),'Raw Data'!BC848,IF(AND($AE$11=$AL$5,OR($AH$11="Northbound",$AH$11="Eastbound")),'Raw Data'!BC1055,IF(AND($AE$11=$AL$6,OR($AH$11="Northbound",$AH$11="Eastbound")),'Raw Data'!BC1262,IF(AND($AE$11=$AL$7,OR($AH$11="Northbound",$AH$11="Eastbound")),'Raw Data'!BC1469,IF(AND($AE$11=$AL$1,OR($AH$11="Southbound",$AH$11="Westbound")),'Raw Data'!BC228,IF(AND($AE$11=$AL$2,OR($AH$11="Southbound",$AH$11="Westbound")),'Raw Data'!BC435,IF(AND($AE$11=$AL$3,OR($AH$11="Southbound",$AH$11="Westbound")),'Raw Data'!BC642,IF(AND($AE$11=$AL$4,OR($AH$11="Southbound",$AH$11="Westbound")),'Raw Data'!BC849,IF(AND($AE$11=$AL$5,OR($AH$11="Southbound",$AH$11="Westbound")),'Raw Data'!BC1056,IF(AND($AE$11=$AL$6,OR($AH$11="Southbound",$AH$11="Westbound")),'Raw Data'!BC1263,IF(AND($AE$11=$AL$7,OR($AH$11="Southbound",$AH$11="Westbound")),'Raw Data'!BC1470,IF(AND($AE$11=$AL$1,$AH$11="Combined"),SUM('Raw Data'!BC227:BC228),IF(AND($AE$11=$AL$2,$AH$11="Combined"),SUM('Raw Data'!BC434:BC435),IF(AND($AE$11=$AL$3,$AH$11="Combined"),SUM('Raw Data'!BC641:BC642),IF(AND($AE$11=$AL$4,$AH$11="Combined"),SUM('Raw Data'!BC848:BC849),IF(AND($AE$11=$AL$5,$AH$11="Combined"),SUM('Raw Data'!BC1055:BC1056),IF(AND($AE$11=$AL$6,$AH$11="Combined"),SUM('Raw Data'!BC1262:BC1263),IF(AND($AE$11=$AL$7,$AH$11="Combined"),SUM('Raw Data'!BC1469:BC1470),"Error")))))))))))))))))))))</f>
        <v>0</v>
      </c>
      <c r="T66" s="6">
        <f>IF(AND($AE$11=$AL$1,OR($AH$11="Northbound",$AH$11="Eastbound")),'Raw Data'!BD227,IF(AND($AE$11=$AL$2,OR($AH$11="Northbound",$AH$11="Eastbound")),'Raw Data'!BD434,IF(AND($AE$11=$AL$3,OR($AH$11="Northbound",$AH$11="Eastbound")),'Raw Data'!BD641,IF(AND($AE$11=$AL$4,OR($AH$11="Northbound",$AH$11="Eastbound")),'Raw Data'!BD848,IF(AND($AE$11=$AL$5,OR($AH$11="Northbound",$AH$11="Eastbound")),'Raw Data'!BD1055,IF(AND($AE$11=$AL$6,OR($AH$11="Northbound",$AH$11="Eastbound")),'Raw Data'!BD1262,IF(AND($AE$11=$AL$7,OR($AH$11="Northbound",$AH$11="Eastbound")),'Raw Data'!BD1469,IF(AND($AE$11=$AL$1,OR($AH$11="Southbound",$AH$11="Westbound")),'Raw Data'!BD228,IF(AND($AE$11=$AL$2,OR($AH$11="Southbound",$AH$11="Westbound")),'Raw Data'!BD435,IF(AND($AE$11=$AL$3,OR($AH$11="Southbound",$AH$11="Westbound")),'Raw Data'!BD642,IF(AND($AE$11=$AL$4,OR($AH$11="Southbound",$AH$11="Westbound")),'Raw Data'!BD849,IF(AND($AE$11=$AL$5,OR($AH$11="Southbound",$AH$11="Westbound")),'Raw Data'!BD1056,IF(AND($AE$11=$AL$6,OR($AH$11="Southbound",$AH$11="Westbound")),'Raw Data'!BD1263,IF(AND($AE$11=$AL$7,OR($AH$11="Southbound",$AH$11="Westbound")),'Raw Data'!BD1470,IF(AND($AE$11=$AL$1,$AH$11="Combined"),SUM('Raw Data'!BD227:BD228),IF(AND($AE$11=$AL$2,$AH$11="Combined"),SUM('Raw Data'!BD434:BD435),IF(AND($AE$11=$AL$3,$AH$11="Combined"),SUM('Raw Data'!BD641:BD642),IF(AND($AE$11=$AL$4,$AH$11="Combined"),SUM('Raw Data'!BD848:BD849),IF(AND($AE$11=$AL$5,$AH$11="Combined"),SUM('Raw Data'!BD1055:BD1056),IF(AND($AE$11=$AL$6,$AH$11="Combined"),SUM('Raw Data'!BD1262:BD1263),IF(AND($AE$11=$AL$7,$AH$11="Combined"),SUM('Raw Data'!BD1469:BD1470),"Error")))))))))))))))))))))</f>
        <v>0</v>
      </c>
      <c r="U66" s="6">
        <f>IF(AND($AE$11=$AL$1,OR($AH$11="Northbound",$AH$11="Eastbound")),'Raw Data'!BE227,IF(AND($AE$11=$AL$2,OR($AH$11="Northbound",$AH$11="Eastbound")),'Raw Data'!BE434,IF(AND($AE$11=$AL$3,OR($AH$11="Northbound",$AH$11="Eastbound")),'Raw Data'!BE641,IF(AND($AE$11=$AL$4,OR($AH$11="Northbound",$AH$11="Eastbound")),'Raw Data'!BE848,IF(AND($AE$11=$AL$5,OR($AH$11="Northbound",$AH$11="Eastbound")),'Raw Data'!BE1055,IF(AND($AE$11=$AL$6,OR($AH$11="Northbound",$AH$11="Eastbound")),'Raw Data'!BE1262,IF(AND($AE$11=$AL$7,OR($AH$11="Northbound",$AH$11="Eastbound")),'Raw Data'!BE1469,IF(AND($AE$11=$AL$1,OR($AH$11="Southbound",$AH$11="Westbound")),'Raw Data'!BE228,IF(AND($AE$11=$AL$2,OR($AH$11="Southbound",$AH$11="Westbound")),'Raw Data'!BE435,IF(AND($AE$11=$AL$3,OR($AH$11="Southbound",$AH$11="Westbound")),'Raw Data'!BE642,IF(AND($AE$11=$AL$4,OR($AH$11="Southbound",$AH$11="Westbound")),'Raw Data'!BE849,IF(AND($AE$11=$AL$5,OR($AH$11="Southbound",$AH$11="Westbound")),'Raw Data'!BE1056,IF(AND($AE$11=$AL$6,OR($AH$11="Southbound",$AH$11="Westbound")),'Raw Data'!BE1263,IF(AND($AE$11=$AL$7,OR($AH$11="Southbound",$AH$11="Westbound")),'Raw Data'!BE1470,IF(AND($AE$11=$AL$1,$AH$11="Combined"),SUM('Raw Data'!BE227:BE228),IF(AND($AE$11=$AL$2,$AH$11="Combined"),SUM('Raw Data'!BE434:BE435),IF(AND($AE$11=$AL$3,$AH$11="Combined"),SUM('Raw Data'!BE641:BE642),IF(AND($AE$11=$AL$4,$AH$11="Combined"),SUM('Raw Data'!BE848:BE849),IF(AND($AE$11=$AL$5,$AH$11="Combined"),SUM('Raw Data'!BE1055:BE1056),IF(AND($AE$11=$AL$6,$AH$11="Combined"),SUM('Raw Data'!BE1262:BE1263),IF(AND($AE$11=$AL$7,$AH$11="Combined"),SUM('Raw Data'!BE1469:BE1470),"Error")))))))))))))))))))))</f>
        <v>0</v>
      </c>
      <c r="V66" s="6">
        <f>IF(AND($AE$11=$AL$1,OR($AH$11="Northbound",$AH$11="Eastbound")),'Raw Data'!BF227,IF(AND($AE$11=$AL$2,OR($AH$11="Northbound",$AH$11="Eastbound")),'Raw Data'!BF434,IF(AND($AE$11=$AL$3,OR($AH$11="Northbound",$AH$11="Eastbound")),'Raw Data'!BF641,IF(AND($AE$11=$AL$4,OR($AH$11="Northbound",$AH$11="Eastbound")),'Raw Data'!BF848,IF(AND($AE$11=$AL$5,OR($AH$11="Northbound",$AH$11="Eastbound")),'Raw Data'!BF1055,IF(AND($AE$11=$AL$6,OR($AH$11="Northbound",$AH$11="Eastbound")),'Raw Data'!BF1262,IF(AND($AE$11=$AL$7,OR($AH$11="Northbound",$AH$11="Eastbound")),'Raw Data'!BF1469,IF(AND($AE$11=$AL$1,OR($AH$11="Southbound",$AH$11="Westbound")),'Raw Data'!BF228,IF(AND($AE$11=$AL$2,OR($AH$11="Southbound",$AH$11="Westbound")),'Raw Data'!BF435,IF(AND($AE$11=$AL$3,OR($AH$11="Southbound",$AH$11="Westbound")),'Raw Data'!BF642,IF(AND($AE$11=$AL$4,OR($AH$11="Southbound",$AH$11="Westbound")),'Raw Data'!BF849,IF(AND($AE$11=$AL$5,OR($AH$11="Southbound",$AH$11="Westbound")),'Raw Data'!BF1056,IF(AND($AE$11=$AL$6,OR($AH$11="Southbound",$AH$11="Westbound")),'Raw Data'!BF1263,IF(AND($AE$11=$AL$7,OR($AH$11="Southbound",$AH$11="Westbound")),'Raw Data'!BF1470,IF(AND($AE$11=$AL$1,$AH$11="Combined"),SUM('Raw Data'!BF227:BF228),IF(AND($AE$11=$AL$2,$AH$11="Combined"),SUM('Raw Data'!BF434:BF435),IF(AND($AE$11=$AL$3,$AH$11="Combined"),SUM('Raw Data'!BF641:BF642),IF(AND($AE$11=$AL$4,$AH$11="Combined"),SUM('Raw Data'!BF848:BF849),IF(AND($AE$11=$AL$5,$AH$11="Combined"),SUM('Raw Data'!BF1055:BF1056),IF(AND($AE$11=$AL$6,$AH$11="Combined"),SUM('Raw Data'!BF1262:BF1263),IF(AND($AE$11=$AL$7,$AH$11="Combined"),SUM('Raw Data'!BF1469:BF1470),"Error")))))))))))))))))))))</f>
        <v>0</v>
      </c>
      <c r="W66" s="6">
        <f>IF(AND($AE$11=$AL$1,OR($AH$11="Northbound",$AH$11="Eastbound")),'Raw Data'!BG227,IF(AND($AE$11=$AL$2,OR($AH$11="Northbound",$AH$11="Eastbound")),'Raw Data'!BG434,IF(AND($AE$11=$AL$3,OR($AH$11="Northbound",$AH$11="Eastbound")),'Raw Data'!BG641,IF(AND($AE$11=$AL$4,OR($AH$11="Northbound",$AH$11="Eastbound")),'Raw Data'!BG848,IF(AND($AE$11=$AL$5,OR($AH$11="Northbound",$AH$11="Eastbound")),'Raw Data'!BG1055,IF(AND($AE$11=$AL$6,OR($AH$11="Northbound",$AH$11="Eastbound")),'Raw Data'!BG1262,IF(AND($AE$11=$AL$7,OR($AH$11="Northbound",$AH$11="Eastbound")),'Raw Data'!BG1469,IF(AND($AE$11=$AL$1,OR($AH$11="Southbound",$AH$11="Westbound")),'Raw Data'!BG228,IF(AND($AE$11=$AL$2,OR($AH$11="Southbound",$AH$11="Westbound")),'Raw Data'!BG435,IF(AND($AE$11=$AL$3,OR($AH$11="Southbound",$AH$11="Westbound")),'Raw Data'!BG642,IF(AND($AE$11=$AL$4,OR($AH$11="Southbound",$AH$11="Westbound")),'Raw Data'!BG849,IF(AND($AE$11=$AL$5,OR($AH$11="Southbound",$AH$11="Westbound")),'Raw Data'!BG1056,IF(AND($AE$11=$AL$6,OR($AH$11="Southbound",$AH$11="Westbound")),'Raw Data'!BG1263,IF(AND($AE$11=$AL$7,OR($AH$11="Southbound",$AH$11="Westbound")),'Raw Data'!BG1470,IF(AND($AE$11=$AL$1,$AH$11="Combined"),SUM('Raw Data'!BG227:BG228),IF(AND($AE$11=$AL$2,$AH$11="Combined"),SUM('Raw Data'!BG434:BG435),IF(AND($AE$11=$AL$3,$AH$11="Combined"),SUM('Raw Data'!BG641:BG642),IF(AND($AE$11=$AL$4,$AH$11="Combined"),SUM('Raw Data'!BG848:BG849),IF(AND($AE$11=$AL$5,$AH$11="Combined"),SUM('Raw Data'!BG1055:BG1056),IF(AND($AE$11=$AL$6,$AH$11="Combined"),SUM('Raw Data'!BG1262:BG1263),IF(AND($AE$11=$AL$7,$AH$11="Combined"),SUM('Raw Data'!BG1469:BG1470),"Error")))))))))))))))))))))</f>
        <v>0</v>
      </c>
      <c r="X66" s="6">
        <f t="shared" si="2"/>
        <v>1</v>
      </c>
      <c r="Y66" s="24">
        <f t="shared" si="3"/>
        <v>5.8823529411764701</v>
      </c>
      <c r="Z66" s="6" t="str">
        <f>IF(AND($AE$11=$AL$1,OR($AH$11="Northbound",$AH$11="Eastbound")),'Raw Data'!BH227,IF(AND($AE$11=$AL$2,OR($AH$11="Northbound",$AH$11="Eastbound")),'Raw Data'!BH434,IF(AND($AE$11=$AL$3,OR($AH$11="Northbound",$AH$11="Eastbound")),'Raw Data'!BH641,IF(AND($AE$11=$AL$4,OR($AH$11="Northbound",$AH$11="Eastbound")),'Raw Data'!BH848,IF(AND($AE$11=$AL$5,OR($AH$11="Northbound",$AH$11="Eastbound")),'Raw Data'!BH1055,IF(AND($AE$11=$AL$6,OR($AH$11="Northbound",$AH$11="Eastbound")),'Raw Data'!BH1262,IF(AND($AE$11=$AL$7,OR($AH$11="Northbound",$AH$11="Eastbound")),'Raw Data'!BH1469,IF(AND($AE$11=$AL$1,OR($AH$11="Southbound",$AH$11="Westbound")),'Raw Data'!BH228,IF(AND($AE$11=$AL$2,OR($AH$11="Southbound",$AH$11="Westbound")),'Raw Data'!BH435,IF(AND($AE$11=$AL$3,OR($AH$11="Southbound",$AH$11="Westbound")),'Raw Data'!BH642,IF(AND($AE$11=$AL$4,OR($AH$11="Southbound",$AH$11="Westbound")),'Raw Data'!BH849,IF(AND($AE$11=$AL$5,OR($AH$11="Southbound",$AH$11="Westbound")),'Raw Data'!BH1056,IF(AND($AE$11=$AL$6,OR($AH$11="Southbound",$AH$11="Westbound")),'Raw Data'!BH1263,IF(AND($AE$11=$AL$7,OR($AH$11="Southbound",$AH$11="Westbound")),'Raw Data'!BH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6" s="6" t="str">
        <f>IF(AND($AE$11=$AL$1,OR($AH$11="Northbound",$AH$11="Eastbound")),'Raw Data'!BI227,IF(AND($AE$11=$AL$2,OR($AH$11="Northbound",$AH$11="Eastbound")),'Raw Data'!BI434,IF(AND($AE$11=$AL$3,OR($AH$11="Northbound",$AH$11="Eastbound")),'Raw Data'!BI641,IF(AND($AE$11=$AL$4,OR($AH$11="Northbound",$AH$11="Eastbound")),'Raw Data'!BI848,IF(AND($AE$11=$AL$5,OR($AH$11="Northbound",$AH$11="Eastbound")),'Raw Data'!BI1055,IF(AND($AE$11=$AL$6,OR($AH$11="Northbound",$AH$11="Eastbound")),'Raw Data'!BI1262,IF(AND($AE$11=$AL$7,OR($AH$11="Northbound",$AH$11="Eastbound")),'Raw Data'!BI1469,IF(AND($AE$11=$AL$1,OR($AH$11="Southbound",$AH$11="Westbound")),'Raw Data'!BI228,IF(AND($AE$11=$AL$2,OR($AH$11="Southbound",$AH$11="Westbound")),'Raw Data'!BI435,IF(AND($AE$11=$AL$3,OR($AH$11="Southbound",$AH$11="Westbound")),'Raw Data'!BI642,IF(AND($AE$11=$AL$4,OR($AH$11="Southbound",$AH$11="Westbound")),'Raw Data'!BI849,IF(AND($AE$11=$AL$5,OR($AH$11="Southbound",$AH$11="Westbound")),'Raw Data'!BI1056,IF(AND($AE$11=$AL$6,OR($AH$11="Southbound",$AH$11="Westbound")),'Raw Data'!BI1263,IF(AND($AE$11=$AL$7,OR($AH$11="Southbound",$AH$11="Westbound")),'Raw Data'!BI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6" s="6" t="str">
        <f>IF(AND($AE$11=$AL$1,OR($AH$11="Northbound",$AH$11="Eastbound")),'Raw Data'!BJ227,IF(AND($AE$11=$AL$2,OR($AH$11="Northbound",$AH$11="Eastbound")),'Raw Data'!BJ434,IF(AND($AE$11=$AL$3,OR($AH$11="Northbound",$AH$11="Eastbound")),'Raw Data'!BJ641,IF(AND($AE$11=$AL$4,OR($AH$11="Northbound",$AH$11="Eastbound")),'Raw Data'!BJ848,IF(AND($AE$11=$AL$5,OR($AH$11="Northbound",$AH$11="Eastbound")),'Raw Data'!BJ1055,IF(AND($AE$11=$AL$6,OR($AH$11="Northbound",$AH$11="Eastbound")),'Raw Data'!BJ1262,IF(AND($AE$11=$AL$7,OR($AH$11="Northbound",$AH$11="Eastbound")),'Raw Data'!BJ1469,IF(AND($AE$11=$AL$1,OR($AH$11="Southbound",$AH$11="Westbound")),'Raw Data'!BJ228,IF(AND($AE$11=$AL$2,OR($AH$11="Southbound",$AH$11="Westbound")),'Raw Data'!BJ435,IF(AND($AE$11=$AL$3,OR($AH$11="Southbound",$AH$11="Westbound")),'Raw Data'!BJ642,IF(AND($AE$11=$AL$4,OR($AH$11="Southbound",$AH$11="Westbound")),'Raw Data'!BJ849,IF(AND($AE$11=$AL$5,OR($AH$11="Southbound",$AH$11="Westbound")),'Raw Data'!BJ1056,IF(AND($AE$11=$AL$6,OR($AH$11="Southbound",$AH$11="Westbound")),'Raw Data'!BJ1263,IF(AND($AE$11=$AL$7,OR($AH$11="Southbound",$AH$11="Westbound")),'Raw Data'!BJ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6" s="70" t="str">
        <f>IF(AND($AE$11=$AL$1,OR($AH$11="Northbound",$AH$11="Eastbound")),'Raw Data'!BK227,IF(AND($AE$11=$AL$2,OR($AH$11="Northbound",$AH$11="Eastbound")),'Raw Data'!BK434,IF(AND($AE$11=$AL$3,OR($AH$11="Northbound",$AH$11="Eastbound")),'Raw Data'!BK641,IF(AND($AE$11=$AL$4,OR($AH$11="Northbound",$AH$11="Eastbound")),'Raw Data'!BK848,IF(AND($AE$11=$AL$5,OR($AH$11="Northbound",$AH$11="Eastbound")),'Raw Data'!BK1055,IF(AND($AE$11=$AL$6,OR($AH$11="Northbound",$AH$11="Eastbound")),'Raw Data'!BK1262,IF(AND($AE$11=$AL$7,OR($AH$11="Northbound",$AH$11="Eastbound")),'Raw Data'!BK1469,IF(AND($AE$11=$AL$1,OR($AH$11="Southbound",$AH$11="Westbound")),'Raw Data'!BK228,IF(AND($AE$11=$AL$2,OR($AH$11="Southbound",$AH$11="Westbound")),'Raw Data'!BK435,IF(AND($AE$11=$AL$3,OR($AH$11="Southbound",$AH$11="Westbound")),'Raw Data'!BK642,IF(AND($AE$11=$AL$4,OR($AH$11="Southbound",$AH$11="Westbound")),'Raw Data'!BK849,IF(AND($AE$11=$AL$5,OR($AH$11="Southbound",$AH$11="Westbound")),'Raw Data'!BK1056,IF(AND($AE$11=$AL$6,OR($AH$11="Southbound",$AH$11="Westbound")),'Raw Data'!BK1263,IF(AND($AE$11=$AL$7,OR($AH$11="Southbound",$AH$11="Westbound")),'Raw Data'!BK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6" s="47"/>
      <c r="AF66" s="47"/>
      <c r="AG66" s="47"/>
      <c r="AH66" s="47"/>
      <c r="AI66" s="47"/>
      <c r="AJ66" s="47"/>
      <c r="AK66" s="47"/>
      <c r="AL66" s="51"/>
      <c r="AM66" s="51"/>
      <c r="AN66" s="41"/>
      <c r="AO66" s="51"/>
      <c r="AQ66" s="47"/>
      <c r="AR66" s="47"/>
      <c r="AT66" s="47"/>
      <c r="AU66" s="47"/>
    </row>
    <row r="67" spans="1:47" ht="13.8" x14ac:dyDescent="0.25">
      <c r="A67" s="43">
        <v>0.55208333333333404</v>
      </c>
      <c r="B67" s="54">
        <f t="shared" si="1"/>
        <v>22</v>
      </c>
      <c r="C67" s="6">
        <f>IF(AND($AE$11=$AL$1,OR($AH$11="Northbound",$AH$11="Eastbound")),'Raw Data'!AM229,IF(AND($AE$11=$AL$2,OR($AH$11="Northbound",$AH$11="Eastbound")),'Raw Data'!AM436,IF(AND($AE$11=$AL$3,OR($AH$11="Northbound",$AH$11="Eastbound")),'Raw Data'!AM643,IF(AND($AE$11=$AL$4,OR($AH$11="Northbound",$AH$11="Eastbound")),'Raw Data'!AM850,IF(AND($AE$11=$AL$5,OR($AH$11="Northbound",$AH$11="Eastbound")),'Raw Data'!AM1057,IF(AND($AE$11=$AL$6,OR($AH$11="Northbound",$AH$11="Eastbound")),'Raw Data'!AM1264,IF(AND($AE$11=$AL$7,OR($AH$11="Northbound",$AH$11="Eastbound")),'Raw Data'!AM1471,IF(AND($AE$11=$AL$1,OR($AH$11="Southbound",$AH$11="Westbound")),'Raw Data'!AM230,IF(AND($AE$11=$AL$2,OR($AH$11="Southbound",$AH$11="Westbound")),'Raw Data'!AM437,IF(AND($AE$11=$AL$3,OR($AH$11="Southbound",$AH$11="Westbound")),'Raw Data'!AM644,IF(AND($AE$11=$AL$4,OR($AH$11="Southbound",$AH$11="Westbound")),'Raw Data'!AM851,IF(AND($AE$11=$AL$5,OR($AH$11="Southbound",$AH$11="Westbound")),'Raw Data'!AM1058,IF(AND($AE$11=$AL$6,OR($AH$11="Southbound",$AH$11="Westbound")),'Raw Data'!AM1265,IF(AND($AE$11=$AL$7,OR($AH$11="Southbound",$AH$11="Westbound")),'Raw Data'!AM1472,IF(AND($AE$11=$AL$1,$AH$11="Combined"),SUM('Raw Data'!AM229:AM230),IF(AND($AE$11=$AL$2,$AH$11="Combined"),SUM('Raw Data'!AM436:AM437),IF(AND($AE$11=$AL$3,$AH$11="Combined"),SUM('Raw Data'!AM643:AM644),IF(AND($AE$11=$AL$4,$AH$11="Combined"),SUM('Raw Data'!AM850:AM851),IF(AND($AE$11=$AL$5,$AH$11="Combined"),SUM('Raw Data'!AM1057:AM1058),IF(AND($AE$11=$AL$6,$AH$11="Combined"),SUM('Raw Data'!AM1264:AM1265),IF(AND($AE$11=$AL$7,$AH$11="Combined"),SUM('Raw Data'!AM1471:AM1472),"Error")))))))))))))))))))))</f>
        <v>0</v>
      </c>
      <c r="D67" s="6">
        <f>IF(AND($AE$11=$AL$1,OR($AH$11="Northbound",$AH$11="Eastbound")),'Raw Data'!AN229,IF(AND($AE$11=$AL$2,OR($AH$11="Northbound",$AH$11="Eastbound")),'Raw Data'!AN436,IF(AND($AE$11=$AL$3,OR($AH$11="Northbound",$AH$11="Eastbound")),'Raw Data'!AN643,IF(AND($AE$11=$AL$4,OR($AH$11="Northbound",$AH$11="Eastbound")),'Raw Data'!AN850,IF(AND($AE$11=$AL$5,OR($AH$11="Northbound",$AH$11="Eastbound")),'Raw Data'!AN1057,IF(AND($AE$11=$AL$6,OR($AH$11="Northbound",$AH$11="Eastbound")),'Raw Data'!AN1264,IF(AND($AE$11=$AL$7,OR($AH$11="Northbound",$AH$11="Eastbound")),'Raw Data'!AN1471,IF(AND($AE$11=$AL$1,OR($AH$11="Southbound",$AH$11="Westbound")),'Raw Data'!AN230,IF(AND($AE$11=$AL$2,OR($AH$11="Southbound",$AH$11="Westbound")),'Raw Data'!AN437,IF(AND($AE$11=$AL$3,OR($AH$11="Southbound",$AH$11="Westbound")),'Raw Data'!AN644,IF(AND($AE$11=$AL$4,OR($AH$11="Southbound",$AH$11="Westbound")),'Raw Data'!AN851,IF(AND($AE$11=$AL$5,OR($AH$11="Southbound",$AH$11="Westbound")),'Raw Data'!AN1058,IF(AND($AE$11=$AL$6,OR($AH$11="Southbound",$AH$11="Westbound")),'Raw Data'!AN1265,IF(AND($AE$11=$AL$7,OR($AH$11="Southbound",$AH$11="Westbound")),'Raw Data'!AN1472,IF(AND($AE$11=$AL$1,$AH$11="Combined"),SUM('Raw Data'!AN229:AN230),IF(AND($AE$11=$AL$2,$AH$11="Combined"),SUM('Raw Data'!AN436:AN437),IF(AND($AE$11=$AL$3,$AH$11="Combined"),SUM('Raw Data'!AN643:AN644),IF(AND($AE$11=$AL$4,$AH$11="Combined"),SUM('Raw Data'!AN850:AN851),IF(AND($AE$11=$AL$5,$AH$11="Combined"),SUM('Raw Data'!AN1057:AN1058),IF(AND($AE$11=$AL$6,$AH$11="Combined"),SUM('Raw Data'!AN1264:AN1265),IF(AND($AE$11=$AL$7,$AH$11="Combined"),SUM('Raw Data'!AN1471:AN1472),"Error")))))))))))))))))))))</f>
        <v>5</v>
      </c>
      <c r="E67" s="6">
        <f>IF(AND($AE$11=$AL$1,OR($AH$11="Northbound",$AH$11="Eastbound")),'Raw Data'!AO229,IF(AND($AE$11=$AL$2,OR($AH$11="Northbound",$AH$11="Eastbound")),'Raw Data'!AO436,IF(AND($AE$11=$AL$3,OR($AH$11="Northbound",$AH$11="Eastbound")),'Raw Data'!AO643,IF(AND($AE$11=$AL$4,OR($AH$11="Northbound",$AH$11="Eastbound")),'Raw Data'!AO850,IF(AND($AE$11=$AL$5,OR($AH$11="Northbound",$AH$11="Eastbound")),'Raw Data'!AO1057,IF(AND($AE$11=$AL$6,OR($AH$11="Northbound",$AH$11="Eastbound")),'Raw Data'!AO1264,IF(AND($AE$11=$AL$7,OR($AH$11="Northbound",$AH$11="Eastbound")),'Raw Data'!AO1471,IF(AND($AE$11=$AL$1,OR($AH$11="Southbound",$AH$11="Westbound")),'Raw Data'!AO230,IF(AND($AE$11=$AL$2,OR($AH$11="Southbound",$AH$11="Westbound")),'Raw Data'!AO437,IF(AND($AE$11=$AL$3,OR($AH$11="Southbound",$AH$11="Westbound")),'Raw Data'!AO644,IF(AND($AE$11=$AL$4,OR($AH$11="Southbound",$AH$11="Westbound")),'Raw Data'!AO851,IF(AND($AE$11=$AL$5,OR($AH$11="Southbound",$AH$11="Westbound")),'Raw Data'!AO1058,IF(AND($AE$11=$AL$6,OR($AH$11="Southbound",$AH$11="Westbound")),'Raw Data'!AO1265,IF(AND($AE$11=$AL$7,OR($AH$11="Southbound",$AH$11="Westbound")),'Raw Data'!AO1472,IF(AND($AE$11=$AL$1,$AH$11="Combined"),SUM('Raw Data'!AO229:AO230),IF(AND($AE$11=$AL$2,$AH$11="Combined"),SUM('Raw Data'!AO436:AO437),IF(AND($AE$11=$AL$3,$AH$11="Combined"),SUM('Raw Data'!AO643:AO644),IF(AND($AE$11=$AL$4,$AH$11="Combined"),SUM('Raw Data'!AO850:AO851),IF(AND($AE$11=$AL$5,$AH$11="Combined"),SUM('Raw Data'!AO1057:AO1058),IF(AND($AE$11=$AL$6,$AH$11="Combined"),SUM('Raw Data'!AO1264:AO1265),IF(AND($AE$11=$AL$7,$AH$11="Combined"),SUM('Raw Data'!AO1471:AO1472),"Error")))))))))))))))))))))</f>
        <v>7</v>
      </c>
      <c r="F67" s="6">
        <f>IF(AND($AE$11=$AL$1,OR($AH$11="Northbound",$AH$11="Eastbound")),'Raw Data'!AP229,IF(AND($AE$11=$AL$2,OR($AH$11="Northbound",$AH$11="Eastbound")),'Raw Data'!AP436,IF(AND($AE$11=$AL$3,OR($AH$11="Northbound",$AH$11="Eastbound")),'Raw Data'!AP643,IF(AND($AE$11=$AL$4,OR($AH$11="Northbound",$AH$11="Eastbound")),'Raw Data'!AP850,IF(AND($AE$11=$AL$5,OR($AH$11="Northbound",$AH$11="Eastbound")),'Raw Data'!AP1057,IF(AND($AE$11=$AL$6,OR($AH$11="Northbound",$AH$11="Eastbound")),'Raw Data'!AP1264,IF(AND($AE$11=$AL$7,OR($AH$11="Northbound",$AH$11="Eastbound")),'Raw Data'!AP1471,IF(AND($AE$11=$AL$1,OR($AH$11="Southbound",$AH$11="Westbound")),'Raw Data'!AP230,IF(AND($AE$11=$AL$2,OR($AH$11="Southbound",$AH$11="Westbound")),'Raw Data'!AP437,IF(AND($AE$11=$AL$3,OR($AH$11="Southbound",$AH$11="Westbound")),'Raw Data'!AP644,IF(AND($AE$11=$AL$4,OR($AH$11="Southbound",$AH$11="Westbound")),'Raw Data'!AP851,IF(AND($AE$11=$AL$5,OR($AH$11="Southbound",$AH$11="Westbound")),'Raw Data'!AP1058,IF(AND($AE$11=$AL$6,OR($AH$11="Southbound",$AH$11="Westbound")),'Raw Data'!AP1265,IF(AND($AE$11=$AL$7,OR($AH$11="Southbound",$AH$11="Westbound")),'Raw Data'!AP1472,IF(AND($AE$11=$AL$1,$AH$11="Combined"),SUM('Raw Data'!AP229:AP230),IF(AND($AE$11=$AL$2,$AH$11="Combined"),SUM('Raw Data'!AP436:AP437),IF(AND($AE$11=$AL$3,$AH$11="Combined"),SUM('Raw Data'!AP643:AP644),IF(AND($AE$11=$AL$4,$AH$11="Combined"),SUM('Raw Data'!AP850:AP851),IF(AND($AE$11=$AL$5,$AH$11="Combined"),SUM('Raw Data'!AP1057:AP1058),IF(AND($AE$11=$AL$6,$AH$11="Combined"),SUM('Raw Data'!AP1264:AP1265),IF(AND($AE$11=$AL$7,$AH$11="Combined"),SUM('Raw Data'!AP1471:AP1472),"Error")))))))))))))))))))))</f>
        <v>4</v>
      </c>
      <c r="G67" s="6">
        <f>IF(AND($AE$11=$AL$1,OR($AH$11="Northbound",$AH$11="Eastbound")),'Raw Data'!AQ229,IF(AND($AE$11=$AL$2,OR($AH$11="Northbound",$AH$11="Eastbound")),'Raw Data'!AQ436,IF(AND($AE$11=$AL$3,OR($AH$11="Northbound",$AH$11="Eastbound")),'Raw Data'!AQ643,IF(AND($AE$11=$AL$4,OR($AH$11="Northbound",$AH$11="Eastbound")),'Raw Data'!AQ850,IF(AND($AE$11=$AL$5,OR($AH$11="Northbound",$AH$11="Eastbound")),'Raw Data'!AQ1057,IF(AND($AE$11=$AL$6,OR($AH$11="Northbound",$AH$11="Eastbound")),'Raw Data'!AQ1264,IF(AND($AE$11=$AL$7,OR($AH$11="Northbound",$AH$11="Eastbound")),'Raw Data'!AQ1471,IF(AND($AE$11=$AL$1,OR($AH$11="Southbound",$AH$11="Westbound")),'Raw Data'!AQ230,IF(AND($AE$11=$AL$2,OR($AH$11="Southbound",$AH$11="Westbound")),'Raw Data'!AQ437,IF(AND($AE$11=$AL$3,OR($AH$11="Southbound",$AH$11="Westbound")),'Raw Data'!AQ644,IF(AND($AE$11=$AL$4,OR($AH$11="Southbound",$AH$11="Westbound")),'Raw Data'!AQ851,IF(AND($AE$11=$AL$5,OR($AH$11="Southbound",$AH$11="Westbound")),'Raw Data'!AQ1058,IF(AND($AE$11=$AL$6,OR($AH$11="Southbound",$AH$11="Westbound")),'Raw Data'!AQ1265,IF(AND($AE$11=$AL$7,OR($AH$11="Southbound",$AH$11="Westbound")),'Raw Data'!AQ1472,IF(AND($AE$11=$AL$1,$AH$11="Combined"),SUM('Raw Data'!AQ229:AQ230),IF(AND($AE$11=$AL$2,$AH$11="Combined"),SUM('Raw Data'!AQ436:AQ437),IF(AND($AE$11=$AL$3,$AH$11="Combined"),SUM('Raw Data'!AQ643:AQ644),IF(AND($AE$11=$AL$4,$AH$11="Combined"),SUM('Raw Data'!AQ850:AQ851),IF(AND($AE$11=$AL$5,$AH$11="Combined"),SUM('Raw Data'!AQ1057:AQ1058),IF(AND($AE$11=$AL$6,$AH$11="Combined"),SUM('Raw Data'!AQ1264:AQ1265),IF(AND($AE$11=$AL$7,$AH$11="Combined"),SUM('Raw Data'!AQ1471:AQ1472),"Error")))))))))))))))))))))</f>
        <v>6</v>
      </c>
      <c r="H67" s="6">
        <f>IF(AND($AE$11=$AL$1,OR($AH$11="Northbound",$AH$11="Eastbound")),'Raw Data'!AR229,IF(AND($AE$11=$AL$2,OR($AH$11="Northbound",$AH$11="Eastbound")),'Raw Data'!AR436,IF(AND($AE$11=$AL$3,OR($AH$11="Northbound",$AH$11="Eastbound")),'Raw Data'!AR643,IF(AND($AE$11=$AL$4,OR($AH$11="Northbound",$AH$11="Eastbound")),'Raw Data'!AR850,IF(AND($AE$11=$AL$5,OR($AH$11="Northbound",$AH$11="Eastbound")),'Raw Data'!AR1057,IF(AND($AE$11=$AL$6,OR($AH$11="Northbound",$AH$11="Eastbound")),'Raw Data'!AR1264,IF(AND($AE$11=$AL$7,OR($AH$11="Northbound",$AH$11="Eastbound")),'Raw Data'!AR1471,IF(AND($AE$11=$AL$1,OR($AH$11="Southbound",$AH$11="Westbound")),'Raw Data'!AR230,IF(AND($AE$11=$AL$2,OR($AH$11="Southbound",$AH$11="Westbound")),'Raw Data'!AR437,IF(AND($AE$11=$AL$3,OR($AH$11="Southbound",$AH$11="Westbound")),'Raw Data'!AR644,IF(AND($AE$11=$AL$4,OR($AH$11="Southbound",$AH$11="Westbound")),'Raw Data'!AR851,IF(AND($AE$11=$AL$5,OR($AH$11="Southbound",$AH$11="Westbound")),'Raw Data'!AR1058,IF(AND($AE$11=$AL$6,OR($AH$11="Southbound",$AH$11="Westbound")),'Raw Data'!AR1265,IF(AND($AE$11=$AL$7,OR($AH$11="Southbound",$AH$11="Westbound")),'Raw Data'!AR1472,IF(AND($AE$11=$AL$1,$AH$11="Combined"),SUM('Raw Data'!AR229:AR230),IF(AND($AE$11=$AL$2,$AH$11="Combined"),SUM('Raw Data'!AR436:AR437),IF(AND($AE$11=$AL$3,$AH$11="Combined"),SUM('Raw Data'!AR643:AR644),IF(AND($AE$11=$AL$4,$AH$11="Combined"),SUM('Raw Data'!AR850:AR851),IF(AND($AE$11=$AL$5,$AH$11="Combined"),SUM('Raw Data'!AR1057:AR1058),IF(AND($AE$11=$AL$6,$AH$11="Combined"),SUM('Raw Data'!AR1264:AR1265),IF(AND($AE$11=$AL$7,$AH$11="Combined"),SUM('Raw Data'!AR1471:AR1472),"Error")))))))))))))))))))))</f>
        <v>0</v>
      </c>
      <c r="I67" s="6">
        <f>IF(AND($AE$11=$AL$1,OR($AH$11="Northbound",$AH$11="Eastbound")),'Raw Data'!AS229,IF(AND($AE$11=$AL$2,OR($AH$11="Northbound",$AH$11="Eastbound")),'Raw Data'!AS436,IF(AND($AE$11=$AL$3,OR($AH$11="Northbound",$AH$11="Eastbound")),'Raw Data'!AS643,IF(AND($AE$11=$AL$4,OR($AH$11="Northbound",$AH$11="Eastbound")),'Raw Data'!AS850,IF(AND($AE$11=$AL$5,OR($AH$11="Northbound",$AH$11="Eastbound")),'Raw Data'!AS1057,IF(AND($AE$11=$AL$6,OR($AH$11="Northbound",$AH$11="Eastbound")),'Raw Data'!AS1264,IF(AND($AE$11=$AL$7,OR($AH$11="Northbound",$AH$11="Eastbound")),'Raw Data'!AS1471,IF(AND($AE$11=$AL$1,OR($AH$11="Southbound",$AH$11="Westbound")),'Raw Data'!AS230,IF(AND($AE$11=$AL$2,OR($AH$11="Southbound",$AH$11="Westbound")),'Raw Data'!AS437,IF(AND($AE$11=$AL$3,OR($AH$11="Southbound",$AH$11="Westbound")),'Raw Data'!AS644,IF(AND($AE$11=$AL$4,OR($AH$11="Southbound",$AH$11="Westbound")),'Raw Data'!AS851,IF(AND($AE$11=$AL$5,OR($AH$11="Southbound",$AH$11="Westbound")),'Raw Data'!AS1058,IF(AND($AE$11=$AL$6,OR($AH$11="Southbound",$AH$11="Westbound")),'Raw Data'!AS1265,IF(AND($AE$11=$AL$7,OR($AH$11="Southbound",$AH$11="Westbound")),'Raw Data'!AS1472,IF(AND($AE$11=$AL$1,$AH$11="Combined"),SUM('Raw Data'!AS229:AS230),IF(AND($AE$11=$AL$2,$AH$11="Combined"),SUM('Raw Data'!AS436:AS437),IF(AND($AE$11=$AL$3,$AH$11="Combined"),SUM('Raw Data'!AS643:AS644),IF(AND($AE$11=$AL$4,$AH$11="Combined"),SUM('Raw Data'!AS850:AS851),IF(AND($AE$11=$AL$5,$AH$11="Combined"),SUM('Raw Data'!AS1057:AS1058),IF(AND($AE$11=$AL$6,$AH$11="Combined"),SUM('Raw Data'!AS1264:AS1265),IF(AND($AE$11=$AL$7,$AH$11="Combined"),SUM('Raw Data'!AS1471:AS1472),"Error")))))))))))))))))))))</f>
        <v>0</v>
      </c>
      <c r="J67" s="6">
        <f>IF(AND($AE$11=$AL$1,OR($AH$11="Northbound",$AH$11="Eastbound")),'Raw Data'!AT229,IF(AND($AE$11=$AL$2,OR($AH$11="Northbound",$AH$11="Eastbound")),'Raw Data'!AT436,IF(AND($AE$11=$AL$3,OR($AH$11="Northbound",$AH$11="Eastbound")),'Raw Data'!AT643,IF(AND($AE$11=$AL$4,OR($AH$11="Northbound",$AH$11="Eastbound")),'Raw Data'!AT850,IF(AND($AE$11=$AL$5,OR($AH$11="Northbound",$AH$11="Eastbound")),'Raw Data'!AT1057,IF(AND($AE$11=$AL$6,OR($AH$11="Northbound",$AH$11="Eastbound")),'Raw Data'!AT1264,IF(AND($AE$11=$AL$7,OR($AH$11="Northbound",$AH$11="Eastbound")),'Raw Data'!AT1471,IF(AND($AE$11=$AL$1,OR($AH$11="Southbound",$AH$11="Westbound")),'Raw Data'!AT230,IF(AND($AE$11=$AL$2,OR($AH$11="Southbound",$AH$11="Westbound")),'Raw Data'!AT437,IF(AND($AE$11=$AL$3,OR($AH$11="Southbound",$AH$11="Westbound")),'Raw Data'!AT644,IF(AND($AE$11=$AL$4,OR($AH$11="Southbound",$AH$11="Westbound")),'Raw Data'!AT851,IF(AND($AE$11=$AL$5,OR($AH$11="Southbound",$AH$11="Westbound")),'Raw Data'!AT1058,IF(AND($AE$11=$AL$6,OR($AH$11="Southbound",$AH$11="Westbound")),'Raw Data'!AT1265,IF(AND($AE$11=$AL$7,OR($AH$11="Southbound",$AH$11="Westbound")),'Raw Data'!AT1472,IF(AND($AE$11=$AL$1,$AH$11="Combined"),SUM('Raw Data'!AT229:AT230),IF(AND($AE$11=$AL$2,$AH$11="Combined"),SUM('Raw Data'!AT436:AT437),IF(AND($AE$11=$AL$3,$AH$11="Combined"),SUM('Raw Data'!AT643:AT644),IF(AND($AE$11=$AL$4,$AH$11="Combined"),SUM('Raw Data'!AT850:AT851),IF(AND($AE$11=$AL$5,$AH$11="Combined"),SUM('Raw Data'!AT1057:AT1058),IF(AND($AE$11=$AL$6,$AH$11="Combined"),SUM('Raw Data'!AT1264:AT1265),IF(AND($AE$11=$AL$7,$AH$11="Combined"),SUM('Raw Data'!AT1471:AT1472),"Error")))))))))))))))))))))</f>
        <v>0</v>
      </c>
      <c r="K67" s="6">
        <f>IF(AND($AE$11=$AL$1,OR($AH$11="Northbound",$AH$11="Eastbound")),'Raw Data'!AU229,IF(AND($AE$11=$AL$2,OR($AH$11="Northbound",$AH$11="Eastbound")),'Raw Data'!AU436,IF(AND($AE$11=$AL$3,OR($AH$11="Northbound",$AH$11="Eastbound")),'Raw Data'!AU643,IF(AND($AE$11=$AL$4,OR($AH$11="Northbound",$AH$11="Eastbound")),'Raw Data'!AU850,IF(AND($AE$11=$AL$5,OR($AH$11="Northbound",$AH$11="Eastbound")),'Raw Data'!AU1057,IF(AND($AE$11=$AL$6,OR($AH$11="Northbound",$AH$11="Eastbound")),'Raw Data'!AU1264,IF(AND($AE$11=$AL$7,OR($AH$11="Northbound",$AH$11="Eastbound")),'Raw Data'!AU1471,IF(AND($AE$11=$AL$1,OR($AH$11="Southbound",$AH$11="Westbound")),'Raw Data'!AU230,IF(AND($AE$11=$AL$2,OR($AH$11="Southbound",$AH$11="Westbound")),'Raw Data'!AU437,IF(AND($AE$11=$AL$3,OR($AH$11="Southbound",$AH$11="Westbound")),'Raw Data'!AU644,IF(AND($AE$11=$AL$4,OR($AH$11="Southbound",$AH$11="Westbound")),'Raw Data'!AU851,IF(AND($AE$11=$AL$5,OR($AH$11="Southbound",$AH$11="Westbound")),'Raw Data'!AU1058,IF(AND($AE$11=$AL$6,OR($AH$11="Southbound",$AH$11="Westbound")),'Raw Data'!AU1265,IF(AND($AE$11=$AL$7,OR($AH$11="Southbound",$AH$11="Westbound")),'Raw Data'!AU1472,IF(AND($AE$11=$AL$1,$AH$11="Combined"),SUM('Raw Data'!AU229:AU230),IF(AND($AE$11=$AL$2,$AH$11="Combined"),SUM('Raw Data'!AU436:AU437),IF(AND($AE$11=$AL$3,$AH$11="Combined"),SUM('Raw Data'!AU643:AU644),IF(AND($AE$11=$AL$4,$AH$11="Combined"),SUM('Raw Data'!AU850:AU851),IF(AND($AE$11=$AL$5,$AH$11="Combined"),SUM('Raw Data'!AU1057:AU1058),IF(AND($AE$11=$AL$6,$AH$11="Combined"),SUM('Raw Data'!AU1264:AU1265),IF(AND($AE$11=$AL$7,$AH$11="Combined"),SUM('Raw Data'!AU1471:AU1472),"Error")))))))))))))))))))))</f>
        <v>0</v>
      </c>
      <c r="L67" s="6">
        <f>IF(AND($AE$11=$AL$1,OR($AH$11="Northbound",$AH$11="Eastbound")),'Raw Data'!AV229,IF(AND($AE$11=$AL$2,OR($AH$11="Northbound",$AH$11="Eastbound")),'Raw Data'!AV436,IF(AND($AE$11=$AL$3,OR($AH$11="Northbound",$AH$11="Eastbound")),'Raw Data'!AV643,IF(AND($AE$11=$AL$4,OR($AH$11="Northbound",$AH$11="Eastbound")),'Raw Data'!AV850,IF(AND($AE$11=$AL$5,OR($AH$11="Northbound",$AH$11="Eastbound")),'Raw Data'!AV1057,IF(AND($AE$11=$AL$6,OR($AH$11="Northbound",$AH$11="Eastbound")),'Raw Data'!AV1264,IF(AND($AE$11=$AL$7,OR($AH$11="Northbound",$AH$11="Eastbound")),'Raw Data'!AV1471,IF(AND($AE$11=$AL$1,OR($AH$11="Southbound",$AH$11="Westbound")),'Raw Data'!AV230,IF(AND($AE$11=$AL$2,OR($AH$11="Southbound",$AH$11="Westbound")),'Raw Data'!AV437,IF(AND($AE$11=$AL$3,OR($AH$11="Southbound",$AH$11="Westbound")),'Raw Data'!AV644,IF(AND($AE$11=$AL$4,OR($AH$11="Southbound",$AH$11="Westbound")),'Raw Data'!AV851,IF(AND($AE$11=$AL$5,OR($AH$11="Southbound",$AH$11="Westbound")),'Raw Data'!AV1058,IF(AND($AE$11=$AL$6,OR($AH$11="Southbound",$AH$11="Westbound")),'Raw Data'!AV1265,IF(AND($AE$11=$AL$7,OR($AH$11="Southbound",$AH$11="Westbound")),'Raw Data'!AV1472,IF(AND($AE$11=$AL$1,$AH$11="Combined"),SUM('Raw Data'!AV229:AV230),IF(AND($AE$11=$AL$2,$AH$11="Combined"),SUM('Raw Data'!AV436:AV437),IF(AND($AE$11=$AL$3,$AH$11="Combined"),SUM('Raw Data'!AV643:AV644),IF(AND($AE$11=$AL$4,$AH$11="Combined"),SUM('Raw Data'!AV850:AV851),IF(AND($AE$11=$AL$5,$AH$11="Combined"),SUM('Raw Data'!AV1057:AV1058),IF(AND($AE$11=$AL$6,$AH$11="Combined"),SUM('Raw Data'!AV1264:AV1265),IF(AND($AE$11=$AL$7,$AH$11="Combined"),SUM('Raw Data'!AV1471:AV1472),"Error")))))))))))))))))))))</f>
        <v>0</v>
      </c>
      <c r="M67" s="6">
        <f>IF(AND($AE$11=$AL$1,OR($AH$11="Northbound",$AH$11="Eastbound")),'Raw Data'!AW229,IF(AND($AE$11=$AL$2,OR($AH$11="Northbound",$AH$11="Eastbound")),'Raw Data'!AW436,IF(AND($AE$11=$AL$3,OR($AH$11="Northbound",$AH$11="Eastbound")),'Raw Data'!AW643,IF(AND($AE$11=$AL$4,OR($AH$11="Northbound",$AH$11="Eastbound")),'Raw Data'!AW850,IF(AND($AE$11=$AL$5,OR($AH$11="Northbound",$AH$11="Eastbound")),'Raw Data'!AW1057,IF(AND($AE$11=$AL$6,OR($AH$11="Northbound",$AH$11="Eastbound")),'Raw Data'!AW1264,IF(AND($AE$11=$AL$7,OR($AH$11="Northbound",$AH$11="Eastbound")),'Raw Data'!AW1471,IF(AND($AE$11=$AL$1,OR($AH$11="Southbound",$AH$11="Westbound")),'Raw Data'!AW230,IF(AND($AE$11=$AL$2,OR($AH$11="Southbound",$AH$11="Westbound")),'Raw Data'!AW437,IF(AND($AE$11=$AL$3,OR($AH$11="Southbound",$AH$11="Westbound")),'Raw Data'!AW644,IF(AND($AE$11=$AL$4,OR($AH$11="Southbound",$AH$11="Westbound")),'Raw Data'!AW851,IF(AND($AE$11=$AL$5,OR($AH$11="Southbound",$AH$11="Westbound")),'Raw Data'!AW1058,IF(AND($AE$11=$AL$6,OR($AH$11="Southbound",$AH$11="Westbound")),'Raw Data'!AW1265,IF(AND($AE$11=$AL$7,OR($AH$11="Southbound",$AH$11="Westbound")),'Raw Data'!AW1472,IF(AND($AE$11=$AL$1,$AH$11="Combined"),SUM('Raw Data'!AW229:AW230),IF(AND($AE$11=$AL$2,$AH$11="Combined"),SUM('Raw Data'!AW436:AW437),IF(AND($AE$11=$AL$3,$AH$11="Combined"),SUM('Raw Data'!AW643:AW644),IF(AND($AE$11=$AL$4,$AH$11="Combined"),SUM('Raw Data'!AW850:AW851),IF(AND($AE$11=$AL$5,$AH$11="Combined"),SUM('Raw Data'!AW1057:AW1058),IF(AND($AE$11=$AL$6,$AH$11="Combined"),SUM('Raw Data'!AW1264:AW1265),IF(AND($AE$11=$AL$7,$AH$11="Combined"),SUM('Raw Data'!AW1471:AW1472),"Error")))))))))))))))))))))</f>
        <v>0</v>
      </c>
      <c r="N67" s="6">
        <f>IF(AND($AE$11=$AL$1,OR($AH$11="Northbound",$AH$11="Eastbound")),'Raw Data'!AX229,IF(AND($AE$11=$AL$2,OR($AH$11="Northbound",$AH$11="Eastbound")),'Raw Data'!AX436,IF(AND($AE$11=$AL$3,OR($AH$11="Northbound",$AH$11="Eastbound")),'Raw Data'!AX643,IF(AND($AE$11=$AL$4,OR($AH$11="Northbound",$AH$11="Eastbound")),'Raw Data'!AX850,IF(AND($AE$11=$AL$5,OR($AH$11="Northbound",$AH$11="Eastbound")),'Raw Data'!AX1057,IF(AND($AE$11=$AL$6,OR($AH$11="Northbound",$AH$11="Eastbound")),'Raw Data'!AX1264,IF(AND($AE$11=$AL$7,OR($AH$11="Northbound",$AH$11="Eastbound")),'Raw Data'!AX1471,IF(AND($AE$11=$AL$1,OR($AH$11="Southbound",$AH$11="Westbound")),'Raw Data'!AX230,IF(AND($AE$11=$AL$2,OR($AH$11="Southbound",$AH$11="Westbound")),'Raw Data'!AX437,IF(AND($AE$11=$AL$3,OR($AH$11="Southbound",$AH$11="Westbound")),'Raw Data'!AX644,IF(AND($AE$11=$AL$4,OR($AH$11="Southbound",$AH$11="Westbound")),'Raw Data'!AX851,IF(AND($AE$11=$AL$5,OR($AH$11="Southbound",$AH$11="Westbound")),'Raw Data'!AX1058,IF(AND($AE$11=$AL$6,OR($AH$11="Southbound",$AH$11="Westbound")),'Raw Data'!AX1265,IF(AND($AE$11=$AL$7,OR($AH$11="Southbound",$AH$11="Westbound")),'Raw Data'!AX1472,IF(AND($AE$11=$AL$1,$AH$11="Combined"),SUM('Raw Data'!AX229:AX230),IF(AND($AE$11=$AL$2,$AH$11="Combined"),SUM('Raw Data'!AX436:AX437),IF(AND($AE$11=$AL$3,$AH$11="Combined"),SUM('Raw Data'!AX643:AX644),IF(AND($AE$11=$AL$4,$AH$11="Combined"),SUM('Raw Data'!AX850:AX851),IF(AND($AE$11=$AL$5,$AH$11="Combined"),SUM('Raw Data'!AX1057:AX1058),IF(AND($AE$11=$AL$6,$AH$11="Combined"),SUM('Raw Data'!AX1264:AX1265),IF(AND($AE$11=$AL$7,$AH$11="Combined"),SUM('Raw Data'!AX1471:AX1472),"Error")))))))))))))))))))))</f>
        <v>0</v>
      </c>
      <c r="O67" s="6">
        <f>IF(AND($AE$11=$AL$1,OR($AH$11="Northbound",$AH$11="Eastbound")),'Raw Data'!AY229,IF(AND($AE$11=$AL$2,OR($AH$11="Northbound",$AH$11="Eastbound")),'Raw Data'!AY436,IF(AND($AE$11=$AL$3,OR($AH$11="Northbound",$AH$11="Eastbound")),'Raw Data'!AY643,IF(AND($AE$11=$AL$4,OR($AH$11="Northbound",$AH$11="Eastbound")),'Raw Data'!AY850,IF(AND($AE$11=$AL$5,OR($AH$11="Northbound",$AH$11="Eastbound")),'Raw Data'!AY1057,IF(AND($AE$11=$AL$6,OR($AH$11="Northbound",$AH$11="Eastbound")),'Raw Data'!AY1264,IF(AND($AE$11=$AL$7,OR($AH$11="Northbound",$AH$11="Eastbound")),'Raw Data'!AY1471,IF(AND($AE$11=$AL$1,OR($AH$11="Southbound",$AH$11="Westbound")),'Raw Data'!AY230,IF(AND($AE$11=$AL$2,OR($AH$11="Southbound",$AH$11="Westbound")),'Raw Data'!AY437,IF(AND($AE$11=$AL$3,OR($AH$11="Southbound",$AH$11="Westbound")),'Raw Data'!AY644,IF(AND($AE$11=$AL$4,OR($AH$11="Southbound",$AH$11="Westbound")),'Raw Data'!AY851,IF(AND($AE$11=$AL$5,OR($AH$11="Southbound",$AH$11="Westbound")),'Raw Data'!AY1058,IF(AND($AE$11=$AL$6,OR($AH$11="Southbound",$AH$11="Westbound")),'Raw Data'!AY1265,IF(AND($AE$11=$AL$7,OR($AH$11="Southbound",$AH$11="Westbound")),'Raw Data'!AY1472,IF(AND($AE$11=$AL$1,$AH$11="Combined"),SUM('Raw Data'!AY229:AY230),IF(AND($AE$11=$AL$2,$AH$11="Combined"),SUM('Raw Data'!AY436:AY437),IF(AND($AE$11=$AL$3,$AH$11="Combined"),SUM('Raw Data'!AY643:AY644),IF(AND($AE$11=$AL$4,$AH$11="Combined"),SUM('Raw Data'!AY850:AY851),IF(AND($AE$11=$AL$5,$AH$11="Combined"),SUM('Raw Data'!AY1057:AY1058),IF(AND($AE$11=$AL$6,$AH$11="Combined"),SUM('Raw Data'!AY1264:AY1265),IF(AND($AE$11=$AL$7,$AH$11="Combined"),SUM('Raw Data'!AY1471:AY1472),"Error")))))))))))))))))))))</f>
        <v>0</v>
      </c>
      <c r="P67" s="6">
        <f>IF(AND($AE$11=$AL$1,OR($AH$11="Northbound",$AH$11="Eastbound")),'Raw Data'!AZ229,IF(AND($AE$11=$AL$2,OR($AH$11="Northbound",$AH$11="Eastbound")),'Raw Data'!AZ436,IF(AND($AE$11=$AL$3,OR($AH$11="Northbound",$AH$11="Eastbound")),'Raw Data'!AZ643,IF(AND($AE$11=$AL$4,OR($AH$11="Northbound",$AH$11="Eastbound")),'Raw Data'!AZ850,IF(AND($AE$11=$AL$5,OR($AH$11="Northbound",$AH$11="Eastbound")),'Raw Data'!AZ1057,IF(AND($AE$11=$AL$6,OR($AH$11="Northbound",$AH$11="Eastbound")),'Raw Data'!AZ1264,IF(AND($AE$11=$AL$7,OR($AH$11="Northbound",$AH$11="Eastbound")),'Raw Data'!AZ1471,IF(AND($AE$11=$AL$1,OR($AH$11="Southbound",$AH$11="Westbound")),'Raw Data'!AZ230,IF(AND($AE$11=$AL$2,OR($AH$11="Southbound",$AH$11="Westbound")),'Raw Data'!AZ437,IF(AND($AE$11=$AL$3,OR($AH$11="Southbound",$AH$11="Westbound")),'Raw Data'!AZ644,IF(AND($AE$11=$AL$4,OR($AH$11="Southbound",$AH$11="Westbound")),'Raw Data'!AZ851,IF(AND($AE$11=$AL$5,OR($AH$11="Southbound",$AH$11="Westbound")),'Raw Data'!AZ1058,IF(AND($AE$11=$AL$6,OR($AH$11="Southbound",$AH$11="Westbound")),'Raw Data'!AZ1265,IF(AND($AE$11=$AL$7,OR($AH$11="Southbound",$AH$11="Westbound")),'Raw Data'!AZ1472,IF(AND($AE$11=$AL$1,$AH$11="Combined"),SUM('Raw Data'!AZ229:AZ230),IF(AND($AE$11=$AL$2,$AH$11="Combined"),SUM('Raw Data'!AZ436:AZ437),IF(AND($AE$11=$AL$3,$AH$11="Combined"),SUM('Raw Data'!AZ643:AZ644),IF(AND($AE$11=$AL$4,$AH$11="Combined"),SUM('Raw Data'!AZ850:AZ851),IF(AND($AE$11=$AL$5,$AH$11="Combined"),SUM('Raw Data'!AZ1057:AZ1058),IF(AND($AE$11=$AL$6,$AH$11="Combined"),SUM('Raw Data'!AZ1264:AZ1265),IF(AND($AE$11=$AL$7,$AH$11="Combined"),SUM('Raw Data'!AZ1471:AZ1472),"Error")))))))))))))))))))))</f>
        <v>0</v>
      </c>
      <c r="Q67" s="6">
        <f>IF(AND($AE$11=$AL$1,OR($AH$11="Northbound",$AH$11="Eastbound")),'Raw Data'!BA229,IF(AND($AE$11=$AL$2,OR($AH$11="Northbound",$AH$11="Eastbound")),'Raw Data'!BA436,IF(AND($AE$11=$AL$3,OR($AH$11="Northbound",$AH$11="Eastbound")),'Raw Data'!BA643,IF(AND($AE$11=$AL$4,OR($AH$11="Northbound",$AH$11="Eastbound")),'Raw Data'!BA850,IF(AND($AE$11=$AL$5,OR($AH$11="Northbound",$AH$11="Eastbound")),'Raw Data'!BA1057,IF(AND($AE$11=$AL$6,OR($AH$11="Northbound",$AH$11="Eastbound")),'Raw Data'!BA1264,IF(AND($AE$11=$AL$7,OR($AH$11="Northbound",$AH$11="Eastbound")),'Raw Data'!BA1471,IF(AND($AE$11=$AL$1,OR($AH$11="Southbound",$AH$11="Westbound")),'Raw Data'!BA230,IF(AND($AE$11=$AL$2,OR($AH$11="Southbound",$AH$11="Westbound")),'Raw Data'!BA437,IF(AND($AE$11=$AL$3,OR($AH$11="Southbound",$AH$11="Westbound")),'Raw Data'!BA644,IF(AND($AE$11=$AL$4,OR($AH$11="Southbound",$AH$11="Westbound")),'Raw Data'!BA851,IF(AND($AE$11=$AL$5,OR($AH$11="Southbound",$AH$11="Westbound")),'Raw Data'!BA1058,IF(AND($AE$11=$AL$6,OR($AH$11="Southbound",$AH$11="Westbound")),'Raw Data'!BA1265,IF(AND($AE$11=$AL$7,OR($AH$11="Southbound",$AH$11="Westbound")),'Raw Data'!BA1472,IF(AND($AE$11=$AL$1,$AH$11="Combined"),SUM('Raw Data'!BA229:BA230),IF(AND($AE$11=$AL$2,$AH$11="Combined"),SUM('Raw Data'!BA436:BA437),IF(AND($AE$11=$AL$3,$AH$11="Combined"),SUM('Raw Data'!BA643:BA644),IF(AND($AE$11=$AL$4,$AH$11="Combined"),SUM('Raw Data'!BA850:BA851),IF(AND($AE$11=$AL$5,$AH$11="Combined"),SUM('Raw Data'!BA1057:BA1058),IF(AND($AE$11=$AL$6,$AH$11="Combined"),SUM('Raw Data'!BA1264:BA1265),IF(AND($AE$11=$AL$7,$AH$11="Combined"),SUM('Raw Data'!BA1471:BA1472),"Error")))))))))))))))))))))</f>
        <v>0</v>
      </c>
      <c r="R67" s="6">
        <f>IF(AND($AE$11=$AL$1,OR($AH$11="Northbound",$AH$11="Eastbound")),'Raw Data'!BB229,IF(AND($AE$11=$AL$2,OR($AH$11="Northbound",$AH$11="Eastbound")),'Raw Data'!BB436,IF(AND($AE$11=$AL$3,OR($AH$11="Northbound",$AH$11="Eastbound")),'Raw Data'!BB643,IF(AND($AE$11=$AL$4,OR($AH$11="Northbound",$AH$11="Eastbound")),'Raw Data'!BB850,IF(AND($AE$11=$AL$5,OR($AH$11="Northbound",$AH$11="Eastbound")),'Raw Data'!BB1057,IF(AND($AE$11=$AL$6,OR($AH$11="Northbound",$AH$11="Eastbound")),'Raw Data'!BB1264,IF(AND($AE$11=$AL$7,OR($AH$11="Northbound",$AH$11="Eastbound")),'Raw Data'!BB1471,IF(AND($AE$11=$AL$1,OR($AH$11="Southbound",$AH$11="Westbound")),'Raw Data'!BB230,IF(AND($AE$11=$AL$2,OR($AH$11="Southbound",$AH$11="Westbound")),'Raw Data'!BB437,IF(AND($AE$11=$AL$3,OR($AH$11="Southbound",$AH$11="Westbound")),'Raw Data'!BB644,IF(AND($AE$11=$AL$4,OR($AH$11="Southbound",$AH$11="Westbound")),'Raw Data'!BB851,IF(AND($AE$11=$AL$5,OR($AH$11="Southbound",$AH$11="Westbound")),'Raw Data'!BB1058,IF(AND($AE$11=$AL$6,OR($AH$11="Southbound",$AH$11="Westbound")),'Raw Data'!BB1265,IF(AND($AE$11=$AL$7,OR($AH$11="Southbound",$AH$11="Westbound")),'Raw Data'!BB1472,IF(AND($AE$11=$AL$1,$AH$11="Combined"),SUM('Raw Data'!BB229:BB230),IF(AND($AE$11=$AL$2,$AH$11="Combined"),SUM('Raw Data'!BB436:BB437),IF(AND($AE$11=$AL$3,$AH$11="Combined"),SUM('Raw Data'!BB643:BB644),IF(AND($AE$11=$AL$4,$AH$11="Combined"),SUM('Raw Data'!BB850:BB851),IF(AND($AE$11=$AL$5,$AH$11="Combined"),SUM('Raw Data'!BB1057:BB1058),IF(AND($AE$11=$AL$6,$AH$11="Combined"),SUM('Raw Data'!BB1264:BB1265),IF(AND($AE$11=$AL$7,$AH$11="Combined"),SUM('Raw Data'!BB1471:BB1472),"Error")))))))))))))))))))))</f>
        <v>0</v>
      </c>
      <c r="S67" s="6">
        <f>IF(AND($AE$11=$AL$1,OR($AH$11="Northbound",$AH$11="Eastbound")),'Raw Data'!BC229,IF(AND($AE$11=$AL$2,OR($AH$11="Northbound",$AH$11="Eastbound")),'Raw Data'!BC436,IF(AND($AE$11=$AL$3,OR($AH$11="Northbound",$AH$11="Eastbound")),'Raw Data'!BC643,IF(AND($AE$11=$AL$4,OR($AH$11="Northbound",$AH$11="Eastbound")),'Raw Data'!BC850,IF(AND($AE$11=$AL$5,OR($AH$11="Northbound",$AH$11="Eastbound")),'Raw Data'!BC1057,IF(AND($AE$11=$AL$6,OR($AH$11="Northbound",$AH$11="Eastbound")),'Raw Data'!BC1264,IF(AND($AE$11=$AL$7,OR($AH$11="Northbound",$AH$11="Eastbound")),'Raw Data'!BC1471,IF(AND($AE$11=$AL$1,OR($AH$11="Southbound",$AH$11="Westbound")),'Raw Data'!BC230,IF(AND($AE$11=$AL$2,OR($AH$11="Southbound",$AH$11="Westbound")),'Raw Data'!BC437,IF(AND($AE$11=$AL$3,OR($AH$11="Southbound",$AH$11="Westbound")),'Raw Data'!BC644,IF(AND($AE$11=$AL$4,OR($AH$11="Southbound",$AH$11="Westbound")),'Raw Data'!BC851,IF(AND($AE$11=$AL$5,OR($AH$11="Southbound",$AH$11="Westbound")),'Raw Data'!BC1058,IF(AND($AE$11=$AL$6,OR($AH$11="Southbound",$AH$11="Westbound")),'Raw Data'!BC1265,IF(AND($AE$11=$AL$7,OR($AH$11="Southbound",$AH$11="Westbound")),'Raw Data'!BC1472,IF(AND($AE$11=$AL$1,$AH$11="Combined"),SUM('Raw Data'!BC229:BC230),IF(AND($AE$11=$AL$2,$AH$11="Combined"),SUM('Raw Data'!BC436:BC437),IF(AND($AE$11=$AL$3,$AH$11="Combined"),SUM('Raw Data'!BC643:BC644),IF(AND($AE$11=$AL$4,$AH$11="Combined"),SUM('Raw Data'!BC850:BC851),IF(AND($AE$11=$AL$5,$AH$11="Combined"),SUM('Raw Data'!BC1057:BC1058),IF(AND($AE$11=$AL$6,$AH$11="Combined"),SUM('Raw Data'!BC1264:BC1265),IF(AND($AE$11=$AL$7,$AH$11="Combined"),SUM('Raw Data'!BC1471:BC1472),"Error")))))))))))))))))))))</f>
        <v>0</v>
      </c>
      <c r="T67" s="6">
        <f>IF(AND($AE$11=$AL$1,OR($AH$11="Northbound",$AH$11="Eastbound")),'Raw Data'!BD229,IF(AND($AE$11=$AL$2,OR($AH$11="Northbound",$AH$11="Eastbound")),'Raw Data'!BD436,IF(AND($AE$11=$AL$3,OR($AH$11="Northbound",$AH$11="Eastbound")),'Raw Data'!BD643,IF(AND($AE$11=$AL$4,OR($AH$11="Northbound",$AH$11="Eastbound")),'Raw Data'!BD850,IF(AND($AE$11=$AL$5,OR($AH$11="Northbound",$AH$11="Eastbound")),'Raw Data'!BD1057,IF(AND($AE$11=$AL$6,OR($AH$11="Northbound",$AH$11="Eastbound")),'Raw Data'!BD1264,IF(AND($AE$11=$AL$7,OR($AH$11="Northbound",$AH$11="Eastbound")),'Raw Data'!BD1471,IF(AND($AE$11=$AL$1,OR($AH$11="Southbound",$AH$11="Westbound")),'Raw Data'!BD230,IF(AND($AE$11=$AL$2,OR($AH$11="Southbound",$AH$11="Westbound")),'Raw Data'!BD437,IF(AND($AE$11=$AL$3,OR($AH$11="Southbound",$AH$11="Westbound")),'Raw Data'!BD644,IF(AND($AE$11=$AL$4,OR($AH$11="Southbound",$AH$11="Westbound")),'Raw Data'!BD851,IF(AND($AE$11=$AL$5,OR($AH$11="Southbound",$AH$11="Westbound")),'Raw Data'!BD1058,IF(AND($AE$11=$AL$6,OR($AH$11="Southbound",$AH$11="Westbound")),'Raw Data'!BD1265,IF(AND($AE$11=$AL$7,OR($AH$11="Southbound",$AH$11="Westbound")),'Raw Data'!BD1472,IF(AND($AE$11=$AL$1,$AH$11="Combined"),SUM('Raw Data'!BD229:BD230),IF(AND($AE$11=$AL$2,$AH$11="Combined"),SUM('Raw Data'!BD436:BD437),IF(AND($AE$11=$AL$3,$AH$11="Combined"),SUM('Raw Data'!BD643:BD644),IF(AND($AE$11=$AL$4,$AH$11="Combined"),SUM('Raw Data'!BD850:BD851),IF(AND($AE$11=$AL$5,$AH$11="Combined"),SUM('Raw Data'!BD1057:BD1058),IF(AND($AE$11=$AL$6,$AH$11="Combined"),SUM('Raw Data'!BD1264:BD1265),IF(AND($AE$11=$AL$7,$AH$11="Combined"),SUM('Raw Data'!BD1471:BD1472),"Error")))))))))))))))))))))</f>
        <v>0</v>
      </c>
      <c r="U67" s="6">
        <f>IF(AND($AE$11=$AL$1,OR($AH$11="Northbound",$AH$11="Eastbound")),'Raw Data'!BE229,IF(AND($AE$11=$AL$2,OR($AH$11="Northbound",$AH$11="Eastbound")),'Raw Data'!BE436,IF(AND($AE$11=$AL$3,OR($AH$11="Northbound",$AH$11="Eastbound")),'Raw Data'!BE643,IF(AND($AE$11=$AL$4,OR($AH$11="Northbound",$AH$11="Eastbound")),'Raw Data'!BE850,IF(AND($AE$11=$AL$5,OR($AH$11="Northbound",$AH$11="Eastbound")),'Raw Data'!BE1057,IF(AND($AE$11=$AL$6,OR($AH$11="Northbound",$AH$11="Eastbound")),'Raw Data'!BE1264,IF(AND($AE$11=$AL$7,OR($AH$11="Northbound",$AH$11="Eastbound")),'Raw Data'!BE1471,IF(AND($AE$11=$AL$1,OR($AH$11="Southbound",$AH$11="Westbound")),'Raw Data'!BE230,IF(AND($AE$11=$AL$2,OR($AH$11="Southbound",$AH$11="Westbound")),'Raw Data'!BE437,IF(AND($AE$11=$AL$3,OR($AH$11="Southbound",$AH$11="Westbound")),'Raw Data'!BE644,IF(AND($AE$11=$AL$4,OR($AH$11="Southbound",$AH$11="Westbound")),'Raw Data'!BE851,IF(AND($AE$11=$AL$5,OR($AH$11="Southbound",$AH$11="Westbound")),'Raw Data'!BE1058,IF(AND($AE$11=$AL$6,OR($AH$11="Southbound",$AH$11="Westbound")),'Raw Data'!BE1265,IF(AND($AE$11=$AL$7,OR($AH$11="Southbound",$AH$11="Westbound")),'Raw Data'!BE1472,IF(AND($AE$11=$AL$1,$AH$11="Combined"),SUM('Raw Data'!BE229:BE230),IF(AND($AE$11=$AL$2,$AH$11="Combined"),SUM('Raw Data'!BE436:BE437),IF(AND($AE$11=$AL$3,$AH$11="Combined"),SUM('Raw Data'!BE643:BE644),IF(AND($AE$11=$AL$4,$AH$11="Combined"),SUM('Raw Data'!BE850:BE851),IF(AND($AE$11=$AL$5,$AH$11="Combined"),SUM('Raw Data'!BE1057:BE1058),IF(AND($AE$11=$AL$6,$AH$11="Combined"),SUM('Raw Data'!BE1264:BE1265),IF(AND($AE$11=$AL$7,$AH$11="Combined"),SUM('Raw Data'!BE1471:BE1472),"Error")))))))))))))))))))))</f>
        <v>0</v>
      </c>
      <c r="V67" s="6">
        <f>IF(AND($AE$11=$AL$1,OR($AH$11="Northbound",$AH$11="Eastbound")),'Raw Data'!BF229,IF(AND($AE$11=$AL$2,OR($AH$11="Northbound",$AH$11="Eastbound")),'Raw Data'!BF436,IF(AND($AE$11=$AL$3,OR($AH$11="Northbound",$AH$11="Eastbound")),'Raw Data'!BF643,IF(AND($AE$11=$AL$4,OR($AH$11="Northbound",$AH$11="Eastbound")),'Raw Data'!BF850,IF(AND($AE$11=$AL$5,OR($AH$11="Northbound",$AH$11="Eastbound")),'Raw Data'!BF1057,IF(AND($AE$11=$AL$6,OR($AH$11="Northbound",$AH$11="Eastbound")),'Raw Data'!BF1264,IF(AND($AE$11=$AL$7,OR($AH$11="Northbound",$AH$11="Eastbound")),'Raw Data'!BF1471,IF(AND($AE$11=$AL$1,OR($AH$11="Southbound",$AH$11="Westbound")),'Raw Data'!BF230,IF(AND($AE$11=$AL$2,OR($AH$11="Southbound",$AH$11="Westbound")),'Raw Data'!BF437,IF(AND($AE$11=$AL$3,OR($AH$11="Southbound",$AH$11="Westbound")),'Raw Data'!BF644,IF(AND($AE$11=$AL$4,OR($AH$11="Southbound",$AH$11="Westbound")),'Raw Data'!BF851,IF(AND($AE$11=$AL$5,OR($AH$11="Southbound",$AH$11="Westbound")),'Raw Data'!BF1058,IF(AND($AE$11=$AL$6,OR($AH$11="Southbound",$AH$11="Westbound")),'Raw Data'!BF1265,IF(AND($AE$11=$AL$7,OR($AH$11="Southbound",$AH$11="Westbound")),'Raw Data'!BF1472,IF(AND($AE$11=$AL$1,$AH$11="Combined"),SUM('Raw Data'!BF229:BF230),IF(AND($AE$11=$AL$2,$AH$11="Combined"),SUM('Raw Data'!BF436:BF437),IF(AND($AE$11=$AL$3,$AH$11="Combined"),SUM('Raw Data'!BF643:BF644),IF(AND($AE$11=$AL$4,$AH$11="Combined"),SUM('Raw Data'!BF850:BF851),IF(AND($AE$11=$AL$5,$AH$11="Combined"),SUM('Raw Data'!BF1057:BF1058),IF(AND($AE$11=$AL$6,$AH$11="Combined"),SUM('Raw Data'!BF1264:BF1265),IF(AND($AE$11=$AL$7,$AH$11="Combined"),SUM('Raw Data'!BF1471:BF1472),"Error")))))))))))))))))))))</f>
        <v>0</v>
      </c>
      <c r="W67" s="6">
        <f>IF(AND($AE$11=$AL$1,OR($AH$11="Northbound",$AH$11="Eastbound")),'Raw Data'!BG229,IF(AND($AE$11=$AL$2,OR($AH$11="Northbound",$AH$11="Eastbound")),'Raw Data'!BG436,IF(AND($AE$11=$AL$3,OR($AH$11="Northbound",$AH$11="Eastbound")),'Raw Data'!BG643,IF(AND($AE$11=$AL$4,OR($AH$11="Northbound",$AH$11="Eastbound")),'Raw Data'!BG850,IF(AND($AE$11=$AL$5,OR($AH$11="Northbound",$AH$11="Eastbound")),'Raw Data'!BG1057,IF(AND($AE$11=$AL$6,OR($AH$11="Northbound",$AH$11="Eastbound")),'Raw Data'!BG1264,IF(AND($AE$11=$AL$7,OR($AH$11="Northbound",$AH$11="Eastbound")),'Raw Data'!BG1471,IF(AND($AE$11=$AL$1,OR($AH$11="Southbound",$AH$11="Westbound")),'Raw Data'!BG230,IF(AND($AE$11=$AL$2,OR($AH$11="Southbound",$AH$11="Westbound")),'Raw Data'!BG437,IF(AND($AE$11=$AL$3,OR($AH$11="Southbound",$AH$11="Westbound")),'Raw Data'!BG644,IF(AND($AE$11=$AL$4,OR($AH$11="Southbound",$AH$11="Westbound")),'Raw Data'!BG851,IF(AND($AE$11=$AL$5,OR($AH$11="Southbound",$AH$11="Westbound")),'Raw Data'!BG1058,IF(AND($AE$11=$AL$6,OR($AH$11="Southbound",$AH$11="Westbound")),'Raw Data'!BG1265,IF(AND($AE$11=$AL$7,OR($AH$11="Southbound",$AH$11="Westbound")),'Raw Data'!BG1472,IF(AND($AE$11=$AL$1,$AH$11="Combined"),SUM('Raw Data'!BG229:BG230),IF(AND($AE$11=$AL$2,$AH$11="Combined"),SUM('Raw Data'!BG436:BG437),IF(AND($AE$11=$AL$3,$AH$11="Combined"),SUM('Raw Data'!BG643:BG644),IF(AND($AE$11=$AL$4,$AH$11="Combined"),SUM('Raw Data'!BG850:BG851),IF(AND($AE$11=$AL$5,$AH$11="Combined"),SUM('Raw Data'!BG1057:BG1058),IF(AND($AE$11=$AL$6,$AH$11="Combined"),SUM('Raw Data'!BG1264:BG1265),IF(AND($AE$11=$AL$7,$AH$11="Combined"),SUM('Raw Data'!BG1471:BG1472),"Error")))))))))))))))))))))</f>
        <v>0</v>
      </c>
      <c r="X67" s="6">
        <f t="shared" si="2"/>
        <v>6</v>
      </c>
      <c r="Y67" s="24">
        <f t="shared" si="3"/>
        <v>27.27272727272727</v>
      </c>
      <c r="Z67" s="6" t="str">
        <f>IF(AND($AE$11=$AL$1,OR($AH$11="Northbound",$AH$11="Eastbound")),'Raw Data'!BH229,IF(AND($AE$11=$AL$2,OR($AH$11="Northbound",$AH$11="Eastbound")),'Raw Data'!BH436,IF(AND($AE$11=$AL$3,OR($AH$11="Northbound",$AH$11="Eastbound")),'Raw Data'!BH643,IF(AND($AE$11=$AL$4,OR($AH$11="Northbound",$AH$11="Eastbound")),'Raw Data'!BH850,IF(AND($AE$11=$AL$5,OR($AH$11="Northbound",$AH$11="Eastbound")),'Raw Data'!BH1057,IF(AND($AE$11=$AL$6,OR($AH$11="Northbound",$AH$11="Eastbound")),'Raw Data'!BH1264,IF(AND($AE$11=$AL$7,OR($AH$11="Northbound",$AH$11="Eastbound")),'Raw Data'!BH1471,IF(AND($AE$11=$AL$1,OR($AH$11="Southbound",$AH$11="Westbound")),'Raw Data'!BH230,IF(AND($AE$11=$AL$2,OR($AH$11="Southbound",$AH$11="Westbound")),'Raw Data'!BH437,IF(AND($AE$11=$AL$3,OR($AH$11="Southbound",$AH$11="Westbound")),'Raw Data'!BH644,IF(AND($AE$11=$AL$4,OR($AH$11="Southbound",$AH$11="Westbound")),'Raw Data'!BH851,IF(AND($AE$11=$AL$5,OR($AH$11="Southbound",$AH$11="Westbound")),'Raw Data'!BH1058,IF(AND($AE$11=$AL$6,OR($AH$11="Southbound",$AH$11="Westbound")),'Raw Data'!BH1265,IF(AND($AE$11=$AL$7,OR($AH$11="Southbound",$AH$11="Westbound")),'Raw Data'!BH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7" s="6" t="str">
        <f>IF(AND($AE$11=$AL$1,OR($AH$11="Northbound",$AH$11="Eastbound")),'Raw Data'!BI229,IF(AND($AE$11=$AL$2,OR($AH$11="Northbound",$AH$11="Eastbound")),'Raw Data'!BI436,IF(AND($AE$11=$AL$3,OR($AH$11="Northbound",$AH$11="Eastbound")),'Raw Data'!BI643,IF(AND($AE$11=$AL$4,OR($AH$11="Northbound",$AH$11="Eastbound")),'Raw Data'!BI850,IF(AND($AE$11=$AL$5,OR($AH$11="Northbound",$AH$11="Eastbound")),'Raw Data'!BI1057,IF(AND($AE$11=$AL$6,OR($AH$11="Northbound",$AH$11="Eastbound")),'Raw Data'!BI1264,IF(AND($AE$11=$AL$7,OR($AH$11="Northbound",$AH$11="Eastbound")),'Raw Data'!BI1471,IF(AND($AE$11=$AL$1,OR($AH$11="Southbound",$AH$11="Westbound")),'Raw Data'!BI230,IF(AND($AE$11=$AL$2,OR($AH$11="Southbound",$AH$11="Westbound")),'Raw Data'!BI437,IF(AND($AE$11=$AL$3,OR($AH$11="Southbound",$AH$11="Westbound")),'Raw Data'!BI644,IF(AND($AE$11=$AL$4,OR($AH$11="Southbound",$AH$11="Westbound")),'Raw Data'!BI851,IF(AND($AE$11=$AL$5,OR($AH$11="Southbound",$AH$11="Westbound")),'Raw Data'!BI1058,IF(AND($AE$11=$AL$6,OR($AH$11="Southbound",$AH$11="Westbound")),'Raw Data'!BI1265,IF(AND($AE$11=$AL$7,OR($AH$11="Southbound",$AH$11="Westbound")),'Raw Data'!BI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7" s="6" t="str">
        <f>IF(AND($AE$11=$AL$1,OR($AH$11="Northbound",$AH$11="Eastbound")),'Raw Data'!BJ229,IF(AND($AE$11=$AL$2,OR($AH$11="Northbound",$AH$11="Eastbound")),'Raw Data'!BJ436,IF(AND($AE$11=$AL$3,OR($AH$11="Northbound",$AH$11="Eastbound")),'Raw Data'!BJ643,IF(AND($AE$11=$AL$4,OR($AH$11="Northbound",$AH$11="Eastbound")),'Raw Data'!BJ850,IF(AND($AE$11=$AL$5,OR($AH$11="Northbound",$AH$11="Eastbound")),'Raw Data'!BJ1057,IF(AND($AE$11=$AL$6,OR($AH$11="Northbound",$AH$11="Eastbound")),'Raw Data'!BJ1264,IF(AND($AE$11=$AL$7,OR($AH$11="Northbound",$AH$11="Eastbound")),'Raw Data'!BJ1471,IF(AND($AE$11=$AL$1,OR($AH$11="Southbound",$AH$11="Westbound")),'Raw Data'!BJ230,IF(AND($AE$11=$AL$2,OR($AH$11="Southbound",$AH$11="Westbound")),'Raw Data'!BJ437,IF(AND($AE$11=$AL$3,OR($AH$11="Southbound",$AH$11="Westbound")),'Raw Data'!BJ644,IF(AND($AE$11=$AL$4,OR($AH$11="Southbound",$AH$11="Westbound")),'Raw Data'!BJ851,IF(AND($AE$11=$AL$5,OR($AH$11="Southbound",$AH$11="Westbound")),'Raw Data'!BJ1058,IF(AND($AE$11=$AL$6,OR($AH$11="Southbound",$AH$11="Westbound")),'Raw Data'!BJ1265,IF(AND($AE$11=$AL$7,OR($AH$11="Southbound",$AH$11="Westbound")),'Raw Data'!BJ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7" s="70" t="str">
        <f>IF(AND($AE$11=$AL$1,OR($AH$11="Northbound",$AH$11="Eastbound")),'Raw Data'!BK229,IF(AND($AE$11=$AL$2,OR($AH$11="Northbound",$AH$11="Eastbound")),'Raw Data'!BK436,IF(AND($AE$11=$AL$3,OR($AH$11="Northbound",$AH$11="Eastbound")),'Raw Data'!BK643,IF(AND($AE$11=$AL$4,OR($AH$11="Northbound",$AH$11="Eastbound")),'Raw Data'!BK850,IF(AND($AE$11=$AL$5,OR($AH$11="Northbound",$AH$11="Eastbound")),'Raw Data'!BK1057,IF(AND($AE$11=$AL$6,OR($AH$11="Northbound",$AH$11="Eastbound")),'Raw Data'!BK1264,IF(AND($AE$11=$AL$7,OR($AH$11="Northbound",$AH$11="Eastbound")),'Raw Data'!BK1471,IF(AND($AE$11=$AL$1,OR($AH$11="Southbound",$AH$11="Westbound")),'Raw Data'!BK230,IF(AND($AE$11=$AL$2,OR($AH$11="Southbound",$AH$11="Westbound")),'Raw Data'!BK437,IF(AND($AE$11=$AL$3,OR($AH$11="Southbound",$AH$11="Westbound")),'Raw Data'!BK644,IF(AND($AE$11=$AL$4,OR($AH$11="Southbound",$AH$11="Westbound")),'Raw Data'!BK851,IF(AND($AE$11=$AL$5,OR($AH$11="Southbound",$AH$11="Westbound")),'Raw Data'!BK1058,IF(AND($AE$11=$AL$6,OR($AH$11="Southbound",$AH$11="Westbound")),'Raw Data'!BK1265,IF(AND($AE$11=$AL$7,OR($AH$11="Southbound",$AH$11="Westbound")),'Raw Data'!BK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7" s="47"/>
      <c r="AF67" s="47"/>
      <c r="AG67" s="47"/>
      <c r="AH67" s="47"/>
      <c r="AI67" s="47"/>
      <c r="AJ67" s="47"/>
      <c r="AK67" s="47"/>
      <c r="AL67" s="51"/>
      <c r="AM67" s="51"/>
      <c r="AN67" s="41"/>
      <c r="AO67" s="51"/>
      <c r="AQ67" s="47"/>
      <c r="AR67" s="47"/>
      <c r="AT67" s="47"/>
      <c r="AU67" s="47"/>
    </row>
    <row r="68" spans="1:47" ht="13.8" x14ac:dyDescent="0.25">
      <c r="A68" s="43">
        <v>0.5625</v>
      </c>
      <c r="B68" s="54">
        <f t="shared" si="1"/>
        <v>27</v>
      </c>
      <c r="C68" s="6">
        <f>IF(AND($AE$11=$AL$1,OR($AH$11="Northbound",$AH$11="Eastbound")),'Raw Data'!AM231,IF(AND($AE$11=$AL$2,OR($AH$11="Northbound",$AH$11="Eastbound")),'Raw Data'!AM438,IF(AND($AE$11=$AL$3,OR($AH$11="Northbound",$AH$11="Eastbound")),'Raw Data'!AM645,IF(AND($AE$11=$AL$4,OR($AH$11="Northbound",$AH$11="Eastbound")),'Raw Data'!AM852,IF(AND($AE$11=$AL$5,OR($AH$11="Northbound",$AH$11="Eastbound")),'Raw Data'!AM1059,IF(AND($AE$11=$AL$6,OR($AH$11="Northbound",$AH$11="Eastbound")),'Raw Data'!AM1266,IF(AND($AE$11=$AL$7,OR($AH$11="Northbound",$AH$11="Eastbound")),'Raw Data'!AM1473,IF(AND($AE$11=$AL$1,OR($AH$11="Southbound",$AH$11="Westbound")),'Raw Data'!AM232,IF(AND($AE$11=$AL$2,OR($AH$11="Southbound",$AH$11="Westbound")),'Raw Data'!AM439,IF(AND($AE$11=$AL$3,OR($AH$11="Southbound",$AH$11="Westbound")),'Raw Data'!AM646,IF(AND($AE$11=$AL$4,OR($AH$11="Southbound",$AH$11="Westbound")),'Raw Data'!AM853,IF(AND($AE$11=$AL$5,OR($AH$11="Southbound",$AH$11="Westbound")),'Raw Data'!AM1060,IF(AND($AE$11=$AL$6,OR($AH$11="Southbound",$AH$11="Westbound")),'Raw Data'!AM1267,IF(AND($AE$11=$AL$7,OR($AH$11="Southbound",$AH$11="Westbound")),'Raw Data'!AM1474,IF(AND($AE$11=$AL$1,$AH$11="Combined"),SUM('Raw Data'!AM231:AM232),IF(AND($AE$11=$AL$2,$AH$11="Combined"),SUM('Raw Data'!AM438:AM439),IF(AND($AE$11=$AL$3,$AH$11="Combined"),SUM('Raw Data'!AM645:AM646),IF(AND($AE$11=$AL$4,$AH$11="Combined"),SUM('Raw Data'!AM852:AM853),IF(AND($AE$11=$AL$5,$AH$11="Combined"),SUM('Raw Data'!AM1059:AM1060),IF(AND($AE$11=$AL$6,$AH$11="Combined"),SUM('Raw Data'!AM1266:AM1267),IF(AND($AE$11=$AL$7,$AH$11="Combined"),SUM('Raw Data'!AM1473:AM1474),"Error")))))))))))))))))))))</f>
        <v>0</v>
      </c>
      <c r="D68" s="6">
        <f>IF(AND($AE$11=$AL$1,OR($AH$11="Northbound",$AH$11="Eastbound")),'Raw Data'!AN231,IF(AND($AE$11=$AL$2,OR($AH$11="Northbound",$AH$11="Eastbound")),'Raw Data'!AN438,IF(AND($AE$11=$AL$3,OR($AH$11="Northbound",$AH$11="Eastbound")),'Raw Data'!AN645,IF(AND($AE$11=$AL$4,OR($AH$11="Northbound",$AH$11="Eastbound")),'Raw Data'!AN852,IF(AND($AE$11=$AL$5,OR($AH$11="Northbound",$AH$11="Eastbound")),'Raw Data'!AN1059,IF(AND($AE$11=$AL$6,OR($AH$11="Northbound",$AH$11="Eastbound")),'Raw Data'!AN1266,IF(AND($AE$11=$AL$7,OR($AH$11="Northbound",$AH$11="Eastbound")),'Raw Data'!AN1473,IF(AND($AE$11=$AL$1,OR($AH$11="Southbound",$AH$11="Westbound")),'Raw Data'!AN232,IF(AND($AE$11=$AL$2,OR($AH$11="Southbound",$AH$11="Westbound")),'Raw Data'!AN439,IF(AND($AE$11=$AL$3,OR($AH$11="Southbound",$AH$11="Westbound")),'Raw Data'!AN646,IF(AND($AE$11=$AL$4,OR($AH$11="Southbound",$AH$11="Westbound")),'Raw Data'!AN853,IF(AND($AE$11=$AL$5,OR($AH$11="Southbound",$AH$11="Westbound")),'Raw Data'!AN1060,IF(AND($AE$11=$AL$6,OR($AH$11="Southbound",$AH$11="Westbound")),'Raw Data'!AN1267,IF(AND($AE$11=$AL$7,OR($AH$11="Southbound",$AH$11="Westbound")),'Raw Data'!AN1474,IF(AND($AE$11=$AL$1,$AH$11="Combined"),SUM('Raw Data'!AN231:AN232),IF(AND($AE$11=$AL$2,$AH$11="Combined"),SUM('Raw Data'!AN438:AN439),IF(AND($AE$11=$AL$3,$AH$11="Combined"),SUM('Raw Data'!AN645:AN646),IF(AND($AE$11=$AL$4,$AH$11="Combined"),SUM('Raw Data'!AN852:AN853),IF(AND($AE$11=$AL$5,$AH$11="Combined"),SUM('Raw Data'!AN1059:AN1060),IF(AND($AE$11=$AL$6,$AH$11="Combined"),SUM('Raw Data'!AN1266:AN1267),IF(AND($AE$11=$AL$7,$AH$11="Combined"),SUM('Raw Data'!AN1473:AN1474),"Error")))))))))))))))))))))</f>
        <v>3</v>
      </c>
      <c r="E68" s="6">
        <f>IF(AND($AE$11=$AL$1,OR($AH$11="Northbound",$AH$11="Eastbound")),'Raw Data'!AO231,IF(AND($AE$11=$AL$2,OR($AH$11="Northbound",$AH$11="Eastbound")),'Raw Data'!AO438,IF(AND($AE$11=$AL$3,OR($AH$11="Northbound",$AH$11="Eastbound")),'Raw Data'!AO645,IF(AND($AE$11=$AL$4,OR($AH$11="Northbound",$AH$11="Eastbound")),'Raw Data'!AO852,IF(AND($AE$11=$AL$5,OR($AH$11="Northbound",$AH$11="Eastbound")),'Raw Data'!AO1059,IF(AND($AE$11=$AL$6,OR($AH$11="Northbound",$AH$11="Eastbound")),'Raw Data'!AO1266,IF(AND($AE$11=$AL$7,OR($AH$11="Northbound",$AH$11="Eastbound")),'Raw Data'!AO1473,IF(AND($AE$11=$AL$1,OR($AH$11="Southbound",$AH$11="Westbound")),'Raw Data'!AO232,IF(AND($AE$11=$AL$2,OR($AH$11="Southbound",$AH$11="Westbound")),'Raw Data'!AO439,IF(AND($AE$11=$AL$3,OR($AH$11="Southbound",$AH$11="Westbound")),'Raw Data'!AO646,IF(AND($AE$11=$AL$4,OR($AH$11="Southbound",$AH$11="Westbound")),'Raw Data'!AO853,IF(AND($AE$11=$AL$5,OR($AH$11="Southbound",$AH$11="Westbound")),'Raw Data'!AO1060,IF(AND($AE$11=$AL$6,OR($AH$11="Southbound",$AH$11="Westbound")),'Raw Data'!AO1267,IF(AND($AE$11=$AL$7,OR($AH$11="Southbound",$AH$11="Westbound")),'Raw Data'!AO1474,IF(AND($AE$11=$AL$1,$AH$11="Combined"),SUM('Raw Data'!AO231:AO232),IF(AND($AE$11=$AL$2,$AH$11="Combined"),SUM('Raw Data'!AO438:AO439),IF(AND($AE$11=$AL$3,$AH$11="Combined"),SUM('Raw Data'!AO645:AO646),IF(AND($AE$11=$AL$4,$AH$11="Combined"),SUM('Raw Data'!AO852:AO853),IF(AND($AE$11=$AL$5,$AH$11="Combined"),SUM('Raw Data'!AO1059:AO1060),IF(AND($AE$11=$AL$6,$AH$11="Combined"),SUM('Raw Data'!AO1266:AO1267),IF(AND($AE$11=$AL$7,$AH$11="Combined"),SUM('Raw Data'!AO1473:AO1474),"Error")))))))))))))))))))))</f>
        <v>10</v>
      </c>
      <c r="F68" s="6">
        <f>IF(AND($AE$11=$AL$1,OR($AH$11="Northbound",$AH$11="Eastbound")),'Raw Data'!AP231,IF(AND($AE$11=$AL$2,OR($AH$11="Northbound",$AH$11="Eastbound")),'Raw Data'!AP438,IF(AND($AE$11=$AL$3,OR($AH$11="Northbound",$AH$11="Eastbound")),'Raw Data'!AP645,IF(AND($AE$11=$AL$4,OR($AH$11="Northbound",$AH$11="Eastbound")),'Raw Data'!AP852,IF(AND($AE$11=$AL$5,OR($AH$11="Northbound",$AH$11="Eastbound")),'Raw Data'!AP1059,IF(AND($AE$11=$AL$6,OR($AH$11="Northbound",$AH$11="Eastbound")),'Raw Data'!AP1266,IF(AND($AE$11=$AL$7,OR($AH$11="Northbound",$AH$11="Eastbound")),'Raw Data'!AP1473,IF(AND($AE$11=$AL$1,OR($AH$11="Southbound",$AH$11="Westbound")),'Raw Data'!AP232,IF(AND($AE$11=$AL$2,OR($AH$11="Southbound",$AH$11="Westbound")),'Raw Data'!AP439,IF(AND($AE$11=$AL$3,OR($AH$11="Southbound",$AH$11="Westbound")),'Raw Data'!AP646,IF(AND($AE$11=$AL$4,OR($AH$11="Southbound",$AH$11="Westbound")),'Raw Data'!AP853,IF(AND($AE$11=$AL$5,OR($AH$11="Southbound",$AH$11="Westbound")),'Raw Data'!AP1060,IF(AND($AE$11=$AL$6,OR($AH$11="Southbound",$AH$11="Westbound")),'Raw Data'!AP1267,IF(AND($AE$11=$AL$7,OR($AH$11="Southbound",$AH$11="Westbound")),'Raw Data'!AP1474,IF(AND($AE$11=$AL$1,$AH$11="Combined"),SUM('Raw Data'!AP231:AP232),IF(AND($AE$11=$AL$2,$AH$11="Combined"),SUM('Raw Data'!AP438:AP439),IF(AND($AE$11=$AL$3,$AH$11="Combined"),SUM('Raw Data'!AP645:AP646),IF(AND($AE$11=$AL$4,$AH$11="Combined"),SUM('Raw Data'!AP852:AP853),IF(AND($AE$11=$AL$5,$AH$11="Combined"),SUM('Raw Data'!AP1059:AP1060),IF(AND($AE$11=$AL$6,$AH$11="Combined"),SUM('Raw Data'!AP1266:AP1267),IF(AND($AE$11=$AL$7,$AH$11="Combined"),SUM('Raw Data'!AP1473:AP1474),"Error")))))))))))))))))))))</f>
        <v>12</v>
      </c>
      <c r="G68" s="6">
        <f>IF(AND($AE$11=$AL$1,OR($AH$11="Northbound",$AH$11="Eastbound")),'Raw Data'!AQ231,IF(AND($AE$11=$AL$2,OR($AH$11="Northbound",$AH$11="Eastbound")),'Raw Data'!AQ438,IF(AND($AE$11=$AL$3,OR($AH$11="Northbound",$AH$11="Eastbound")),'Raw Data'!AQ645,IF(AND($AE$11=$AL$4,OR($AH$11="Northbound",$AH$11="Eastbound")),'Raw Data'!AQ852,IF(AND($AE$11=$AL$5,OR($AH$11="Northbound",$AH$11="Eastbound")),'Raw Data'!AQ1059,IF(AND($AE$11=$AL$6,OR($AH$11="Northbound",$AH$11="Eastbound")),'Raw Data'!AQ1266,IF(AND($AE$11=$AL$7,OR($AH$11="Northbound",$AH$11="Eastbound")),'Raw Data'!AQ1473,IF(AND($AE$11=$AL$1,OR($AH$11="Southbound",$AH$11="Westbound")),'Raw Data'!AQ232,IF(AND($AE$11=$AL$2,OR($AH$11="Southbound",$AH$11="Westbound")),'Raw Data'!AQ439,IF(AND($AE$11=$AL$3,OR($AH$11="Southbound",$AH$11="Westbound")),'Raw Data'!AQ646,IF(AND($AE$11=$AL$4,OR($AH$11="Southbound",$AH$11="Westbound")),'Raw Data'!AQ853,IF(AND($AE$11=$AL$5,OR($AH$11="Southbound",$AH$11="Westbound")),'Raw Data'!AQ1060,IF(AND($AE$11=$AL$6,OR($AH$11="Southbound",$AH$11="Westbound")),'Raw Data'!AQ1267,IF(AND($AE$11=$AL$7,OR($AH$11="Southbound",$AH$11="Westbound")),'Raw Data'!AQ1474,IF(AND($AE$11=$AL$1,$AH$11="Combined"),SUM('Raw Data'!AQ231:AQ232),IF(AND($AE$11=$AL$2,$AH$11="Combined"),SUM('Raw Data'!AQ438:AQ439),IF(AND($AE$11=$AL$3,$AH$11="Combined"),SUM('Raw Data'!AQ645:AQ646),IF(AND($AE$11=$AL$4,$AH$11="Combined"),SUM('Raw Data'!AQ852:AQ853),IF(AND($AE$11=$AL$5,$AH$11="Combined"),SUM('Raw Data'!AQ1059:AQ1060),IF(AND($AE$11=$AL$6,$AH$11="Combined"),SUM('Raw Data'!AQ1266:AQ1267),IF(AND($AE$11=$AL$7,$AH$11="Combined"),SUM('Raw Data'!AQ1473:AQ1474),"Error")))))))))))))))))))))</f>
        <v>2</v>
      </c>
      <c r="H68" s="6">
        <f>IF(AND($AE$11=$AL$1,OR($AH$11="Northbound",$AH$11="Eastbound")),'Raw Data'!AR231,IF(AND($AE$11=$AL$2,OR($AH$11="Northbound",$AH$11="Eastbound")),'Raw Data'!AR438,IF(AND($AE$11=$AL$3,OR($AH$11="Northbound",$AH$11="Eastbound")),'Raw Data'!AR645,IF(AND($AE$11=$AL$4,OR($AH$11="Northbound",$AH$11="Eastbound")),'Raw Data'!AR852,IF(AND($AE$11=$AL$5,OR($AH$11="Northbound",$AH$11="Eastbound")),'Raw Data'!AR1059,IF(AND($AE$11=$AL$6,OR($AH$11="Northbound",$AH$11="Eastbound")),'Raw Data'!AR1266,IF(AND($AE$11=$AL$7,OR($AH$11="Northbound",$AH$11="Eastbound")),'Raw Data'!AR1473,IF(AND($AE$11=$AL$1,OR($AH$11="Southbound",$AH$11="Westbound")),'Raw Data'!AR232,IF(AND($AE$11=$AL$2,OR($AH$11="Southbound",$AH$11="Westbound")),'Raw Data'!AR439,IF(AND($AE$11=$AL$3,OR($AH$11="Southbound",$AH$11="Westbound")),'Raw Data'!AR646,IF(AND($AE$11=$AL$4,OR($AH$11="Southbound",$AH$11="Westbound")),'Raw Data'!AR853,IF(AND($AE$11=$AL$5,OR($AH$11="Southbound",$AH$11="Westbound")),'Raw Data'!AR1060,IF(AND($AE$11=$AL$6,OR($AH$11="Southbound",$AH$11="Westbound")),'Raw Data'!AR1267,IF(AND($AE$11=$AL$7,OR($AH$11="Southbound",$AH$11="Westbound")),'Raw Data'!AR1474,IF(AND($AE$11=$AL$1,$AH$11="Combined"),SUM('Raw Data'!AR231:AR232),IF(AND($AE$11=$AL$2,$AH$11="Combined"),SUM('Raw Data'!AR438:AR439),IF(AND($AE$11=$AL$3,$AH$11="Combined"),SUM('Raw Data'!AR645:AR646),IF(AND($AE$11=$AL$4,$AH$11="Combined"),SUM('Raw Data'!AR852:AR853),IF(AND($AE$11=$AL$5,$AH$11="Combined"),SUM('Raw Data'!AR1059:AR1060),IF(AND($AE$11=$AL$6,$AH$11="Combined"),SUM('Raw Data'!AR1266:AR1267),IF(AND($AE$11=$AL$7,$AH$11="Combined"),SUM('Raw Data'!AR1473:AR1474),"Error")))))))))))))))))))))</f>
        <v>0</v>
      </c>
      <c r="I68" s="6">
        <f>IF(AND($AE$11=$AL$1,OR($AH$11="Northbound",$AH$11="Eastbound")),'Raw Data'!AS231,IF(AND($AE$11=$AL$2,OR($AH$11="Northbound",$AH$11="Eastbound")),'Raw Data'!AS438,IF(AND($AE$11=$AL$3,OR($AH$11="Northbound",$AH$11="Eastbound")),'Raw Data'!AS645,IF(AND($AE$11=$AL$4,OR($AH$11="Northbound",$AH$11="Eastbound")),'Raw Data'!AS852,IF(AND($AE$11=$AL$5,OR($AH$11="Northbound",$AH$11="Eastbound")),'Raw Data'!AS1059,IF(AND($AE$11=$AL$6,OR($AH$11="Northbound",$AH$11="Eastbound")),'Raw Data'!AS1266,IF(AND($AE$11=$AL$7,OR($AH$11="Northbound",$AH$11="Eastbound")),'Raw Data'!AS1473,IF(AND($AE$11=$AL$1,OR($AH$11="Southbound",$AH$11="Westbound")),'Raw Data'!AS232,IF(AND($AE$11=$AL$2,OR($AH$11="Southbound",$AH$11="Westbound")),'Raw Data'!AS439,IF(AND($AE$11=$AL$3,OR($AH$11="Southbound",$AH$11="Westbound")),'Raw Data'!AS646,IF(AND($AE$11=$AL$4,OR($AH$11="Southbound",$AH$11="Westbound")),'Raw Data'!AS853,IF(AND($AE$11=$AL$5,OR($AH$11="Southbound",$AH$11="Westbound")),'Raw Data'!AS1060,IF(AND($AE$11=$AL$6,OR($AH$11="Southbound",$AH$11="Westbound")),'Raw Data'!AS1267,IF(AND($AE$11=$AL$7,OR($AH$11="Southbound",$AH$11="Westbound")),'Raw Data'!AS1474,IF(AND($AE$11=$AL$1,$AH$11="Combined"),SUM('Raw Data'!AS231:AS232),IF(AND($AE$11=$AL$2,$AH$11="Combined"),SUM('Raw Data'!AS438:AS439),IF(AND($AE$11=$AL$3,$AH$11="Combined"),SUM('Raw Data'!AS645:AS646),IF(AND($AE$11=$AL$4,$AH$11="Combined"),SUM('Raw Data'!AS852:AS853),IF(AND($AE$11=$AL$5,$AH$11="Combined"),SUM('Raw Data'!AS1059:AS1060),IF(AND($AE$11=$AL$6,$AH$11="Combined"),SUM('Raw Data'!AS1266:AS1267),IF(AND($AE$11=$AL$7,$AH$11="Combined"),SUM('Raw Data'!AS1473:AS1474),"Error")))))))))))))))))))))</f>
        <v>0</v>
      </c>
      <c r="J68" s="6">
        <f>IF(AND($AE$11=$AL$1,OR($AH$11="Northbound",$AH$11="Eastbound")),'Raw Data'!AT231,IF(AND($AE$11=$AL$2,OR($AH$11="Northbound",$AH$11="Eastbound")),'Raw Data'!AT438,IF(AND($AE$11=$AL$3,OR($AH$11="Northbound",$AH$11="Eastbound")),'Raw Data'!AT645,IF(AND($AE$11=$AL$4,OR($AH$11="Northbound",$AH$11="Eastbound")),'Raw Data'!AT852,IF(AND($AE$11=$AL$5,OR($AH$11="Northbound",$AH$11="Eastbound")),'Raw Data'!AT1059,IF(AND($AE$11=$AL$6,OR($AH$11="Northbound",$AH$11="Eastbound")),'Raw Data'!AT1266,IF(AND($AE$11=$AL$7,OR($AH$11="Northbound",$AH$11="Eastbound")),'Raw Data'!AT1473,IF(AND($AE$11=$AL$1,OR($AH$11="Southbound",$AH$11="Westbound")),'Raw Data'!AT232,IF(AND($AE$11=$AL$2,OR($AH$11="Southbound",$AH$11="Westbound")),'Raw Data'!AT439,IF(AND($AE$11=$AL$3,OR($AH$11="Southbound",$AH$11="Westbound")),'Raw Data'!AT646,IF(AND($AE$11=$AL$4,OR($AH$11="Southbound",$AH$11="Westbound")),'Raw Data'!AT853,IF(AND($AE$11=$AL$5,OR($AH$11="Southbound",$AH$11="Westbound")),'Raw Data'!AT1060,IF(AND($AE$11=$AL$6,OR($AH$11="Southbound",$AH$11="Westbound")),'Raw Data'!AT1267,IF(AND($AE$11=$AL$7,OR($AH$11="Southbound",$AH$11="Westbound")),'Raw Data'!AT1474,IF(AND($AE$11=$AL$1,$AH$11="Combined"),SUM('Raw Data'!AT231:AT232),IF(AND($AE$11=$AL$2,$AH$11="Combined"),SUM('Raw Data'!AT438:AT439),IF(AND($AE$11=$AL$3,$AH$11="Combined"),SUM('Raw Data'!AT645:AT646),IF(AND($AE$11=$AL$4,$AH$11="Combined"),SUM('Raw Data'!AT852:AT853),IF(AND($AE$11=$AL$5,$AH$11="Combined"),SUM('Raw Data'!AT1059:AT1060),IF(AND($AE$11=$AL$6,$AH$11="Combined"),SUM('Raw Data'!AT1266:AT1267),IF(AND($AE$11=$AL$7,$AH$11="Combined"),SUM('Raw Data'!AT1473:AT1474),"Error")))))))))))))))))))))</f>
        <v>0</v>
      </c>
      <c r="K68" s="6">
        <f>IF(AND($AE$11=$AL$1,OR($AH$11="Northbound",$AH$11="Eastbound")),'Raw Data'!AU231,IF(AND($AE$11=$AL$2,OR($AH$11="Northbound",$AH$11="Eastbound")),'Raw Data'!AU438,IF(AND($AE$11=$AL$3,OR($AH$11="Northbound",$AH$11="Eastbound")),'Raw Data'!AU645,IF(AND($AE$11=$AL$4,OR($AH$11="Northbound",$AH$11="Eastbound")),'Raw Data'!AU852,IF(AND($AE$11=$AL$5,OR($AH$11="Northbound",$AH$11="Eastbound")),'Raw Data'!AU1059,IF(AND($AE$11=$AL$6,OR($AH$11="Northbound",$AH$11="Eastbound")),'Raw Data'!AU1266,IF(AND($AE$11=$AL$7,OR($AH$11="Northbound",$AH$11="Eastbound")),'Raw Data'!AU1473,IF(AND($AE$11=$AL$1,OR($AH$11="Southbound",$AH$11="Westbound")),'Raw Data'!AU232,IF(AND($AE$11=$AL$2,OR($AH$11="Southbound",$AH$11="Westbound")),'Raw Data'!AU439,IF(AND($AE$11=$AL$3,OR($AH$11="Southbound",$AH$11="Westbound")),'Raw Data'!AU646,IF(AND($AE$11=$AL$4,OR($AH$11="Southbound",$AH$11="Westbound")),'Raw Data'!AU853,IF(AND($AE$11=$AL$5,OR($AH$11="Southbound",$AH$11="Westbound")),'Raw Data'!AU1060,IF(AND($AE$11=$AL$6,OR($AH$11="Southbound",$AH$11="Westbound")),'Raw Data'!AU1267,IF(AND($AE$11=$AL$7,OR($AH$11="Southbound",$AH$11="Westbound")),'Raw Data'!AU1474,IF(AND($AE$11=$AL$1,$AH$11="Combined"),SUM('Raw Data'!AU231:AU232),IF(AND($AE$11=$AL$2,$AH$11="Combined"),SUM('Raw Data'!AU438:AU439),IF(AND($AE$11=$AL$3,$AH$11="Combined"),SUM('Raw Data'!AU645:AU646),IF(AND($AE$11=$AL$4,$AH$11="Combined"),SUM('Raw Data'!AU852:AU853),IF(AND($AE$11=$AL$5,$AH$11="Combined"),SUM('Raw Data'!AU1059:AU1060),IF(AND($AE$11=$AL$6,$AH$11="Combined"),SUM('Raw Data'!AU1266:AU1267),IF(AND($AE$11=$AL$7,$AH$11="Combined"),SUM('Raw Data'!AU1473:AU1474),"Error")))))))))))))))))))))</f>
        <v>0</v>
      </c>
      <c r="L68" s="6">
        <f>IF(AND($AE$11=$AL$1,OR($AH$11="Northbound",$AH$11="Eastbound")),'Raw Data'!AV231,IF(AND($AE$11=$AL$2,OR($AH$11="Northbound",$AH$11="Eastbound")),'Raw Data'!AV438,IF(AND($AE$11=$AL$3,OR($AH$11="Northbound",$AH$11="Eastbound")),'Raw Data'!AV645,IF(AND($AE$11=$AL$4,OR($AH$11="Northbound",$AH$11="Eastbound")),'Raw Data'!AV852,IF(AND($AE$11=$AL$5,OR($AH$11="Northbound",$AH$11="Eastbound")),'Raw Data'!AV1059,IF(AND($AE$11=$AL$6,OR($AH$11="Northbound",$AH$11="Eastbound")),'Raw Data'!AV1266,IF(AND($AE$11=$AL$7,OR($AH$11="Northbound",$AH$11="Eastbound")),'Raw Data'!AV1473,IF(AND($AE$11=$AL$1,OR($AH$11="Southbound",$AH$11="Westbound")),'Raw Data'!AV232,IF(AND($AE$11=$AL$2,OR($AH$11="Southbound",$AH$11="Westbound")),'Raw Data'!AV439,IF(AND($AE$11=$AL$3,OR($AH$11="Southbound",$AH$11="Westbound")),'Raw Data'!AV646,IF(AND($AE$11=$AL$4,OR($AH$11="Southbound",$AH$11="Westbound")),'Raw Data'!AV853,IF(AND($AE$11=$AL$5,OR($AH$11="Southbound",$AH$11="Westbound")),'Raw Data'!AV1060,IF(AND($AE$11=$AL$6,OR($AH$11="Southbound",$AH$11="Westbound")),'Raw Data'!AV1267,IF(AND($AE$11=$AL$7,OR($AH$11="Southbound",$AH$11="Westbound")),'Raw Data'!AV1474,IF(AND($AE$11=$AL$1,$AH$11="Combined"),SUM('Raw Data'!AV231:AV232),IF(AND($AE$11=$AL$2,$AH$11="Combined"),SUM('Raw Data'!AV438:AV439),IF(AND($AE$11=$AL$3,$AH$11="Combined"),SUM('Raw Data'!AV645:AV646),IF(AND($AE$11=$AL$4,$AH$11="Combined"),SUM('Raw Data'!AV852:AV853),IF(AND($AE$11=$AL$5,$AH$11="Combined"),SUM('Raw Data'!AV1059:AV1060),IF(AND($AE$11=$AL$6,$AH$11="Combined"),SUM('Raw Data'!AV1266:AV1267),IF(AND($AE$11=$AL$7,$AH$11="Combined"),SUM('Raw Data'!AV1473:AV1474),"Error")))))))))))))))))))))</f>
        <v>0</v>
      </c>
      <c r="M68" s="6">
        <f>IF(AND($AE$11=$AL$1,OR($AH$11="Northbound",$AH$11="Eastbound")),'Raw Data'!AW231,IF(AND($AE$11=$AL$2,OR($AH$11="Northbound",$AH$11="Eastbound")),'Raw Data'!AW438,IF(AND($AE$11=$AL$3,OR($AH$11="Northbound",$AH$11="Eastbound")),'Raw Data'!AW645,IF(AND($AE$11=$AL$4,OR($AH$11="Northbound",$AH$11="Eastbound")),'Raw Data'!AW852,IF(AND($AE$11=$AL$5,OR($AH$11="Northbound",$AH$11="Eastbound")),'Raw Data'!AW1059,IF(AND($AE$11=$AL$6,OR($AH$11="Northbound",$AH$11="Eastbound")),'Raw Data'!AW1266,IF(AND($AE$11=$AL$7,OR($AH$11="Northbound",$AH$11="Eastbound")),'Raw Data'!AW1473,IF(AND($AE$11=$AL$1,OR($AH$11="Southbound",$AH$11="Westbound")),'Raw Data'!AW232,IF(AND($AE$11=$AL$2,OR($AH$11="Southbound",$AH$11="Westbound")),'Raw Data'!AW439,IF(AND($AE$11=$AL$3,OR($AH$11="Southbound",$AH$11="Westbound")),'Raw Data'!AW646,IF(AND($AE$11=$AL$4,OR($AH$11="Southbound",$AH$11="Westbound")),'Raw Data'!AW853,IF(AND($AE$11=$AL$5,OR($AH$11="Southbound",$AH$11="Westbound")),'Raw Data'!AW1060,IF(AND($AE$11=$AL$6,OR($AH$11="Southbound",$AH$11="Westbound")),'Raw Data'!AW1267,IF(AND($AE$11=$AL$7,OR($AH$11="Southbound",$AH$11="Westbound")),'Raw Data'!AW1474,IF(AND($AE$11=$AL$1,$AH$11="Combined"),SUM('Raw Data'!AW231:AW232),IF(AND($AE$11=$AL$2,$AH$11="Combined"),SUM('Raw Data'!AW438:AW439),IF(AND($AE$11=$AL$3,$AH$11="Combined"),SUM('Raw Data'!AW645:AW646),IF(AND($AE$11=$AL$4,$AH$11="Combined"),SUM('Raw Data'!AW852:AW853),IF(AND($AE$11=$AL$5,$AH$11="Combined"),SUM('Raw Data'!AW1059:AW1060),IF(AND($AE$11=$AL$6,$AH$11="Combined"),SUM('Raw Data'!AW1266:AW1267),IF(AND($AE$11=$AL$7,$AH$11="Combined"),SUM('Raw Data'!AW1473:AW1474),"Error")))))))))))))))))))))</f>
        <v>0</v>
      </c>
      <c r="N68" s="6">
        <f>IF(AND($AE$11=$AL$1,OR($AH$11="Northbound",$AH$11="Eastbound")),'Raw Data'!AX231,IF(AND($AE$11=$AL$2,OR($AH$11="Northbound",$AH$11="Eastbound")),'Raw Data'!AX438,IF(AND($AE$11=$AL$3,OR($AH$11="Northbound",$AH$11="Eastbound")),'Raw Data'!AX645,IF(AND($AE$11=$AL$4,OR($AH$11="Northbound",$AH$11="Eastbound")),'Raw Data'!AX852,IF(AND($AE$11=$AL$5,OR($AH$11="Northbound",$AH$11="Eastbound")),'Raw Data'!AX1059,IF(AND($AE$11=$AL$6,OR($AH$11="Northbound",$AH$11="Eastbound")),'Raw Data'!AX1266,IF(AND($AE$11=$AL$7,OR($AH$11="Northbound",$AH$11="Eastbound")),'Raw Data'!AX1473,IF(AND($AE$11=$AL$1,OR($AH$11="Southbound",$AH$11="Westbound")),'Raw Data'!AX232,IF(AND($AE$11=$AL$2,OR($AH$11="Southbound",$AH$11="Westbound")),'Raw Data'!AX439,IF(AND($AE$11=$AL$3,OR($AH$11="Southbound",$AH$11="Westbound")),'Raw Data'!AX646,IF(AND($AE$11=$AL$4,OR($AH$11="Southbound",$AH$11="Westbound")),'Raw Data'!AX853,IF(AND($AE$11=$AL$5,OR($AH$11="Southbound",$AH$11="Westbound")),'Raw Data'!AX1060,IF(AND($AE$11=$AL$6,OR($AH$11="Southbound",$AH$11="Westbound")),'Raw Data'!AX1267,IF(AND($AE$11=$AL$7,OR($AH$11="Southbound",$AH$11="Westbound")),'Raw Data'!AX1474,IF(AND($AE$11=$AL$1,$AH$11="Combined"),SUM('Raw Data'!AX231:AX232),IF(AND($AE$11=$AL$2,$AH$11="Combined"),SUM('Raw Data'!AX438:AX439),IF(AND($AE$11=$AL$3,$AH$11="Combined"),SUM('Raw Data'!AX645:AX646),IF(AND($AE$11=$AL$4,$AH$11="Combined"),SUM('Raw Data'!AX852:AX853),IF(AND($AE$11=$AL$5,$AH$11="Combined"),SUM('Raw Data'!AX1059:AX1060),IF(AND($AE$11=$AL$6,$AH$11="Combined"),SUM('Raw Data'!AX1266:AX1267),IF(AND($AE$11=$AL$7,$AH$11="Combined"),SUM('Raw Data'!AX1473:AX1474),"Error")))))))))))))))))))))</f>
        <v>0</v>
      </c>
      <c r="O68" s="6">
        <f>IF(AND($AE$11=$AL$1,OR($AH$11="Northbound",$AH$11="Eastbound")),'Raw Data'!AY231,IF(AND($AE$11=$AL$2,OR($AH$11="Northbound",$AH$11="Eastbound")),'Raw Data'!AY438,IF(AND($AE$11=$AL$3,OR($AH$11="Northbound",$AH$11="Eastbound")),'Raw Data'!AY645,IF(AND($AE$11=$AL$4,OR($AH$11="Northbound",$AH$11="Eastbound")),'Raw Data'!AY852,IF(AND($AE$11=$AL$5,OR($AH$11="Northbound",$AH$11="Eastbound")),'Raw Data'!AY1059,IF(AND($AE$11=$AL$6,OR($AH$11="Northbound",$AH$11="Eastbound")),'Raw Data'!AY1266,IF(AND($AE$11=$AL$7,OR($AH$11="Northbound",$AH$11="Eastbound")),'Raw Data'!AY1473,IF(AND($AE$11=$AL$1,OR($AH$11="Southbound",$AH$11="Westbound")),'Raw Data'!AY232,IF(AND($AE$11=$AL$2,OR($AH$11="Southbound",$AH$11="Westbound")),'Raw Data'!AY439,IF(AND($AE$11=$AL$3,OR($AH$11="Southbound",$AH$11="Westbound")),'Raw Data'!AY646,IF(AND($AE$11=$AL$4,OR($AH$11="Southbound",$AH$11="Westbound")),'Raw Data'!AY853,IF(AND($AE$11=$AL$5,OR($AH$11="Southbound",$AH$11="Westbound")),'Raw Data'!AY1060,IF(AND($AE$11=$AL$6,OR($AH$11="Southbound",$AH$11="Westbound")),'Raw Data'!AY1267,IF(AND($AE$11=$AL$7,OR($AH$11="Southbound",$AH$11="Westbound")),'Raw Data'!AY1474,IF(AND($AE$11=$AL$1,$AH$11="Combined"),SUM('Raw Data'!AY231:AY232),IF(AND($AE$11=$AL$2,$AH$11="Combined"),SUM('Raw Data'!AY438:AY439),IF(AND($AE$11=$AL$3,$AH$11="Combined"),SUM('Raw Data'!AY645:AY646),IF(AND($AE$11=$AL$4,$AH$11="Combined"),SUM('Raw Data'!AY852:AY853),IF(AND($AE$11=$AL$5,$AH$11="Combined"),SUM('Raw Data'!AY1059:AY1060),IF(AND($AE$11=$AL$6,$AH$11="Combined"),SUM('Raw Data'!AY1266:AY1267),IF(AND($AE$11=$AL$7,$AH$11="Combined"),SUM('Raw Data'!AY1473:AY1474),"Error")))))))))))))))))))))</f>
        <v>0</v>
      </c>
      <c r="P68" s="6">
        <f>IF(AND($AE$11=$AL$1,OR($AH$11="Northbound",$AH$11="Eastbound")),'Raw Data'!AZ231,IF(AND($AE$11=$AL$2,OR($AH$11="Northbound",$AH$11="Eastbound")),'Raw Data'!AZ438,IF(AND($AE$11=$AL$3,OR($AH$11="Northbound",$AH$11="Eastbound")),'Raw Data'!AZ645,IF(AND($AE$11=$AL$4,OR($AH$11="Northbound",$AH$11="Eastbound")),'Raw Data'!AZ852,IF(AND($AE$11=$AL$5,OR($AH$11="Northbound",$AH$11="Eastbound")),'Raw Data'!AZ1059,IF(AND($AE$11=$AL$6,OR($AH$11="Northbound",$AH$11="Eastbound")),'Raw Data'!AZ1266,IF(AND($AE$11=$AL$7,OR($AH$11="Northbound",$AH$11="Eastbound")),'Raw Data'!AZ1473,IF(AND($AE$11=$AL$1,OR($AH$11="Southbound",$AH$11="Westbound")),'Raw Data'!AZ232,IF(AND($AE$11=$AL$2,OR($AH$11="Southbound",$AH$11="Westbound")),'Raw Data'!AZ439,IF(AND($AE$11=$AL$3,OR($AH$11="Southbound",$AH$11="Westbound")),'Raw Data'!AZ646,IF(AND($AE$11=$AL$4,OR($AH$11="Southbound",$AH$11="Westbound")),'Raw Data'!AZ853,IF(AND($AE$11=$AL$5,OR($AH$11="Southbound",$AH$11="Westbound")),'Raw Data'!AZ1060,IF(AND($AE$11=$AL$6,OR($AH$11="Southbound",$AH$11="Westbound")),'Raw Data'!AZ1267,IF(AND($AE$11=$AL$7,OR($AH$11="Southbound",$AH$11="Westbound")),'Raw Data'!AZ1474,IF(AND($AE$11=$AL$1,$AH$11="Combined"),SUM('Raw Data'!AZ231:AZ232),IF(AND($AE$11=$AL$2,$AH$11="Combined"),SUM('Raw Data'!AZ438:AZ439),IF(AND($AE$11=$AL$3,$AH$11="Combined"),SUM('Raw Data'!AZ645:AZ646),IF(AND($AE$11=$AL$4,$AH$11="Combined"),SUM('Raw Data'!AZ852:AZ853),IF(AND($AE$11=$AL$5,$AH$11="Combined"),SUM('Raw Data'!AZ1059:AZ1060),IF(AND($AE$11=$AL$6,$AH$11="Combined"),SUM('Raw Data'!AZ1266:AZ1267),IF(AND($AE$11=$AL$7,$AH$11="Combined"),SUM('Raw Data'!AZ1473:AZ1474),"Error")))))))))))))))))))))</f>
        <v>0</v>
      </c>
      <c r="Q68" s="6">
        <f>IF(AND($AE$11=$AL$1,OR($AH$11="Northbound",$AH$11="Eastbound")),'Raw Data'!BA231,IF(AND($AE$11=$AL$2,OR($AH$11="Northbound",$AH$11="Eastbound")),'Raw Data'!BA438,IF(AND($AE$11=$AL$3,OR($AH$11="Northbound",$AH$11="Eastbound")),'Raw Data'!BA645,IF(AND($AE$11=$AL$4,OR($AH$11="Northbound",$AH$11="Eastbound")),'Raw Data'!BA852,IF(AND($AE$11=$AL$5,OR($AH$11="Northbound",$AH$11="Eastbound")),'Raw Data'!BA1059,IF(AND($AE$11=$AL$6,OR($AH$11="Northbound",$AH$11="Eastbound")),'Raw Data'!BA1266,IF(AND($AE$11=$AL$7,OR($AH$11="Northbound",$AH$11="Eastbound")),'Raw Data'!BA1473,IF(AND($AE$11=$AL$1,OR($AH$11="Southbound",$AH$11="Westbound")),'Raw Data'!BA232,IF(AND($AE$11=$AL$2,OR($AH$11="Southbound",$AH$11="Westbound")),'Raw Data'!BA439,IF(AND($AE$11=$AL$3,OR($AH$11="Southbound",$AH$11="Westbound")),'Raw Data'!BA646,IF(AND($AE$11=$AL$4,OR($AH$11="Southbound",$AH$11="Westbound")),'Raw Data'!BA853,IF(AND($AE$11=$AL$5,OR($AH$11="Southbound",$AH$11="Westbound")),'Raw Data'!BA1060,IF(AND($AE$11=$AL$6,OR($AH$11="Southbound",$AH$11="Westbound")),'Raw Data'!BA1267,IF(AND($AE$11=$AL$7,OR($AH$11="Southbound",$AH$11="Westbound")),'Raw Data'!BA1474,IF(AND($AE$11=$AL$1,$AH$11="Combined"),SUM('Raw Data'!BA231:BA232),IF(AND($AE$11=$AL$2,$AH$11="Combined"),SUM('Raw Data'!BA438:BA439),IF(AND($AE$11=$AL$3,$AH$11="Combined"),SUM('Raw Data'!BA645:BA646),IF(AND($AE$11=$AL$4,$AH$11="Combined"),SUM('Raw Data'!BA852:BA853),IF(AND($AE$11=$AL$5,$AH$11="Combined"),SUM('Raw Data'!BA1059:BA1060),IF(AND($AE$11=$AL$6,$AH$11="Combined"),SUM('Raw Data'!BA1266:BA1267),IF(AND($AE$11=$AL$7,$AH$11="Combined"),SUM('Raw Data'!BA1473:BA1474),"Error")))))))))))))))))))))</f>
        <v>0</v>
      </c>
      <c r="R68" s="6">
        <f>IF(AND($AE$11=$AL$1,OR($AH$11="Northbound",$AH$11="Eastbound")),'Raw Data'!BB231,IF(AND($AE$11=$AL$2,OR($AH$11="Northbound",$AH$11="Eastbound")),'Raw Data'!BB438,IF(AND($AE$11=$AL$3,OR($AH$11="Northbound",$AH$11="Eastbound")),'Raw Data'!BB645,IF(AND($AE$11=$AL$4,OR($AH$11="Northbound",$AH$11="Eastbound")),'Raw Data'!BB852,IF(AND($AE$11=$AL$5,OR($AH$11="Northbound",$AH$11="Eastbound")),'Raw Data'!BB1059,IF(AND($AE$11=$AL$6,OR($AH$11="Northbound",$AH$11="Eastbound")),'Raw Data'!BB1266,IF(AND($AE$11=$AL$7,OR($AH$11="Northbound",$AH$11="Eastbound")),'Raw Data'!BB1473,IF(AND($AE$11=$AL$1,OR($AH$11="Southbound",$AH$11="Westbound")),'Raw Data'!BB232,IF(AND($AE$11=$AL$2,OR($AH$11="Southbound",$AH$11="Westbound")),'Raw Data'!BB439,IF(AND($AE$11=$AL$3,OR($AH$11="Southbound",$AH$11="Westbound")),'Raw Data'!BB646,IF(AND($AE$11=$AL$4,OR($AH$11="Southbound",$AH$11="Westbound")),'Raw Data'!BB853,IF(AND($AE$11=$AL$5,OR($AH$11="Southbound",$AH$11="Westbound")),'Raw Data'!BB1060,IF(AND($AE$11=$AL$6,OR($AH$11="Southbound",$AH$11="Westbound")),'Raw Data'!BB1267,IF(AND($AE$11=$AL$7,OR($AH$11="Southbound",$AH$11="Westbound")),'Raw Data'!BB1474,IF(AND($AE$11=$AL$1,$AH$11="Combined"),SUM('Raw Data'!BB231:BB232),IF(AND($AE$11=$AL$2,$AH$11="Combined"),SUM('Raw Data'!BB438:BB439),IF(AND($AE$11=$AL$3,$AH$11="Combined"),SUM('Raw Data'!BB645:BB646),IF(AND($AE$11=$AL$4,$AH$11="Combined"),SUM('Raw Data'!BB852:BB853),IF(AND($AE$11=$AL$5,$AH$11="Combined"),SUM('Raw Data'!BB1059:BB1060),IF(AND($AE$11=$AL$6,$AH$11="Combined"),SUM('Raw Data'!BB1266:BB1267),IF(AND($AE$11=$AL$7,$AH$11="Combined"),SUM('Raw Data'!BB1473:BB1474),"Error")))))))))))))))))))))</f>
        <v>0</v>
      </c>
      <c r="S68" s="6">
        <f>IF(AND($AE$11=$AL$1,OR($AH$11="Northbound",$AH$11="Eastbound")),'Raw Data'!BC231,IF(AND($AE$11=$AL$2,OR($AH$11="Northbound",$AH$11="Eastbound")),'Raw Data'!BC438,IF(AND($AE$11=$AL$3,OR($AH$11="Northbound",$AH$11="Eastbound")),'Raw Data'!BC645,IF(AND($AE$11=$AL$4,OR($AH$11="Northbound",$AH$11="Eastbound")),'Raw Data'!BC852,IF(AND($AE$11=$AL$5,OR($AH$11="Northbound",$AH$11="Eastbound")),'Raw Data'!BC1059,IF(AND($AE$11=$AL$6,OR($AH$11="Northbound",$AH$11="Eastbound")),'Raw Data'!BC1266,IF(AND($AE$11=$AL$7,OR($AH$11="Northbound",$AH$11="Eastbound")),'Raw Data'!BC1473,IF(AND($AE$11=$AL$1,OR($AH$11="Southbound",$AH$11="Westbound")),'Raw Data'!BC232,IF(AND($AE$11=$AL$2,OR($AH$11="Southbound",$AH$11="Westbound")),'Raw Data'!BC439,IF(AND($AE$11=$AL$3,OR($AH$11="Southbound",$AH$11="Westbound")),'Raw Data'!BC646,IF(AND($AE$11=$AL$4,OR($AH$11="Southbound",$AH$11="Westbound")),'Raw Data'!BC853,IF(AND($AE$11=$AL$5,OR($AH$11="Southbound",$AH$11="Westbound")),'Raw Data'!BC1060,IF(AND($AE$11=$AL$6,OR($AH$11="Southbound",$AH$11="Westbound")),'Raw Data'!BC1267,IF(AND($AE$11=$AL$7,OR($AH$11="Southbound",$AH$11="Westbound")),'Raw Data'!BC1474,IF(AND($AE$11=$AL$1,$AH$11="Combined"),SUM('Raw Data'!BC231:BC232),IF(AND($AE$11=$AL$2,$AH$11="Combined"),SUM('Raw Data'!BC438:BC439),IF(AND($AE$11=$AL$3,$AH$11="Combined"),SUM('Raw Data'!BC645:BC646),IF(AND($AE$11=$AL$4,$AH$11="Combined"),SUM('Raw Data'!BC852:BC853),IF(AND($AE$11=$AL$5,$AH$11="Combined"),SUM('Raw Data'!BC1059:BC1060),IF(AND($AE$11=$AL$6,$AH$11="Combined"),SUM('Raw Data'!BC1266:BC1267),IF(AND($AE$11=$AL$7,$AH$11="Combined"),SUM('Raw Data'!BC1473:BC1474),"Error")))))))))))))))))))))</f>
        <v>0</v>
      </c>
      <c r="T68" s="6">
        <f>IF(AND($AE$11=$AL$1,OR($AH$11="Northbound",$AH$11="Eastbound")),'Raw Data'!BD231,IF(AND($AE$11=$AL$2,OR($AH$11="Northbound",$AH$11="Eastbound")),'Raw Data'!BD438,IF(AND($AE$11=$AL$3,OR($AH$11="Northbound",$AH$11="Eastbound")),'Raw Data'!BD645,IF(AND($AE$11=$AL$4,OR($AH$11="Northbound",$AH$11="Eastbound")),'Raw Data'!BD852,IF(AND($AE$11=$AL$5,OR($AH$11="Northbound",$AH$11="Eastbound")),'Raw Data'!BD1059,IF(AND($AE$11=$AL$6,OR($AH$11="Northbound",$AH$11="Eastbound")),'Raw Data'!BD1266,IF(AND($AE$11=$AL$7,OR($AH$11="Northbound",$AH$11="Eastbound")),'Raw Data'!BD1473,IF(AND($AE$11=$AL$1,OR($AH$11="Southbound",$AH$11="Westbound")),'Raw Data'!BD232,IF(AND($AE$11=$AL$2,OR($AH$11="Southbound",$AH$11="Westbound")),'Raw Data'!BD439,IF(AND($AE$11=$AL$3,OR($AH$11="Southbound",$AH$11="Westbound")),'Raw Data'!BD646,IF(AND($AE$11=$AL$4,OR($AH$11="Southbound",$AH$11="Westbound")),'Raw Data'!BD853,IF(AND($AE$11=$AL$5,OR($AH$11="Southbound",$AH$11="Westbound")),'Raw Data'!BD1060,IF(AND($AE$11=$AL$6,OR($AH$11="Southbound",$AH$11="Westbound")),'Raw Data'!BD1267,IF(AND($AE$11=$AL$7,OR($AH$11="Southbound",$AH$11="Westbound")),'Raw Data'!BD1474,IF(AND($AE$11=$AL$1,$AH$11="Combined"),SUM('Raw Data'!BD231:BD232),IF(AND($AE$11=$AL$2,$AH$11="Combined"),SUM('Raw Data'!BD438:BD439),IF(AND($AE$11=$AL$3,$AH$11="Combined"),SUM('Raw Data'!BD645:BD646),IF(AND($AE$11=$AL$4,$AH$11="Combined"),SUM('Raw Data'!BD852:BD853),IF(AND($AE$11=$AL$5,$AH$11="Combined"),SUM('Raw Data'!BD1059:BD1060),IF(AND($AE$11=$AL$6,$AH$11="Combined"),SUM('Raw Data'!BD1266:BD1267),IF(AND($AE$11=$AL$7,$AH$11="Combined"),SUM('Raw Data'!BD1473:BD1474),"Error")))))))))))))))))))))</f>
        <v>0</v>
      </c>
      <c r="U68" s="6">
        <f>IF(AND($AE$11=$AL$1,OR($AH$11="Northbound",$AH$11="Eastbound")),'Raw Data'!BE231,IF(AND($AE$11=$AL$2,OR($AH$11="Northbound",$AH$11="Eastbound")),'Raw Data'!BE438,IF(AND($AE$11=$AL$3,OR($AH$11="Northbound",$AH$11="Eastbound")),'Raw Data'!BE645,IF(AND($AE$11=$AL$4,OR($AH$11="Northbound",$AH$11="Eastbound")),'Raw Data'!BE852,IF(AND($AE$11=$AL$5,OR($AH$11="Northbound",$AH$11="Eastbound")),'Raw Data'!BE1059,IF(AND($AE$11=$AL$6,OR($AH$11="Northbound",$AH$11="Eastbound")),'Raw Data'!BE1266,IF(AND($AE$11=$AL$7,OR($AH$11="Northbound",$AH$11="Eastbound")),'Raw Data'!BE1473,IF(AND($AE$11=$AL$1,OR($AH$11="Southbound",$AH$11="Westbound")),'Raw Data'!BE232,IF(AND($AE$11=$AL$2,OR($AH$11="Southbound",$AH$11="Westbound")),'Raw Data'!BE439,IF(AND($AE$11=$AL$3,OR($AH$11="Southbound",$AH$11="Westbound")),'Raw Data'!BE646,IF(AND($AE$11=$AL$4,OR($AH$11="Southbound",$AH$11="Westbound")),'Raw Data'!BE853,IF(AND($AE$11=$AL$5,OR($AH$11="Southbound",$AH$11="Westbound")),'Raw Data'!BE1060,IF(AND($AE$11=$AL$6,OR($AH$11="Southbound",$AH$11="Westbound")),'Raw Data'!BE1267,IF(AND($AE$11=$AL$7,OR($AH$11="Southbound",$AH$11="Westbound")),'Raw Data'!BE1474,IF(AND($AE$11=$AL$1,$AH$11="Combined"),SUM('Raw Data'!BE231:BE232),IF(AND($AE$11=$AL$2,$AH$11="Combined"),SUM('Raw Data'!BE438:BE439),IF(AND($AE$11=$AL$3,$AH$11="Combined"),SUM('Raw Data'!BE645:BE646),IF(AND($AE$11=$AL$4,$AH$11="Combined"),SUM('Raw Data'!BE852:BE853),IF(AND($AE$11=$AL$5,$AH$11="Combined"),SUM('Raw Data'!BE1059:BE1060),IF(AND($AE$11=$AL$6,$AH$11="Combined"),SUM('Raw Data'!BE1266:BE1267),IF(AND($AE$11=$AL$7,$AH$11="Combined"),SUM('Raw Data'!BE1473:BE1474),"Error")))))))))))))))))))))</f>
        <v>0</v>
      </c>
      <c r="V68" s="6">
        <f>IF(AND($AE$11=$AL$1,OR($AH$11="Northbound",$AH$11="Eastbound")),'Raw Data'!BF231,IF(AND($AE$11=$AL$2,OR($AH$11="Northbound",$AH$11="Eastbound")),'Raw Data'!BF438,IF(AND($AE$11=$AL$3,OR($AH$11="Northbound",$AH$11="Eastbound")),'Raw Data'!BF645,IF(AND($AE$11=$AL$4,OR($AH$11="Northbound",$AH$11="Eastbound")),'Raw Data'!BF852,IF(AND($AE$11=$AL$5,OR($AH$11="Northbound",$AH$11="Eastbound")),'Raw Data'!BF1059,IF(AND($AE$11=$AL$6,OR($AH$11="Northbound",$AH$11="Eastbound")),'Raw Data'!BF1266,IF(AND($AE$11=$AL$7,OR($AH$11="Northbound",$AH$11="Eastbound")),'Raw Data'!BF1473,IF(AND($AE$11=$AL$1,OR($AH$11="Southbound",$AH$11="Westbound")),'Raw Data'!BF232,IF(AND($AE$11=$AL$2,OR($AH$11="Southbound",$AH$11="Westbound")),'Raw Data'!BF439,IF(AND($AE$11=$AL$3,OR($AH$11="Southbound",$AH$11="Westbound")),'Raw Data'!BF646,IF(AND($AE$11=$AL$4,OR($AH$11="Southbound",$AH$11="Westbound")),'Raw Data'!BF853,IF(AND($AE$11=$AL$5,OR($AH$11="Southbound",$AH$11="Westbound")),'Raw Data'!BF1060,IF(AND($AE$11=$AL$6,OR($AH$11="Southbound",$AH$11="Westbound")),'Raw Data'!BF1267,IF(AND($AE$11=$AL$7,OR($AH$11="Southbound",$AH$11="Westbound")),'Raw Data'!BF1474,IF(AND($AE$11=$AL$1,$AH$11="Combined"),SUM('Raw Data'!BF231:BF232),IF(AND($AE$11=$AL$2,$AH$11="Combined"),SUM('Raw Data'!BF438:BF439),IF(AND($AE$11=$AL$3,$AH$11="Combined"),SUM('Raw Data'!BF645:BF646),IF(AND($AE$11=$AL$4,$AH$11="Combined"),SUM('Raw Data'!BF852:BF853),IF(AND($AE$11=$AL$5,$AH$11="Combined"),SUM('Raw Data'!BF1059:BF1060),IF(AND($AE$11=$AL$6,$AH$11="Combined"),SUM('Raw Data'!BF1266:BF1267),IF(AND($AE$11=$AL$7,$AH$11="Combined"),SUM('Raw Data'!BF1473:BF1474),"Error")))))))))))))))))))))</f>
        <v>0</v>
      </c>
      <c r="W68" s="6">
        <f>IF(AND($AE$11=$AL$1,OR($AH$11="Northbound",$AH$11="Eastbound")),'Raw Data'!BG231,IF(AND($AE$11=$AL$2,OR($AH$11="Northbound",$AH$11="Eastbound")),'Raw Data'!BG438,IF(AND($AE$11=$AL$3,OR($AH$11="Northbound",$AH$11="Eastbound")),'Raw Data'!BG645,IF(AND($AE$11=$AL$4,OR($AH$11="Northbound",$AH$11="Eastbound")),'Raw Data'!BG852,IF(AND($AE$11=$AL$5,OR($AH$11="Northbound",$AH$11="Eastbound")),'Raw Data'!BG1059,IF(AND($AE$11=$AL$6,OR($AH$11="Northbound",$AH$11="Eastbound")),'Raw Data'!BG1266,IF(AND($AE$11=$AL$7,OR($AH$11="Northbound",$AH$11="Eastbound")),'Raw Data'!BG1473,IF(AND($AE$11=$AL$1,OR($AH$11="Southbound",$AH$11="Westbound")),'Raw Data'!BG232,IF(AND($AE$11=$AL$2,OR($AH$11="Southbound",$AH$11="Westbound")),'Raw Data'!BG439,IF(AND($AE$11=$AL$3,OR($AH$11="Southbound",$AH$11="Westbound")),'Raw Data'!BG646,IF(AND($AE$11=$AL$4,OR($AH$11="Southbound",$AH$11="Westbound")),'Raw Data'!BG853,IF(AND($AE$11=$AL$5,OR($AH$11="Southbound",$AH$11="Westbound")),'Raw Data'!BG1060,IF(AND($AE$11=$AL$6,OR($AH$11="Southbound",$AH$11="Westbound")),'Raw Data'!BG1267,IF(AND($AE$11=$AL$7,OR($AH$11="Southbound",$AH$11="Westbound")),'Raw Data'!BG1474,IF(AND($AE$11=$AL$1,$AH$11="Combined"),SUM('Raw Data'!BG231:BG232),IF(AND($AE$11=$AL$2,$AH$11="Combined"),SUM('Raw Data'!BG438:BG439),IF(AND($AE$11=$AL$3,$AH$11="Combined"),SUM('Raw Data'!BG645:BG646),IF(AND($AE$11=$AL$4,$AH$11="Combined"),SUM('Raw Data'!BG852:BG853),IF(AND($AE$11=$AL$5,$AH$11="Combined"),SUM('Raw Data'!BG1059:BG1060),IF(AND($AE$11=$AL$6,$AH$11="Combined"),SUM('Raw Data'!BG1266:BG1267),IF(AND($AE$11=$AL$7,$AH$11="Combined"),SUM('Raw Data'!BG1473:BG1474),"Error")))))))))))))))))))))</f>
        <v>0</v>
      </c>
      <c r="X68" s="6">
        <f t="shared" si="2"/>
        <v>2</v>
      </c>
      <c r="Y68" s="24">
        <f t="shared" si="3"/>
        <v>7.4074074074074066</v>
      </c>
      <c r="Z68" s="6" t="str">
        <f>IF(AND($AE$11=$AL$1,OR($AH$11="Northbound",$AH$11="Eastbound")),'Raw Data'!BH231,IF(AND($AE$11=$AL$2,OR($AH$11="Northbound",$AH$11="Eastbound")),'Raw Data'!BH438,IF(AND($AE$11=$AL$3,OR($AH$11="Northbound",$AH$11="Eastbound")),'Raw Data'!BH645,IF(AND($AE$11=$AL$4,OR($AH$11="Northbound",$AH$11="Eastbound")),'Raw Data'!BH852,IF(AND($AE$11=$AL$5,OR($AH$11="Northbound",$AH$11="Eastbound")),'Raw Data'!BH1059,IF(AND($AE$11=$AL$6,OR($AH$11="Northbound",$AH$11="Eastbound")),'Raw Data'!BH1266,IF(AND($AE$11=$AL$7,OR($AH$11="Northbound",$AH$11="Eastbound")),'Raw Data'!BH1473,IF(AND($AE$11=$AL$1,OR($AH$11="Southbound",$AH$11="Westbound")),'Raw Data'!BH232,IF(AND($AE$11=$AL$2,OR($AH$11="Southbound",$AH$11="Westbound")),'Raw Data'!BH439,IF(AND($AE$11=$AL$3,OR($AH$11="Southbound",$AH$11="Westbound")),'Raw Data'!BH646,IF(AND($AE$11=$AL$4,OR($AH$11="Southbound",$AH$11="Westbound")),'Raw Data'!BH853,IF(AND($AE$11=$AL$5,OR($AH$11="Southbound",$AH$11="Westbound")),'Raw Data'!BH1060,IF(AND($AE$11=$AL$6,OR($AH$11="Southbound",$AH$11="Westbound")),'Raw Data'!BH1267,IF(AND($AE$11=$AL$7,OR($AH$11="Southbound",$AH$11="Westbound")),'Raw Data'!BH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8" s="6" t="str">
        <f>IF(AND($AE$11=$AL$1,OR($AH$11="Northbound",$AH$11="Eastbound")),'Raw Data'!BI231,IF(AND($AE$11=$AL$2,OR($AH$11="Northbound",$AH$11="Eastbound")),'Raw Data'!BI438,IF(AND($AE$11=$AL$3,OR($AH$11="Northbound",$AH$11="Eastbound")),'Raw Data'!BI645,IF(AND($AE$11=$AL$4,OR($AH$11="Northbound",$AH$11="Eastbound")),'Raw Data'!BI852,IF(AND($AE$11=$AL$5,OR($AH$11="Northbound",$AH$11="Eastbound")),'Raw Data'!BI1059,IF(AND($AE$11=$AL$6,OR($AH$11="Northbound",$AH$11="Eastbound")),'Raw Data'!BI1266,IF(AND($AE$11=$AL$7,OR($AH$11="Northbound",$AH$11="Eastbound")),'Raw Data'!BI1473,IF(AND($AE$11=$AL$1,OR($AH$11="Southbound",$AH$11="Westbound")),'Raw Data'!BI232,IF(AND($AE$11=$AL$2,OR($AH$11="Southbound",$AH$11="Westbound")),'Raw Data'!BI439,IF(AND($AE$11=$AL$3,OR($AH$11="Southbound",$AH$11="Westbound")),'Raw Data'!BI646,IF(AND($AE$11=$AL$4,OR($AH$11="Southbound",$AH$11="Westbound")),'Raw Data'!BI853,IF(AND($AE$11=$AL$5,OR($AH$11="Southbound",$AH$11="Westbound")),'Raw Data'!BI1060,IF(AND($AE$11=$AL$6,OR($AH$11="Southbound",$AH$11="Westbound")),'Raw Data'!BI1267,IF(AND($AE$11=$AL$7,OR($AH$11="Southbound",$AH$11="Westbound")),'Raw Data'!BI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8" s="6" t="str">
        <f>IF(AND($AE$11=$AL$1,OR($AH$11="Northbound",$AH$11="Eastbound")),'Raw Data'!BJ231,IF(AND($AE$11=$AL$2,OR($AH$11="Northbound",$AH$11="Eastbound")),'Raw Data'!BJ438,IF(AND($AE$11=$AL$3,OR($AH$11="Northbound",$AH$11="Eastbound")),'Raw Data'!BJ645,IF(AND($AE$11=$AL$4,OR($AH$11="Northbound",$AH$11="Eastbound")),'Raw Data'!BJ852,IF(AND($AE$11=$AL$5,OR($AH$11="Northbound",$AH$11="Eastbound")),'Raw Data'!BJ1059,IF(AND($AE$11=$AL$6,OR($AH$11="Northbound",$AH$11="Eastbound")),'Raw Data'!BJ1266,IF(AND($AE$11=$AL$7,OR($AH$11="Northbound",$AH$11="Eastbound")),'Raw Data'!BJ1473,IF(AND($AE$11=$AL$1,OR($AH$11="Southbound",$AH$11="Westbound")),'Raw Data'!BJ232,IF(AND($AE$11=$AL$2,OR($AH$11="Southbound",$AH$11="Westbound")),'Raw Data'!BJ439,IF(AND($AE$11=$AL$3,OR($AH$11="Southbound",$AH$11="Westbound")),'Raw Data'!BJ646,IF(AND($AE$11=$AL$4,OR($AH$11="Southbound",$AH$11="Westbound")),'Raw Data'!BJ853,IF(AND($AE$11=$AL$5,OR($AH$11="Southbound",$AH$11="Westbound")),'Raw Data'!BJ1060,IF(AND($AE$11=$AL$6,OR($AH$11="Southbound",$AH$11="Westbound")),'Raw Data'!BJ1267,IF(AND($AE$11=$AL$7,OR($AH$11="Southbound",$AH$11="Westbound")),'Raw Data'!BJ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8" s="70" t="str">
        <f>IF(AND($AE$11=$AL$1,OR($AH$11="Northbound",$AH$11="Eastbound")),'Raw Data'!BK231,IF(AND($AE$11=$AL$2,OR($AH$11="Northbound",$AH$11="Eastbound")),'Raw Data'!BK438,IF(AND($AE$11=$AL$3,OR($AH$11="Northbound",$AH$11="Eastbound")),'Raw Data'!BK645,IF(AND($AE$11=$AL$4,OR($AH$11="Northbound",$AH$11="Eastbound")),'Raw Data'!BK852,IF(AND($AE$11=$AL$5,OR($AH$11="Northbound",$AH$11="Eastbound")),'Raw Data'!BK1059,IF(AND($AE$11=$AL$6,OR($AH$11="Northbound",$AH$11="Eastbound")),'Raw Data'!BK1266,IF(AND($AE$11=$AL$7,OR($AH$11="Northbound",$AH$11="Eastbound")),'Raw Data'!BK1473,IF(AND($AE$11=$AL$1,OR($AH$11="Southbound",$AH$11="Westbound")),'Raw Data'!BK232,IF(AND($AE$11=$AL$2,OR($AH$11="Southbound",$AH$11="Westbound")),'Raw Data'!BK439,IF(AND($AE$11=$AL$3,OR($AH$11="Southbound",$AH$11="Westbound")),'Raw Data'!BK646,IF(AND($AE$11=$AL$4,OR($AH$11="Southbound",$AH$11="Westbound")),'Raw Data'!BK853,IF(AND($AE$11=$AL$5,OR($AH$11="Southbound",$AH$11="Westbound")),'Raw Data'!BK1060,IF(AND($AE$11=$AL$6,OR($AH$11="Southbound",$AH$11="Westbound")),'Raw Data'!BK1267,IF(AND($AE$11=$AL$7,OR($AH$11="Southbound",$AH$11="Westbound")),'Raw Data'!BK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8" s="47"/>
      <c r="AF68" s="47"/>
      <c r="AG68" s="47"/>
      <c r="AH68" s="47"/>
      <c r="AI68" s="47"/>
      <c r="AJ68" s="47"/>
      <c r="AK68" s="47"/>
      <c r="AL68" s="51"/>
      <c r="AM68" s="51"/>
      <c r="AN68" s="41"/>
      <c r="AO68" s="51"/>
      <c r="AQ68" s="47"/>
      <c r="AR68" s="47"/>
      <c r="AT68" s="47"/>
      <c r="AU68" s="47"/>
    </row>
    <row r="69" spans="1:47" ht="13.8" x14ac:dyDescent="0.25">
      <c r="A69" s="43">
        <v>0.57291666666666696</v>
      </c>
      <c r="B69" s="54">
        <f t="shared" si="1"/>
        <v>11</v>
      </c>
      <c r="C69" s="6">
        <f>IF(AND($AE$11=$AL$1,OR($AH$11="Northbound",$AH$11="Eastbound")),'Raw Data'!AM233,IF(AND($AE$11=$AL$2,OR($AH$11="Northbound",$AH$11="Eastbound")),'Raw Data'!AM440,IF(AND($AE$11=$AL$3,OR($AH$11="Northbound",$AH$11="Eastbound")),'Raw Data'!AM647,IF(AND($AE$11=$AL$4,OR($AH$11="Northbound",$AH$11="Eastbound")),'Raw Data'!AM854,IF(AND($AE$11=$AL$5,OR($AH$11="Northbound",$AH$11="Eastbound")),'Raw Data'!AM1061,IF(AND($AE$11=$AL$6,OR($AH$11="Northbound",$AH$11="Eastbound")),'Raw Data'!AM1268,IF(AND($AE$11=$AL$7,OR($AH$11="Northbound",$AH$11="Eastbound")),'Raw Data'!AM1475,IF(AND($AE$11=$AL$1,OR($AH$11="Southbound",$AH$11="Westbound")),'Raw Data'!AM234,IF(AND($AE$11=$AL$2,OR($AH$11="Southbound",$AH$11="Westbound")),'Raw Data'!AM441,IF(AND($AE$11=$AL$3,OR($AH$11="Southbound",$AH$11="Westbound")),'Raw Data'!AM648,IF(AND($AE$11=$AL$4,OR($AH$11="Southbound",$AH$11="Westbound")),'Raw Data'!AM855,IF(AND($AE$11=$AL$5,OR($AH$11="Southbound",$AH$11="Westbound")),'Raw Data'!AM1062,IF(AND($AE$11=$AL$6,OR($AH$11="Southbound",$AH$11="Westbound")),'Raw Data'!AM1269,IF(AND($AE$11=$AL$7,OR($AH$11="Southbound",$AH$11="Westbound")),'Raw Data'!AM1476,IF(AND($AE$11=$AL$1,$AH$11="Combined"),SUM('Raw Data'!AM233:AM234),IF(AND($AE$11=$AL$2,$AH$11="Combined"),SUM('Raw Data'!AM440:AM441),IF(AND($AE$11=$AL$3,$AH$11="Combined"),SUM('Raw Data'!AM647:AM648),IF(AND($AE$11=$AL$4,$AH$11="Combined"),SUM('Raw Data'!AM854:AM855),IF(AND($AE$11=$AL$5,$AH$11="Combined"),SUM('Raw Data'!AM1061:AM1062),IF(AND($AE$11=$AL$6,$AH$11="Combined"),SUM('Raw Data'!AM1268:AM1269),IF(AND($AE$11=$AL$7,$AH$11="Combined"),SUM('Raw Data'!AM1475:AM1476),"Error")))))))))))))))))))))</f>
        <v>0</v>
      </c>
      <c r="D69" s="6">
        <f>IF(AND($AE$11=$AL$1,OR($AH$11="Northbound",$AH$11="Eastbound")),'Raw Data'!AN233,IF(AND($AE$11=$AL$2,OR($AH$11="Northbound",$AH$11="Eastbound")),'Raw Data'!AN440,IF(AND($AE$11=$AL$3,OR($AH$11="Northbound",$AH$11="Eastbound")),'Raw Data'!AN647,IF(AND($AE$11=$AL$4,OR($AH$11="Northbound",$AH$11="Eastbound")),'Raw Data'!AN854,IF(AND($AE$11=$AL$5,OR($AH$11="Northbound",$AH$11="Eastbound")),'Raw Data'!AN1061,IF(AND($AE$11=$AL$6,OR($AH$11="Northbound",$AH$11="Eastbound")),'Raw Data'!AN1268,IF(AND($AE$11=$AL$7,OR($AH$11="Northbound",$AH$11="Eastbound")),'Raw Data'!AN1475,IF(AND($AE$11=$AL$1,OR($AH$11="Southbound",$AH$11="Westbound")),'Raw Data'!AN234,IF(AND($AE$11=$AL$2,OR($AH$11="Southbound",$AH$11="Westbound")),'Raw Data'!AN441,IF(AND($AE$11=$AL$3,OR($AH$11="Southbound",$AH$11="Westbound")),'Raw Data'!AN648,IF(AND($AE$11=$AL$4,OR($AH$11="Southbound",$AH$11="Westbound")),'Raw Data'!AN855,IF(AND($AE$11=$AL$5,OR($AH$11="Southbound",$AH$11="Westbound")),'Raw Data'!AN1062,IF(AND($AE$11=$AL$6,OR($AH$11="Southbound",$AH$11="Westbound")),'Raw Data'!AN1269,IF(AND($AE$11=$AL$7,OR($AH$11="Southbound",$AH$11="Westbound")),'Raw Data'!AN1476,IF(AND($AE$11=$AL$1,$AH$11="Combined"),SUM('Raw Data'!AN233:AN234),IF(AND($AE$11=$AL$2,$AH$11="Combined"),SUM('Raw Data'!AN440:AN441),IF(AND($AE$11=$AL$3,$AH$11="Combined"),SUM('Raw Data'!AN647:AN648),IF(AND($AE$11=$AL$4,$AH$11="Combined"),SUM('Raw Data'!AN854:AN855),IF(AND($AE$11=$AL$5,$AH$11="Combined"),SUM('Raw Data'!AN1061:AN1062),IF(AND($AE$11=$AL$6,$AH$11="Combined"),SUM('Raw Data'!AN1268:AN1269),IF(AND($AE$11=$AL$7,$AH$11="Combined"),SUM('Raw Data'!AN1475:AN1476),"Error")))))))))))))))))))))</f>
        <v>1</v>
      </c>
      <c r="E69" s="6">
        <f>IF(AND($AE$11=$AL$1,OR($AH$11="Northbound",$AH$11="Eastbound")),'Raw Data'!AO233,IF(AND($AE$11=$AL$2,OR($AH$11="Northbound",$AH$11="Eastbound")),'Raw Data'!AO440,IF(AND($AE$11=$AL$3,OR($AH$11="Northbound",$AH$11="Eastbound")),'Raw Data'!AO647,IF(AND($AE$11=$AL$4,OR($AH$11="Northbound",$AH$11="Eastbound")),'Raw Data'!AO854,IF(AND($AE$11=$AL$5,OR($AH$11="Northbound",$AH$11="Eastbound")),'Raw Data'!AO1061,IF(AND($AE$11=$AL$6,OR($AH$11="Northbound",$AH$11="Eastbound")),'Raw Data'!AO1268,IF(AND($AE$11=$AL$7,OR($AH$11="Northbound",$AH$11="Eastbound")),'Raw Data'!AO1475,IF(AND($AE$11=$AL$1,OR($AH$11="Southbound",$AH$11="Westbound")),'Raw Data'!AO234,IF(AND($AE$11=$AL$2,OR($AH$11="Southbound",$AH$11="Westbound")),'Raw Data'!AO441,IF(AND($AE$11=$AL$3,OR($AH$11="Southbound",$AH$11="Westbound")),'Raw Data'!AO648,IF(AND($AE$11=$AL$4,OR($AH$11="Southbound",$AH$11="Westbound")),'Raw Data'!AO855,IF(AND($AE$11=$AL$5,OR($AH$11="Southbound",$AH$11="Westbound")),'Raw Data'!AO1062,IF(AND($AE$11=$AL$6,OR($AH$11="Southbound",$AH$11="Westbound")),'Raw Data'!AO1269,IF(AND($AE$11=$AL$7,OR($AH$11="Southbound",$AH$11="Westbound")),'Raw Data'!AO1476,IF(AND($AE$11=$AL$1,$AH$11="Combined"),SUM('Raw Data'!AO233:AO234),IF(AND($AE$11=$AL$2,$AH$11="Combined"),SUM('Raw Data'!AO440:AO441),IF(AND($AE$11=$AL$3,$AH$11="Combined"),SUM('Raw Data'!AO647:AO648),IF(AND($AE$11=$AL$4,$AH$11="Combined"),SUM('Raw Data'!AO854:AO855),IF(AND($AE$11=$AL$5,$AH$11="Combined"),SUM('Raw Data'!AO1061:AO1062),IF(AND($AE$11=$AL$6,$AH$11="Combined"),SUM('Raw Data'!AO1268:AO1269),IF(AND($AE$11=$AL$7,$AH$11="Combined"),SUM('Raw Data'!AO1475:AO1476),"Error")))))))))))))))))))))</f>
        <v>2</v>
      </c>
      <c r="F69" s="6">
        <f>IF(AND($AE$11=$AL$1,OR($AH$11="Northbound",$AH$11="Eastbound")),'Raw Data'!AP233,IF(AND($AE$11=$AL$2,OR($AH$11="Northbound",$AH$11="Eastbound")),'Raw Data'!AP440,IF(AND($AE$11=$AL$3,OR($AH$11="Northbound",$AH$11="Eastbound")),'Raw Data'!AP647,IF(AND($AE$11=$AL$4,OR($AH$11="Northbound",$AH$11="Eastbound")),'Raw Data'!AP854,IF(AND($AE$11=$AL$5,OR($AH$11="Northbound",$AH$11="Eastbound")),'Raw Data'!AP1061,IF(AND($AE$11=$AL$6,OR($AH$11="Northbound",$AH$11="Eastbound")),'Raw Data'!AP1268,IF(AND($AE$11=$AL$7,OR($AH$11="Northbound",$AH$11="Eastbound")),'Raw Data'!AP1475,IF(AND($AE$11=$AL$1,OR($AH$11="Southbound",$AH$11="Westbound")),'Raw Data'!AP234,IF(AND($AE$11=$AL$2,OR($AH$11="Southbound",$AH$11="Westbound")),'Raw Data'!AP441,IF(AND($AE$11=$AL$3,OR($AH$11="Southbound",$AH$11="Westbound")),'Raw Data'!AP648,IF(AND($AE$11=$AL$4,OR($AH$11="Southbound",$AH$11="Westbound")),'Raw Data'!AP855,IF(AND($AE$11=$AL$5,OR($AH$11="Southbound",$AH$11="Westbound")),'Raw Data'!AP1062,IF(AND($AE$11=$AL$6,OR($AH$11="Southbound",$AH$11="Westbound")),'Raw Data'!AP1269,IF(AND($AE$11=$AL$7,OR($AH$11="Southbound",$AH$11="Westbound")),'Raw Data'!AP1476,IF(AND($AE$11=$AL$1,$AH$11="Combined"),SUM('Raw Data'!AP233:AP234),IF(AND($AE$11=$AL$2,$AH$11="Combined"),SUM('Raw Data'!AP440:AP441),IF(AND($AE$11=$AL$3,$AH$11="Combined"),SUM('Raw Data'!AP647:AP648),IF(AND($AE$11=$AL$4,$AH$11="Combined"),SUM('Raw Data'!AP854:AP855),IF(AND($AE$11=$AL$5,$AH$11="Combined"),SUM('Raw Data'!AP1061:AP1062),IF(AND($AE$11=$AL$6,$AH$11="Combined"),SUM('Raw Data'!AP1268:AP1269),IF(AND($AE$11=$AL$7,$AH$11="Combined"),SUM('Raw Data'!AP1475:AP1476),"Error")))))))))))))))))))))</f>
        <v>3</v>
      </c>
      <c r="G69" s="6">
        <f>IF(AND($AE$11=$AL$1,OR($AH$11="Northbound",$AH$11="Eastbound")),'Raw Data'!AQ233,IF(AND($AE$11=$AL$2,OR($AH$11="Northbound",$AH$11="Eastbound")),'Raw Data'!AQ440,IF(AND($AE$11=$AL$3,OR($AH$11="Northbound",$AH$11="Eastbound")),'Raw Data'!AQ647,IF(AND($AE$11=$AL$4,OR($AH$11="Northbound",$AH$11="Eastbound")),'Raw Data'!AQ854,IF(AND($AE$11=$AL$5,OR($AH$11="Northbound",$AH$11="Eastbound")),'Raw Data'!AQ1061,IF(AND($AE$11=$AL$6,OR($AH$11="Northbound",$AH$11="Eastbound")),'Raw Data'!AQ1268,IF(AND($AE$11=$AL$7,OR($AH$11="Northbound",$AH$11="Eastbound")),'Raw Data'!AQ1475,IF(AND($AE$11=$AL$1,OR($AH$11="Southbound",$AH$11="Westbound")),'Raw Data'!AQ234,IF(AND($AE$11=$AL$2,OR($AH$11="Southbound",$AH$11="Westbound")),'Raw Data'!AQ441,IF(AND($AE$11=$AL$3,OR($AH$11="Southbound",$AH$11="Westbound")),'Raw Data'!AQ648,IF(AND($AE$11=$AL$4,OR($AH$11="Southbound",$AH$11="Westbound")),'Raw Data'!AQ855,IF(AND($AE$11=$AL$5,OR($AH$11="Southbound",$AH$11="Westbound")),'Raw Data'!AQ1062,IF(AND($AE$11=$AL$6,OR($AH$11="Southbound",$AH$11="Westbound")),'Raw Data'!AQ1269,IF(AND($AE$11=$AL$7,OR($AH$11="Southbound",$AH$11="Westbound")),'Raw Data'!AQ1476,IF(AND($AE$11=$AL$1,$AH$11="Combined"),SUM('Raw Data'!AQ233:AQ234),IF(AND($AE$11=$AL$2,$AH$11="Combined"),SUM('Raw Data'!AQ440:AQ441),IF(AND($AE$11=$AL$3,$AH$11="Combined"),SUM('Raw Data'!AQ647:AQ648),IF(AND($AE$11=$AL$4,$AH$11="Combined"),SUM('Raw Data'!AQ854:AQ855),IF(AND($AE$11=$AL$5,$AH$11="Combined"),SUM('Raw Data'!AQ1061:AQ1062),IF(AND($AE$11=$AL$6,$AH$11="Combined"),SUM('Raw Data'!AQ1268:AQ1269),IF(AND($AE$11=$AL$7,$AH$11="Combined"),SUM('Raw Data'!AQ1475:AQ1476),"Error")))))))))))))))))))))</f>
        <v>5</v>
      </c>
      <c r="H69" s="6">
        <f>IF(AND($AE$11=$AL$1,OR($AH$11="Northbound",$AH$11="Eastbound")),'Raw Data'!AR233,IF(AND($AE$11=$AL$2,OR($AH$11="Northbound",$AH$11="Eastbound")),'Raw Data'!AR440,IF(AND($AE$11=$AL$3,OR($AH$11="Northbound",$AH$11="Eastbound")),'Raw Data'!AR647,IF(AND($AE$11=$AL$4,OR($AH$11="Northbound",$AH$11="Eastbound")),'Raw Data'!AR854,IF(AND($AE$11=$AL$5,OR($AH$11="Northbound",$AH$11="Eastbound")),'Raw Data'!AR1061,IF(AND($AE$11=$AL$6,OR($AH$11="Northbound",$AH$11="Eastbound")),'Raw Data'!AR1268,IF(AND($AE$11=$AL$7,OR($AH$11="Northbound",$AH$11="Eastbound")),'Raw Data'!AR1475,IF(AND($AE$11=$AL$1,OR($AH$11="Southbound",$AH$11="Westbound")),'Raw Data'!AR234,IF(AND($AE$11=$AL$2,OR($AH$11="Southbound",$AH$11="Westbound")),'Raw Data'!AR441,IF(AND($AE$11=$AL$3,OR($AH$11="Southbound",$AH$11="Westbound")),'Raw Data'!AR648,IF(AND($AE$11=$AL$4,OR($AH$11="Southbound",$AH$11="Westbound")),'Raw Data'!AR855,IF(AND($AE$11=$AL$5,OR($AH$11="Southbound",$AH$11="Westbound")),'Raw Data'!AR1062,IF(AND($AE$11=$AL$6,OR($AH$11="Southbound",$AH$11="Westbound")),'Raw Data'!AR1269,IF(AND($AE$11=$AL$7,OR($AH$11="Southbound",$AH$11="Westbound")),'Raw Data'!AR1476,IF(AND($AE$11=$AL$1,$AH$11="Combined"),SUM('Raw Data'!AR233:AR234),IF(AND($AE$11=$AL$2,$AH$11="Combined"),SUM('Raw Data'!AR440:AR441),IF(AND($AE$11=$AL$3,$AH$11="Combined"),SUM('Raw Data'!AR647:AR648),IF(AND($AE$11=$AL$4,$AH$11="Combined"),SUM('Raw Data'!AR854:AR855),IF(AND($AE$11=$AL$5,$AH$11="Combined"),SUM('Raw Data'!AR1061:AR1062),IF(AND($AE$11=$AL$6,$AH$11="Combined"),SUM('Raw Data'!AR1268:AR1269),IF(AND($AE$11=$AL$7,$AH$11="Combined"),SUM('Raw Data'!AR1475:AR1476),"Error")))))))))))))))))))))</f>
        <v>0</v>
      </c>
      <c r="I69" s="6">
        <f>IF(AND($AE$11=$AL$1,OR($AH$11="Northbound",$AH$11="Eastbound")),'Raw Data'!AS233,IF(AND($AE$11=$AL$2,OR($AH$11="Northbound",$AH$11="Eastbound")),'Raw Data'!AS440,IF(AND($AE$11=$AL$3,OR($AH$11="Northbound",$AH$11="Eastbound")),'Raw Data'!AS647,IF(AND($AE$11=$AL$4,OR($AH$11="Northbound",$AH$11="Eastbound")),'Raw Data'!AS854,IF(AND($AE$11=$AL$5,OR($AH$11="Northbound",$AH$11="Eastbound")),'Raw Data'!AS1061,IF(AND($AE$11=$AL$6,OR($AH$11="Northbound",$AH$11="Eastbound")),'Raw Data'!AS1268,IF(AND($AE$11=$AL$7,OR($AH$11="Northbound",$AH$11="Eastbound")),'Raw Data'!AS1475,IF(AND($AE$11=$AL$1,OR($AH$11="Southbound",$AH$11="Westbound")),'Raw Data'!AS234,IF(AND($AE$11=$AL$2,OR($AH$11="Southbound",$AH$11="Westbound")),'Raw Data'!AS441,IF(AND($AE$11=$AL$3,OR($AH$11="Southbound",$AH$11="Westbound")),'Raw Data'!AS648,IF(AND($AE$11=$AL$4,OR($AH$11="Southbound",$AH$11="Westbound")),'Raw Data'!AS855,IF(AND($AE$11=$AL$5,OR($AH$11="Southbound",$AH$11="Westbound")),'Raw Data'!AS1062,IF(AND($AE$11=$AL$6,OR($AH$11="Southbound",$AH$11="Westbound")),'Raw Data'!AS1269,IF(AND($AE$11=$AL$7,OR($AH$11="Southbound",$AH$11="Westbound")),'Raw Data'!AS1476,IF(AND($AE$11=$AL$1,$AH$11="Combined"),SUM('Raw Data'!AS233:AS234),IF(AND($AE$11=$AL$2,$AH$11="Combined"),SUM('Raw Data'!AS440:AS441),IF(AND($AE$11=$AL$3,$AH$11="Combined"),SUM('Raw Data'!AS647:AS648),IF(AND($AE$11=$AL$4,$AH$11="Combined"),SUM('Raw Data'!AS854:AS855),IF(AND($AE$11=$AL$5,$AH$11="Combined"),SUM('Raw Data'!AS1061:AS1062),IF(AND($AE$11=$AL$6,$AH$11="Combined"),SUM('Raw Data'!AS1268:AS1269),IF(AND($AE$11=$AL$7,$AH$11="Combined"),SUM('Raw Data'!AS1475:AS1476),"Error")))))))))))))))))))))</f>
        <v>0</v>
      </c>
      <c r="J69" s="6">
        <f>IF(AND($AE$11=$AL$1,OR($AH$11="Northbound",$AH$11="Eastbound")),'Raw Data'!AT233,IF(AND($AE$11=$AL$2,OR($AH$11="Northbound",$AH$11="Eastbound")),'Raw Data'!AT440,IF(AND($AE$11=$AL$3,OR($AH$11="Northbound",$AH$11="Eastbound")),'Raw Data'!AT647,IF(AND($AE$11=$AL$4,OR($AH$11="Northbound",$AH$11="Eastbound")),'Raw Data'!AT854,IF(AND($AE$11=$AL$5,OR($AH$11="Northbound",$AH$11="Eastbound")),'Raw Data'!AT1061,IF(AND($AE$11=$AL$6,OR($AH$11="Northbound",$AH$11="Eastbound")),'Raw Data'!AT1268,IF(AND($AE$11=$AL$7,OR($AH$11="Northbound",$AH$11="Eastbound")),'Raw Data'!AT1475,IF(AND($AE$11=$AL$1,OR($AH$11="Southbound",$AH$11="Westbound")),'Raw Data'!AT234,IF(AND($AE$11=$AL$2,OR($AH$11="Southbound",$AH$11="Westbound")),'Raw Data'!AT441,IF(AND($AE$11=$AL$3,OR($AH$11="Southbound",$AH$11="Westbound")),'Raw Data'!AT648,IF(AND($AE$11=$AL$4,OR($AH$11="Southbound",$AH$11="Westbound")),'Raw Data'!AT855,IF(AND($AE$11=$AL$5,OR($AH$11="Southbound",$AH$11="Westbound")),'Raw Data'!AT1062,IF(AND($AE$11=$AL$6,OR($AH$11="Southbound",$AH$11="Westbound")),'Raw Data'!AT1269,IF(AND($AE$11=$AL$7,OR($AH$11="Southbound",$AH$11="Westbound")),'Raw Data'!AT1476,IF(AND($AE$11=$AL$1,$AH$11="Combined"),SUM('Raw Data'!AT233:AT234),IF(AND($AE$11=$AL$2,$AH$11="Combined"),SUM('Raw Data'!AT440:AT441),IF(AND($AE$11=$AL$3,$AH$11="Combined"),SUM('Raw Data'!AT647:AT648),IF(AND($AE$11=$AL$4,$AH$11="Combined"),SUM('Raw Data'!AT854:AT855),IF(AND($AE$11=$AL$5,$AH$11="Combined"),SUM('Raw Data'!AT1061:AT1062),IF(AND($AE$11=$AL$6,$AH$11="Combined"),SUM('Raw Data'!AT1268:AT1269),IF(AND($AE$11=$AL$7,$AH$11="Combined"),SUM('Raw Data'!AT1475:AT1476),"Error")))))))))))))))))))))</f>
        <v>0</v>
      </c>
      <c r="K69" s="6">
        <f>IF(AND($AE$11=$AL$1,OR($AH$11="Northbound",$AH$11="Eastbound")),'Raw Data'!AU233,IF(AND($AE$11=$AL$2,OR($AH$11="Northbound",$AH$11="Eastbound")),'Raw Data'!AU440,IF(AND($AE$11=$AL$3,OR($AH$11="Northbound",$AH$11="Eastbound")),'Raw Data'!AU647,IF(AND($AE$11=$AL$4,OR($AH$11="Northbound",$AH$11="Eastbound")),'Raw Data'!AU854,IF(AND($AE$11=$AL$5,OR($AH$11="Northbound",$AH$11="Eastbound")),'Raw Data'!AU1061,IF(AND($AE$11=$AL$6,OR($AH$11="Northbound",$AH$11="Eastbound")),'Raw Data'!AU1268,IF(AND($AE$11=$AL$7,OR($AH$11="Northbound",$AH$11="Eastbound")),'Raw Data'!AU1475,IF(AND($AE$11=$AL$1,OR($AH$11="Southbound",$AH$11="Westbound")),'Raw Data'!AU234,IF(AND($AE$11=$AL$2,OR($AH$11="Southbound",$AH$11="Westbound")),'Raw Data'!AU441,IF(AND($AE$11=$AL$3,OR($AH$11="Southbound",$AH$11="Westbound")),'Raw Data'!AU648,IF(AND($AE$11=$AL$4,OR($AH$11="Southbound",$AH$11="Westbound")),'Raw Data'!AU855,IF(AND($AE$11=$AL$5,OR($AH$11="Southbound",$AH$11="Westbound")),'Raw Data'!AU1062,IF(AND($AE$11=$AL$6,OR($AH$11="Southbound",$AH$11="Westbound")),'Raw Data'!AU1269,IF(AND($AE$11=$AL$7,OR($AH$11="Southbound",$AH$11="Westbound")),'Raw Data'!AU1476,IF(AND($AE$11=$AL$1,$AH$11="Combined"),SUM('Raw Data'!AU233:AU234),IF(AND($AE$11=$AL$2,$AH$11="Combined"),SUM('Raw Data'!AU440:AU441),IF(AND($AE$11=$AL$3,$AH$11="Combined"),SUM('Raw Data'!AU647:AU648),IF(AND($AE$11=$AL$4,$AH$11="Combined"),SUM('Raw Data'!AU854:AU855),IF(AND($AE$11=$AL$5,$AH$11="Combined"),SUM('Raw Data'!AU1061:AU1062),IF(AND($AE$11=$AL$6,$AH$11="Combined"),SUM('Raw Data'!AU1268:AU1269),IF(AND($AE$11=$AL$7,$AH$11="Combined"),SUM('Raw Data'!AU1475:AU1476),"Error")))))))))))))))))))))</f>
        <v>0</v>
      </c>
      <c r="L69" s="6">
        <f>IF(AND($AE$11=$AL$1,OR($AH$11="Northbound",$AH$11="Eastbound")),'Raw Data'!AV233,IF(AND($AE$11=$AL$2,OR($AH$11="Northbound",$AH$11="Eastbound")),'Raw Data'!AV440,IF(AND($AE$11=$AL$3,OR($AH$11="Northbound",$AH$11="Eastbound")),'Raw Data'!AV647,IF(AND($AE$11=$AL$4,OR($AH$11="Northbound",$AH$11="Eastbound")),'Raw Data'!AV854,IF(AND($AE$11=$AL$5,OR($AH$11="Northbound",$AH$11="Eastbound")),'Raw Data'!AV1061,IF(AND($AE$11=$AL$6,OR($AH$11="Northbound",$AH$11="Eastbound")),'Raw Data'!AV1268,IF(AND($AE$11=$AL$7,OR($AH$11="Northbound",$AH$11="Eastbound")),'Raw Data'!AV1475,IF(AND($AE$11=$AL$1,OR($AH$11="Southbound",$AH$11="Westbound")),'Raw Data'!AV234,IF(AND($AE$11=$AL$2,OR($AH$11="Southbound",$AH$11="Westbound")),'Raw Data'!AV441,IF(AND($AE$11=$AL$3,OR($AH$11="Southbound",$AH$11="Westbound")),'Raw Data'!AV648,IF(AND($AE$11=$AL$4,OR($AH$11="Southbound",$AH$11="Westbound")),'Raw Data'!AV855,IF(AND($AE$11=$AL$5,OR($AH$11="Southbound",$AH$11="Westbound")),'Raw Data'!AV1062,IF(AND($AE$11=$AL$6,OR($AH$11="Southbound",$AH$11="Westbound")),'Raw Data'!AV1269,IF(AND($AE$11=$AL$7,OR($AH$11="Southbound",$AH$11="Westbound")),'Raw Data'!AV1476,IF(AND($AE$11=$AL$1,$AH$11="Combined"),SUM('Raw Data'!AV233:AV234),IF(AND($AE$11=$AL$2,$AH$11="Combined"),SUM('Raw Data'!AV440:AV441),IF(AND($AE$11=$AL$3,$AH$11="Combined"),SUM('Raw Data'!AV647:AV648),IF(AND($AE$11=$AL$4,$AH$11="Combined"),SUM('Raw Data'!AV854:AV855),IF(AND($AE$11=$AL$5,$AH$11="Combined"),SUM('Raw Data'!AV1061:AV1062),IF(AND($AE$11=$AL$6,$AH$11="Combined"),SUM('Raw Data'!AV1268:AV1269),IF(AND($AE$11=$AL$7,$AH$11="Combined"),SUM('Raw Data'!AV1475:AV1476),"Error")))))))))))))))))))))</f>
        <v>0</v>
      </c>
      <c r="M69" s="6">
        <f>IF(AND($AE$11=$AL$1,OR($AH$11="Northbound",$AH$11="Eastbound")),'Raw Data'!AW233,IF(AND($AE$11=$AL$2,OR($AH$11="Northbound",$AH$11="Eastbound")),'Raw Data'!AW440,IF(AND($AE$11=$AL$3,OR($AH$11="Northbound",$AH$11="Eastbound")),'Raw Data'!AW647,IF(AND($AE$11=$AL$4,OR($AH$11="Northbound",$AH$11="Eastbound")),'Raw Data'!AW854,IF(AND($AE$11=$AL$5,OR($AH$11="Northbound",$AH$11="Eastbound")),'Raw Data'!AW1061,IF(AND($AE$11=$AL$6,OR($AH$11="Northbound",$AH$11="Eastbound")),'Raw Data'!AW1268,IF(AND($AE$11=$AL$7,OR($AH$11="Northbound",$AH$11="Eastbound")),'Raw Data'!AW1475,IF(AND($AE$11=$AL$1,OR($AH$11="Southbound",$AH$11="Westbound")),'Raw Data'!AW234,IF(AND($AE$11=$AL$2,OR($AH$11="Southbound",$AH$11="Westbound")),'Raw Data'!AW441,IF(AND($AE$11=$AL$3,OR($AH$11="Southbound",$AH$11="Westbound")),'Raw Data'!AW648,IF(AND($AE$11=$AL$4,OR($AH$11="Southbound",$AH$11="Westbound")),'Raw Data'!AW855,IF(AND($AE$11=$AL$5,OR($AH$11="Southbound",$AH$11="Westbound")),'Raw Data'!AW1062,IF(AND($AE$11=$AL$6,OR($AH$11="Southbound",$AH$11="Westbound")),'Raw Data'!AW1269,IF(AND($AE$11=$AL$7,OR($AH$11="Southbound",$AH$11="Westbound")),'Raw Data'!AW1476,IF(AND($AE$11=$AL$1,$AH$11="Combined"),SUM('Raw Data'!AW233:AW234),IF(AND($AE$11=$AL$2,$AH$11="Combined"),SUM('Raw Data'!AW440:AW441),IF(AND($AE$11=$AL$3,$AH$11="Combined"),SUM('Raw Data'!AW647:AW648),IF(AND($AE$11=$AL$4,$AH$11="Combined"),SUM('Raw Data'!AW854:AW855),IF(AND($AE$11=$AL$5,$AH$11="Combined"),SUM('Raw Data'!AW1061:AW1062),IF(AND($AE$11=$AL$6,$AH$11="Combined"),SUM('Raw Data'!AW1268:AW1269),IF(AND($AE$11=$AL$7,$AH$11="Combined"),SUM('Raw Data'!AW1475:AW1476),"Error")))))))))))))))))))))</f>
        <v>0</v>
      </c>
      <c r="N69" s="6">
        <f>IF(AND($AE$11=$AL$1,OR($AH$11="Northbound",$AH$11="Eastbound")),'Raw Data'!AX233,IF(AND($AE$11=$AL$2,OR($AH$11="Northbound",$AH$11="Eastbound")),'Raw Data'!AX440,IF(AND($AE$11=$AL$3,OR($AH$11="Northbound",$AH$11="Eastbound")),'Raw Data'!AX647,IF(AND($AE$11=$AL$4,OR($AH$11="Northbound",$AH$11="Eastbound")),'Raw Data'!AX854,IF(AND($AE$11=$AL$5,OR($AH$11="Northbound",$AH$11="Eastbound")),'Raw Data'!AX1061,IF(AND($AE$11=$AL$6,OR($AH$11="Northbound",$AH$11="Eastbound")),'Raw Data'!AX1268,IF(AND($AE$11=$AL$7,OR($AH$11="Northbound",$AH$11="Eastbound")),'Raw Data'!AX1475,IF(AND($AE$11=$AL$1,OR($AH$11="Southbound",$AH$11="Westbound")),'Raw Data'!AX234,IF(AND($AE$11=$AL$2,OR($AH$11="Southbound",$AH$11="Westbound")),'Raw Data'!AX441,IF(AND($AE$11=$AL$3,OR($AH$11="Southbound",$AH$11="Westbound")),'Raw Data'!AX648,IF(AND($AE$11=$AL$4,OR($AH$11="Southbound",$AH$11="Westbound")),'Raw Data'!AX855,IF(AND($AE$11=$AL$5,OR($AH$11="Southbound",$AH$11="Westbound")),'Raw Data'!AX1062,IF(AND($AE$11=$AL$6,OR($AH$11="Southbound",$AH$11="Westbound")),'Raw Data'!AX1269,IF(AND($AE$11=$AL$7,OR($AH$11="Southbound",$AH$11="Westbound")),'Raw Data'!AX1476,IF(AND($AE$11=$AL$1,$AH$11="Combined"),SUM('Raw Data'!AX233:AX234),IF(AND($AE$11=$AL$2,$AH$11="Combined"),SUM('Raw Data'!AX440:AX441),IF(AND($AE$11=$AL$3,$AH$11="Combined"),SUM('Raw Data'!AX647:AX648),IF(AND($AE$11=$AL$4,$AH$11="Combined"),SUM('Raw Data'!AX854:AX855),IF(AND($AE$11=$AL$5,$AH$11="Combined"),SUM('Raw Data'!AX1061:AX1062),IF(AND($AE$11=$AL$6,$AH$11="Combined"),SUM('Raw Data'!AX1268:AX1269),IF(AND($AE$11=$AL$7,$AH$11="Combined"),SUM('Raw Data'!AX1475:AX1476),"Error")))))))))))))))))))))</f>
        <v>0</v>
      </c>
      <c r="O69" s="6">
        <f>IF(AND($AE$11=$AL$1,OR($AH$11="Northbound",$AH$11="Eastbound")),'Raw Data'!AY233,IF(AND($AE$11=$AL$2,OR($AH$11="Northbound",$AH$11="Eastbound")),'Raw Data'!AY440,IF(AND($AE$11=$AL$3,OR($AH$11="Northbound",$AH$11="Eastbound")),'Raw Data'!AY647,IF(AND($AE$11=$AL$4,OR($AH$11="Northbound",$AH$11="Eastbound")),'Raw Data'!AY854,IF(AND($AE$11=$AL$5,OR($AH$11="Northbound",$AH$11="Eastbound")),'Raw Data'!AY1061,IF(AND($AE$11=$AL$6,OR($AH$11="Northbound",$AH$11="Eastbound")),'Raw Data'!AY1268,IF(AND($AE$11=$AL$7,OR($AH$11="Northbound",$AH$11="Eastbound")),'Raw Data'!AY1475,IF(AND($AE$11=$AL$1,OR($AH$11="Southbound",$AH$11="Westbound")),'Raw Data'!AY234,IF(AND($AE$11=$AL$2,OR($AH$11="Southbound",$AH$11="Westbound")),'Raw Data'!AY441,IF(AND($AE$11=$AL$3,OR($AH$11="Southbound",$AH$11="Westbound")),'Raw Data'!AY648,IF(AND($AE$11=$AL$4,OR($AH$11="Southbound",$AH$11="Westbound")),'Raw Data'!AY855,IF(AND($AE$11=$AL$5,OR($AH$11="Southbound",$AH$11="Westbound")),'Raw Data'!AY1062,IF(AND($AE$11=$AL$6,OR($AH$11="Southbound",$AH$11="Westbound")),'Raw Data'!AY1269,IF(AND($AE$11=$AL$7,OR($AH$11="Southbound",$AH$11="Westbound")),'Raw Data'!AY1476,IF(AND($AE$11=$AL$1,$AH$11="Combined"),SUM('Raw Data'!AY233:AY234),IF(AND($AE$11=$AL$2,$AH$11="Combined"),SUM('Raw Data'!AY440:AY441),IF(AND($AE$11=$AL$3,$AH$11="Combined"),SUM('Raw Data'!AY647:AY648),IF(AND($AE$11=$AL$4,$AH$11="Combined"),SUM('Raw Data'!AY854:AY855),IF(AND($AE$11=$AL$5,$AH$11="Combined"),SUM('Raw Data'!AY1061:AY1062),IF(AND($AE$11=$AL$6,$AH$11="Combined"),SUM('Raw Data'!AY1268:AY1269),IF(AND($AE$11=$AL$7,$AH$11="Combined"),SUM('Raw Data'!AY1475:AY1476),"Error")))))))))))))))))))))</f>
        <v>0</v>
      </c>
      <c r="P69" s="6">
        <f>IF(AND($AE$11=$AL$1,OR($AH$11="Northbound",$AH$11="Eastbound")),'Raw Data'!AZ233,IF(AND($AE$11=$AL$2,OR($AH$11="Northbound",$AH$11="Eastbound")),'Raw Data'!AZ440,IF(AND($AE$11=$AL$3,OR($AH$11="Northbound",$AH$11="Eastbound")),'Raw Data'!AZ647,IF(AND($AE$11=$AL$4,OR($AH$11="Northbound",$AH$11="Eastbound")),'Raw Data'!AZ854,IF(AND($AE$11=$AL$5,OR($AH$11="Northbound",$AH$11="Eastbound")),'Raw Data'!AZ1061,IF(AND($AE$11=$AL$6,OR($AH$11="Northbound",$AH$11="Eastbound")),'Raw Data'!AZ1268,IF(AND($AE$11=$AL$7,OR($AH$11="Northbound",$AH$11="Eastbound")),'Raw Data'!AZ1475,IF(AND($AE$11=$AL$1,OR($AH$11="Southbound",$AH$11="Westbound")),'Raw Data'!AZ234,IF(AND($AE$11=$AL$2,OR($AH$11="Southbound",$AH$11="Westbound")),'Raw Data'!AZ441,IF(AND($AE$11=$AL$3,OR($AH$11="Southbound",$AH$11="Westbound")),'Raw Data'!AZ648,IF(AND($AE$11=$AL$4,OR($AH$11="Southbound",$AH$11="Westbound")),'Raw Data'!AZ855,IF(AND($AE$11=$AL$5,OR($AH$11="Southbound",$AH$11="Westbound")),'Raw Data'!AZ1062,IF(AND($AE$11=$AL$6,OR($AH$11="Southbound",$AH$11="Westbound")),'Raw Data'!AZ1269,IF(AND($AE$11=$AL$7,OR($AH$11="Southbound",$AH$11="Westbound")),'Raw Data'!AZ1476,IF(AND($AE$11=$AL$1,$AH$11="Combined"),SUM('Raw Data'!AZ233:AZ234),IF(AND($AE$11=$AL$2,$AH$11="Combined"),SUM('Raw Data'!AZ440:AZ441),IF(AND($AE$11=$AL$3,$AH$11="Combined"),SUM('Raw Data'!AZ647:AZ648),IF(AND($AE$11=$AL$4,$AH$11="Combined"),SUM('Raw Data'!AZ854:AZ855),IF(AND($AE$11=$AL$5,$AH$11="Combined"),SUM('Raw Data'!AZ1061:AZ1062),IF(AND($AE$11=$AL$6,$AH$11="Combined"),SUM('Raw Data'!AZ1268:AZ1269),IF(AND($AE$11=$AL$7,$AH$11="Combined"),SUM('Raw Data'!AZ1475:AZ1476),"Error")))))))))))))))))))))</f>
        <v>0</v>
      </c>
      <c r="Q69" s="6">
        <f>IF(AND($AE$11=$AL$1,OR($AH$11="Northbound",$AH$11="Eastbound")),'Raw Data'!BA233,IF(AND($AE$11=$AL$2,OR($AH$11="Northbound",$AH$11="Eastbound")),'Raw Data'!BA440,IF(AND($AE$11=$AL$3,OR($AH$11="Northbound",$AH$11="Eastbound")),'Raw Data'!BA647,IF(AND($AE$11=$AL$4,OR($AH$11="Northbound",$AH$11="Eastbound")),'Raw Data'!BA854,IF(AND($AE$11=$AL$5,OR($AH$11="Northbound",$AH$11="Eastbound")),'Raw Data'!BA1061,IF(AND($AE$11=$AL$6,OR($AH$11="Northbound",$AH$11="Eastbound")),'Raw Data'!BA1268,IF(AND($AE$11=$AL$7,OR($AH$11="Northbound",$AH$11="Eastbound")),'Raw Data'!BA1475,IF(AND($AE$11=$AL$1,OR($AH$11="Southbound",$AH$11="Westbound")),'Raw Data'!BA234,IF(AND($AE$11=$AL$2,OR($AH$11="Southbound",$AH$11="Westbound")),'Raw Data'!BA441,IF(AND($AE$11=$AL$3,OR($AH$11="Southbound",$AH$11="Westbound")),'Raw Data'!BA648,IF(AND($AE$11=$AL$4,OR($AH$11="Southbound",$AH$11="Westbound")),'Raw Data'!BA855,IF(AND($AE$11=$AL$5,OR($AH$11="Southbound",$AH$11="Westbound")),'Raw Data'!BA1062,IF(AND($AE$11=$AL$6,OR($AH$11="Southbound",$AH$11="Westbound")),'Raw Data'!BA1269,IF(AND($AE$11=$AL$7,OR($AH$11="Southbound",$AH$11="Westbound")),'Raw Data'!BA1476,IF(AND($AE$11=$AL$1,$AH$11="Combined"),SUM('Raw Data'!BA233:BA234),IF(AND($AE$11=$AL$2,$AH$11="Combined"),SUM('Raw Data'!BA440:BA441),IF(AND($AE$11=$AL$3,$AH$11="Combined"),SUM('Raw Data'!BA647:BA648),IF(AND($AE$11=$AL$4,$AH$11="Combined"),SUM('Raw Data'!BA854:BA855),IF(AND($AE$11=$AL$5,$AH$11="Combined"),SUM('Raw Data'!BA1061:BA1062),IF(AND($AE$11=$AL$6,$AH$11="Combined"),SUM('Raw Data'!BA1268:BA1269),IF(AND($AE$11=$AL$7,$AH$11="Combined"),SUM('Raw Data'!BA1475:BA1476),"Error")))))))))))))))))))))</f>
        <v>0</v>
      </c>
      <c r="R69" s="6">
        <f>IF(AND($AE$11=$AL$1,OR($AH$11="Northbound",$AH$11="Eastbound")),'Raw Data'!BB233,IF(AND($AE$11=$AL$2,OR($AH$11="Northbound",$AH$11="Eastbound")),'Raw Data'!BB440,IF(AND($AE$11=$AL$3,OR($AH$11="Northbound",$AH$11="Eastbound")),'Raw Data'!BB647,IF(AND($AE$11=$AL$4,OR($AH$11="Northbound",$AH$11="Eastbound")),'Raw Data'!BB854,IF(AND($AE$11=$AL$5,OR($AH$11="Northbound",$AH$11="Eastbound")),'Raw Data'!BB1061,IF(AND($AE$11=$AL$6,OR($AH$11="Northbound",$AH$11="Eastbound")),'Raw Data'!BB1268,IF(AND($AE$11=$AL$7,OR($AH$11="Northbound",$AH$11="Eastbound")),'Raw Data'!BB1475,IF(AND($AE$11=$AL$1,OR($AH$11="Southbound",$AH$11="Westbound")),'Raw Data'!BB234,IF(AND($AE$11=$AL$2,OR($AH$11="Southbound",$AH$11="Westbound")),'Raw Data'!BB441,IF(AND($AE$11=$AL$3,OR($AH$11="Southbound",$AH$11="Westbound")),'Raw Data'!BB648,IF(AND($AE$11=$AL$4,OR($AH$11="Southbound",$AH$11="Westbound")),'Raw Data'!BB855,IF(AND($AE$11=$AL$5,OR($AH$11="Southbound",$AH$11="Westbound")),'Raw Data'!BB1062,IF(AND($AE$11=$AL$6,OR($AH$11="Southbound",$AH$11="Westbound")),'Raw Data'!BB1269,IF(AND($AE$11=$AL$7,OR($AH$11="Southbound",$AH$11="Westbound")),'Raw Data'!BB1476,IF(AND($AE$11=$AL$1,$AH$11="Combined"),SUM('Raw Data'!BB233:BB234),IF(AND($AE$11=$AL$2,$AH$11="Combined"),SUM('Raw Data'!BB440:BB441),IF(AND($AE$11=$AL$3,$AH$11="Combined"),SUM('Raw Data'!BB647:BB648),IF(AND($AE$11=$AL$4,$AH$11="Combined"),SUM('Raw Data'!BB854:BB855),IF(AND($AE$11=$AL$5,$AH$11="Combined"),SUM('Raw Data'!BB1061:BB1062),IF(AND($AE$11=$AL$6,$AH$11="Combined"),SUM('Raw Data'!BB1268:BB1269),IF(AND($AE$11=$AL$7,$AH$11="Combined"),SUM('Raw Data'!BB1475:BB1476),"Error")))))))))))))))))))))</f>
        <v>0</v>
      </c>
      <c r="S69" s="6">
        <f>IF(AND($AE$11=$AL$1,OR($AH$11="Northbound",$AH$11="Eastbound")),'Raw Data'!BC233,IF(AND($AE$11=$AL$2,OR($AH$11="Northbound",$AH$11="Eastbound")),'Raw Data'!BC440,IF(AND($AE$11=$AL$3,OR($AH$11="Northbound",$AH$11="Eastbound")),'Raw Data'!BC647,IF(AND($AE$11=$AL$4,OR($AH$11="Northbound",$AH$11="Eastbound")),'Raw Data'!BC854,IF(AND($AE$11=$AL$5,OR($AH$11="Northbound",$AH$11="Eastbound")),'Raw Data'!BC1061,IF(AND($AE$11=$AL$6,OR($AH$11="Northbound",$AH$11="Eastbound")),'Raw Data'!BC1268,IF(AND($AE$11=$AL$7,OR($AH$11="Northbound",$AH$11="Eastbound")),'Raw Data'!BC1475,IF(AND($AE$11=$AL$1,OR($AH$11="Southbound",$AH$11="Westbound")),'Raw Data'!BC234,IF(AND($AE$11=$AL$2,OR($AH$11="Southbound",$AH$11="Westbound")),'Raw Data'!BC441,IF(AND($AE$11=$AL$3,OR($AH$11="Southbound",$AH$11="Westbound")),'Raw Data'!BC648,IF(AND($AE$11=$AL$4,OR($AH$11="Southbound",$AH$11="Westbound")),'Raw Data'!BC855,IF(AND($AE$11=$AL$5,OR($AH$11="Southbound",$AH$11="Westbound")),'Raw Data'!BC1062,IF(AND($AE$11=$AL$6,OR($AH$11="Southbound",$AH$11="Westbound")),'Raw Data'!BC1269,IF(AND($AE$11=$AL$7,OR($AH$11="Southbound",$AH$11="Westbound")),'Raw Data'!BC1476,IF(AND($AE$11=$AL$1,$AH$11="Combined"),SUM('Raw Data'!BC233:BC234),IF(AND($AE$11=$AL$2,$AH$11="Combined"),SUM('Raw Data'!BC440:BC441),IF(AND($AE$11=$AL$3,$AH$11="Combined"),SUM('Raw Data'!BC647:BC648),IF(AND($AE$11=$AL$4,$AH$11="Combined"),SUM('Raw Data'!BC854:BC855),IF(AND($AE$11=$AL$5,$AH$11="Combined"),SUM('Raw Data'!BC1061:BC1062),IF(AND($AE$11=$AL$6,$AH$11="Combined"),SUM('Raw Data'!BC1268:BC1269),IF(AND($AE$11=$AL$7,$AH$11="Combined"),SUM('Raw Data'!BC1475:BC1476),"Error")))))))))))))))))))))</f>
        <v>0</v>
      </c>
      <c r="T69" s="6">
        <f>IF(AND($AE$11=$AL$1,OR($AH$11="Northbound",$AH$11="Eastbound")),'Raw Data'!BD233,IF(AND($AE$11=$AL$2,OR($AH$11="Northbound",$AH$11="Eastbound")),'Raw Data'!BD440,IF(AND($AE$11=$AL$3,OR($AH$11="Northbound",$AH$11="Eastbound")),'Raw Data'!BD647,IF(AND($AE$11=$AL$4,OR($AH$11="Northbound",$AH$11="Eastbound")),'Raw Data'!BD854,IF(AND($AE$11=$AL$5,OR($AH$11="Northbound",$AH$11="Eastbound")),'Raw Data'!BD1061,IF(AND($AE$11=$AL$6,OR($AH$11="Northbound",$AH$11="Eastbound")),'Raw Data'!BD1268,IF(AND($AE$11=$AL$7,OR($AH$11="Northbound",$AH$11="Eastbound")),'Raw Data'!BD1475,IF(AND($AE$11=$AL$1,OR($AH$11="Southbound",$AH$11="Westbound")),'Raw Data'!BD234,IF(AND($AE$11=$AL$2,OR($AH$11="Southbound",$AH$11="Westbound")),'Raw Data'!BD441,IF(AND($AE$11=$AL$3,OR($AH$11="Southbound",$AH$11="Westbound")),'Raw Data'!BD648,IF(AND($AE$11=$AL$4,OR($AH$11="Southbound",$AH$11="Westbound")),'Raw Data'!BD855,IF(AND($AE$11=$AL$5,OR($AH$11="Southbound",$AH$11="Westbound")),'Raw Data'!BD1062,IF(AND($AE$11=$AL$6,OR($AH$11="Southbound",$AH$11="Westbound")),'Raw Data'!BD1269,IF(AND($AE$11=$AL$7,OR($AH$11="Southbound",$AH$11="Westbound")),'Raw Data'!BD1476,IF(AND($AE$11=$AL$1,$AH$11="Combined"),SUM('Raw Data'!BD233:BD234),IF(AND($AE$11=$AL$2,$AH$11="Combined"),SUM('Raw Data'!BD440:BD441),IF(AND($AE$11=$AL$3,$AH$11="Combined"),SUM('Raw Data'!BD647:BD648),IF(AND($AE$11=$AL$4,$AH$11="Combined"),SUM('Raw Data'!BD854:BD855),IF(AND($AE$11=$AL$5,$AH$11="Combined"),SUM('Raw Data'!BD1061:BD1062),IF(AND($AE$11=$AL$6,$AH$11="Combined"),SUM('Raw Data'!BD1268:BD1269),IF(AND($AE$11=$AL$7,$AH$11="Combined"),SUM('Raw Data'!BD1475:BD1476),"Error")))))))))))))))))))))</f>
        <v>0</v>
      </c>
      <c r="U69" s="6">
        <f>IF(AND($AE$11=$AL$1,OR($AH$11="Northbound",$AH$11="Eastbound")),'Raw Data'!BE233,IF(AND($AE$11=$AL$2,OR($AH$11="Northbound",$AH$11="Eastbound")),'Raw Data'!BE440,IF(AND($AE$11=$AL$3,OR($AH$11="Northbound",$AH$11="Eastbound")),'Raw Data'!BE647,IF(AND($AE$11=$AL$4,OR($AH$11="Northbound",$AH$11="Eastbound")),'Raw Data'!BE854,IF(AND($AE$11=$AL$5,OR($AH$11="Northbound",$AH$11="Eastbound")),'Raw Data'!BE1061,IF(AND($AE$11=$AL$6,OR($AH$11="Northbound",$AH$11="Eastbound")),'Raw Data'!BE1268,IF(AND($AE$11=$AL$7,OR($AH$11="Northbound",$AH$11="Eastbound")),'Raw Data'!BE1475,IF(AND($AE$11=$AL$1,OR($AH$11="Southbound",$AH$11="Westbound")),'Raw Data'!BE234,IF(AND($AE$11=$AL$2,OR($AH$11="Southbound",$AH$11="Westbound")),'Raw Data'!BE441,IF(AND($AE$11=$AL$3,OR($AH$11="Southbound",$AH$11="Westbound")),'Raw Data'!BE648,IF(AND($AE$11=$AL$4,OR($AH$11="Southbound",$AH$11="Westbound")),'Raw Data'!BE855,IF(AND($AE$11=$AL$5,OR($AH$11="Southbound",$AH$11="Westbound")),'Raw Data'!BE1062,IF(AND($AE$11=$AL$6,OR($AH$11="Southbound",$AH$11="Westbound")),'Raw Data'!BE1269,IF(AND($AE$11=$AL$7,OR($AH$11="Southbound",$AH$11="Westbound")),'Raw Data'!BE1476,IF(AND($AE$11=$AL$1,$AH$11="Combined"),SUM('Raw Data'!BE233:BE234),IF(AND($AE$11=$AL$2,$AH$11="Combined"),SUM('Raw Data'!BE440:BE441),IF(AND($AE$11=$AL$3,$AH$11="Combined"),SUM('Raw Data'!BE647:BE648),IF(AND($AE$11=$AL$4,$AH$11="Combined"),SUM('Raw Data'!BE854:BE855),IF(AND($AE$11=$AL$5,$AH$11="Combined"),SUM('Raw Data'!BE1061:BE1062),IF(AND($AE$11=$AL$6,$AH$11="Combined"),SUM('Raw Data'!BE1268:BE1269),IF(AND($AE$11=$AL$7,$AH$11="Combined"),SUM('Raw Data'!BE1475:BE1476),"Error")))))))))))))))))))))</f>
        <v>0</v>
      </c>
      <c r="V69" s="6">
        <f>IF(AND($AE$11=$AL$1,OR($AH$11="Northbound",$AH$11="Eastbound")),'Raw Data'!BF233,IF(AND($AE$11=$AL$2,OR($AH$11="Northbound",$AH$11="Eastbound")),'Raw Data'!BF440,IF(AND($AE$11=$AL$3,OR($AH$11="Northbound",$AH$11="Eastbound")),'Raw Data'!BF647,IF(AND($AE$11=$AL$4,OR($AH$11="Northbound",$AH$11="Eastbound")),'Raw Data'!BF854,IF(AND($AE$11=$AL$5,OR($AH$11="Northbound",$AH$11="Eastbound")),'Raw Data'!BF1061,IF(AND($AE$11=$AL$6,OR($AH$11="Northbound",$AH$11="Eastbound")),'Raw Data'!BF1268,IF(AND($AE$11=$AL$7,OR($AH$11="Northbound",$AH$11="Eastbound")),'Raw Data'!BF1475,IF(AND($AE$11=$AL$1,OR($AH$11="Southbound",$AH$11="Westbound")),'Raw Data'!BF234,IF(AND($AE$11=$AL$2,OR($AH$11="Southbound",$AH$11="Westbound")),'Raw Data'!BF441,IF(AND($AE$11=$AL$3,OR($AH$11="Southbound",$AH$11="Westbound")),'Raw Data'!BF648,IF(AND($AE$11=$AL$4,OR($AH$11="Southbound",$AH$11="Westbound")),'Raw Data'!BF855,IF(AND($AE$11=$AL$5,OR($AH$11="Southbound",$AH$11="Westbound")),'Raw Data'!BF1062,IF(AND($AE$11=$AL$6,OR($AH$11="Southbound",$AH$11="Westbound")),'Raw Data'!BF1269,IF(AND($AE$11=$AL$7,OR($AH$11="Southbound",$AH$11="Westbound")),'Raw Data'!BF1476,IF(AND($AE$11=$AL$1,$AH$11="Combined"),SUM('Raw Data'!BF233:BF234),IF(AND($AE$11=$AL$2,$AH$11="Combined"),SUM('Raw Data'!BF440:BF441),IF(AND($AE$11=$AL$3,$AH$11="Combined"),SUM('Raw Data'!BF647:BF648),IF(AND($AE$11=$AL$4,$AH$11="Combined"),SUM('Raw Data'!BF854:BF855),IF(AND($AE$11=$AL$5,$AH$11="Combined"),SUM('Raw Data'!BF1061:BF1062),IF(AND($AE$11=$AL$6,$AH$11="Combined"),SUM('Raw Data'!BF1268:BF1269),IF(AND($AE$11=$AL$7,$AH$11="Combined"),SUM('Raw Data'!BF1475:BF1476),"Error")))))))))))))))))))))</f>
        <v>0</v>
      </c>
      <c r="W69" s="6">
        <f>IF(AND($AE$11=$AL$1,OR($AH$11="Northbound",$AH$11="Eastbound")),'Raw Data'!BG233,IF(AND($AE$11=$AL$2,OR($AH$11="Northbound",$AH$11="Eastbound")),'Raw Data'!BG440,IF(AND($AE$11=$AL$3,OR($AH$11="Northbound",$AH$11="Eastbound")),'Raw Data'!BG647,IF(AND($AE$11=$AL$4,OR($AH$11="Northbound",$AH$11="Eastbound")),'Raw Data'!BG854,IF(AND($AE$11=$AL$5,OR($AH$11="Northbound",$AH$11="Eastbound")),'Raw Data'!BG1061,IF(AND($AE$11=$AL$6,OR($AH$11="Northbound",$AH$11="Eastbound")),'Raw Data'!BG1268,IF(AND($AE$11=$AL$7,OR($AH$11="Northbound",$AH$11="Eastbound")),'Raw Data'!BG1475,IF(AND($AE$11=$AL$1,OR($AH$11="Southbound",$AH$11="Westbound")),'Raw Data'!BG234,IF(AND($AE$11=$AL$2,OR($AH$11="Southbound",$AH$11="Westbound")),'Raw Data'!BG441,IF(AND($AE$11=$AL$3,OR($AH$11="Southbound",$AH$11="Westbound")),'Raw Data'!BG648,IF(AND($AE$11=$AL$4,OR($AH$11="Southbound",$AH$11="Westbound")),'Raw Data'!BG855,IF(AND($AE$11=$AL$5,OR($AH$11="Southbound",$AH$11="Westbound")),'Raw Data'!BG1062,IF(AND($AE$11=$AL$6,OR($AH$11="Southbound",$AH$11="Westbound")),'Raw Data'!BG1269,IF(AND($AE$11=$AL$7,OR($AH$11="Southbound",$AH$11="Westbound")),'Raw Data'!BG1476,IF(AND($AE$11=$AL$1,$AH$11="Combined"),SUM('Raw Data'!BG233:BG234),IF(AND($AE$11=$AL$2,$AH$11="Combined"),SUM('Raw Data'!BG440:BG441),IF(AND($AE$11=$AL$3,$AH$11="Combined"),SUM('Raw Data'!BG647:BG648),IF(AND($AE$11=$AL$4,$AH$11="Combined"),SUM('Raw Data'!BG854:BG855),IF(AND($AE$11=$AL$5,$AH$11="Combined"),SUM('Raw Data'!BG1061:BG1062),IF(AND($AE$11=$AL$6,$AH$11="Combined"),SUM('Raw Data'!BG1268:BG1269),IF(AND($AE$11=$AL$7,$AH$11="Combined"),SUM('Raw Data'!BG1475:BG1476),"Error")))))))))))))))))))))</f>
        <v>0</v>
      </c>
      <c r="X69" s="6">
        <f t="shared" si="2"/>
        <v>5</v>
      </c>
      <c r="Y69" s="24">
        <f t="shared" si="3"/>
        <v>45.454545454545453</v>
      </c>
      <c r="Z69" s="6" t="str">
        <f>IF(AND($AE$11=$AL$1,OR($AH$11="Northbound",$AH$11="Eastbound")),'Raw Data'!BH233,IF(AND($AE$11=$AL$2,OR($AH$11="Northbound",$AH$11="Eastbound")),'Raw Data'!BH440,IF(AND($AE$11=$AL$3,OR($AH$11="Northbound",$AH$11="Eastbound")),'Raw Data'!BH647,IF(AND($AE$11=$AL$4,OR($AH$11="Northbound",$AH$11="Eastbound")),'Raw Data'!BH854,IF(AND($AE$11=$AL$5,OR($AH$11="Northbound",$AH$11="Eastbound")),'Raw Data'!BH1061,IF(AND($AE$11=$AL$6,OR($AH$11="Northbound",$AH$11="Eastbound")),'Raw Data'!BH1268,IF(AND($AE$11=$AL$7,OR($AH$11="Northbound",$AH$11="Eastbound")),'Raw Data'!BH1475,IF(AND($AE$11=$AL$1,OR($AH$11="Southbound",$AH$11="Westbound")),'Raw Data'!BH234,IF(AND($AE$11=$AL$2,OR($AH$11="Southbound",$AH$11="Westbound")),'Raw Data'!BH441,IF(AND($AE$11=$AL$3,OR($AH$11="Southbound",$AH$11="Westbound")),'Raw Data'!BH648,IF(AND($AE$11=$AL$4,OR($AH$11="Southbound",$AH$11="Westbound")),'Raw Data'!BH855,IF(AND($AE$11=$AL$5,OR($AH$11="Southbound",$AH$11="Westbound")),'Raw Data'!BH1062,IF(AND($AE$11=$AL$6,OR($AH$11="Southbound",$AH$11="Westbound")),'Raw Data'!BH1269,IF(AND($AE$11=$AL$7,OR($AH$11="Southbound",$AH$11="Westbound")),'Raw Data'!BH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9" s="6" t="str">
        <f>IF(AND($AE$11=$AL$1,OR($AH$11="Northbound",$AH$11="Eastbound")),'Raw Data'!BI233,IF(AND($AE$11=$AL$2,OR($AH$11="Northbound",$AH$11="Eastbound")),'Raw Data'!BI440,IF(AND($AE$11=$AL$3,OR($AH$11="Northbound",$AH$11="Eastbound")),'Raw Data'!BI647,IF(AND($AE$11=$AL$4,OR($AH$11="Northbound",$AH$11="Eastbound")),'Raw Data'!BI854,IF(AND($AE$11=$AL$5,OR($AH$11="Northbound",$AH$11="Eastbound")),'Raw Data'!BI1061,IF(AND($AE$11=$AL$6,OR($AH$11="Northbound",$AH$11="Eastbound")),'Raw Data'!BI1268,IF(AND($AE$11=$AL$7,OR($AH$11="Northbound",$AH$11="Eastbound")),'Raw Data'!BI1475,IF(AND($AE$11=$AL$1,OR($AH$11="Southbound",$AH$11="Westbound")),'Raw Data'!BI234,IF(AND($AE$11=$AL$2,OR($AH$11="Southbound",$AH$11="Westbound")),'Raw Data'!BI441,IF(AND($AE$11=$AL$3,OR($AH$11="Southbound",$AH$11="Westbound")),'Raw Data'!BI648,IF(AND($AE$11=$AL$4,OR($AH$11="Southbound",$AH$11="Westbound")),'Raw Data'!BI855,IF(AND($AE$11=$AL$5,OR($AH$11="Southbound",$AH$11="Westbound")),'Raw Data'!BI1062,IF(AND($AE$11=$AL$6,OR($AH$11="Southbound",$AH$11="Westbound")),'Raw Data'!BI1269,IF(AND($AE$11=$AL$7,OR($AH$11="Southbound",$AH$11="Westbound")),'Raw Data'!BI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9" s="6" t="str">
        <f>IF(AND($AE$11=$AL$1,OR($AH$11="Northbound",$AH$11="Eastbound")),'Raw Data'!BJ233,IF(AND($AE$11=$AL$2,OR($AH$11="Northbound",$AH$11="Eastbound")),'Raw Data'!BJ440,IF(AND($AE$11=$AL$3,OR($AH$11="Northbound",$AH$11="Eastbound")),'Raw Data'!BJ647,IF(AND($AE$11=$AL$4,OR($AH$11="Northbound",$AH$11="Eastbound")),'Raw Data'!BJ854,IF(AND($AE$11=$AL$5,OR($AH$11="Northbound",$AH$11="Eastbound")),'Raw Data'!BJ1061,IF(AND($AE$11=$AL$6,OR($AH$11="Northbound",$AH$11="Eastbound")),'Raw Data'!BJ1268,IF(AND($AE$11=$AL$7,OR($AH$11="Northbound",$AH$11="Eastbound")),'Raw Data'!BJ1475,IF(AND($AE$11=$AL$1,OR($AH$11="Southbound",$AH$11="Westbound")),'Raw Data'!BJ234,IF(AND($AE$11=$AL$2,OR($AH$11="Southbound",$AH$11="Westbound")),'Raw Data'!BJ441,IF(AND($AE$11=$AL$3,OR($AH$11="Southbound",$AH$11="Westbound")),'Raw Data'!BJ648,IF(AND($AE$11=$AL$4,OR($AH$11="Southbound",$AH$11="Westbound")),'Raw Data'!BJ855,IF(AND($AE$11=$AL$5,OR($AH$11="Southbound",$AH$11="Westbound")),'Raw Data'!BJ1062,IF(AND($AE$11=$AL$6,OR($AH$11="Southbound",$AH$11="Westbound")),'Raw Data'!BJ1269,IF(AND($AE$11=$AL$7,OR($AH$11="Southbound",$AH$11="Westbound")),'Raw Data'!BJ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9" s="70" t="str">
        <f>IF(AND($AE$11=$AL$1,OR($AH$11="Northbound",$AH$11="Eastbound")),'Raw Data'!BK233,IF(AND($AE$11=$AL$2,OR($AH$11="Northbound",$AH$11="Eastbound")),'Raw Data'!BK440,IF(AND($AE$11=$AL$3,OR($AH$11="Northbound",$AH$11="Eastbound")),'Raw Data'!BK647,IF(AND($AE$11=$AL$4,OR($AH$11="Northbound",$AH$11="Eastbound")),'Raw Data'!BK854,IF(AND($AE$11=$AL$5,OR($AH$11="Northbound",$AH$11="Eastbound")),'Raw Data'!BK1061,IF(AND($AE$11=$AL$6,OR($AH$11="Northbound",$AH$11="Eastbound")),'Raw Data'!BK1268,IF(AND($AE$11=$AL$7,OR($AH$11="Northbound",$AH$11="Eastbound")),'Raw Data'!BK1475,IF(AND($AE$11=$AL$1,OR($AH$11="Southbound",$AH$11="Westbound")),'Raw Data'!BK234,IF(AND($AE$11=$AL$2,OR($AH$11="Southbound",$AH$11="Westbound")),'Raw Data'!BK441,IF(AND($AE$11=$AL$3,OR($AH$11="Southbound",$AH$11="Westbound")),'Raw Data'!BK648,IF(AND($AE$11=$AL$4,OR($AH$11="Southbound",$AH$11="Westbound")),'Raw Data'!BK855,IF(AND($AE$11=$AL$5,OR($AH$11="Southbound",$AH$11="Westbound")),'Raw Data'!BK1062,IF(AND($AE$11=$AL$6,OR($AH$11="Southbound",$AH$11="Westbound")),'Raw Data'!BK1269,IF(AND($AE$11=$AL$7,OR($AH$11="Southbound",$AH$11="Westbound")),'Raw Data'!BK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9" s="47"/>
      <c r="AF69" s="47"/>
      <c r="AG69" s="47"/>
      <c r="AH69" s="47"/>
      <c r="AI69" s="47"/>
      <c r="AJ69" s="47"/>
      <c r="AK69" s="47"/>
      <c r="AL69" s="51"/>
      <c r="AM69" s="51"/>
      <c r="AN69" s="41"/>
      <c r="AO69" s="51"/>
      <c r="AQ69" s="47"/>
      <c r="AR69" s="47"/>
      <c r="AT69" s="47"/>
      <c r="AU69" s="47"/>
    </row>
    <row r="70" spans="1:47" ht="13.8" x14ac:dyDescent="0.25">
      <c r="A70" s="43">
        <v>0.58333333333333404</v>
      </c>
      <c r="B70" s="54">
        <f t="shared" si="1"/>
        <v>27</v>
      </c>
      <c r="C70" s="6">
        <f>IF(AND($AE$11=$AL$1,OR($AH$11="Northbound",$AH$11="Eastbound")),'Raw Data'!AM235,IF(AND($AE$11=$AL$2,OR($AH$11="Northbound",$AH$11="Eastbound")),'Raw Data'!AM442,IF(AND($AE$11=$AL$3,OR($AH$11="Northbound",$AH$11="Eastbound")),'Raw Data'!AM649,IF(AND($AE$11=$AL$4,OR($AH$11="Northbound",$AH$11="Eastbound")),'Raw Data'!AM856,IF(AND($AE$11=$AL$5,OR($AH$11="Northbound",$AH$11="Eastbound")),'Raw Data'!AM1063,IF(AND($AE$11=$AL$6,OR($AH$11="Northbound",$AH$11="Eastbound")),'Raw Data'!AM1270,IF(AND($AE$11=$AL$7,OR($AH$11="Northbound",$AH$11="Eastbound")),'Raw Data'!AM1477,IF(AND($AE$11=$AL$1,OR($AH$11="Southbound",$AH$11="Westbound")),'Raw Data'!AM236,IF(AND($AE$11=$AL$2,OR($AH$11="Southbound",$AH$11="Westbound")),'Raw Data'!AM443,IF(AND($AE$11=$AL$3,OR($AH$11="Southbound",$AH$11="Westbound")),'Raw Data'!AM650,IF(AND($AE$11=$AL$4,OR($AH$11="Southbound",$AH$11="Westbound")),'Raw Data'!AM857,IF(AND($AE$11=$AL$5,OR($AH$11="Southbound",$AH$11="Westbound")),'Raw Data'!AM1064,IF(AND($AE$11=$AL$6,OR($AH$11="Southbound",$AH$11="Westbound")),'Raw Data'!AM1271,IF(AND($AE$11=$AL$7,OR($AH$11="Southbound",$AH$11="Westbound")),'Raw Data'!AM1478,IF(AND($AE$11=$AL$1,$AH$11="Combined"),SUM('Raw Data'!AM235:AM236),IF(AND($AE$11=$AL$2,$AH$11="Combined"),SUM('Raw Data'!AM442:AM443),IF(AND($AE$11=$AL$3,$AH$11="Combined"),SUM('Raw Data'!AM649:AM650),IF(AND($AE$11=$AL$4,$AH$11="Combined"),SUM('Raw Data'!AM856:AM857),IF(AND($AE$11=$AL$5,$AH$11="Combined"),SUM('Raw Data'!AM1063:AM1064),IF(AND($AE$11=$AL$6,$AH$11="Combined"),SUM('Raw Data'!AM1270:AM1271),IF(AND($AE$11=$AL$7,$AH$11="Combined"),SUM('Raw Data'!AM1477:AM1478),"Error")))))))))))))))))))))</f>
        <v>1</v>
      </c>
      <c r="D70" s="6">
        <f>IF(AND($AE$11=$AL$1,OR($AH$11="Northbound",$AH$11="Eastbound")),'Raw Data'!AN235,IF(AND($AE$11=$AL$2,OR($AH$11="Northbound",$AH$11="Eastbound")),'Raw Data'!AN442,IF(AND($AE$11=$AL$3,OR($AH$11="Northbound",$AH$11="Eastbound")),'Raw Data'!AN649,IF(AND($AE$11=$AL$4,OR($AH$11="Northbound",$AH$11="Eastbound")),'Raw Data'!AN856,IF(AND($AE$11=$AL$5,OR($AH$11="Northbound",$AH$11="Eastbound")),'Raw Data'!AN1063,IF(AND($AE$11=$AL$6,OR($AH$11="Northbound",$AH$11="Eastbound")),'Raw Data'!AN1270,IF(AND($AE$11=$AL$7,OR($AH$11="Northbound",$AH$11="Eastbound")),'Raw Data'!AN1477,IF(AND($AE$11=$AL$1,OR($AH$11="Southbound",$AH$11="Westbound")),'Raw Data'!AN236,IF(AND($AE$11=$AL$2,OR($AH$11="Southbound",$AH$11="Westbound")),'Raw Data'!AN443,IF(AND($AE$11=$AL$3,OR($AH$11="Southbound",$AH$11="Westbound")),'Raw Data'!AN650,IF(AND($AE$11=$AL$4,OR($AH$11="Southbound",$AH$11="Westbound")),'Raw Data'!AN857,IF(AND($AE$11=$AL$5,OR($AH$11="Southbound",$AH$11="Westbound")),'Raw Data'!AN1064,IF(AND($AE$11=$AL$6,OR($AH$11="Southbound",$AH$11="Westbound")),'Raw Data'!AN1271,IF(AND($AE$11=$AL$7,OR($AH$11="Southbound",$AH$11="Westbound")),'Raw Data'!AN1478,IF(AND($AE$11=$AL$1,$AH$11="Combined"),SUM('Raw Data'!AN235:AN236),IF(AND($AE$11=$AL$2,$AH$11="Combined"),SUM('Raw Data'!AN442:AN443),IF(AND($AE$11=$AL$3,$AH$11="Combined"),SUM('Raw Data'!AN649:AN650),IF(AND($AE$11=$AL$4,$AH$11="Combined"),SUM('Raw Data'!AN856:AN857),IF(AND($AE$11=$AL$5,$AH$11="Combined"),SUM('Raw Data'!AN1063:AN1064),IF(AND($AE$11=$AL$6,$AH$11="Combined"),SUM('Raw Data'!AN1270:AN1271),IF(AND($AE$11=$AL$7,$AH$11="Combined"),SUM('Raw Data'!AN1477:AN1478),"Error")))))))))))))))))))))</f>
        <v>5</v>
      </c>
      <c r="E70" s="6">
        <f>IF(AND($AE$11=$AL$1,OR($AH$11="Northbound",$AH$11="Eastbound")),'Raw Data'!AO235,IF(AND($AE$11=$AL$2,OR($AH$11="Northbound",$AH$11="Eastbound")),'Raw Data'!AO442,IF(AND($AE$11=$AL$3,OR($AH$11="Northbound",$AH$11="Eastbound")),'Raw Data'!AO649,IF(AND($AE$11=$AL$4,OR($AH$11="Northbound",$AH$11="Eastbound")),'Raw Data'!AO856,IF(AND($AE$11=$AL$5,OR($AH$11="Northbound",$AH$11="Eastbound")),'Raw Data'!AO1063,IF(AND($AE$11=$AL$6,OR($AH$11="Northbound",$AH$11="Eastbound")),'Raw Data'!AO1270,IF(AND($AE$11=$AL$7,OR($AH$11="Northbound",$AH$11="Eastbound")),'Raw Data'!AO1477,IF(AND($AE$11=$AL$1,OR($AH$11="Southbound",$AH$11="Westbound")),'Raw Data'!AO236,IF(AND($AE$11=$AL$2,OR($AH$11="Southbound",$AH$11="Westbound")),'Raw Data'!AO443,IF(AND($AE$11=$AL$3,OR($AH$11="Southbound",$AH$11="Westbound")),'Raw Data'!AO650,IF(AND($AE$11=$AL$4,OR($AH$11="Southbound",$AH$11="Westbound")),'Raw Data'!AO857,IF(AND($AE$11=$AL$5,OR($AH$11="Southbound",$AH$11="Westbound")),'Raw Data'!AO1064,IF(AND($AE$11=$AL$6,OR($AH$11="Southbound",$AH$11="Westbound")),'Raw Data'!AO1271,IF(AND($AE$11=$AL$7,OR($AH$11="Southbound",$AH$11="Westbound")),'Raw Data'!AO1478,IF(AND($AE$11=$AL$1,$AH$11="Combined"),SUM('Raw Data'!AO235:AO236),IF(AND($AE$11=$AL$2,$AH$11="Combined"),SUM('Raw Data'!AO442:AO443),IF(AND($AE$11=$AL$3,$AH$11="Combined"),SUM('Raw Data'!AO649:AO650),IF(AND($AE$11=$AL$4,$AH$11="Combined"),SUM('Raw Data'!AO856:AO857),IF(AND($AE$11=$AL$5,$AH$11="Combined"),SUM('Raw Data'!AO1063:AO1064),IF(AND($AE$11=$AL$6,$AH$11="Combined"),SUM('Raw Data'!AO1270:AO1271),IF(AND($AE$11=$AL$7,$AH$11="Combined"),SUM('Raw Data'!AO1477:AO1478),"Error")))))))))))))))))))))</f>
        <v>9</v>
      </c>
      <c r="F70" s="6">
        <f>IF(AND($AE$11=$AL$1,OR($AH$11="Northbound",$AH$11="Eastbound")),'Raw Data'!AP235,IF(AND($AE$11=$AL$2,OR($AH$11="Northbound",$AH$11="Eastbound")),'Raw Data'!AP442,IF(AND($AE$11=$AL$3,OR($AH$11="Northbound",$AH$11="Eastbound")),'Raw Data'!AP649,IF(AND($AE$11=$AL$4,OR($AH$11="Northbound",$AH$11="Eastbound")),'Raw Data'!AP856,IF(AND($AE$11=$AL$5,OR($AH$11="Northbound",$AH$11="Eastbound")),'Raw Data'!AP1063,IF(AND($AE$11=$AL$6,OR($AH$11="Northbound",$AH$11="Eastbound")),'Raw Data'!AP1270,IF(AND($AE$11=$AL$7,OR($AH$11="Northbound",$AH$11="Eastbound")),'Raw Data'!AP1477,IF(AND($AE$11=$AL$1,OR($AH$11="Southbound",$AH$11="Westbound")),'Raw Data'!AP236,IF(AND($AE$11=$AL$2,OR($AH$11="Southbound",$AH$11="Westbound")),'Raw Data'!AP443,IF(AND($AE$11=$AL$3,OR($AH$11="Southbound",$AH$11="Westbound")),'Raw Data'!AP650,IF(AND($AE$11=$AL$4,OR($AH$11="Southbound",$AH$11="Westbound")),'Raw Data'!AP857,IF(AND($AE$11=$AL$5,OR($AH$11="Southbound",$AH$11="Westbound")),'Raw Data'!AP1064,IF(AND($AE$11=$AL$6,OR($AH$11="Southbound",$AH$11="Westbound")),'Raw Data'!AP1271,IF(AND($AE$11=$AL$7,OR($AH$11="Southbound",$AH$11="Westbound")),'Raw Data'!AP1478,IF(AND($AE$11=$AL$1,$AH$11="Combined"),SUM('Raw Data'!AP235:AP236),IF(AND($AE$11=$AL$2,$AH$11="Combined"),SUM('Raw Data'!AP442:AP443),IF(AND($AE$11=$AL$3,$AH$11="Combined"),SUM('Raw Data'!AP649:AP650),IF(AND($AE$11=$AL$4,$AH$11="Combined"),SUM('Raw Data'!AP856:AP857),IF(AND($AE$11=$AL$5,$AH$11="Combined"),SUM('Raw Data'!AP1063:AP1064),IF(AND($AE$11=$AL$6,$AH$11="Combined"),SUM('Raw Data'!AP1270:AP1271),IF(AND($AE$11=$AL$7,$AH$11="Combined"),SUM('Raw Data'!AP1477:AP1478),"Error")))))))))))))))))))))</f>
        <v>6</v>
      </c>
      <c r="G70" s="6">
        <f>IF(AND($AE$11=$AL$1,OR($AH$11="Northbound",$AH$11="Eastbound")),'Raw Data'!AQ235,IF(AND($AE$11=$AL$2,OR($AH$11="Northbound",$AH$11="Eastbound")),'Raw Data'!AQ442,IF(AND($AE$11=$AL$3,OR($AH$11="Northbound",$AH$11="Eastbound")),'Raw Data'!AQ649,IF(AND($AE$11=$AL$4,OR($AH$11="Northbound",$AH$11="Eastbound")),'Raw Data'!AQ856,IF(AND($AE$11=$AL$5,OR($AH$11="Northbound",$AH$11="Eastbound")),'Raw Data'!AQ1063,IF(AND($AE$11=$AL$6,OR($AH$11="Northbound",$AH$11="Eastbound")),'Raw Data'!AQ1270,IF(AND($AE$11=$AL$7,OR($AH$11="Northbound",$AH$11="Eastbound")),'Raw Data'!AQ1477,IF(AND($AE$11=$AL$1,OR($AH$11="Southbound",$AH$11="Westbound")),'Raw Data'!AQ236,IF(AND($AE$11=$AL$2,OR($AH$11="Southbound",$AH$11="Westbound")),'Raw Data'!AQ443,IF(AND($AE$11=$AL$3,OR($AH$11="Southbound",$AH$11="Westbound")),'Raw Data'!AQ650,IF(AND($AE$11=$AL$4,OR($AH$11="Southbound",$AH$11="Westbound")),'Raw Data'!AQ857,IF(AND($AE$11=$AL$5,OR($AH$11="Southbound",$AH$11="Westbound")),'Raw Data'!AQ1064,IF(AND($AE$11=$AL$6,OR($AH$11="Southbound",$AH$11="Westbound")),'Raw Data'!AQ1271,IF(AND($AE$11=$AL$7,OR($AH$11="Southbound",$AH$11="Westbound")),'Raw Data'!AQ1478,IF(AND($AE$11=$AL$1,$AH$11="Combined"),SUM('Raw Data'!AQ235:AQ236),IF(AND($AE$11=$AL$2,$AH$11="Combined"),SUM('Raw Data'!AQ442:AQ443),IF(AND($AE$11=$AL$3,$AH$11="Combined"),SUM('Raw Data'!AQ649:AQ650),IF(AND($AE$11=$AL$4,$AH$11="Combined"),SUM('Raw Data'!AQ856:AQ857),IF(AND($AE$11=$AL$5,$AH$11="Combined"),SUM('Raw Data'!AQ1063:AQ1064),IF(AND($AE$11=$AL$6,$AH$11="Combined"),SUM('Raw Data'!AQ1270:AQ1271),IF(AND($AE$11=$AL$7,$AH$11="Combined"),SUM('Raw Data'!AQ1477:AQ1478),"Error")))))))))))))))))))))</f>
        <v>5</v>
      </c>
      <c r="H70" s="6">
        <f>IF(AND($AE$11=$AL$1,OR($AH$11="Northbound",$AH$11="Eastbound")),'Raw Data'!AR235,IF(AND($AE$11=$AL$2,OR($AH$11="Northbound",$AH$11="Eastbound")),'Raw Data'!AR442,IF(AND($AE$11=$AL$3,OR($AH$11="Northbound",$AH$11="Eastbound")),'Raw Data'!AR649,IF(AND($AE$11=$AL$4,OR($AH$11="Northbound",$AH$11="Eastbound")),'Raw Data'!AR856,IF(AND($AE$11=$AL$5,OR($AH$11="Northbound",$AH$11="Eastbound")),'Raw Data'!AR1063,IF(AND($AE$11=$AL$6,OR($AH$11="Northbound",$AH$11="Eastbound")),'Raw Data'!AR1270,IF(AND($AE$11=$AL$7,OR($AH$11="Northbound",$AH$11="Eastbound")),'Raw Data'!AR1477,IF(AND($AE$11=$AL$1,OR($AH$11="Southbound",$AH$11="Westbound")),'Raw Data'!AR236,IF(AND($AE$11=$AL$2,OR($AH$11="Southbound",$AH$11="Westbound")),'Raw Data'!AR443,IF(AND($AE$11=$AL$3,OR($AH$11="Southbound",$AH$11="Westbound")),'Raw Data'!AR650,IF(AND($AE$11=$AL$4,OR($AH$11="Southbound",$AH$11="Westbound")),'Raw Data'!AR857,IF(AND($AE$11=$AL$5,OR($AH$11="Southbound",$AH$11="Westbound")),'Raw Data'!AR1064,IF(AND($AE$11=$AL$6,OR($AH$11="Southbound",$AH$11="Westbound")),'Raw Data'!AR1271,IF(AND($AE$11=$AL$7,OR($AH$11="Southbound",$AH$11="Westbound")),'Raw Data'!AR1478,IF(AND($AE$11=$AL$1,$AH$11="Combined"),SUM('Raw Data'!AR235:AR236),IF(AND($AE$11=$AL$2,$AH$11="Combined"),SUM('Raw Data'!AR442:AR443),IF(AND($AE$11=$AL$3,$AH$11="Combined"),SUM('Raw Data'!AR649:AR650),IF(AND($AE$11=$AL$4,$AH$11="Combined"),SUM('Raw Data'!AR856:AR857),IF(AND($AE$11=$AL$5,$AH$11="Combined"),SUM('Raw Data'!AR1063:AR1064),IF(AND($AE$11=$AL$6,$AH$11="Combined"),SUM('Raw Data'!AR1270:AR1271),IF(AND($AE$11=$AL$7,$AH$11="Combined"),SUM('Raw Data'!AR1477:AR1478),"Error")))))))))))))))))))))</f>
        <v>1</v>
      </c>
      <c r="I70" s="6">
        <f>IF(AND($AE$11=$AL$1,OR($AH$11="Northbound",$AH$11="Eastbound")),'Raw Data'!AS235,IF(AND($AE$11=$AL$2,OR($AH$11="Northbound",$AH$11="Eastbound")),'Raw Data'!AS442,IF(AND($AE$11=$AL$3,OR($AH$11="Northbound",$AH$11="Eastbound")),'Raw Data'!AS649,IF(AND($AE$11=$AL$4,OR($AH$11="Northbound",$AH$11="Eastbound")),'Raw Data'!AS856,IF(AND($AE$11=$AL$5,OR($AH$11="Northbound",$AH$11="Eastbound")),'Raw Data'!AS1063,IF(AND($AE$11=$AL$6,OR($AH$11="Northbound",$AH$11="Eastbound")),'Raw Data'!AS1270,IF(AND($AE$11=$AL$7,OR($AH$11="Northbound",$AH$11="Eastbound")),'Raw Data'!AS1477,IF(AND($AE$11=$AL$1,OR($AH$11="Southbound",$AH$11="Westbound")),'Raw Data'!AS236,IF(AND($AE$11=$AL$2,OR($AH$11="Southbound",$AH$11="Westbound")),'Raw Data'!AS443,IF(AND($AE$11=$AL$3,OR($AH$11="Southbound",$AH$11="Westbound")),'Raw Data'!AS650,IF(AND($AE$11=$AL$4,OR($AH$11="Southbound",$AH$11="Westbound")),'Raw Data'!AS857,IF(AND($AE$11=$AL$5,OR($AH$11="Southbound",$AH$11="Westbound")),'Raw Data'!AS1064,IF(AND($AE$11=$AL$6,OR($AH$11="Southbound",$AH$11="Westbound")),'Raw Data'!AS1271,IF(AND($AE$11=$AL$7,OR($AH$11="Southbound",$AH$11="Westbound")),'Raw Data'!AS1478,IF(AND($AE$11=$AL$1,$AH$11="Combined"),SUM('Raw Data'!AS235:AS236),IF(AND($AE$11=$AL$2,$AH$11="Combined"),SUM('Raw Data'!AS442:AS443),IF(AND($AE$11=$AL$3,$AH$11="Combined"),SUM('Raw Data'!AS649:AS650),IF(AND($AE$11=$AL$4,$AH$11="Combined"),SUM('Raw Data'!AS856:AS857),IF(AND($AE$11=$AL$5,$AH$11="Combined"),SUM('Raw Data'!AS1063:AS1064),IF(AND($AE$11=$AL$6,$AH$11="Combined"),SUM('Raw Data'!AS1270:AS1271),IF(AND($AE$11=$AL$7,$AH$11="Combined"),SUM('Raw Data'!AS1477:AS1478),"Error")))))))))))))))))))))</f>
        <v>0</v>
      </c>
      <c r="J70" s="6">
        <f>IF(AND($AE$11=$AL$1,OR($AH$11="Northbound",$AH$11="Eastbound")),'Raw Data'!AT235,IF(AND($AE$11=$AL$2,OR($AH$11="Northbound",$AH$11="Eastbound")),'Raw Data'!AT442,IF(AND($AE$11=$AL$3,OR($AH$11="Northbound",$AH$11="Eastbound")),'Raw Data'!AT649,IF(AND($AE$11=$AL$4,OR($AH$11="Northbound",$AH$11="Eastbound")),'Raw Data'!AT856,IF(AND($AE$11=$AL$5,OR($AH$11="Northbound",$AH$11="Eastbound")),'Raw Data'!AT1063,IF(AND($AE$11=$AL$6,OR($AH$11="Northbound",$AH$11="Eastbound")),'Raw Data'!AT1270,IF(AND($AE$11=$AL$7,OR($AH$11="Northbound",$AH$11="Eastbound")),'Raw Data'!AT1477,IF(AND($AE$11=$AL$1,OR($AH$11="Southbound",$AH$11="Westbound")),'Raw Data'!AT236,IF(AND($AE$11=$AL$2,OR($AH$11="Southbound",$AH$11="Westbound")),'Raw Data'!AT443,IF(AND($AE$11=$AL$3,OR($AH$11="Southbound",$AH$11="Westbound")),'Raw Data'!AT650,IF(AND($AE$11=$AL$4,OR($AH$11="Southbound",$AH$11="Westbound")),'Raw Data'!AT857,IF(AND($AE$11=$AL$5,OR($AH$11="Southbound",$AH$11="Westbound")),'Raw Data'!AT1064,IF(AND($AE$11=$AL$6,OR($AH$11="Southbound",$AH$11="Westbound")),'Raw Data'!AT1271,IF(AND($AE$11=$AL$7,OR($AH$11="Southbound",$AH$11="Westbound")),'Raw Data'!AT1478,IF(AND($AE$11=$AL$1,$AH$11="Combined"),SUM('Raw Data'!AT235:AT236),IF(AND($AE$11=$AL$2,$AH$11="Combined"),SUM('Raw Data'!AT442:AT443),IF(AND($AE$11=$AL$3,$AH$11="Combined"),SUM('Raw Data'!AT649:AT650),IF(AND($AE$11=$AL$4,$AH$11="Combined"),SUM('Raw Data'!AT856:AT857),IF(AND($AE$11=$AL$5,$AH$11="Combined"),SUM('Raw Data'!AT1063:AT1064),IF(AND($AE$11=$AL$6,$AH$11="Combined"),SUM('Raw Data'!AT1270:AT1271),IF(AND($AE$11=$AL$7,$AH$11="Combined"),SUM('Raw Data'!AT1477:AT1478),"Error")))))))))))))))))))))</f>
        <v>0</v>
      </c>
      <c r="K70" s="6">
        <f>IF(AND($AE$11=$AL$1,OR($AH$11="Northbound",$AH$11="Eastbound")),'Raw Data'!AU235,IF(AND($AE$11=$AL$2,OR($AH$11="Northbound",$AH$11="Eastbound")),'Raw Data'!AU442,IF(AND($AE$11=$AL$3,OR($AH$11="Northbound",$AH$11="Eastbound")),'Raw Data'!AU649,IF(AND($AE$11=$AL$4,OR($AH$11="Northbound",$AH$11="Eastbound")),'Raw Data'!AU856,IF(AND($AE$11=$AL$5,OR($AH$11="Northbound",$AH$11="Eastbound")),'Raw Data'!AU1063,IF(AND($AE$11=$AL$6,OR($AH$11="Northbound",$AH$11="Eastbound")),'Raw Data'!AU1270,IF(AND($AE$11=$AL$7,OR($AH$11="Northbound",$AH$11="Eastbound")),'Raw Data'!AU1477,IF(AND($AE$11=$AL$1,OR($AH$11="Southbound",$AH$11="Westbound")),'Raw Data'!AU236,IF(AND($AE$11=$AL$2,OR($AH$11="Southbound",$AH$11="Westbound")),'Raw Data'!AU443,IF(AND($AE$11=$AL$3,OR($AH$11="Southbound",$AH$11="Westbound")),'Raw Data'!AU650,IF(AND($AE$11=$AL$4,OR($AH$11="Southbound",$AH$11="Westbound")),'Raw Data'!AU857,IF(AND($AE$11=$AL$5,OR($AH$11="Southbound",$AH$11="Westbound")),'Raw Data'!AU1064,IF(AND($AE$11=$AL$6,OR($AH$11="Southbound",$AH$11="Westbound")),'Raw Data'!AU1271,IF(AND($AE$11=$AL$7,OR($AH$11="Southbound",$AH$11="Westbound")),'Raw Data'!AU1478,IF(AND($AE$11=$AL$1,$AH$11="Combined"),SUM('Raw Data'!AU235:AU236),IF(AND($AE$11=$AL$2,$AH$11="Combined"),SUM('Raw Data'!AU442:AU443),IF(AND($AE$11=$AL$3,$AH$11="Combined"),SUM('Raw Data'!AU649:AU650),IF(AND($AE$11=$AL$4,$AH$11="Combined"),SUM('Raw Data'!AU856:AU857),IF(AND($AE$11=$AL$5,$AH$11="Combined"),SUM('Raw Data'!AU1063:AU1064),IF(AND($AE$11=$AL$6,$AH$11="Combined"),SUM('Raw Data'!AU1270:AU1271),IF(AND($AE$11=$AL$7,$AH$11="Combined"),SUM('Raw Data'!AU1477:AU1478),"Error")))))))))))))))))))))</f>
        <v>0</v>
      </c>
      <c r="L70" s="6">
        <f>IF(AND($AE$11=$AL$1,OR($AH$11="Northbound",$AH$11="Eastbound")),'Raw Data'!AV235,IF(AND($AE$11=$AL$2,OR($AH$11="Northbound",$AH$11="Eastbound")),'Raw Data'!AV442,IF(AND($AE$11=$AL$3,OR($AH$11="Northbound",$AH$11="Eastbound")),'Raw Data'!AV649,IF(AND($AE$11=$AL$4,OR($AH$11="Northbound",$AH$11="Eastbound")),'Raw Data'!AV856,IF(AND($AE$11=$AL$5,OR($AH$11="Northbound",$AH$11="Eastbound")),'Raw Data'!AV1063,IF(AND($AE$11=$AL$6,OR($AH$11="Northbound",$AH$11="Eastbound")),'Raw Data'!AV1270,IF(AND($AE$11=$AL$7,OR($AH$11="Northbound",$AH$11="Eastbound")),'Raw Data'!AV1477,IF(AND($AE$11=$AL$1,OR($AH$11="Southbound",$AH$11="Westbound")),'Raw Data'!AV236,IF(AND($AE$11=$AL$2,OR($AH$11="Southbound",$AH$11="Westbound")),'Raw Data'!AV443,IF(AND($AE$11=$AL$3,OR($AH$11="Southbound",$AH$11="Westbound")),'Raw Data'!AV650,IF(AND($AE$11=$AL$4,OR($AH$11="Southbound",$AH$11="Westbound")),'Raw Data'!AV857,IF(AND($AE$11=$AL$5,OR($AH$11="Southbound",$AH$11="Westbound")),'Raw Data'!AV1064,IF(AND($AE$11=$AL$6,OR($AH$11="Southbound",$AH$11="Westbound")),'Raw Data'!AV1271,IF(AND($AE$11=$AL$7,OR($AH$11="Southbound",$AH$11="Westbound")),'Raw Data'!AV1478,IF(AND($AE$11=$AL$1,$AH$11="Combined"),SUM('Raw Data'!AV235:AV236),IF(AND($AE$11=$AL$2,$AH$11="Combined"),SUM('Raw Data'!AV442:AV443),IF(AND($AE$11=$AL$3,$AH$11="Combined"),SUM('Raw Data'!AV649:AV650),IF(AND($AE$11=$AL$4,$AH$11="Combined"),SUM('Raw Data'!AV856:AV857),IF(AND($AE$11=$AL$5,$AH$11="Combined"),SUM('Raw Data'!AV1063:AV1064),IF(AND($AE$11=$AL$6,$AH$11="Combined"),SUM('Raw Data'!AV1270:AV1271),IF(AND($AE$11=$AL$7,$AH$11="Combined"),SUM('Raw Data'!AV1477:AV1478),"Error")))))))))))))))))))))</f>
        <v>0</v>
      </c>
      <c r="M70" s="6">
        <f>IF(AND($AE$11=$AL$1,OR($AH$11="Northbound",$AH$11="Eastbound")),'Raw Data'!AW235,IF(AND($AE$11=$AL$2,OR($AH$11="Northbound",$AH$11="Eastbound")),'Raw Data'!AW442,IF(AND($AE$11=$AL$3,OR($AH$11="Northbound",$AH$11="Eastbound")),'Raw Data'!AW649,IF(AND($AE$11=$AL$4,OR($AH$11="Northbound",$AH$11="Eastbound")),'Raw Data'!AW856,IF(AND($AE$11=$AL$5,OR($AH$11="Northbound",$AH$11="Eastbound")),'Raw Data'!AW1063,IF(AND($AE$11=$AL$6,OR($AH$11="Northbound",$AH$11="Eastbound")),'Raw Data'!AW1270,IF(AND($AE$11=$AL$7,OR($AH$11="Northbound",$AH$11="Eastbound")),'Raw Data'!AW1477,IF(AND($AE$11=$AL$1,OR($AH$11="Southbound",$AH$11="Westbound")),'Raw Data'!AW236,IF(AND($AE$11=$AL$2,OR($AH$11="Southbound",$AH$11="Westbound")),'Raw Data'!AW443,IF(AND($AE$11=$AL$3,OR($AH$11="Southbound",$AH$11="Westbound")),'Raw Data'!AW650,IF(AND($AE$11=$AL$4,OR($AH$11="Southbound",$AH$11="Westbound")),'Raw Data'!AW857,IF(AND($AE$11=$AL$5,OR($AH$11="Southbound",$AH$11="Westbound")),'Raw Data'!AW1064,IF(AND($AE$11=$AL$6,OR($AH$11="Southbound",$AH$11="Westbound")),'Raw Data'!AW1271,IF(AND($AE$11=$AL$7,OR($AH$11="Southbound",$AH$11="Westbound")),'Raw Data'!AW1478,IF(AND($AE$11=$AL$1,$AH$11="Combined"),SUM('Raw Data'!AW235:AW236),IF(AND($AE$11=$AL$2,$AH$11="Combined"),SUM('Raw Data'!AW442:AW443),IF(AND($AE$11=$AL$3,$AH$11="Combined"),SUM('Raw Data'!AW649:AW650),IF(AND($AE$11=$AL$4,$AH$11="Combined"),SUM('Raw Data'!AW856:AW857),IF(AND($AE$11=$AL$5,$AH$11="Combined"),SUM('Raw Data'!AW1063:AW1064),IF(AND($AE$11=$AL$6,$AH$11="Combined"),SUM('Raw Data'!AW1270:AW1271),IF(AND($AE$11=$AL$7,$AH$11="Combined"),SUM('Raw Data'!AW1477:AW1478),"Error")))))))))))))))))))))</f>
        <v>0</v>
      </c>
      <c r="N70" s="6">
        <f>IF(AND($AE$11=$AL$1,OR($AH$11="Northbound",$AH$11="Eastbound")),'Raw Data'!AX235,IF(AND($AE$11=$AL$2,OR($AH$11="Northbound",$AH$11="Eastbound")),'Raw Data'!AX442,IF(AND($AE$11=$AL$3,OR($AH$11="Northbound",$AH$11="Eastbound")),'Raw Data'!AX649,IF(AND($AE$11=$AL$4,OR($AH$11="Northbound",$AH$11="Eastbound")),'Raw Data'!AX856,IF(AND($AE$11=$AL$5,OR($AH$11="Northbound",$AH$11="Eastbound")),'Raw Data'!AX1063,IF(AND($AE$11=$AL$6,OR($AH$11="Northbound",$AH$11="Eastbound")),'Raw Data'!AX1270,IF(AND($AE$11=$AL$7,OR($AH$11="Northbound",$AH$11="Eastbound")),'Raw Data'!AX1477,IF(AND($AE$11=$AL$1,OR($AH$11="Southbound",$AH$11="Westbound")),'Raw Data'!AX236,IF(AND($AE$11=$AL$2,OR($AH$11="Southbound",$AH$11="Westbound")),'Raw Data'!AX443,IF(AND($AE$11=$AL$3,OR($AH$11="Southbound",$AH$11="Westbound")),'Raw Data'!AX650,IF(AND($AE$11=$AL$4,OR($AH$11="Southbound",$AH$11="Westbound")),'Raw Data'!AX857,IF(AND($AE$11=$AL$5,OR($AH$11="Southbound",$AH$11="Westbound")),'Raw Data'!AX1064,IF(AND($AE$11=$AL$6,OR($AH$11="Southbound",$AH$11="Westbound")),'Raw Data'!AX1271,IF(AND($AE$11=$AL$7,OR($AH$11="Southbound",$AH$11="Westbound")),'Raw Data'!AX1478,IF(AND($AE$11=$AL$1,$AH$11="Combined"),SUM('Raw Data'!AX235:AX236),IF(AND($AE$11=$AL$2,$AH$11="Combined"),SUM('Raw Data'!AX442:AX443),IF(AND($AE$11=$AL$3,$AH$11="Combined"),SUM('Raw Data'!AX649:AX650),IF(AND($AE$11=$AL$4,$AH$11="Combined"),SUM('Raw Data'!AX856:AX857),IF(AND($AE$11=$AL$5,$AH$11="Combined"),SUM('Raw Data'!AX1063:AX1064),IF(AND($AE$11=$AL$6,$AH$11="Combined"),SUM('Raw Data'!AX1270:AX1271),IF(AND($AE$11=$AL$7,$AH$11="Combined"),SUM('Raw Data'!AX1477:AX1478),"Error")))))))))))))))))))))</f>
        <v>0</v>
      </c>
      <c r="O70" s="6">
        <f>IF(AND($AE$11=$AL$1,OR($AH$11="Northbound",$AH$11="Eastbound")),'Raw Data'!AY235,IF(AND($AE$11=$AL$2,OR($AH$11="Northbound",$AH$11="Eastbound")),'Raw Data'!AY442,IF(AND($AE$11=$AL$3,OR($AH$11="Northbound",$AH$11="Eastbound")),'Raw Data'!AY649,IF(AND($AE$11=$AL$4,OR($AH$11="Northbound",$AH$11="Eastbound")),'Raw Data'!AY856,IF(AND($AE$11=$AL$5,OR($AH$11="Northbound",$AH$11="Eastbound")),'Raw Data'!AY1063,IF(AND($AE$11=$AL$6,OR($AH$11="Northbound",$AH$11="Eastbound")),'Raw Data'!AY1270,IF(AND($AE$11=$AL$7,OR($AH$11="Northbound",$AH$11="Eastbound")),'Raw Data'!AY1477,IF(AND($AE$11=$AL$1,OR($AH$11="Southbound",$AH$11="Westbound")),'Raw Data'!AY236,IF(AND($AE$11=$AL$2,OR($AH$11="Southbound",$AH$11="Westbound")),'Raw Data'!AY443,IF(AND($AE$11=$AL$3,OR($AH$11="Southbound",$AH$11="Westbound")),'Raw Data'!AY650,IF(AND($AE$11=$AL$4,OR($AH$11="Southbound",$AH$11="Westbound")),'Raw Data'!AY857,IF(AND($AE$11=$AL$5,OR($AH$11="Southbound",$AH$11="Westbound")),'Raw Data'!AY1064,IF(AND($AE$11=$AL$6,OR($AH$11="Southbound",$AH$11="Westbound")),'Raw Data'!AY1271,IF(AND($AE$11=$AL$7,OR($AH$11="Southbound",$AH$11="Westbound")),'Raw Data'!AY1478,IF(AND($AE$11=$AL$1,$AH$11="Combined"),SUM('Raw Data'!AY235:AY236),IF(AND($AE$11=$AL$2,$AH$11="Combined"),SUM('Raw Data'!AY442:AY443),IF(AND($AE$11=$AL$3,$AH$11="Combined"),SUM('Raw Data'!AY649:AY650),IF(AND($AE$11=$AL$4,$AH$11="Combined"),SUM('Raw Data'!AY856:AY857),IF(AND($AE$11=$AL$5,$AH$11="Combined"),SUM('Raw Data'!AY1063:AY1064),IF(AND($AE$11=$AL$6,$AH$11="Combined"),SUM('Raw Data'!AY1270:AY1271),IF(AND($AE$11=$AL$7,$AH$11="Combined"),SUM('Raw Data'!AY1477:AY1478),"Error")))))))))))))))))))))</f>
        <v>0</v>
      </c>
      <c r="P70" s="6">
        <f>IF(AND($AE$11=$AL$1,OR($AH$11="Northbound",$AH$11="Eastbound")),'Raw Data'!AZ235,IF(AND($AE$11=$AL$2,OR($AH$11="Northbound",$AH$11="Eastbound")),'Raw Data'!AZ442,IF(AND($AE$11=$AL$3,OR($AH$11="Northbound",$AH$11="Eastbound")),'Raw Data'!AZ649,IF(AND($AE$11=$AL$4,OR($AH$11="Northbound",$AH$11="Eastbound")),'Raw Data'!AZ856,IF(AND($AE$11=$AL$5,OR($AH$11="Northbound",$AH$11="Eastbound")),'Raw Data'!AZ1063,IF(AND($AE$11=$AL$6,OR($AH$11="Northbound",$AH$11="Eastbound")),'Raw Data'!AZ1270,IF(AND($AE$11=$AL$7,OR($AH$11="Northbound",$AH$11="Eastbound")),'Raw Data'!AZ1477,IF(AND($AE$11=$AL$1,OR($AH$11="Southbound",$AH$11="Westbound")),'Raw Data'!AZ236,IF(AND($AE$11=$AL$2,OR($AH$11="Southbound",$AH$11="Westbound")),'Raw Data'!AZ443,IF(AND($AE$11=$AL$3,OR($AH$11="Southbound",$AH$11="Westbound")),'Raw Data'!AZ650,IF(AND($AE$11=$AL$4,OR($AH$11="Southbound",$AH$11="Westbound")),'Raw Data'!AZ857,IF(AND($AE$11=$AL$5,OR($AH$11="Southbound",$AH$11="Westbound")),'Raw Data'!AZ1064,IF(AND($AE$11=$AL$6,OR($AH$11="Southbound",$AH$11="Westbound")),'Raw Data'!AZ1271,IF(AND($AE$11=$AL$7,OR($AH$11="Southbound",$AH$11="Westbound")),'Raw Data'!AZ1478,IF(AND($AE$11=$AL$1,$AH$11="Combined"),SUM('Raw Data'!AZ235:AZ236),IF(AND($AE$11=$AL$2,$AH$11="Combined"),SUM('Raw Data'!AZ442:AZ443),IF(AND($AE$11=$AL$3,$AH$11="Combined"),SUM('Raw Data'!AZ649:AZ650),IF(AND($AE$11=$AL$4,$AH$11="Combined"),SUM('Raw Data'!AZ856:AZ857),IF(AND($AE$11=$AL$5,$AH$11="Combined"),SUM('Raw Data'!AZ1063:AZ1064),IF(AND($AE$11=$AL$6,$AH$11="Combined"),SUM('Raw Data'!AZ1270:AZ1271),IF(AND($AE$11=$AL$7,$AH$11="Combined"),SUM('Raw Data'!AZ1477:AZ1478),"Error")))))))))))))))))))))</f>
        <v>0</v>
      </c>
      <c r="Q70" s="6">
        <f>IF(AND($AE$11=$AL$1,OR($AH$11="Northbound",$AH$11="Eastbound")),'Raw Data'!BA235,IF(AND($AE$11=$AL$2,OR($AH$11="Northbound",$AH$11="Eastbound")),'Raw Data'!BA442,IF(AND($AE$11=$AL$3,OR($AH$11="Northbound",$AH$11="Eastbound")),'Raw Data'!BA649,IF(AND($AE$11=$AL$4,OR($AH$11="Northbound",$AH$11="Eastbound")),'Raw Data'!BA856,IF(AND($AE$11=$AL$5,OR($AH$11="Northbound",$AH$11="Eastbound")),'Raw Data'!BA1063,IF(AND($AE$11=$AL$6,OR($AH$11="Northbound",$AH$11="Eastbound")),'Raw Data'!BA1270,IF(AND($AE$11=$AL$7,OR($AH$11="Northbound",$AH$11="Eastbound")),'Raw Data'!BA1477,IF(AND($AE$11=$AL$1,OR($AH$11="Southbound",$AH$11="Westbound")),'Raw Data'!BA236,IF(AND($AE$11=$AL$2,OR($AH$11="Southbound",$AH$11="Westbound")),'Raw Data'!BA443,IF(AND($AE$11=$AL$3,OR($AH$11="Southbound",$AH$11="Westbound")),'Raw Data'!BA650,IF(AND($AE$11=$AL$4,OR($AH$11="Southbound",$AH$11="Westbound")),'Raw Data'!BA857,IF(AND($AE$11=$AL$5,OR($AH$11="Southbound",$AH$11="Westbound")),'Raw Data'!BA1064,IF(AND($AE$11=$AL$6,OR($AH$11="Southbound",$AH$11="Westbound")),'Raw Data'!BA1271,IF(AND($AE$11=$AL$7,OR($AH$11="Southbound",$AH$11="Westbound")),'Raw Data'!BA1478,IF(AND($AE$11=$AL$1,$AH$11="Combined"),SUM('Raw Data'!BA235:BA236),IF(AND($AE$11=$AL$2,$AH$11="Combined"),SUM('Raw Data'!BA442:BA443),IF(AND($AE$11=$AL$3,$AH$11="Combined"),SUM('Raw Data'!BA649:BA650),IF(AND($AE$11=$AL$4,$AH$11="Combined"),SUM('Raw Data'!BA856:BA857),IF(AND($AE$11=$AL$5,$AH$11="Combined"),SUM('Raw Data'!BA1063:BA1064),IF(AND($AE$11=$AL$6,$AH$11="Combined"),SUM('Raw Data'!BA1270:BA1271),IF(AND($AE$11=$AL$7,$AH$11="Combined"),SUM('Raw Data'!BA1477:BA1478),"Error")))))))))))))))))))))</f>
        <v>0</v>
      </c>
      <c r="R70" s="6">
        <f>IF(AND($AE$11=$AL$1,OR($AH$11="Northbound",$AH$11="Eastbound")),'Raw Data'!BB235,IF(AND($AE$11=$AL$2,OR($AH$11="Northbound",$AH$11="Eastbound")),'Raw Data'!BB442,IF(AND($AE$11=$AL$3,OR($AH$11="Northbound",$AH$11="Eastbound")),'Raw Data'!BB649,IF(AND($AE$11=$AL$4,OR($AH$11="Northbound",$AH$11="Eastbound")),'Raw Data'!BB856,IF(AND($AE$11=$AL$5,OR($AH$11="Northbound",$AH$11="Eastbound")),'Raw Data'!BB1063,IF(AND($AE$11=$AL$6,OR($AH$11="Northbound",$AH$11="Eastbound")),'Raw Data'!BB1270,IF(AND($AE$11=$AL$7,OR($AH$11="Northbound",$AH$11="Eastbound")),'Raw Data'!BB1477,IF(AND($AE$11=$AL$1,OR($AH$11="Southbound",$AH$11="Westbound")),'Raw Data'!BB236,IF(AND($AE$11=$AL$2,OR($AH$11="Southbound",$AH$11="Westbound")),'Raw Data'!BB443,IF(AND($AE$11=$AL$3,OR($AH$11="Southbound",$AH$11="Westbound")),'Raw Data'!BB650,IF(AND($AE$11=$AL$4,OR($AH$11="Southbound",$AH$11="Westbound")),'Raw Data'!BB857,IF(AND($AE$11=$AL$5,OR($AH$11="Southbound",$AH$11="Westbound")),'Raw Data'!BB1064,IF(AND($AE$11=$AL$6,OR($AH$11="Southbound",$AH$11="Westbound")),'Raw Data'!BB1271,IF(AND($AE$11=$AL$7,OR($AH$11="Southbound",$AH$11="Westbound")),'Raw Data'!BB1478,IF(AND($AE$11=$AL$1,$AH$11="Combined"),SUM('Raw Data'!BB235:BB236),IF(AND($AE$11=$AL$2,$AH$11="Combined"),SUM('Raw Data'!BB442:BB443),IF(AND($AE$11=$AL$3,$AH$11="Combined"),SUM('Raw Data'!BB649:BB650),IF(AND($AE$11=$AL$4,$AH$11="Combined"),SUM('Raw Data'!BB856:BB857),IF(AND($AE$11=$AL$5,$AH$11="Combined"),SUM('Raw Data'!BB1063:BB1064),IF(AND($AE$11=$AL$6,$AH$11="Combined"),SUM('Raw Data'!BB1270:BB1271),IF(AND($AE$11=$AL$7,$AH$11="Combined"),SUM('Raw Data'!BB1477:BB1478),"Error")))))))))))))))))))))</f>
        <v>0</v>
      </c>
      <c r="S70" s="6">
        <f>IF(AND($AE$11=$AL$1,OR($AH$11="Northbound",$AH$11="Eastbound")),'Raw Data'!BC235,IF(AND($AE$11=$AL$2,OR($AH$11="Northbound",$AH$11="Eastbound")),'Raw Data'!BC442,IF(AND($AE$11=$AL$3,OR($AH$11="Northbound",$AH$11="Eastbound")),'Raw Data'!BC649,IF(AND($AE$11=$AL$4,OR($AH$11="Northbound",$AH$11="Eastbound")),'Raw Data'!BC856,IF(AND($AE$11=$AL$5,OR($AH$11="Northbound",$AH$11="Eastbound")),'Raw Data'!BC1063,IF(AND($AE$11=$AL$6,OR($AH$11="Northbound",$AH$11="Eastbound")),'Raw Data'!BC1270,IF(AND($AE$11=$AL$7,OR($AH$11="Northbound",$AH$11="Eastbound")),'Raw Data'!BC1477,IF(AND($AE$11=$AL$1,OR($AH$11="Southbound",$AH$11="Westbound")),'Raw Data'!BC236,IF(AND($AE$11=$AL$2,OR($AH$11="Southbound",$AH$11="Westbound")),'Raw Data'!BC443,IF(AND($AE$11=$AL$3,OR($AH$11="Southbound",$AH$11="Westbound")),'Raw Data'!BC650,IF(AND($AE$11=$AL$4,OR($AH$11="Southbound",$AH$11="Westbound")),'Raw Data'!BC857,IF(AND($AE$11=$AL$5,OR($AH$11="Southbound",$AH$11="Westbound")),'Raw Data'!BC1064,IF(AND($AE$11=$AL$6,OR($AH$11="Southbound",$AH$11="Westbound")),'Raw Data'!BC1271,IF(AND($AE$11=$AL$7,OR($AH$11="Southbound",$AH$11="Westbound")),'Raw Data'!BC1478,IF(AND($AE$11=$AL$1,$AH$11="Combined"),SUM('Raw Data'!BC235:BC236),IF(AND($AE$11=$AL$2,$AH$11="Combined"),SUM('Raw Data'!BC442:BC443),IF(AND($AE$11=$AL$3,$AH$11="Combined"),SUM('Raw Data'!BC649:BC650),IF(AND($AE$11=$AL$4,$AH$11="Combined"),SUM('Raw Data'!BC856:BC857),IF(AND($AE$11=$AL$5,$AH$11="Combined"),SUM('Raw Data'!BC1063:BC1064),IF(AND($AE$11=$AL$6,$AH$11="Combined"),SUM('Raw Data'!BC1270:BC1271),IF(AND($AE$11=$AL$7,$AH$11="Combined"),SUM('Raw Data'!BC1477:BC1478),"Error")))))))))))))))))))))</f>
        <v>0</v>
      </c>
      <c r="T70" s="6">
        <f>IF(AND($AE$11=$AL$1,OR($AH$11="Northbound",$AH$11="Eastbound")),'Raw Data'!BD235,IF(AND($AE$11=$AL$2,OR($AH$11="Northbound",$AH$11="Eastbound")),'Raw Data'!BD442,IF(AND($AE$11=$AL$3,OR($AH$11="Northbound",$AH$11="Eastbound")),'Raw Data'!BD649,IF(AND($AE$11=$AL$4,OR($AH$11="Northbound",$AH$11="Eastbound")),'Raw Data'!BD856,IF(AND($AE$11=$AL$5,OR($AH$11="Northbound",$AH$11="Eastbound")),'Raw Data'!BD1063,IF(AND($AE$11=$AL$6,OR($AH$11="Northbound",$AH$11="Eastbound")),'Raw Data'!BD1270,IF(AND($AE$11=$AL$7,OR($AH$11="Northbound",$AH$11="Eastbound")),'Raw Data'!BD1477,IF(AND($AE$11=$AL$1,OR($AH$11="Southbound",$AH$11="Westbound")),'Raw Data'!BD236,IF(AND($AE$11=$AL$2,OR($AH$11="Southbound",$AH$11="Westbound")),'Raw Data'!BD443,IF(AND($AE$11=$AL$3,OR($AH$11="Southbound",$AH$11="Westbound")),'Raw Data'!BD650,IF(AND($AE$11=$AL$4,OR($AH$11="Southbound",$AH$11="Westbound")),'Raw Data'!BD857,IF(AND($AE$11=$AL$5,OR($AH$11="Southbound",$AH$11="Westbound")),'Raw Data'!BD1064,IF(AND($AE$11=$AL$6,OR($AH$11="Southbound",$AH$11="Westbound")),'Raw Data'!BD1271,IF(AND($AE$11=$AL$7,OR($AH$11="Southbound",$AH$11="Westbound")),'Raw Data'!BD1478,IF(AND($AE$11=$AL$1,$AH$11="Combined"),SUM('Raw Data'!BD235:BD236),IF(AND($AE$11=$AL$2,$AH$11="Combined"),SUM('Raw Data'!BD442:BD443),IF(AND($AE$11=$AL$3,$AH$11="Combined"),SUM('Raw Data'!BD649:BD650),IF(AND($AE$11=$AL$4,$AH$11="Combined"),SUM('Raw Data'!BD856:BD857),IF(AND($AE$11=$AL$5,$AH$11="Combined"),SUM('Raw Data'!BD1063:BD1064),IF(AND($AE$11=$AL$6,$AH$11="Combined"),SUM('Raw Data'!BD1270:BD1271),IF(AND($AE$11=$AL$7,$AH$11="Combined"),SUM('Raw Data'!BD1477:BD1478),"Error")))))))))))))))))))))</f>
        <v>0</v>
      </c>
      <c r="U70" s="6">
        <f>IF(AND($AE$11=$AL$1,OR($AH$11="Northbound",$AH$11="Eastbound")),'Raw Data'!BE235,IF(AND($AE$11=$AL$2,OR($AH$11="Northbound",$AH$11="Eastbound")),'Raw Data'!BE442,IF(AND($AE$11=$AL$3,OR($AH$11="Northbound",$AH$11="Eastbound")),'Raw Data'!BE649,IF(AND($AE$11=$AL$4,OR($AH$11="Northbound",$AH$11="Eastbound")),'Raw Data'!BE856,IF(AND($AE$11=$AL$5,OR($AH$11="Northbound",$AH$11="Eastbound")),'Raw Data'!BE1063,IF(AND($AE$11=$AL$6,OR($AH$11="Northbound",$AH$11="Eastbound")),'Raw Data'!BE1270,IF(AND($AE$11=$AL$7,OR($AH$11="Northbound",$AH$11="Eastbound")),'Raw Data'!BE1477,IF(AND($AE$11=$AL$1,OR($AH$11="Southbound",$AH$11="Westbound")),'Raw Data'!BE236,IF(AND($AE$11=$AL$2,OR($AH$11="Southbound",$AH$11="Westbound")),'Raw Data'!BE443,IF(AND($AE$11=$AL$3,OR($AH$11="Southbound",$AH$11="Westbound")),'Raw Data'!BE650,IF(AND($AE$11=$AL$4,OR($AH$11="Southbound",$AH$11="Westbound")),'Raw Data'!BE857,IF(AND($AE$11=$AL$5,OR($AH$11="Southbound",$AH$11="Westbound")),'Raw Data'!BE1064,IF(AND($AE$11=$AL$6,OR($AH$11="Southbound",$AH$11="Westbound")),'Raw Data'!BE1271,IF(AND($AE$11=$AL$7,OR($AH$11="Southbound",$AH$11="Westbound")),'Raw Data'!BE1478,IF(AND($AE$11=$AL$1,$AH$11="Combined"),SUM('Raw Data'!BE235:BE236),IF(AND($AE$11=$AL$2,$AH$11="Combined"),SUM('Raw Data'!BE442:BE443),IF(AND($AE$11=$AL$3,$AH$11="Combined"),SUM('Raw Data'!BE649:BE650),IF(AND($AE$11=$AL$4,$AH$11="Combined"),SUM('Raw Data'!BE856:BE857),IF(AND($AE$11=$AL$5,$AH$11="Combined"),SUM('Raw Data'!BE1063:BE1064),IF(AND($AE$11=$AL$6,$AH$11="Combined"),SUM('Raw Data'!BE1270:BE1271),IF(AND($AE$11=$AL$7,$AH$11="Combined"),SUM('Raw Data'!BE1477:BE1478),"Error")))))))))))))))))))))</f>
        <v>0</v>
      </c>
      <c r="V70" s="6">
        <f>IF(AND($AE$11=$AL$1,OR($AH$11="Northbound",$AH$11="Eastbound")),'Raw Data'!BF235,IF(AND($AE$11=$AL$2,OR($AH$11="Northbound",$AH$11="Eastbound")),'Raw Data'!BF442,IF(AND($AE$11=$AL$3,OR($AH$11="Northbound",$AH$11="Eastbound")),'Raw Data'!BF649,IF(AND($AE$11=$AL$4,OR($AH$11="Northbound",$AH$11="Eastbound")),'Raw Data'!BF856,IF(AND($AE$11=$AL$5,OR($AH$11="Northbound",$AH$11="Eastbound")),'Raw Data'!BF1063,IF(AND($AE$11=$AL$6,OR($AH$11="Northbound",$AH$11="Eastbound")),'Raw Data'!BF1270,IF(AND($AE$11=$AL$7,OR($AH$11="Northbound",$AH$11="Eastbound")),'Raw Data'!BF1477,IF(AND($AE$11=$AL$1,OR($AH$11="Southbound",$AH$11="Westbound")),'Raw Data'!BF236,IF(AND($AE$11=$AL$2,OR($AH$11="Southbound",$AH$11="Westbound")),'Raw Data'!BF443,IF(AND($AE$11=$AL$3,OR($AH$11="Southbound",$AH$11="Westbound")),'Raw Data'!BF650,IF(AND($AE$11=$AL$4,OR($AH$11="Southbound",$AH$11="Westbound")),'Raw Data'!BF857,IF(AND($AE$11=$AL$5,OR($AH$11="Southbound",$AH$11="Westbound")),'Raw Data'!BF1064,IF(AND($AE$11=$AL$6,OR($AH$11="Southbound",$AH$11="Westbound")),'Raw Data'!BF1271,IF(AND($AE$11=$AL$7,OR($AH$11="Southbound",$AH$11="Westbound")),'Raw Data'!BF1478,IF(AND($AE$11=$AL$1,$AH$11="Combined"),SUM('Raw Data'!BF235:BF236),IF(AND($AE$11=$AL$2,$AH$11="Combined"),SUM('Raw Data'!BF442:BF443),IF(AND($AE$11=$AL$3,$AH$11="Combined"),SUM('Raw Data'!BF649:BF650),IF(AND($AE$11=$AL$4,$AH$11="Combined"),SUM('Raw Data'!BF856:BF857),IF(AND($AE$11=$AL$5,$AH$11="Combined"),SUM('Raw Data'!BF1063:BF1064),IF(AND($AE$11=$AL$6,$AH$11="Combined"),SUM('Raw Data'!BF1270:BF1271),IF(AND($AE$11=$AL$7,$AH$11="Combined"),SUM('Raw Data'!BF1477:BF1478),"Error")))))))))))))))))))))</f>
        <v>0</v>
      </c>
      <c r="W70" s="6">
        <f>IF(AND($AE$11=$AL$1,OR($AH$11="Northbound",$AH$11="Eastbound")),'Raw Data'!BG235,IF(AND($AE$11=$AL$2,OR($AH$11="Northbound",$AH$11="Eastbound")),'Raw Data'!BG442,IF(AND($AE$11=$AL$3,OR($AH$11="Northbound",$AH$11="Eastbound")),'Raw Data'!BG649,IF(AND($AE$11=$AL$4,OR($AH$11="Northbound",$AH$11="Eastbound")),'Raw Data'!BG856,IF(AND($AE$11=$AL$5,OR($AH$11="Northbound",$AH$11="Eastbound")),'Raw Data'!BG1063,IF(AND($AE$11=$AL$6,OR($AH$11="Northbound",$AH$11="Eastbound")),'Raw Data'!BG1270,IF(AND($AE$11=$AL$7,OR($AH$11="Northbound",$AH$11="Eastbound")),'Raw Data'!BG1477,IF(AND($AE$11=$AL$1,OR($AH$11="Southbound",$AH$11="Westbound")),'Raw Data'!BG236,IF(AND($AE$11=$AL$2,OR($AH$11="Southbound",$AH$11="Westbound")),'Raw Data'!BG443,IF(AND($AE$11=$AL$3,OR($AH$11="Southbound",$AH$11="Westbound")),'Raw Data'!BG650,IF(AND($AE$11=$AL$4,OR($AH$11="Southbound",$AH$11="Westbound")),'Raw Data'!BG857,IF(AND($AE$11=$AL$5,OR($AH$11="Southbound",$AH$11="Westbound")),'Raw Data'!BG1064,IF(AND($AE$11=$AL$6,OR($AH$11="Southbound",$AH$11="Westbound")),'Raw Data'!BG1271,IF(AND($AE$11=$AL$7,OR($AH$11="Southbound",$AH$11="Westbound")),'Raw Data'!BG1478,IF(AND($AE$11=$AL$1,$AH$11="Combined"),SUM('Raw Data'!BG235:BG236),IF(AND($AE$11=$AL$2,$AH$11="Combined"),SUM('Raw Data'!BG442:BG443),IF(AND($AE$11=$AL$3,$AH$11="Combined"),SUM('Raw Data'!BG649:BG650),IF(AND($AE$11=$AL$4,$AH$11="Combined"),SUM('Raw Data'!BG856:BG857),IF(AND($AE$11=$AL$5,$AH$11="Combined"),SUM('Raw Data'!BG1063:BG1064),IF(AND($AE$11=$AL$6,$AH$11="Combined"),SUM('Raw Data'!BG1270:BG1271),IF(AND($AE$11=$AL$7,$AH$11="Combined"),SUM('Raw Data'!BG1477:BG1478),"Error")))))))))))))))))))))</f>
        <v>0</v>
      </c>
      <c r="X70" s="6">
        <f t="shared" si="2"/>
        <v>6</v>
      </c>
      <c r="Y70" s="24">
        <f t="shared" si="3"/>
        <v>22.222222222222221</v>
      </c>
      <c r="Z70" s="6" t="str">
        <f>IF(AND($AE$11=$AL$1,OR($AH$11="Northbound",$AH$11="Eastbound")),'Raw Data'!BH235,IF(AND($AE$11=$AL$2,OR($AH$11="Northbound",$AH$11="Eastbound")),'Raw Data'!BH442,IF(AND($AE$11=$AL$3,OR($AH$11="Northbound",$AH$11="Eastbound")),'Raw Data'!BH649,IF(AND($AE$11=$AL$4,OR($AH$11="Northbound",$AH$11="Eastbound")),'Raw Data'!BH856,IF(AND($AE$11=$AL$5,OR($AH$11="Northbound",$AH$11="Eastbound")),'Raw Data'!BH1063,IF(AND($AE$11=$AL$6,OR($AH$11="Northbound",$AH$11="Eastbound")),'Raw Data'!BH1270,IF(AND($AE$11=$AL$7,OR($AH$11="Northbound",$AH$11="Eastbound")),'Raw Data'!BH1477,IF(AND($AE$11=$AL$1,OR($AH$11="Southbound",$AH$11="Westbound")),'Raw Data'!BH236,IF(AND($AE$11=$AL$2,OR($AH$11="Southbound",$AH$11="Westbound")),'Raw Data'!BH443,IF(AND($AE$11=$AL$3,OR($AH$11="Southbound",$AH$11="Westbound")),'Raw Data'!BH650,IF(AND($AE$11=$AL$4,OR($AH$11="Southbound",$AH$11="Westbound")),'Raw Data'!BH857,IF(AND($AE$11=$AL$5,OR($AH$11="Southbound",$AH$11="Westbound")),'Raw Data'!BH1064,IF(AND($AE$11=$AL$6,OR($AH$11="Southbound",$AH$11="Westbound")),'Raw Data'!BH1271,IF(AND($AE$11=$AL$7,OR($AH$11="Southbound",$AH$11="Westbound")),'Raw Data'!BH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0" s="6" t="str">
        <f>IF(AND($AE$11=$AL$1,OR($AH$11="Northbound",$AH$11="Eastbound")),'Raw Data'!BI235,IF(AND($AE$11=$AL$2,OR($AH$11="Northbound",$AH$11="Eastbound")),'Raw Data'!BI442,IF(AND($AE$11=$AL$3,OR($AH$11="Northbound",$AH$11="Eastbound")),'Raw Data'!BI649,IF(AND($AE$11=$AL$4,OR($AH$11="Northbound",$AH$11="Eastbound")),'Raw Data'!BI856,IF(AND($AE$11=$AL$5,OR($AH$11="Northbound",$AH$11="Eastbound")),'Raw Data'!BI1063,IF(AND($AE$11=$AL$6,OR($AH$11="Northbound",$AH$11="Eastbound")),'Raw Data'!BI1270,IF(AND($AE$11=$AL$7,OR($AH$11="Northbound",$AH$11="Eastbound")),'Raw Data'!BI1477,IF(AND($AE$11=$AL$1,OR($AH$11="Southbound",$AH$11="Westbound")),'Raw Data'!BI236,IF(AND($AE$11=$AL$2,OR($AH$11="Southbound",$AH$11="Westbound")),'Raw Data'!BI443,IF(AND($AE$11=$AL$3,OR($AH$11="Southbound",$AH$11="Westbound")),'Raw Data'!BI650,IF(AND($AE$11=$AL$4,OR($AH$11="Southbound",$AH$11="Westbound")),'Raw Data'!BI857,IF(AND($AE$11=$AL$5,OR($AH$11="Southbound",$AH$11="Westbound")),'Raw Data'!BI1064,IF(AND($AE$11=$AL$6,OR($AH$11="Southbound",$AH$11="Westbound")),'Raw Data'!BI1271,IF(AND($AE$11=$AL$7,OR($AH$11="Southbound",$AH$11="Westbound")),'Raw Data'!BI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0" s="6" t="str">
        <f>IF(AND($AE$11=$AL$1,OR($AH$11="Northbound",$AH$11="Eastbound")),'Raw Data'!BJ235,IF(AND($AE$11=$AL$2,OR($AH$11="Northbound",$AH$11="Eastbound")),'Raw Data'!BJ442,IF(AND($AE$11=$AL$3,OR($AH$11="Northbound",$AH$11="Eastbound")),'Raw Data'!BJ649,IF(AND($AE$11=$AL$4,OR($AH$11="Northbound",$AH$11="Eastbound")),'Raw Data'!BJ856,IF(AND($AE$11=$AL$5,OR($AH$11="Northbound",$AH$11="Eastbound")),'Raw Data'!BJ1063,IF(AND($AE$11=$AL$6,OR($AH$11="Northbound",$AH$11="Eastbound")),'Raw Data'!BJ1270,IF(AND($AE$11=$AL$7,OR($AH$11="Northbound",$AH$11="Eastbound")),'Raw Data'!BJ1477,IF(AND($AE$11=$AL$1,OR($AH$11="Southbound",$AH$11="Westbound")),'Raw Data'!BJ236,IF(AND($AE$11=$AL$2,OR($AH$11="Southbound",$AH$11="Westbound")),'Raw Data'!BJ443,IF(AND($AE$11=$AL$3,OR($AH$11="Southbound",$AH$11="Westbound")),'Raw Data'!BJ650,IF(AND($AE$11=$AL$4,OR($AH$11="Southbound",$AH$11="Westbound")),'Raw Data'!BJ857,IF(AND($AE$11=$AL$5,OR($AH$11="Southbound",$AH$11="Westbound")),'Raw Data'!BJ1064,IF(AND($AE$11=$AL$6,OR($AH$11="Southbound",$AH$11="Westbound")),'Raw Data'!BJ1271,IF(AND($AE$11=$AL$7,OR($AH$11="Southbound",$AH$11="Westbound")),'Raw Data'!BJ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0" s="70" t="str">
        <f>IF(AND($AE$11=$AL$1,OR($AH$11="Northbound",$AH$11="Eastbound")),'Raw Data'!BK235,IF(AND($AE$11=$AL$2,OR($AH$11="Northbound",$AH$11="Eastbound")),'Raw Data'!BK442,IF(AND($AE$11=$AL$3,OR($AH$11="Northbound",$AH$11="Eastbound")),'Raw Data'!BK649,IF(AND($AE$11=$AL$4,OR($AH$11="Northbound",$AH$11="Eastbound")),'Raw Data'!BK856,IF(AND($AE$11=$AL$5,OR($AH$11="Northbound",$AH$11="Eastbound")),'Raw Data'!BK1063,IF(AND($AE$11=$AL$6,OR($AH$11="Northbound",$AH$11="Eastbound")),'Raw Data'!BK1270,IF(AND($AE$11=$AL$7,OR($AH$11="Northbound",$AH$11="Eastbound")),'Raw Data'!BK1477,IF(AND($AE$11=$AL$1,OR($AH$11="Southbound",$AH$11="Westbound")),'Raw Data'!BK236,IF(AND($AE$11=$AL$2,OR($AH$11="Southbound",$AH$11="Westbound")),'Raw Data'!BK443,IF(AND($AE$11=$AL$3,OR($AH$11="Southbound",$AH$11="Westbound")),'Raw Data'!BK650,IF(AND($AE$11=$AL$4,OR($AH$11="Southbound",$AH$11="Westbound")),'Raw Data'!BK857,IF(AND($AE$11=$AL$5,OR($AH$11="Southbound",$AH$11="Westbound")),'Raw Data'!BK1064,IF(AND($AE$11=$AL$6,OR($AH$11="Southbound",$AH$11="Westbound")),'Raw Data'!BK1271,IF(AND($AE$11=$AL$7,OR($AH$11="Southbound",$AH$11="Westbound")),'Raw Data'!BK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0" s="47"/>
      <c r="AF70" s="47"/>
      <c r="AG70" s="47"/>
      <c r="AH70" s="47"/>
      <c r="AI70" s="47"/>
      <c r="AJ70" s="47"/>
      <c r="AK70" s="47"/>
      <c r="AL70" s="51"/>
      <c r="AM70" s="51"/>
      <c r="AN70" s="41"/>
      <c r="AO70" s="51"/>
      <c r="AQ70" s="47"/>
      <c r="AR70" s="47"/>
      <c r="AT70" s="47"/>
      <c r="AU70" s="47"/>
    </row>
    <row r="71" spans="1:47" ht="13.8" x14ac:dyDescent="0.25">
      <c r="A71" s="43">
        <v>0.59375</v>
      </c>
      <c r="B71" s="54">
        <f t="shared" si="1"/>
        <v>25</v>
      </c>
      <c r="C71" s="6">
        <f>IF(AND($AE$11=$AL$1,OR($AH$11="Northbound",$AH$11="Eastbound")),'Raw Data'!AM237,IF(AND($AE$11=$AL$2,OR($AH$11="Northbound",$AH$11="Eastbound")),'Raw Data'!AM444,IF(AND($AE$11=$AL$3,OR($AH$11="Northbound",$AH$11="Eastbound")),'Raw Data'!AM651,IF(AND($AE$11=$AL$4,OR($AH$11="Northbound",$AH$11="Eastbound")),'Raw Data'!AM858,IF(AND($AE$11=$AL$5,OR($AH$11="Northbound",$AH$11="Eastbound")),'Raw Data'!AM1065,IF(AND($AE$11=$AL$6,OR($AH$11="Northbound",$AH$11="Eastbound")),'Raw Data'!AM1272,IF(AND($AE$11=$AL$7,OR($AH$11="Northbound",$AH$11="Eastbound")),'Raw Data'!AM1479,IF(AND($AE$11=$AL$1,OR($AH$11="Southbound",$AH$11="Westbound")),'Raw Data'!AM238,IF(AND($AE$11=$AL$2,OR($AH$11="Southbound",$AH$11="Westbound")),'Raw Data'!AM445,IF(AND($AE$11=$AL$3,OR($AH$11="Southbound",$AH$11="Westbound")),'Raw Data'!AM652,IF(AND($AE$11=$AL$4,OR($AH$11="Southbound",$AH$11="Westbound")),'Raw Data'!AM859,IF(AND($AE$11=$AL$5,OR($AH$11="Southbound",$AH$11="Westbound")),'Raw Data'!AM1066,IF(AND($AE$11=$AL$6,OR($AH$11="Southbound",$AH$11="Westbound")),'Raw Data'!AM1273,IF(AND($AE$11=$AL$7,OR($AH$11="Southbound",$AH$11="Westbound")),'Raw Data'!AM1480,IF(AND($AE$11=$AL$1,$AH$11="Combined"),SUM('Raw Data'!AM237:AM238),IF(AND($AE$11=$AL$2,$AH$11="Combined"),SUM('Raw Data'!AM444:AM445),IF(AND($AE$11=$AL$3,$AH$11="Combined"),SUM('Raw Data'!AM651:AM652),IF(AND($AE$11=$AL$4,$AH$11="Combined"),SUM('Raw Data'!AM858:AM859),IF(AND($AE$11=$AL$5,$AH$11="Combined"),SUM('Raw Data'!AM1065:AM1066),IF(AND($AE$11=$AL$6,$AH$11="Combined"),SUM('Raw Data'!AM1272:AM1273),IF(AND($AE$11=$AL$7,$AH$11="Combined"),SUM('Raw Data'!AM1479:AM1480),"Error")))))))))))))))))))))</f>
        <v>0</v>
      </c>
      <c r="D71" s="6">
        <f>IF(AND($AE$11=$AL$1,OR($AH$11="Northbound",$AH$11="Eastbound")),'Raw Data'!AN237,IF(AND($AE$11=$AL$2,OR($AH$11="Northbound",$AH$11="Eastbound")),'Raw Data'!AN444,IF(AND($AE$11=$AL$3,OR($AH$11="Northbound",$AH$11="Eastbound")),'Raw Data'!AN651,IF(AND($AE$11=$AL$4,OR($AH$11="Northbound",$AH$11="Eastbound")),'Raw Data'!AN858,IF(AND($AE$11=$AL$5,OR($AH$11="Northbound",$AH$11="Eastbound")),'Raw Data'!AN1065,IF(AND($AE$11=$AL$6,OR($AH$11="Northbound",$AH$11="Eastbound")),'Raw Data'!AN1272,IF(AND($AE$11=$AL$7,OR($AH$11="Northbound",$AH$11="Eastbound")),'Raw Data'!AN1479,IF(AND($AE$11=$AL$1,OR($AH$11="Southbound",$AH$11="Westbound")),'Raw Data'!AN238,IF(AND($AE$11=$AL$2,OR($AH$11="Southbound",$AH$11="Westbound")),'Raw Data'!AN445,IF(AND($AE$11=$AL$3,OR($AH$11="Southbound",$AH$11="Westbound")),'Raw Data'!AN652,IF(AND($AE$11=$AL$4,OR($AH$11="Southbound",$AH$11="Westbound")),'Raw Data'!AN859,IF(AND($AE$11=$AL$5,OR($AH$11="Southbound",$AH$11="Westbound")),'Raw Data'!AN1066,IF(AND($AE$11=$AL$6,OR($AH$11="Southbound",$AH$11="Westbound")),'Raw Data'!AN1273,IF(AND($AE$11=$AL$7,OR($AH$11="Southbound",$AH$11="Westbound")),'Raw Data'!AN1480,IF(AND($AE$11=$AL$1,$AH$11="Combined"),SUM('Raw Data'!AN237:AN238),IF(AND($AE$11=$AL$2,$AH$11="Combined"),SUM('Raw Data'!AN444:AN445),IF(AND($AE$11=$AL$3,$AH$11="Combined"),SUM('Raw Data'!AN651:AN652),IF(AND($AE$11=$AL$4,$AH$11="Combined"),SUM('Raw Data'!AN858:AN859),IF(AND($AE$11=$AL$5,$AH$11="Combined"),SUM('Raw Data'!AN1065:AN1066),IF(AND($AE$11=$AL$6,$AH$11="Combined"),SUM('Raw Data'!AN1272:AN1273),IF(AND($AE$11=$AL$7,$AH$11="Combined"),SUM('Raw Data'!AN1479:AN1480),"Error")))))))))))))))))))))</f>
        <v>4</v>
      </c>
      <c r="E71" s="6">
        <f>IF(AND($AE$11=$AL$1,OR($AH$11="Northbound",$AH$11="Eastbound")),'Raw Data'!AO237,IF(AND($AE$11=$AL$2,OR($AH$11="Northbound",$AH$11="Eastbound")),'Raw Data'!AO444,IF(AND($AE$11=$AL$3,OR($AH$11="Northbound",$AH$11="Eastbound")),'Raw Data'!AO651,IF(AND($AE$11=$AL$4,OR($AH$11="Northbound",$AH$11="Eastbound")),'Raw Data'!AO858,IF(AND($AE$11=$AL$5,OR($AH$11="Northbound",$AH$11="Eastbound")),'Raw Data'!AO1065,IF(AND($AE$11=$AL$6,OR($AH$11="Northbound",$AH$11="Eastbound")),'Raw Data'!AO1272,IF(AND($AE$11=$AL$7,OR($AH$11="Northbound",$AH$11="Eastbound")),'Raw Data'!AO1479,IF(AND($AE$11=$AL$1,OR($AH$11="Southbound",$AH$11="Westbound")),'Raw Data'!AO238,IF(AND($AE$11=$AL$2,OR($AH$11="Southbound",$AH$11="Westbound")),'Raw Data'!AO445,IF(AND($AE$11=$AL$3,OR($AH$11="Southbound",$AH$11="Westbound")),'Raw Data'!AO652,IF(AND($AE$11=$AL$4,OR($AH$11="Southbound",$AH$11="Westbound")),'Raw Data'!AO859,IF(AND($AE$11=$AL$5,OR($AH$11="Southbound",$AH$11="Westbound")),'Raw Data'!AO1066,IF(AND($AE$11=$AL$6,OR($AH$11="Southbound",$AH$11="Westbound")),'Raw Data'!AO1273,IF(AND($AE$11=$AL$7,OR($AH$11="Southbound",$AH$11="Westbound")),'Raw Data'!AO1480,IF(AND($AE$11=$AL$1,$AH$11="Combined"),SUM('Raw Data'!AO237:AO238),IF(AND($AE$11=$AL$2,$AH$11="Combined"),SUM('Raw Data'!AO444:AO445),IF(AND($AE$11=$AL$3,$AH$11="Combined"),SUM('Raw Data'!AO651:AO652),IF(AND($AE$11=$AL$4,$AH$11="Combined"),SUM('Raw Data'!AO858:AO859),IF(AND($AE$11=$AL$5,$AH$11="Combined"),SUM('Raw Data'!AO1065:AO1066),IF(AND($AE$11=$AL$6,$AH$11="Combined"),SUM('Raw Data'!AO1272:AO1273),IF(AND($AE$11=$AL$7,$AH$11="Combined"),SUM('Raw Data'!AO1479:AO1480),"Error")))))))))))))))))))))</f>
        <v>7</v>
      </c>
      <c r="F71" s="6">
        <f>IF(AND($AE$11=$AL$1,OR($AH$11="Northbound",$AH$11="Eastbound")),'Raw Data'!AP237,IF(AND($AE$11=$AL$2,OR($AH$11="Northbound",$AH$11="Eastbound")),'Raw Data'!AP444,IF(AND($AE$11=$AL$3,OR($AH$11="Northbound",$AH$11="Eastbound")),'Raw Data'!AP651,IF(AND($AE$11=$AL$4,OR($AH$11="Northbound",$AH$11="Eastbound")),'Raw Data'!AP858,IF(AND($AE$11=$AL$5,OR($AH$11="Northbound",$AH$11="Eastbound")),'Raw Data'!AP1065,IF(AND($AE$11=$AL$6,OR($AH$11="Northbound",$AH$11="Eastbound")),'Raw Data'!AP1272,IF(AND($AE$11=$AL$7,OR($AH$11="Northbound",$AH$11="Eastbound")),'Raw Data'!AP1479,IF(AND($AE$11=$AL$1,OR($AH$11="Southbound",$AH$11="Westbound")),'Raw Data'!AP238,IF(AND($AE$11=$AL$2,OR($AH$11="Southbound",$AH$11="Westbound")),'Raw Data'!AP445,IF(AND($AE$11=$AL$3,OR($AH$11="Southbound",$AH$11="Westbound")),'Raw Data'!AP652,IF(AND($AE$11=$AL$4,OR($AH$11="Southbound",$AH$11="Westbound")),'Raw Data'!AP859,IF(AND($AE$11=$AL$5,OR($AH$11="Southbound",$AH$11="Westbound")),'Raw Data'!AP1066,IF(AND($AE$11=$AL$6,OR($AH$11="Southbound",$AH$11="Westbound")),'Raw Data'!AP1273,IF(AND($AE$11=$AL$7,OR($AH$11="Southbound",$AH$11="Westbound")),'Raw Data'!AP1480,IF(AND($AE$11=$AL$1,$AH$11="Combined"),SUM('Raw Data'!AP237:AP238),IF(AND($AE$11=$AL$2,$AH$11="Combined"),SUM('Raw Data'!AP444:AP445),IF(AND($AE$11=$AL$3,$AH$11="Combined"),SUM('Raw Data'!AP651:AP652),IF(AND($AE$11=$AL$4,$AH$11="Combined"),SUM('Raw Data'!AP858:AP859),IF(AND($AE$11=$AL$5,$AH$11="Combined"),SUM('Raw Data'!AP1065:AP1066),IF(AND($AE$11=$AL$6,$AH$11="Combined"),SUM('Raw Data'!AP1272:AP1273),IF(AND($AE$11=$AL$7,$AH$11="Combined"),SUM('Raw Data'!AP1479:AP1480),"Error")))))))))))))))))))))</f>
        <v>10</v>
      </c>
      <c r="G71" s="6">
        <f>IF(AND($AE$11=$AL$1,OR($AH$11="Northbound",$AH$11="Eastbound")),'Raw Data'!AQ237,IF(AND($AE$11=$AL$2,OR($AH$11="Northbound",$AH$11="Eastbound")),'Raw Data'!AQ444,IF(AND($AE$11=$AL$3,OR($AH$11="Northbound",$AH$11="Eastbound")),'Raw Data'!AQ651,IF(AND($AE$11=$AL$4,OR($AH$11="Northbound",$AH$11="Eastbound")),'Raw Data'!AQ858,IF(AND($AE$11=$AL$5,OR($AH$11="Northbound",$AH$11="Eastbound")),'Raw Data'!AQ1065,IF(AND($AE$11=$AL$6,OR($AH$11="Northbound",$AH$11="Eastbound")),'Raw Data'!AQ1272,IF(AND($AE$11=$AL$7,OR($AH$11="Northbound",$AH$11="Eastbound")),'Raw Data'!AQ1479,IF(AND($AE$11=$AL$1,OR($AH$11="Southbound",$AH$11="Westbound")),'Raw Data'!AQ238,IF(AND($AE$11=$AL$2,OR($AH$11="Southbound",$AH$11="Westbound")),'Raw Data'!AQ445,IF(AND($AE$11=$AL$3,OR($AH$11="Southbound",$AH$11="Westbound")),'Raw Data'!AQ652,IF(AND($AE$11=$AL$4,OR($AH$11="Southbound",$AH$11="Westbound")),'Raw Data'!AQ859,IF(AND($AE$11=$AL$5,OR($AH$11="Southbound",$AH$11="Westbound")),'Raw Data'!AQ1066,IF(AND($AE$11=$AL$6,OR($AH$11="Southbound",$AH$11="Westbound")),'Raw Data'!AQ1273,IF(AND($AE$11=$AL$7,OR($AH$11="Southbound",$AH$11="Westbound")),'Raw Data'!AQ1480,IF(AND($AE$11=$AL$1,$AH$11="Combined"),SUM('Raw Data'!AQ237:AQ238),IF(AND($AE$11=$AL$2,$AH$11="Combined"),SUM('Raw Data'!AQ444:AQ445),IF(AND($AE$11=$AL$3,$AH$11="Combined"),SUM('Raw Data'!AQ651:AQ652),IF(AND($AE$11=$AL$4,$AH$11="Combined"),SUM('Raw Data'!AQ858:AQ859),IF(AND($AE$11=$AL$5,$AH$11="Combined"),SUM('Raw Data'!AQ1065:AQ1066),IF(AND($AE$11=$AL$6,$AH$11="Combined"),SUM('Raw Data'!AQ1272:AQ1273),IF(AND($AE$11=$AL$7,$AH$11="Combined"),SUM('Raw Data'!AQ1479:AQ1480),"Error")))))))))))))))))))))</f>
        <v>3</v>
      </c>
      <c r="H71" s="6">
        <f>IF(AND($AE$11=$AL$1,OR($AH$11="Northbound",$AH$11="Eastbound")),'Raw Data'!AR237,IF(AND($AE$11=$AL$2,OR($AH$11="Northbound",$AH$11="Eastbound")),'Raw Data'!AR444,IF(AND($AE$11=$AL$3,OR($AH$11="Northbound",$AH$11="Eastbound")),'Raw Data'!AR651,IF(AND($AE$11=$AL$4,OR($AH$11="Northbound",$AH$11="Eastbound")),'Raw Data'!AR858,IF(AND($AE$11=$AL$5,OR($AH$11="Northbound",$AH$11="Eastbound")),'Raw Data'!AR1065,IF(AND($AE$11=$AL$6,OR($AH$11="Northbound",$AH$11="Eastbound")),'Raw Data'!AR1272,IF(AND($AE$11=$AL$7,OR($AH$11="Northbound",$AH$11="Eastbound")),'Raw Data'!AR1479,IF(AND($AE$11=$AL$1,OR($AH$11="Southbound",$AH$11="Westbound")),'Raw Data'!AR238,IF(AND($AE$11=$AL$2,OR($AH$11="Southbound",$AH$11="Westbound")),'Raw Data'!AR445,IF(AND($AE$11=$AL$3,OR($AH$11="Southbound",$AH$11="Westbound")),'Raw Data'!AR652,IF(AND($AE$11=$AL$4,OR($AH$11="Southbound",$AH$11="Westbound")),'Raw Data'!AR859,IF(AND($AE$11=$AL$5,OR($AH$11="Southbound",$AH$11="Westbound")),'Raw Data'!AR1066,IF(AND($AE$11=$AL$6,OR($AH$11="Southbound",$AH$11="Westbound")),'Raw Data'!AR1273,IF(AND($AE$11=$AL$7,OR($AH$11="Southbound",$AH$11="Westbound")),'Raw Data'!AR1480,IF(AND($AE$11=$AL$1,$AH$11="Combined"),SUM('Raw Data'!AR237:AR238),IF(AND($AE$11=$AL$2,$AH$11="Combined"),SUM('Raw Data'!AR444:AR445),IF(AND($AE$11=$AL$3,$AH$11="Combined"),SUM('Raw Data'!AR651:AR652),IF(AND($AE$11=$AL$4,$AH$11="Combined"),SUM('Raw Data'!AR858:AR859),IF(AND($AE$11=$AL$5,$AH$11="Combined"),SUM('Raw Data'!AR1065:AR1066),IF(AND($AE$11=$AL$6,$AH$11="Combined"),SUM('Raw Data'!AR1272:AR1273),IF(AND($AE$11=$AL$7,$AH$11="Combined"),SUM('Raw Data'!AR1479:AR1480),"Error")))))))))))))))))))))</f>
        <v>1</v>
      </c>
      <c r="I71" s="6">
        <f>IF(AND($AE$11=$AL$1,OR($AH$11="Northbound",$AH$11="Eastbound")),'Raw Data'!AS237,IF(AND($AE$11=$AL$2,OR($AH$11="Northbound",$AH$11="Eastbound")),'Raw Data'!AS444,IF(AND($AE$11=$AL$3,OR($AH$11="Northbound",$AH$11="Eastbound")),'Raw Data'!AS651,IF(AND($AE$11=$AL$4,OR($AH$11="Northbound",$AH$11="Eastbound")),'Raw Data'!AS858,IF(AND($AE$11=$AL$5,OR($AH$11="Northbound",$AH$11="Eastbound")),'Raw Data'!AS1065,IF(AND($AE$11=$AL$6,OR($AH$11="Northbound",$AH$11="Eastbound")),'Raw Data'!AS1272,IF(AND($AE$11=$AL$7,OR($AH$11="Northbound",$AH$11="Eastbound")),'Raw Data'!AS1479,IF(AND($AE$11=$AL$1,OR($AH$11="Southbound",$AH$11="Westbound")),'Raw Data'!AS238,IF(AND($AE$11=$AL$2,OR($AH$11="Southbound",$AH$11="Westbound")),'Raw Data'!AS445,IF(AND($AE$11=$AL$3,OR($AH$11="Southbound",$AH$11="Westbound")),'Raw Data'!AS652,IF(AND($AE$11=$AL$4,OR($AH$11="Southbound",$AH$11="Westbound")),'Raw Data'!AS859,IF(AND($AE$11=$AL$5,OR($AH$11="Southbound",$AH$11="Westbound")),'Raw Data'!AS1066,IF(AND($AE$11=$AL$6,OR($AH$11="Southbound",$AH$11="Westbound")),'Raw Data'!AS1273,IF(AND($AE$11=$AL$7,OR($AH$11="Southbound",$AH$11="Westbound")),'Raw Data'!AS1480,IF(AND($AE$11=$AL$1,$AH$11="Combined"),SUM('Raw Data'!AS237:AS238),IF(AND($AE$11=$AL$2,$AH$11="Combined"),SUM('Raw Data'!AS444:AS445),IF(AND($AE$11=$AL$3,$AH$11="Combined"),SUM('Raw Data'!AS651:AS652),IF(AND($AE$11=$AL$4,$AH$11="Combined"),SUM('Raw Data'!AS858:AS859),IF(AND($AE$11=$AL$5,$AH$11="Combined"),SUM('Raw Data'!AS1065:AS1066),IF(AND($AE$11=$AL$6,$AH$11="Combined"),SUM('Raw Data'!AS1272:AS1273),IF(AND($AE$11=$AL$7,$AH$11="Combined"),SUM('Raw Data'!AS1479:AS1480),"Error")))))))))))))))))))))</f>
        <v>0</v>
      </c>
      <c r="J71" s="6">
        <f>IF(AND($AE$11=$AL$1,OR($AH$11="Northbound",$AH$11="Eastbound")),'Raw Data'!AT237,IF(AND($AE$11=$AL$2,OR($AH$11="Northbound",$AH$11="Eastbound")),'Raw Data'!AT444,IF(AND($AE$11=$AL$3,OR($AH$11="Northbound",$AH$11="Eastbound")),'Raw Data'!AT651,IF(AND($AE$11=$AL$4,OR($AH$11="Northbound",$AH$11="Eastbound")),'Raw Data'!AT858,IF(AND($AE$11=$AL$5,OR($AH$11="Northbound",$AH$11="Eastbound")),'Raw Data'!AT1065,IF(AND($AE$11=$AL$6,OR($AH$11="Northbound",$AH$11="Eastbound")),'Raw Data'!AT1272,IF(AND($AE$11=$AL$7,OR($AH$11="Northbound",$AH$11="Eastbound")),'Raw Data'!AT1479,IF(AND($AE$11=$AL$1,OR($AH$11="Southbound",$AH$11="Westbound")),'Raw Data'!AT238,IF(AND($AE$11=$AL$2,OR($AH$11="Southbound",$AH$11="Westbound")),'Raw Data'!AT445,IF(AND($AE$11=$AL$3,OR($AH$11="Southbound",$AH$11="Westbound")),'Raw Data'!AT652,IF(AND($AE$11=$AL$4,OR($AH$11="Southbound",$AH$11="Westbound")),'Raw Data'!AT859,IF(AND($AE$11=$AL$5,OR($AH$11="Southbound",$AH$11="Westbound")),'Raw Data'!AT1066,IF(AND($AE$11=$AL$6,OR($AH$11="Southbound",$AH$11="Westbound")),'Raw Data'!AT1273,IF(AND($AE$11=$AL$7,OR($AH$11="Southbound",$AH$11="Westbound")),'Raw Data'!AT1480,IF(AND($AE$11=$AL$1,$AH$11="Combined"),SUM('Raw Data'!AT237:AT238),IF(AND($AE$11=$AL$2,$AH$11="Combined"),SUM('Raw Data'!AT444:AT445),IF(AND($AE$11=$AL$3,$AH$11="Combined"),SUM('Raw Data'!AT651:AT652),IF(AND($AE$11=$AL$4,$AH$11="Combined"),SUM('Raw Data'!AT858:AT859),IF(AND($AE$11=$AL$5,$AH$11="Combined"),SUM('Raw Data'!AT1065:AT1066),IF(AND($AE$11=$AL$6,$AH$11="Combined"),SUM('Raw Data'!AT1272:AT1273),IF(AND($AE$11=$AL$7,$AH$11="Combined"),SUM('Raw Data'!AT1479:AT1480),"Error")))))))))))))))))))))</f>
        <v>0</v>
      </c>
      <c r="K71" s="6">
        <f>IF(AND($AE$11=$AL$1,OR($AH$11="Northbound",$AH$11="Eastbound")),'Raw Data'!AU237,IF(AND($AE$11=$AL$2,OR($AH$11="Northbound",$AH$11="Eastbound")),'Raw Data'!AU444,IF(AND($AE$11=$AL$3,OR($AH$11="Northbound",$AH$11="Eastbound")),'Raw Data'!AU651,IF(AND($AE$11=$AL$4,OR($AH$11="Northbound",$AH$11="Eastbound")),'Raw Data'!AU858,IF(AND($AE$11=$AL$5,OR($AH$11="Northbound",$AH$11="Eastbound")),'Raw Data'!AU1065,IF(AND($AE$11=$AL$6,OR($AH$11="Northbound",$AH$11="Eastbound")),'Raw Data'!AU1272,IF(AND($AE$11=$AL$7,OR($AH$11="Northbound",$AH$11="Eastbound")),'Raw Data'!AU1479,IF(AND($AE$11=$AL$1,OR($AH$11="Southbound",$AH$11="Westbound")),'Raw Data'!AU238,IF(AND($AE$11=$AL$2,OR($AH$11="Southbound",$AH$11="Westbound")),'Raw Data'!AU445,IF(AND($AE$11=$AL$3,OR($AH$11="Southbound",$AH$11="Westbound")),'Raw Data'!AU652,IF(AND($AE$11=$AL$4,OR($AH$11="Southbound",$AH$11="Westbound")),'Raw Data'!AU859,IF(AND($AE$11=$AL$5,OR($AH$11="Southbound",$AH$11="Westbound")),'Raw Data'!AU1066,IF(AND($AE$11=$AL$6,OR($AH$11="Southbound",$AH$11="Westbound")),'Raw Data'!AU1273,IF(AND($AE$11=$AL$7,OR($AH$11="Southbound",$AH$11="Westbound")),'Raw Data'!AU1480,IF(AND($AE$11=$AL$1,$AH$11="Combined"),SUM('Raw Data'!AU237:AU238),IF(AND($AE$11=$AL$2,$AH$11="Combined"),SUM('Raw Data'!AU444:AU445),IF(AND($AE$11=$AL$3,$AH$11="Combined"),SUM('Raw Data'!AU651:AU652),IF(AND($AE$11=$AL$4,$AH$11="Combined"),SUM('Raw Data'!AU858:AU859),IF(AND($AE$11=$AL$5,$AH$11="Combined"),SUM('Raw Data'!AU1065:AU1066),IF(AND($AE$11=$AL$6,$AH$11="Combined"),SUM('Raw Data'!AU1272:AU1273),IF(AND($AE$11=$AL$7,$AH$11="Combined"),SUM('Raw Data'!AU1479:AU1480),"Error")))))))))))))))))))))</f>
        <v>0</v>
      </c>
      <c r="L71" s="6">
        <f>IF(AND($AE$11=$AL$1,OR($AH$11="Northbound",$AH$11="Eastbound")),'Raw Data'!AV237,IF(AND($AE$11=$AL$2,OR($AH$11="Northbound",$AH$11="Eastbound")),'Raw Data'!AV444,IF(AND($AE$11=$AL$3,OR($AH$11="Northbound",$AH$11="Eastbound")),'Raw Data'!AV651,IF(AND($AE$11=$AL$4,OR($AH$11="Northbound",$AH$11="Eastbound")),'Raw Data'!AV858,IF(AND($AE$11=$AL$5,OR($AH$11="Northbound",$AH$11="Eastbound")),'Raw Data'!AV1065,IF(AND($AE$11=$AL$6,OR($AH$11="Northbound",$AH$11="Eastbound")),'Raw Data'!AV1272,IF(AND($AE$11=$AL$7,OR($AH$11="Northbound",$AH$11="Eastbound")),'Raw Data'!AV1479,IF(AND($AE$11=$AL$1,OR($AH$11="Southbound",$AH$11="Westbound")),'Raw Data'!AV238,IF(AND($AE$11=$AL$2,OR($AH$11="Southbound",$AH$11="Westbound")),'Raw Data'!AV445,IF(AND($AE$11=$AL$3,OR($AH$11="Southbound",$AH$11="Westbound")),'Raw Data'!AV652,IF(AND($AE$11=$AL$4,OR($AH$11="Southbound",$AH$11="Westbound")),'Raw Data'!AV859,IF(AND($AE$11=$AL$5,OR($AH$11="Southbound",$AH$11="Westbound")),'Raw Data'!AV1066,IF(AND($AE$11=$AL$6,OR($AH$11="Southbound",$AH$11="Westbound")),'Raw Data'!AV1273,IF(AND($AE$11=$AL$7,OR($AH$11="Southbound",$AH$11="Westbound")),'Raw Data'!AV1480,IF(AND($AE$11=$AL$1,$AH$11="Combined"),SUM('Raw Data'!AV237:AV238),IF(AND($AE$11=$AL$2,$AH$11="Combined"),SUM('Raw Data'!AV444:AV445),IF(AND($AE$11=$AL$3,$AH$11="Combined"),SUM('Raw Data'!AV651:AV652),IF(AND($AE$11=$AL$4,$AH$11="Combined"),SUM('Raw Data'!AV858:AV859),IF(AND($AE$11=$AL$5,$AH$11="Combined"),SUM('Raw Data'!AV1065:AV1066),IF(AND($AE$11=$AL$6,$AH$11="Combined"),SUM('Raw Data'!AV1272:AV1273),IF(AND($AE$11=$AL$7,$AH$11="Combined"),SUM('Raw Data'!AV1479:AV1480),"Error")))))))))))))))))))))</f>
        <v>0</v>
      </c>
      <c r="M71" s="6">
        <f>IF(AND($AE$11=$AL$1,OR($AH$11="Northbound",$AH$11="Eastbound")),'Raw Data'!AW237,IF(AND($AE$11=$AL$2,OR($AH$11="Northbound",$AH$11="Eastbound")),'Raw Data'!AW444,IF(AND($AE$11=$AL$3,OR($AH$11="Northbound",$AH$11="Eastbound")),'Raw Data'!AW651,IF(AND($AE$11=$AL$4,OR($AH$11="Northbound",$AH$11="Eastbound")),'Raw Data'!AW858,IF(AND($AE$11=$AL$5,OR($AH$11="Northbound",$AH$11="Eastbound")),'Raw Data'!AW1065,IF(AND($AE$11=$AL$6,OR($AH$11="Northbound",$AH$11="Eastbound")),'Raw Data'!AW1272,IF(AND($AE$11=$AL$7,OR($AH$11="Northbound",$AH$11="Eastbound")),'Raw Data'!AW1479,IF(AND($AE$11=$AL$1,OR($AH$11="Southbound",$AH$11="Westbound")),'Raw Data'!AW238,IF(AND($AE$11=$AL$2,OR($AH$11="Southbound",$AH$11="Westbound")),'Raw Data'!AW445,IF(AND($AE$11=$AL$3,OR($AH$11="Southbound",$AH$11="Westbound")),'Raw Data'!AW652,IF(AND($AE$11=$AL$4,OR($AH$11="Southbound",$AH$11="Westbound")),'Raw Data'!AW859,IF(AND($AE$11=$AL$5,OR($AH$11="Southbound",$AH$11="Westbound")),'Raw Data'!AW1066,IF(AND($AE$11=$AL$6,OR($AH$11="Southbound",$AH$11="Westbound")),'Raw Data'!AW1273,IF(AND($AE$11=$AL$7,OR($AH$11="Southbound",$AH$11="Westbound")),'Raw Data'!AW1480,IF(AND($AE$11=$AL$1,$AH$11="Combined"),SUM('Raw Data'!AW237:AW238),IF(AND($AE$11=$AL$2,$AH$11="Combined"),SUM('Raw Data'!AW444:AW445),IF(AND($AE$11=$AL$3,$AH$11="Combined"),SUM('Raw Data'!AW651:AW652),IF(AND($AE$11=$AL$4,$AH$11="Combined"),SUM('Raw Data'!AW858:AW859),IF(AND($AE$11=$AL$5,$AH$11="Combined"),SUM('Raw Data'!AW1065:AW1066),IF(AND($AE$11=$AL$6,$AH$11="Combined"),SUM('Raw Data'!AW1272:AW1273),IF(AND($AE$11=$AL$7,$AH$11="Combined"),SUM('Raw Data'!AW1479:AW1480),"Error")))))))))))))))))))))</f>
        <v>0</v>
      </c>
      <c r="N71" s="6">
        <f>IF(AND($AE$11=$AL$1,OR($AH$11="Northbound",$AH$11="Eastbound")),'Raw Data'!AX237,IF(AND($AE$11=$AL$2,OR($AH$11="Northbound",$AH$11="Eastbound")),'Raw Data'!AX444,IF(AND($AE$11=$AL$3,OR($AH$11="Northbound",$AH$11="Eastbound")),'Raw Data'!AX651,IF(AND($AE$11=$AL$4,OR($AH$11="Northbound",$AH$11="Eastbound")),'Raw Data'!AX858,IF(AND($AE$11=$AL$5,OR($AH$11="Northbound",$AH$11="Eastbound")),'Raw Data'!AX1065,IF(AND($AE$11=$AL$6,OR($AH$11="Northbound",$AH$11="Eastbound")),'Raw Data'!AX1272,IF(AND($AE$11=$AL$7,OR($AH$11="Northbound",$AH$11="Eastbound")),'Raw Data'!AX1479,IF(AND($AE$11=$AL$1,OR($AH$11="Southbound",$AH$11="Westbound")),'Raw Data'!AX238,IF(AND($AE$11=$AL$2,OR($AH$11="Southbound",$AH$11="Westbound")),'Raw Data'!AX445,IF(AND($AE$11=$AL$3,OR($AH$11="Southbound",$AH$11="Westbound")),'Raw Data'!AX652,IF(AND($AE$11=$AL$4,OR($AH$11="Southbound",$AH$11="Westbound")),'Raw Data'!AX859,IF(AND($AE$11=$AL$5,OR($AH$11="Southbound",$AH$11="Westbound")),'Raw Data'!AX1066,IF(AND($AE$11=$AL$6,OR($AH$11="Southbound",$AH$11="Westbound")),'Raw Data'!AX1273,IF(AND($AE$11=$AL$7,OR($AH$11="Southbound",$AH$11="Westbound")),'Raw Data'!AX1480,IF(AND($AE$11=$AL$1,$AH$11="Combined"),SUM('Raw Data'!AX237:AX238),IF(AND($AE$11=$AL$2,$AH$11="Combined"),SUM('Raw Data'!AX444:AX445),IF(AND($AE$11=$AL$3,$AH$11="Combined"),SUM('Raw Data'!AX651:AX652),IF(AND($AE$11=$AL$4,$AH$11="Combined"),SUM('Raw Data'!AX858:AX859),IF(AND($AE$11=$AL$5,$AH$11="Combined"),SUM('Raw Data'!AX1065:AX1066),IF(AND($AE$11=$AL$6,$AH$11="Combined"),SUM('Raw Data'!AX1272:AX1273),IF(AND($AE$11=$AL$7,$AH$11="Combined"),SUM('Raw Data'!AX1479:AX1480),"Error")))))))))))))))))))))</f>
        <v>0</v>
      </c>
      <c r="O71" s="6">
        <f>IF(AND($AE$11=$AL$1,OR($AH$11="Northbound",$AH$11="Eastbound")),'Raw Data'!AY237,IF(AND($AE$11=$AL$2,OR($AH$11="Northbound",$AH$11="Eastbound")),'Raw Data'!AY444,IF(AND($AE$11=$AL$3,OR($AH$11="Northbound",$AH$11="Eastbound")),'Raw Data'!AY651,IF(AND($AE$11=$AL$4,OR($AH$11="Northbound",$AH$11="Eastbound")),'Raw Data'!AY858,IF(AND($AE$11=$AL$5,OR($AH$11="Northbound",$AH$11="Eastbound")),'Raw Data'!AY1065,IF(AND($AE$11=$AL$6,OR($AH$11="Northbound",$AH$11="Eastbound")),'Raw Data'!AY1272,IF(AND($AE$11=$AL$7,OR($AH$11="Northbound",$AH$11="Eastbound")),'Raw Data'!AY1479,IF(AND($AE$11=$AL$1,OR($AH$11="Southbound",$AH$11="Westbound")),'Raw Data'!AY238,IF(AND($AE$11=$AL$2,OR($AH$11="Southbound",$AH$11="Westbound")),'Raw Data'!AY445,IF(AND($AE$11=$AL$3,OR($AH$11="Southbound",$AH$11="Westbound")),'Raw Data'!AY652,IF(AND($AE$11=$AL$4,OR($AH$11="Southbound",$AH$11="Westbound")),'Raw Data'!AY859,IF(AND($AE$11=$AL$5,OR($AH$11="Southbound",$AH$11="Westbound")),'Raw Data'!AY1066,IF(AND($AE$11=$AL$6,OR($AH$11="Southbound",$AH$11="Westbound")),'Raw Data'!AY1273,IF(AND($AE$11=$AL$7,OR($AH$11="Southbound",$AH$11="Westbound")),'Raw Data'!AY1480,IF(AND($AE$11=$AL$1,$AH$11="Combined"),SUM('Raw Data'!AY237:AY238),IF(AND($AE$11=$AL$2,$AH$11="Combined"),SUM('Raw Data'!AY444:AY445),IF(AND($AE$11=$AL$3,$AH$11="Combined"),SUM('Raw Data'!AY651:AY652),IF(AND($AE$11=$AL$4,$AH$11="Combined"),SUM('Raw Data'!AY858:AY859),IF(AND($AE$11=$AL$5,$AH$11="Combined"),SUM('Raw Data'!AY1065:AY1066),IF(AND($AE$11=$AL$6,$AH$11="Combined"),SUM('Raw Data'!AY1272:AY1273),IF(AND($AE$11=$AL$7,$AH$11="Combined"),SUM('Raw Data'!AY1479:AY1480),"Error")))))))))))))))))))))</f>
        <v>0</v>
      </c>
      <c r="P71" s="6">
        <f>IF(AND($AE$11=$AL$1,OR($AH$11="Northbound",$AH$11="Eastbound")),'Raw Data'!AZ237,IF(AND($AE$11=$AL$2,OR($AH$11="Northbound",$AH$11="Eastbound")),'Raw Data'!AZ444,IF(AND($AE$11=$AL$3,OR($AH$11="Northbound",$AH$11="Eastbound")),'Raw Data'!AZ651,IF(AND($AE$11=$AL$4,OR($AH$11="Northbound",$AH$11="Eastbound")),'Raw Data'!AZ858,IF(AND($AE$11=$AL$5,OR($AH$11="Northbound",$AH$11="Eastbound")),'Raw Data'!AZ1065,IF(AND($AE$11=$AL$6,OR($AH$11="Northbound",$AH$11="Eastbound")),'Raw Data'!AZ1272,IF(AND($AE$11=$AL$7,OR($AH$11="Northbound",$AH$11="Eastbound")),'Raw Data'!AZ1479,IF(AND($AE$11=$AL$1,OR($AH$11="Southbound",$AH$11="Westbound")),'Raw Data'!AZ238,IF(AND($AE$11=$AL$2,OR($AH$11="Southbound",$AH$11="Westbound")),'Raw Data'!AZ445,IF(AND($AE$11=$AL$3,OR($AH$11="Southbound",$AH$11="Westbound")),'Raw Data'!AZ652,IF(AND($AE$11=$AL$4,OR($AH$11="Southbound",$AH$11="Westbound")),'Raw Data'!AZ859,IF(AND($AE$11=$AL$5,OR($AH$11="Southbound",$AH$11="Westbound")),'Raw Data'!AZ1066,IF(AND($AE$11=$AL$6,OR($AH$11="Southbound",$AH$11="Westbound")),'Raw Data'!AZ1273,IF(AND($AE$11=$AL$7,OR($AH$11="Southbound",$AH$11="Westbound")),'Raw Data'!AZ1480,IF(AND($AE$11=$AL$1,$AH$11="Combined"),SUM('Raw Data'!AZ237:AZ238),IF(AND($AE$11=$AL$2,$AH$11="Combined"),SUM('Raw Data'!AZ444:AZ445),IF(AND($AE$11=$AL$3,$AH$11="Combined"),SUM('Raw Data'!AZ651:AZ652),IF(AND($AE$11=$AL$4,$AH$11="Combined"),SUM('Raw Data'!AZ858:AZ859),IF(AND($AE$11=$AL$5,$AH$11="Combined"),SUM('Raw Data'!AZ1065:AZ1066),IF(AND($AE$11=$AL$6,$AH$11="Combined"),SUM('Raw Data'!AZ1272:AZ1273),IF(AND($AE$11=$AL$7,$AH$11="Combined"),SUM('Raw Data'!AZ1479:AZ1480),"Error")))))))))))))))))))))</f>
        <v>0</v>
      </c>
      <c r="Q71" s="6">
        <f>IF(AND($AE$11=$AL$1,OR($AH$11="Northbound",$AH$11="Eastbound")),'Raw Data'!BA237,IF(AND($AE$11=$AL$2,OR($AH$11="Northbound",$AH$11="Eastbound")),'Raw Data'!BA444,IF(AND($AE$11=$AL$3,OR($AH$11="Northbound",$AH$11="Eastbound")),'Raw Data'!BA651,IF(AND($AE$11=$AL$4,OR($AH$11="Northbound",$AH$11="Eastbound")),'Raw Data'!BA858,IF(AND($AE$11=$AL$5,OR($AH$11="Northbound",$AH$11="Eastbound")),'Raw Data'!BA1065,IF(AND($AE$11=$AL$6,OR($AH$11="Northbound",$AH$11="Eastbound")),'Raw Data'!BA1272,IF(AND($AE$11=$AL$7,OR($AH$11="Northbound",$AH$11="Eastbound")),'Raw Data'!BA1479,IF(AND($AE$11=$AL$1,OR($AH$11="Southbound",$AH$11="Westbound")),'Raw Data'!BA238,IF(AND($AE$11=$AL$2,OR($AH$11="Southbound",$AH$11="Westbound")),'Raw Data'!BA445,IF(AND($AE$11=$AL$3,OR($AH$11="Southbound",$AH$11="Westbound")),'Raw Data'!BA652,IF(AND($AE$11=$AL$4,OR($AH$11="Southbound",$AH$11="Westbound")),'Raw Data'!BA859,IF(AND($AE$11=$AL$5,OR($AH$11="Southbound",$AH$11="Westbound")),'Raw Data'!BA1066,IF(AND($AE$11=$AL$6,OR($AH$11="Southbound",$AH$11="Westbound")),'Raw Data'!BA1273,IF(AND($AE$11=$AL$7,OR($AH$11="Southbound",$AH$11="Westbound")),'Raw Data'!BA1480,IF(AND($AE$11=$AL$1,$AH$11="Combined"),SUM('Raw Data'!BA237:BA238),IF(AND($AE$11=$AL$2,$AH$11="Combined"),SUM('Raw Data'!BA444:BA445),IF(AND($AE$11=$AL$3,$AH$11="Combined"),SUM('Raw Data'!BA651:BA652),IF(AND($AE$11=$AL$4,$AH$11="Combined"),SUM('Raw Data'!BA858:BA859),IF(AND($AE$11=$AL$5,$AH$11="Combined"),SUM('Raw Data'!BA1065:BA1066),IF(AND($AE$11=$AL$6,$AH$11="Combined"),SUM('Raw Data'!BA1272:BA1273),IF(AND($AE$11=$AL$7,$AH$11="Combined"),SUM('Raw Data'!BA1479:BA1480),"Error")))))))))))))))))))))</f>
        <v>0</v>
      </c>
      <c r="R71" s="6">
        <f>IF(AND($AE$11=$AL$1,OR($AH$11="Northbound",$AH$11="Eastbound")),'Raw Data'!BB237,IF(AND($AE$11=$AL$2,OR($AH$11="Northbound",$AH$11="Eastbound")),'Raw Data'!BB444,IF(AND($AE$11=$AL$3,OR($AH$11="Northbound",$AH$11="Eastbound")),'Raw Data'!BB651,IF(AND($AE$11=$AL$4,OR($AH$11="Northbound",$AH$11="Eastbound")),'Raw Data'!BB858,IF(AND($AE$11=$AL$5,OR($AH$11="Northbound",$AH$11="Eastbound")),'Raw Data'!BB1065,IF(AND($AE$11=$AL$6,OR($AH$11="Northbound",$AH$11="Eastbound")),'Raw Data'!BB1272,IF(AND($AE$11=$AL$7,OR($AH$11="Northbound",$AH$11="Eastbound")),'Raw Data'!BB1479,IF(AND($AE$11=$AL$1,OR($AH$11="Southbound",$AH$11="Westbound")),'Raw Data'!BB238,IF(AND($AE$11=$AL$2,OR($AH$11="Southbound",$AH$11="Westbound")),'Raw Data'!BB445,IF(AND($AE$11=$AL$3,OR($AH$11="Southbound",$AH$11="Westbound")),'Raw Data'!BB652,IF(AND($AE$11=$AL$4,OR($AH$11="Southbound",$AH$11="Westbound")),'Raw Data'!BB859,IF(AND($AE$11=$AL$5,OR($AH$11="Southbound",$AH$11="Westbound")),'Raw Data'!BB1066,IF(AND($AE$11=$AL$6,OR($AH$11="Southbound",$AH$11="Westbound")),'Raw Data'!BB1273,IF(AND($AE$11=$AL$7,OR($AH$11="Southbound",$AH$11="Westbound")),'Raw Data'!BB1480,IF(AND($AE$11=$AL$1,$AH$11="Combined"),SUM('Raw Data'!BB237:BB238),IF(AND($AE$11=$AL$2,$AH$11="Combined"),SUM('Raw Data'!BB444:BB445),IF(AND($AE$11=$AL$3,$AH$11="Combined"),SUM('Raw Data'!BB651:BB652),IF(AND($AE$11=$AL$4,$AH$11="Combined"),SUM('Raw Data'!BB858:BB859),IF(AND($AE$11=$AL$5,$AH$11="Combined"),SUM('Raw Data'!BB1065:BB1066),IF(AND($AE$11=$AL$6,$AH$11="Combined"),SUM('Raw Data'!BB1272:BB1273),IF(AND($AE$11=$AL$7,$AH$11="Combined"),SUM('Raw Data'!BB1479:BB1480),"Error")))))))))))))))))))))</f>
        <v>0</v>
      </c>
      <c r="S71" s="6">
        <f>IF(AND($AE$11=$AL$1,OR($AH$11="Northbound",$AH$11="Eastbound")),'Raw Data'!BC237,IF(AND($AE$11=$AL$2,OR($AH$11="Northbound",$AH$11="Eastbound")),'Raw Data'!BC444,IF(AND($AE$11=$AL$3,OR($AH$11="Northbound",$AH$11="Eastbound")),'Raw Data'!BC651,IF(AND($AE$11=$AL$4,OR($AH$11="Northbound",$AH$11="Eastbound")),'Raw Data'!BC858,IF(AND($AE$11=$AL$5,OR($AH$11="Northbound",$AH$11="Eastbound")),'Raw Data'!BC1065,IF(AND($AE$11=$AL$6,OR($AH$11="Northbound",$AH$11="Eastbound")),'Raw Data'!BC1272,IF(AND($AE$11=$AL$7,OR($AH$11="Northbound",$AH$11="Eastbound")),'Raw Data'!BC1479,IF(AND($AE$11=$AL$1,OR($AH$11="Southbound",$AH$11="Westbound")),'Raw Data'!BC238,IF(AND($AE$11=$AL$2,OR($AH$11="Southbound",$AH$11="Westbound")),'Raw Data'!BC445,IF(AND($AE$11=$AL$3,OR($AH$11="Southbound",$AH$11="Westbound")),'Raw Data'!BC652,IF(AND($AE$11=$AL$4,OR($AH$11="Southbound",$AH$11="Westbound")),'Raw Data'!BC859,IF(AND($AE$11=$AL$5,OR($AH$11="Southbound",$AH$11="Westbound")),'Raw Data'!BC1066,IF(AND($AE$11=$AL$6,OR($AH$11="Southbound",$AH$11="Westbound")),'Raw Data'!BC1273,IF(AND($AE$11=$AL$7,OR($AH$11="Southbound",$AH$11="Westbound")),'Raw Data'!BC1480,IF(AND($AE$11=$AL$1,$AH$11="Combined"),SUM('Raw Data'!BC237:BC238),IF(AND($AE$11=$AL$2,$AH$11="Combined"),SUM('Raw Data'!BC444:BC445),IF(AND($AE$11=$AL$3,$AH$11="Combined"),SUM('Raw Data'!BC651:BC652),IF(AND($AE$11=$AL$4,$AH$11="Combined"),SUM('Raw Data'!BC858:BC859),IF(AND($AE$11=$AL$5,$AH$11="Combined"),SUM('Raw Data'!BC1065:BC1066),IF(AND($AE$11=$AL$6,$AH$11="Combined"),SUM('Raw Data'!BC1272:BC1273),IF(AND($AE$11=$AL$7,$AH$11="Combined"),SUM('Raw Data'!BC1479:BC1480),"Error")))))))))))))))))))))</f>
        <v>0</v>
      </c>
      <c r="T71" s="6">
        <f>IF(AND($AE$11=$AL$1,OR($AH$11="Northbound",$AH$11="Eastbound")),'Raw Data'!BD237,IF(AND($AE$11=$AL$2,OR($AH$11="Northbound",$AH$11="Eastbound")),'Raw Data'!BD444,IF(AND($AE$11=$AL$3,OR($AH$11="Northbound",$AH$11="Eastbound")),'Raw Data'!BD651,IF(AND($AE$11=$AL$4,OR($AH$11="Northbound",$AH$11="Eastbound")),'Raw Data'!BD858,IF(AND($AE$11=$AL$5,OR($AH$11="Northbound",$AH$11="Eastbound")),'Raw Data'!BD1065,IF(AND($AE$11=$AL$6,OR($AH$11="Northbound",$AH$11="Eastbound")),'Raw Data'!BD1272,IF(AND($AE$11=$AL$7,OR($AH$11="Northbound",$AH$11="Eastbound")),'Raw Data'!BD1479,IF(AND($AE$11=$AL$1,OR($AH$11="Southbound",$AH$11="Westbound")),'Raw Data'!BD238,IF(AND($AE$11=$AL$2,OR($AH$11="Southbound",$AH$11="Westbound")),'Raw Data'!BD445,IF(AND($AE$11=$AL$3,OR($AH$11="Southbound",$AH$11="Westbound")),'Raw Data'!BD652,IF(AND($AE$11=$AL$4,OR($AH$11="Southbound",$AH$11="Westbound")),'Raw Data'!BD859,IF(AND($AE$11=$AL$5,OR($AH$11="Southbound",$AH$11="Westbound")),'Raw Data'!BD1066,IF(AND($AE$11=$AL$6,OR($AH$11="Southbound",$AH$11="Westbound")),'Raw Data'!BD1273,IF(AND($AE$11=$AL$7,OR($AH$11="Southbound",$AH$11="Westbound")),'Raw Data'!BD1480,IF(AND($AE$11=$AL$1,$AH$11="Combined"),SUM('Raw Data'!BD237:BD238),IF(AND($AE$11=$AL$2,$AH$11="Combined"),SUM('Raw Data'!BD444:BD445),IF(AND($AE$11=$AL$3,$AH$11="Combined"),SUM('Raw Data'!BD651:BD652),IF(AND($AE$11=$AL$4,$AH$11="Combined"),SUM('Raw Data'!BD858:BD859),IF(AND($AE$11=$AL$5,$AH$11="Combined"),SUM('Raw Data'!BD1065:BD1066),IF(AND($AE$11=$AL$6,$AH$11="Combined"),SUM('Raw Data'!BD1272:BD1273),IF(AND($AE$11=$AL$7,$AH$11="Combined"),SUM('Raw Data'!BD1479:BD1480),"Error")))))))))))))))))))))</f>
        <v>0</v>
      </c>
      <c r="U71" s="6">
        <f>IF(AND($AE$11=$AL$1,OR($AH$11="Northbound",$AH$11="Eastbound")),'Raw Data'!BE237,IF(AND($AE$11=$AL$2,OR($AH$11="Northbound",$AH$11="Eastbound")),'Raw Data'!BE444,IF(AND($AE$11=$AL$3,OR($AH$11="Northbound",$AH$11="Eastbound")),'Raw Data'!BE651,IF(AND($AE$11=$AL$4,OR($AH$11="Northbound",$AH$11="Eastbound")),'Raw Data'!BE858,IF(AND($AE$11=$AL$5,OR($AH$11="Northbound",$AH$11="Eastbound")),'Raw Data'!BE1065,IF(AND($AE$11=$AL$6,OR($AH$11="Northbound",$AH$11="Eastbound")),'Raw Data'!BE1272,IF(AND($AE$11=$AL$7,OR($AH$11="Northbound",$AH$11="Eastbound")),'Raw Data'!BE1479,IF(AND($AE$11=$AL$1,OR($AH$11="Southbound",$AH$11="Westbound")),'Raw Data'!BE238,IF(AND($AE$11=$AL$2,OR($AH$11="Southbound",$AH$11="Westbound")),'Raw Data'!BE445,IF(AND($AE$11=$AL$3,OR($AH$11="Southbound",$AH$11="Westbound")),'Raw Data'!BE652,IF(AND($AE$11=$AL$4,OR($AH$11="Southbound",$AH$11="Westbound")),'Raw Data'!BE859,IF(AND($AE$11=$AL$5,OR($AH$11="Southbound",$AH$11="Westbound")),'Raw Data'!BE1066,IF(AND($AE$11=$AL$6,OR($AH$11="Southbound",$AH$11="Westbound")),'Raw Data'!BE1273,IF(AND($AE$11=$AL$7,OR($AH$11="Southbound",$AH$11="Westbound")),'Raw Data'!BE1480,IF(AND($AE$11=$AL$1,$AH$11="Combined"),SUM('Raw Data'!BE237:BE238),IF(AND($AE$11=$AL$2,$AH$11="Combined"),SUM('Raw Data'!BE444:BE445),IF(AND($AE$11=$AL$3,$AH$11="Combined"),SUM('Raw Data'!BE651:BE652),IF(AND($AE$11=$AL$4,$AH$11="Combined"),SUM('Raw Data'!BE858:BE859),IF(AND($AE$11=$AL$5,$AH$11="Combined"),SUM('Raw Data'!BE1065:BE1066),IF(AND($AE$11=$AL$6,$AH$11="Combined"),SUM('Raw Data'!BE1272:BE1273),IF(AND($AE$11=$AL$7,$AH$11="Combined"),SUM('Raw Data'!BE1479:BE1480),"Error")))))))))))))))))))))</f>
        <v>0</v>
      </c>
      <c r="V71" s="6">
        <f>IF(AND($AE$11=$AL$1,OR($AH$11="Northbound",$AH$11="Eastbound")),'Raw Data'!BF237,IF(AND($AE$11=$AL$2,OR($AH$11="Northbound",$AH$11="Eastbound")),'Raw Data'!BF444,IF(AND($AE$11=$AL$3,OR($AH$11="Northbound",$AH$11="Eastbound")),'Raw Data'!BF651,IF(AND($AE$11=$AL$4,OR($AH$11="Northbound",$AH$11="Eastbound")),'Raw Data'!BF858,IF(AND($AE$11=$AL$5,OR($AH$11="Northbound",$AH$11="Eastbound")),'Raw Data'!BF1065,IF(AND($AE$11=$AL$6,OR($AH$11="Northbound",$AH$11="Eastbound")),'Raw Data'!BF1272,IF(AND($AE$11=$AL$7,OR($AH$11="Northbound",$AH$11="Eastbound")),'Raw Data'!BF1479,IF(AND($AE$11=$AL$1,OR($AH$11="Southbound",$AH$11="Westbound")),'Raw Data'!BF238,IF(AND($AE$11=$AL$2,OR($AH$11="Southbound",$AH$11="Westbound")),'Raw Data'!BF445,IF(AND($AE$11=$AL$3,OR($AH$11="Southbound",$AH$11="Westbound")),'Raw Data'!BF652,IF(AND($AE$11=$AL$4,OR($AH$11="Southbound",$AH$11="Westbound")),'Raw Data'!BF859,IF(AND($AE$11=$AL$5,OR($AH$11="Southbound",$AH$11="Westbound")),'Raw Data'!BF1066,IF(AND($AE$11=$AL$6,OR($AH$11="Southbound",$AH$11="Westbound")),'Raw Data'!BF1273,IF(AND($AE$11=$AL$7,OR($AH$11="Southbound",$AH$11="Westbound")),'Raw Data'!BF1480,IF(AND($AE$11=$AL$1,$AH$11="Combined"),SUM('Raw Data'!BF237:BF238),IF(AND($AE$11=$AL$2,$AH$11="Combined"),SUM('Raw Data'!BF444:BF445),IF(AND($AE$11=$AL$3,$AH$11="Combined"),SUM('Raw Data'!BF651:BF652),IF(AND($AE$11=$AL$4,$AH$11="Combined"),SUM('Raw Data'!BF858:BF859),IF(AND($AE$11=$AL$5,$AH$11="Combined"),SUM('Raw Data'!BF1065:BF1066),IF(AND($AE$11=$AL$6,$AH$11="Combined"),SUM('Raw Data'!BF1272:BF1273),IF(AND($AE$11=$AL$7,$AH$11="Combined"),SUM('Raw Data'!BF1479:BF1480),"Error")))))))))))))))))))))</f>
        <v>0</v>
      </c>
      <c r="W71" s="6">
        <f>IF(AND($AE$11=$AL$1,OR($AH$11="Northbound",$AH$11="Eastbound")),'Raw Data'!BG237,IF(AND($AE$11=$AL$2,OR($AH$11="Northbound",$AH$11="Eastbound")),'Raw Data'!BG444,IF(AND($AE$11=$AL$3,OR($AH$11="Northbound",$AH$11="Eastbound")),'Raw Data'!BG651,IF(AND($AE$11=$AL$4,OR($AH$11="Northbound",$AH$11="Eastbound")),'Raw Data'!BG858,IF(AND($AE$11=$AL$5,OR($AH$11="Northbound",$AH$11="Eastbound")),'Raw Data'!BG1065,IF(AND($AE$11=$AL$6,OR($AH$11="Northbound",$AH$11="Eastbound")),'Raw Data'!BG1272,IF(AND($AE$11=$AL$7,OR($AH$11="Northbound",$AH$11="Eastbound")),'Raw Data'!BG1479,IF(AND($AE$11=$AL$1,OR($AH$11="Southbound",$AH$11="Westbound")),'Raw Data'!BG238,IF(AND($AE$11=$AL$2,OR($AH$11="Southbound",$AH$11="Westbound")),'Raw Data'!BG445,IF(AND($AE$11=$AL$3,OR($AH$11="Southbound",$AH$11="Westbound")),'Raw Data'!BG652,IF(AND($AE$11=$AL$4,OR($AH$11="Southbound",$AH$11="Westbound")),'Raw Data'!BG859,IF(AND($AE$11=$AL$5,OR($AH$11="Southbound",$AH$11="Westbound")),'Raw Data'!BG1066,IF(AND($AE$11=$AL$6,OR($AH$11="Southbound",$AH$11="Westbound")),'Raw Data'!BG1273,IF(AND($AE$11=$AL$7,OR($AH$11="Southbound",$AH$11="Westbound")),'Raw Data'!BG1480,IF(AND($AE$11=$AL$1,$AH$11="Combined"),SUM('Raw Data'!BG237:BG238),IF(AND($AE$11=$AL$2,$AH$11="Combined"),SUM('Raw Data'!BG444:BG445),IF(AND($AE$11=$AL$3,$AH$11="Combined"),SUM('Raw Data'!BG651:BG652),IF(AND($AE$11=$AL$4,$AH$11="Combined"),SUM('Raw Data'!BG858:BG859),IF(AND($AE$11=$AL$5,$AH$11="Combined"),SUM('Raw Data'!BG1065:BG1066),IF(AND($AE$11=$AL$6,$AH$11="Combined"),SUM('Raw Data'!BG1272:BG1273),IF(AND($AE$11=$AL$7,$AH$11="Combined"),SUM('Raw Data'!BG1479:BG1480),"Error")))))))))))))))))))))</f>
        <v>0</v>
      </c>
      <c r="X71" s="6">
        <f t="shared" si="2"/>
        <v>4</v>
      </c>
      <c r="Y71" s="24">
        <f t="shared" si="3"/>
        <v>16</v>
      </c>
      <c r="Z71" s="6" t="str">
        <f>IF(AND($AE$11=$AL$1,OR($AH$11="Northbound",$AH$11="Eastbound")),'Raw Data'!BH237,IF(AND($AE$11=$AL$2,OR($AH$11="Northbound",$AH$11="Eastbound")),'Raw Data'!BH444,IF(AND($AE$11=$AL$3,OR($AH$11="Northbound",$AH$11="Eastbound")),'Raw Data'!BH651,IF(AND($AE$11=$AL$4,OR($AH$11="Northbound",$AH$11="Eastbound")),'Raw Data'!BH858,IF(AND($AE$11=$AL$5,OR($AH$11="Northbound",$AH$11="Eastbound")),'Raw Data'!BH1065,IF(AND($AE$11=$AL$6,OR($AH$11="Northbound",$AH$11="Eastbound")),'Raw Data'!BH1272,IF(AND($AE$11=$AL$7,OR($AH$11="Northbound",$AH$11="Eastbound")),'Raw Data'!BH1479,IF(AND($AE$11=$AL$1,OR($AH$11="Southbound",$AH$11="Westbound")),'Raw Data'!BH238,IF(AND($AE$11=$AL$2,OR($AH$11="Southbound",$AH$11="Westbound")),'Raw Data'!BH445,IF(AND($AE$11=$AL$3,OR($AH$11="Southbound",$AH$11="Westbound")),'Raw Data'!BH652,IF(AND($AE$11=$AL$4,OR($AH$11="Southbound",$AH$11="Westbound")),'Raw Data'!BH859,IF(AND($AE$11=$AL$5,OR($AH$11="Southbound",$AH$11="Westbound")),'Raw Data'!BH1066,IF(AND($AE$11=$AL$6,OR($AH$11="Southbound",$AH$11="Westbound")),'Raw Data'!BH1273,IF(AND($AE$11=$AL$7,OR($AH$11="Southbound",$AH$11="Westbound")),'Raw Data'!BH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1" s="6" t="str">
        <f>IF(AND($AE$11=$AL$1,OR($AH$11="Northbound",$AH$11="Eastbound")),'Raw Data'!BI237,IF(AND($AE$11=$AL$2,OR($AH$11="Northbound",$AH$11="Eastbound")),'Raw Data'!BI444,IF(AND($AE$11=$AL$3,OR($AH$11="Northbound",$AH$11="Eastbound")),'Raw Data'!BI651,IF(AND($AE$11=$AL$4,OR($AH$11="Northbound",$AH$11="Eastbound")),'Raw Data'!BI858,IF(AND($AE$11=$AL$5,OR($AH$11="Northbound",$AH$11="Eastbound")),'Raw Data'!BI1065,IF(AND($AE$11=$AL$6,OR($AH$11="Northbound",$AH$11="Eastbound")),'Raw Data'!BI1272,IF(AND($AE$11=$AL$7,OR($AH$11="Northbound",$AH$11="Eastbound")),'Raw Data'!BI1479,IF(AND($AE$11=$AL$1,OR($AH$11="Southbound",$AH$11="Westbound")),'Raw Data'!BI238,IF(AND($AE$11=$AL$2,OR($AH$11="Southbound",$AH$11="Westbound")),'Raw Data'!BI445,IF(AND($AE$11=$AL$3,OR($AH$11="Southbound",$AH$11="Westbound")),'Raw Data'!BI652,IF(AND($AE$11=$AL$4,OR($AH$11="Southbound",$AH$11="Westbound")),'Raw Data'!BI859,IF(AND($AE$11=$AL$5,OR($AH$11="Southbound",$AH$11="Westbound")),'Raw Data'!BI1066,IF(AND($AE$11=$AL$6,OR($AH$11="Southbound",$AH$11="Westbound")),'Raw Data'!BI1273,IF(AND($AE$11=$AL$7,OR($AH$11="Southbound",$AH$11="Westbound")),'Raw Data'!BI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1" s="6" t="str">
        <f>IF(AND($AE$11=$AL$1,OR($AH$11="Northbound",$AH$11="Eastbound")),'Raw Data'!BJ237,IF(AND($AE$11=$AL$2,OR($AH$11="Northbound",$AH$11="Eastbound")),'Raw Data'!BJ444,IF(AND($AE$11=$AL$3,OR($AH$11="Northbound",$AH$11="Eastbound")),'Raw Data'!BJ651,IF(AND($AE$11=$AL$4,OR($AH$11="Northbound",$AH$11="Eastbound")),'Raw Data'!BJ858,IF(AND($AE$11=$AL$5,OR($AH$11="Northbound",$AH$11="Eastbound")),'Raw Data'!BJ1065,IF(AND($AE$11=$AL$6,OR($AH$11="Northbound",$AH$11="Eastbound")),'Raw Data'!BJ1272,IF(AND($AE$11=$AL$7,OR($AH$11="Northbound",$AH$11="Eastbound")),'Raw Data'!BJ1479,IF(AND($AE$11=$AL$1,OR($AH$11="Southbound",$AH$11="Westbound")),'Raw Data'!BJ238,IF(AND($AE$11=$AL$2,OR($AH$11="Southbound",$AH$11="Westbound")),'Raw Data'!BJ445,IF(AND($AE$11=$AL$3,OR($AH$11="Southbound",$AH$11="Westbound")),'Raw Data'!BJ652,IF(AND($AE$11=$AL$4,OR($AH$11="Southbound",$AH$11="Westbound")),'Raw Data'!BJ859,IF(AND($AE$11=$AL$5,OR($AH$11="Southbound",$AH$11="Westbound")),'Raw Data'!BJ1066,IF(AND($AE$11=$AL$6,OR($AH$11="Southbound",$AH$11="Westbound")),'Raw Data'!BJ1273,IF(AND($AE$11=$AL$7,OR($AH$11="Southbound",$AH$11="Westbound")),'Raw Data'!BJ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1" s="70" t="str">
        <f>IF(AND($AE$11=$AL$1,OR($AH$11="Northbound",$AH$11="Eastbound")),'Raw Data'!BK237,IF(AND($AE$11=$AL$2,OR($AH$11="Northbound",$AH$11="Eastbound")),'Raw Data'!BK444,IF(AND($AE$11=$AL$3,OR($AH$11="Northbound",$AH$11="Eastbound")),'Raw Data'!BK651,IF(AND($AE$11=$AL$4,OR($AH$11="Northbound",$AH$11="Eastbound")),'Raw Data'!BK858,IF(AND($AE$11=$AL$5,OR($AH$11="Northbound",$AH$11="Eastbound")),'Raw Data'!BK1065,IF(AND($AE$11=$AL$6,OR($AH$11="Northbound",$AH$11="Eastbound")),'Raw Data'!BK1272,IF(AND($AE$11=$AL$7,OR($AH$11="Northbound",$AH$11="Eastbound")),'Raw Data'!BK1479,IF(AND($AE$11=$AL$1,OR($AH$11="Southbound",$AH$11="Westbound")),'Raw Data'!BK238,IF(AND($AE$11=$AL$2,OR($AH$11="Southbound",$AH$11="Westbound")),'Raw Data'!BK445,IF(AND($AE$11=$AL$3,OR($AH$11="Southbound",$AH$11="Westbound")),'Raw Data'!BK652,IF(AND($AE$11=$AL$4,OR($AH$11="Southbound",$AH$11="Westbound")),'Raw Data'!BK859,IF(AND($AE$11=$AL$5,OR($AH$11="Southbound",$AH$11="Westbound")),'Raw Data'!BK1066,IF(AND($AE$11=$AL$6,OR($AH$11="Southbound",$AH$11="Westbound")),'Raw Data'!BK1273,IF(AND($AE$11=$AL$7,OR($AH$11="Southbound",$AH$11="Westbound")),'Raw Data'!BK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1" s="47"/>
      <c r="AF71" s="47"/>
      <c r="AG71" s="47"/>
      <c r="AH71" s="47"/>
      <c r="AI71" s="47"/>
      <c r="AJ71" s="47"/>
      <c r="AK71" s="47"/>
      <c r="AL71" s="51"/>
      <c r="AM71" s="51"/>
      <c r="AN71" s="41"/>
      <c r="AO71" s="51"/>
      <c r="AQ71" s="47"/>
      <c r="AR71" s="47"/>
      <c r="AT71" s="47"/>
      <c r="AU71" s="47"/>
    </row>
    <row r="72" spans="1:47" ht="13.8" x14ac:dyDescent="0.25">
      <c r="A72" s="43">
        <v>0.60416666666666696</v>
      </c>
      <c r="B72" s="54">
        <f t="shared" si="1"/>
        <v>21</v>
      </c>
      <c r="C72" s="6">
        <f>IF(AND($AE$11=$AL$1,OR($AH$11="Northbound",$AH$11="Eastbound")),'Raw Data'!AM239,IF(AND($AE$11=$AL$2,OR($AH$11="Northbound",$AH$11="Eastbound")),'Raw Data'!AM446,IF(AND($AE$11=$AL$3,OR($AH$11="Northbound",$AH$11="Eastbound")),'Raw Data'!AM653,IF(AND($AE$11=$AL$4,OR($AH$11="Northbound",$AH$11="Eastbound")),'Raw Data'!AM860,IF(AND($AE$11=$AL$5,OR($AH$11="Northbound",$AH$11="Eastbound")),'Raw Data'!AM1067,IF(AND($AE$11=$AL$6,OR($AH$11="Northbound",$AH$11="Eastbound")),'Raw Data'!AM1274,IF(AND($AE$11=$AL$7,OR($AH$11="Northbound",$AH$11="Eastbound")),'Raw Data'!AM1481,IF(AND($AE$11=$AL$1,OR($AH$11="Southbound",$AH$11="Westbound")),'Raw Data'!AM240,IF(AND($AE$11=$AL$2,OR($AH$11="Southbound",$AH$11="Westbound")),'Raw Data'!AM447,IF(AND($AE$11=$AL$3,OR($AH$11="Southbound",$AH$11="Westbound")),'Raw Data'!AM654,IF(AND($AE$11=$AL$4,OR($AH$11="Southbound",$AH$11="Westbound")),'Raw Data'!AM861,IF(AND($AE$11=$AL$5,OR($AH$11="Southbound",$AH$11="Westbound")),'Raw Data'!AM1068,IF(AND($AE$11=$AL$6,OR($AH$11="Southbound",$AH$11="Westbound")),'Raw Data'!AM1275,IF(AND($AE$11=$AL$7,OR($AH$11="Southbound",$AH$11="Westbound")),'Raw Data'!AM1482,IF(AND($AE$11=$AL$1,$AH$11="Combined"),SUM('Raw Data'!AM239:AM240),IF(AND($AE$11=$AL$2,$AH$11="Combined"),SUM('Raw Data'!AM446:AM447),IF(AND($AE$11=$AL$3,$AH$11="Combined"),SUM('Raw Data'!AM653:AM654),IF(AND($AE$11=$AL$4,$AH$11="Combined"),SUM('Raw Data'!AM860:AM861),IF(AND($AE$11=$AL$5,$AH$11="Combined"),SUM('Raw Data'!AM1067:AM1068),IF(AND($AE$11=$AL$6,$AH$11="Combined"),SUM('Raw Data'!AM1274:AM1275),IF(AND($AE$11=$AL$7,$AH$11="Combined"),SUM('Raw Data'!AM1481:AM1482),"Error")))))))))))))))))))))</f>
        <v>0</v>
      </c>
      <c r="D72" s="6">
        <f>IF(AND($AE$11=$AL$1,OR($AH$11="Northbound",$AH$11="Eastbound")),'Raw Data'!AN239,IF(AND($AE$11=$AL$2,OR($AH$11="Northbound",$AH$11="Eastbound")),'Raw Data'!AN446,IF(AND($AE$11=$AL$3,OR($AH$11="Northbound",$AH$11="Eastbound")),'Raw Data'!AN653,IF(AND($AE$11=$AL$4,OR($AH$11="Northbound",$AH$11="Eastbound")),'Raw Data'!AN860,IF(AND($AE$11=$AL$5,OR($AH$11="Northbound",$AH$11="Eastbound")),'Raw Data'!AN1067,IF(AND($AE$11=$AL$6,OR($AH$11="Northbound",$AH$11="Eastbound")),'Raw Data'!AN1274,IF(AND($AE$11=$AL$7,OR($AH$11="Northbound",$AH$11="Eastbound")),'Raw Data'!AN1481,IF(AND($AE$11=$AL$1,OR($AH$11="Southbound",$AH$11="Westbound")),'Raw Data'!AN240,IF(AND($AE$11=$AL$2,OR($AH$11="Southbound",$AH$11="Westbound")),'Raw Data'!AN447,IF(AND($AE$11=$AL$3,OR($AH$11="Southbound",$AH$11="Westbound")),'Raw Data'!AN654,IF(AND($AE$11=$AL$4,OR($AH$11="Southbound",$AH$11="Westbound")),'Raw Data'!AN861,IF(AND($AE$11=$AL$5,OR($AH$11="Southbound",$AH$11="Westbound")),'Raw Data'!AN1068,IF(AND($AE$11=$AL$6,OR($AH$11="Southbound",$AH$11="Westbound")),'Raw Data'!AN1275,IF(AND($AE$11=$AL$7,OR($AH$11="Southbound",$AH$11="Westbound")),'Raw Data'!AN1482,IF(AND($AE$11=$AL$1,$AH$11="Combined"),SUM('Raw Data'!AN239:AN240),IF(AND($AE$11=$AL$2,$AH$11="Combined"),SUM('Raw Data'!AN446:AN447),IF(AND($AE$11=$AL$3,$AH$11="Combined"),SUM('Raw Data'!AN653:AN654),IF(AND($AE$11=$AL$4,$AH$11="Combined"),SUM('Raw Data'!AN860:AN861),IF(AND($AE$11=$AL$5,$AH$11="Combined"),SUM('Raw Data'!AN1067:AN1068),IF(AND($AE$11=$AL$6,$AH$11="Combined"),SUM('Raw Data'!AN1274:AN1275),IF(AND($AE$11=$AL$7,$AH$11="Combined"),SUM('Raw Data'!AN1481:AN1482),"Error")))))))))))))))))))))</f>
        <v>3</v>
      </c>
      <c r="E72" s="6">
        <f>IF(AND($AE$11=$AL$1,OR($AH$11="Northbound",$AH$11="Eastbound")),'Raw Data'!AO239,IF(AND($AE$11=$AL$2,OR($AH$11="Northbound",$AH$11="Eastbound")),'Raw Data'!AO446,IF(AND($AE$11=$AL$3,OR($AH$11="Northbound",$AH$11="Eastbound")),'Raw Data'!AO653,IF(AND($AE$11=$AL$4,OR($AH$11="Northbound",$AH$11="Eastbound")),'Raw Data'!AO860,IF(AND($AE$11=$AL$5,OR($AH$11="Northbound",$AH$11="Eastbound")),'Raw Data'!AO1067,IF(AND($AE$11=$AL$6,OR($AH$11="Northbound",$AH$11="Eastbound")),'Raw Data'!AO1274,IF(AND($AE$11=$AL$7,OR($AH$11="Northbound",$AH$11="Eastbound")),'Raw Data'!AO1481,IF(AND($AE$11=$AL$1,OR($AH$11="Southbound",$AH$11="Westbound")),'Raw Data'!AO240,IF(AND($AE$11=$AL$2,OR($AH$11="Southbound",$AH$11="Westbound")),'Raw Data'!AO447,IF(AND($AE$11=$AL$3,OR($AH$11="Southbound",$AH$11="Westbound")),'Raw Data'!AO654,IF(AND($AE$11=$AL$4,OR($AH$11="Southbound",$AH$11="Westbound")),'Raw Data'!AO861,IF(AND($AE$11=$AL$5,OR($AH$11="Southbound",$AH$11="Westbound")),'Raw Data'!AO1068,IF(AND($AE$11=$AL$6,OR($AH$11="Southbound",$AH$11="Westbound")),'Raw Data'!AO1275,IF(AND($AE$11=$AL$7,OR($AH$11="Southbound",$AH$11="Westbound")),'Raw Data'!AO1482,IF(AND($AE$11=$AL$1,$AH$11="Combined"),SUM('Raw Data'!AO239:AO240),IF(AND($AE$11=$AL$2,$AH$11="Combined"),SUM('Raw Data'!AO446:AO447),IF(AND($AE$11=$AL$3,$AH$11="Combined"),SUM('Raw Data'!AO653:AO654),IF(AND($AE$11=$AL$4,$AH$11="Combined"),SUM('Raw Data'!AO860:AO861),IF(AND($AE$11=$AL$5,$AH$11="Combined"),SUM('Raw Data'!AO1067:AO1068),IF(AND($AE$11=$AL$6,$AH$11="Combined"),SUM('Raw Data'!AO1274:AO1275),IF(AND($AE$11=$AL$7,$AH$11="Combined"),SUM('Raw Data'!AO1481:AO1482),"Error")))))))))))))))))))))</f>
        <v>5</v>
      </c>
      <c r="F72" s="6">
        <f>IF(AND($AE$11=$AL$1,OR($AH$11="Northbound",$AH$11="Eastbound")),'Raw Data'!AP239,IF(AND($AE$11=$AL$2,OR($AH$11="Northbound",$AH$11="Eastbound")),'Raw Data'!AP446,IF(AND($AE$11=$AL$3,OR($AH$11="Northbound",$AH$11="Eastbound")),'Raw Data'!AP653,IF(AND($AE$11=$AL$4,OR($AH$11="Northbound",$AH$11="Eastbound")),'Raw Data'!AP860,IF(AND($AE$11=$AL$5,OR($AH$11="Northbound",$AH$11="Eastbound")),'Raw Data'!AP1067,IF(AND($AE$11=$AL$6,OR($AH$11="Northbound",$AH$11="Eastbound")),'Raw Data'!AP1274,IF(AND($AE$11=$AL$7,OR($AH$11="Northbound",$AH$11="Eastbound")),'Raw Data'!AP1481,IF(AND($AE$11=$AL$1,OR($AH$11="Southbound",$AH$11="Westbound")),'Raw Data'!AP240,IF(AND($AE$11=$AL$2,OR($AH$11="Southbound",$AH$11="Westbound")),'Raw Data'!AP447,IF(AND($AE$11=$AL$3,OR($AH$11="Southbound",$AH$11="Westbound")),'Raw Data'!AP654,IF(AND($AE$11=$AL$4,OR($AH$11="Southbound",$AH$11="Westbound")),'Raw Data'!AP861,IF(AND($AE$11=$AL$5,OR($AH$11="Southbound",$AH$11="Westbound")),'Raw Data'!AP1068,IF(AND($AE$11=$AL$6,OR($AH$11="Southbound",$AH$11="Westbound")),'Raw Data'!AP1275,IF(AND($AE$11=$AL$7,OR($AH$11="Southbound",$AH$11="Westbound")),'Raw Data'!AP1482,IF(AND($AE$11=$AL$1,$AH$11="Combined"),SUM('Raw Data'!AP239:AP240),IF(AND($AE$11=$AL$2,$AH$11="Combined"),SUM('Raw Data'!AP446:AP447),IF(AND($AE$11=$AL$3,$AH$11="Combined"),SUM('Raw Data'!AP653:AP654),IF(AND($AE$11=$AL$4,$AH$11="Combined"),SUM('Raw Data'!AP860:AP861),IF(AND($AE$11=$AL$5,$AH$11="Combined"),SUM('Raw Data'!AP1067:AP1068),IF(AND($AE$11=$AL$6,$AH$11="Combined"),SUM('Raw Data'!AP1274:AP1275),IF(AND($AE$11=$AL$7,$AH$11="Combined"),SUM('Raw Data'!AP1481:AP1482),"Error")))))))))))))))))))))</f>
        <v>12</v>
      </c>
      <c r="G72" s="6">
        <f>IF(AND($AE$11=$AL$1,OR($AH$11="Northbound",$AH$11="Eastbound")),'Raw Data'!AQ239,IF(AND($AE$11=$AL$2,OR($AH$11="Northbound",$AH$11="Eastbound")),'Raw Data'!AQ446,IF(AND($AE$11=$AL$3,OR($AH$11="Northbound",$AH$11="Eastbound")),'Raw Data'!AQ653,IF(AND($AE$11=$AL$4,OR($AH$11="Northbound",$AH$11="Eastbound")),'Raw Data'!AQ860,IF(AND($AE$11=$AL$5,OR($AH$11="Northbound",$AH$11="Eastbound")),'Raw Data'!AQ1067,IF(AND($AE$11=$AL$6,OR($AH$11="Northbound",$AH$11="Eastbound")),'Raw Data'!AQ1274,IF(AND($AE$11=$AL$7,OR($AH$11="Northbound",$AH$11="Eastbound")),'Raw Data'!AQ1481,IF(AND($AE$11=$AL$1,OR($AH$11="Southbound",$AH$11="Westbound")),'Raw Data'!AQ240,IF(AND($AE$11=$AL$2,OR($AH$11="Southbound",$AH$11="Westbound")),'Raw Data'!AQ447,IF(AND($AE$11=$AL$3,OR($AH$11="Southbound",$AH$11="Westbound")),'Raw Data'!AQ654,IF(AND($AE$11=$AL$4,OR($AH$11="Southbound",$AH$11="Westbound")),'Raw Data'!AQ861,IF(AND($AE$11=$AL$5,OR($AH$11="Southbound",$AH$11="Westbound")),'Raw Data'!AQ1068,IF(AND($AE$11=$AL$6,OR($AH$11="Southbound",$AH$11="Westbound")),'Raw Data'!AQ1275,IF(AND($AE$11=$AL$7,OR($AH$11="Southbound",$AH$11="Westbound")),'Raw Data'!AQ1482,IF(AND($AE$11=$AL$1,$AH$11="Combined"),SUM('Raw Data'!AQ239:AQ240),IF(AND($AE$11=$AL$2,$AH$11="Combined"),SUM('Raw Data'!AQ446:AQ447),IF(AND($AE$11=$AL$3,$AH$11="Combined"),SUM('Raw Data'!AQ653:AQ654),IF(AND($AE$11=$AL$4,$AH$11="Combined"),SUM('Raw Data'!AQ860:AQ861),IF(AND($AE$11=$AL$5,$AH$11="Combined"),SUM('Raw Data'!AQ1067:AQ1068),IF(AND($AE$11=$AL$6,$AH$11="Combined"),SUM('Raw Data'!AQ1274:AQ1275),IF(AND($AE$11=$AL$7,$AH$11="Combined"),SUM('Raw Data'!AQ1481:AQ1482),"Error")))))))))))))))))))))</f>
        <v>1</v>
      </c>
      <c r="H72" s="6">
        <f>IF(AND($AE$11=$AL$1,OR($AH$11="Northbound",$AH$11="Eastbound")),'Raw Data'!AR239,IF(AND($AE$11=$AL$2,OR($AH$11="Northbound",$AH$11="Eastbound")),'Raw Data'!AR446,IF(AND($AE$11=$AL$3,OR($AH$11="Northbound",$AH$11="Eastbound")),'Raw Data'!AR653,IF(AND($AE$11=$AL$4,OR($AH$11="Northbound",$AH$11="Eastbound")),'Raw Data'!AR860,IF(AND($AE$11=$AL$5,OR($AH$11="Northbound",$AH$11="Eastbound")),'Raw Data'!AR1067,IF(AND($AE$11=$AL$6,OR($AH$11="Northbound",$AH$11="Eastbound")),'Raw Data'!AR1274,IF(AND($AE$11=$AL$7,OR($AH$11="Northbound",$AH$11="Eastbound")),'Raw Data'!AR1481,IF(AND($AE$11=$AL$1,OR($AH$11="Southbound",$AH$11="Westbound")),'Raw Data'!AR240,IF(AND($AE$11=$AL$2,OR($AH$11="Southbound",$AH$11="Westbound")),'Raw Data'!AR447,IF(AND($AE$11=$AL$3,OR($AH$11="Southbound",$AH$11="Westbound")),'Raw Data'!AR654,IF(AND($AE$11=$AL$4,OR($AH$11="Southbound",$AH$11="Westbound")),'Raw Data'!AR861,IF(AND($AE$11=$AL$5,OR($AH$11="Southbound",$AH$11="Westbound")),'Raw Data'!AR1068,IF(AND($AE$11=$AL$6,OR($AH$11="Southbound",$AH$11="Westbound")),'Raw Data'!AR1275,IF(AND($AE$11=$AL$7,OR($AH$11="Southbound",$AH$11="Westbound")),'Raw Data'!AR1482,IF(AND($AE$11=$AL$1,$AH$11="Combined"),SUM('Raw Data'!AR239:AR240),IF(AND($AE$11=$AL$2,$AH$11="Combined"),SUM('Raw Data'!AR446:AR447),IF(AND($AE$11=$AL$3,$AH$11="Combined"),SUM('Raw Data'!AR653:AR654),IF(AND($AE$11=$AL$4,$AH$11="Combined"),SUM('Raw Data'!AR860:AR861),IF(AND($AE$11=$AL$5,$AH$11="Combined"),SUM('Raw Data'!AR1067:AR1068),IF(AND($AE$11=$AL$6,$AH$11="Combined"),SUM('Raw Data'!AR1274:AR1275),IF(AND($AE$11=$AL$7,$AH$11="Combined"),SUM('Raw Data'!AR1481:AR1482),"Error")))))))))))))))))))))</f>
        <v>0</v>
      </c>
      <c r="I72" s="6">
        <f>IF(AND($AE$11=$AL$1,OR($AH$11="Northbound",$AH$11="Eastbound")),'Raw Data'!AS239,IF(AND($AE$11=$AL$2,OR($AH$11="Northbound",$AH$11="Eastbound")),'Raw Data'!AS446,IF(AND($AE$11=$AL$3,OR($AH$11="Northbound",$AH$11="Eastbound")),'Raw Data'!AS653,IF(AND($AE$11=$AL$4,OR($AH$11="Northbound",$AH$11="Eastbound")),'Raw Data'!AS860,IF(AND($AE$11=$AL$5,OR($AH$11="Northbound",$AH$11="Eastbound")),'Raw Data'!AS1067,IF(AND($AE$11=$AL$6,OR($AH$11="Northbound",$AH$11="Eastbound")),'Raw Data'!AS1274,IF(AND($AE$11=$AL$7,OR($AH$11="Northbound",$AH$11="Eastbound")),'Raw Data'!AS1481,IF(AND($AE$11=$AL$1,OR($AH$11="Southbound",$AH$11="Westbound")),'Raw Data'!AS240,IF(AND($AE$11=$AL$2,OR($AH$11="Southbound",$AH$11="Westbound")),'Raw Data'!AS447,IF(AND($AE$11=$AL$3,OR($AH$11="Southbound",$AH$11="Westbound")),'Raw Data'!AS654,IF(AND($AE$11=$AL$4,OR($AH$11="Southbound",$AH$11="Westbound")),'Raw Data'!AS861,IF(AND($AE$11=$AL$5,OR($AH$11="Southbound",$AH$11="Westbound")),'Raw Data'!AS1068,IF(AND($AE$11=$AL$6,OR($AH$11="Southbound",$AH$11="Westbound")),'Raw Data'!AS1275,IF(AND($AE$11=$AL$7,OR($AH$11="Southbound",$AH$11="Westbound")),'Raw Data'!AS1482,IF(AND($AE$11=$AL$1,$AH$11="Combined"),SUM('Raw Data'!AS239:AS240),IF(AND($AE$11=$AL$2,$AH$11="Combined"),SUM('Raw Data'!AS446:AS447),IF(AND($AE$11=$AL$3,$AH$11="Combined"),SUM('Raw Data'!AS653:AS654),IF(AND($AE$11=$AL$4,$AH$11="Combined"),SUM('Raw Data'!AS860:AS861),IF(AND($AE$11=$AL$5,$AH$11="Combined"),SUM('Raw Data'!AS1067:AS1068),IF(AND($AE$11=$AL$6,$AH$11="Combined"),SUM('Raw Data'!AS1274:AS1275),IF(AND($AE$11=$AL$7,$AH$11="Combined"),SUM('Raw Data'!AS1481:AS1482),"Error")))))))))))))))))))))</f>
        <v>0</v>
      </c>
      <c r="J72" s="6">
        <f>IF(AND($AE$11=$AL$1,OR($AH$11="Northbound",$AH$11="Eastbound")),'Raw Data'!AT239,IF(AND($AE$11=$AL$2,OR($AH$11="Northbound",$AH$11="Eastbound")),'Raw Data'!AT446,IF(AND($AE$11=$AL$3,OR($AH$11="Northbound",$AH$11="Eastbound")),'Raw Data'!AT653,IF(AND($AE$11=$AL$4,OR($AH$11="Northbound",$AH$11="Eastbound")),'Raw Data'!AT860,IF(AND($AE$11=$AL$5,OR($AH$11="Northbound",$AH$11="Eastbound")),'Raw Data'!AT1067,IF(AND($AE$11=$AL$6,OR($AH$11="Northbound",$AH$11="Eastbound")),'Raw Data'!AT1274,IF(AND($AE$11=$AL$7,OR($AH$11="Northbound",$AH$11="Eastbound")),'Raw Data'!AT1481,IF(AND($AE$11=$AL$1,OR($AH$11="Southbound",$AH$11="Westbound")),'Raw Data'!AT240,IF(AND($AE$11=$AL$2,OR($AH$11="Southbound",$AH$11="Westbound")),'Raw Data'!AT447,IF(AND($AE$11=$AL$3,OR($AH$11="Southbound",$AH$11="Westbound")),'Raw Data'!AT654,IF(AND($AE$11=$AL$4,OR($AH$11="Southbound",$AH$11="Westbound")),'Raw Data'!AT861,IF(AND($AE$11=$AL$5,OR($AH$11="Southbound",$AH$11="Westbound")),'Raw Data'!AT1068,IF(AND($AE$11=$AL$6,OR($AH$11="Southbound",$AH$11="Westbound")),'Raw Data'!AT1275,IF(AND($AE$11=$AL$7,OR($AH$11="Southbound",$AH$11="Westbound")),'Raw Data'!AT1482,IF(AND($AE$11=$AL$1,$AH$11="Combined"),SUM('Raw Data'!AT239:AT240),IF(AND($AE$11=$AL$2,$AH$11="Combined"),SUM('Raw Data'!AT446:AT447),IF(AND($AE$11=$AL$3,$AH$11="Combined"),SUM('Raw Data'!AT653:AT654),IF(AND($AE$11=$AL$4,$AH$11="Combined"),SUM('Raw Data'!AT860:AT861),IF(AND($AE$11=$AL$5,$AH$11="Combined"),SUM('Raw Data'!AT1067:AT1068),IF(AND($AE$11=$AL$6,$AH$11="Combined"),SUM('Raw Data'!AT1274:AT1275),IF(AND($AE$11=$AL$7,$AH$11="Combined"),SUM('Raw Data'!AT1481:AT1482),"Error")))))))))))))))))))))</f>
        <v>0</v>
      </c>
      <c r="K72" s="6">
        <f>IF(AND($AE$11=$AL$1,OR($AH$11="Northbound",$AH$11="Eastbound")),'Raw Data'!AU239,IF(AND($AE$11=$AL$2,OR($AH$11="Northbound",$AH$11="Eastbound")),'Raw Data'!AU446,IF(AND($AE$11=$AL$3,OR($AH$11="Northbound",$AH$11="Eastbound")),'Raw Data'!AU653,IF(AND($AE$11=$AL$4,OR($AH$11="Northbound",$AH$11="Eastbound")),'Raw Data'!AU860,IF(AND($AE$11=$AL$5,OR($AH$11="Northbound",$AH$11="Eastbound")),'Raw Data'!AU1067,IF(AND($AE$11=$AL$6,OR($AH$11="Northbound",$AH$11="Eastbound")),'Raw Data'!AU1274,IF(AND($AE$11=$AL$7,OR($AH$11="Northbound",$AH$11="Eastbound")),'Raw Data'!AU1481,IF(AND($AE$11=$AL$1,OR($AH$11="Southbound",$AH$11="Westbound")),'Raw Data'!AU240,IF(AND($AE$11=$AL$2,OR($AH$11="Southbound",$AH$11="Westbound")),'Raw Data'!AU447,IF(AND($AE$11=$AL$3,OR($AH$11="Southbound",$AH$11="Westbound")),'Raw Data'!AU654,IF(AND($AE$11=$AL$4,OR($AH$11="Southbound",$AH$11="Westbound")),'Raw Data'!AU861,IF(AND($AE$11=$AL$5,OR($AH$11="Southbound",$AH$11="Westbound")),'Raw Data'!AU1068,IF(AND($AE$11=$AL$6,OR($AH$11="Southbound",$AH$11="Westbound")),'Raw Data'!AU1275,IF(AND($AE$11=$AL$7,OR($AH$11="Southbound",$AH$11="Westbound")),'Raw Data'!AU1482,IF(AND($AE$11=$AL$1,$AH$11="Combined"),SUM('Raw Data'!AU239:AU240),IF(AND($AE$11=$AL$2,$AH$11="Combined"),SUM('Raw Data'!AU446:AU447),IF(AND($AE$11=$AL$3,$AH$11="Combined"),SUM('Raw Data'!AU653:AU654),IF(AND($AE$11=$AL$4,$AH$11="Combined"),SUM('Raw Data'!AU860:AU861),IF(AND($AE$11=$AL$5,$AH$11="Combined"),SUM('Raw Data'!AU1067:AU1068),IF(AND($AE$11=$AL$6,$AH$11="Combined"),SUM('Raw Data'!AU1274:AU1275),IF(AND($AE$11=$AL$7,$AH$11="Combined"),SUM('Raw Data'!AU1481:AU1482),"Error")))))))))))))))))))))</f>
        <v>0</v>
      </c>
      <c r="L72" s="6">
        <f>IF(AND($AE$11=$AL$1,OR($AH$11="Northbound",$AH$11="Eastbound")),'Raw Data'!AV239,IF(AND($AE$11=$AL$2,OR($AH$11="Northbound",$AH$11="Eastbound")),'Raw Data'!AV446,IF(AND($AE$11=$AL$3,OR($AH$11="Northbound",$AH$11="Eastbound")),'Raw Data'!AV653,IF(AND($AE$11=$AL$4,OR($AH$11="Northbound",$AH$11="Eastbound")),'Raw Data'!AV860,IF(AND($AE$11=$AL$5,OR($AH$11="Northbound",$AH$11="Eastbound")),'Raw Data'!AV1067,IF(AND($AE$11=$AL$6,OR($AH$11="Northbound",$AH$11="Eastbound")),'Raw Data'!AV1274,IF(AND($AE$11=$AL$7,OR($AH$11="Northbound",$AH$11="Eastbound")),'Raw Data'!AV1481,IF(AND($AE$11=$AL$1,OR($AH$11="Southbound",$AH$11="Westbound")),'Raw Data'!AV240,IF(AND($AE$11=$AL$2,OR($AH$11="Southbound",$AH$11="Westbound")),'Raw Data'!AV447,IF(AND($AE$11=$AL$3,OR($AH$11="Southbound",$AH$11="Westbound")),'Raw Data'!AV654,IF(AND($AE$11=$AL$4,OR($AH$11="Southbound",$AH$11="Westbound")),'Raw Data'!AV861,IF(AND($AE$11=$AL$5,OR($AH$11="Southbound",$AH$11="Westbound")),'Raw Data'!AV1068,IF(AND($AE$11=$AL$6,OR($AH$11="Southbound",$AH$11="Westbound")),'Raw Data'!AV1275,IF(AND($AE$11=$AL$7,OR($AH$11="Southbound",$AH$11="Westbound")),'Raw Data'!AV1482,IF(AND($AE$11=$AL$1,$AH$11="Combined"),SUM('Raw Data'!AV239:AV240),IF(AND($AE$11=$AL$2,$AH$11="Combined"),SUM('Raw Data'!AV446:AV447),IF(AND($AE$11=$AL$3,$AH$11="Combined"),SUM('Raw Data'!AV653:AV654),IF(AND($AE$11=$AL$4,$AH$11="Combined"),SUM('Raw Data'!AV860:AV861),IF(AND($AE$11=$AL$5,$AH$11="Combined"),SUM('Raw Data'!AV1067:AV1068),IF(AND($AE$11=$AL$6,$AH$11="Combined"),SUM('Raw Data'!AV1274:AV1275),IF(AND($AE$11=$AL$7,$AH$11="Combined"),SUM('Raw Data'!AV1481:AV1482),"Error")))))))))))))))))))))</f>
        <v>0</v>
      </c>
      <c r="M72" s="6">
        <f>IF(AND($AE$11=$AL$1,OR($AH$11="Northbound",$AH$11="Eastbound")),'Raw Data'!AW239,IF(AND($AE$11=$AL$2,OR($AH$11="Northbound",$AH$11="Eastbound")),'Raw Data'!AW446,IF(AND($AE$11=$AL$3,OR($AH$11="Northbound",$AH$11="Eastbound")),'Raw Data'!AW653,IF(AND($AE$11=$AL$4,OR($AH$11="Northbound",$AH$11="Eastbound")),'Raw Data'!AW860,IF(AND($AE$11=$AL$5,OR($AH$11="Northbound",$AH$11="Eastbound")),'Raw Data'!AW1067,IF(AND($AE$11=$AL$6,OR($AH$11="Northbound",$AH$11="Eastbound")),'Raw Data'!AW1274,IF(AND($AE$11=$AL$7,OR($AH$11="Northbound",$AH$11="Eastbound")),'Raw Data'!AW1481,IF(AND($AE$11=$AL$1,OR($AH$11="Southbound",$AH$11="Westbound")),'Raw Data'!AW240,IF(AND($AE$11=$AL$2,OR($AH$11="Southbound",$AH$11="Westbound")),'Raw Data'!AW447,IF(AND($AE$11=$AL$3,OR($AH$11="Southbound",$AH$11="Westbound")),'Raw Data'!AW654,IF(AND($AE$11=$AL$4,OR($AH$11="Southbound",$AH$11="Westbound")),'Raw Data'!AW861,IF(AND($AE$11=$AL$5,OR($AH$11="Southbound",$AH$11="Westbound")),'Raw Data'!AW1068,IF(AND($AE$11=$AL$6,OR($AH$11="Southbound",$AH$11="Westbound")),'Raw Data'!AW1275,IF(AND($AE$11=$AL$7,OR($AH$11="Southbound",$AH$11="Westbound")),'Raw Data'!AW1482,IF(AND($AE$11=$AL$1,$AH$11="Combined"),SUM('Raw Data'!AW239:AW240),IF(AND($AE$11=$AL$2,$AH$11="Combined"),SUM('Raw Data'!AW446:AW447),IF(AND($AE$11=$AL$3,$AH$11="Combined"),SUM('Raw Data'!AW653:AW654),IF(AND($AE$11=$AL$4,$AH$11="Combined"),SUM('Raw Data'!AW860:AW861),IF(AND($AE$11=$AL$5,$AH$11="Combined"),SUM('Raw Data'!AW1067:AW1068),IF(AND($AE$11=$AL$6,$AH$11="Combined"),SUM('Raw Data'!AW1274:AW1275),IF(AND($AE$11=$AL$7,$AH$11="Combined"),SUM('Raw Data'!AW1481:AW1482),"Error")))))))))))))))))))))</f>
        <v>0</v>
      </c>
      <c r="N72" s="6">
        <f>IF(AND($AE$11=$AL$1,OR($AH$11="Northbound",$AH$11="Eastbound")),'Raw Data'!AX239,IF(AND($AE$11=$AL$2,OR($AH$11="Northbound",$AH$11="Eastbound")),'Raw Data'!AX446,IF(AND($AE$11=$AL$3,OR($AH$11="Northbound",$AH$11="Eastbound")),'Raw Data'!AX653,IF(AND($AE$11=$AL$4,OR($AH$11="Northbound",$AH$11="Eastbound")),'Raw Data'!AX860,IF(AND($AE$11=$AL$5,OR($AH$11="Northbound",$AH$11="Eastbound")),'Raw Data'!AX1067,IF(AND($AE$11=$AL$6,OR($AH$11="Northbound",$AH$11="Eastbound")),'Raw Data'!AX1274,IF(AND($AE$11=$AL$7,OR($AH$11="Northbound",$AH$11="Eastbound")),'Raw Data'!AX1481,IF(AND($AE$11=$AL$1,OR($AH$11="Southbound",$AH$11="Westbound")),'Raw Data'!AX240,IF(AND($AE$11=$AL$2,OR($AH$11="Southbound",$AH$11="Westbound")),'Raw Data'!AX447,IF(AND($AE$11=$AL$3,OR($AH$11="Southbound",$AH$11="Westbound")),'Raw Data'!AX654,IF(AND($AE$11=$AL$4,OR($AH$11="Southbound",$AH$11="Westbound")),'Raw Data'!AX861,IF(AND($AE$11=$AL$5,OR($AH$11="Southbound",$AH$11="Westbound")),'Raw Data'!AX1068,IF(AND($AE$11=$AL$6,OR($AH$11="Southbound",$AH$11="Westbound")),'Raw Data'!AX1275,IF(AND($AE$11=$AL$7,OR($AH$11="Southbound",$AH$11="Westbound")),'Raw Data'!AX1482,IF(AND($AE$11=$AL$1,$AH$11="Combined"),SUM('Raw Data'!AX239:AX240),IF(AND($AE$11=$AL$2,$AH$11="Combined"),SUM('Raw Data'!AX446:AX447),IF(AND($AE$11=$AL$3,$AH$11="Combined"),SUM('Raw Data'!AX653:AX654),IF(AND($AE$11=$AL$4,$AH$11="Combined"),SUM('Raw Data'!AX860:AX861),IF(AND($AE$11=$AL$5,$AH$11="Combined"),SUM('Raw Data'!AX1067:AX1068),IF(AND($AE$11=$AL$6,$AH$11="Combined"),SUM('Raw Data'!AX1274:AX1275),IF(AND($AE$11=$AL$7,$AH$11="Combined"),SUM('Raw Data'!AX1481:AX1482),"Error")))))))))))))))))))))</f>
        <v>0</v>
      </c>
      <c r="O72" s="6">
        <f>IF(AND($AE$11=$AL$1,OR($AH$11="Northbound",$AH$11="Eastbound")),'Raw Data'!AY239,IF(AND($AE$11=$AL$2,OR($AH$11="Northbound",$AH$11="Eastbound")),'Raw Data'!AY446,IF(AND($AE$11=$AL$3,OR($AH$11="Northbound",$AH$11="Eastbound")),'Raw Data'!AY653,IF(AND($AE$11=$AL$4,OR($AH$11="Northbound",$AH$11="Eastbound")),'Raw Data'!AY860,IF(AND($AE$11=$AL$5,OR($AH$11="Northbound",$AH$11="Eastbound")),'Raw Data'!AY1067,IF(AND($AE$11=$AL$6,OR($AH$11="Northbound",$AH$11="Eastbound")),'Raw Data'!AY1274,IF(AND($AE$11=$AL$7,OR($AH$11="Northbound",$AH$11="Eastbound")),'Raw Data'!AY1481,IF(AND($AE$11=$AL$1,OR($AH$11="Southbound",$AH$11="Westbound")),'Raw Data'!AY240,IF(AND($AE$11=$AL$2,OR($AH$11="Southbound",$AH$11="Westbound")),'Raw Data'!AY447,IF(AND($AE$11=$AL$3,OR($AH$11="Southbound",$AH$11="Westbound")),'Raw Data'!AY654,IF(AND($AE$11=$AL$4,OR($AH$11="Southbound",$AH$11="Westbound")),'Raw Data'!AY861,IF(AND($AE$11=$AL$5,OR($AH$11="Southbound",$AH$11="Westbound")),'Raw Data'!AY1068,IF(AND($AE$11=$AL$6,OR($AH$11="Southbound",$AH$11="Westbound")),'Raw Data'!AY1275,IF(AND($AE$11=$AL$7,OR($AH$11="Southbound",$AH$11="Westbound")),'Raw Data'!AY1482,IF(AND($AE$11=$AL$1,$AH$11="Combined"),SUM('Raw Data'!AY239:AY240),IF(AND($AE$11=$AL$2,$AH$11="Combined"),SUM('Raw Data'!AY446:AY447),IF(AND($AE$11=$AL$3,$AH$11="Combined"),SUM('Raw Data'!AY653:AY654),IF(AND($AE$11=$AL$4,$AH$11="Combined"),SUM('Raw Data'!AY860:AY861),IF(AND($AE$11=$AL$5,$AH$11="Combined"),SUM('Raw Data'!AY1067:AY1068),IF(AND($AE$11=$AL$6,$AH$11="Combined"),SUM('Raw Data'!AY1274:AY1275),IF(AND($AE$11=$AL$7,$AH$11="Combined"),SUM('Raw Data'!AY1481:AY1482),"Error")))))))))))))))))))))</f>
        <v>0</v>
      </c>
      <c r="P72" s="6">
        <f>IF(AND($AE$11=$AL$1,OR($AH$11="Northbound",$AH$11="Eastbound")),'Raw Data'!AZ239,IF(AND($AE$11=$AL$2,OR($AH$11="Northbound",$AH$11="Eastbound")),'Raw Data'!AZ446,IF(AND($AE$11=$AL$3,OR($AH$11="Northbound",$AH$11="Eastbound")),'Raw Data'!AZ653,IF(AND($AE$11=$AL$4,OR($AH$11="Northbound",$AH$11="Eastbound")),'Raw Data'!AZ860,IF(AND($AE$11=$AL$5,OR($AH$11="Northbound",$AH$11="Eastbound")),'Raw Data'!AZ1067,IF(AND($AE$11=$AL$6,OR($AH$11="Northbound",$AH$11="Eastbound")),'Raw Data'!AZ1274,IF(AND($AE$11=$AL$7,OR($AH$11="Northbound",$AH$11="Eastbound")),'Raw Data'!AZ1481,IF(AND($AE$11=$AL$1,OR($AH$11="Southbound",$AH$11="Westbound")),'Raw Data'!AZ240,IF(AND($AE$11=$AL$2,OR($AH$11="Southbound",$AH$11="Westbound")),'Raw Data'!AZ447,IF(AND($AE$11=$AL$3,OR($AH$11="Southbound",$AH$11="Westbound")),'Raw Data'!AZ654,IF(AND($AE$11=$AL$4,OR($AH$11="Southbound",$AH$11="Westbound")),'Raw Data'!AZ861,IF(AND($AE$11=$AL$5,OR($AH$11="Southbound",$AH$11="Westbound")),'Raw Data'!AZ1068,IF(AND($AE$11=$AL$6,OR($AH$11="Southbound",$AH$11="Westbound")),'Raw Data'!AZ1275,IF(AND($AE$11=$AL$7,OR($AH$11="Southbound",$AH$11="Westbound")),'Raw Data'!AZ1482,IF(AND($AE$11=$AL$1,$AH$11="Combined"),SUM('Raw Data'!AZ239:AZ240),IF(AND($AE$11=$AL$2,$AH$11="Combined"),SUM('Raw Data'!AZ446:AZ447),IF(AND($AE$11=$AL$3,$AH$11="Combined"),SUM('Raw Data'!AZ653:AZ654),IF(AND($AE$11=$AL$4,$AH$11="Combined"),SUM('Raw Data'!AZ860:AZ861),IF(AND($AE$11=$AL$5,$AH$11="Combined"),SUM('Raw Data'!AZ1067:AZ1068),IF(AND($AE$11=$AL$6,$AH$11="Combined"),SUM('Raw Data'!AZ1274:AZ1275),IF(AND($AE$11=$AL$7,$AH$11="Combined"),SUM('Raw Data'!AZ1481:AZ1482),"Error")))))))))))))))))))))</f>
        <v>0</v>
      </c>
      <c r="Q72" s="6">
        <f>IF(AND($AE$11=$AL$1,OR($AH$11="Northbound",$AH$11="Eastbound")),'Raw Data'!BA239,IF(AND($AE$11=$AL$2,OR($AH$11="Northbound",$AH$11="Eastbound")),'Raw Data'!BA446,IF(AND($AE$11=$AL$3,OR($AH$11="Northbound",$AH$11="Eastbound")),'Raw Data'!BA653,IF(AND($AE$11=$AL$4,OR($AH$11="Northbound",$AH$11="Eastbound")),'Raw Data'!BA860,IF(AND($AE$11=$AL$5,OR($AH$11="Northbound",$AH$11="Eastbound")),'Raw Data'!BA1067,IF(AND($AE$11=$AL$6,OR($AH$11="Northbound",$AH$11="Eastbound")),'Raw Data'!BA1274,IF(AND($AE$11=$AL$7,OR($AH$11="Northbound",$AH$11="Eastbound")),'Raw Data'!BA1481,IF(AND($AE$11=$AL$1,OR($AH$11="Southbound",$AH$11="Westbound")),'Raw Data'!BA240,IF(AND($AE$11=$AL$2,OR($AH$11="Southbound",$AH$11="Westbound")),'Raw Data'!BA447,IF(AND($AE$11=$AL$3,OR($AH$11="Southbound",$AH$11="Westbound")),'Raw Data'!BA654,IF(AND($AE$11=$AL$4,OR($AH$11="Southbound",$AH$11="Westbound")),'Raw Data'!BA861,IF(AND($AE$11=$AL$5,OR($AH$11="Southbound",$AH$11="Westbound")),'Raw Data'!BA1068,IF(AND($AE$11=$AL$6,OR($AH$11="Southbound",$AH$11="Westbound")),'Raw Data'!BA1275,IF(AND($AE$11=$AL$7,OR($AH$11="Southbound",$AH$11="Westbound")),'Raw Data'!BA1482,IF(AND($AE$11=$AL$1,$AH$11="Combined"),SUM('Raw Data'!BA239:BA240),IF(AND($AE$11=$AL$2,$AH$11="Combined"),SUM('Raw Data'!BA446:BA447),IF(AND($AE$11=$AL$3,$AH$11="Combined"),SUM('Raw Data'!BA653:BA654),IF(AND($AE$11=$AL$4,$AH$11="Combined"),SUM('Raw Data'!BA860:BA861),IF(AND($AE$11=$AL$5,$AH$11="Combined"),SUM('Raw Data'!BA1067:BA1068),IF(AND($AE$11=$AL$6,$AH$11="Combined"),SUM('Raw Data'!BA1274:BA1275),IF(AND($AE$11=$AL$7,$AH$11="Combined"),SUM('Raw Data'!BA1481:BA1482),"Error")))))))))))))))))))))</f>
        <v>0</v>
      </c>
      <c r="R72" s="6">
        <f>IF(AND($AE$11=$AL$1,OR($AH$11="Northbound",$AH$11="Eastbound")),'Raw Data'!BB239,IF(AND($AE$11=$AL$2,OR($AH$11="Northbound",$AH$11="Eastbound")),'Raw Data'!BB446,IF(AND($AE$11=$AL$3,OR($AH$11="Northbound",$AH$11="Eastbound")),'Raw Data'!BB653,IF(AND($AE$11=$AL$4,OR($AH$11="Northbound",$AH$11="Eastbound")),'Raw Data'!BB860,IF(AND($AE$11=$AL$5,OR($AH$11="Northbound",$AH$11="Eastbound")),'Raw Data'!BB1067,IF(AND($AE$11=$AL$6,OR($AH$11="Northbound",$AH$11="Eastbound")),'Raw Data'!BB1274,IF(AND($AE$11=$AL$7,OR($AH$11="Northbound",$AH$11="Eastbound")),'Raw Data'!BB1481,IF(AND($AE$11=$AL$1,OR($AH$11="Southbound",$AH$11="Westbound")),'Raw Data'!BB240,IF(AND($AE$11=$AL$2,OR($AH$11="Southbound",$AH$11="Westbound")),'Raw Data'!BB447,IF(AND($AE$11=$AL$3,OR($AH$11="Southbound",$AH$11="Westbound")),'Raw Data'!BB654,IF(AND($AE$11=$AL$4,OR($AH$11="Southbound",$AH$11="Westbound")),'Raw Data'!BB861,IF(AND($AE$11=$AL$5,OR($AH$11="Southbound",$AH$11="Westbound")),'Raw Data'!BB1068,IF(AND($AE$11=$AL$6,OR($AH$11="Southbound",$AH$11="Westbound")),'Raw Data'!BB1275,IF(AND($AE$11=$AL$7,OR($AH$11="Southbound",$AH$11="Westbound")),'Raw Data'!BB1482,IF(AND($AE$11=$AL$1,$AH$11="Combined"),SUM('Raw Data'!BB239:BB240),IF(AND($AE$11=$AL$2,$AH$11="Combined"),SUM('Raw Data'!BB446:BB447),IF(AND($AE$11=$AL$3,$AH$11="Combined"),SUM('Raw Data'!BB653:BB654),IF(AND($AE$11=$AL$4,$AH$11="Combined"),SUM('Raw Data'!BB860:BB861),IF(AND($AE$11=$AL$5,$AH$11="Combined"),SUM('Raw Data'!BB1067:BB1068),IF(AND($AE$11=$AL$6,$AH$11="Combined"),SUM('Raw Data'!BB1274:BB1275),IF(AND($AE$11=$AL$7,$AH$11="Combined"),SUM('Raw Data'!BB1481:BB1482),"Error")))))))))))))))))))))</f>
        <v>0</v>
      </c>
      <c r="S72" s="6">
        <f>IF(AND($AE$11=$AL$1,OR($AH$11="Northbound",$AH$11="Eastbound")),'Raw Data'!BC239,IF(AND($AE$11=$AL$2,OR($AH$11="Northbound",$AH$11="Eastbound")),'Raw Data'!BC446,IF(AND($AE$11=$AL$3,OR($AH$11="Northbound",$AH$11="Eastbound")),'Raw Data'!BC653,IF(AND($AE$11=$AL$4,OR($AH$11="Northbound",$AH$11="Eastbound")),'Raw Data'!BC860,IF(AND($AE$11=$AL$5,OR($AH$11="Northbound",$AH$11="Eastbound")),'Raw Data'!BC1067,IF(AND($AE$11=$AL$6,OR($AH$11="Northbound",$AH$11="Eastbound")),'Raw Data'!BC1274,IF(AND($AE$11=$AL$7,OR($AH$11="Northbound",$AH$11="Eastbound")),'Raw Data'!BC1481,IF(AND($AE$11=$AL$1,OR($AH$11="Southbound",$AH$11="Westbound")),'Raw Data'!BC240,IF(AND($AE$11=$AL$2,OR($AH$11="Southbound",$AH$11="Westbound")),'Raw Data'!BC447,IF(AND($AE$11=$AL$3,OR($AH$11="Southbound",$AH$11="Westbound")),'Raw Data'!BC654,IF(AND($AE$11=$AL$4,OR($AH$11="Southbound",$AH$11="Westbound")),'Raw Data'!BC861,IF(AND($AE$11=$AL$5,OR($AH$11="Southbound",$AH$11="Westbound")),'Raw Data'!BC1068,IF(AND($AE$11=$AL$6,OR($AH$11="Southbound",$AH$11="Westbound")),'Raw Data'!BC1275,IF(AND($AE$11=$AL$7,OR($AH$11="Southbound",$AH$11="Westbound")),'Raw Data'!BC1482,IF(AND($AE$11=$AL$1,$AH$11="Combined"),SUM('Raw Data'!BC239:BC240),IF(AND($AE$11=$AL$2,$AH$11="Combined"),SUM('Raw Data'!BC446:BC447),IF(AND($AE$11=$AL$3,$AH$11="Combined"),SUM('Raw Data'!BC653:BC654),IF(AND($AE$11=$AL$4,$AH$11="Combined"),SUM('Raw Data'!BC860:BC861),IF(AND($AE$11=$AL$5,$AH$11="Combined"),SUM('Raw Data'!BC1067:BC1068),IF(AND($AE$11=$AL$6,$AH$11="Combined"),SUM('Raw Data'!BC1274:BC1275),IF(AND($AE$11=$AL$7,$AH$11="Combined"),SUM('Raw Data'!BC1481:BC1482),"Error")))))))))))))))))))))</f>
        <v>0</v>
      </c>
      <c r="T72" s="6">
        <f>IF(AND($AE$11=$AL$1,OR($AH$11="Northbound",$AH$11="Eastbound")),'Raw Data'!BD239,IF(AND($AE$11=$AL$2,OR($AH$11="Northbound",$AH$11="Eastbound")),'Raw Data'!BD446,IF(AND($AE$11=$AL$3,OR($AH$11="Northbound",$AH$11="Eastbound")),'Raw Data'!BD653,IF(AND($AE$11=$AL$4,OR($AH$11="Northbound",$AH$11="Eastbound")),'Raw Data'!BD860,IF(AND($AE$11=$AL$5,OR($AH$11="Northbound",$AH$11="Eastbound")),'Raw Data'!BD1067,IF(AND($AE$11=$AL$6,OR($AH$11="Northbound",$AH$11="Eastbound")),'Raw Data'!BD1274,IF(AND($AE$11=$AL$7,OR($AH$11="Northbound",$AH$11="Eastbound")),'Raw Data'!BD1481,IF(AND($AE$11=$AL$1,OR($AH$11="Southbound",$AH$11="Westbound")),'Raw Data'!BD240,IF(AND($AE$11=$AL$2,OR($AH$11="Southbound",$AH$11="Westbound")),'Raw Data'!BD447,IF(AND($AE$11=$AL$3,OR($AH$11="Southbound",$AH$11="Westbound")),'Raw Data'!BD654,IF(AND($AE$11=$AL$4,OR($AH$11="Southbound",$AH$11="Westbound")),'Raw Data'!BD861,IF(AND($AE$11=$AL$5,OR($AH$11="Southbound",$AH$11="Westbound")),'Raw Data'!BD1068,IF(AND($AE$11=$AL$6,OR($AH$11="Southbound",$AH$11="Westbound")),'Raw Data'!BD1275,IF(AND($AE$11=$AL$7,OR($AH$11="Southbound",$AH$11="Westbound")),'Raw Data'!BD1482,IF(AND($AE$11=$AL$1,$AH$11="Combined"),SUM('Raw Data'!BD239:BD240),IF(AND($AE$11=$AL$2,$AH$11="Combined"),SUM('Raw Data'!BD446:BD447),IF(AND($AE$11=$AL$3,$AH$11="Combined"),SUM('Raw Data'!BD653:BD654),IF(AND($AE$11=$AL$4,$AH$11="Combined"),SUM('Raw Data'!BD860:BD861),IF(AND($AE$11=$AL$5,$AH$11="Combined"),SUM('Raw Data'!BD1067:BD1068),IF(AND($AE$11=$AL$6,$AH$11="Combined"),SUM('Raw Data'!BD1274:BD1275),IF(AND($AE$11=$AL$7,$AH$11="Combined"),SUM('Raw Data'!BD1481:BD1482),"Error")))))))))))))))))))))</f>
        <v>0</v>
      </c>
      <c r="U72" s="6">
        <f>IF(AND($AE$11=$AL$1,OR($AH$11="Northbound",$AH$11="Eastbound")),'Raw Data'!BE239,IF(AND($AE$11=$AL$2,OR($AH$11="Northbound",$AH$11="Eastbound")),'Raw Data'!BE446,IF(AND($AE$11=$AL$3,OR($AH$11="Northbound",$AH$11="Eastbound")),'Raw Data'!BE653,IF(AND($AE$11=$AL$4,OR($AH$11="Northbound",$AH$11="Eastbound")),'Raw Data'!BE860,IF(AND($AE$11=$AL$5,OR($AH$11="Northbound",$AH$11="Eastbound")),'Raw Data'!BE1067,IF(AND($AE$11=$AL$6,OR($AH$11="Northbound",$AH$11="Eastbound")),'Raw Data'!BE1274,IF(AND($AE$11=$AL$7,OR($AH$11="Northbound",$AH$11="Eastbound")),'Raw Data'!BE1481,IF(AND($AE$11=$AL$1,OR($AH$11="Southbound",$AH$11="Westbound")),'Raw Data'!BE240,IF(AND($AE$11=$AL$2,OR($AH$11="Southbound",$AH$11="Westbound")),'Raw Data'!BE447,IF(AND($AE$11=$AL$3,OR($AH$11="Southbound",$AH$11="Westbound")),'Raw Data'!BE654,IF(AND($AE$11=$AL$4,OR($AH$11="Southbound",$AH$11="Westbound")),'Raw Data'!BE861,IF(AND($AE$11=$AL$5,OR($AH$11="Southbound",$AH$11="Westbound")),'Raw Data'!BE1068,IF(AND($AE$11=$AL$6,OR($AH$11="Southbound",$AH$11="Westbound")),'Raw Data'!BE1275,IF(AND($AE$11=$AL$7,OR($AH$11="Southbound",$AH$11="Westbound")),'Raw Data'!BE1482,IF(AND($AE$11=$AL$1,$AH$11="Combined"),SUM('Raw Data'!BE239:BE240),IF(AND($AE$11=$AL$2,$AH$11="Combined"),SUM('Raw Data'!BE446:BE447),IF(AND($AE$11=$AL$3,$AH$11="Combined"),SUM('Raw Data'!BE653:BE654),IF(AND($AE$11=$AL$4,$AH$11="Combined"),SUM('Raw Data'!BE860:BE861),IF(AND($AE$11=$AL$5,$AH$11="Combined"),SUM('Raw Data'!BE1067:BE1068),IF(AND($AE$11=$AL$6,$AH$11="Combined"),SUM('Raw Data'!BE1274:BE1275),IF(AND($AE$11=$AL$7,$AH$11="Combined"),SUM('Raw Data'!BE1481:BE1482),"Error")))))))))))))))))))))</f>
        <v>0</v>
      </c>
      <c r="V72" s="6">
        <f>IF(AND($AE$11=$AL$1,OR($AH$11="Northbound",$AH$11="Eastbound")),'Raw Data'!BF239,IF(AND($AE$11=$AL$2,OR($AH$11="Northbound",$AH$11="Eastbound")),'Raw Data'!BF446,IF(AND($AE$11=$AL$3,OR($AH$11="Northbound",$AH$11="Eastbound")),'Raw Data'!BF653,IF(AND($AE$11=$AL$4,OR($AH$11="Northbound",$AH$11="Eastbound")),'Raw Data'!BF860,IF(AND($AE$11=$AL$5,OR($AH$11="Northbound",$AH$11="Eastbound")),'Raw Data'!BF1067,IF(AND($AE$11=$AL$6,OR($AH$11="Northbound",$AH$11="Eastbound")),'Raw Data'!BF1274,IF(AND($AE$11=$AL$7,OR($AH$11="Northbound",$AH$11="Eastbound")),'Raw Data'!BF1481,IF(AND($AE$11=$AL$1,OR($AH$11="Southbound",$AH$11="Westbound")),'Raw Data'!BF240,IF(AND($AE$11=$AL$2,OR($AH$11="Southbound",$AH$11="Westbound")),'Raw Data'!BF447,IF(AND($AE$11=$AL$3,OR($AH$11="Southbound",$AH$11="Westbound")),'Raw Data'!BF654,IF(AND($AE$11=$AL$4,OR($AH$11="Southbound",$AH$11="Westbound")),'Raw Data'!BF861,IF(AND($AE$11=$AL$5,OR($AH$11="Southbound",$AH$11="Westbound")),'Raw Data'!BF1068,IF(AND($AE$11=$AL$6,OR($AH$11="Southbound",$AH$11="Westbound")),'Raw Data'!BF1275,IF(AND($AE$11=$AL$7,OR($AH$11="Southbound",$AH$11="Westbound")),'Raw Data'!BF1482,IF(AND($AE$11=$AL$1,$AH$11="Combined"),SUM('Raw Data'!BF239:BF240),IF(AND($AE$11=$AL$2,$AH$11="Combined"),SUM('Raw Data'!BF446:BF447),IF(AND($AE$11=$AL$3,$AH$11="Combined"),SUM('Raw Data'!BF653:BF654),IF(AND($AE$11=$AL$4,$AH$11="Combined"),SUM('Raw Data'!BF860:BF861),IF(AND($AE$11=$AL$5,$AH$11="Combined"),SUM('Raw Data'!BF1067:BF1068),IF(AND($AE$11=$AL$6,$AH$11="Combined"),SUM('Raw Data'!BF1274:BF1275),IF(AND($AE$11=$AL$7,$AH$11="Combined"),SUM('Raw Data'!BF1481:BF1482),"Error")))))))))))))))))))))</f>
        <v>0</v>
      </c>
      <c r="W72" s="6">
        <f>IF(AND($AE$11=$AL$1,OR($AH$11="Northbound",$AH$11="Eastbound")),'Raw Data'!BG239,IF(AND($AE$11=$AL$2,OR($AH$11="Northbound",$AH$11="Eastbound")),'Raw Data'!BG446,IF(AND($AE$11=$AL$3,OR($AH$11="Northbound",$AH$11="Eastbound")),'Raw Data'!BG653,IF(AND($AE$11=$AL$4,OR($AH$11="Northbound",$AH$11="Eastbound")),'Raw Data'!BG860,IF(AND($AE$11=$AL$5,OR($AH$11="Northbound",$AH$11="Eastbound")),'Raw Data'!BG1067,IF(AND($AE$11=$AL$6,OR($AH$11="Northbound",$AH$11="Eastbound")),'Raw Data'!BG1274,IF(AND($AE$11=$AL$7,OR($AH$11="Northbound",$AH$11="Eastbound")),'Raw Data'!BG1481,IF(AND($AE$11=$AL$1,OR($AH$11="Southbound",$AH$11="Westbound")),'Raw Data'!BG240,IF(AND($AE$11=$AL$2,OR($AH$11="Southbound",$AH$11="Westbound")),'Raw Data'!BG447,IF(AND($AE$11=$AL$3,OR($AH$11="Southbound",$AH$11="Westbound")),'Raw Data'!BG654,IF(AND($AE$11=$AL$4,OR($AH$11="Southbound",$AH$11="Westbound")),'Raw Data'!BG861,IF(AND($AE$11=$AL$5,OR($AH$11="Southbound",$AH$11="Westbound")),'Raw Data'!BG1068,IF(AND($AE$11=$AL$6,OR($AH$11="Southbound",$AH$11="Westbound")),'Raw Data'!BG1275,IF(AND($AE$11=$AL$7,OR($AH$11="Southbound",$AH$11="Westbound")),'Raw Data'!BG1482,IF(AND($AE$11=$AL$1,$AH$11="Combined"),SUM('Raw Data'!BG239:BG240),IF(AND($AE$11=$AL$2,$AH$11="Combined"),SUM('Raw Data'!BG446:BG447),IF(AND($AE$11=$AL$3,$AH$11="Combined"),SUM('Raw Data'!BG653:BG654),IF(AND($AE$11=$AL$4,$AH$11="Combined"),SUM('Raw Data'!BG860:BG861),IF(AND($AE$11=$AL$5,$AH$11="Combined"),SUM('Raw Data'!BG1067:BG1068),IF(AND($AE$11=$AL$6,$AH$11="Combined"),SUM('Raw Data'!BG1274:BG1275),IF(AND($AE$11=$AL$7,$AH$11="Combined"),SUM('Raw Data'!BG1481:BG1482),"Error")))))))))))))))))))))</f>
        <v>0</v>
      </c>
      <c r="X72" s="6">
        <f t="shared" si="2"/>
        <v>1</v>
      </c>
      <c r="Y72" s="24">
        <f t="shared" si="3"/>
        <v>4.7619047619047619</v>
      </c>
      <c r="Z72" s="6" t="str">
        <f>IF(AND($AE$11=$AL$1,OR($AH$11="Northbound",$AH$11="Eastbound")),'Raw Data'!BH239,IF(AND($AE$11=$AL$2,OR($AH$11="Northbound",$AH$11="Eastbound")),'Raw Data'!BH446,IF(AND($AE$11=$AL$3,OR($AH$11="Northbound",$AH$11="Eastbound")),'Raw Data'!BH653,IF(AND($AE$11=$AL$4,OR($AH$11="Northbound",$AH$11="Eastbound")),'Raw Data'!BH860,IF(AND($AE$11=$AL$5,OR($AH$11="Northbound",$AH$11="Eastbound")),'Raw Data'!BH1067,IF(AND($AE$11=$AL$6,OR($AH$11="Northbound",$AH$11="Eastbound")),'Raw Data'!BH1274,IF(AND($AE$11=$AL$7,OR($AH$11="Northbound",$AH$11="Eastbound")),'Raw Data'!BH1481,IF(AND($AE$11=$AL$1,OR($AH$11="Southbound",$AH$11="Westbound")),'Raw Data'!BH240,IF(AND($AE$11=$AL$2,OR($AH$11="Southbound",$AH$11="Westbound")),'Raw Data'!BH447,IF(AND($AE$11=$AL$3,OR($AH$11="Southbound",$AH$11="Westbound")),'Raw Data'!BH654,IF(AND($AE$11=$AL$4,OR($AH$11="Southbound",$AH$11="Westbound")),'Raw Data'!BH861,IF(AND($AE$11=$AL$5,OR($AH$11="Southbound",$AH$11="Westbound")),'Raw Data'!BH1068,IF(AND($AE$11=$AL$6,OR($AH$11="Southbound",$AH$11="Westbound")),'Raw Data'!BH1275,IF(AND($AE$11=$AL$7,OR($AH$11="Southbound",$AH$11="Westbound")),'Raw Data'!BH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2" s="6" t="str">
        <f>IF(AND($AE$11=$AL$1,OR($AH$11="Northbound",$AH$11="Eastbound")),'Raw Data'!BI239,IF(AND($AE$11=$AL$2,OR($AH$11="Northbound",$AH$11="Eastbound")),'Raw Data'!BI446,IF(AND($AE$11=$AL$3,OR($AH$11="Northbound",$AH$11="Eastbound")),'Raw Data'!BI653,IF(AND($AE$11=$AL$4,OR($AH$11="Northbound",$AH$11="Eastbound")),'Raw Data'!BI860,IF(AND($AE$11=$AL$5,OR($AH$11="Northbound",$AH$11="Eastbound")),'Raw Data'!BI1067,IF(AND($AE$11=$AL$6,OR($AH$11="Northbound",$AH$11="Eastbound")),'Raw Data'!BI1274,IF(AND($AE$11=$AL$7,OR($AH$11="Northbound",$AH$11="Eastbound")),'Raw Data'!BI1481,IF(AND($AE$11=$AL$1,OR($AH$11="Southbound",$AH$11="Westbound")),'Raw Data'!BI240,IF(AND($AE$11=$AL$2,OR($AH$11="Southbound",$AH$11="Westbound")),'Raw Data'!BI447,IF(AND($AE$11=$AL$3,OR($AH$11="Southbound",$AH$11="Westbound")),'Raw Data'!BI654,IF(AND($AE$11=$AL$4,OR($AH$11="Southbound",$AH$11="Westbound")),'Raw Data'!BI861,IF(AND($AE$11=$AL$5,OR($AH$11="Southbound",$AH$11="Westbound")),'Raw Data'!BI1068,IF(AND($AE$11=$AL$6,OR($AH$11="Southbound",$AH$11="Westbound")),'Raw Data'!BI1275,IF(AND($AE$11=$AL$7,OR($AH$11="Southbound",$AH$11="Westbound")),'Raw Data'!BI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2" s="6" t="str">
        <f>IF(AND($AE$11=$AL$1,OR($AH$11="Northbound",$AH$11="Eastbound")),'Raw Data'!BJ239,IF(AND($AE$11=$AL$2,OR($AH$11="Northbound",$AH$11="Eastbound")),'Raw Data'!BJ446,IF(AND($AE$11=$AL$3,OR($AH$11="Northbound",$AH$11="Eastbound")),'Raw Data'!BJ653,IF(AND($AE$11=$AL$4,OR($AH$11="Northbound",$AH$11="Eastbound")),'Raw Data'!BJ860,IF(AND($AE$11=$AL$5,OR($AH$11="Northbound",$AH$11="Eastbound")),'Raw Data'!BJ1067,IF(AND($AE$11=$AL$6,OR($AH$11="Northbound",$AH$11="Eastbound")),'Raw Data'!BJ1274,IF(AND($AE$11=$AL$7,OR($AH$11="Northbound",$AH$11="Eastbound")),'Raw Data'!BJ1481,IF(AND($AE$11=$AL$1,OR($AH$11="Southbound",$AH$11="Westbound")),'Raw Data'!BJ240,IF(AND($AE$11=$AL$2,OR($AH$11="Southbound",$AH$11="Westbound")),'Raw Data'!BJ447,IF(AND($AE$11=$AL$3,OR($AH$11="Southbound",$AH$11="Westbound")),'Raw Data'!BJ654,IF(AND($AE$11=$AL$4,OR($AH$11="Southbound",$AH$11="Westbound")),'Raw Data'!BJ861,IF(AND($AE$11=$AL$5,OR($AH$11="Southbound",$AH$11="Westbound")),'Raw Data'!BJ1068,IF(AND($AE$11=$AL$6,OR($AH$11="Southbound",$AH$11="Westbound")),'Raw Data'!BJ1275,IF(AND($AE$11=$AL$7,OR($AH$11="Southbound",$AH$11="Westbound")),'Raw Data'!BJ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2" s="70" t="str">
        <f>IF(AND($AE$11=$AL$1,OR($AH$11="Northbound",$AH$11="Eastbound")),'Raw Data'!BK239,IF(AND($AE$11=$AL$2,OR($AH$11="Northbound",$AH$11="Eastbound")),'Raw Data'!BK446,IF(AND($AE$11=$AL$3,OR($AH$11="Northbound",$AH$11="Eastbound")),'Raw Data'!BK653,IF(AND($AE$11=$AL$4,OR($AH$11="Northbound",$AH$11="Eastbound")),'Raw Data'!BK860,IF(AND($AE$11=$AL$5,OR($AH$11="Northbound",$AH$11="Eastbound")),'Raw Data'!BK1067,IF(AND($AE$11=$AL$6,OR($AH$11="Northbound",$AH$11="Eastbound")),'Raw Data'!BK1274,IF(AND($AE$11=$AL$7,OR($AH$11="Northbound",$AH$11="Eastbound")),'Raw Data'!BK1481,IF(AND($AE$11=$AL$1,OR($AH$11="Southbound",$AH$11="Westbound")),'Raw Data'!BK240,IF(AND($AE$11=$AL$2,OR($AH$11="Southbound",$AH$11="Westbound")),'Raw Data'!BK447,IF(AND($AE$11=$AL$3,OR($AH$11="Southbound",$AH$11="Westbound")),'Raw Data'!BK654,IF(AND($AE$11=$AL$4,OR($AH$11="Southbound",$AH$11="Westbound")),'Raw Data'!BK861,IF(AND($AE$11=$AL$5,OR($AH$11="Southbound",$AH$11="Westbound")),'Raw Data'!BK1068,IF(AND($AE$11=$AL$6,OR($AH$11="Southbound",$AH$11="Westbound")),'Raw Data'!BK1275,IF(AND($AE$11=$AL$7,OR($AH$11="Southbound",$AH$11="Westbound")),'Raw Data'!BK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2" s="47"/>
      <c r="AF72" s="47"/>
      <c r="AG72" s="47"/>
      <c r="AH72" s="47"/>
      <c r="AI72" s="47"/>
      <c r="AJ72" s="47"/>
      <c r="AK72" s="47"/>
      <c r="AL72" s="51"/>
      <c r="AM72" s="51"/>
      <c r="AN72" s="41"/>
      <c r="AO72" s="51"/>
      <c r="AQ72" s="47"/>
      <c r="AR72" s="47"/>
      <c r="AT72" s="47"/>
      <c r="AU72" s="47"/>
    </row>
    <row r="73" spans="1:47" ht="13.8" x14ac:dyDescent="0.25">
      <c r="A73" s="43">
        <v>0.61458333333333404</v>
      </c>
      <c r="B73" s="54">
        <f t="shared" si="1"/>
        <v>17</v>
      </c>
      <c r="C73" s="6">
        <f>IF(AND($AE$11=$AL$1,OR($AH$11="Northbound",$AH$11="Eastbound")),'Raw Data'!AM241,IF(AND($AE$11=$AL$2,OR($AH$11="Northbound",$AH$11="Eastbound")),'Raw Data'!AM448,IF(AND($AE$11=$AL$3,OR($AH$11="Northbound",$AH$11="Eastbound")),'Raw Data'!AM655,IF(AND($AE$11=$AL$4,OR($AH$11="Northbound",$AH$11="Eastbound")),'Raw Data'!AM862,IF(AND($AE$11=$AL$5,OR($AH$11="Northbound",$AH$11="Eastbound")),'Raw Data'!AM1069,IF(AND($AE$11=$AL$6,OR($AH$11="Northbound",$AH$11="Eastbound")),'Raw Data'!AM1276,IF(AND($AE$11=$AL$7,OR($AH$11="Northbound",$AH$11="Eastbound")),'Raw Data'!AM1483,IF(AND($AE$11=$AL$1,OR($AH$11="Southbound",$AH$11="Westbound")),'Raw Data'!AM242,IF(AND($AE$11=$AL$2,OR($AH$11="Southbound",$AH$11="Westbound")),'Raw Data'!AM449,IF(AND($AE$11=$AL$3,OR($AH$11="Southbound",$AH$11="Westbound")),'Raw Data'!AM656,IF(AND($AE$11=$AL$4,OR($AH$11="Southbound",$AH$11="Westbound")),'Raw Data'!AM863,IF(AND($AE$11=$AL$5,OR($AH$11="Southbound",$AH$11="Westbound")),'Raw Data'!AM1070,IF(AND($AE$11=$AL$6,OR($AH$11="Southbound",$AH$11="Westbound")),'Raw Data'!AM1277,IF(AND($AE$11=$AL$7,OR($AH$11="Southbound",$AH$11="Westbound")),'Raw Data'!AM1484,IF(AND($AE$11=$AL$1,$AH$11="Combined"),SUM('Raw Data'!AM241:AM242),IF(AND($AE$11=$AL$2,$AH$11="Combined"),SUM('Raw Data'!AM448:AM449),IF(AND($AE$11=$AL$3,$AH$11="Combined"),SUM('Raw Data'!AM655:AM656),IF(AND($AE$11=$AL$4,$AH$11="Combined"),SUM('Raw Data'!AM862:AM863),IF(AND($AE$11=$AL$5,$AH$11="Combined"),SUM('Raw Data'!AM1069:AM1070),IF(AND($AE$11=$AL$6,$AH$11="Combined"),SUM('Raw Data'!AM1276:AM1277),IF(AND($AE$11=$AL$7,$AH$11="Combined"),SUM('Raw Data'!AM1483:AM1484),"Error")))))))))))))))))))))</f>
        <v>1</v>
      </c>
      <c r="D73" s="6">
        <f>IF(AND($AE$11=$AL$1,OR($AH$11="Northbound",$AH$11="Eastbound")),'Raw Data'!AN241,IF(AND($AE$11=$AL$2,OR($AH$11="Northbound",$AH$11="Eastbound")),'Raw Data'!AN448,IF(AND($AE$11=$AL$3,OR($AH$11="Northbound",$AH$11="Eastbound")),'Raw Data'!AN655,IF(AND($AE$11=$AL$4,OR($AH$11="Northbound",$AH$11="Eastbound")),'Raw Data'!AN862,IF(AND($AE$11=$AL$5,OR($AH$11="Northbound",$AH$11="Eastbound")),'Raw Data'!AN1069,IF(AND($AE$11=$AL$6,OR($AH$11="Northbound",$AH$11="Eastbound")),'Raw Data'!AN1276,IF(AND($AE$11=$AL$7,OR($AH$11="Northbound",$AH$11="Eastbound")),'Raw Data'!AN1483,IF(AND($AE$11=$AL$1,OR($AH$11="Southbound",$AH$11="Westbound")),'Raw Data'!AN242,IF(AND($AE$11=$AL$2,OR($AH$11="Southbound",$AH$11="Westbound")),'Raw Data'!AN449,IF(AND($AE$11=$AL$3,OR($AH$11="Southbound",$AH$11="Westbound")),'Raw Data'!AN656,IF(AND($AE$11=$AL$4,OR($AH$11="Southbound",$AH$11="Westbound")),'Raw Data'!AN863,IF(AND($AE$11=$AL$5,OR($AH$11="Southbound",$AH$11="Westbound")),'Raw Data'!AN1070,IF(AND($AE$11=$AL$6,OR($AH$11="Southbound",$AH$11="Westbound")),'Raw Data'!AN1277,IF(AND($AE$11=$AL$7,OR($AH$11="Southbound",$AH$11="Westbound")),'Raw Data'!AN1484,IF(AND($AE$11=$AL$1,$AH$11="Combined"),SUM('Raw Data'!AN241:AN242),IF(AND($AE$11=$AL$2,$AH$11="Combined"),SUM('Raw Data'!AN448:AN449),IF(AND($AE$11=$AL$3,$AH$11="Combined"),SUM('Raw Data'!AN655:AN656),IF(AND($AE$11=$AL$4,$AH$11="Combined"),SUM('Raw Data'!AN862:AN863),IF(AND($AE$11=$AL$5,$AH$11="Combined"),SUM('Raw Data'!AN1069:AN1070),IF(AND($AE$11=$AL$6,$AH$11="Combined"),SUM('Raw Data'!AN1276:AN1277),IF(AND($AE$11=$AL$7,$AH$11="Combined"),SUM('Raw Data'!AN1483:AN1484),"Error")))))))))))))))))))))</f>
        <v>3</v>
      </c>
      <c r="E73" s="6">
        <f>IF(AND($AE$11=$AL$1,OR($AH$11="Northbound",$AH$11="Eastbound")),'Raw Data'!AO241,IF(AND($AE$11=$AL$2,OR($AH$11="Northbound",$AH$11="Eastbound")),'Raw Data'!AO448,IF(AND($AE$11=$AL$3,OR($AH$11="Northbound",$AH$11="Eastbound")),'Raw Data'!AO655,IF(AND($AE$11=$AL$4,OR($AH$11="Northbound",$AH$11="Eastbound")),'Raw Data'!AO862,IF(AND($AE$11=$AL$5,OR($AH$11="Northbound",$AH$11="Eastbound")),'Raw Data'!AO1069,IF(AND($AE$11=$AL$6,OR($AH$11="Northbound",$AH$11="Eastbound")),'Raw Data'!AO1276,IF(AND($AE$11=$AL$7,OR($AH$11="Northbound",$AH$11="Eastbound")),'Raw Data'!AO1483,IF(AND($AE$11=$AL$1,OR($AH$11="Southbound",$AH$11="Westbound")),'Raw Data'!AO242,IF(AND($AE$11=$AL$2,OR($AH$11="Southbound",$AH$11="Westbound")),'Raw Data'!AO449,IF(AND($AE$11=$AL$3,OR($AH$11="Southbound",$AH$11="Westbound")),'Raw Data'!AO656,IF(AND($AE$11=$AL$4,OR($AH$11="Southbound",$AH$11="Westbound")),'Raw Data'!AO863,IF(AND($AE$11=$AL$5,OR($AH$11="Southbound",$AH$11="Westbound")),'Raw Data'!AO1070,IF(AND($AE$11=$AL$6,OR($AH$11="Southbound",$AH$11="Westbound")),'Raw Data'!AO1277,IF(AND($AE$11=$AL$7,OR($AH$11="Southbound",$AH$11="Westbound")),'Raw Data'!AO1484,IF(AND($AE$11=$AL$1,$AH$11="Combined"),SUM('Raw Data'!AO241:AO242),IF(AND($AE$11=$AL$2,$AH$11="Combined"),SUM('Raw Data'!AO448:AO449),IF(AND($AE$11=$AL$3,$AH$11="Combined"),SUM('Raw Data'!AO655:AO656),IF(AND($AE$11=$AL$4,$AH$11="Combined"),SUM('Raw Data'!AO862:AO863),IF(AND($AE$11=$AL$5,$AH$11="Combined"),SUM('Raw Data'!AO1069:AO1070),IF(AND($AE$11=$AL$6,$AH$11="Combined"),SUM('Raw Data'!AO1276:AO1277),IF(AND($AE$11=$AL$7,$AH$11="Combined"),SUM('Raw Data'!AO1483:AO1484),"Error")))))))))))))))))))))</f>
        <v>4</v>
      </c>
      <c r="F73" s="6">
        <f>IF(AND($AE$11=$AL$1,OR($AH$11="Northbound",$AH$11="Eastbound")),'Raw Data'!AP241,IF(AND($AE$11=$AL$2,OR($AH$11="Northbound",$AH$11="Eastbound")),'Raw Data'!AP448,IF(AND($AE$11=$AL$3,OR($AH$11="Northbound",$AH$11="Eastbound")),'Raw Data'!AP655,IF(AND($AE$11=$AL$4,OR($AH$11="Northbound",$AH$11="Eastbound")),'Raw Data'!AP862,IF(AND($AE$11=$AL$5,OR($AH$11="Northbound",$AH$11="Eastbound")),'Raw Data'!AP1069,IF(AND($AE$11=$AL$6,OR($AH$11="Northbound",$AH$11="Eastbound")),'Raw Data'!AP1276,IF(AND($AE$11=$AL$7,OR($AH$11="Northbound",$AH$11="Eastbound")),'Raw Data'!AP1483,IF(AND($AE$11=$AL$1,OR($AH$11="Southbound",$AH$11="Westbound")),'Raw Data'!AP242,IF(AND($AE$11=$AL$2,OR($AH$11="Southbound",$AH$11="Westbound")),'Raw Data'!AP449,IF(AND($AE$11=$AL$3,OR($AH$11="Southbound",$AH$11="Westbound")),'Raw Data'!AP656,IF(AND($AE$11=$AL$4,OR($AH$11="Southbound",$AH$11="Westbound")),'Raw Data'!AP863,IF(AND($AE$11=$AL$5,OR($AH$11="Southbound",$AH$11="Westbound")),'Raw Data'!AP1070,IF(AND($AE$11=$AL$6,OR($AH$11="Southbound",$AH$11="Westbound")),'Raw Data'!AP1277,IF(AND($AE$11=$AL$7,OR($AH$11="Southbound",$AH$11="Westbound")),'Raw Data'!AP1484,IF(AND($AE$11=$AL$1,$AH$11="Combined"),SUM('Raw Data'!AP241:AP242),IF(AND($AE$11=$AL$2,$AH$11="Combined"),SUM('Raw Data'!AP448:AP449),IF(AND($AE$11=$AL$3,$AH$11="Combined"),SUM('Raw Data'!AP655:AP656),IF(AND($AE$11=$AL$4,$AH$11="Combined"),SUM('Raw Data'!AP862:AP863),IF(AND($AE$11=$AL$5,$AH$11="Combined"),SUM('Raw Data'!AP1069:AP1070),IF(AND($AE$11=$AL$6,$AH$11="Combined"),SUM('Raw Data'!AP1276:AP1277),IF(AND($AE$11=$AL$7,$AH$11="Combined"),SUM('Raw Data'!AP1483:AP1484),"Error")))))))))))))))))))))</f>
        <v>4</v>
      </c>
      <c r="G73" s="6">
        <f>IF(AND($AE$11=$AL$1,OR($AH$11="Northbound",$AH$11="Eastbound")),'Raw Data'!AQ241,IF(AND($AE$11=$AL$2,OR($AH$11="Northbound",$AH$11="Eastbound")),'Raw Data'!AQ448,IF(AND($AE$11=$AL$3,OR($AH$11="Northbound",$AH$11="Eastbound")),'Raw Data'!AQ655,IF(AND($AE$11=$AL$4,OR($AH$11="Northbound",$AH$11="Eastbound")),'Raw Data'!AQ862,IF(AND($AE$11=$AL$5,OR($AH$11="Northbound",$AH$11="Eastbound")),'Raw Data'!AQ1069,IF(AND($AE$11=$AL$6,OR($AH$11="Northbound",$AH$11="Eastbound")),'Raw Data'!AQ1276,IF(AND($AE$11=$AL$7,OR($AH$11="Northbound",$AH$11="Eastbound")),'Raw Data'!AQ1483,IF(AND($AE$11=$AL$1,OR($AH$11="Southbound",$AH$11="Westbound")),'Raw Data'!AQ242,IF(AND($AE$11=$AL$2,OR($AH$11="Southbound",$AH$11="Westbound")),'Raw Data'!AQ449,IF(AND($AE$11=$AL$3,OR($AH$11="Southbound",$AH$11="Westbound")),'Raw Data'!AQ656,IF(AND($AE$11=$AL$4,OR($AH$11="Southbound",$AH$11="Westbound")),'Raw Data'!AQ863,IF(AND($AE$11=$AL$5,OR($AH$11="Southbound",$AH$11="Westbound")),'Raw Data'!AQ1070,IF(AND($AE$11=$AL$6,OR($AH$11="Southbound",$AH$11="Westbound")),'Raw Data'!AQ1277,IF(AND($AE$11=$AL$7,OR($AH$11="Southbound",$AH$11="Westbound")),'Raw Data'!AQ1484,IF(AND($AE$11=$AL$1,$AH$11="Combined"),SUM('Raw Data'!AQ241:AQ242),IF(AND($AE$11=$AL$2,$AH$11="Combined"),SUM('Raw Data'!AQ448:AQ449),IF(AND($AE$11=$AL$3,$AH$11="Combined"),SUM('Raw Data'!AQ655:AQ656),IF(AND($AE$11=$AL$4,$AH$11="Combined"),SUM('Raw Data'!AQ862:AQ863),IF(AND($AE$11=$AL$5,$AH$11="Combined"),SUM('Raw Data'!AQ1069:AQ1070),IF(AND($AE$11=$AL$6,$AH$11="Combined"),SUM('Raw Data'!AQ1276:AQ1277),IF(AND($AE$11=$AL$7,$AH$11="Combined"),SUM('Raw Data'!AQ1483:AQ1484),"Error")))))))))))))))))))))</f>
        <v>4</v>
      </c>
      <c r="H73" s="6">
        <f>IF(AND($AE$11=$AL$1,OR($AH$11="Northbound",$AH$11="Eastbound")),'Raw Data'!AR241,IF(AND($AE$11=$AL$2,OR($AH$11="Northbound",$AH$11="Eastbound")),'Raw Data'!AR448,IF(AND($AE$11=$AL$3,OR($AH$11="Northbound",$AH$11="Eastbound")),'Raw Data'!AR655,IF(AND($AE$11=$AL$4,OR($AH$11="Northbound",$AH$11="Eastbound")),'Raw Data'!AR862,IF(AND($AE$11=$AL$5,OR($AH$11="Northbound",$AH$11="Eastbound")),'Raw Data'!AR1069,IF(AND($AE$11=$AL$6,OR($AH$11="Northbound",$AH$11="Eastbound")),'Raw Data'!AR1276,IF(AND($AE$11=$AL$7,OR($AH$11="Northbound",$AH$11="Eastbound")),'Raw Data'!AR1483,IF(AND($AE$11=$AL$1,OR($AH$11="Southbound",$AH$11="Westbound")),'Raw Data'!AR242,IF(AND($AE$11=$AL$2,OR($AH$11="Southbound",$AH$11="Westbound")),'Raw Data'!AR449,IF(AND($AE$11=$AL$3,OR($AH$11="Southbound",$AH$11="Westbound")),'Raw Data'!AR656,IF(AND($AE$11=$AL$4,OR($AH$11="Southbound",$AH$11="Westbound")),'Raw Data'!AR863,IF(AND($AE$11=$AL$5,OR($AH$11="Southbound",$AH$11="Westbound")),'Raw Data'!AR1070,IF(AND($AE$11=$AL$6,OR($AH$11="Southbound",$AH$11="Westbound")),'Raw Data'!AR1277,IF(AND($AE$11=$AL$7,OR($AH$11="Southbound",$AH$11="Westbound")),'Raw Data'!AR1484,IF(AND($AE$11=$AL$1,$AH$11="Combined"),SUM('Raw Data'!AR241:AR242),IF(AND($AE$11=$AL$2,$AH$11="Combined"),SUM('Raw Data'!AR448:AR449),IF(AND($AE$11=$AL$3,$AH$11="Combined"),SUM('Raw Data'!AR655:AR656),IF(AND($AE$11=$AL$4,$AH$11="Combined"),SUM('Raw Data'!AR862:AR863),IF(AND($AE$11=$AL$5,$AH$11="Combined"),SUM('Raw Data'!AR1069:AR1070),IF(AND($AE$11=$AL$6,$AH$11="Combined"),SUM('Raw Data'!AR1276:AR1277),IF(AND($AE$11=$AL$7,$AH$11="Combined"),SUM('Raw Data'!AR1483:AR1484),"Error")))))))))))))))))))))</f>
        <v>1</v>
      </c>
      <c r="I73" s="6">
        <f>IF(AND($AE$11=$AL$1,OR($AH$11="Northbound",$AH$11="Eastbound")),'Raw Data'!AS241,IF(AND($AE$11=$AL$2,OR($AH$11="Northbound",$AH$11="Eastbound")),'Raw Data'!AS448,IF(AND($AE$11=$AL$3,OR($AH$11="Northbound",$AH$11="Eastbound")),'Raw Data'!AS655,IF(AND($AE$11=$AL$4,OR($AH$11="Northbound",$AH$11="Eastbound")),'Raw Data'!AS862,IF(AND($AE$11=$AL$5,OR($AH$11="Northbound",$AH$11="Eastbound")),'Raw Data'!AS1069,IF(AND($AE$11=$AL$6,OR($AH$11="Northbound",$AH$11="Eastbound")),'Raw Data'!AS1276,IF(AND($AE$11=$AL$7,OR($AH$11="Northbound",$AH$11="Eastbound")),'Raw Data'!AS1483,IF(AND($AE$11=$AL$1,OR($AH$11="Southbound",$AH$11="Westbound")),'Raw Data'!AS242,IF(AND($AE$11=$AL$2,OR($AH$11="Southbound",$AH$11="Westbound")),'Raw Data'!AS449,IF(AND($AE$11=$AL$3,OR($AH$11="Southbound",$AH$11="Westbound")),'Raw Data'!AS656,IF(AND($AE$11=$AL$4,OR($AH$11="Southbound",$AH$11="Westbound")),'Raw Data'!AS863,IF(AND($AE$11=$AL$5,OR($AH$11="Southbound",$AH$11="Westbound")),'Raw Data'!AS1070,IF(AND($AE$11=$AL$6,OR($AH$11="Southbound",$AH$11="Westbound")),'Raw Data'!AS1277,IF(AND($AE$11=$AL$7,OR($AH$11="Southbound",$AH$11="Westbound")),'Raw Data'!AS1484,IF(AND($AE$11=$AL$1,$AH$11="Combined"),SUM('Raw Data'!AS241:AS242),IF(AND($AE$11=$AL$2,$AH$11="Combined"),SUM('Raw Data'!AS448:AS449),IF(AND($AE$11=$AL$3,$AH$11="Combined"),SUM('Raw Data'!AS655:AS656),IF(AND($AE$11=$AL$4,$AH$11="Combined"),SUM('Raw Data'!AS862:AS863),IF(AND($AE$11=$AL$5,$AH$11="Combined"),SUM('Raw Data'!AS1069:AS1070),IF(AND($AE$11=$AL$6,$AH$11="Combined"),SUM('Raw Data'!AS1276:AS1277),IF(AND($AE$11=$AL$7,$AH$11="Combined"),SUM('Raw Data'!AS1483:AS1484),"Error")))))))))))))))))))))</f>
        <v>0</v>
      </c>
      <c r="J73" s="6">
        <f>IF(AND($AE$11=$AL$1,OR($AH$11="Northbound",$AH$11="Eastbound")),'Raw Data'!AT241,IF(AND($AE$11=$AL$2,OR($AH$11="Northbound",$AH$11="Eastbound")),'Raw Data'!AT448,IF(AND($AE$11=$AL$3,OR($AH$11="Northbound",$AH$11="Eastbound")),'Raw Data'!AT655,IF(AND($AE$11=$AL$4,OR($AH$11="Northbound",$AH$11="Eastbound")),'Raw Data'!AT862,IF(AND($AE$11=$AL$5,OR($AH$11="Northbound",$AH$11="Eastbound")),'Raw Data'!AT1069,IF(AND($AE$11=$AL$6,OR($AH$11="Northbound",$AH$11="Eastbound")),'Raw Data'!AT1276,IF(AND($AE$11=$AL$7,OR($AH$11="Northbound",$AH$11="Eastbound")),'Raw Data'!AT1483,IF(AND($AE$11=$AL$1,OR($AH$11="Southbound",$AH$11="Westbound")),'Raw Data'!AT242,IF(AND($AE$11=$AL$2,OR($AH$11="Southbound",$AH$11="Westbound")),'Raw Data'!AT449,IF(AND($AE$11=$AL$3,OR($AH$11="Southbound",$AH$11="Westbound")),'Raw Data'!AT656,IF(AND($AE$11=$AL$4,OR($AH$11="Southbound",$AH$11="Westbound")),'Raw Data'!AT863,IF(AND($AE$11=$AL$5,OR($AH$11="Southbound",$AH$11="Westbound")),'Raw Data'!AT1070,IF(AND($AE$11=$AL$6,OR($AH$11="Southbound",$AH$11="Westbound")),'Raw Data'!AT1277,IF(AND($AE$11=$AL$7,OR($AH$11="Southbound",$AH$11="Westbound")),'Raw Data'!AT1484,IF(AND($AE$11=$AL$1,$AH$11="Combined"),SUM('Raw Data'!AT241:AT242),IF(AND($AE$11=$AL$2,$AH$11="Combined"),SUM('Raw Data'!AT448:AT449),IF(AND($AE$11=$AL$3,$AH$11="Combined"),SUM('Raw Data'!AT655:AT656),IF(AND($AE$11=$AL$4,$AH$11="Combined"),SUM('Raw Data'!AT862:AT863),IF(AND($AE$11=$AL$5,$AH$11="Combined"),SUM('Raw Data'!AT1069:AT1070),IF(AND($AE$11=$AL$6,$AH$11="Combined"),SUM('Raw Data'!AT1276:AT1277),IF(AND($AE$11=$AL$7,$AH$11="Combined"),SUM('Raw Data'!AT1483:AT1484),"Error")))))))))))))))))))))</f>
        <v>0</v>
      </c>
      <c r="K73" s="6">
        <f>IF(AND($AE$11=$AL$1,OR($AH$11="Northbound",$AH$11="Eastbound")),'Raw Data'!AU241,IF(AND($AE$11=$AL$2,OR($AH$11="Northbound",$AH$11="Eastbound")),'Raw Data'!AU448,IF(AND($AE$11=$AL$3,OR($AH$11="Northbound",$AH$11="Eastbound")),'Raw Data'!AU655,IF(AND($AE$11=$AL$4,OR($AH$11="Northbound",$AH$11="Eastbound")),'Raw Data'!AU862,IF(AND($AE$11=$AL$5,OR($AH$11="Northbound",$AH$11="Eastbound")),'Raw Data'!AU1069,IF(AND($AE$11=$AL$6,OR($AH$11="Northbound",$AH$11="Eastbound")),'Raw Data'!AU1276,IF(AND($AE$11=$AL$7,OR($AH$11="Northbound",$AH$11="Eastbound")),'Raw Data'!AU1483,IF(AND($AE$11=$AL$1,OR($AH$11="Southbound",$AH$11="Westbound")),'Raw Data'!AU242,IF(AND($AE$11=$AL$2,OR($AH$11="Southbound",$AH$11="Westbound")),'Raw Data'!AU449,IF(AND($AE$11=$AL$3,OR($AH$11="Southbound",$AH$11="Westbound")),'Raw Data'!AU656,IF(AND($AE$11=$AL$4,OR($AH$11="Southbound",$AH$11="Westbound")),'Raw Data'!AU863,IF(AND($AE$11=$AL$5,OR($AH$11="Southbound",$AH$11="Westbound")),'Raw Data'!AU1070,IF(AND($AE$11=$AL$6,OR($AH$11="Southbound",$AH$11="Westbound")),'Raw Data'!AU1277,IF(AND($AE$11=$AL$7,OR($AH$11="Southbound",$AH$11="Westbound")),'Raw Data'!AU1484,IF(AND($AE$11=$AL$1,$AH$11="Combined"),SUM('Raw Data'!AU241:AU242),IF(AND($AE$11=$AL$2,$AH$11="Combined"),SUM('Raw Data'!AU448:AU449),IF(AND($AE$11=$AL$3,$AH$11="Combined"),SUM('Raw Data'!AU655:AU656),IF(AND($AE$11=$AL$4,$AH$11="Combined"),SUM('Raw Data'!AU862:AU863),IF(AND($AE$11=$AL$5,$AH$11="Combined"),SUM('Raw Data'!AU1069:AU1070),IF(AND($AE$11=$AL$6,$AH$11="Combined"),SUM('Raw Data'!AU1276:AU1277),IF(AND($AE$11=$AL$7,$AH$11="Combined"),SUM('Raw Data'!AU1483:AU1484),"Error")))))))))))))))))))))</f>
        <v>0</v>
      </c>
      <c r="L73" s="6">
        <f>IF(AND($AE$11=$AL$1,OR($AH$11="Northbound",$AH$11="Eastbound")),'Raw Data'!AV241,IF(AND($AE$11=$AL$2,OR($AH$11="Northbound",$AH$11="Eastbound")),'Raw Data'!AV448,IF(AND($AE$11=$AL$3,OR($AH$11="Northbound",$AH$11="Eastbound")),'Raw Data'!AV655,IF(AND($AE$11=$AL$4,OR($AH$11="Northbound",$AH$11="Eastbound")),'Raw Data'!AV862,IF(AND($AE$11=$AL$5,OR($AH$11="Northbound",$AH$11="Eastbound")),'Raw Data'!AV1069,IF(AND($AE$11=$AL$6,OR($AH$11="Northbound",$AH$11="Eastbound")),'Raw Data'!AV1276,IF(AND($AE$11=$AL$7,OR($AH$11="Northbound",$AH$11="Eastbound")),'Raw Data'!AV1483,IF(AND($AE$11=$AL$1,OR($AH$11="Southbound",$AH$11="Westbound")),'Raw Data'!AV242,IF(AND($AE$11=$AL$2,OR($AH$11="Southbound",$AH$11="Westbound")),'Raw Data'!AV449,IF(AND($AE$11=$AL$3,OR($AH$11="Southbound",$AH$11="Westbound")),'Raw Data'!AV656,IF(AND($AE$11=$AL$4,OR($AH$11="Southbound",$AH$11="Westbound")),'Raw Data'!AV863,IF(AND($AE$11=$AL$5,OR($AH$11="Southbound",$AH$11="Westbound")),'Raw Data'!AV1070,IF(AND($AE$11=$AL$6,OR($AH$11="Southbound",$AH$11="Westbound")),'Raw Data'!AV1277,IF(AND($AE$11=$AL$7,OR($AH$11="Southbound",$AH$11="Westbound")),'Raw Data'!AV1484,IF(AND($AE$11=$AL$1,$AH$11="Combined"),SUM('Raw Data'!AV241:AV242),IF(AND($AE$11=$AL$2,$AH$11="Combined"),SUM('Raw Data'!AV448:AV449),IF(AND($AE$11=$AL$3,$AH$11="Combined"),SUM('Raw Data'!AV655:AV656),IF(AND($AE$11=$AL$4,$AH$11="Combined"),SUM('Raw Data'!AV862:AV863),IF(AND($AE$11=$AL$5,$AH$11="Combined"),SUM('Raw Data'!AV1069:AV1070),IF(AND($AE$11=$AL$6,$AH$11="Combined"),SUM('Raw Data'!AV1276:AV1277),IF(AND($AE$11=$AL$7,$AH$11="Combined"),SUM('Raw Data'!AV1483:AV1484),"Error")))))))))))))))))))))</f>
        <v>0</v>
      </c>
      <c r="M73" s="6">
        <f>IF(AND($AE$11=$AL$1,OR($AH$11="Northbound",$AH$11="Eastbound")),'Raw Data'!AW241,IF(AND($AE$11=$AL$2,OR($AH$11="Northbound",$AH$11="Eastbound")),'Raw Data'!AW448,IF(AND($AE$11=$AL$3,OR($AH$11="Northbound",$AH$11="Eastbound")),'Raw Data'!AW655,IF(AND($AE$11=$AL$4,OR($AH$11="Northbound",$AH$11="Eastbound")),'Raw Data'!AW862,IF(AND($AE$11=$AL$5,OR($AH$11="Northbound",$AH$11="Eastbound")),'Raw Data'!AW1069,IF(AND($AE$11=$AL$6,OR($AH$11="Northbound",$AH$11="Eastbound")),'Raw Data'!AW1276,IF(AND($AE$11=$AL$7,OR($AH$11="Northbound",$AH$11="Eastbound")),'Raw Data'!AW1483,IF(AND($AE$11=$AL$1,OR($AH$11="Southbound",$AH$11="Westbound")),'Raw Data'!AW242,IF(AND($AE$11=$AL$2,OR($AH$11="Southbound",$AH$11="Westbound")),'Raw Data'!AW449,IF(AND($AE$11=$AL$3,OR($AH$11="Southbound",$AH$11="Westbound")),'Raw Data'!AW656,IF(AND($AE$11=$AL$4,OR($AH$11="Southbound",$AH$11="Westbound")),'Raw Data'!AW863,IF(AND($AE$11=$AL$5,OR($AH$11="Southbound",$AH$11="Westbound")),'Raw Data'!AW1070,IF(AND($AE$11=$AL$6,OR($AH$11="Southbound",$AH$11="Westbound")),'Raw Data'!AW1277,IF(AND($AE$11=$AL$7,OR($AH$11="Southbound",$AH$11="Westbound")),'Raw Data'!AW1484,IF(AND($AE$11=$AL$1,$AH$11="Combined"),SUM('Raw Data'!AW241:AW242),IF(AND($AE$11=$AL$2,$AH$11="Combined"),SUM('Raw Data'!AW448:AW449),IF(AND($AE$11=$AL$3,$AH$11="Combined"),SUM('Raw Data'!AW655:AW656),IF(AND($AE$11=$AL$4,$AH$11="Combined"),SUM('Raw Data'!AW862:AW863),IF(AND($AE$11=$AL$5,$AH$11="Combined"),SUM('Raw Data'!AW1069:AW1070),IF(AND($AE$11=$AL$6,$AH$11="Combined"),SUM('Raw Data'!AW1276:AW1277),IF(AND($AE$11=$AL$7,$AH$11="Combined"),SUM('Raw Data'!AW1483:AW1484),"Error")))))))))))))))))))))</f>
        <v>0</v>
      </c>
      <c r="N73" s="6">
        <f>IF(AND($AE$11=$AL$1,OR($AH$11="Northbound",$AH$11="Eastbound")),'Raw Data'!AX241,IF(AND($AE$11=$AL$2,OR($AH$11="Northbound",$AH$11="Eastbound")),'Raw Data'!AX448,IF(AND($AE$11=$AL$3,OR($AH$11="Northbound",$AH$11="Eastbound")),'Raw Data'!AX655,IF(AND($AE$11=$AL$4,OR($AH$11="Northbound",$AH$11="Eastbound")),'Raw Data'!AX862,IF(AND($AE$11=$AL$5,OR($AH$11="Northbound",$AH$11="Eastbound")),'Raw Data'!AX1069,IF(AND($AE$11=$AL$6,OR($AH$11="Northbound",$AH$11="Eastbound")),'Raw Data'!AX1276,IF(AND($AE$11=$AL$7,OR($AH$11="Northbound",$AH$11="Eastbound")),'Raw Data'!AX1483,IF(AND($AE$11=$AL$1,OR($AH$11="Southbound",$AH$11="Westbound")),'Raw Data'!AX242,IF(AND($AE$11=$AL$2,OR($AH$11="Southbound",$AH$11="Westbound")),'Raw Data'!AX449,IF(AND($AE$11=$AL$3,OR($AH$11="Southbound",$AH$11="Westbound")),'Raw Data'!AX656,IF(AND($AE$11=$AL$4,OR($AH$11="Southbound",$AH$11="Westbound")),'Raw Data'!AX863,IF(AND($AE$11=$AL$5,OR($AH$11="Southbound",$AH$11="Westbound")),'Raw Data'!AX1070,IF(AND($AE$11=$AL$6,OR($AH$11="Southbound",$AH$11="Westbound")),'Raw Data'!AX1277,IF(AND($AE$11=$AL$7,OR($AH$11="Southbound",$AH$11="Westbound")),'Raw Data'!AX1484,IF(AND($AE$11=$AL$1,$AH$11="Combined"),SUM('Raw Data'!AX241:AX242),IF(AND($AE$11=$AL$2,$AH$11="Combined"),SUM('Raw Data'!AX448:AX449),IF(AND($AE$11=$AL$3,$AH$11="Combined"),SUM('Raw Data'!AX655:AX656),IF(AND($AE$11=$AL$4,$AH$11="Combined"),SUM('Raw Data'!AX862:AX863),IF(AND($AE$11=$AL$5,$AH$11="Combined"),SUM('Raw Data'!AX1069:AX1070),IF(AND($AE$11=$AL$6,$AH$11="Combined"),SUM('Raw Data'!AX1276:AX1277),IF(AND($AE$11=$AL$7,$AH$11="Combined"),SUM('Raw Data'!AX1483:AX1484),"Error")))))))))))))))))))))</f>
        <v>0</v>
      </c>
      <c r="O73" s="6">
        <f>IF(AND($AE$11=$AL$1,OR($AH$11="Northbound",$AH$11="Eastbound")),'Raw Data'!AY241,IF(AND($AE$11=$AL$2,OR($AH$11="Northbound",$AH$11="Eastbound")),'Raw Data'!AY448,IF(AND($AE$11=$AL$3,OR($AH$11="Northbound",$AH$11="Eastbound")),'Raw Data'!AY655,IF(AND($AE$11=$AL$4,OR($AH$11="Northbound",$AH$11="Eastbound")),'Raw Data'!AY862,IF(AND($AE$11=$AL$5,OR($AH$11="Northbound",$AH$11="Eastbound")),'Raw Data'!AY1069,IF(AND($AE$11=$AL$6,OR($AH$11="Northbound",$AH$11="Eastbound")),'Raw Data'!AY1276,IF(AND($AE$11=$AL$7,OR($AH$11="Northbound",$AH$11="Eastbound")),'Raw Data'!AY1483,IF(AND($AE$11=$AL$1,OR($AH$11="Southbound",$AH$11="Westbound")),'Raw Data'!AY242,IF(AND($AE$11=$AL$2,OR($AH$11="Southbound",$AH$11="Westbound")),'Raw Data'!AY449,IF(AND($AE$11=$AL$3,OR($AH$11="Southbound",$AH$11="Westbound")),'Raw Data'!AY656,IF(AND($AE$11=$AL$4,OR($AH$11="Southbound",$AH$11="Westbound")),'Raw Data'!AY863,IF(AND($AE$11=$AL$5,OR($AH$11="Southbound",$AH$11="Westbound")),'Raw Data'!AY1070,IF(AND($AE$11=$AL$6,OR($AH$11="Southbound",$AH$11="Westbound")),'Raw Data'!AY1277,IF(AND($AE$11=$AL$7,OR($AH$11="Southbound",$AH$11="Westbound")),'Raw Data'!AY1484,IF(AND($AE$11=$AL$1,$AH$11="Combined"),SUM('Raw Data'!AY241:AY242),IF(AND($AE$11=$AL$2,$AH$11="Combined"),SUM('Raw Data'!AY448:AY449),IF(AND($AE$11=$AL$3,$AH$11="Combined"),SUM('Raw Data'!AY655:AY656),IF(AND($AE$11=$AL$4,$AH$11="Combined"),SUM('Raw Data'!AY862:AY863),IF(AND($AE$11=$AL$5,$AH$11="Combined"),SUM('Raw Data'!AY1069:AY1070),IF(AND($AE$11=$AL$6,$AH$11="Combined"),SUM('Raw Data'!AY1276:AY1277),IF(AND($AE$11=$AL$7,$AH$11="Combined"),SUM('Raw Data'!AY1483:AY1484),"Error")))))))))))))))))))))</f>
        <v>0</v>
      </c>
      <c r="P73" s="6">
        <f>IF(AND($AE$11=$AL$1,OR($AH$11="Northbound",$AH$11="Eastbound")),'Raw Data'!AZ241,IF(AND($AE$11=$AL$2,OR($AH$11="Northbound",$AH$11="Eastbound")),'Raw Data'!AZ448,IF(AND($AE$11=$AL$3,OR($AH$11="Northbound",$AH$11="Eastbound")),'Raw Data'!AZ655,IF(AND($AE$11=$AL$4,OR($AH$11="Northbound",$AH$11="Eastbound")),'Raw Data'!AZ862,IF(AND($AE$11=$AL$5,OR($AH$11="Northbound",$AH$11="Eastbound")),'Raw Data'!AZ1069,IF(AND($AE$11=$AL$6,OR($AH$11="Northbound",$AH$11="Eastbound")),'Raw Data'!AZ1276,IF(AND($AE$11=$AL$7,OR($AH$11="Northbound",$AH$11="Eastbound")),'Raw Data'!AZ1483,IF(AND($AE$11=$AL$1,OR($AH$11="Southbound",$AH$11="Westbound")),'Raw Data'!AZ242,IF(AND($AE$11=$AL$2,OR($AH$11="Southbound",$AH$11="Westbound")),'Raw Data'!AZ449,IF(AND($AE$11=$AL$3,OR($AH$11="Southbound",$AH$11="Westbound")),'Raw Data'!AZ656,IF(AND($AE$11=$AL$4,OR($AH$11="Southbound",$AH$11="Westbound")),'Raw Data'!AZ863,IF(AND($AE$11=$AL$5,OR($AH$11="Southbound",$AH$11="Westbound")),'Raw Data'!AZ1070,IF(AND($AE$11=$AL$6,OR($AH$11="Southbound",$AH$11="Westbound")),'Raw Data'!AZ1277,IF(AND($AE$11=$AL$7,OR($AH$11="Southbound",$AH$11="Westbound")),'Raw Data'!AZ1484,IF(AND($AE$11=$AL$1,$AH$11="Combined"),SUM('Raw Data'!AZ241:AZ242),IF(AND($AE$11=$AL$2,$AH$11="Combined"),SUM('Raw Data'!AZ448:AZ449),IF(AND($AE$11=$AL$3,$AH$11="Combined"),SUM('Raw Data'!AZ655:AZ656),IF(AND($AE$11=$AL$4,$AH$11="Combined"),SUM('Raw Data'!AZ862:AZ863),IF(AND($AE$11=$AL$5,$AH$11="Combined"),SUM('Raw Data'!AZ1069:AZ1070),IF(AND($AE$11=$AL$6,$AH$11="Combined"),SUM('Raw Data'!AZ1276:AZ1277),IF(AND($AE$11=$AL$7,$AH$11="Combined"),SUM('Raw Data'!AZ1483:AZ1484),"Error")))))))))))))))))))))</f>
        <v>0</v>
      </c>
      <c r="Q73" s="6">
        <f>IF(AND($AE$11=$AL$1,OR($AH$11="Northbound",$AH$11="Eastbound")),'Raw Data'!BA241,IF(AND($AE$11=$AL$2,OR($AH$11="Northbound",$AH$11="Eastbound")),'Raw Data'!BA448,IF(AND($AE$11=$AL$3,OR($AH$11="Northbound",$AH$11="Eastbound")),'Raw Data'!BA655,IF(AND($AE$11=$AL$4,OR($AH$11="Northbound",$AH$11="Eastbound")),'Raw Data'!BA862,IF(AND($AE$11=$AL$5,OR($AH$11="Northbound",$AH$11="Eastbound")),'Raw Data'!BA1069,IF(AND($AE$11=$AL$6,OR($AH$11="Northbound",$AH$11="Eastbound")),'Raw Data'!BA1276,IF(AND($AE$11=$AL$7,OR($AH$11="Northbound",$AH$11="Eastbound")),'Raw Data'!BA1483,IF(AND($AE$11=$AL$1,OR($AH$11="Southbound",$AH$11="Westbound")),'Raw Data'!BA242,IF(AND($AE$11=$AL$2,OR($AH$11="Southbound",$AH$11="Westbound")),'Raw Data'!BA449,IF(AND($AE$11=$AL$3,OR($AH$11="Southbound",$AH$11="Westbound")),'Raw Data'!BA656,IF(AND($AE$11=$AL$4,OR($AH$11="Southbound",$AH$11="Westbound")),'Raw Data'!BA863,IF(AND($AE$11=$AL$5,OR($AH$11="Southbound",$AH$11="Westbound")),'Raw Data'!BA1070,IF(AND($AE$11=$AL$6,OR($AH$11="Southbound",$AH$11="Westbound")),'Raw Data'!BA1277,IF(AND($AE$11=$AL$7,OR($AH$11="Southbound",$AH$11="Westbound")),'Raw Data'!BA1484,IF(AND($AE$11=$AL$1,$AH$11="Combined"),SUM('Raw Data'!BA241:BA242),IF(AND($AE$11=$AL$2,$AH$11="Combined"),SUM('Raw Data'!BA448:BA449),IF(AND($AE$11=$AL$3,$AH$11="Combined"),SUM('Raw Data'!BA655:BA656),IF(AND($AE$11=$AL$4,$AH$11="Combined"),SUM('Raw Data'!BA862:BA863),IF(AND($AE$11=$AL$5,$AH$11="Combined"),SUM('Raw Data'!BA1069:BA1070),IF(AND($AE$11=$AL$6,$AH$11="Combined"),SUM('Raw Data'!BA1276:BA1277),IF(AND($AE$11=$AL$7,$AH$11="Combined"),SUM('Raw Data'!BA1483:BA1484),"Error")))))))))))))))))))))</f>
        <v>0</v>
      </c>
      <c r="R73" s="6">
        <f>IF(AND($AE$11=$AL$1,OR($AH$11="Northbound",$AH$11="Eastbound")),'Raw Data'!BB241,IF(AND($AE$11=$AL$2,OR($AH$11="Northbound",$AH$11="Eastbound")),'Raw Data'!BB448,IF(AND($AE$11=$AL$3,OR($AH$11="Northbound",$AH$11="Eastbound")),'Raw Data'!BB655,IF(AND($AE$11=$AL$4,OR($AH$11="Northbound",$AH$11="Eastbound")),'Raw Data'!BB862,IF(AND($AE$11=$AL$5,OR($AH$11="Northbound",$AH$11="Eastbound")),'Raw Data'!BB1069,IF(AND($AE$11=$AL$6,OR($AH$11="Northbound",$AH$11="Eastbound")),'Raw Data'!BB1276,IF(AND($AE$11=$AL$7,OR($AH$11="Northbound",$AH$11="Eastbound")),'Raw Data'!BB1483,IF(AND($AE$11=$AL$1,OR($AH$11="Southbound",$AH$11="Westbound")),'Raw Data'!BB242,IF(AND($AE$11=$AL$2,OR($AH$11="Southbound",$AH$11="Westbound")),'Raw Data'!BB449,IF(AND($AE$11=$AL$3,OR($AH$11="Southbound",$AH$11="Westbound")),'Raw Data'!BB656,IF(AND($AE$11=$AL$4,OR($AH$11="Southbound",$AH$11="Westbound")),'Raw Data'!BB863,IF(AND($AE$11=$AL$5,OR($AH$11="Southbound",$AH$11="Westbound")),'Raw Data'!BB1070,IF(AND($AE$11=$AL$6,OR($AH$11="Southbound",$AH$11="Westbound")),'Raw Data'!BB1277,IF(AND($AE$11=$AL$7,OR($AH$11="Southbound",$AH$11="Westbound")),'Raw Data'!BB1484,IF(AND($AE$11=$AL$1,$AH$11="Combined"),SUM('Raw Data'!BB241:BB242),IF(AND($AE$11=$AL$2,$AH$11="Combined"),SUM('Raw Data'!BB448:BB449),IF(AND($AE$11=$AL$3,$AH$11="Combined"),SUM('Raw Data'!BB655:BB656),IF(AND($AE$11=$AL$4,$AH$11="Combined"),SUM('Raw Data'!BB862:BB863),IF(AND($AE$11=$AL$5,$AH$11="Combined"),SUM('Raw Data'!BB1069:BB1070),IF(AND($AE$11=$AL$6,$AH$11="Combined"),SUM('Raw Data'!BB1276:BB1277),IF(AND($AE$11=$AL$7,$AH$11="Combined"),SUM('Raw Data'!BB1483:BB1484),"Error")))))))))))))))))))))</f>
        <v>0</v>
      </c>
      <c r="S73" s="6">
        <f>IF(AND($AE$11=$AL$1,OR($AH$11="Northbound",$AH$11="Eastbound")),'Raw Data'!BC241,IF(AND($AE$11=$AL$2,OR($AH$11="Northbound",$AH$11="Eastbound")),'Raw Data'!BC448,IF(AND($AE$11=$AL$3,OR($AH$11="Northbound",$AH$11="Eastbound")),'Raw Data'!BC655,IF(AND($AE$11=$AL$4,OR($AH$11="Northbound",$AH$11="Eastbound")),'Raw Data'!BC862,IF(AND($AE$11=$AL$5,OR($AH$11="Northbound",$AH$11="Eastbound")),'Raw Data'!BC1069,IF(AND($AE$11=$AL$6,OR($AH$11="Northbound",$AH$11="Eastbound")),'Raw Data'!BC1276,IF(AND($AE$11=$AL$7,OR($AH$11="Northbound",$AH$11="Eastbound")),'Raw Data'!BC1483,IF(AND($AE$11=$AL$1,OR($AH$11="Southbound",$AH$11="Westbound")),'Raw Data'!BC242,IF(AND($AE$11=$AL$2,OR($AH$11="Southbound",$AH$11="Westbound")),'Raw Data'!BC449,IF(AND($AE$11=$AL$3,OR($AH$11="Southbound",$AH$11="Westbound")),'Raw Data'!BC656,IF(AND($AE$11=$AL$4,OR($AH$11="Southbound",$AH$11="Westbound")),'Raw Data'!BC863,IF(AND($AE$11=$AL$5,OR($AH$11="Southbound",$AH$11="Westbound")),'Raw Data'!BC1070,IF(AND($AE$11=$AL$6,OR($AH$11="Southbound",$AH$11="Westbound")),'Raw Data'!BC1277,IF(AND($AE$11=$AL$7,OR($AH$11="Southbound",$AH$11="Westbound")),'Raw Data'!BC1484,IF(AND($AE$11=$AL$1,$AH$11="Combined"),SUM('Raw Data'!BC241:BC242),IF(AND($AE$11=$AL$2,$AH$11="Combined"),SUM('Raw Data'!BC448:BC449),IF(AND($AE$11=$AL$3,$AH$11="Combined"),SUM('Raw Data'!BC655:BC656),IF(AND($AE$11=$AL$4,$AH$11="Combined"),SUM('Raw Data'!BC862:BC863),IF(AND($AE$11=$AL$5,$AH$11="Combined"),SUM('Raw Data'!BC1069:BC1070),IF(AND($AE$11=$AL$6,$AH$11="Combined"),SUM('Raw Data'!BC1276:BC1277),IF(AND($AE$11=$AL$7,$AH$11="Combined"),SUM('Raw Data'!BC1483:BC1484),"Error")))))))))))))))))))))</f>
        <v>0</v>
      </c>
      <c r="T73" s="6">
        <f>IF(AND($AE$11=$AL$1,OR($AH$11="Northbound",$AH$11="Eastbound")),'Raw Data'!BD241,IF(AND($AE$11=$AL$2,OR($AH$11="Northbound",$AH$11="Eastbound")),'Raw Data'!BD448,IF(AND($AE$11=$AL$3,OR($AH$11="Northbound",$AH$11="Eastbound")),'Raw Data'!BD655,IF(AND($AE$11=$AL$4,OR($AH$11="Northbound",$AH$11="Eastbound")),'Raw Data'!BD862,IF(AND($AE$11=$AL$5,OR($AH$11="Northbound",$AH$11="Eastbound")),'Raw Data'!BD1069,IF(AND($AE$11=$AL$6,OR($AH$11="Northbound",$AH$11="Eastbound")),'Raw Data'!BD1276,IF(AND($AE$11=$AL$7,OR($AH$11="Northbound",$AH$11="Eastbound")),'Raw Data'!BD1483,IF(AND($AE$11=$AL$1,OR($AH$11="Southbound",$AH$11="Westbound")),'Raw Data'!BD242,IF(AND($AE$11=$AL$2,OR($AH$11="Southbound",$AH$11="Westbound")),'Raw Data'!BD449,IF(AND($AE$11=$AL$3,OR($AH$11="Southbound",$AH$11="Westbound")),'Raw Data'!BD656,IF(AND($AE$11=$AL$4,OR($AH$11="Southbound",$AH$11="Westbound")),'Raw Data'!BD863,IF(AND($AE$11=$AL$5,OR($AH$11="Southbound",$AH$11="Westbound")),'Raw Data'!BD1070,IF(AND($AE$11=$AL$6,OR($AH$11="Southbound",$AH$11="Westbound")),'Raw Data'!BD1277,IF(AND($AE$11=$AL$7,OR($AH$11="Southbound",$AH$11="Westbound")),'Raw Data'!BD1484,IF(AND($AE$11=$AL$1,$AH$11="Combined"),SUM('Raw Data'!BD241:BD242),IF(AND($AE$11=$AL$2,$AH$11="Combined"),SUM('Raw Data'!BD448:BD449),IF(AND($AE$11=$AL$3,$AH$11="Combined"),SUM('Raw Data'!BD655:BD656),IF(AND($AE$11=$AL$4,$AH$11="Combined"),SUM('Raw Data'!BD862:BD863),IF(AND($AE$11=$AL$5,$AH$11="Combined"),SUM('Raw Data'!BD1069:BD1070),IF(AND($AE$11=$AL$6,$AH$11="Combined"),SUM('Raw Data'!BD1276:BD1277),IF(AND($AE$11=$AL$7,$AH$11="Combined"),SUM('Raw Data'!BD1483:BD1484),"Error")))))))))))))))))))))</f>
        <v>0</v>
      </c>
      <c r="U73" s="6">
        <f>IF(AND($AE$11=$AL$1,OR($AH$11="Northbound",$AH$11="Eastbound")),'Raw Data'!BE241,IF(AND($AE$11=$AL$2,OR($AH$11="Northbound",$AH$11="Eastbound")),'Raw Data'!BE448,IF(AND($AE$11=$AL$3,OR($AH$11="Northbound",$AH$11="Eastbound")),'Raw Data'!BE655,IF(AND($AE$11=$AL$4,OR($AH$11="Northbound",$AH$11="Eastbound")),'Raw Data'!BE862,IF(AND($AE$11=$AL$5,OR($AH$11="Northbound",$AH$11="Eastbound")),'Raw Data'!BE1069,IF(AND($AE$11=$AL$6,OR($AH$11="Northbound",$AH$11="Eastbound")),'Raw Data'!BE1276,IF(AND($AE$11=$AL$7,OR($AH$11="Northbound",$AH$11="Eastbound")),'Raw Data'!BE1483,IF(AND($AE$11=$AL$1,OR($AH$11="Southbound",$AH$11="Westbound")),'Raw Data'!BE242,IF(AND($AE$11=$AL$2,OR($AH$11="Southbound",$AH$11="Westbound")),'Raw Data'!BE449,IF(AND($AE$11=$AL$3,OR($AH$11="Southbound",$AH$11="Westbound")),'Raw Data'!BE656,IF(AND($AE$11=$AL$4,OR($AH$11="Southbound",$AH$11="Westbound")),'Raw Data'!BE863,IF(AND($AE$11=$AL$5,OR($AH$11="Southbound",$AH$11="Westbound")),'Raw Data'!BE1070,IF(AND($AE$11=$AL$6,OR($AH$11="Southbound",$AH$11="Westbound")),'Raw Data'!BE1277,IF(AND($AE$11=$AL$7,OR($AH$11="Southbound",$AH$11="Westbound")),'Raw Data'!BE1484,IF(AND($AE$11=$AL$1,$AH$11="Combined"),SUM('Raw Data'!BE241:BE242),IF(AND($AE$11=$AL$2,$AH$11="Combined"),SUM('Raw Data'!BE448:BE449),IF(AND($AE$11=$AL$3,$AH$11="Combined"),SUM('Raw Data'!BE655:BE656),IF(AND($AE$11=$AL$4,$AH$11="Combined"),SUM('Raw Data'!BE862:BE863),IF(AND($AE$11=$AL$5,$AH$11="Combined"),SUM('Raw Data'!BE1069:BE1070),IF(AND($AE$11=$AL$6,$AH$11="Combined"),SUM('Raw Data'!BE1276:BE1277),IF(AND($AE$11=$AL$7,$AH$11="Combined"),SUM('Raw Data'!BE1483:BE1484),"Error")))))))))))))))))))))</f>
        <v>0</v>
      </c>
      <c r="V73" s="6">
        <f>IF(AND($AE$11=$AL$1,OR($AH$11="Northbound",$AH$11="Eastbound")),'Raw Data'!BF241,IF(AND($AE$11=$AL$2,OR($AH$11="Northbound",$AH$11="Eastbound")),'Raw Data'!BF448,IF(AND($AE$11=$AL$3,OR($AH$11="Northbound",$AH$11="Eastbound")),'Raw Data'!BF655,IF(AND($AE$11=$AL$4,OR($AH$11="Northbound",$AH$11="Eastbound")),'Raw Data'!BF862,IF(AND($AE$11=$AL$5,OR($AH$11="Northbound",$AH$11="Eastbound")),'Raw Data'!BF1069,IF(AND($AE$11=$AL$6,OR($AH$11="Northbound",$AH$11="Eastbound")),'Raw Data'!BF1276,IF(AND($AE$11=$AL$7,OR($AH$11="Northbound",$AH$11="Eastbound")),'Raw Data'!BF1483,IF(AND($AE$11=$AL$1,OR($AH$11="Southbound",$AH$11="Westbound")),'Raw Data'!BF242,IF(AND($AE$11=$AL$2,OR($AH$11="Southbound",$AH$11="Westbound")),'Raw Data'!BF449,IF(AND($AE$11=$AL$3,OR($AH$11="Southbound",$AH$11="Westbound")),'Raw Data'!BF656,IF(AND($AE$11=$AL$4,OR($AH$11="Southbound",$AH$11="Westbound")),'Raw Data'!BF863,IF(AND($AE$11=$AL$5,OR($AH$11="Southbound",$AH$11="Westbound")),'Raw Data'!BF1070,IF(AND($AE$11=$AL$6,OR($AH$11="Southbound",$AH$11="Westbound")),'Raw Data'!BF1277,IF(AND($AE$11=$AL$7,OR($AH$11="Southbound",$AH$11="Westbound")),'Raw Data'!BF1484,IF(AND($AE$11=$AL$1,$AH$11="Combined"),SUM('Raw Data'!BF241:BF242),IF(AND($AE$11=$AL$2,$AH$11="Combined"),SUM('Raw Data'!BF448:BF449),IF(AND($AE$11=$AL$3,$AH$11="Combined"),SUM('Raw Data'!BF655:BF656),IF(AND($AE$11=$AL$4,$AH$11="Combined"),SUM('Raw Data'!BF862:BF863),IF(AND($AE$11=$AL$5,$AH$11="Combined"),SUM('Raw Data'!BF1069:BF1070),IF(AND($AE$11=$AL$6,$AH$11="Combined"),SUM('Raw Data'!BF1276:BF1277),IF(AND($AE$11=$AL$7,$AH$11="Combined"),SUM('Raw Data'!BF1483:BF1484),"Error")))))))))))))))))))))</f>
        <v>0</v>
      </c>
      <c r="W73" s="6">
        <f>IF(AND($AE$11=$AL$1,OR($AH$11="Northbound",$AH$11="Eastbound")),'Raw Data'!BG241,IF(AND($AE$11=$AL$2,OR($AH$11="Northbound",$AH$11="Eastbound")),'Raw Data'!BG448,IF(AND($AE$11=$AL$3,OR($AH$11="Northbound",$AH$11="Eastbound")),'Raw Data'!BG655,IF(AND($AE$11=$AL$4,OR($AH$11="Northbound",$AH$11="Eastbound")),'Raw Data'!BG862,IF(AND($AE$11=$AL$5,OR($AH$11="Northbound",$AH$11="Eastbound")),'Raw Data'!BG1069,IF(AND($AE$11=$AL$6,OR($AH$11="Northbound",$AH$11="Eastbound")),'Raw Data'!BG1276,IF(AND($AE$11=$AL$7,OR($AH$11="Northbound",$AH$11="Eastbound")),'Raw Data'!BG1483,IF(AND($AE$11=$AL$1,OR($AH$11="Southbound",$AH$11="Westbound")),'Raw Data'!BG242,IF(AND($AE$11=$AL$2,OR($AH$11="Southbound",$AH$11="Westbound")),'Raw Data'!BG449,IF(AND($AE$11=$AL$3,OR($AH$11="Southbound",$AH$11="Westbound")),'Raw Data'!BG656,IF(AND($AE$11=$AL$4,OR($AH$11="Southbound",$AH$11="Westbound")),'Raw Data'!BG863,IF(AND($AE$11=$AL$5,OR($AH$11="Southbound",$AH$11="Westbound")),'Raw Data'!BG1070,IF(AND($AE$11=$AL$6,OR($AH$11="Southbound",$AH$11="Westbound")),'Raw Data'!BG1277,IF(AND($AE$11=$AL$7,OR($AH$11="Southbound",$AH$11="Westbound")),'Raw Data'!BG1484,IF(AND($AE$11=$AL$1,$AH$11="Combined"),SUM('Raw Data'!BG241:BG242),IF(AND($AE$11=$AL$2,$AH$11="Combined"),SUM('Raw Data'!BG448:BG449),IF(AND($AE$11=$AL$3,$AH$11="Combined"),SUM('Raw Data'!BG655:BG656),IF(AND($AE$11=$AL$4,$AH$11="Combined"),SUM('Raw Data'!BG862:BG863),IF(AND($AE$11=$AL$5,$AH$11="Combined"),SUM('Raw Data'!BG1069:BG1070),IF(AND($AE$11=$AL$6,$AH$11="Combined"),SUM('Raw Data'!BG1276:BG1277),IF(AND($AE$11=$AL$7,$AH$11="Combined"),SUM('Raw Data'!BG1483:BG1484),"Error")))))))))))))))))))))</f>
        <v>0</v>
      </c>
      <c r="X73" s="6">
        <f t="shared" si="2"/>
        <v>5</v>
      </c>
      <c r="Y73" s="24">
        <f t="shared" si="3"/>
        <v>29.411764705882355</v>
      </c>
      <c r="Z73" s="6" t="str">
        <f>IF(AND($AE$11=$AL$1,OR($AH$11="Northbound",$AH$11="Eastbound")),'Raw Data'!BH241,IF(AND($AE$11=$AL$2,OR($AH$11="Northbound",$AH$11="Eastbound")),'Raw Data'!BH448,IF(AND($AE$11=$AL$3,OR($AH$11="Northbound",$AH$11="Eastbound")),'Raw Data'!BH655,IF(AND($AE$11=$AL$4,OR($AH$11="Northbound",$AH$11="Eastbound")),'Raw Data'!BH862,IF(AND($AE$11=$AL$5,OR($AH$11="Northbound",$AH$11="Eastbound")),'Raw Data'!BH1069,IF(AND($AE$11=$AL$6,OR($AH$11="Northbound",$AH$11="Eastbound")),'Raw Data'!BH1276,IF(AND($AE$11=$AL$7,OR($AH$11="Northbound",$AH$11="Eastbound")),'Raw Data'!BH1483,IF(AND($AE$11=$AL$1,OR($AH$11="Southbound",$AH$11="Westbound")),'Raw Data'!BH242,IF(AND($AE$11=$AL$2,OR($AH$11="Southbound",$AH$11="Westbound")),'Raw Data'!BH449,IF(AND($AE$11=$AL$3,OR($AH$11="Southbound",$AH$11="Westbound")),'Raw Data'!BH656,IF(AND($AE$11=$AL$4,OR($AH$11="Southbound",$AH$11="Westbound")),'Raw Data'!BH863,IF(AND($AE$11=$AL$5,OR($AH$11="Southbound",$AH$11="Westbound")),'Raw Data'!BH1070,IF(AND($AE$11=$AL$6,OR($AH$11="Southbound",$AH$11="Westbound")),'Raw Data'!BH1277,IF(AND($AE$11=$AL$7,OR($AH$11="Southbound",$AH$11="Westbound")),'Raw Data'!BH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3" s="6" t="str">
        <f>IF(AND($AE$11=$AL$1,OR($AH$11="Northbound",$AH$11="Eastbound")),'Raw Data'!BI241,IF(AND($AE$11=$AL$2,OR($AH$11="Northbound",$AH$11="Eastbound")),'Raw Data'!BI448,IF(AND($AE$11=$AL$3,OR($AH$11="Northbound",$AH$11="Eastbound")),'Raw Data'!BI655,IF(AND($AE$11=$AL$4,OR($AH$11="Northbound",$AH$11="Eastbound")),'Raw Data'!BI862,IF(AND($AE$11=$AL$5,OR($AH$11="Northbound",$AH$11="Eastbound")),'Raw Data'!BI1069,IF(AND($AE$11=$AL$6,OR($AH$11="Northbound",$AH$11="Eastbound")),'Raw Data'!BI1276,IF(AND($AE$11=$AL$7,OR($AH$11="Northbound",$AH$11="Eastbound")),'Raw Data'!BI1483,IF(AND($AE$11=$AL$1,OR($AH$11="Southbound",$AH$11="Westbound")),'Raw Data'!BI242,IF(AND($AE$11=$AL$2,OR($AH$11="Southbound",$AH$11="Westbound")),'Raw Data'!BI449,IF(AND($AE$11=$AL$3,OR($AH$11="Southbound",$AH$11="Westbound")),'Raw Data'!BI656,IF(AND($AE$11=$AL$4,OR($AH$11="Southbound",$AH$11="Westbound")),'Raw Data'!BI863,IF(AND($AE$11=$AL$5,OR($AH$11="Southbound",$AH$11="Westbound")),'Raw Data'!BI1070,IF(AND($AE$11=$AL$6,OR($AH$11="Southbound",$AH$11="Westbound")),'Raw Data'!BI1277,IF(AND($AE$11=$AL$7,OR($AH$11="Southbound",$AH$11="Westbound")),'Raw Data'!BI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3" s="6" t="str">
        <f>IF(AND($AE$11=$AL$1,OR($AH$11="Northbound",$AH$11="Eastbound")),'Raw Data'!BJ241,IF(AND($AE$11=$AL$2,OR($AH$11="Northbound",$AH$11="Eastbound")),'Raw Data'!BJ448,IF(AND($AE$11=$AL$3,OR($AH$11="Northbound",$AH$11="Eastbound")),'Raw Data'!BJ655,IF(AND($AE$11=$AL$4,OR($AH$11="Northbound",$AH$11="Eastbound")),'Raw Data'!BJ862,IF(AND($AE$11=$AL$5,OR($AH$11="Northbound",$AH$11="Eastbound")),'Raw Data'!BJ1069,IF(AND($AE$11=$AL$6,OR($AH$11="Northbound",$AH$11="Eastbound")),'Raw Data'!BJ1276,IF(AND($AE$11=$AL$7,OR($AH$11="Northbound",$AH$11="Eastbound")),'Raw Data'!BJ1483,IF(AND($AE$11=$AL$1,OR($AH$11="Southbound",$AH$11="Westbound")),'Raw Data'!BJ242,IF(AND($AE$11=$AL$2,OR($AH$11="Southbound",$AH$11="Westbound")),'Raw Data'!BJ449,IF(AND($AE$11=$AL$3,OR($AH$11="Southbound",$AH$11="Westbound")),'Raw Data'!BJ656,IF(AND($AE$11=$AL$4,OR($AH$11="Southbound",$AH$11="Westbound")),'Raw Data'!BJ863,IF(AND($AE$11=$AL$5,OR($AH$11="Southbound",$AH$11="Westbound")),'Raw Data'!BJ1070,IF(AND($AE$11=$AL$6,OR($AH$11="Southbound",$AH$11="Westbound")),'Raw Data'!BJ1277,IF(AND($AE$11=$AL$7,OR($AH$11="Southbound",$AH$11="Westbound")),'Raw Data'!BJ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3" s="70" t="str">
        <f>IF(AND($AE$11=$AL$1,OR($AH$11="Northbound",$AH$11="Eastbound")),'Raw Data'!BK241,IF(AND($AE$11=$AL$2,OR($AH$11="Northbound",$AH$11="Eastbound")),'Raw Data'!BK448,IF(AND($AE$11=$AL$3,OR($AH$11="Northbound",$AH$11="Eastbound")),'Raw Data'!BK655,IF(AND($AE$11=$AL$4,OR($AH$11="Northbound",$AH$11="Eastbound")),'Raw Data'!BK862,IF(AND($AE$11=$AL$5,OR($AH$11="Northbound",$AH$11="Eastbound")),'Raw Data'!BK1069,IF(AND($AE$11=$AL$6,OR($AH$11="Northbound",$AH$11="Eastbound")),'Raw Data'!BK1276,IF(AND($AE$11=$AL$7,OR($AH$11="Northbound",$AH$11="Eastbound")),'Raw Data'!BK1483,IF(AND($AE$11=$AL$1,OR($AH$11="Southbound",$AH$11="Westbound")),'Raw Data'!BK242,IF(AND($AE$11=$AL$2,OR($AH$11="Southbound",$AH$11="Westbound")),'Raw Data'!BK449,IF(AND($AE$11=$AL$3,OR($AH$11="Southbound",$AH$11="Westbound")),'Raw Data'!BK656,IF(AND($AE$11=$AL$4,OR($AH$11="Southbound",$AH$11="Westbound")),'Raw Data'!BK863,IF(AND($AE$11=$AL$5,OR($AH$11="Southbound",$AH$11="Westbound")),'Raw Data'!BK1070,IF(AND($AE$11=$AL$6,OR($AH$11="Southbound",$AH$11="Westbound")),'Raw Data'!BK1277,IF(AND($AE$11=$AL$7,OR($AH$11="Southbound",$AH$11="Westbound")),'Raw Data'!BK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3" s="47"/>
      <c r="AF73" s="47"/>
      <c r="AG73" s="47"/>
      <c r="AH73" s="47"/>
      <c r="AI73" s="47"/>
      <c r="AJ73" s="47"/>
      <c r="AK73" s="47"/>
      <c r="AL73" s="51"/>
      <c r="AM73" s="51"/>
      <c r="AN73" s="41"/>
      <c r="AO73" s="51"/>
      <c r="AQ73" s="47"/>
      <c r="AR73" s="47"/>
      <c r="AT73" s="47"/>
      <c r="AU73" s="47"/>
    </row>
    <row r="74" spans="1:47" ht="13.8" x14ac:dyDescent="0.25">
      <c r="A74" s="43">
        <v>0.625</v>
      </c>
      <c r="B74" s="54">
        <f t="shared" si="1"/>
        <v>15</v>
      </c>
      <c r="C74" s="6">
        <f>IF(AND($AE$11=$AL$1,OR($AH$11="Northbound",$AH$11="Eastbound")),'Raw Data'!AM243,IF(AND($AE$11=$AL$2,OR($AH$11="Northbound",$AH$11="Eastbound")),'Raw Data'!AM450,IF(AND($AE$11=$AL$3,OR($AH$11="Northbound",$AH$11="Eastbound")),'Raw Data'!AM657,IF(AND($AE$11=$AL$4,OR($AH$11="Northbound",$AH$11="Eastbound")),'Raw Data'!AM864,IF(AND($AE$11=$AL$5,OR($AH$11="Northbound",$AH$11="Eastbound")),'Raw Data'!AM1071,IF(AND($AE$11=$AL$6,OR($AH$11="Northbound",$AH$11="Eastbound")),'Raw Data'!AM1278,IF(AND($AE$11=$AL$7,OR($AH$11="Northbound",$AH$11="Eastbound")),'Raw Data'!AM1485,IF(AND($AE$11=$AL$1,OR($AH$11="Southbound",$AH$11="Westbound")),'Raw Data'!AM244,IF(AND($AE$11=$AL$2,OR($AH$11="Southbound",$AH$11="Westbound")),'Raw Data'!AM451,IF(AND($AE$11=$AL$3,OR($AH$11="Southbound",$AH$11="Westbound")),'Raw Data'!AM658,IF(AND($AE$11=$AL$4,OR($AH$11="Southbound",$AH$11="Westbound")),'Raw Data'!AM865,IF(AND($AE$11=$AL$5,OR($AH$11="Southbound",$AH$11="Westbound")),'Raw Data'!AM1072,IF(AND($AE$11=$AL$6,OR($AH$11="Southbound",$AH$11="Westbound")),'Raw Data'!AM1279,IF(AND($AE$11=$AL$7,OR($AH$11="Southbound",$AH$11="Westbound")),'Raw Data'!AM1486,IF(AND($AE$11=$AL$1,$AH$11="Combined"),SUM('Raw Data'!AM243:AM244),IF(AND($AE$11=$AL$2,$AH$11="Combined"),SUM('Raw Data'!AM450:AM451),IF(AND($AE$11=$AL$3,$AH$11="Combined"),SUM('Raw Data'!AM657:AM658),IF(AND($AE$11=$AL$4,$AH$11="Combined"),SUM('Raw Data'!AM864:AM865),IF(AND($AE$11=$AL$5,$AH$11="Combined"),SUM('Raw Data'!AM1071:AM1072),IF(AND($AE$11=$AL$6,$AH$11="Combined"),SUM('Raw Data'!AM1278:AM1279),IF(AND($AE$11=$AL$7,$AH$11="Combined"),SUM('Raw Data'!AM1485:AM1486),"Error")))))))))))))))))))))</f>
        <v>0</v>
      </c>
      <c r="D74" s="6">
        <f>IF(AND($AE$11=$AL$1,OR($AH$11="Northbound",$AH$11="Eastbound")),'Raw Data'!AN243,IF(AND($AE$11=$AL$2,OR($AH$11="Northbound",$AH$11="Eastbound")),'Raw Data'!AN450,IF(AND($AE$11=$AL$3,OR($AH$11="Northbound",$AH$11="Eastbound")),'Raw Data'!AN657,IF(AND($AE$11=$AL$4,OR($AH$11="Northbound",$AH$11="Eastbound")),'Raw Data'!AN864,IF(AND($AE$11=$AL$5,OR($AH$11="Northbound",$AH$11="Eastbound")),'Raw Data'!AN1071,IF(AND($AE$11=$AL$6,OR($AH$11="Northbound",$AH$11="Eastbound")),'Raw Data'!AN1278,IF(AND($AE$11=$AL$7,OR($AH$11="Northbound",$AH$11="Eastbound")),'Raw Data'!AN1485,IF(AND($AE$11=$AL$1,OR($AH$11="Southbound",$AH$11="Westbound")),'Raw Data'!AN244,IF(AND($AE$11=$AL$2,OR($AH$11="Southbound",$AH$11="Westbound")),'Raw Data'!AN451,IF(AND($AE$11=$AL$3,OR($AH$11="Southbound",$AH$11="Westbound")),'Raw Data'!AN658,IF(AND($AE$11=$AL$4,OR($AH$11="Southbound",$AH$11="Westbound")),'Raw Data'!AN865,IF(AND($AE$11=$AL$5,OR($AH$11="Southbound",$AH$11="Westbound")),'Raw Data'!AN1072,IF(AND($AE$11=$AL$6,OR($AH$11="Southbound",$AH$11="Westbound")),'Raw Data'!AN1279,IF(AND($AE$11=$AL$7,OR($AH$11="Southbound",$AH$11="Westbound")),'Raw Data'!AN1486,IF(AND($AE$11=$AL$1,$AH$11="Combined"),SUM('Raw Data'!AN243:AN244),IF(AND($AE$11=$AL$2,$AH$11="Combined"),SUM('Raw Data'!AN450:AN451),IF(AND($AE$11=$AL$3,$AH$11="Combined"),SUM('Raw Data'!AN657:AN658),IF(AND($AE$11=$AL$4,$AH$11="Combined"),SUM('Raw Data'!AN864:AN865),IF(AND($AE$11=$AL$5,$AH$11="Combined"),SUM('Raw Data'!AN1071:AN1072),IF(AND($AE$11=$AL$6,$AH$11="Combined"),SUM('Raw Data'!AN1278:AN1279),IF(AND($AE$11=$AL$7,$AH$11="Combined"),SUM('Raw Data'!AN1485:AN1486),"Error")))))))))))))))))))))</f>
        <v>2</v>
      </c>
      <c r="E74" s="6">
        <f>IF(AND($AE$11=$AL$1,OR($AH$11="Northbound",$AH$11="Eastbound")),'Raw Data'!AO243,IF(AND($AE$11=$AL$2,OR($AH$11="Northbound",$AH$11="Eastbound")),'Raw Data'!AO450,IF(AND($AE$11=$AL$3,OR($AH$11="Northbound",$AH$11="Eastbound")),'Raw Data'!AO657,IF(AND($AE$11=$AL$4,OR($AH$11="Northbound",$AH$11="Eastbound")),'Raw Data'!AO864,IF(AND($AE$11=$AL$5,OR($AH$11="Northbound",$AH$11="Eastbound")),'Raw Data'!AO1071,IF(AND($AE$11=$AL$6,OR($AH$11="Northbound",$AH$11="Eastbound")),'Raw Data'!AO1278,IF(AND($AE$11=$AL$7,OR($AH$11="Northbound",$AH$11="Eastbound")),'Raw Data'!AO1485,IF(AND($AE$11=$AL$1,OR($AH$11="Southbound",$AH$11="Westbound")),'Raw Data'!AO244,IF(AND($AE$11=$AL$2,OR($AH$11="Southbound",$AH$11="Westbound")),'Raw Data'!AO451,IF(AND($AE$11=$AL$3,OR($AH$11="Southbound",$AH$11="Westbound")),'Raw Data'!AO658,IF(AND($AE$11=$AL$4,OR($AH$11="Southbound",$AH$11="Westbound")),'Raw Data'!AO865,IF(AND($AE$11=$AL$5,OR($AH$11="Southbound",$AH$11="Westbound")),'Raw Data'!AO1072,IF(AND($AE$11=$AL$6,OR($AH$11="Southbound",$AH$11="Westbound")),'Raw Data'!AO1279,IF(AND($AE$11=$AL$7,OR($AH$11="Southbound",$AH$11="Westbound")),'Raw Data'!AO1486,IF(AND($AE$11=$AL$1,$AH$11="Combined"),SUM('Raw Data'!AO243:AO244),IF(AND($AE$11=$AL$2,$AH$11="Combined"),SUM('Raw Data'!AO450:AO451),IF(AND($AE$11=$AL$3,$AH$11="Combined"),SUM('Raw Data'!AO657:AO658),IF(AND($AE$11=$AL$4,$AH$11="Combined"),SUM('Raw Data'!AO864:AO865),IF(AND($AE$11=$AL$5,$AH$11="Combined"),SUM('Raw Data'!AO1071:AO1072),IF(AND($AE$11=$AL$6,$AH$11="Combined"),SUM('Raw Data'!AO1278:AO1279),IF(AND($AE$11=$AL$7,$AH$11="Combined"),SUM('Raw Data'!AO1485:AO1486),"Error")))))))))))))))))))))</f>
        <v>3</v>
      </c>
      <c r="F74" s="6">
        <f>IF(AND($AE$11=$AL$1,OR($AH$11="Northbound",$AH$11="Eastbound")),'Raw Data'!AP243,IF(AND($AE$11=$AL$2,OR($AH$11="Northbound",$AH$11="Eastbound")),'Raw Data'!AP450,IF(AND($AE$11=$AL$3,OR($AH$11="Northbound",$AH$11="Eastbound")),'Raw Data'!AP657,IF(AND($AE$11=$AL$4,OR($AH$11="Northbound",$AH$11="Eastbound")),'Raw Data'!AP864,IF(AND($AE$11=$AL$5,OR($AH$11="Northbound",$AH$11="Eastbound")),'Raw Data'!AP1071,IF(AND($AE$11=$AL$6,OR($AH$11="Northbound",$AH$11="Eastbound")),'Raw Data'!AP1278,IF(AND($AE$11=$AL$7,OR($AH$11="Northbound",$AH$11="Eastbound")),'Raw Data'!AP1485,IF(AND($AE$11=$AL$1,OR($AH$11="Southbound",$AH$11="Westbound")),'Raw Data'!AP244,IF(AND($AE$11=$AL$2,OR($AH$11="Southbound",$AH$11="Westbound")),'Raw Data'!AP451,IF(AND($AE$11=$AL$3,OR($AH$11="Southbound",$AH$11="Westbound")),'Raw Data'!AP658,IF(AND($AE$11=$AL$4,OR($AH$11="Southbound",$AH$11="Westbound")),'Raw Data'!AP865,IF(AND($AE$11=$AL$5,OR($AH$11="Southbound",$AH$11="Westbound")),'Raw Data'!AP1072,IF(AND($AE$11=$AL$6,OR($AH$11="Southbound",$AH$11="Westbound")),'Raw Data'!AP1279,IF(AND($AE$11=$AL$7,OR($AH$11="Southbound",$AH$11="Westbound")),'Raw Data'!AP1486,IF(AND($AE$11=$AL$1,$AH$11="Combined"),SUM('Raw Data'!AP243:AP244),IF(AND($AE$11=$AL$2,$AH$11="Combined"),SUM('Raw Data'!AP450:AP451),IF(AND($AE$11=$AL$3,$AH$11="Combined"),SUM('Raw Data'!AP657:AP658),IF(AND($AE$11=$AL$4,$AH$11="Combined"),SUM('Raw Data'!AP864:AP865),IF(AND($AE$11=$AL$5,$AH$11="Combined"),SUM('Raw Data'!AP1071:AP1072),IF(AND($AE$11=$AL$6,$AH$11="Combined"),SUM('Raw Data'!AP1278:AP1279),IF(AND($AE$11=$AL$7,$AH$11="Combined"),SUM('Raw Data'!AP1485:AP1486),"Error")))))))))))))))))))))</f>
        <v>8</v>
      </c>
      <c r="G74" s="6">
        <f>IF(AND($AE$11=$AL$1,OR($AH$11="Northbound",$AH$11="Eastbound")),'Raw Data'!AQ243,IF(AND($AE$11=$AL$2,OR($AH$11="Northbound",$AH$11="Eastbound")),'Raw Data'!AQ450,IF(AND($AE$11=$AL$3,OR($AH$11="Northbound",$AH$11="Eastbound")),'Raw Data'!AQ657,IF(AND($AE$11=$AL$4,OR($AH$11="Northbound",$AH$11="Eastbound")),'Raw Data'!AQ864,IF(AND($AE$11=$AL$5,OR($AH$11="Northbound",$AH$11="Eastbound")),'Raw Data'!AQ1071,IF(AND($AE$11=$AL$6,OR($AH$11="Northbound",$AH$11="Eastbound")),'Raw Data'!AQ1278,IF(AND($AE$11=$AL$7,OR($AH$11="Northbound",$AH$11="Eastbound")),'Raw Data'!AQ1485,IF(AND($AE$11=$AL$1,OR($AH$11="Southbound",$AH$11="Westbound")),'Raw Data'!AQ244,IF(AND($AE$11=$AL$2,OR($AH$11="Southbound",$AH$11="Westbound")),'Raw Data'!AQ451,IF(AND($AE$11=$AL$3,OR($AH$11="Southbound",$AH$11="Westbound")),'Raw Data'!AQ658,IF(AND($AE$11=$AL$4,OR($AH$11="Southbound",$AH$11="Westbound")),'Raw Data'!AQ865,IF(AND($AE$11=$AL$5,OR($AH$11="Southbound",$AH$11="Westbound")),'Raw Data'!AQ1072,IF(AND($AE$11=$AL$6,OR($AH$11="Southbound",$AH$11="Westbound")),'Raw Data'!AQ1279,IF(AND($AE$11=$AL$7,OR($AH$11="Southbound",$AH$11="Westbound")),'Raw Data'!AQ1486,IF(AND($AE$11=$AL$1,$AH$11="Combined"),SUM('Raw Data'!AQ243:AQ244),IF(AND($AE$11=$AL$2,$AH$11="Combined"),SUM('Raw Data'!AQ450:AQ451),IF(AND($AE$11=$AL$3,$AH$11="Combined"),SUM('Raw Data'!AQ657:AQ658),IF(AND($AE$11=$AL$4,$AH$11="Combined"),SUM('Raw Data'!AQ864:AQ865),IF(AND($AE$11=$AL$5,$AH$11="Combined"),SUM('Raw Data'!AQ1071:AQ1072),IF(AND($AE$11=$AL$6,$AH$11="Combined"),SUM('Raw Data'!AQ1278:AQ1279),IF(AND($AE$11=$AL$7,$AH$11="Combined"),SUM('Raw Data'!AQ1485:AQ1486),"Error")))))))))))))))))))))</f>
        <v>2</v>
      </c>
      <c r="H74" s="6">
        <f>IF(AND($AE$11=$AL$1,OR($AH$11="Northbound",$AH$11="Eastbound")),'Raw Data'!AR243,IF(AND($AE$11=$AL$2,OR($AH$11="Northbound",$AH$11="Eastbound")),'Raw Data'!AR450,IF(AND($AE$11=$AL$3,OR($AH$11="Northbound",$AH$11="Eastbound")),'Raw Data'!AR657,IF(AND($AE$11=$AL$4,OR($AH$11="Northbound",$AH$11="Eastbound")),'Raw Data'!AR864,IF(AND($AE$11=$AL$5,OR($AH$11="Northbound",$AH$11="Eastbound")),'Raw Data'!AR1071,IF(AND($AE$11=$AL$6,OR($AH$11="Northbound",$AH$11="Eastbound")),'Raw Data'!AR1278,IF(AND($AE$11=$AL$7,OR($AH$11="Northbound",$AH$11="Eastbound")),'Raw Data'!AR1485,IF(AND($AE$11=$AL$1,OR($AH$11="Southbound",$AH$11="Westbound")),'Raw Data'!AR244,IF(AND($AE$11=$AL$2,OR($AH$11="Southbound",$AH$11="Westbound")),'Raw Data'!AR451,IF(AND($AE$11=$AL$3,OR($AH$11="Southbound",$AH$11="Westbound")),'Raw Data'!AR658,IF(AND($AE$11=$AL$4,OR($AH$11="Southbound",$AH$11="Westbound")),'Raw Data'!AR865,IF(AND($AE$11=$AL$5,OR($AH$11="Southbound",$AH$11="Westbound")),'Raw Data'!AR1072,IF(AND($AE$11=$AL$6,OR($AH$11="Southbound",$AH$11="Westbound")),'Raw Data'!AR1279,IF(AND($AE$11=$AL$7,OR($AH$11="Southbound",$AH$11="Westbound")),'Raw Data'!AR1486,IF(AND($AE$11=$AL$1,$AH$11="Combined"),SUM('Raw Data'!AR243:AR244),IF(AND($AE$11=$AL$2,$AH$11="Combined"),SUM('Raw Data'!AR450:AR451),IF(AND($AE$11=$AL$3,$AH$11="Combined"),SUM('Raw Data'!AR657:AR658),IF(AND($AE$11=$AL$4,$AH$11="Combined"),SUM('Raw Data'!AR864:AR865),IF(AND($AE$11=$AL$5,$AH$11="Combined"),SUM('Raw Data'!AR1071:AR1072),IF(AND($AE$11=$AL$6,$AH$11="Combined"),SUM('Raw Data'!AR1278:AR1279),IF(AND($AE$11=$AL$7,$AH$11="Combined"),SUM('Raw Data'!AR1485:AR1486),"Error")))))))))))))))))))))</f>
        <v>0</v>
      </c>
      <c r="I74" s="6">
        <f>IF(AND($AE$11=$AL$1,OR($AH$11="Northbound",$AH$11="Eastbound")),'Raw Data'!AS243,IF(AND($AE$11=$AL$2,OR($AH$11="Northbound",$AH$11="Eastbound")),'Raw Data'!AS450,IF(AND($AE$11=$AL$3,OR($AH$11="Northbound",$AH$11="Eastbound")),'Raw Data'!AS657,IF(AND($AE$11=$AL$4,OR($AH$11="Northbound",$AH$11="Eastbound")),'Raw Data'!AS864,IF(AND($AE$11=$AL$5,OR($AH$11="Northbound",$AH$11="Eastbound")),'Raw Data'!AS1071,IF(AND($AE$11=$AL$6,OR($AH$11="Northbound",$AH$11="Eastbound")),'Raw Data'!AS1278,IF(AND($AE$11=$AL$7,OR($AH$11="Northbound",$AH$11="Eastbound")),'Raw Data'!AS1485,IF(AND($AE$11=$AL$1,OR($AH$11="Southbound",$AH$11="Westbound")),'Raw Data'!AS244,IF(AND($AE$11=$AL$2,OR($AH$11="Southbound",$AH$11="Westbound")),'Raw Data'!AS451,IF(AND($AE$11=$AL$3,OR($AH$11="Southbound",$AH$11="Westbound")),'Raw Data'!AS658,IF(AND($AE$11=$AL$4,OR($AH$11="Southbound",$AH$11="Westbound")),'Raw Data'!AS865,IF(AND($AE$11=$AL$5,OR($AH$11="Southbound",$AH$11="Westbound")),'Raw Data'!AS1072,IF(AND($AE$11=$AL$6,OR($AH$11="Southbound",$AH$11="Westbound")),'Raw Data'!AS1279,IF(AND($AE$11=$AL$7,OR($AH$11="Southbound",$AH$11="Westbound")),'Raw Data'!AS1486,IF(AND($AE$11=$AL$1,$AH$11="Combined"),SUM('Raw Data'!AS243:AS244),IF(AND($AE$11=$AL$2,$AH$11="Combined"),SUM('Raw Data'!AS450:AS451),IF(AND($AE$11=$AL$3,$AH$11="Combined"),SUM('Raw Data'!AS657:AS658),IF(AND($AE$11=$AL$4,$AH$11="Combined"),SUM('Raw Data'!AS864:AS865),IF(AND($AE$11=$AL$5,$AH$11="Combined"),SUM('Raw Data'!AS1071:AS1072),IF(AND($AE$11=$AL$6,$AH$11="Combined"),SUM('Raw Data'!AS1278:AS1279),IF(AND($AE$11=$AL$7,$AH$11="Combined"),SUM('Raw Data'!AS1485:AS1486),"Error")))))))))))))))))))))</f>
        <v>0</v>
      </c>
      <c r="J74" s="6">
        <f>IF(AND($AE$11=$AL$1,OR($AH$11="Northbound",$AH$11="Eastbound")),'Raw Data'!AT243,IF(AND($AE$11=$AL$2,OR($AH$11="Northbound",$AH$11="Eastbound")),'Raw Data'!AT450,IF(AND($AE$11=$AL$3,OR($AH$11="Northbound",$AH$11="Eastbound")),'Raw Data'!AT657,IF(AND($AE$11=$AL$4,OR($AH$11="Northbound",$AH$11="Eastbound")),'Raw Data'!AT864,IF(AND($AE$11=$AL$5,OR($AH$11="Northbound",$AH$11="Eastbound")),'Raw Data'!AT1071,IF(AND($AE$11=$AL$6,OR($AH$11="Northbound",$AH$11="Eastbound")),'Raw Data'!AT1278,IF(AND($AE$11=$AL$7,OR($AH$11="Northbound",$AH$11="Eastbound")),'Raw Data'!AT1485,IF(AND($AE$11=$AL$1,OR($AH$11="Southbound",$AH$11="Westbound")),'Raw Data'!AT244,IF(AND($AE$11=$AL$2,OR($AH$11="Southbound",$AH$11="Westbound")),'Raw Data'!AT451,IF(AND($AE$11=$AL$3,OR($AH$11="Southbound",$AH$11="Westbound")),'Raw Data'!AT658,IF(AND($AE$11=$AL$4,OR($AH$11="Southbound",$AH$11="Westbound")),'Raw Data'!AT865,IF(AND($AE$11=$AL$5,OR($AH$11="Southbound",$AH$11="Westbound")),'Raw Data'!AT1072,IF(AND($AE$11=$AL$6,OR($AH$11="Southbound",$AH$11="Westbound")),'Raw Data'!AT1279,IF(AND($AE$11=$AL$7,OR($AH$11="Southbound",$AH$11="Westbound")),'Raw Data'!AT1486,IF(AND($AE$11=$AL$1,$AH$11="Combined"),SUM('Raw Data'!AT243:AT244),IF(AND($AE$11=$AL$2,$AH$11="Combined"),SUM('Raw Data'!AT450:AT451),IF(AND($AE$11=$AL$3,$AH$11="Combined"),SUM('Raw Data'!AT657:AT658),IF(AND($AE$11=$AL$4,$AH$11="Combined"),SUM('Raw Data'!AT864:AT865),IF(AND($AE$11=$AL$5,$AH$11="Combined"),SUM('Raw Data'!AT1071:AT1072),IF(AND($AE$11=$AL$6,$AH$11="Combined"),SUM('Raw Data'!AT1278:AT1279),IF(AND($AE$11=$AL$7,$AH$11="Combined"),SUM('Raw Data'!AT1485:AT1486),"Error")))))))))))))))))))))</f>
        <v>0</v>
      </c>
      <c r="K74" s="6">
        <f>IF(AND($AE$11=$AL$1,OR($AH$11="Northbound",$AH$11="Eastbound")),'Raw Data'!AU243,IF(AND($AE$11=$AL$2,OR($AH$11="Northbound",$AH$11="Eastbound")),'Raw Data'!AU450,IF(AND($AE$11=$AL$3,OR($AH$11="Northbound",$AH$11="Eastbound")),'Raw Data'!AU657,IF(AND($AE$11=$AL$4,OR($AH$11="Northbound",$AH$11="Eastbound")),'Raw Data'!AU864,IF(AND($AE$11=$AL$5,OR($AH$11="Northbound",$AH$11="Eastbound")),'Raw Data'!AU1071,IF(AND($AE$11=$AL$6,OR($AH$11="Northbound",$AH$11="Eastbound")),'Raw Data'!AU1278,IF(AND($AE$11=$AL$7,OR($AH$11="Northbound",$AH$11="Eastbound")),'Raw Data'!AU1485,IF(AND($AE$11=$AL$1,OR($AH$11="Southbound",$AH$11="Westbound")),'Raw Data'!AU244,IF(AND($AE$11=$AL$2,OR($AH$11="Southbound",$AH$11="Westbound")),'Raw Data'!AU451,IF(AND($AE$11=$AL$3,OR($AH$11="Southbound",$AH$11="Westbound")),'Raw Data'!AU658,IF(AND($AE$11=$AL$4,OR($AH$11="Southbound",$AH$11="Westbound")),'Raw Data'!AU865,IF(AND($AE$11=$AL$5,OR($AH$11="Southbound",$AH$11="Westbound")),'Raw Data'!AU1072,IF(AND($AE$11=$AL$6,OR($AH$11="Southbound",$AH$11="Westbound")),'Raw Data'!AU1279,IF(AND($AE$11=$AL$7,OR($AH$11="Southbound",$AH$11="Westbound")),'Raw Data'!AU1486,IF(AND($AE$11=$AL$1,$AH$11="Combined"),SUM('Raw Data'!AU243:AU244),IF(AND($AE$11=$AL$2,$AH$11="Combined"),SUM('Raw Data'!AU450:AU451),IF(AND($AE$11=$AL$3,$AH$11="Combined"),SUM('Raw Data'!AU657:AU658),IF(AND($AE$11=$AL$4,$AH$11="Combined"),SUM('Raw Data'!AU864:AU865),IF(AND($AE$11=$AL$5,$AH$11="Combined"),SUM('Raw Data'!AU1071:AU1072),IF(AND($AE$11=$AL$6,$AH$11="Combined"),SUM('Raw Data'!AU1278:AU1279),IF(AND($AE$11=$AL$7,$AH$11="Combined"),SUM('Raw Data'!AU1485:AU1486),"Error")))))))))))))))))))))</f>
        <v>0</v>
      </c>
      <c r="L74" s="6">
        <f>IF(AND($AE$11=$AL$1,OR($AH$11="Northbound",$AH$11="Eastbound")),'Raw Data'!AV243,IF(AND($AE$11=$AL$2,OR($AH$11="Northbound",$AH$11="Eastbound")),'Raw Data'!AV450,IF(AND($AE$11=$AL$3,OR($AH$11="Northbound",$AH$11="Eastbound")),'Raw Data'!AV657,IF(AND($AE$11=$AL$4,OR($AH$11="Northbound",$AH$11="Eastbound")),'Raw Data'!AV864,IF(AND($AE$11=$AL$5,OR($AH$11="Northbound",$AH$11="Eastbound")),'Raw Data'!AV1071,IF(AND($AE$11=$AL$6,OR($AH$11="Northbound",$AH$11="Eastbound")),'Raw Data'!AV1278,IF(AND($AE$11=$AL$7,OR($AH$11="Northbound",$AH$11="Eastbound")),'Raw Data'!AV1485,IF(AND($AE$11=$AL$1,OR($AH$11="Southbound",$AH$11="Westbound")),'Raw Data'!AV244,IF(AND($AE$11=$AL$2,OR($AH$11="Southbound",$AH$11="Westbound")),'Raw Data'!AV451,IF(AND($AE$11=$AL$3,OR($AH$11="Southbound",$AH$11="Westbound")),'Raw Data'!AV658,IF(AND($AE$11=$AL$4,OR($AH$11="Southbound",$AH$11="Westbound")),'Raw Data'!AV865,IF(AND($AE$11=$AL$5,OR($AH$11="Southbound",$AH$11="Westbound")),'Raw Data'!AV1072,IF(AND($AE$11=$AL$6,OR($AH$11="Southbound",$AH$11="Westbound")),'Raw Data'!AV1279,IF(AND($AE$11=$AL$7,OR($AH$11="Southbound",$AH$11="Westbound")),'Raw Data'!AV1486,IF(AND($AE$11=$AL$1,$AH$11="Combined"),SUM('Raw Data'!AV243:AV244),IF(AND($AE$11=$AL$2,$AH$11="Combined"),SUM('Raw Data'!AV450:AV451),IF(AND($AE$11=$AL$3,$AH$11="Combined"),SUM('Raw Data'!AV657:AV658),IF(AND($AE$11=$AL$4,$AH$11="Combined"),SUM('Raw Data'!AV864:AV865),IF(AND($AE$11=$AL$5,$AH$11="Combined"),SUM('Raw Data'!AV1071:AV1072),IF(AND($AE$11=$AL$6,$AH$11="Combined"),SUM('Raw Data'!AV1278:AV1279),IF(AND($AE$11=$AL$7,$AH$11="Combined"),SUM('Raw Data'!AV1485:AV1486),"Error")))))))))))))))))))))</f>
        <v>0</v>
      </c>
      <c r="M74" s="6">
        <f>IF(AND($AE$11=$AL$1,OR($AH$11="Northbound",$AH$11="Eastbound")),'Raw Data'!AW243,IF(AND($AE$11=$AL$2,OR($AH$11="Northbound",$AH$11="Eastbound")),'Raw Data'!AW450,IF(AND($AE$11=$AL$3,OR($AH$11="Northbound",$AH$11="Eastbound")),'Raw Data'!AW657,IF(AND($AE$11=$AL$4,OR($AH$11="Northbound",$AH$11="Eastbound")),'Raw Data'!AW864,IF(AND($AE$11=$AL$5,OR($AH$11="Northbound",$AH$11="Eastbound")),'Raw Data'!AW1071,IF(AND($AE$11=$AL$6,OR($AH$11="Northbound",$AH$11="Eastbound")),'Raw Data'!AW1278,IF(AND($AE$11=$AL$7,OR($AH$11="Northbound",$AH$11="Eastbound")),'Raw Data'!AW1485,IF(AND($AE$11=$AL$1,OR($AH$11="Southbound",$AH$11="Westbound")),'Raw Data'!AW244,IF(AND($AE$11=$AL$2,OR($AH$11="Southbound",$AH$11="Westbound")),'Raw Data'!AW451,IF(AND($AE$11=$AL$3,OR($AH$11="Southbound",$AH$11="Westbound")),'Raw Data'!AW658,IF(AND($AE$11=$AL$4,OR($AH$11="Southbound",$AH$11="Westbound")),'Raw Data'!AW865,IF(AND($AE$11=$AL$5,OR($AH$11="Southbound",$AH$11="Westbound")),'Raw Data'!AW1072,IF(AND($AE$11=$AL$6,OR($AH$11="Southbound",$AH$11="Westbound")),'Raw Data'!AW1279,IF(AND($AE$11=$AL$7,OR($AH$11="Southbound",$AH$11="Westbound")),'Raw Data'!AW1486,IF(AND($AE$11=$AL$1,$AH$11="Combined"),SUM('Raw Data'!AW243:AW244),IF(AND($AE$11=$AL$2,$AH$11="Combined"),SUM('Raw Data'!AW450:AW451),IF(AND($AE$11=$AL$3,$AH$11="Combined"),SUM('Raw Data'!AW657:AW658),IF(AND($AE$11=$AL$4,$AH$11="Combined"),SUM('Raw Data'!AW864:AW865),IF(AND($AE$11=$AL$5,$AH$11="Combined"),SUM('Raw Data'!AW1071:AW1072),IF(AND($AE$11=$AL$6,$AH$11="Combined"),SUM('Raw Data'!AW1278:AW1279),IF(AND($AE$11=$AL$7,$AH$11="Combined"),SUM('Raw Data'!AW1485:AW1486),"Error")))))))))))))))))))))</f>
        <v>0</v>
      </c>
      <c r="N74" s="6">
        <f>IF(AND($AE$11=$AL$1,OR($AH$11="Northbound",$AH$11="Eastbound")),'Raw Data'!AX243,IF(AND($AE$11=$AL$2,OR($AH$11="Northbound",$AH$11="Eastbound")),'Raw Data'!AX450,IF(AND($AE$11=$AL$3,OR($AH$11="Northbound",$AH$11="Eastbound")),'Raw Data'!AX657,IF(AND($AE$11=$AL$4,OR($AH$11="Northbound",$AH$11="Eastbound")),'Raw Data'!AX864,IF(AND($AE$11=$AL$5,OR($AH$11="Northbound",$AH$11="Eastbound")),'Raw Data'!AX1071,IF(AND($AE$11=$AL$6,OR($AH$11="Northbound",$AH$11="Eastbound")),'Raw Data'!AX1278,IF(AND($AE$11=$AL$7,OR($AH$11="Northbound",$AH$11="Eastbound")),'Raw Data'!AX1485,IF(AND($AE$11=$AL$1,OR($AH$11="Southbound",$AH$11="Westbound")),'Raw Data'!AX244,IF(AND($AE$11=$AL$2,OR($AH$11="Southbound",$AH$11="Westbound")),'Raw Data'!AX451,IF(AND($AE$11=$AL$3,OR($AH$11="Southbound",$AH$11="Westbound")),'Raw Data'!AX658,IF(AND($AE$11=$AL$4,OR($AH$11="Southbound",$AH$11="Westbound")),'Raw Data'!AX865,IF(AND($AE$11=$AL$5,OR($AH$11="Southbound",$AH$11="Westbound")),'Raw Data'!AX1072,IF(AND($AE$11=$AL$6,OR($AH$11="Southbound",$AH$11="Westbound")),'Raw Data'!AX1279,IF(AND($AE$11=$AL$7,OR($AH$11="Southbound",$AH$11="Westbound")),'Raw Data'!AX1486,IF(AND($AE$11=$AL$1,$AH$11="Combined"),SUM('Raw Data'!AX243:AX244),IF(AND($AE$11=$AL$2,$AH$11="Combined"),SUM('Raw Data'!AX450:AX451),IF(AND($AE$11=$AL$3,$AH$11="Combined"),SUM('Raw Data'!AX657:AX658),IF(AND($AE$11=$AL$4,$AH$11="Combined"),SUM('Raw Data'!AX864:AX865),IF(AND($AE$11=$AL$5,$AH$11="Combined"),SUM('Raw Data'!AX1071:AX1072),IF(AND($AE$11=$AL$6,$AH$11="Combined"),SUM('Raw Data'!AX1278:AX1279),IF(AND($AE$11=$AL$7,$AH$11="Combined"),SUM('Raw Data'!AX1485:AX1486),"Error")))))))))))))))))))))</f>
        <v>0</v>
      </c>
      <c r="O74" s="6">
        <f>IF(AND($AE$11=$AL$1,OR($AH$11="Northbound",$AH$11="Eastbound")),'Raw Data'!AY243,IF(AND($AE$11=$AL$2,OR($AH$11="Northbound",$AH$11="Eastbound")),'Raw Data'!AY450,IF(AND($AE$11=$AL$3,OR($AH$11="Northbound",$AH$11="Eastbound")),'Raw Data'!AY657,IF(AND($AE$11=$AL$4,OR($AH$11="Northbound",$AH$11="Eastbound")),'Raw Data'!AY864,IF(AND($AE$11=$AL$5,OR($AH$11="Northbound",$AH$11="Eastbound")),'Raw Data'!AY1071,IF(AND($AE$11=$AL$6,OR($AH$11="Northbound",$AH$11="Eastbound")),'Raw Data'!AY1278,IF(AND($AE$11=$AL$7,OR($AH$11="Northbound",$AH$11="Eastbound")),'Raw Data'!AY1485,IF(AND($AE$11=$AL$1,OR($AH$11="Southbound",$AH$11="Westbound")),'Raw Data'!AY244,IF(AND($AE$11=$AL$2,OR($AH$11="Southbound",$AH$11="Westbound")),'Raw Data'!AY451,IF(AND($AE$11=$AL$3,OR($AH$11="Southbound",$AH$11="Westbound")),'Raw Data'!AY658,IF(AND($AE$11=$AL$4,OR($AH$11="Southbound",$AH$11="Westbound")),'Raw Data'!AY865,IF(AND($AE$11=$AL$5,OR($AH$11="Southbound",$AH$11="Westbound")),'Raw Data'!AY1072,IF(AND($AE$11=$AL$6,OR($AH$11="Southbound",$AH$11="Westbound")),'Raw Data'!AY1279,IF(AND($AE$11=$AL$7,OR($AH$11="Southbound",$AH$11="Westbound")),'Raw Data'!AY1486,IF(AND($AE$11=$AL$1,$AH$11="Combined"),SUM('Raw Data'!AY243:AY244),IF(AND($AE$11=$AL$2,$AH$11="Combined"),SUM('Raw Data'!AY450:AY451),IF(AND($AE$11=$AL$3,$AH$11="Combined"),SUM('Raw Data'!AY657:AY658),IF(AND($AE$11=$AL$4,$AH$11="Combined"),SUM('Raw Data'!AY864:AY865),IF(AND($AE$11=$AL$5,$AH$11="Combined"),SUM('Raw Data'!AY1071:AY1072),IF(AND($AE$11=$AL$6,$AH$11="Combined"),SUM('Raw Data'!AY1278:AY1279),IF(AND($AE$11=$AL$7,$AH$11="Combined"),SUM('Raw Data'!AY1485:AY1486),"Error")))))))))))))))))))))</f>
        <v>0</v>
      </c>
      <c r="P74" s="6">
        <f>IF(AND($AE$11=$AL$1,OR($AH$11="Northbound",$AH$11="Eastbound")),'Raw Data'!AZ243,IF(AND($AE$11=$AL$2,OR($AH$11="Northbound",$AH$11="Eastbound")),'Raw Data'!AZ450,IF(AND($AE$11=$AL$3,OR($AH$11="Northbound",$AH$11="Eastbound")),'Raw Data'!AZ657,IF(AND($AE$11=$AL$4,OR($AH$11="Northbound",$AH$11="Eastbound")),'Raw Data'!AZ864,IF(AND($AE$11=$AL$5,OR($AH$11="Northbound",$AH$11="Eastbound")),'Raw Data'!AZ1071,IF(AND($AE$11=$AL$6,OR($AH$11="Northbound",$AH$11="Eastbound")),'Raw Data'!AZ1278,IF(AND($AE$11=$AL$7,OR($AH$11="Northbound",$AH$11="Eastbound")),'Raw Data'!AZ1485,IF(AND($AE$11=$AL$1,OR($AH$11="Southbound",$AH$11="Westbound")),'Raw Data'!AZ244,IF(AND($AE$11=$AL$2,OR($AH$11="Southbound",$AH$11="Westbound")),'Raw Data'!AZ451,IF(AND($AE$11=$AL$3,OR($AH$11="Southbound",$AH$11="Westbound")),'Raw Data'!AZ658,IF(AND($AE$11=$AL$4,OR($AH$11="Southbound",$AH$11="Westbound")),'Raw Data'!AZ865,IF(AND($AE$11=$AL$5,OR($AH$11="Southbound",$AH$11="Westbound")),'Raw Data'!AZ1072,IF(AND($AE$11=$AL$6,OR($AH$11="Southbound",$AH$11="Westbound")),'Raw Data'!AZ1279,IF(AND($AE$11=$AL$7,OR($AH$11="Southbound",$AH$11="Westbound")),'Raw Data'!AZ1486,IF(AND($AE$11=$AL$1,$AH$11="Combined"),SUM('Raw Data'!AZ243:AZ244),IF(AND($AE$11=$AL$2,$AH$11="Combined"),SUM('Raw Data'!AZ450:AZ451),IF(AND($AE$11=$AL$3,$AH$11="Combined"),SUM('Raw Data'!AZ657:AZ658),IF(AND($AE$11=$AL$4,$AH$11="Combined"),SUM('Raw Data'!AZ864:AZ865),IF(AND($AE$11=$AL$5,$AH$11="Combined"),SUM('Raw Data'!AZ1071:AZ1072),IF(AND($AE$11=$AL$6,$AH$11="Combined"),SUM('Raw Data'!AZ1278:AZ1279),IF(AND($AE$11=$AL$7,$AH$11="Combined"),SUM('Raw Data'!AZ1485:AZ1486),"Error")))))))))))))))))))))</f>
        <v>0</v>
      </c>
      <c r="Q74" s="6">
        <f>IF(AND($AE$11=$AL$1,OR($AH$11="Northbound",$AH$11="Eastbound")),'Raw Data'!BA243,IF(AND($AE$11=$AL$2,OR($AH$11="Northbound",$AH$11="Eastbound")),'Raw Data'!BA450,IF(AND($AE$11=$AL$3,OR($AH$11="Northbound",$AH$11="Eastbound")),'Raw Data'!BA657,IF(AND($AE$11=$AL$4,OR($AH$11="Northbound",$AH$11="Eastbound")),'Raw Data'!BA864,IF(AND($AE$11=$AL$5,OR($AH$11="Northbound",$AH$11="Eastbound")),'Raw Data'!BA1071,IF(AND($AE$11=$AL$6,OR($AH$11="Northbound",$AH$11="Eastbound")),'Raw Data'!BA1278,IF(AND($AE$11=$AL$7,OR($AH$11="Northbound",$AH$11="Eastbound")),'Raw Data'!BA1485,IF(AND($AE$11=$AL$1,OR($AH$11="Southbound",$AH$11="Westbound")),'Raw Data'!BA244,IF(AND($AE$11=$AL$2,OR($AH$11="Southbound",$AH$11="Westbound")),'Raw Data'!BA451,IF(AND($AE$11=$AL$3,OR($AH$11="Southbound",$AH$11="Westbound")),'Raw Data'!BA658,IF(AND($AE$11=$AL$4,OR($AH$11="Southbound",$AH$11="Westbound")),'Raw Data'!BA865,IF(AND($AE$11=$AL$5,OR($AH$11="Southbound",$AH$11="Westbound")),'Raw Data'!BA1072,IF(AND($AE$11=$AL$6,OR($AH$11="Southbound",$AH$11="Westbound")),'Raw Data'!BA1279,IF(AND($AE$11=$AL$7,OR($AH$11="Southbound",$AH$11="Westbound")),'Raw Data'!BA1486,IF(AND($AE$11=$AL$1,$AH$11="Combined"),SUM('Raw Data'!BA243:BA244),IF(AND($AE$11=$AL$2,$AH$11="Combined"),SUM('Raw Data'!BA450:BA451),IF(AND($AE$11=$AL$3,$AH$11="Combined"),SUM('Raw Data'!BA657:BA658),IF(AND($AE$11=$AL$4,$AH$11="Combined"),SUM('Raw Data'!BA864:BA865),IF(AND($AE$11=$AL$5,$AH$11="Combined"),SUM('Raw Data'!BA1071:BA1072),IF(AND($AE$11=$AL$6,$AH$11="Combined"),SUM('Raw Data'!BA1278:BA1279),IF(AND($AE$11=$AL$7,$AH$11="Combined"),SUM('Raw Data'!BA1485:BA1486),"Error")))))))))))))))))))))</f>
        <v>0</v>
      </c>
      <c r="R74" s="6">
        <f>IF(AND($AE$11=$AL$1,OR($AH$11="Northbound",$AH$11="Eastbound")),'Raw Data'!BB243,IF(AND($AE$11=$AL$2,OR($AH$11="Northbound",$AH$11="Eastbound")),'Raw Data'!BB450,IF(AND($AE$11=$AL$3,OR($AH$11="Northbound",$AH$11="Eastbound")),'Raw Data'!BB657,IF(AND($AE$11=$AL$4,OR($AH$11="Northbound",$AH$11="Eastbound")),'Raw Data'!BB864,IF(AND($AE$11=$AL$5,OR($AH$11="Northbound",$AH$11="Eastbound")),'Raw Data'!BB1071,IF(AND($AE$11=$AL$6,OR($AH$11="Northbound",$AH$11="Eastbound")),'Raw Data'!BB1278,IF(AND($AE$11=$AL$7,OR($AH$11="Northbound",$AH$11="Eastbound")),'Raw Data'!BB1485,IF(AND($AE$11=$AL$1,OR($AH$11="Southbound",$AH$11="Westbound")),'Raw Data'!BB244,IF(AND($AE$11=$AL$2,OR($AH$11="Southbound",$AH$11="Westbound")),'Raw Data'!BB451,IF(AND($AE$11=$AL$3,OR($AH$11="Southbound",$AH$11="Westbound")),'Raw Data'!BB658,IF(AND($AE$11=$AL$4,OR($AH$11="Southbound",$AH$11="Westbound")),'Raw Data'!BB865,IF(AND($AE$11=$AL$5,OR($AH$11="Southbound",$AH$11="Westbound")),'Raw Data'!BB1072,IF(AND($AE$11=$AL$6,OR($AH$11="Southbound",$AH$11="Westbound")),'Raw Data'!BB1279,IF(AND($AE$11=$AL$7,OR($AH$11="Southbound",$AH$11="Westbound")),'Raw Data'!BB1486,IF(AND($AE$11=$AL$1,$AH$11="Combined"),SUM('Raw Data'!BB243:BB244),IF(AND($AE$11=$AL$2,$AH$11="Combined"),SUM('Raw Data'!BB450:BB451),IF(AND($AE$11=$AL$3,$AH$11="Combined"),SUM('Raw Data'!BB657:BB658),IF(AND($AE$11=$AL$4,$AH$11="Combined"),SUM('Raw Data'!BB864:BB865),IF(AND($AE$11=$AL$5,$AH$11="Combined"),SUM('Raw Data'!BB1071:BB1072),IF(AND($AE$11=$AL$6,$AH$11="Combined"),SUM('Raw Data'!BB1278:BB1279),IF(AND($AE$11=$AL$7,$AH$11="Combined"),SUM('Raw Data'!BB1485:BB1486),"Error")))))))))))))))))))))</f>
        <v>0</v>
      </c>
      <c r="S74" s="6">
        <f>IF(AND($AE$11=$AL$1,OR($AH$11="Northbound",$AH$11="Eastbound")),'Raw Data'!BC243,IF(AND($AE$11=$AL$2,OR($AH$11="Northbound",$AH$11="Eastbound")),'Raw Data'!BC450,IF(AND($AE$11=$AL$3,OR($AH$11="Northbound",$AH$11="Eastbound")),'Raw Data'!BC657,IF(AND($AE$11=$AL$4,OR($AH$11="Northbound",$AH$11="Eastbound")),'Raw Data'!BC864,IF(AND($AE$11=$AL$5,OR($AH$11="Northbound",$AH$11="Eastbound")),'Raw Data'!BC1071,IF(AND($AE$11=$AL$6,OR($AH$11="Northbound",$AH$11="Eastbound")),'Raw Data'!BC1278,IF(AND($AE$11=$AL$7,OR($AH$11="Northbound",$AH$11="Eastbound")),'Raw Data'!BC1485,IF(AND($AE$11=$AL$1,OR($AH$11="Southbound",$AH$11="Westbound")),'Raw Data'!BC244,IF(AND($AE$11=$AL$2,OR($AH$11="Southbound",$AH$11="Westbound")),'Raw Data'!BC451,IF(AND($AE$11=$AL$3,OR($AH$11="Southbound",$AH$11="Westbound")),'Raw Data'!BC658,IF(AND($AE$11=$AL$4,OR($AH$11="Southbound",$AH$11="Westbound")),'Raw Data'!BC865,IF(AND($AE$11=$AL$5,OR($AH$11="Southbound",$AH$11="Westbound")),'Raw Data'!BC1072,IF(AND($AE$11=$AL$6,OR($AH$11="Southbound",$AH$11="Westbound")),'Raw Data'!BC1279,IF(AND($AE$11=$AL$7,OR($AH$11="Southbound",$AH$11="Westbound")),'Raw Data'!BC1486,IF(AND($AE$11=$AL$1,$AH$11="Combined"),SUM('Raw Data'!BC243:BC244),IF(AND($AE$11=$AL$2,$AH$11="Combined"),SUM('Raw Data'!BC450:BC451),IF(AND($AE$11=$AL$3,$AH$11="Combined"),SUM('Raw Data'!BC657:BC658),IF(AND($AE$11=$AL$4,$AH$11="Combined"),SUM('Raw Data'!BC864:BC865),IF(AND($AE$11=$AL$5,$AH$11="Combined"),SUM('Raw Data'!BC1071:BC1072),IF(AND($AE$11=$AL$6,$AH$11="Combined"),SUM('Raw Data'!BC1278:BC1279),IF(AND($AE$11=$AL$7,$AH$11="Combined"),SUM('Raw Data'!BC1485:BC1486),"Error")))))))))))))))))))))</f>
        <v>0</v>
      </c>
      <c r="T74" s="6">
        <f>IF(AND($AE$11=$AL$1,OR($AH$11="Northbound",$AH$11="Eastbound")),'Raw Data'!BD243,IF(AND($AE$11=$AL$2,OR($AH$11="Northbound",$AH$11="Eastbound")),'Raw Data'!BD450,IF(AND($AE$11=$AL$3,OR($AH$11="Northbound",$AH$11="Eastbound")),'Raw Data'!BD657,IF(AND($AE$11=$AL$4,OR($AH$11="Northbound",$AH$11="Eastbound")),'Raw Data'!BD864,IF(AND($AE$11=$AL$5,OR($AH$11="Northbound",$AH$11="Eastbound")),'Raw Data'!BD1071,IF(AND($AE$11=$AL$6,OR($AH$11="Northbound",$AH$11="Eastbound")),'Raw Data'!BD1278,IF(AND($AE$11=$AL$7,OR($AH$11="Northbound",$AH$11="Eastbound")),'Raw Data'!BD1485,IF(AND($AE$11=$AL$1,OR($AH$11="Southbound",$AH$11="Westbound")),'Raw Data'!BD244,IF(AND($AE$11=$AL$2,OR($AH$11="Southbound",$AH$11="Westbound")),'Raw Data'!BD451,IF(AND($AE$11=$AL$3,OR($AH$11="Southbound",$AH$11="Westbound")),'Raw Data'!BD658,IF(AND($AE$11=$AL$4,OR($AH$11="Southbound",$AH$11="Westbound")),'Raw Data'!BD865,IF(AND($AE$11=$AL$5,OR($AH$11="Southbound",$AH$11="Westbound")),'Raw Data'!BD1072,IF(AND($AE$11=$AL$6,OR($AH$11="Southbound",$AH$11="Westbound")),'Raw Data'!BD1279,IF(AND($AE$11=$AL$7,OR($AH$11="Southbound",$AH$11="Westbound")),'Raw Data'!BD1486,IF(AND($AE$11=$AL$1,$AH$11="Combined"),SUM('Raw Data'!BD243:BD244),IF(AND($AE$11=$AL$2,$AH$11="Combined"),SUM('Raw Data'!BD450:BD451),IF(AND($AE$11=$AL$3,$AH$11="Combined"),SUM('Raw Data'!BD657:BD658),IF(AND($AE$11=$AL$4,$AH$11="Combined"),SUM('Raw Data'!BD864:BD865),IF(AND($AE$11=$AL$5,$AH$11="Combined"),SUM('Raw Data'!BD1071:BD1072),IF(AND($AE$11=$AL$6,$AH$11="Combined"),SUM('Raw Data'!BD1278:BD1279),IF(AND($AE$11=$AL$7,$AH$11="Combined"),SUM('Raw Data'!BD1485:BD1486),"Error")))))))))))))))))))))</f>
        <v>0</v>
      </c>
      <c r="U74" s="6">
        <f>IF(AND($AE$11=$AL$1,OR($AH$11="Northbound",$AH$11="Eastbound")),'Raw Data'!BE243,IF(AND($AE$11=$AL$2,OR($AH$11="Northbound",$AH$11="Eastbound")),'Raw Data'!BE450,IF(AND($AE$11=$AL$3,OR($AH$11="Northbound",$AH$11="Eastbound")),'Raw Data'!BE657,IF(AND($AE$11=$AL$4,OR($AH$11="Northbound",$AH$11="Eastbound")),'Raw Data'!BE864,IF(AND($AE$11=$AL$5,OR($AH$11="Northbound",$AH$11="Eastbound")),'Raw Data'!BE1071,IF(AND($AE$11=$AL$6,OR($AH$11="Northbound",$AH$11="Eastbound")),'Raw Data'!BE1278,IF(AND($AE$11=$AL$7,OR($AH$11="Northbound",$AH$11="Eastbound")),'Raw Data'!BE1485,IF(AND($AE$11=$AL$1,OR($AH$11="Southbound",$AH$11="Westbound")),'Raw Data'!BE244,IF(AND($AE$11=$AL$2,OR($AH$11="Southbound",$AH$11="Westbound")),'Raw Data'!BE451,IF(AND($AE$11=$AL$3,OR($AH$11="Southbound",$AH$11="Westbound")),'Raw Data'!BE658,IF(AND($AE$11=$AL$4,OR($AH$11="Southbound",$AH$11="Westbound")),'Raw Data'!BE865,IF(AND($AE$11=$AL$5,OR($AH$11="Southbound",$AH$11="Westbound")),'Raw Data'!BE1072,IF(AND($AE$11=$AL$6,OR($AH$11="Southbound",$AH$11="Westbound")),'Raw Data'!BE1279,IF(AND($AE$11=$AL$7,OR($AH$11="Southbound",$AH$11="Westbound")),'Raw Data'!BE1486,IF(AND($AE$11=$AL$1,$AH$11="Combined"),SUM('Raw Data'!BE243:BE244),IF(AND($AE$11=$AL$2,$AH$11="Combined"),SUM('Raw Data'!BE450:BE451),IF(AND($AE$11=$AL$3,$AH$11="Combined"),SUM('Raw Data'!BE657:BE658),IF(AND($AE$11=$AL$4,$AH$11="Combined"),SUM('Raw Data'!BE864:BE865),IF(AND($AE$11=$AL$5,$AH$11="Combined"),SUM('Raw Data'!BE1071:BE1072),IF(AND($AE$11=$AL$6,$AH$11="Combined"),SUM('Raw Data'!BE1278:BE1279),IF(AND($AE$11=$AL$7,$AH$11="Combined"),SUM('Raw Data'!BE1485:BE1486),"Error")))))))))))))))))))))</f>
        <v>0</v>
      </c>
      <c r="V74" s="6">
        <f>IF(AND($AE$11=$AL$1,OR($AH$11="Northbound",$AH$11="Eastbound")),'Raw Data'!BF243,IF(AND($AE$11=$AL$2,OR($AH$11="Northbound",$AH$11="Eastbound")),'Raw Data'!BF450,IF(AND($AE$11=$AL$3,OR($AH$11="Northbound",$AH$11="Eastbound")),'Raw Data'!BF657,IF(AND($AE$11=$AL$4,OR($AH$11="Northbound",$AH$11="Eastbound")),'Raw Data'!BF864,IF(AND($AE$11=$AL$5,OR($AH$11="Northbound",$AH$11="Eastbound")),'Raw Data'!BF1071,IF(AND($AE$11=$AL$6,OR($AH$11="Northbound",$AH$11="Eastbound")),'Raw Data'!BF1278,IF(AND($AE$11=$AL$7,OR($AH$11="Northbound",$AH$11="Eastbound")),'Raw Data'!BF1485,IF(AND($AE$11=$AL$1,OR($AH$11="Southbound",$AH$11="Westbound")),'Raw Data'!BF244,IF(AND($AE$11=$AL$2,OR($AH$11="Southbound",$AH$11="Westbound")),'Raw Data'!BF451,IF(AND($AE$11=$AL$3,OR($AH$11="Southbound",$AH$11="Westbound")),'Raw Data'!BF658,IF(AND($AE$11=$AL$4,OR($AH$11="Southbound",$AH$11="Westbound")),'Raw Data'!BF865,IF(AND($AE$11=$AL$5,OR($AH$11="Southbound",$AH$11="Westbound")),'Raw Data'!BF1072,IF(AND($AE$11=$AL$6,OR($AH$11="Southbound",$AH$11="Westbound")),'Raw Data'!BF1279,IF(AND($AE$11=$AL$7,OR($AH$11="Southbound",$AH$11="Westbound")),'Raw Data'!BF1486,IF(AND($AE$11=$AL$1,$AH$11="Combined"),SUM('Raw Data'!BF243:BF244),IF(AND($AE$11=$AL$2,$AH$11="Combined"),SUM('Raw Data'!BF450:BF451),IF(AND($AE$11=$AL$3,$AH$11="Combined"),SUM('Raw Data'!BF657:BF658),IF(AND($AE$11=$AL$4,$AH$11="Combined"),SUM('Raw Data'!BF864:BF865),IF(AND($AE$11=$AL$5,$AH$11="Combined"),SUM('Raw Data'!BF1071:BF1072),IF(AND($AE$11=$AL$6,$AH$11="Combined"),SUM('Raw Data'!BF1278:BF1279),IF(AND($AE$11=$AL$7,$AH$11="Combined"),SUM('Raw Data'!BF1485:BF1486),"Error")))))))))))))))))))))</f>
        <v>0</v>
      </c>
      <c r="W74" s="6">
        <f>IF(AND($AE$11=$AL$1,OR($AH$11="Northbound",$AH$11="Eastbound")),'Raw Data'!BG243,IF(AND($AE$11=$AL$2,OR($AH$11="Northbound",$AH$11="Eastbound")),'Raw Data'!BG450,IF(AND($AE$11=$AL$3,OR($AH$11="Northbound",$AH$11="Eastbound")),'Raw Data'!BG657,IF(AND($AE$11=$AL$4,OR($AH$11="Northbound",$AH$11="Eastbound")),'Raw Data'!BG864,IF(AND($AE$11=$AL$5,OR($AH$11="Northbound",$AH$11="Eastbound")),'Raw Data'!BG1071,IF(AND($AE$11=$AL$6,OR($AH$11="Northbound",$AH$11="Eastbound")),'Raw Data'!BG1278,IF(AND($AE$11=$AL$7,OR($AH$11="Northbound",$AH$11="Eastbound")),'Raw Data'!BG1485,IF(AND($AE$11=$AL$1,OR($AH$11="Southbound",$AH$11="Westbound")),'Raw Data'!BG244,IF(AND($AE$11=$AL$2,OR($AH$11="Southbound",$AH$11="Westbound")),'Raw Data'!BG451,IF(AND($AE$11=$AL$3,OR($AH$11="Southbound",$AH$11="Westbound")),'Raw Data'!BG658,IF(AND($AE$11=$AL$4,OR($AH$11="Southbound",$AH$11="Westbound")),'Raw Data'!BG865,IF(AND($AE$11=$AL$5,OR($AH$11="Southbound",$AH$11="Westbound")),'Raw Data'!BG1072,IF(AND($AE$11=$AL$6,OR($AH$11="Southbound",$AH$11="Westbound")),'Raw Data'!BG1279,IF(AND($AE$11=$AL$7,OR($AH$11="Southbound",$AH$11="Westbound")),'Raw Data'!BG1486,IF(AND($AE$11=$AL$1,$AH$11="Combined"),SUM('Raw Data'!BG243:BG244),IF(AND($AE$11=$AL$2,$AH$11="Combined"),SUM('Raw Data'!BG450:BG451),IF(AND($AE$11=$AL$3,$AH$11="Combined"),SUM('Raw Data'!BG657:BG658),IF(AND($AE$11=$AL$4,$AH$11="Combined"),SUM('Raw Data'!BG864:BG865),IF(AND($AE$11=$AL$5,$AH$11="Combined"),SUM('Raw Data'!BG1071:BG1072),IF(AND($AE$11=$AL$6,$AH$11="Combined"),SUM('Raw Data'!BG1278:BG1279),IF(AND($AE$11=$AL$7,$AH$11="Combined"),SUM('Raw Data'!BG1485:BG1486),"Error")))))))))))))))))))))</f>
        <v>0</v>
      </c>
      <c r="X74" s="6">
        <f t="shared" si="2"/>
        <v>2</v>
      </c>
      <c r="Y74" s="24">
        <f t="shared" si="3"/>
        <v>13.333333333333334</v>
      </c>
      <c r="Z74" s="6" t="str">
        <f>IF(AND($AE$11=$AL$1,OR($AH$11="Northbound",$AH$11="Eastbound")),'Raw Data'!BH243,IF(AND($AE$11=$AL$2,OR($AH$11="Northbound",$AH$11="Eastbound")),'Raw Data'!BH450,IF(AND($AE$11=$AL$3,OR($AH$11="Northbound",$AH$11="Eastbound")),'Raw Data'!BH657,IF(AND($AE$11=$AL$4,OR($AH$11="Northbound",$AH$11="Eastbound")),'Raw Data'!BH864,IF(AND($AE$11=$AL$5,OR($AH$11="Northbound",$AH$11="Eastbound")),'Raw Data'!BH1071,IF(AND($AE$11=$AL$6,OR($AH$11="Northbound",$AH$11="Eastbound")),'Raw Data'!BH1278,IF(AND($AE$11=$AL$7,OR($AH$11="Northbound",$AH$11="Eastbound")),'Raw Data'!BH1485,IF(AND($AE$11=$AL$1,OR($AH$11="Southbound",$AH$11="Westbound")),'Raw Data'!BH244,IF(AND($AE$11=$AL$2,OR($AH$11="Southbound",$AH$11="Westbound")),'Raw Data'!BH451,IF(AND($AE$11=$AL$3,OR($AH$11="Southbound",$AH$11="Westbound")),'Raw Data'!BH658,IF(AND($AE$11=$AL$4,OR($AH$11="Southbound",$AH$11="Westbound")),'Raw Data'!BH865,IF(AND($AE$11=$AL$5,OR($AH$11="Southbound",$AH$11="Westbound")),'Raw Data'!BH1072,IF(AND($AE$11=$AL$6,OR($AH$11="Southbound",$AH$11="Westbound")),'Raw Data'!BH1279,IF(AND($AE$11=$AL$7,OR($AH$11="Southbound",$AH$11="Westbound")),'Raw Data'!BH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4" s="6" t="str">
        <f>IF(AND($AE$11=$AL$1,OR($AH$11="Northbound",$AH$11="Eastbound")),'Raw Data'!BI243,IF(AND($AE$11=$AL$2,OR($AH$11="Northbound",$AH$11="Eastbound")),'Raw Data'!BI450,IF(AND($AE$11=$AL$3,OR($AH$11="Northbound",$AH$11="Eastbound")),'Raw Data'!BI657,IF(AND($AE$11=$AL$4,OR($AH$11="Northbound",$AH$11="Eastbound")),'Raw Data'!BI864,IF(AND($AE$11=$AL$5,OR($AH$11="Northbound",$AH$11="Eastbound")),'Raw Data'!BI1071,IF(AND($AE$11=$AL$6,OR($AH$11="Northbound",$AH$11="Eastbound")),'Raw Data'!BI1278,IF(AND($AE$11=$AL$7,OR($AH$11="Northbound",$AH$11="Eastbound")),'Raw Data'!BI1485,IF(AND($AE$11=$AL$1,OR($AH$11="Southbound",$AH$11="Westbound")),'Raw Data'!BI244,IF(AND($AE$11=$AL$2,OR($AH$11="Southbound",$AH$11="Westbound")),'Raw Data'!BI451,IF(AND($AE$11=$AL$3,OR($AH$11="Southbound",$AH$11="Westbound")),'Raw Data'!BI658,IF(AND($AE$11=$AL$4,OR($AH$11="Southbound",$AH$11="Westbound")),'Raw Data'!BI865,IF(AND($AE$11=$AL$5,OR($AH$11="Southbound",$AH$11="Westbound")),'Raw Data'!BI1072,IF(AND($AE$11=$AL$6,OR($AH$11="Southbound",$AH$11="Westbound")),'Raw Data'!BI1279,IF(AND($AE$11=$AL$7,OR($AH$11="Southbound",$AH$11="Westbound")),'Raw Data'!BI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4" s="6" t="str">
        <f>IF(AND($AE$11=$AL$1,OR($AH$11="Northbound",$AH$11="Eastbound")),'Raw Data'!BJ243,IF(AND($AE$11=$AL$2,OR($AH$11="Northbound",$AH$11="Eastbound")),'Raw Data'!BJ450,IF(AND($AE$11=$AL$3,OR($AH$11="Northbound",$AH$11="Eastbound")),'Raw Data'!BJ657,IF(AND($AE$11=$AL$4,OR($AH$11="Northbound",$AH$11="Eastbound")),'Raw Data'!BJ864,IF(AND($AE$11=$AL$5,OR($AH$11="Northbound",$AH$11="Eastbound")),'Raw Data'!BJ1071,IF(AND($AE$11=$AL$6,OR($AH$11="Northbound",$AH$11="Eastbound")),'Raw Data'!BJ1278,IF(AND($AE$11=$AL$7,OR($AH$11="Northbound",$AH$11="Eastbound")),'Raw Data'!BJ1485,IF(AND($AE$11=$AL$1,OR($AH$11="Southbound",$AH$11="Westbound")),'Raw Data'!BJ244,IF(AND($AE$11=$AL$2,OR($AH$11="Southbound",$AH$11="Westbound")),'Raw Data'!BJ451,IF(AND($AE$11=$AL$3,OR($AH$11="Southbound",$AH$11="Westbound")),'Raw Data'!BJ658,IF(AND($AE$11=$AL$4,OR($AH$11="Southbound",$AH$11="Westbound")),'Raw Data'!BJ865,IF(AND($AE$11=$AL$5,OR($AH$11="Southbound",$AH$11="Westbound")),'Raw Data'!BJ1072,IF(AND($AE$11=$AL$6,OR($AH$11="Southbound",$AH$11="Westbound")),'Raw Data'!BJ1279,IF(AND($AE$11=$AL$7,OR($AH$11="Southbound",$AH$11="Westbound")),'Raw Data'!BJ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4" s="70" t="str">
        <f>IF(AND($AE$11=$AL$1,OR($AH$11="Northbound",$AH$11="Eastbound")),'Raw Data'!BK243,IF(AND($AE$11=$AL$2,OR($AH$11="Northbound",$AH$11="Eastbound")),'Raw Data'!BK450,IF(AND($AE$11=$AL$3,OR($AH$11="Northbound",$AH$11="Eastbound")),'Raw Data'!BK657,IF(AND($AE$11=$AL$4,OR($AH$11="Northbound",$AH$11="Eastbound")),'Raw Data'!BK864,IF(AND($AE$11=$AL$5,OR($AH$11="Northbound",$AH$11="Eastbound")),'Raw Data'!BK1071,IF(AND($AE$11=$AL$6,OR($AH$11="Northbound",$AH$11="Eastbound")),'Raw Data'!BK1278,IF(AND($AE$11=$AL$7,OR($AH$11="Northbound",$AH$11="Eastbound")),'Raw Data'!BK1485,IF(AND($AE$11=$AL$1,OR($AH$11="Southbound",$AH$11="Westbound")),'Raw Data'!BK244,IF(AND($AE$11=$AL$2,OR($AH$11="Southbound",$AH$11="Westbound")),'Raw Data'!BK451,IF(AND($AE$11=$AL$3,OR($AH$11="Southbound",$AH$11="Westbound")),'Raw Data'!BK658,IF(AND($AE$11=$AL$4,OR($AH$11="Southbound",$AH$11="Westbound")),'Raw Data'!BK865,IF(AND($AE$11=$AL$5,OR($AH$11="Southbound",$AH$11="Westbound")),'Raw Data'!BK1072,IF(AND($AE$11=$AL$6,OR($AH$11="Southbound",$AH$11="Westbound")),'Raw Data'!BK1279,IF(AND($AE$11=$AL$7,OR($AH$11="Southbound",$AH$11="Westbound")),'Raw Data'!BK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4" s="47"/>
      <c r="AF74" s="47"/>
      <c r="AG74" s="47"/>
      <c r="AH74" s="47"/>
      <c r="AI74" s="47"/>
      <c r="AJ74" s="47"/>
      <c r="AK74" s="47"/>
      <c r="AL74" s="51"/>
      <c r="AM74" s="51"/>
      <c r="AN74" s="41"/>
      <c r="AO74" s="51"/>
      <c r="AQ74" s="47"/>
      <c r="AR74" s="47"/>
      <c r="AT74" s="47"/>
      <c r="AU74" s="47"/>
    </row>
    <row r="75" spans="1:47" ht="13.8" x14ac:dyDescent="0.25">
      <c r="A75" s="43">
        <v>0.63541666666666696</v>
      </c>
      <c r="B75" s="54">
        <f t="shared" si="1"/>
        <v>10</v>
      </c>
      <c r="C75" s="6">
        <f>IF(AND($AE$11=$AL$1,OR($AH$11="Northbound",$AH$11="Eastbound")),'Raw Data'!AM245,IF(AND($AE$11=$AL$2,OR($AH$11="Northbound",$AH$11="Eastbound")),'Raw Data'!AM452,IF(AND($AE$11=$AL$3,OR($AH$11="Northbound",$AH$11="Eastbound")),'Raw Data'!AM659,IF(AND($AE$11=$AL$4,OR($AH$11="Northbound",$AH$11="Eastbound")),'Raw Data'!AM866,IF(AND($AE$11=$AL$5,OR($AH$11="Northbound",$AH$11="Eastbound")),'Raw Data'!AM1073,IF(AND($AE$11=$AL$6,OR($AH$11="Northbound",$AH$11="Eastbound")),'Raw Data'!AM1280,IF(AND($AE$11=$AL$7,OR($AH$11="Northbound",$AH$11="Eastbound")),'Raw Data'!AM1487,IF(AND($AE$11=$AL$1,OR($AH$11="Southbound",$AH$11="Westbound")),'Raw Data'!AM246,IF(AND($AE$11=$AL$2,OR($AH$11="Southbound",$AH$11="Westbound")),'Raw Data'!AM453,IF(AND($AE$11=$AL$3,OR($AH$11="Southbound",$AH$11="Westbound")),'Raw Data'!AM660,IF(AND($AE$11=$AL$4,OR($AH$11="Southbound",$AH$11="Westbound")),'Raw Data'!AM867,IF(AND($AE$11=$AL$5,OR($AH$11="Southbound",$AH$11="Westbound")),'Raw Data'!AM1074,IF(AND($AE$11=$AL$6,OR($AH$11="Southbound",$AH$11="Westbound")),'Raw Data'!AM1281,IF(AND($AE$11=$AL$7,OR($AH$11="Southbound",$AH$11="Westbound")),'Raw Data'!AM1488,IF(AND($AE$11=$AL$1,$AH$11="Combined"),SUM('Raw Data'!AM245:AM246),IF(AND($AE$11=$AL$2,$AH$11="Combined"),SUM('Raw Data'!AM452:AM453),IF(AND($AE$11=$AL$3,$AH$11="Combined"),SUM('Raw Data'!AM659:AM660),IF(AND($AE$11=$AL$4,$AH$11="Combined"),SUM('Raw Data'!AM866:AM867),IF(AND($AE$11=$AL$5,$AH$11="Combined"),SUM('Raw Data'!AM1073:AM1074),IF(AND($AE$11=$AL$6,$AH$11="Combined"),SUM('Raw Data'!AM1280:AM1281),IF(AND($AE$11=$AL$7,$AH$11="Combined"),SUM('Raw Data'!AM1487:AM1488),"Error")))))))))))))))))))))</f>
        <v>0</v>
      </c>
      <c r="D75" s="6">
        <f>IF(AND($AE$11=$AL$1,OR($AH$11="Northbound",$AH$11="Eastbound")),'Raw Data'!AN245,IF(AND($AE$11=$AL$2,OR($AH$11="Northbound",$AH$11="Eastbound")),'Raw Data'!AN452,IF(AND($AE$11=$AL$3,OR($AH$11="Northbound",$AH$11="Eastbound")),'Raw Data'!AN659,IF(AND($AE$11=$AL$4,OR($AH$11="Northbound",$AH$11="Eastbound")),'Raw Data'!AN866,IF(AND($AE$11=$AL$5,OR($AH$11="Northbound",$AH$11="Eastbound")),'Raw Data'!AN1073,IF(AND($AE$11=$AL$6,OR($AH$11="Northbound",$AH$11="Eastbound")),'Raw Data'!AN1280,IF(AND($AE$11=$AL$7,OR($AH$11="Northbound",$AH$11="Eastbound")),'Raw Data'!AN1487,IF(AND($AE$11=$AL$1,OR($AH$11="Southbound",$AH$11="Westbound")),'Raw Data'!AN246,IF(AND($AE$11=$AL$2,OR($AH$11="Southbound",$AH$11="Westbound")),'Raw Data'!AN453,IF(AND($AE$11=$AL$3,OR($AH$11="Southbound",$AH$11="Westbound")),'Raw Data'!AN660,IF(AND($AE$11=$AL$4,OR($AH$11="Southbound",$AH$11="Westbound")),'Raw Data'!AN867,IF(AND($AE$11=$AL$5,OR($AH$11="Southbound",$AH$11="Westbound")),'Raw Data'!AN1074,IF(AND($AE$11=$AL$6,OR($AH$11="Southbound",$AH$11="Westbound")),'Raw Data'!AN1281,IF(AND($AE$11=$AL$7,OR($AH$11="Southbound",$AH$11="Westbound")),'Raw Data'!AN1488,IF(AND($AE$11=$AL$1,$AH$11="Combined"),SUM('Raw Data'!AN245:AN246),IF(AND($AE$11=$AL$2,$AH$11="Combined"),SUM('Raw Data'!AN452:AN453),IF(AND($AE$11=$AL$3,$AH$11="Combined"),SUM('Raw Data'!AN659:AN660),IF(AND($AE$11=$AL$4,$AH$11="Combined"),SUM('Raw Data'!AN866:AN867),IF(AND($AE$11=$AL$5,$AH$11="Combined"),SUM('Raw Data'!AN1073:AN1074),IF(AND($AE$11=$AL$6,$AH$11="Combined"),SUM('Raw Data'!AN1280:AN1281),IF(AND($AE$11=$AL$7,$AH$11="Combined"),SUM('Raw Data'!AN1487:AN1488),"Error")))))))))))))))))))))</f>
        <v>1</v>
      </c>
      <c r="E75" s="6">
        <f>IF(AND($AE$11=$AL$1,OR($AH$11="Northbound",$AH$11="Eastbound")),'Raw Data'!AO245,IF(AND($AE$11=$AL$2,OR($AH$11="Northbound",$AH$11="Eastbound")),'Raw Data'!AO452,IF(AND($AE$11=$AL$3,OR($AH$11="Northbound",$AH$11="Eastbound")),'Raw Data'!AO659,IF(AND($AE$11=$AL$4,OR($AH$11="Northbound",$AH$11="Eastbound")),'Raw Data'!AO866,IF(AND($AE$11=$AL$5,OR($AH$11="Northbound",$AH$11="Eastbound")),'Raw Data'!AO1073,IF(AND($AE$11=$AL$6,OR($AH$11="Northbound",$AH$11="Eastbound")),'Raw Data'!AO1280,IF(AND($AE$11=$AL$7,OR($AH$11="Northbound",$AH$11="Eastbound")),'Raw Data'!AO1487,IF(AND($AE$11=$AL$1,OR($AH$11="Southbound",$AH$11="Westbound")),'Raw Data'!AO246,IF(AND($AE$11=$AL$2,OR($AH$11="Southbound",$AH$11="Westbound")),'Raw Data'!AO453,IF(AND($AE$11=$AL$3,OR($AH$11="Southbound",$AH$11="Westbound")),'Raw Data'!AO660,IF(AND($AE$11=$AL$4,OR($AH$11="Southbound",$AH$11="Westbound")),'Raw Data'!AO867,IF(AND($AE$11=$AL$5,OR($AH$11="Southbound",$AH$11="Westbound")),'Raw Data'!AO1074,IF(AND($AE$11=$AL$6,OR($AH$11="Southbound",$AH$11="Westbound")),'Raw Data'!AO1281,IF(AND($AE$11=$AL$7,OR($AH$11="Southbound",$AH$11="Westbound")),'Raw Data'!AO1488,IF(AND($AE$11=$AL$1,$AH$11="Combined"),SUM('Raw Data'!AO245:AO246),IF(AND($AE$11=$AL$2,$AH$11="Combined"),SUM('Raw Data'!AO452:AO453),IF(AND($AE$11=$AL$3,$AH$11="Combined"),SUM('Raw Data'!AO659:AO660),IF(AND($AE$11=$AL$4,$AH$11="Combined"),SUM('Raw Data'!AO866:AO867),IF(AND($AE$11=$AL$5,$AH$11="Combined"),SUM('Raw Data'!AO1073:AO1074),IF(AND($AE$11=$AL$6,$AH$11="Combined"),SUM('Raw Data'!AO1280:AO1281),IF(AND($AE$11=$AL$7,$AH$11="Combined"),SUM('Raw Data'!AO1487:AO1488),"Error")))))))))))))))))))))</f>
        <v>1</v>
      </c>
      <c r="F75" s="6">
        <f>IF(AND($AE$11=$AL$1,OR($AH$11="Northbound",$AH$11="Eastbound")),'Raw Data'!AP245,IF(AND($AE$11=$AL$2,OR($AH$11="Northbound",$AH$11="Eastbound")),'Raw Data'!AP452,IF(AND($AE$11=$AL$3,OR($AH$11="Northbound",$AH$11="Eastbound")),'Raw Data'!AP659,IF(AND($AE$11=$AL$4,OR($AH$11="Northbound",$AH$11="Eastbound")),'Raw Data'!AP866,IF(AND($AE$11=$AL$5,OR($AH$11="Northbound",$AH$11="Eastbound")),'Raw Data'!AP1073,IF(AND($AE$11=$AL$6,OR($AH$11="Northbound",$AH$11="Eastbound")),'Raw Data'!AP1280,IF(AND($AE$11=$AL$7,OR($AH$11="Northbound",$AH$11="Eastbound")),'Raw Data'!AP1487,IF(AND($AE$11=$AL$1,OR($AH$11="Southbound",$AH$11="Westbound")),'Raw Data'!AP246,IF(AND($AE$11=$AL$2,OR($AH$11="Southbound",$AH$11="Westbound")),'Raw Data'!AP453,IF(AND($AE$11=$AL$3,OR($AH$11="Southbound",$AH$11="Westbound")),'Raw Data'!AP660,IF(AND($AE$11=$AL$4,OR($AH$11="Southbound",$AH$11="Westbound")),'Raw Data'!AP867,IF(AND($AE$11=$AL$5,OR($AH$11="Southbound",$AH$11="Westbound")),'Raw Data'!AP1074,IF(AND($AE$11=$AL$6,OR($AH$11="Southbound",$AH$11="Westbound")),'Raw Data'!AP1281,IF(AND($AE$11=$AL$7,OR($AH$11="Southbound",$AH$11="Westbound")),'Raw Data'!AP1488,IF(AND($AE$11=$AL$1,$AH$11="Combined"),SUM('Raw Data'!AP245:AP246),IF(AND($AE$11=$AL$2,$AH$11="Combined"),SUM('Raw Data'!AP452:AP453),IF(AND($AE$11=$AL$3,$AH$11="Combined"),SUM('Raw Data'!AP659:AP660),IF(AND($AE$11=$AL$4,$AH$11="Combined"),SUM('Raw Data'!AP866:AP867),IF(AND($AE$11=$AL$5,$AH$11="Combined"),SUM('Raw Data'!AP1073:AP1074),IF(AND($AE$11=$AL$6,$AH$11="Combined"),SUM('Raw Data'!AP1280:AP1281),IF(AND($AE$11=$AL$7,$AH$11="Combined"),SUM('Raw Data'!AP1487:AP1488),"Error")))))))))))))))))))))</f>
        <v>5</v>
      </c>
      <c r="G75" s="6">
        <f>IF(AND($AE$11=$AL$1,OR($AH$11="Northbound",$AH$11="Eastbound")),'Raw Data'!AQ245,IF(AND($AE$11=$AL$2,OR($AH$11="Northbound",$AH$11="Eastbound")),'Raw Data'!AQ452,IF(AND($AE$11=$AL$3,OR($AH$11="Northbound",$AH$11="Eastbound")),'Raw Data'!AQ659,IF(AND($AE$11=$AL$4,OR($AH$11="Northbound",$AH$11="Eastbound")),'Raw Data'!AQ866,IF(AND($AE$11=$AL$5,OR($AH$11="Northbound",$AH$11="Eastbound")),'Raw Data'!AQ1073,IF(AND($AE$11=$AL$6,OR($AH$11="Northbound",$AH$11="Eastbound")),'Raw Data'!AQ1280,IF(AND($AE$11=$AL$7,OR($AH$11="Northbound",$AH$11="Eastbound")),'Raw Data'!AQ1487,IF(AND($AE$11=$AL$1,OR($AH$11="Southbound",$AH$11="Westbound")),'Raw Data'!AQ246,IF(AND($AE$11=$AL$2,OR($AH$11="Southbound",$AH$11="Westbound")),'Raw Data'!AQ453,IF(AND($AE$11=$AL$3,OR($AH$11="Southbound",$AH$11="Westbound")),'Raw Data'!AQ660,IF(AND($AE$11=$AL$4,OR($AH$11="Southbound",$AH$11="Westbound")),'Raw Data'!AQ867,IF(AND($AE$11=$AL$5,OR($AH$11="Southbound",$AH$11="Westbound")),'Raw Data'!AQ1074,IF(AND($AE$11=$AL$6,OR($AH$11="Southbound",$AH$11="Westbound")),'Raw Data'!AQ1281,IF(AND($AE$11=$AL$7,OR($AH$11="Southbound",$AH$11="Westbound")),'Raw Data'!AQ1488,IF(AND($AE$11=$AL$1,$AH$11="Combined"),SUM('Raw Data'!AQ245:AQ246),IF(AND($AE$11=$AL$2,$AH$11="Combined"),SUM('Raw Data'!AQ452:AQ453),IF(AND($AE$11=$AL$3,$AH$11="Combined"),SUM('Raw Data'!AQ659:AQ660),IF(AND($AE$11=$AL$4,$AH$11="Combined"),SUM('Raw Data'!AQ866:AQ867),IF(AND($AE$11=$AL$5,$AH$11="Combined"),SUM('Raw Data'!AQ1073:AQ1074),IF(AND($AE$11=$AL$6,$AH$11="Combined"),SUM('Raw Data'!AQ1280:AQ1281),IF(AND($AE$11=$AL$7,$AH$11="Combined"),SUM('Raw Data'!AQ1487:AQ1488),"Error")))))))))))))))))))))</f>
        <v>3</v>
      </c>
      <c r="H75" s="6">
        <f>IF(AND($AE$11=$AL$1,OR($AH$11="Northbound",$AH$11="Eastbound")),'Raw Data'!AR245,IF(AND($AE$11=$AL$2,OR($AH$11="Northbound",$AH$11="Eastbound")),'Raw Data'!AR452,IF(AND($AE$11=$AL$3,OR($AH$11="Northbound",$AH$11="Eastbound")),'Raw Data'!AR659,IF(AND($AE$11=$AL$4,OR($AH$11="Northbound",$AH$11="Eastbound")),'Raw Data'!AR866,IF(AND($AE$11=$AL$5,OR($AH$11="Northbound",$AH$11="Eastbound")),'Raw Data'!AR1073,IF(AND($AE$11=$AL$6,OR($AH$11="Northbound",$AH$11="Eastbound")),'Raw Data'!AR1280,IF(AND($AE$11=$AL$7,OR($AH$11="Northbound",$AH$11="Eastbound")),'Raw Data'!AR1487,IF(AND($AE$11=$AL$1,OR($AH$11="Southbound",$AH$11="Westbound")),'Raw Data'!AR246,IF(AND($AE$11=$AL$2,OR($AH$11="Southbound",$AH$11="Westbound")),'Raw Data'!AR453,IF(AND($AE$11=$AL$3,OR($AH$11="Southbound",$AH$11="Westbound")),'Raw Data'!AR660,IF(AND($AE$11=$AL$4,OR($AH$11="Southbound",$AH$11="Westbound")),'Raw Data'!AR867,IF(AND($AE$11=$AL$5,OR($AH$11="Southbound",$AH$11="Westbound")),'Raw Data'!AR1074,IF(AND($AE$11=$AL$6,OR($AH$11="Southbound",$AH$11="Westbound")),'Raw Data'!AR1281,IF(AND($AE$11=$AL$7,OR($AH$11="Southbound",$AH$11="Westbound")),'Raw Data'!AR1488,IF(AND($AE$11=$AL$1,$AH$11="Combined"),SUM('Raw Data'!AR245:AR246),IF(AND($AE$11=$AL$2,$AH$11="Combined"),SUM('Raw Data'!AR452:AR453),IF(AND($AE$11=$AL$3,$AH$11="Combined"),SUM('Raw Data'!AR659:AR660),IF(AND($AE$11=$AL$4,$AH$11="Combined"),SUM('Raw Data'!AR866:AR867),IF(AND($AE$11=$AL$5,$AH$11="Combined"),SUM('Raw Data'!AR1073:AR1074),IF(AND($AE$11=$AL$6,$AH$11="Combined"),SUM('Raw Data'!AR1280:AR1281),IF(AND($AE$11=$AL$7,$AH$11="Combined"),SUM('Raw Data'!AR1487:AR1488),"Error")))))))))))))))))))))</f>
        <v>0</v>
      </c>
      <c r="I75" s="6">
        <f>IF(AND($AE$11=$AL$1,OR($AH$11="Northbound",$AH$11="Eastbound")),'Raw Data'!AS245,IF(AND($AE$11=$AL$2,OR($AH$11="Northbound",$AH$11="Eastbound")),'Raw Data'!AS452,IF(AND($AE$11=$AL$3,OR($AH$11="Northbound",$AH$11="Eastbound")),'Raw Data'!AS659,IF(AND($AE$11=$AL$4,OR($AH$11="Northbound",$AH$11="Eastbound")),'Raw Data'!AS866,IF(AND($AE$11=$AL$5,OR($AH$11="Northbound",$AH$11="Eastbound")),'Raw Data'!AS1073,IF(AND($AE$11=$AL$6,OR($AH$11="Northbound",$AH$11="Eastbound")),'Raw Data'!AS1280,IF(AND($AE$11=$AL$7,OR($AH$11="Northbound",$AH$11="Eastbound")),'Raw Data'!AS1487,IF(AND($AE$11=$AL$1,OR($AH$11="Southbound",$AH$11="Westbound")),'Raw Data'!AS246,IF(AND($AE$11=$AL$2,OR($AH$11="Southbound",$AH$11="Westbound")),'Raw Data'!AS453,IF(AND($AE$11=$AL$3,OR($AH$11="Southbound",$AH$11="Westbound")),'Raw Data'!AS660,IF(AND($AE$11=$AL$4,OR($AH$11="Southbound",$AH$11="Westbound")),'Raw Data'!AS867,IF(AND($AE$11=$AL$5,OR($AH$11="Southbound",$AH$11="Westbound")),'Raw Data'!AS1074,IF(AND($AE$11=$AL$6,OR($AH$11="Southbound",$AH$11="Westbound")),'Raw Data'!AS1281,IF(AND($AE$11=$AL$7,OR($AH$11="Southbound",$AH$11="Westbound")),'Raw Data'!AS1488,IF(AND($AE$11=$AL$1,$AH$11="Combined"),SUM('Raw Data'!AS245:AS246),IF(AND($AE$11=$AL$2,$AH$11="Combined"),SUM('Raw Data'!AS452:AS453),IF(AND($AE$11=$AL$3,$AH$11="Combined"),SUM('Raw Data'!AS659:AS660),IF(AND($AE$11=$AL$4,$AH$11="Combined"),SUM('Raw Data'!AS866:AS867),IF(AND($AE$11=$AL$5,$AH$11="Combined"),SUM('Raw Data'!AS1073:AS1074),IF(AND($AE$11=$AL$6,$AH$11="Combined"),SUM('Raw Data'!AS1280:AS1281),IF(AND($AE$11=$AL$7,$AH$11="Combined"),SUM('Raw Data'!AS1487:AS1488),"Error")))))))))))))))))))))</f>
        <v>0</v>
      </c>
      <c r="J75" s="6">
        <f>IF(AND($AE$11=$AL$1,OR($AH$11="Northbound",$AH$11="Eastbound")),'Raw Data'!AT245,IF(AND($AE$11=$AL$2,OR($AH$11="Northbound",$AH$11="Eastbound")),'Raw Data'!AT452,IF(AND($AE$11=$AL$3,OR($AH$11="Northbound",$AH$11="Eastbound")),'Raw Data'!AT659,IF(AND($AE$11=$AL$4,OR($AH$11="Northbound",$AH$11="Eastbound")),'Raw Data'!AT866,IF(AND($AE$11=$AL$5,OR($AH$11="Northbound",$AH$11="Eastbound")),'Raw Data'!AT1073,IF(AND($AE$11=$AL$6,OR($AH$11="Northbound",$AH$11="Eastbound")),'Raw Data'!AT1280,IF(AND($AE$11=$AL$7,OR($AH$11="Northbound",$AH$11="Eastbound")),'Raw Data'!AT1487,IF(AND($AE$11=$AL$1,OR($AH$11="Southbound",$AH$11="Westbound")),'Raw Data'!AT246,IF(AND($AE$11=$AL$2,OR($AH$11="Southbound",$AH$11="Westbound")),'Raw Data'!AT453,IF(AND($AE$11=$AL$3,OR($AH$11="Southbound",$AH$11="Westbound")),'Raw Data'!AT660,IF(AND($AE$11=$AL$4,OR($AH$11="Southbound",$AH$11="Westbound")),'Raw Data'!AT867,IF(AND($AE$11=$AL$5,OR($AH$11="Southbound",$AH$11="Westbound")),'Raw Data'!AT1074,IF(AND($AE$11=$AL$6,OR($AH$11="Southbound",$AH$11="Westbound")),'Raw Data'!AT1281,IF(AND($AE$11=$AL$7,OR($AH$11="Southbound",$AH$11="Westbound")),'Raw Data'!AT1488,IF(AND($AE$11=$AL$1,$AH$11="Combined"),SUM('Raw Data'!AT245:AT246),IF(AND($AE$11=$AL$2,$AH$11="Combined"),SUM('Raw Data'!AT452:AT453),IF(AND($AE$11=$AL$3,$AH$11="Combined"),SUM('Raw Data'!AT659:AT660),IF(AND($AE$11=$AL$4,$AH$11="Combined"),SUM('Raw Data'!AT866:AT867),IF(AND($AE$11=$AL$5,$AH$11="Combined"),SUM('Raw Data'!AT1073:AT1074),IF(AND($AE$11=$AL$6,$AH$11="Combined"),SUM('Raw Data'!AT1280:AT1281),IF(AND($AE$11=$AL$7,$AH$11="Combined"),SUM('Raw Data'!AT1487:AT1488),"Error")))))))))))))))))))))</f>
        <v>0</v>
      </c>
      <c r="K75" s="6">
        <f>IF(AND($AE$11=$AL$1,OR($AH$11="Northbound",$AH$11="Eastbound")),'Raw Data'!AU245,IF(AND($AE$11=$AL$2,OR($AH$11="Northbound",$AH$11="Eastbound")),'Raw Data'!AU452,IF(AND($AE$11=$AL$3,OR($AH$11="Northbound",$AH$11="Eastbound")),'Raw Data'!AU659,IF(AND($AE$11=$AL$4,OR($AH$11="Northbound",$AH$11="Eastbound")),'Raw Data'!AU866,IF(AND($AE$11=$AL$5,OR($AH$11="Northbound",$AH$11="Eastbound")),'Raw Data'!AU1073,IF(AND($AE$11=$AL$6,OR($AH$11="Northbound",$AH$11="Eastbound")),'Raw Data'!AU1280,IF(AND($AE$11=$AL$7,OR($AH$11="Northbound",$AH$11="Eastbound")),'Raw Data'!AU1487,IF(AND($AE$11=$AL$1,OR($AH$11="Southbound",$AH$11="Westbound")),'Raw Data'!AU246,IF(AND($AE$11=$AL$2,OR($AH$11="Southbound",$AH$11="Westbound")),'Raw Data'!AU453,IF(AND($AE$11=$AL$3,OR($AH$11="Southbound",$AH$11="Westbound")),'Raw Data'!AU660,IF(AND($AE$11=$AL$4,OR($AH$11="Southbound",$AH$11="Westbound")),'Raw Data'!AU867,IF(AND($AE$11=$AL$5,OR($AH$11="Southbound",$AH$11="Westbound")),'Raw Data'!AU1074,IF(AND($AE$11=$AL$6,OR($AH$11="Southbound",$AH$11="Westbound")),'Raw Data'!AU1281,IF(AND($AE$11=$AL$7,OR($AH$11="Southbound",$AH$11="Westbound")),'Raw Data'!AU1488,IF(AND($AE$11=$AL$1,$AH$11="Combined"),SUM('Raw Data'!AU245:AU246),IF(AND($AE$11=$AL$2,$AH$11="Combined"),SUM('Raw Data'!AU452:AU453),IF(AND($AE$11=$AL$3,$AH$11="Combined"),SUM('Raw Data'!AU659:AU660),IF(AND($AE$11=$AL$4,$AH$11="Combined"),SUM('Raw Data'!AU866:AU867),IF(AND($AE$11=$AL$5,$AH$11="Combined"),SUM('Raw Data'!AU1073:AU1074),IF(AND($AE$11=$AL$6,$AH$11="Combined"),SUM('Raw Data'!AU1280:AU1281),IF(AND($AE$11=$AL$7,$AH$11="Combined"),SUM('Raw Data'!AU1487:AU1488),"Error")))))))))))))))))))))</f>
        <v>0</v>
      </c>
      <c r="L75" s="6">
        <f>IF(AND($AE$11=$AL$1,OR($AH$11="Northbound",$AH$11="Eastbound")),'Raw Data'!AV245,IF(AND($AE$11=$AL$2,OR($AH$11="Northbound",$AH$11="Eastbound")),'Raw Data'!AV452,IF(AND($AE$11=$AL$3,OR($AH$11="Northbound",$AH$11="Eastbound")),'Raw Data'!AV659,IF(AND($AE$11=$AL$4,OR($AH$11="Northbound",$AH$11="Eastbound")),'Raw Data'!AV866,IF(AND($AE$11=$AL$5,OR($AH$11="Northbound",$AH$11="Eastbound")),'Raw Data'!AV1073,IF(AND($AE$11=$AL$6,OR($AH$11="Northbound",$AH$11="Eastbound")),'Raw Data'!AV1280,IF(AND($AE$11=$AL$7,OR($AH$11="Northbound",$AH$11="Eastbound")),'Raw Data'!AV1487,IF(AND($AE$11=$AL$1,OR($AH$11="Southbound",$AH$11="Westbound")),'Raw Data'!AV246,IF(AND($AE$11=$AL$2,OR($AH$11="Southbound",$AH$11="Westbound")),'Raw Data'!AV453,IF(AND($AE$11=$AL$3,OR($AH$11="Southbound",$AH$11="Westbound")),'Raw Data'!AV660,IF(AND($AE$11=$AL$4,OR($AH$11="Southbound",$AH$11="Westbound")),'Raw Data'!AV867,IF(AND($AE$11=$AL$5,OR($AH$11="Southbound",$AH$11="Westbound")),'Raw Data'!AV1074,IF(AND($AE$11=$AL$6,OR($AH$11="Southbound",$AH$11="Westbound")),'Raw Data'!AV1281,IF(AND($AE$11=$AL$7,OR($AH$11="Southbound",$AH$11="Westbound")),'Raw Data'!AV1488,IF(AND($AE$11=$AL$1,$AH$11="Combined"),SUM('Raw Data'!AV245:AV246),IF(AND($AE$11=$AL$2,$AH$11="Combined"),SUM('Raw Data'!AV452:AV453),IF(AND($AE$11=$AL$3,$AH$11="Combined"),SUM('Raw Data'!AV659:AV660),IF(AND($AE$11=$AL$4,$AH$11="Combined"),SUM('Raw Data'!AV866:AV867),IF(AND($AE$11=$AL$5,$AH$11="Combined"),SUM('Raw Data'!AV1073:AV1074),IF(AND($AE$11=$AL$6,$AH$11="Combined"),SUM('Raw Data'!AV1280:AV1281),IF(AND($AE$11=$AL$7,$AH$11="Combined"),SUM('Raw Data'!AV1487:AV1488),"Error")))))))))))))))))))))</f>
        <v>0</v>
      </c>
      <c r="M75" s="6">
        <f>IF(AND($AE$11=$AL$1,OR($AH$11="Northbound",$AH$11="Eastbound")),'Raw Data'!AW245,IF(AND($AE$11=$AL$2,OR($AH$11="Northbound",$AH$11="Eastbound")),'Raw Data'!AW452,IF(AND($AE$11=$AL$3,OR($AH$11="Northbound",$AH$11="Eastbound")),'Raw Data'!AW659,IF(AND($AE$11=$AL$4,OR($AH$11="Northbound",$AH$11="Eastbound")),'Raw Data'!AW866,IF(AND($AE$11=$AL$5,OR($AH$11="Northbound",$AH$11="Eastbound")),'Raw Data'!AW1073,IF(AND($AE$11=$AL$6,OR($AH$11="Northbound",$AH$11="Eastbound")),'Raw Data'!AW1280,IF(AND($AE$11=$AL$7,OR($AH$11="Northbound",$AH$11="Eastbound")),'Raw Data'!AW1487,IF(AND($AE$11=$AL$1,OR($AH$11="Southbound",$AH$11="Westbound")),'Raw Data'!AW246,IF(AND($AE$11=$AL$2,OR($AH$11="Southbound",$AH$11="Westbound")),'Raw Data'!AW453,IF(AND($AE$11=$AL$3,OR($AH$11="Southbound",$AH$11="Westbound")),'Raw Data'!AW660,IF(AND($AE$11=$AL$4,OR($AH$11="Southbound",$AH$11="Westbound")),'Raw Data'!AW867,IF(AND($AE$11=$AL$5,OR($AH$11="Southbound",$AH$11="Westbound")),'Raw Data'!AW1074,IF(AND($AE$11=$AL$6,OR($AH$11="Southbound",$AH$11="Westbound")),'Raw Data'!AW1281,IF(AND($AE$11=$AL$7,OR($AH$11="Southbound",$AH$11="Westbound")),'Raw Data'!AW1488,IF(AND($AE$11=$AL$1,$AH$11="Combined"),SUM('Raw Data'!AW245:AW246),IF(AND($AE$11=$AL$2,$AH$11="Combined"),SUM('Raw Data'!AW452:AW453),IF(AND($AE$11=$AL$3,$AH$11="Combined"),SUM('Raw Data'!AW659:AW660),IF(AND($AE$11=$AL$4,$AH$11="Combined"),SUM('Raw Data'!AW866:AW867),IF(AND($AE$11=$AL$5,$AH$11="Combined"),SUM('Raw Data'!AW1073:AW1074),IF(AND($AE$11=$AL$6,$AH$11="Combined"),SUM('Raw Data'!AW1280:AW1281),IF(AND($AE$11=$AL$7,$AH$11="Combined"),SUM('Raw Data'!AW1487:AW1488),"Error")))))))))))))))))))))</f>
        <v>0</v>
      </c>
      <c r="N75" s="6">
        <f>IF(AND($AE$11=$AL$1,OR($AH$11="Northbound",$AH$11="Eastbound")),'Raw Data'!AX245,IF(AND($AE$11=$AL$2,OR($AH$11="Northbound",$AH$11="Eastbound")),'Raw Data'!AX452,IF(AND($AE$11=$AL$3,OR($AH$11="Northbound",$AH$11="Eastbound")),'Raw Data'!AX659,IF(AND($AE$11=$AL$4,OR($AH$11="Northbound",$AH$11="Eastbound")),'Raw Data'!AX866,IF(AND($AE$11=$AL$5,OR($AH$11="Northbound",$AH$11="Eastbound")),'Raw Data'!AX1073,IF(AND($AE$11=$AL$6,OR($AH$11="Northbound",$AH$11="Eastbound")),'Raw Data'!AX1280,IF(AND($AE$11=$AL$7,OR($AH$11="Northbound",$AH$11="Eastbound")),'Raw Data'!AX1487,IF(AND($AE$11=$AL$1,OR($AH$11="Southbound",$AH$11="Westbound")),'Raw Data'!AX246,IF(AND($AE$11=$AL$2,OR($AH$11="Southbound",$AH$11="Westbound")),'Raw Data'!AX453,IF(AND($AE$11=$AL$3,OR($AH$11="Southbound",$AH$11="Westbound")),'Raw Data'!AX660,IF(AND($AE$11=$AL$4,OR($AH$11="Southbound",$AH$11="Westbound")),'Raw Data'!AX867,IF(AND($AE$11=$AL$5,OR($AH$11="Southbound",$AH$11="Westbound")),'Raw Data'!AX1074,IF(AND($AE$11=$AL$6,OR($AH$11="Southbound",$AH$11="Westbound")),'Raw Data'!AX1281,IF(AND($AE$11=$AL$7,OR($AH$11="Southbound",$AH$11="Westbound")),'Raw Data'!AX1488,IF(AND($AE$11=$AL$1,$AH$11="Combined"),SUM('Raw Data'!AX245:AX246),IF(AND($AE$11=$AL$2,$AH$11="Combined"),SUM('Raw Data'!AX452:AX453),IF(AND($AE$11=$AL$3,$AH$11="Combined"),SUM('Raw Data'!AX659:AX660),IF(AND($AE$11=$AL$4,$AH$11="Combined"),SUM('Raw Data'!AX866:AX867),IF(AND($AE$11=$AL$5,$AH$11="Combined"),SUM('Raw Data'!AX1073:AX1074),IF(AND($AE$11=$AL$6,$AH$11="Combined"),SUM('Raw Data'!AX1280:AX1281),IF(AND($AE$11=$AL$7,$AH$11="Combined"),SUM('Raw Data'!AX1487:AX1488),"Error")))))))))))))))))))))</f>
        <v>0</v>
      </c>
      <c r="O75" s="6">
        <f>IF(AND($AE$11=$AL$1,OR($AH$11="Northbound",$AH$11="Eastbound")),'Raw Data'!AY245,IF(AND($AE$11=$AL$2,OR($AH$11="Northbound",$AH$11="Eastbound")),'Raw Data'!AY452,IF(AND($AE$11=$AL$3,OR($AH$11="Northbound",$AH$11="Eastbound")),'Raw Data'!AY659,IF(AND($AE$11=$AL$4,OR($AH$11="Northbound",$AH$11="Eastbound")),'Raw Data'!AY866,IF(AND($AE$11=$AL$5,OR($AH$11="Northbound",$AH$11="Eastbound")),'Raw Data'!AY1073,IF(AND($AE$11=$AL$6,OR($AH$11="Northbound",$AH$11="Eastbound")),'Raw Data'!AY1280,IF(AND($AE$11=$AL$7,OR($AH$11="Northbound",$AH$11="Eastbound")),'Raw Data'!AY1487,IF(AND($AE$11=$AL$1,OR($AH$11="Southbound",$AH$11="Westbound")),'Raw Data'!AY246,IF(AND($AE$11=$AL$2,OR($AH$11="Southbound",$AH$11="Westbound")),'Raw Data'!AY453,IF(AND($AE$11=$AL$3,OR($AH$11="Southbound",$AH$11="Westbound")),'Raw Data'!AY660,IF(AND($AE$11=$AL$4,OR($AH$11="Southbound",$AH$11="Westbound")),'Raw Data'!AY867,IF(AND($AE$11=$AL$5,OR($AH$11="Southbound",$AH$11="Westbound")),'Raw Data'!AY1074,IF(AND($AE$11=$AL$6,OR($AH$11="Southbound",$AH$11="Westbound")),'Raw Data'!AY1281,IF(AND($AE$11=$AL$7,OR($AH$11="Southbound",$AH$11="Westbound")),'Raw Data'!AY1488,IF(AND($AE$11=$AL$1,$AH$11="Combined"),SUM('Raw Data'!AY245:AY246),IF(AND($AE$11=$AL$2,$AH$11="Combined"),SUM('Raw Data'!AY452:AY453),IF(AND($AE$11=$AL$3,$AH$11="Combined"),SUM('Raw Data'!AY659:AY660),IF(AND($AE$11=$AL$4,$AH$11="Combined"),SUM('Raw Data'!AY866:AY867),IF(AND($AE$11=$AL$5,$AH$11="Combined"),SUM('Raw Data'!AY1073:AY1074),IF(AND($AE$11=$AL$6,$AH$11="Combined"),SUM('Raw Data'!AY1280:AY1281),IF(AND($AE$11=$AL$7,$AH$11="Combined"),SUM('Raw Data'!AY1487:AY1488),"Error")))))))))))))))))))))</f>
        <v>0</v>
      </c>
      <c r="P75" s="6">
        <f>IF(AND($AE$11=$AL$1,OR($AH$11="Northbound",$AH$11="Eastbound")),'Raw Data'!AZ245,IF(AND($AE$11=$AL$2,OR($AH$11="Northbound",$AH$11="Eastbound")),'Raw Data'!AZ452,IF(AND($AE$11=$AL$3,OR($AH$11="Northbound",$AH$11="Eastbound")),'Raw Data'!AZ659,IF(AND($AE$11=$AL$4,OR($AH$11="Northbound",$AH$11="Eastbound")),'Raw Data'!AZ866,IF(AND($AE$11=$AL$5,OR($AH$11="Northbound",$AH$11="Eastbound")),'Raw Data'!AZ1073,IF(AND($AE$11=$AL$6,OR($AH$11="Northbound",$AH$11="Eastbound")),'Raw Data'!AZ1280,IF(AND($AE$11=$AL$7,OR($AH$11="Northbound",$AH$11="Eastbound")),'Raw Data'!AZ1487,IF(AND($AE$11=$AL$1,OR($AH$11="Southbound",$AH$11="Westbound")),'Raw Data'!AZ246,IF(AND($AE$11=$AL$2,OR($AH$11="Southbound",$AH$11="Westbound")),'Raw Data'!AZ453,IF(AND($AE$11=$AL$3,OR($AH$11="Southbound",$AH$11="Westbound")),'Raw Data'!AZ660,IF(AND($AE$11=$AL$4,OR($AH$11="Southbound",$AH$11="Westbound")),'Raw Data'!AZ867,IF(AND($AE$11=$AL$5,OR($AH$11="Southbound",$AH$11="Westbound")),'Raw Data'!AZ1074,IF(AND($AE$11=$AL$6,OR($AH$11="Southbound",$AH$11="Westbound")),'Raw Data'!AZ1281,IF(AND($AE$11=$AL$7,OR($AH$11="Southbound",$AH$11="Westbound")),'Raw Data'!AZ1488,IF(AND($AE$11=$AL$1,$AH$11="Combined"),SUM('Raw Data'!AZ245:AZ246),IF(AND($AE$11=$AL$2,$AH$11="Combined"),SUM('Raw Data'!AZ452:AZ453),IF(AND($AE$11=$AL$3,$AH$11="Combined"),SUM('Raw Data'!AZ659:AZ660),IF(AND($AE$11=$AL$4,$AH$11="Combined"),SUM('Raw Data'!AZ866:AZ867),IF(AND($AE$11=$AL$5,$AH$11="Combined"),SUM('Raw Data'!AZ1073:AZ1074),IF(AND($AE$11=$AL$6,$AH$11="Combined"),SUM('Raw Data'!AZ1280:AZ1281),IF(AND($AE$11=$AL$7,$AH$11="Combined"),SUM('Raw Data'!AZ1487:AZ1488),"Error")))))))))))))))))))))</f>
        <v>0</v>
      </c>
      <c r="Q75" s="6">
        <f>IF(AND($AE$11=$AL$1,OR($AH$11="Northbound",$AH$11="Eastbound")),'Raw Data'!BA245,IF(AND($AE$11=$AL$2,OR($AH$11="Northbound",$AH$11="Eastbound")),'Raw Data'!BA452,IF(AND($AE$11=$AL$3,OR($AH$11="Northbound",$AH$11="Eastbound")),'Raw Data'!BA659,IF(AND($AE$11=$AL$4,OR($AH$11="Northbound",$AH$11="Eastbound")),'Raw Data'!BA866,IF(AND($AE$11=$AL$5,OR($AH$11="Northbound",$AH$11="Eastbound")),'Raw Data'!BA1073,IF(AND($AE$11=$AL$6,OR($AH$11="Northbound",$AH$11="Eastbound")),'Raw Data'!BA1280,IF(AND($AE$11=$AL$7,OR($AH$11="Northbound",$AH$11="Eastbound")),'Raw Data'!BA1487,IF(AND($AE$11=$AL$1,OR($AH$11="Southbound",$AH$11="Westbound")),'Raw Data'!BA246,IF(AND($AE$11=$AL$2,OR($AH$11="Southbound",$AH$11="Westbound")),'Raw Data'!BA453,IF(AND($AE$11=$AL$3,OR($AH$11="Southbound",$AH$11="Westbound")),'Raw Data'!BA660,IF(AND($AE$11=$AL$4,OR($AH$11="Southbound",$AH$11="Westbound")),'Raw Data'!BA867,IF(AND($AE$11=$AL$5,OR($AH$11="Southbound",$AH$11="Westbound")),'Raw Data'!BA1074,IF(AND($AE$11=$AL$6,OR($AH$11="Southbound",$AH$11="Westbound")),'Raw Data'!BA1281,IF(AND($AE$11=$AL$7,OR($AH$11="Southbound",$AH$11="Westbound")),'Raw Data'!BA1488,IF(AND($AE$11=$AL$1,$AH$11="Combined"),SUM('Raw Data'!BA245:BA246),IF(AND($AE$11=$AL$2,$AH$11="Combined"),SUM('Raw Data'!BA452:BA453),IF(AND($AE$11=$AL$3,$AH$11="Combined"),SUM('Raw Data'!BA659:BA660),IF(AND($AE$11=$AL$4,$AH$11="Combined"),SUM('Raw Data'!BA866:BA867),IF(AND($AE$11=$AL$5,$AH$11="Combined"),SUM('Raw Data'!BA1073:BA1074),IF(AND($AE$11=$AL$6,$AH$11="Combined"),SUM('Raw Data'!BA1280:BA1281),IF(AND($AE$11=$AL$7,$AH$11="Combined"),SUM('Raw Data'!BA1487:BA1488),"Error")))))))))))))))))))))</f>
        <v>0</v>
      </c>
      <c r="R75" s="6">
        <f>IF(AND($AE$11=$AL$1,OR($AH$11="Northbound",$AH$11="Eastbound")),'Raw Data'!BB245,IF(AND($AE$11=$AL$2,OR($AH$11="Northbound",$AH$11="Eastbound")),'Raw Data'!BB452,IF(AND($AE$11=$AL$3,OR($AH$11="Northbound",$AH$11="Eastbound")),'Raw Data'!BB659,IF(AND($AE$11=$AL$4,OR($AH$11="Northbound",$AH$11="Eastbound")),'Raw Data'!BB866,IF(AND($AE$11=$AL$5,OR($AH$11="Northbound",$AH$11="Eastbound")),'Raw Data'!BB1073,IF(AND($AE$11=$AL$6,OR($AH$11="Northbound",$AH$11="Eastbound")),'Raw Data'!BB1280,IF(AND($AE$11=$AL$7,OR($AH$11="Northbound",$AH$11="Eastbound")),'Raw Data'!BB1487,IF(AND($AE$11=$AL$1,OR($AH$11="Southbound",$AH$11="Westbound")),'Raw Data'!BB246,IF(AND($AE$11=$AL$2,OR($AH$11="Southbound",$AH$11="Westbound")),'Raw Data'!BB453,IF(AND($AE$11=$AL$3,OR($AH$11="Southbound",$AH$11="Westbound")),'Raw Data'!BB660,IF(AND($AE$11=$AL$4,OR($AH$11="Southbound",$AH$11="Westbound")),'Raw Data'!BB867,IF(AND($AE$11=$AL$5,OR($AH$11="Southbound",$AH$11="Westbound")),'Raw Data'!BB1074,IF(AND($AE$11=$AL$6,OR($AH$11="Southbound",$AH$11="Westbound")),'Raw Data'!BB1281,IF(AND($AE$11=$AL$7,OR($AH$11="Southbound",$AH$11="Westbound")),'Raw Data'!BB1488,IF(AND($AE$11=$AL$1,$AH$11="Combined"),SUM('Raw Data'!BB245:BB246),IF(AND($AE$11=$AL$2,$AH$11="Combined"),SUM('Raw Data'!BB452:BB453),IF(AND($AE$11=$AL$3,$AH$11="Combined"),SUM('Raw Data'!BB659:BB660),IF(AND($AE$11=$AL$4,$AH$11="Combined"),SUM('Raw Data'!BB866:BB867),IF(AND($AE$11=$AL$5,$AH$11="Combined"),SUM('Raw Data'!BB1073:BB1074),IF(AND($AE$11=$AL$6,$AH$11="Combined"),SUM('Raw Data'!BB1280:BB1281),IF(AND($AE$11=$AL$7,$AH$11="Combined"),SUM('Raw Data'!BB1487:BB1488),"Error")))))))))))))))))))))</f>
        <v>0</v>
      </c>
      <c r="S75" s="6">
        <f>IF(AND($AE$11=$AL$1,OR($AH$11="Northbound",$AH$11="Eastbound")),'Raw Data'!BC245,IF(AND($AE$11=$AL$2,OR($AH$11="Northbound",$AH$11="Eastbound")),'Raw Data'!BC452,IF(AND($AE$11=$AL$3,OR($AH$11="Northbound",$AH$11="Eastbound")),'Raw Data'!BC659,IF(AND($AE$11=$AL$4,OR($AH$11="Northbound",$AH$11="Eastbound")),'Raw Data'!BC866,IF(AND($AE$11=$AL$5,OR($AH$11="Northbound",$AH$11="Eastbound")),'Raw Data'!BC1073,IF(AND($AE$11=$AL$6,OR($AH$11="Northbound",$AH$11="Eastbound")),'Raw Data'!BC1280,IF(AND($AE$11=$AL$7,OR($AH$11="Northbound",$AH$11="Eastbound")),'Raw Data'!BC1487,IF(AND($AE$11=$AL$1,OR($AH$11="Southbound",$AH$11="Westbound")),'Raw Data'!BC246,IF(AND($AE$11=$AL$2,OR($AH$11="Southbound",$AH$11="Westbound")),'Raw Data'!BC453,IF(AND($AE$11=$AL$3,OR($AH$11="Southbound",$AH$11="Westbound")),'Raw Data'!BC660,IF(AND($AE$11=$AL$4,OR($AH$11="Southbound",$AH$11="Westbound")),'Raw Data'!BC867,IF(AND($AE$11=$AL$5,OR($AH$11="Southbound",$AH$11="Westbound")),'Raw Data'!BC1074,IF(AND($AE$11=$AL$6,OR($AH$11="Southbound",$AH$11="Westbound")),'Raw Data'!BC1281,IF(AND($AE$11=$AL$7,OR($AH$11="Southbound",$AH$11="Westbound")),'Raw Data'!BC1488,IF(AND($AE$11=$AL$1,$AH$11="Combined"),SUM('Raw Data'!BC245:BC246),IF(AND($AE$11=$AL$2,$AH$11="Combined"),SUM('Raw Data'!BC452:BC453),IF(AND($AE$11=$AL$3,$AH$11="Combined"),SUM('Raw Data'!BC659:BC660),IF(AND($AE$11=$AL$4,$AH$11="Combined"),SUM('Raw Data'!BC866:BC867),IF(AND($AE$11=$AL$5,$AH$11="Combined"),SUM('Raw Data'!BC1073:BC1074),IF(AND($AE$11=$AL$6,$AH$11="Combined"),SUM('Raw Data'!BC1280:BC1281),IF(AND($AE$11=$AL$7,$AH$11="Combined"),SUM('Raw Data'!BC1487:BC1488),"Error")))))))))))))))))))))</f>
        <v>0</v>
      </c>
      <c r="T75" s="6">
        <f>IF(AND($AE$11=$AL$1,OR($AH$11="Northbound",$AH$11="Eastbound")),'Raw Data'!BD245,IF(AND($AE$11=$AL$2,OR($AH$11="Northbound",$AH$11="Eastbound")),'Raw Data'!BD452,IF(AND($AE$11=$AL$3,OR($AH$11="Northbound",$AH$11="Eastbound")),'Raw Data'!BD659,IF(AND($AE$11=$AL$4,OR($AH$11="Northbound",$AH$11="Eastbound")),'Raw Data'!BD866,IF(AND($AE$11=$AL$5,OR($AH$11="Northbound",$AH$11="Eastbound")),'Raw Data'!BD1073,IF(AND($AE$11=$AL$6,OR($AH$11="Northbound",$AH$11="Eastbound")),'Raw Data'!BD1280,IF(AND($AE$11=$AL$7,OR($AH$11="Northbound",$AH$11="Eastbound")),'Raw Data'!BD1487,IF(AND($AE$11=$AL$1,OR($AH$11="Southbound",$AH$11="Westbound")),'Raw Data'!BD246,IF(AND($AE$11=$AL$2,OR($AH$11="Southbound",$AH$11="Westbound")),'Raw Data'!BD453,IF(AND($AE$11=$AL$3,OR($AH$11="Southbound",$AH$11="Westbound")),'Raw Data'!BD660,IF(AND($AE$11=$AL$4,OR($AH$11="Southbound",$AH$11="Westbound")),'Raw Data'!BD867,IF(AND($AE$11=$AL$5,OR($AH$11="Southbound",$AH$11="Westbound")),'Raw Data'!BD1074,IF(AND($AE$11=$AL$6,OR($AH$11="Southbound",$AH$11="Westbound")),'Raw Data'!BD1281,IF(AND($AE$11=$AL$7,OR($AH$11="Southbound",$AH$11="Westbound")),'Raw Data'!BD1488,IF(AND($AE$11=$AL$1,$AH$11="Combined"),SUM('Raw Data'!BD245:BD246),IF(AND($AE$11=$AL$2,$AH$11="Combined"),SUM('Raw Data'!BD452:BD453),IF(AND($AE$11=$AL$3,$AH$11="Combined"),SUM('Raw Data'!BD659:BD660),IF(AND($AE$11=$AL$4,$AH$11="Combined"),SUM('Raw Data'!BD866:BD867),IF(AND($AE$11=$AL$5,$AH$11="Combined"),SUM('Raw Data'!BD1073:BD1074),IF(AND($AE$11=$AL$6,$AH$11="Combined"),SUM('Raw Data'!BD1280:BD1281),IF(AND($AE$11=$AL$7,$AH$11="Combined"),SUM('Raw Data'!BD1487:BD1488),"Error")))))))))))))))))))))</f>
        <v>0</v>
      </c>
      <c r="U75" s="6">
        <f>IF(AND($AE$11=$AL$1,OR($AH$11="Northbound",$AH$11="Eastbound")),'Raw Data'!BE245,IF(AND($AE$11=$AL$2,OR($AH$11="Northbound",$AH$11="Eastbound")),'Raw Data'!BE452,IF(AND($AE$11=$AL$3,OR($AH$11="Northbound",$AH$11="Eastbound")),'Raw Data'!BE659,IF(AND($AE$11=$AL$4,OR($AH$11="Northbound",$AH$11="Eastbound")),'Raw Data'!BE866,IF(AND($AE$11=$AL$5,OR($AH$11="Northbound",$AH$11="Eastbound")),'Raw Data'!BE1073,IF(AND($AE$11=$AL$6,OR($AH$11="Northbound",$AH$11="Eastbound")),'Raw Data'!BE1280,IF(AND($AE$11=$AL$7,OR($AH$11="Northbound",$AH$11="Eastbound")),'Raw Data'!BE1487,IF(AND($AE$11=$AL$1,OR($AH$11="Southbound",$AH$11="Westbound")),'Raw Data'!BE246,IF(AND($AE$11=$AL$2,OR($AH$11="Southbound",$AH$11="Westbound")),'Raw Data'!BE453,IF(AND($AE$11=$AL$3,OR($AH$11="Southbound",$AH$11="Westbound")),'Raw Data'!BE660,IF(AND($AE$11=$AL$4,OR($AH$11="Southbound",$AH$11="Westbound")),'Raw Data'!BE867,IF(AND($AE$11=$AL$5,OR($AH$11="Southbound",$AH$11="Westbound")),'Raw Data'!BE1074,IF(AND($AE$11=$AL$6,OR($AH$11="Southbound",$AH$11="Westbound")),'Raw Data'!BE1281,IF(AND($AE$11=$AL$7,OR($AH$11="Southbound",$AH$11="Westbound")),'Raw Data'!BE1488,IF(AND($AE$11=$AL$1,$AH$11="Combined"),SUM('Raw Data'!BE245:BE246),IF(AND($AE$11=$AL$2,$AH$11="Combined"),SUM('Raw Data'!BE452:BE453),IF(AND($AE$11=$AL$3,$AH$11="Combined"),SUM('Raw Data'!BE659:BE660),IF(AND($AE$11=$AL$4,$AH$11="Combined"),SUM('Raw Data'!BE866:BE867),IF(AND($AE$11=$AL$5,$AH$11="Combined"),SUM('Raw Data'!BE1073:BE1074),IF(AND($AE$11=$AL$6,$AH$11="Combined"),SUM('Raw Data'!BE1280:BE1281),IF(AND($AE$11=$AL$7,$AH$11="Combined"),SUM('Raw Data'!BE1487:BE1488),"Error")))))))))))))))))))))</f>
        <v>0</v>
      </c>
      <c r="V75" s="6">
        <f>IF(AND($AE$11=$AL$1,OR($AH$11="Northbound",$AH$11="Eastbound")),'Raw Data'!BF245,IF(AND($AE$11=$AL$2,OR($AH$11="Northbound",$AH$11="Eastbound")),'Raw Data'!BF452,IF(AND($AE$11=$AL$3,OR($AH$11="Northbound",$AH$11="Eastbound")),'Raw Data'!BF659,IF(AND($AE$11=$AL$4,OR($AH$11="Northbound",$AH$11="Eastbound")),'Raw Data'!BF866,IF(AND($AE$11=$AL$5,OR($AH$11="Northbound",$AH$11="Eastbound")),'Raw Data'!BF1073,IF(AND($AE$11=$AL$6,OR($AH$11="Northbound",$AH$11="Eastbound")),'Raw Data'!BF1280,IF(AND($AE$11=$AL$7,OR($AH$11="Northbound",$AH$11="Eastbound")),'Raw Data'!BF1487,IF(AND($AE$11=$AL$1,OR($AH$11="Southbound",$AH$11="Westbound")),'Raw Data'!BF246,IF(AND($AE$11=$AL$2,OR($AH$11="Southbound",$AH$11="Westbound")),'Raw Data'!BF453,IF(AND($AE$11=$AL$3,OR($AH$11="Southbound",$AH$11="Westbound")),'Raw Data'!BF660,IF(AND($AE$11=$AL$4,OR($AH$11="Southbound",$AH$11="Westbound")),'Raw Data'!BF867,IF(AND($AE$11=$AL$5,OR($AH$11="Southbound",$AH$11="Westbound")),'Raw Data'!BF1074,IF(AND($AE$11=$AL$6,OR($AH$11="Southbound",$AH$11="Westbound")),'Raw Data'!BF1281,IF(AND($AE$11=$AL$7,OR($AH$11="Southbound",$AH$11="Westbound")),'Raw Data'!BF1488,IF(AND($AE$11=$AL$1,$AH$11="Combined"),SUM('Raw Data'!BF245:BF246),IF(AND($AE$11=$AL$2,$AH$11="Combined"),SUM('Raw Data'!BF452:BF453),IF(AND($AE$11=$AL$3,$AH$11="Combined"),SUM('Raw Data'!BF659:BF660),IF(AND($AE$11=$AL$4,$AH$11="Combined"),SUM('Raw Data'!BF866:BF867),IF(AND($AE$11=$AL$5,$AH$11="Combined"),SUM('Raw Data'!BF1073:BF1074),IF(AND($AE$11=$AL$6,$AH$11="Combined"),SUM('Raw Data'!BF1280:BF1281),IF(AND($AE$11=$AL$7,$AH$11="Combined"),SUM('Raw Data'!BF1487:BF1488),"Error")))))))))))))))))))))</f>
        <v>0</v>
      </c>
      <c r="W75" s="6">
        <f>IF(AND($AE$11=$AL$1,OR($AH$11="Northbound",$AH$11="Eastbound")),'Raw Data'!BG245,IF(AND($AE$11=$AL$2,OR($AH$11="Northbound",$AH$11="Eastbound")),'Raw Data'!BG452,IF(AND($AE$11=$AL$3,OR($AH$11="Northbound",$AH$11="Eastbound")),'Raw Data'!BG659,IF(AND($AE$11=$AL$4,OR($AH$11="Northbound",$AH$11="Eastbound")),'Raw Data'!BG866,IF(AND($AE$11=$AL$5,OR($AH$11="Northbound",$AH$11="Eastbound")),'Raw Data'!BG1073,IF(AND($AE$11=$AL$6,OR($AH$11="Northbound",$AH$11="Eastbound")),'Raw Data'!BG1280,IF(AND($AE$11=$AL$7,OR($AH$11="Northbound",$AH$11="Eastbound")),'Raw Data'!BG1487,IF(AND($AE$11=$AL$1,OR($AH$11="Southbound",$AH$11="Westbound")),'Raw Data'!BG246,IF(AND($AE$11=$AL$2,OR($AH$11="Southbound",$AH$11="Westbound")),'Raw Data'!BG453,IF(AND($AE$11=$AL$3,OR($AH$11="Southbound",$AH$11="Westbound")),'Raw Data'!BG660,IF(AND($AE$11=$AL$4,OR($AH$11="Southbound",$AH$11="Westbound")),'Raw Data'!BG867,IF(AND($AE$11=$AL$5,OR($AH$11="Southbound",$AH$11="Westbound")),'Raw Data'!BG1074,IF(AND($AE$11=$AL$6,OR($AH$11="Southbound",$AH$11="Westbound")),'Raw Data'!BG1281,IF(AND($AE$11=$AL$7,OR($AH$11="Southbound",$AH$11="Westbound")),'Raw Data'!BG1488,IF(AND($AE$11=$AL$1,$AH$11="Combined"),SUM('Raw Data'!BG245:BG246),IF(AND($AE$11=$AL$2,$AH$11="Combined"),SUM('Raw Data'!BG452:BG453),IF(AND($AE$11=$AL$3,$AH$11="Combined"),SUM('Raw Data'!BG659:BG660),IF(AND($AE$11=$AL$4,$AH$11="Combined"),SUM('Raw Data'!BG866:BG867),IF(AND($AE$11=$AL$5,$AH$11="Combined"),SUM('Raw Data'!BG1073:BG1074),IF(AND($AE$11=$AL$6,$AH$11="Combined"),SUM('Raw Data'!BG1280:BG1281),IF(AND($AE$11=$AL$7,$AH$11="Combined"),SUM('Raw Data'!BG1487:BG1488),"Error")))))))))))))))))))))</f>
        <v>0</v>
      </c>
      <c r="X75" s="6">
        <f t="shared" si="2"/>
        <v>3</v>
      </c>
      <c r="Y75" s="24">
        <f t="shared" si="3"/>
        <v>30</v>
      </c>
      <c r="Z75" s="6" t="str">
        <f>IF(AND($AE$11=$AL$1,OR($AH$11="Northbound",$AH$11="Eastbound")),'Raw Data'!BH245,IF(AND($AE$11=$AL$2,OR($AH$11="Northbound",$AH$11="Eastbound")),'Raw Data'!BH452,IF(AND($AE$11=$AL$3,OR($AH$11="Northbound",$AH$11="Eastbound")),'Raw Data'!BH659,IF(AND($AE$11=$AL$4,OR($AH$11="Northbound",$AH$11="Eastbound")),'Raw Data'!BH866,IF(AND($AE$11=$AL$5,OR($AH$11="Northbound",$AH$11="Eastbound")),'Raw Data'!BH1073,IF(AND($AE$11=$AL$6,OR($AH$11="Northbound",$AH$11="Eastbound")),'Raw Data'!BH1280,IF(AND($AE$11=$AL$7,OR($AH$11="Northbound",$AH$11="Eastbound")),'Raw Data'!BH1487,IF(AND($AE$11=$AL$1,OR($AH$11="Southbound",$AH$11="Westbound")),'Raw Data'!BH246,IF(AND($AE$11=$AL$2,OR($AH$11="Southbound",$AH$11="Westbound")),'Raw Data'!BH453,IF(AND($AE$11=$AL$3,OR($AH$11="Southbound",$AH$11="Westbound")),'Raw Data'!BH660,IF(AND($AE$11=$AL$4,OR($AH$11="Southbound",$AH$11="Westbound")),'Raw Data'!BH867,IF(AND($AE$11=$AL$5,OR($AH$11="Southbound",$AH$11="Westbound")),'Raw Data'!BH1074,IF(AND($AE$11=$AL$6,OR($AH$11="Southbound",$AH$11="Westbound")),'Raw Data'!BH1281,IF(AND($AE$11=$AL$7,OR($AH$11="Southbound",$AH$11="Westbound")),'Raw Data'!BH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5" s="6" t="str">
        <f>IF(AND($AE$11=$AL$1,OR($AH$11="Northbound",$AH$11="Eastbound")),'Raw Data'!BI245,IF(AND($AE$11=$AL$2,OR($AH$11="Northbound",$AH$11="Eastbound")),'Raw Data'!BI452,IF(AND($AE$11=$AL$3,OR($AH$11="Northbound",$AH$11="Eastbound")),'Raw Data'!BI659,IF(AND($AE$11=$AL$4,OR($AH$11="Northbound",$AH$11="Eastbound")),'Raw Data'!BI866,IF(AND($AE$11=$AL$5,OR($AH$11="Northbound",$AH$11="Eastbound")),'Raw Data'!BI1073,IF(AND($AE$11=$AL$6,OR($AH$11="Northbound",$AH$11="Eastbound")),'Raw Data'!BI1280,IF(AND($AE$11=$AL$7,OR($AH$11="Northbound",$AH$11="Eastbound")),'Raw Data'!BI1487,IF(AND($AE$11=$AL$1,OR($AH$11="Southbound",$AH$11="Westbound")),'Raw Data'!BI246,IF(AND($AE$11=$AL$2,OR($AH$11="Southbound",$AH$11="Westbound")),'Raw Data'!BI453,IF(AND($AE$11=$AL$3,OR($AH$11="Southbound",$AH$11="Westbound")),'Raw Data'!BI660,IF(AND($AE$11=$AL$4,OR($AH$11="Southbound",$AH$11="Westbound")),'Raw Data'!BI867,IF(AND($AE$11=$AL$5,OR($AH$11="Southbound",$AH$11="Westbound")),'Raw Data'!BI1074,IF(AND($AE$11=$AL$6,OR($AH$11="Southbound",$AH$11="Westbound")),'Raw Data'!BI1281,IF(AND($AE$11=$AL$7,OR($AH$11="Southbound",$AH$11="Westbound")),'Raw Data'!BI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5" s="6" t="str">
        <f>IF(AND($AE$11=$AL$1,OR($AH$11="Northbound",$AH$11="Eastbound")),'Raw Data'!BJ245,IF(AND($AE$11=$AL$2,OR($AH$11="Northbound",$AH$11="Eastbound")),'Raw Data'!BJ452,IF(AND($AE$11=$AL$3,OR($AH$11="Northbound",$AH$11="Eastbound")),'Raw Data'!BJ659,IF(AND($AE$11=$AL$4,OR($AH$11="Northbound",$AH$11="Eastbound")),'Raw Data'!BJ866,IF(AND($AE$11=$AL$5,OR($AH$11="Northbound",$AH$11="Eastbound")),'Raw Data'!BJ1073,IF(AND($AE$11=$AL$6,OR($AH$11="Northbound",$AH$11="Eastbound")),'Raw Data'!BJ1280,IF(AND($AE$11=$AL$7,OR($AH$11="Northbound",$AH$11="Eastbound")),'Raw Data'!BJ1487,IF(AND($AE$11=$AL$1,OR($AH$11="Southbound",$AH$11="Westbound")),'Raw Data'!BJ246,IF(AND($AE$11=$AL$2,OR($AH$11="Southbound",$AH$11="Westbound")),'Raw Data'!BJ453,IF(AND($AE$11=$AL$3,OR($AH$11="Southbound",$AH$11="Westbound")),'Raw Data'!BJ660,IF(AND($AE$11=$AL$4,OR($AH$11="Southbound",$AH$11="Westbound")),'Raw Data'!BJ867,IF(AND($AE$11=$AL$5,OR($AH$11="Southbound",$AH$11="Westbound")),'Raw Data'!BJ1074,IF(AND($AE$11=$AL$6,OR($AH$11="Southbound",$AH$11="Westbound")),'Raw Data'!BJ1281,IF(AND($AE$11=$AL$7,OR($AH$11="Southbound",$AH$11="Westbound")),'Raw Data'!BJ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5" s="70" t="str">
        <f>IF(AND($AE$11=$AL$1,OR($AH$11="Northbound",$AH$11="Eastbound")),'Raw Data'!BK245,IF(AND($AE$11=$AL$2,OR($AH$11="Northbound",$AH$11="Eastbound")),'Raw Data'!BK452,IF(AND($AE$11=$AL$3,OR($AH$11="Northbound",$AH$11="Eastbound")),'Raw Data'!BK659,IF(AND($AE$11=$AL$4,OR($AH$11="Northbound",$AH$11="Eastbound")),'Raw Data'!BK866,IF(AND($AE$11=$AL$5,OR($AH$11="Northbound",$AH$11="Eastbound")),'Raw Data'!BK1073,IF(AND($AE$11=$AL$6,OR($AH$11="Northbound",$AH$11="Eastbound")),'Raw Data'!BK1280,IF(AND($AE$11=$AL$7,OR($AH$11="Northbound",$AH$11="Eastbound")),'Raw Data'!BK1487,IF(AND($AE$11=$AL$1,OR($AH$11="Southbound",$AH$11="Westbound")),'Raw Data'!BK246,IF(AND($AE$11=$AL$2,OR($AH$11="Southbound",$AH$11="Westbound")),'Raw Data'!BK453,IF(AND($AE$11=$AL$3,OR($AH$11="Southbound",$AH$11="Westbound")),'Raw Data'!BK660,IF(AND($AE$11=$AL$4,OR($AH$11="Southbound",$AH$11="Westbound")),'Raw Data'!BK867,IF(AND($AE$11=$AL$5,OR($AH$11="Southbound",$AH$11="Westbound")),'Raw Data'!BK1074,IF(AND($AE$11=$AL$6,OR($AH$11="Southbound",$AH$11="Westbound")),'Raw Data'!BK1281,IF(AND($AE$11=$AL$7,OR($AH$11="Southbound",$AH$11="Westbound")),'Raw Data'!BK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5" s="47"/>
      <c r="AF75" s="47"/>
      <c r="AG75" s="47"/>
      <c r="AH75" s="47"/>
      <c r="AI75" s="47"/>
      <c r="AJ75" s="47"/>
      <c r="AK75" s="47"/>
      <c r="AL75" s="51"/>
      <c r="AM75" s="51"/>
      <c r="AN75" s="41"/>
      <c r="AO75" s="51"/>
      <c r="AQ75" s="47"/>
      <c r="AR75" s="47"/>
      <c r="AT75" s="47"/>
      <c r="AU75" s="47"/>
    </row>
    <row r="76" spans="1:47" ht="13.8" x14ac:dyDescent="0.25">
      <c r="A76" s="43">
        <v>0.64583333333333404</v>
      </c>
      <c r="B76" s="54">
        <f t="shared" si="1"/>
        <v>18</v>
      </c>
      <c r="C76" s="6">
        <f>IF(AND($AE$11=$AL$1,OR($AH$11="Northbound",$AH$11="Eastbound")),'Raw Data'!AM247,IF(AND($AE$11=$AL$2,OR($AH$11="Northbound",$AH$11="Eastbound")),'Raw Data'!AM454,IF(AND($AE$11=$AL$3,OR($AH$11="Northbound",$AH$11="Eastbound")),'Raw Data'!AM661,IF(AND($AE$11=$AL$4,OR($AH$11="Northbound",$AH$11="Eastbound")),'Raw Data'!AM868,IF(AND($AE$11=$AL$5,OR($AH$11="Northbound",$AH$11="Eastbound")),'Raw Data'!AM1075,IF(AND($AE$11=$AL$6,OR($AH$11="Northbound",$AH$11="Eastbound")),'Raw Data'!AM1282,IF(AND($AE$11=$AL$7,OR($AH$11="Northbound",$AH$11="Eastbound")),'Raw Data'!AM1489,IF(AND($AE$11=$AL$1,OR($AH$11="Southbound",$AH$11="Westbound")),'Raw Data'!AM248,IF(AND($AE$11=$AL$2,OR($AH$11="Southbound",$AH$11="Westbound")),'Raw Data'!AM455,IF(AND($AE$11=$AL$3,OR($AH$11="Southbound",$AH$11="Westbound")),'Raw Data'!AM662,IF(AND($AE$11=$AL$4,OR($AH$11="Southbound",$AH$11="Westbound")),'Raw Data'!AM869,IF(AND($AE$11=$AL$5,OR($AH$11="Southbound",$AH$11="Westbound")),'Raw Data'!AM1076,IF(AND($AE$11=$AL$6,OR($AH$11="Southbound",$AH$11="Westbound")),'Raw Data'!AM1283,IF(AND($AE$11=$AL$7,OR($AH$11="Southbound",$AH$11="Westbound")),'Raw Data'!AM1490,IF(AND($AE$11=$AL$1,$AH$11="Combined"),SUM('Raw Data'!AM247:AM248),IF(AND($AE$11=$AL$2,$AH$11="Combined"),SUM('Raw Data'!AM454:AM455),IF(AND($AE$11=$AL$3,$AH$11="Combined"),SUM('Raw Data'!AM661:AM662),IF(AND($AE$11=$AL$4,$AH$11="Combined"),SUM('Raw Data'!AM868:AM869),IF(AND($AE$11=$AL$5,$AH$11="Combined"),SUM('Raw Data'!AM1075:AM1076),IF(AND($AE$11=$AL$6,$AH$11="Combined"),SUM('Raw Data'!AM1282:AM1283),IF(AND($AE$11=$AL$7,$AH$11="Combined"),SUM('Raw Data'!AM1489:AM1490),"Error")))))))))))))))))))))</f>
        <v>0</v>
      </c>
      <c r="D76" s="6">
        <f>IF(AND($AE$11=$AL$1,OR($AH$11="Northbound",$AH$11="Eastbound")),'Raw Data'!AN247,IF(AND($AE$11=$AL$2,OR($AH$11="Northbound",$AH$11="Eastbound")),'Raw Data'!AN454,IF(AND($AE$11=$AL$3,OR($AH$11="Northbound",$AH$11="Eastbound")),'Raw Data'!AN661,IF(AND($AE$11=$AL$4,OR($AH$11="Northbound",$AH$11="Eastbound")),'Raw Data'!AN868,IF(AND($AE$11=$AL$5,OR($AH$11="Northbound",$AH$11="Eastbound")),'Raw Data'!AN1075,IF(AND($AE$11=$AL$6,OR($AH$11="Northbound",$AH$11="Eastbound")),'Raw Data'!AN1282,IF(AND($AE$11=$AL$7,OR($AH$11="Northbound",$AH$11="Eastbound")),'Raw Data'!AN1489,IF(AND($AE$11=$AL$1,OR($AH$11="Southbound",$AH$11="Westbound")),'Raw Data'!AN248,IF(AND($AE$11=$AL$2,OR($AH$11="Southbound",$AH$11="Westbound")),'Raw Data'!AN455,IF(AND($AE$11=$AL$3,OR($AH$11="Southbound",$AH$11="Westbound")),'Raw Data'!AN662,IF(AND($AE$11=$AL$4,OR($AH$11="Southbound",$AH$11="Westbound")),'Raw Data'!AN869,IF(AND($AE$11=$AL$5,OR($AH$11="Southbound",$AH$11="Westbound")),'Raw Data'!AN1076,IF(AND($AE$11=$AL$6,OR($AH$11="Southbound",$AH$11="Westbound")),'Raw Data'!AN1283,IF(AND($AE$11=$AL$7,OR($AH$11="Southbound",$AH$11="Westbound")),'Raw Data'!AN1490,IF(AND($AE$11=$AL$1,$AH$11="Combined"),SUM('Raw Data'!AN247:AN248),IF(AND($AE$11=$AL$2,$AH$11="Combined"),SUM('Raw Data'!AN454:AN455),IF(AND($AE$11=$AL$3,$AH$11="Combined"),SUM('Raw Data'!AN661:AN662),IF(AND($AE$11=$AL$4,$AH$11="Combined"),SUM('Raw Data'!AN868:AN869),IF(AND($AE$11=$AL$5,$AH$11="Combined"),SUM('Raw Data'!AN1075:AN1076),IF(AND($AE$11=$AL$6,$AH$11="Combined"),SUM('Raw Data'!AN1282:AN1283),IF(AND($AE$11=$AL$7,$AH$11="Combined"),SUM('Raw Data'!AN1489:AN1490),"Error")))))))))))))))))))))</f>
        <v>1</v>
      </c>
      <c r="E76" s="6">
        <f>IF(AND($AE$11=$AL$1,OR($AH$11="Northbound",$AH$11="Eastbound")),'Raw Data'!AO247,IF(AND($AE$11=$AL$2,OR($AH$11="Northbound",$AH$11="Eastbound")),'Raw Data'!AO454,IF(AND($AE$11=$AL$3,OR($AH$11="Northbound",$AH$11="Eastbound")),'Raw Data'!AO661,IF(AND($AE$11=$AL$4,OR($AH$11="Northbound",$AH$11="Eastbound")),'Raw Data'!AO868,IF(AND($AE$11=$AL$5,OR($AH$11="Northbound",$AH$11="Eastbound")),'Raw Data'!AO1075,IF(AND($AE$11=$AL$6,OR($AH$11="Northbound",$AH$11="Eastbound")),'Raw Data'!AO1282,IF(AND($AE$11=$AL$7,OR($AH$11="Northbound",$AH$11="Eastbound")),'Raw Data'!AO1489,IF(AND($AE$11=$AL$1,OR($AH$11="Southbound",$AH$11="Westbound")),'Raw Data'!AO248,IF(AND($AE$11=$AL$2,OR($AH$11="Southbound",$AH$11="Westbound")),'Raw Data'!AO455,IF(AND($AE$11=$AL$3,OR($AH$11="Southbound",$AH$11="Westbound")),'Raw Data'!AO662,IF(AND($AE$11=$AL$4,OR($AH$11="Southbound",$AH$11="Westbound")),'Raw Data'!AO869,IF(AND($AE$11=$AL$5,OR($AH$11="Southbound",$AH$11="Westbound")),'Raw Data'!AO1076,IF(AND($AE$11=$AL$6,OR($AH$11="Southbound",$AH$11="Westbound")),'Raw Data'!AO1283,IF(AND($AE$11=$AL$7,OR($AH$11="Southbound",$AH$11="Westbound")),'Raw Data'!AO1490,IF(AND($AE$11=$AL$1,$AH$11="Combined"),SUM('Raw Data'!AO247:AO248),IF(AND($AE$11=$AL$2,$AH$11="Combined"),SUM('Raw Data'!AO454:AO455),IF(AND($AE$11=$AL$3,$AH$11="Combined"),SUM('Raw Data'!AO661:AO662),IF(AND($AE$11=$AL$4,$AH$11="Combined"),SUM('Raw Data'!AO868:AO869),IF(AND($AE$11=$AL$5,$AH$11="Combined"),SUM('Raw Data'!AO1075:AO1076),IF(AND($AE$11=$AL$6,$AH$11="Combined"),SUM('Raw Data'!AO1282:AO1283),IF(AND($AE$11=$AL$7,$AH$11="Combined"),SUM('Raw Data'!AO1489:AO1490),"Error")))))))))))))))))))))</f>
        <v>7</v>
      </c>
      <c r="F76" s="6">
        <f>IF(AND($AE$11=$AL$1,OR($AH$11="Northbound",$AH$11="Eastbound")),'Raw Data'!AP247,IF(AND($AE$11=$AL$2,OR($AH$11="Northbound",$AH$11="Eastbound")),'Raw Data'!AP454,IF(AND($AE$11=$AL$3,OR($AH$11="Northbound",$AH$11="Eastbound")),'Raw Data'!AP661,IF(AND($AE$11=$AL$4,OR($AH$11="Northbound",$AH$11="Eastbound")),'Raw Data'!AP868,IF(AND($AE$11=$AL$5,OR($AH$11="Northbound",$AH$11="Eastbound")),'Raw Data'!AP1075,IF(AND($AE$11=$AL$6,OR($AH$11="Northbound",$AH$11="Eastbound")),'Raw Data'!AP1282,IF(AND($AE$11=$AL$7,OR($AH$11="Northbound",$AH$11="Eastbound")),'Raw Data'!AP1489,IF(AND($AE$11=$AL$1,OR($AH$11="Southbound",$AH$11="Westbound")),'Raw Data'!AP248,IF(AND($AE$11=$AL$2,OR($AH$11="Southbound",$AH$11="Westbound")),'Raw Data'!AP455,IF(AND($AE$11=$AL$3,OR($AH$11="Southbound",$AH$11="Westbound")),'Raw Data'!AP662,IF(AND($AE$11=$AL$4,OR($AH$11="Southbound",$AH$11="Westbound")),'Raw Data'!AP869,IF(AND($AE$11=$AL$5,OR($AH$11="Southbound",$AH$11="Westbound")),'Raw Data'!AP1076,IF(AND($AE$11=$AL$6,OR($AH$11="Southbound",$AH$11="Westbound")),'Raw Data'!AP1283,IF(AND($AE$11=$AL$7,OR($AH$11="Southbound",$AH$11="Westbound")),'Raw Data'!AP1490,IF(AND($AE$11=$AL$1,$AH$11="Combined"),SUM('Raw Data'!AP247:AP248),IF(AND($AE$11=$AL$2,$AH$11="Combined"),SUM('Raw Data'!AP454:AP455),IF(AND($AE$11=$AL$3,$AH$11="Combined"),SUM('Raw Data'!AP661:AP662),IF(AND($AE$11=$AL$4,$AH$11="Combined"),SUM('Raw Data'!AP868:AP869),IF(AND($AE$11=$AL$5,$AH$11="Combined"),SUM('Raw Data'!AP1075:AP1076),IF(AND($AE$11=$AL$6,$AH$11="Combined"),SUM('Raw Data'!AP1282:AP1283),IF(AND($AE$11=$AL$7,$AH$11="Combined"),SUM('Raw Data'!AP1489:AP1490),"Error")))))))))))))))))))))</f>
        <v>5</v>
      </c>
      <c r="G76" s="6">
        <f>IF(AND($AE$11=$AL$1,OR($AH$11="Northbound",$AH$11="Eastbound")),'Raw Data'!AQ247,IF(AND($AE$11=$AL$2,OR($AH$11="Northbound",$AH$11="Eastbound")),'Raw Data'!AQ454,IF(AND($AE$11=$AL$3,OR($AH$11="Northbound",$AH$11="Eastbound")),'Raw Data'!AQ661,IF(AND($AE$11=$AL$4,OR($AH$11="Northbound",$AH$11="Eastbound")),'Raw Data'!AQ868,IF(AND($AE$11=$AL$5,OR($AH$11="Northbound",$AH$11="Eastbound")),'Raw Data'!AQ1075,IF(AND($AE$11=$AL$6,OR($AH$11="Northbound",$AH$11="Eastbound")),'Raw Data'!AQ1282,IF(AND($AE$11=$AL$7,OR($AH$11="Northbound",$AH$11="Eastbound")),'Raw Data'!AQ1489,IF(AND($AE$11=$AL$1,OR($AH$11="Southbound",$AH$11="Westbound")),'Raw Data'!AQ248,IF(AND($AE$11=$AL$2,OR($AH$11="Southbound",$AH$11="Westbound")),'Raw Data'!AQ455,IF(AND($AE$11=$AL$3,OR($AH$11="Southbound",$AH$11="Westbound")),'Raw Data'!AQ662,IF(AND($AE$11=$AL$4,OR($AH$11="Southbound",$AH$11="Westbound")),'Raw Data'!AQ869,IF(AND($AE$11=$AL$5,OR($AH$11="Southbound",$AH$11="Westbound")),'Raw Data'!AQ1076,IF(AND($AE$11=$AL$6,OR($AH$11="Southbound",$AH$11="Westbound")),'Raw Data'!AQ1283,IF(AND($AE$11=$AL$7,OR($AH$11="Southbound",$AH$11="Westbound")),'Raw Data'!AQ1490,IF(AND($AE$11=$AL$1,$AH$11="Combined"),SUM('Raw Data'!AQ247:AQ248),IF(AND($AE$11=$AL$2,$AH$11="Combined"),SUM('Raw Data'!AQ454:AQ455),IF(AND($AE$11=$AL$3,$AH$11="Combined"),SUM('Raw Data'!AQ661:AQ662),IF(AND($AE$11=$AL$4,$AH$11="Combined"),SUM('Raw Data'!AQ868:AQ869),IF(AND($AE$11=$AL$5,$AH$11="Combined"),SUM('Raw Data'!AQ1075:AQ1076),IF(AND($AE$11=$AL$6,$AH$11="Combined"),SUM('Raw Data'!AQ1282:AQ1283),IF(AND($AE$11=$AL$7,$AH$11="Combined"),SUM('Raw Data'!AQ1489:AQ1490),"Error")))))))))))))))))))))</f>
        <v>5</v>
      </c>
      <c r="H76" s="6">
        <f>IF(AND($AE$11=$AL$1,OR($AH$11="Northbound",$AH$11="Eastbound")),'Raw Data'!AR247,IF(AND($AE$11=$AL$2,OR($AH$11="Northbound",$AH$11="Eastbound")),'Raw Data'!AR454,IF(AND($AE$11=$AL$3,OR($AH$11="Northbound",$AH$11="Eastbound")),'Raw Data'!AR661,IF(AND($AE$11=$AL$4,OR($AH$11="Northbound",$AH$11="Eastbound")),'Raw Data'!AR868,IF(AND($AE$11=$AL$5,OR($AH$11="Northbound",$AH$11="Eastbound")),'Raw Data'!AR1075,IF(AND($AE$11=$AL$6,OR($AH$11="Northbound",$AH$11="Eastbound")),'Raw Data'!AR1282,IF(AND($AE$11=$AL$7,OR($AH$11="Northbound",$AH$11="Eastbound")),'Raw Data'!AR1489,IF(AND($AE$11=$AL$1,OR($AH$11="Southbound",$AH$11="Westbound")),'Raw Data'!AR248,IF(AND($AE$11=$AL$2,OR($AH$11="Southbound",$AH$11="Westbound")),'Raw Data'!AR455,IF(AND($AE$11=$AL$3,OR($AH$11="Southbound",$AH$11="Westbound")),'Raw Data'!AR662,IF(AND($AE$11=$AL$4,OR($AH$11="Southbound",$AH$11="Westbound")),'Raw Data'!AR869,IF(AND($AE$11=$AL$5,OR($AH$11="Southbound",$AH$11="Westbound")),'Raw Data'!AR1076,IF(AND($AE$11=$AL$6,OR($AH$11="Southbound",$AH$11="Westbound")),'Raw Data'!AR1283,IF(AND($AE$11=$AL$7,OR($AH$11="Southbound",$AH$11="Westbound")),'Raw Data'!AR1490,IF(AND($AE$11=$AL$1,$AH$11="Combined"),SUM('Raw Data'!AR247:AR248),IF(AND($AE$11=$AL$2,$AH$11="Combined"),SUM('Raw Data'!AR454:AR455),IF(AND($AE$11=$AL$3,$AH$11="Combined"),SUM('Raw Data'!AR661:AR662),IF(AND($AE$11=$AL$4,$AH$11="Combined"),SUM('Raw Data'!AR868:AR869),IF(AND($AE$11=$AL$5,$AH$11="Combined"),SUM('Raw Data'!AR1075:AR1076),IF(AND($AE$11=$AL$6,$AH$11="Combined"),SUM('Raw Data'!AR1282:AR1283),IF(AND($AE$11=$AL$7,$AH$11="Combined"),SUM('Raw Data'!AR1489:AR1490),"Error")))))))))))))))))))))</f>
        <v>0</v>
      </c>
      <c r="I76" s="6">
        <f>IF(AND($AE$11=$AL$1,OR($AH$11="Northbound",$AH$11="Eastbound")),'Raw Data'!AS247,IF(AND($AE$11=$AL$2,OR($AH$11="Northbound",$AH$11="Eastbound")),'Raw Data'!AS454,IF(AND($AE$11=$AL$3,OR($AH$11="Northbound",$AH$11="Eastbound")),'Raw Data'!AS661,IF(AND($AE$11=$AL$4,OR($AH$11="Northbound",$AH$11="Eastbound")),'Raw Data'!AS868,IF(AND($AE$11=$AL$5,OR($AH$11="Northbound",$AH$11="Eastbound")),'Raw Data'!AS1075,IF(AND($AE$11=$AL$6,OR($AH$11="Northbound",$AH$11="Eastbound")),'Raw Data'!AS1282,IF(AND($AE$11=$AL$7,OR($AH$11="Northbound",$AH$11="Eastbound")),'Raw Data'!AS1489,IF(AND($AE$11=$AL$1,OR($AH$11="Southbound",$AH$11="Westbound")),'Raw Data'!AS248,IF(AND($AE$11=$AL$2,OR($AH$11="Southbound",$AH$11="Westbound")),'Raw Data'!AS455,IF(AND($AE$11=$AL$3,OR($AH$11="Southbound",$AH$11="Westbound")),'Raw Data'!AS662,IF(AND($AE$11=$AL$4,OR($AH$11="Southbound",$AH$11="Westbound")),'Raw Data'!AS869,IF(AND($AE$11=$AL$5,OR($AH$11="Southbound",$AH$11="Westbound")),'Raw Data'!AS1076,IF(AND($AE$11=$AL$6,OR($AH$11="Southbound",$AH$11="Westbound")),'Raw Data'!AS1283,IF(AND($AE$11=$AL$7,OR($AH$11="Southbound",$AH$11="Westbound")),'Raw Data'!AS1490,IF(AND($AE$11=$AL$1,$AH$11="Combined"),SUM('Raw Data'!AS247:AS248),IF(AND($AE$11=$AL$2,$AH$11="Combined"),SUM('Raw Data'!AS454:AS455),IF(AND($AE$11=$AL$3,$AH$11="Combined"),SUM('Raw Data'!AS661:AS662),IF(AND($AE$11=$AL$4,$AH$11="Combined"),SUM('Raw Data'!AS868:AS869),IF(AND($AE$11=$AL$5,$AH$11="Combined"),SUM('Raw Data'!AS1075:AS1076),IF(AND($AE$11=$AL$6,$AH$11="Combined"),SUM('Raw Data'!AS1282:AS1283),IF(AND($AE$11=$AL$7,$AH$11="Combined"),SUM('Raw Data'!AS1489:AS1490),"Error")))))))))))))))))))))</f>
        <v>0</v>
      </c>
      <c r="J76" s="6">
        <f>IF(AND($AE$11=$AL$1,OR($AH$11="Northbound",$AH$11="Eastbound")),'Raw Data'!AT247,IF(AND($AE$11=$AL$2,OR($AH$11="Northbound",$AH$11="Eastbound")),'Raw Data'!AT454,IF(AND($AE$11=$AL$3,OR($AH$11="Northbound",$AH$11="Eastbound")),'Raw Data'!AT661,IF(AND($AE$11=$AL$4,OR($AH$11="Northbound",$AH$11="Eastbound")),'Raw Data'!AT868,IF(AND($AE$11=$AL$5,OR($AH$11="Northbound",$AH$11="Eastbound")),'Raw Data'!AT1075,IF(AND($AE$11=$AL$6,OR($AH$11="Northbound",$AH$11="Eastbound")),'Raw Data'!AT1282,IF(AND($AE$11=$AL$7,OR($AH$11="Northbound",$AH$11="Eastbound")),'Raw Data'!AT1489,IF(AND($AE$11=$AL$1,OR($AH$11="Southbound",$AH$11="Westbound")),'Raw Data'!AT248,IF(AND($AE$11=$AL$2,OR($AH$11="Southbound",$AH$11="Westbound")),'Raw Data'!AT455,IF(AND($AE$11=$AL$3,OR($AH$11="Southbound",$AH$11="Westbound")),'Raw Data'!AT662,IF(AND($AE$11=$AL$4,OR($AH$11="Southbound",$AH$11="Westbound")),'Raw Data'!AT869,IF(AND($AE$11=$AL$5,OR($AH$11="Southbound",$AH$11="Westbound")),'Raw Data'!AT1076,IF(AND($AE$11=$AL$6,OR($AH$11="Southbound",$AH$11="Westbound")),'Raw Data'!AT1283,IF(AND($AE$11=$AL$7,OR($AH$11="Southbound",$AH$11="Westbound")),'Raw Data'!AT1490,IF(AND($AE$11=$AL$1,$AH$11="Combined"),SUM('Raw Data'!AT247:AT248),IF(AND($AE$11=$AL$2,$AH$11="Combined"),SUM('Raw Data'!AT454:AT455),IF(AND($AE$11=$AL$3,$AH$11="Combined"),SUM('Raw Data'!AT661:AT662),IF(AND($AE$11=$AL$4,$AH$11="Combined"),SUM('Raw Data'!AT868:AT869),IF(AND($AE$11=$AL$5,$AH$11="Combined"),SUM('Raw Data'!AT1075:AT1076),IF(AND($AE$11=$AL$6,$AH$11="Combined"),SUM('Raw Data'!AT1282:AT1283),IF(AND($AE$11=$AL$7,$AH$11="Combined"),SUM('Raw Data'!AT1489:AT1490),"Error")))))))))))))))))))))</f>
        <v>0</v>
      </c>
      <c r="K76" s="6">
        <f>IF(AND($AE$11=$AL$1,OR($AH$11="Northbound",$AH$11="Eastbound")),'Raw Data'!AU247,IF(AND($AE$11=$AL$2,OR($AH$11="Northbound",$AH$11="Eastbound")),'Raw Data'!AU454,IF(AND($AE$11=$AL$3,OR($AH$11="Northbound",$AH$11="Eastbound")),'Raw Data'!AU661,IF(AND($AE$11=$AL$4,OR($AH$11="Northbound",$AH$11="Eastbound")),'Raw Data'!AU868,IF(AND($AE$11=$AL$5,OR($AH$11="Northbound",$AH$11="Eastbound")),'Raw Data'!AU1075,IF(AND($AE$11=$AL$6,OR($AH$11="Northbound",$AH$11="Eastbound")),'Raw Data'!AU1282,IF(AND($AE$11=$AL$7,OR($AH$11="Northbound",$AH$11="Eastbound")),'Raw Data'!AU1489,IF(AND($AE$11=$AL$1,OR($AH$11="Southbound",$AH$11="Westbound")),'Raw Data'!AU248,IF(AND($AE$11=$AL$2,OR($AH$11="Southbound",$AH$11="Westbound")),'Raw Data'!AU455,IF(AND($AE$11=$AL$3,OR($AH$11="Southbound",$AH$11="Westbound")),'Raw Data'!AU662,IF(AND($AE$11=$AL$4,OR($AH$11="Southbound",$AH$11="Westbound")),'Raw Data'!AU869,IF(AND($AE$11=$AL$5,OR($AH$11="Southbound",$AH$11="Westbound")),'Raw Data'!AU1076,IF(AND($AE$11=$AL$6,OR($AH$11="Southbound",$AH$11="Westbound")),'Raw Data'!AU1283,IF(AND($AE$11=$AL$7,OR($AH$11="Southbound",$AH$11="Westbound")),'Raw Data'!AU1490,IF(AND($AE$11=$AL$1,$AH$11="Combined"),SUM('Raw Data'!AU247:AU248),IF(AND($AE$11=$AL$2,$AH$11="Combined"),SUM('Raw Data'!AU454:AU455),IF(AND($AE$11=$AL$3,$AH$11="Combined"),SUM('Raw Data'!AU661:AU662),IF(AND($AE$11=$AL$4,$AH$11="Combined"),SUM('Raw Data'!AU868:AU869),IF(AND($AE$11=$AL$5,$AH$11="Combined"),SUM('Raw Data'!AU1075:AU1076),IF(AND($AE$11=$AL$6,$AH$11="Combined"),SUM('Raw Data'!AU1282:AU1283),IF(AND($AE$11=$AL$7,$AH$11="Combined"),SUM('Raw Data'!AU1489:AU1490),"Error")))))))))))))))))))))</f>
        <v>0</v>
      </c>
      <c r="L76" s="6">
        <f>IF(AND($AE$11=$AL$1,OR($AH$11="Northbound",$AH$11="Eastbound")),'Raw Data'!AV247,IF(AND($AE$11=$AL$2,OR($AH$11="Northbound",$AH$11="Eastbound")),'Raw Data'!AV454,IF(AND($AE$11=$AL$3,OR($AH$11="Northbound",$AH$11="Eastbound")),'Raw Data'!AV661,IF(AND($AE$11=$AL$4,OR($AH$11="Northbound",$AH$11="Eastbound")),'Raw Data'!AV868,IF(AND($AE$11=$AL$5,OR($AH$11="Northbound",$AH$11="Eastbound")),'Raw Data'!AV1075,IF(AND($AE$11=$AL$6,OR($AH$11="Northbound",$AH$11="Eastbound")),'Raw Data'!AV1282,IF(AND($AE$11=$AL$7,OR($AH$11="Northbound",$AH$11="Eastbound")),'Raw Data'!AV1489,IF(AND($AE$11=$AL$1,OR($AH$11="Southbound",$AH$11="Westbound")),'Raw Data'!AV248,IF(AND($AE$11=$AL$2,OR($AH$11="Southbound",$AH$11="Westbound")),'Raw Data'!AV455,IF(AND($AE$11=$AL$3,OR($AH$11="Southbound",$AH$11="Westbound")),'Raw Data'!AV662,IF(AND($AE$11=$AL$4,OR($AH$11="Southbound",$AH$11="Westbound")),'Raw Data'!AV869,IF(AND($AE$11=$AL$5,OR($AH$11="Southbound",$AH$11="Westbound")),'Raw Data'!AV1076,IF(AND($AE$11=$AL$6,OR($AH$11="Southbound",$AH$11="Westbound")),'Raw Data'!AV1283,IF(AND($AE$11=$AL$7,OR($AH$11="Southbound",$AH$11="Westbound")),'Raw Data'!AV1490,IF(AND($AE$11=$AL$1,$AH$11="Combined"),SUM('Raw Data'!AV247:AV248),IF(AND($AE$11=$AL$2,$AH$11="Combined"),SUM('Raw Data'!AV454:AV455),IF(AND($AE$11=$AL$3,$AH$11="Combined"),SUM('Raw Data'!AV661:AV662),IF(AND($AE$11=$AL$4,$AH$11="Combined"),SUM('Raw Data'!AV868:AV869),IF(AND($AE$11=$AL$5,$AH$11="Combined"),SUM('Raw Data'!AV1075:AV1076),IF(AND($AE$11=$AL$6,$AH$11="Combined"),SUM('Raw Data'!AV1282:AV1283),IF(AND($AE$11=$AL$7,$AH$11="Combined"),SUM('Raw Data'!AV1489:AV1490),"Error")))))))))))))))))))))</f>
        <v>0</v>
      </c>
      <c r="M76" s="6">
        <f>IF(AND($AE$11=$AL$1,OR($AH$11="Northbound",$AH$11="Eastbound")),'Raw Data'!AW247,IF(AND($AE$11=$AL$2,OR($AH$11="Northbound",$AH$11="Eastbound")),'Raw Data'!AW454,IF(AND($AE$11=$AL$3,OR($AH$11="Northbound",$AH$11="Eastbound")),'Raw Data'!AW661,IF(AND($AE$11=$AL$4,OR($AH$11="Northbound",$AH$11="Eastbound")),'Raw Data'!AW868,IF(AND($AE$11=$AL$5,OR($AH$11="Northbound",$AH$11="Eastbound")),'Raw Data'!AW1075,IF(AND($AE$11=$AL$6,OR($AH$11="Northbound",$AH$11="Eastbound")),'Raw Data'!AW1282,IF(AND($AE$11=$AL$7,OR($AH$11="Northbound",$AH$11="Eastbound")),'Raw Data'!AW1489,IF(AND($AE$11=$AL$1,OR($AH$11="Southbound",$AH$11="Westbound")),'Raw Data'!AW248,IF(AND($AE$11=$AL$2,OR($AH$11="Southbound",$AH$11="Westbound")),'Raw Data'!AW455,IF(AND($AE$11=$AL$3,OR($AH$11="Southbound",$AH$11="Westbound")),'Raw Data'!AW662,IF(AND($AE$11=$AL$4,OR($AH$11="Southbound",$AH$11="Westbound")),'Raw Data'!AW869,IF(AND($AE$11=$AL$5,OR($AH$11="Southbound",$AH$11="Westbound")),'Raw Data'!AW1076,IF(AND($AE$11=$AL$6,OR($AH$11="Southbound",$AH$11="Westbound")),'Raw Data'!AW1283,IF(AND($AE$11=$AL$7,OR($AH$11="Southbound",$AH$11="Westbound")),'Raw Data'!AW1490,IF(AND($AE$11=$AL$1,$AH$11="Combined"),SUM('Raw Data'!AW247:AW248),IF(AND($AE$11=$AL$2,$AH$11="Combined"),SUM('Raw Data'!AW454:AW455),IF(AND($AE$11=$AL$3,$AH$11="Combined"),SUM('Raw Data'!AW661:AW662),IF(AND($AE$11=$AL$4,$AH$11="Combined"),SUM('Raw Data'!AW868:AW869),IF(AND($AE$11=$AL$5,$AH$11="Combined"),SUM('Raw Data'!AW1075:AW1076),IF(AND($AE$11=$AL$6,$AH$11="Combined"),SUM('Raw Data'!AW1282:AW1283),IF(AND($AE$11=$AL$7,$AH$11="Combined"),SUM('Raw Data'!AW1489:AW1490),"Error")))))))))))))))))))))</f>
        <v>0</v>
      </c>
      <c r="N76" s="6">
        <f>IF(AND($AE$11=$AL$1,OR($AH$11="Northbound",$AH$11="Eastbound")),'Raw Data'!AX247,IF(AND($AE$11=$AL$2,OR($AH$11="Northbound",$AH$11="Eastbound")),'Raw Data'!AX454,IF(AND($AE$11=$AL$3,OR($AH$11="Northbound",$AH$11="Eastbound")),'Raw Data'!AX661,IF(AND($AE$11=$AL$4,OR($AH$11="Northbound",$AH$11="Eastbound")),'Raw Data'!AX868,IF(AND($AE$11=$AL$5,OR($AH$11="Northbound",$AH$11="Eastbound")),'Raw Data'!AX1075,IF(AND($AE$11=$AL$6,OR($AH$11="Northbound",$AH$11="Eastbound")),'Raw Data'!AX1282,IF(AND($AE$11=$AL$7,OR($AH$11="Northbound",$AH$11="Eastbound")),'Raw Data'!AX1489,IF(AND($AE$11=$AL$1,OR($AH$11="Southbound",$AH$11="Westbound")),'Raw Data'!AX248,IF(AND($AE$11=$AL$2,OR($AH$11="Southbound",$AH$11="Westbound")),'Raw Data'!AX455,IF(AND($AE$11=$AL$3,OR($AH$11="Southbound",$AH$11="Westbound")),'Raw Data'!AX662,IF(AND($AE$11=$AL$4,OR($AH$11="Southbound",$AH$11="Westbound")),'Raw Data'!AX869,IF(AND($AE$11=$AL$5,OR($AH$11="Southbound",$AH$11="Westbound")),'Raw Data'!AX1076,IF(AND($AE$11=$AL$6,OR($AH$11="Southbound",$AH$11="Westbound")),'Raw Data'!AX1283,IF(AND($AE$11=$AL$7,OR($AH$11="Southbound",$AH$11="Westbound")),'Raw Data'!AX1490,IF(AND($AE$11=$AL$1,$AH$11="Combined"),SUM('Raw Data'!AX247:AX248),IF(AND($AE$11=$AL$2,$AH$11="Combined"),SUM('Raw Data'!AX454:AX455),IF(AND($AE$11=$AL$3,$AH$11="Combined"),SUM('Raw Data'!AX661:AX662),IF(AND($AE$11=$AL$4,$AH$11="Combined"),SUM('Raw Data'!AX868:AX869),IF(AND($AE$11=$AL$5,$AH$11="Combined"),SUM('Raw Data'!AX1075:AX1076),IF(AND($AE$11=$AL$6,$AH$11="Combined"),SUM('Raw Data'!AX1282:AX1283),IF(AND($AE$11=$AL$7,$AH$11="Combined"),SUM('Raw Data'!AX1489:AX1490),"Error")))))))))))))))))))))</f>
        <v>0</v>
      </c>
      <c r="O76" s="6">
        <f>IF(AND($AE$11=$AL$1,OR($AH$11="Northbound",$AH$11="Eastbound")),'Raw Data'!AY247,IF(AND($AE$11=$AL$2,OR($AH$11="Northbound",$AH$11="Eastbound")),'Raw Data'!AY454,IF(AND($AE$11=$AL$3,OR($AH$11="Northbound",$AH$11="Eastbound")),'Raw Data'!AY661,IF(AND($AE$11=$AL$4,OR($AH$11="Northbound",$AH$11="Eastbound")),'Raw Data'!AY868,IF(AND($AE$11=$AL$5,OR($AH$11="Northbound",$AH$11="Eastbound")),'Raw Data'!AY1075,IF(AND($AE$11=$AL$6,OR($AH$11="Northbound",$AH$11="Eastbound")),'Raw Data'!AY1282,IF(AND($AE$11=$AL$7,OR($AH$11="Northbound",$AH$11="Eastbound")),'Raw Data'!AY1489,IF(AND($AE$11=$AL$1,OR($AH$11="Southbound",$AH$11="Westbound")),'Raw Data'!AY248,IF(AND($AE$11=$AL$2,OR($AH$11="Southbound",$AH$11="Westbound")),'Raw Data'!AY455,IF(AND($AE$11=$AL$3,OR($AH$11="Southbound",$AH$11="Westbound")),'Raw Data'!AY662,IF(AND($AE$11=$AL$4,OR($AH$11="Southbound",$AH$11="Westbound")),'Raw Data'!AY869,IF(AND($AE$11=$AL$5,OR($AH$11="Southbound",$AH$11="Westbound")),'Raw Data'!AY1076,IF(AND($AE$11=$AL$6,OR($AH$11="Southbound",$AH$11="Westbound")),'Raw Data'!AY1283,IF(AND($AE$11=$AL$7,OR($AH$11="Southbound",$AH$11="Westbound")),'Raw Data'!AY1490,IF(AND($AE$11=$AL$1,$AH$11="Combined"),SUM('Raw Data'!AY247:AY248),IF(AND($AE$11=$AL$2,$AH$11="Combined"),SUM('Raw Data'!AY454:AY455),IF(AND($AE$11=$AL$3,$AH$11="Combined"),SUM('Raw Data'!AY661:AY662),IF(AND($AE$11=$AL$4,$AH$11="Combined"),SUM('Raw Data'!AY868:AY869),IF(AND($AE$11=$AL$5,$AH$11="Combined"),SUM('Raw Data'!AY1075:AY1076),IF(AND($AE$11=$AL$6,$AH$11="Combined"),SUM('Raw Data'!AY1282:AY1283),IF(AND($AE$11=$AL$7,$AH$11="Combined"),SUM('Raw Data'!AY1489:AY1490),"Error")))))))))))))))))))))</f>
        <v>0</v>
      </c>
      <c r="P76" s="6">
        <f>IF(AND($AE$11=$AL$1,OR($AH$11="Northbound",$AH$11="Eastbound")),'Raw Data'!AZ247,IF(AND($AE$11=$AL$2,OR($AH$11="Northbound",$AH$11="Eastbound")),'Raw Data'!AZ454,IF(AND($AE$11=$AL$3,OR($AH$11="Northbound",$AH$11="Eastbound")),'Raw Data'!AZ661,IF(AND($AE$11=$AL$4,OR($AH$11="Northbound",$AH$11="Eastbound")),'Raw Data'!AZ868,IF(AND($AE$11=$AL$5,OR($AH$11="Northbound",$AH$11="Eastbound")),'Raw Data'!AZ1075,IF(AND($AE$11=$AL$6,OR($AH$11="Northbound",$AH$11="Eastbound")),'Raw Data'!AZ1282,IF(AND($AE$11=$AL$7,OR($AH$11="Northbound",$AH$11="Eastbound")),'Raw Data'!AZ1489,IF(AND($AE$11=$AL$1,OR($AH$11="Southbound",$AH$11="Westbound")),'Raw Data'!AZ248,IF(AND($AE$11=$AL$2,OR($AH$11="Southbound",$AH$11="Westbound")),'Raw Data'!AZ455,IF(AND($AE$11=$AL$3,OR($AH$11="Southbound",$AH$11="Westbound")),'Raw Data'!AZ662,IF(AND($AE$11=$AL$4,OR($AH$11="Southbound",$AH$11="Westbound")),'Raw Data'!AZ869,IF(AND($AE$11=$AL$5,OR($AH$11="Southbound",$AH$11="Westbound")),'Raw Data'!AZ1076,IF(AND($AE$11=$AL$6,OR($AH$11="Southbound",$AH$11="Westbound")),'Raw Data'!AZ1283,IF(AND($AE$11=$AL$7,OR($AH$11="Southbound",$AH$11="Westbound")),'Raw Data'!AZ1490,IF(AND($AE$11=$AL$1,$AH$11="Combined"),SUM('Raw Data'!AZ247:AZ248),IF(AND($AE$11=$AL$2,$AH$11="Combined"),SUM('Raw Data'!AZ454:AZ455),IF(AND($AE$11=$AL$3,$AH$11="Combined"),SUM('Raw Data'!AZ661:AZ662),IF(AND($AE$11=$AL$4,$AH$11="Combined"),SUM('Raw Data'!AZ868:AZ869),IF(AND($AE$11=$AL$5,$AH$11="Combined"),SUM('Raw Data'!AZ1075:AZ1076),IF(AND($AE$11=$AL$6,$AH$11="Combined"),SUM('Raw Data'!AZ1282:AZ1283),IF(AND($AE$11=$AL$7,$AH$11="Combined"),SUM('Raw Data'!AZ1489:AZ1490),"Error")))))))))))))))))))))</f>
        <v>0</v>
      </c>
      <c r="Q76" s="6">
        <f>IF(AND($AE$11=$AL$1,OR($AH$11="Northbound",$AH$11="Eastbound")),'Raw Data'!BA247,IF(AND($AE$11=$AL$2,OR($AH$11="Northbound",$AH$11="Eastbound")),'Raw Data'!BA454,IF(AND($AE$11=$AL$3,OR($AH$11="Northbound",$AH$11="Eastbound")),'Raw Data'!BA661,IF(AND($AE$11=$AL$4,OR($AH$11="Northbound",$AH$11="Eastbound")),'Raw Data'!BA868,IF(AND($AE$11=$AL$5,OR($AH$11="Northbound",$AH$11="Eastbound")),'Raw Data'!BA1075,IF(AND($AE$11=$AL$6,OR($AH$11="Northbound",$AH$11="Eastbound")),'Raw Data'!BA1282,IF(AND($AE$11=$AL$7,OR($AH$11="Northbound",$AH$11="Eastbound")),'Raw Data'!BA1489,IF(AND($AE$11=$AL$1,OR($AH$11="Southbound",$AH$11="Westbound")),'Raw Data'!BA248,IF(AND($AE$11=$AL$2,OR($AH$11="Southbound",$AH$11="Westbound")),'Raw Data'!BA455,IF(AND($AE$11=$AL$3,OR($AH$11="Southbound",$AH$11="Westbound")),'Raw Data'!BA662,IF(AND($AE$11=$AL$4,OR($AH$11="Southbound",$AH$11="Westbound")),'Raw Data'!BA869,IF(AND($AE$11=$AL$5,OR($AH$11="Southbound",$AH$11="Westbound")),'Raw Data'!BA1076,IF(AND($AE$11=$AL$6,OR($AH$11="Southbound",$AH$11="Westbound")),'Raw Data'!BA1283,IF(AND($AE$11=$AL$7,OR($AH$11="Southbound",$AH$11="Westbound")),'Raw Data'!BA1490,IF(AND($AE$11=$AL$1,$AH$11="Combined"),SUM('Raw Data'!BA247:BA248),IF(AND($AE$11=$AL$2,$AH$11="Combined"),SUM('Raw Data'!BA454:BA455),IF(AND($AE$11=$AL$3,$AH$11="Combined"),SUM('Raw Data'!BA661:BA662),IF(AND($AE$11=$AL$4,$AH$11="Combined"),SUM('Raw Data'!BA868:BA869),IF(AND($AE$11=$AL$5,$AH$11="Combined"),SUM('Raw Data'!BA1075:BA1076),IF(AND($AE$11=$AL$6,$AH$11="Combined"),SUM('Raw Data'!BA1282:BA1283),IF(AND($AE$11=$AL$7,$AH$11="Combined"),SUM('Raw Data'!BA1489:BA1490),"Error")))))))))))))))))))))</f>
        <v>0</v>
      </c>
      <c r="R76" s="6">
        <f>IF(AND($AE$11=$AL$1,OR($AH$11="Northbound",$AH$11="Eastbound")),'Raw Data'!BB247,IF(AND($AE$11=$AL$2,OR($AH$11="Northbound",$AH$11="Eastbound")),'Raw Data'!BB454,IF(AND($AE$11=$AL$3,OR($AH$11="Northbound",$AH$11="Eastbound")),'Raw Data'!BB661,IF(AND($AE$11=$AL$4,OR($AH$11="Northbound",$AH$11="Eastbound")),'Raw Data'!BB868,IF(AND($AE$11=$AL$5,OR($AH$11="Northbound",$AH$11="Eastbound")),'Raw Data'!BB1075,IF(AND($AE$11=$AL$6,OR($AH$11="Northbound",$AH$11="Eastbound")),'Raw Data'!BB1282,IF(AND($AE$11=$AL$7,OR($AH$11="Northbound",$AH$11="Eastbound")),'Raw Data'!BB1489,IF(AND($AE$11=$AL$1,OR($AH$11="Southbound",$AH$11="Westbound")),'Raw Data'!BB248,IF(AND($AE$11=$AL$2,OR($AH$11="Southbound",$AH$11="Westbound")),'Raw Data'!BB455,IF(AND($AE$11=$AL$3,OR($AH$11="Southbound",$AH$11="Westbound")),'Raw Data'!BB662,IF(AND($AE$11=$AL$4,OR($AH$11="Southbound",$AH$11="Westbound")),'Raw Data'!BB869,IF(AND($AE$11=$AL$5,OR($AH$11="Southbound",$AH$11="Westbound")),'Raw Data'!BB1076,IF(AND($AE$11=$AL$6,OR($AH$11="Southbound",$AH$11="Westbound")),'Raw Data'!BB1283,IF(AND($AE$11=$AL$7,OR($AH$11="Southbound",$AH$11="Westbound")),'Raw Data'!BB1490,IF(AND($AE$11=$AL$1,$AH$11="Combined"),SUM('Raw Data'!BB247:BB248),IF(AND($AE$11=$AL$2,$AH$11="Combined"),SUM('Raw Data'!BB454:BB455),IF(AND($AE$11=$AL$3,$AH$11="Combined"),SUM('Raw Data'!BB661:BB662),IF(AND($AE$11=$AL$4,$AH$11="Combined"),SUM('Raw Data'!BB868:BB869),IF(AND($AE$11=$AL$5,$AH$11="Combined"),SUM('Raw Data'!BB1075:BB1076),IF(AND($AE$11=$AL$6,$AH$11="Combined"),SUM('Raw Data'!BB1282:BB1283),IF(AND($AE$11=$AL$7,$AH$11="Combined"),SUM('Raw Data'!BB1489:BB1490),"Error")))))))))))))))))))))</f>
        <v>0</v>
      </c>
      <c r="S76" s="6">
        <f>IF(AND($AE$11=$AL$1,OR($AH$11="Northbound",$AH$11="Eastbound")),'Raw Data'!BC247,IF(AND($AE$11=$AL$2,OR($AH$11="Northbound",$AH$11="Eastbound")),'Raw Data'!BC454,IF(AND($AE$11=$AL$3,OR($AH$11="Northbound",$AH$11="Eastbound")),'Raw Data'!BC661,IF(AND($AE$11=$AL$4,OR($AH$11="Northbound",$AH$11="Eastbound")),'Raw Data'!BC868,IF(AND($AE$11=$AL$5,OR($AH$11="Northbound",$AH$11="Eastbound")),'Raw Data'!BC1075,IF(AND($AE$11=$AL$6,OR($AH$11="Northbound",$AH$11="Eastbound")),'Raw Data'!BC1282,IF(AND($AE$11=$AL$7,OR($AH$11="Northbound",$AH$11="Eastbound")),'Raw Data'!BC1489,IF(AND($AE$11=$AL$1,OR($AH$11="Southbound",$AH$11="Westbound")),'Raw Data'!BC248,IF(AND($AE$11=$AL$2,OR($AH$11="Southbound",$AH$11="Westbound")),'Raw Data'!BC455,IF(AND($AE$11=$AL$3,OR($AH$11="Southbound",$AH$11="Westbound")),'Raw Data'!BC662,IF(AND($AE$11=$AL$4,OR($AH$11="Southbound",$AH$11="Westbound")),'Raw Data'!BC869,IF(AND($AE$11=$AL$5,OR($AH$11="Southbound",$AH$11="Westbound")),'Raw Data'!BC1076,IF(AND($AE$11=$AL$6,OR($AH$11="Southbound",$AH$11="Westbound")),'Raw Data'!BC1283,IF(AND($AE$11=$AL$7,OR($AH$11="Southbound",$AH$11="Westbound")),'Raw Data'!BC1490,IF(AND($AE$11=$AL$1,$AH$11="Combined"),SUM('Raw Data'!BC247:BC248),IF(AND($AE$11=$AL$2,$AH$11="Combined"),SUM('Raw Data'!BC454:BC455),IF(AND($AE$11=$AL$3,$AH$11="Combined"),SUM('Raw Data'!BC661:BC662),IF(AND($AE$11=$AL$4,$AH$11="Combined"),SUM('Raw Data'!BC868:BC869),IF(AND($AE$11=$AL$5,$AH$11="Combined"),SUM('Raw Data'!BC1075:BC1076),IF(AND($AE$11=$AL$6,$AH$11="Combined"),SUM('Raw Data'!BC1282:BC1283),IF(AND($AE$11=$AL$7,$AH$11="Combined"),SUM('Raw Data'!BC1489:BC1490),"Error")))))))))))))))))))))</f>
        <v>0</v>
      </c>
      <c r="T76" s="6">
        <f>IF(AND($AE$11=$AL$1,OR($AH$11="Northbound",$AH$11="Eastbound")),'Raw Data'!BD247,IF(AND($AE$11=$AL$2,OR($AH$11="Northbound",$AH$11="Eastbound")),'Raw Data'!BD454,IF(AND($AE$11=$AL$3,OR($AH$11="Northbound",$AH$11="Eastbound")),'Raw Data'!BD661,IF(AND($AE$11=$AL$4,OR($AH$11="Northbound",$AH$11="Eastbound")),'Raw Data'!BD868,IF(AND($AE$11=$AL$5,OR($AH$11="Northbound",$AH$11="Eastbound")),'Raw Data'!BD1075,IF(AND($AE$11=$AL$6,OR($AH$11="Northbound",$AH$11="Eastbound")),'Raw Data'!BD1282,IF(AND($AE$11=$AL$7,OR($AH$11="Northbound",$AH$11="Eastbound")),'Raw Data'!BD1489,IF(AND($AE$11=$AL$1,OR($AH$11="Southbound",$AH$11="Westbound")),'Raw Data'!BD248,IF(AND($AE$11=$AL$2,OR($AH$11="Southbound",$AH$11="Westbound")),'Raw Data'!BD455,IF(AND($AE$11=$AL$3,OR($AH$11="Southbound",$AH$11="Westbound")),'Raw Data'!BD662,IF(AND($AE$11=$AL$4,OR($AH$11="Southbound",$AH$11="Westbound")),'Raw Data'!BD869,IF(AND($AE$11=$AL$5,OR($AH$11="Southbound",$AH$11="Westbound")),'Raw Data'!BD1076,IF(AND($AE$11=$AL$6,OR($AH$11="Southbound",$AH$11="Westbound")),'Raw Data'!BD1283,IF(AND($AE$11=$AL$7,OR($AH$11="Southbound",$AH$11="Westbound")),'Raw Data'!BD1490,IF(AND($AE$11=$AL$1,$AH$11="Combined"),SUM('Raw Data'!BD247:BD248),IF(AND($AE$11=$AL$2,$AH$11="Combined"),SUM('Raw Data'!BD454:BD455),IF(AND($AE$11=$AL$3,$AH$11="Combined"),SUM('Raw Data'!BD661:BD662),IF(AND($AE$11=$AL$4,$AH$11="Combined"),SUM('Raw Data'!BD868:BD869),IF(AND($AE$11=$AL$5,$AH$11="Combined"),SUM('Raw Data'!BD1075:BD1076),IF(AND($AE$11=$AL$6,$AH$11="Combined"),SUM('Raw Data'!BD1282:BD1283),IF(AND($AE$11=$AL$7,$AH$11="Combined"),SUM('Raw Data'!BD1489:BD1490),"Error")))))))))))))))))))))</f>
        <v>0</v>
      </c>
      <c r="U76" s="6">
        <f>IF(AND($AE$11=$AL$1,OR($AH$11="Northbound",$AH$11="Eastbound")),'Raw Data'!BE247,IF(AND($AE$11=$AL$2,OR($AH$11="Northbound",$AH$11="Eastbound")),'Raw Data'!BE454,IF(AND($AE$11=$AL$3,OR($AH$11="Northbound",$AH$11="Eastbound")),'Raw Data'!BE661,IF(AND($AE$11=$AL$4,OR($AH$11="Northbound",$AH$11="Eastbound")),'Raw Data'!BE868,IF(AND($AE$11=$AL$5,OR($AH$11="Northbound",$AH$11="Eastbound")),'Raw Data'!BE1075,IF(AND($AE$11=$AL$6,OR($AH$11="Northbound",$AH$11="Eastbound")),'Raw Data'!BE1282,IF(AND($AE$11=$AL$7,OR($AH$11="Northbound",$AH$11="Eastbound")),'Raw Data'!BE1489,IF(AND($AE$11=$AL$1,OR($AH$11="Southbound",$AH$11="Westbound")),'Raw Data'!BE248,IF(AND($AE$11=$AL$2,OR($AH$11="Southbound",$AH$11="Westbound")),'Raw Data'!BE455,IF(AND($AE$11=$AL$3,OR($AH$11="Southbound",$AH$11="Westbound")),'Raw Data'!BE662,IF(AND($AE$11=$AL$4,OR($AH$11="Southbound",$AH$11="Westbound")),'Raw Data'!BE869,IF(AND($AE$11=$AL$5,OR($AH$11="Southbound",$AH$11="Westbound")),'Raw Data'!BE1076,IF(AND($AE$11=$AL$6,OR($AH$11="Southbound",$AH$11="Westbound")),'Raw Data'!BE1283,IF(AND($AE$11=$AL$7,OR($AH$11="Southbound",$AH$11="Westbound")),'Raw Data'!BE1490,IF(AND($AE$11=$AL$1,$AH$11="Combined"),SUM('Raw Data'!BE247:BE248),IF(AND($AE$11=$AL$2,$AH$11="Combined"),SUM('Raw Data'!BE454:BE455),IF(AND($AE$11=$AL$3,$AH$11="Combined"),SUM('Raw Data'!BE661:BE662),IF(AND($AE$11=$AL$4,$AH$11="Combined"),SUM('Raw Data'!BE868:BE869),IF(AND($AE$11=$AL$5,$AH$11="Combined"),SUM('Raw Data'!BE1075:BE1076),IF(AND($AE$11=$AL$6,$AH$11="Combined"),SUM('Raw Data'!BE1282:BE1283),IF(AND($AE$11=$AL$7,$AH$11="Combined"),SUM('Raw Data'!BE1489:BE1490),"Error")))))))))))))))))))))</f>
        <v>0</v>
      </c>
      <c r="V76" s="6">
        <f>IF(AND($AE$11=$AL$1,OR($AH$11="Northbound",$AH$11="Eastbound")),'Raw Data'!BF247,IF(AND($AE$11=$AL$2,OR($AH$11="Northbound",$AH$11="Eastbound")),'Raw Data'!BF454,IF(AND($AE$11=$AL$3,OR($AH$11="Northbound",$AH$11="Eastbound")),'Raw Data'!BF661,IF(AND($AE$11=$AL$4,OR($AH$11="Northbound",$AH$11="Eastbound")),'Raw Data'!BF868,IF(AND($AE$11=$AL$5,OR($AH$11="Northbound",$AH$11="Eastbound")),'Raw Data'!BF1075,IF(AND($AE$11=$AL$6,OR($AH$11="Northbound",$AH$11="Eastbound")),'Raw Data'!BF1282,IF(AND($AE$11=$AL$7,OR($AH$11="Northbound",$AH$11="Eastbound")),'Raw Data'!BF1489,IF(AND($AE$11=$AL$1,OR($AH$11="Southbound",$AH$11="Westbound")),'Raw Data'!BF248,IF(AND($AE$11=$AL$2,OR($AH$11="Southbound",$AH$11="Westbound")),'Raw Data'!BF455,IF(AND($AE$11=$AL$3,OR($AH$11="Southbound",$AH$11="Westbound")),'Raw Data'!BF662,IF(AND($AE$11=$AL$4,OR($AH$11="Southbound",$AH$11="Westbound")),'Raw Data'!BF869,IF(AND($AE$11=$AL$5,OR($AH$11="Southbound",$AH$11="Westbound")),'Raw Data'!BF1076,IF(AND($AE$11=$AL$6,OR($AH$11="Southbound",$AH$11="Westbound")),'Raw Data'!BF1283,IF(AND($AE$11=$AL$7,OR($AH$11="Southbound",$AH$11="Westbound")),'Raw Data'!BF1490,IF(AND($AE$11=$AL$1,$AH$11="Combined"),SUM('Raw Data'!BF247:BF248),IF(AND($AE$11=$AL$2,$AH$11="Combined"),SUM('Raw Data'!BF454:BF455),IF(AND($AE$11=$AL$3,$AH$11="Combined"),SUM('Raw Data'!BF661:BF662),IF(AND($AE$11=$AL$4,$AH$11="Combined"),SUM('Raw Data'!BF868:BF869),IF(AND($AE$11=$AL$5,$AH$11="Combined"),SUM('Raw Data'!BF1075:BF1076),IF(AND($AE$11=$AL$6,$AH$11="Combined"),SUM('Raw Data'!BF1282:BF1283),IF(AND($AE$11=$AL$7,$AH$11="Combined"),SUM('Raw Data'!BF1489:BF1490),"Error")))))))))))))))))))))</f>
        <v>0</v>
      </c>
      <c r="W76" s="6">
        <f>IF(AND($AE$11=$AL$1,OR($AH$11="Northbound",$AH$11="Eastbound")),'Raw Data'!BG247,IF(AND($AE$11=$AL$2,OR($AH$11="Northbound",$AH$11="Eastbound")),'Raw Data'!BG454,IF(AND($AE$11=$AL$3,OR($AH$11="Northbound",$AH$11="Eastbound")),'Raw Data'!BG661,IF(AND($AE$11=$AL$4,OR($AH$11="Northbound",$AH$11="Eastbound")),'Raw Data'!BG868,IF(AND($AE$11=$AL$5,OR($AH$11="Northbound",$AH$11="Eastbound")),'Raw Data'!BG1075,IF(AND($AE$11=$AL$6,OR($AH$11="Northbound",$AH$11="Eastbound")),'Raw Data'!BG1282,IF(AND($AE$11=$AL$7,OR($AH$11="Northbound",$AH$11="Eastbound")),'Raw Data'!BG1489,IF(AND($AE$11=$AL$1,OR($AH$11="Southbound",$AH$11="Westbound")),'Raw Data'!BG248,IF(AND($AE$11=$AL$2,OR($AH$11="Southbound",$AH$11="Westbound")),'Raw Data'!BG455,IF(AND($AE$11=$AL$3,OR($AH$11="Southbound",$AH$11="Westbound")),'Raw Data'!BG662,IF(AND($AE$11=$AL$4,OR($AH$11="Southbound",$AH$11="Westbound")),'Raw Data'!BG869,IF(AND($AE$11=$AL$5,OR($AH$11="Southbound",$AH$11="Westbound")),'Raw Data'!BG1076,IF(AND($AE$11=$AL$6,OR($AH$11="Southbound",$AH$11="Westbound")),'Raw Data'!BG1283,IF(AND($AE$11=$AL$7,OR($AH$11="Southbound",$AH$11="Westbound")),'Raw Data'!BG1490,IF(AND($AE$11=$AL$1,$AH$11="Combined"),SUM('Raw Data'!BG247:BG248),IF(AND($AE$11=$AL$2,$AH$11="Combined"),SUM('Raw Data'!BG454:BG455),IF(AND($AE$11=$AL$3,$AH$11="Combined"),SUM('Raw Data'!BG661:BG662),IF(AND($AE$11=$AL$4,$AH$11="Combined"),SUM('Raw Data'!BG868:BG869),IF(AND($AE$11=$AL$5,$AH$11="Combined"),SUM('Raw Data'!BG1075:BG1076),IF(AND($AE$11=$AL$6,$AH$11="Combined"),SUM('Raw Data'!BG1282:BG1283),IF(AND($AE$11=$AL$7,$AH$11="Combined"),SUM('Raw Data'!BG1489:BG1490),"Error")))))))))))))))))))))</f>
        <v>0</v>
      </c>
      <c r="X76" s="6">
        <f t="shared" si="2"/>
        <v>5</v>
      </c>
      <c r="Y76" s="24">
        <f t="shared" si="3"/>
        <v>27.777777777777779</v>
      </c>
      <c r="Z76" s="6" t="str">
        <f>IF(AND($AE$11=$AL$1,OR($AH$11="Northbound",$AH$11="Eastbound")),'Raw Data'!BH247,IF(AND($AE$11=$AL$2,OR($AH$11="Northbound",$AH$11="Eastbound")),'Raw Data'!BH454,IF(AND($AE$11=$AL$3,OR($AH$11="Northbound",$AH$11="Eastbound")),'Raw Data'!BH661,IF(AND($AE$11=$AL$4,OR($AH$11="Northbound",$AH$11="Eastbound")),'Raw Data'!BH868,IF(AND($AE$11=$AL$5,OR($AH$11="Northbound",$AH$11="Eastbound")),'Raw Data'!BH1075,IF(AND($AE$11=$AL$6,OR($AH$11="Northbound",$AH$11="Eastbound")),'Raw Data'!BH1282,IF(AND($AE$11=$AL$7,OR($AH$11="Northbound",$AH$11="Eastbound")),'Raw Data'!BH1489,IF(AND($AE$11=$AL$1,OR($AH$11="Southbound",$AH$11="Westbound")),'Raw Data'!BH248,IF(AND($AE$11=$AL$2,OR($AH$11="Southbound",$AH$11="Westbound")),'Raw Data'!BH455,IF(AND($AE$11=$AL$3,OR($AH$11="Southbound",$AH$11="Westbound")),'Raw Data'!BH662,IF(AND($AE$11=$AL$4,OR($AH$11="Southbound",$AH$11="Westbound")),'Raw Data'!BH869,IF(AND($AE$11=$AL$5,OR($AH$11="Southbound",$AH$11="Westbound")),'Raw Data'!BH1076,IF(AND($AE$11=$AL$6,OR($AH$11="Southbound",$AH$11="Westbound")),'Raw Data'!BH1283,IF(AND($AE$11=$AL$7,OR($AH$11="Southbound",$AH$11="Westbound")),'Raw Data'!BH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6" s="6" t="str">
        <f>IF(AND($AE$11=$AL$1,OR($AH$11="Northbound",$AH$11="Eastbound")),'Raw Data'!BI247,IF(AND($AE$11=$AL$2,OR($AH$11="Northbound",$AH$11="Eastbound")),'Raw Data'!BI454,IF(AND($AE$11=$AL$3,OR($AH$11="Northbound",$AH$11="Eastbound")),'Raw Data'!BI661,IF(AND($AE$11=$AL$4,OR($AH$11="Northbound",$AH$11="Eastbound")),'Raw Data'!BI868,IF(AND($AE$11=$AL$5,OR($AH$11="Northbound",$AH$11="Eastbound")),'Raw Data'!BI1075,IF(AND($AE$11=$AL$6,OR($AH$11="Northbound",$AH$11="Eastbound")),'Raw Data'!BI1282,IF(AND($AE$11=$AL$7,OR($AH$11="Northbound",$AH$11="Eastbound")),'Raw Data'!BI1489,IF(AND($AE$11=$AL$1,OR($AH$11="Southbound",$AH$11="Westbound")),'Raw Data'!BI248,IF(AND($AE$11=$AL$2,OR($AH$11="Southbound",$AH$11="Westbound")),'Raw Data'!BI455,IF(AND($AE$11=$AL$3,OR($AH$11="Southbound",$AH$11="Westbound")),'Raw Data'!BI662,IF(AND($AE$11=$AL$4,OR($AH$11="Southbound",$AH$11="Westbound")),'Raw Data'!BI869,IF(AND($AE$11=$AL$5,OR($AH$11="Southbound",$AH$11="Westbound")),'Raw Data'!BI1076,IF(AND($AE$11=$AL$6,OR($AH$11="Southbound",$AH$11="Westbound")),'Raw Data'!BI1283,IF(AND($AE$11=$AL$7,OR($AH$11="Southbound",$AH$11="Westbound")),'Raw Data'!BI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6" s="6" t="str">
        <f>IF(AND($AE$11=$AL$1,OR($AH$11="Northbound",$AH$11="Eastbound")),'Raw Data'!BJ247,IF(AND($AE$11=$AL$2,OR($AH$11="Northbound",$AH$11="Eastbound")),'Raw Data'!BJ454,IF(AND($AE$11=$AL$3,OR($AH$11="Northbound",$AH$11="Eastbound")),'Raw Data'!BJ661,IF(AND($AE$11=$AL$4,OR($AH$11="Northbound",$AH$11="Eastbound")),'Raw Data'!BJ868,IF(AND($AE$11=$AL$5,OR($AH$11="Northbound",$AH$11="Eastbound")),'Raw Data'!BJ1075,IF(AND($AE$11=$AL$6,OR($AH$11="Northbound",$AH$11="Eastbound")),'Raw Data'!BJ1282,IF(AND($AE$11=$AL$7,OR($AH$11="Northbound",$AH$11="Eastbound")),'Raw Data'!BJ1489,IF(AND($AE$11=$AL$1,OR($AH$11="Southbound",$AH$11="Westbound")),'Raw Data'!BJ248,IF(AND($AE$11=$AL$2,OR($AH$11="Southbound",$AH$11="Westbound")),'Raw Data'!BJ455,IF(AND($AE$11=$AL$3,OR($AH$11="Southbound",$AH$11="Westbound")),'Raw Data'!BJ662,IF(AND($AE$11=$AL$4,OR($AH$11="Southbound",$AH$11="Westbound")),'Raw Data'!BJ869,IF(AND($AE$11=$AL$5,OR($AH$11="Southbound",$AH$11="Westbound")),'Raw Data'!BJ1076,IF(AND($AE$11=$AL$6,OR($AH$11="Southbound",$AH$11="Westbound")),'Raw Data'!BJ1283,IF(AND($AE$11=$AL$7,OR($AH$11="Southbound",$AH$11="Westbound")),'Raw Data'!BJ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6" s="70" t="str">
        <f>IF(AND($AE$11=$AL$1,OR($AH$11="Northbound",$AH$11="Eastbound")),'Raw Data'!BK247,IF(AND($AE$11=$AL$2,OR($AH$11="Northbound",$AH$11="Eastbound")),'Raw Data'!BK454,IF(AND($AE$11=$AL$3,OR($AH$11="Northbound",$AH$11="Eastbound")),'Raw Data'!BK661,IF(AND($AE$11=$AL$4,OR($AH$11="Northbound",$AH$11="Eastbound")),'Raw Data'!BK868,IF(AND($AE$11=$AL$5,OR($AH$11="Northbound",$AH$11="Eastbound")),'Raw Data'!BK1075,IF(AND($AE$11=$AL$6,OR($AH$11="Northbound",$AH$11="Eastbound")),'Raw Data'!BK1282,IF(AND($AE$11=$AL$7,OR($AH$11="Northbound",$AH$11="Eastbound")),'Raw Data'!BK1489,IF(AND($AE$11=$AL$1,OR($AH$11="Southbound",$AH$11="Westbound")),'Raw Data'!BK248,IF(AND($AE$11=$AL$2,OR($AH$11="Southbound",$AH$11="Westbound")),'Raw Data'!BK455,IF(AND($AE$11=$AL$3,OR($AH$11="Southbound",$AH$11="Westbound")),'Raw Data'!BK662,IF(AND($AE$11=$AL$4,OR($AH$11="Southbound",$AH$11="Westbound")),'Raw Data'!BK869,IF(AND($AE$11=$AL$5,OR($AH$11="Southbound",$AH$11="Westbound")),'Raw Data'!BK1076,IF(AND($AE$11=$AL$6,OR($AH$11="Southbound",$AH$11="Westbound")),'Raw Data'!BK1283,IF(AND($AE$11=$AL$7,OR($AH$11="Southbound",$AH$11="Westbound")),'Raw Data'!BK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6" s="47"/>
      <c r="AF76" s="47"/>
      <c r="AG76" s="47"/>
      <c r="AH76" s="47"/>
      <c r="AI76" s="47"/>
      <c r="AJ76" s="47"/>
      <c r="AK76" s="47"/>
      <c r="AL76" s="51"/>
      <c r="AM76" s="51"/>
      <c r="AN76" s="41"/>
      <c r="AO76" s="51"/>
      <c r="AQ76" s="47"/>
      <c r="AR76" s="47"/>
      <c r="AT76" s="47"/>
      <c r="AU76" s="47"/>
    </row>
    <row r="77" spans="1:47" ht="13.8" x14ac:dyDescent="0.25">
      <c r="A77" s="43">
        <v>0.65625</v>
      </c>
      <c r="B77" s="54">
        <f t="shared" si="1"/>
        <v>16</v>
      </c>
      <c r="C77" s="6">
        <f>IF(AND($AE$11=$AL$1,OR($AH$11="Northbound",$AH$11="Eastbound")),'Raw Data'!AM249,IF(AND($AE$11=$AL$2,OR($AH$11="Northbound",$AH$11="Eastbound")),'Raw Data'!AM456,IF(AND($AE$11=$AL$3,OR($AH$11="Northbound",$AH$11="Eastbound")),'Raw Data'!AM663,IF(AND($AE$11=$AL$4,OR($AH$11="Northbound",$AH$11="Eastbound")),'Raw Data'!AM870,IF(AND($AE$11=$AL$5,OR($AH$11="Northbound",$AH$11="Eastbound")),'Raw Data'!AM1077,IF(AND($AE$11=$AL$6,OR($AH$11="Northbound",$AH$11="Eastbound")),'Raw Data'!AM1284,IF(AND($AE$11=$AL$7,OR($AH$11="Northbound",$AH$11="Eastbound")),'Raw Data'!AM1491,IF(AND($AE$11=$AL$1,OR($AH$11="Southbound",$AH$11="Westbound")),'Raw Data'!AM250,IF(AND($AE$11=$AL$2,OR($AH$11="Southbound",$AH$11="Westbound")),'Raw Data'!AM457,IF(AND($AE$11=$AL$3,OR($AH$11="Southbound",$AH$11="Westbound")),'Raw Data'!AM664,IF(AND($AE$11=$AL$4,OR($AH$11="Southbound",$AH$11="Westbound")),'Raw Data'!AM871,IF(AND($AE$11=$AL$5,OR($AH$11="Southbound",$AH$11="Westbound")),'Raw Data'!AM1078,IF(AND($AE$11=$AL$6,OR($AH$11="Southbound",$AH$11="Westbound")),'Raw Data'!AM1285,IF(AND($AE$11=$AL$7,OR($AH$11="Southbound",$AH$11="Westbound")),'Raw Data'!AM1492,IF(AND($AE$11=$AL$1,$AH$11="Combined"),SUM('Raw Data'!AM249:AM250),IF(AND($AE$11=$AL$2,$AH$11="Combined"),SUM('Raw Data'!AM456:AM457),IF(AND($AE$11=$AL$3,$AH$11="Combined"),SUM('Raw Data'!AM663:AM664),IF(AND($AE$11=$AL$4,$AH$11="Combined"),SUM('Raw Data'!AM870:AM871),IF(AND($AE$11=$AL$5,$AH$11="Combined"),SUM('Raw Data'!AM1077:AM1078),IF(AND($AE$11=$AL$6,$AH$11="Combined"),SUM('Raw Data'!AM1284:AM1285),IF(AND($AE$11=$AL$7,$AH$11="Combined"),SUM('Raw Data'!AM1491:AM1492),"Error")))))))))))))))))))))</f>
        <v>0</v>
      </c>
      <c r="D77" s="6">
        <f>IF(AND($AE$11=$AL$1,OR($AH$11="Northbound",$AH$11="Eastbound")),'Raw Data'!AN249,IF(AND($AE$11=$AL$2,OR($AH$11="Northbound",$AH$11="Eastbound")),'Raw Data'!AN456,IF(AND($AE$11=$AL$3,OR($AH$11="Northbound",$AH$11="Eastbound")),'Raw Data'!AN663,IF(AND($AE$11=$AL$4,OR($AH$11="Northbound",$AH$11="Eastbound")),'Raw Data'!AN870,IF(AND($AE$11=$AL$5,OR($AH$11="Northbound",$AH$11="Eastbound")),'Raw Data'!AN1077,IF(AND($AE$11=$AL$6,OR($AH$11="Northbound",$AH$11="Eastbound")),'Raw Data'!AN1284,IF(AND($AE$11=$AL$7,OR($AH$11="Northbound",$AH$11="Eastbound")),'Raw Data'!AN1491,IF(AND($AE$11=$AL$1,OR($AH$11="Southbound",$AH$11="Westbound")),'Raw Data'!AN250,IF(AND($AE$11=$AL$2,OR($AH$11="Southbound",$AH$11="Westbound")),'Raw Data'!AN457,IF(AND($AE$11=$AL$3,OR($AH$11="Southbound",$AH$11="Westbound")),'Raw Data'!AN664,IF(AND($AE$11=$AL$4,OR($AH$11="Southbound",$AH$11="Westbound")),'Raw Data'!AN871,IF(AND($AE$11=$AL$5,OR($AH$11="Southbound",$AH$11="Westbound")),'Raw Data'!AN1078,IF(AND($AE$11=$AL$6,OR($AH$11="Southbound",$AH$11="Westbound")),'Raw Data'!AN1285,IF(AND($AE$11=$AL$7,OR($AH$11="Southbound",$AH$11="Westbound")),'Raw Data'!AN1492,IF(AND($AE$11=$AL$1,$AH$11="Combined"),SUM('Raw Data'!AN249:AN250),IF(AND($AE$11=$AL$2,$AH$11="Combined"),SUM('Raw Data'!AN456:AN457),IF(AND($AE$11=$AL$3,$AH$11="Combined"),SUM('Raw Data'!AN663:AN664),IF(AND($AE$11=$AL$4,$AH$11="Combined"),SUM('Raw Data'!AN870:AN871),IF(AND($AE$11=$AL$5,$AH$11="Combined"),SUM('Raw Data'!AN1077:AN1078),IF(AND($AE$11=$AL$6,$AH$11="Combined"),SUM('Raw Data'!AN1284:AN1285),IF(AND($AE$11=$AL$7,$AH$11="Combined"),SUM('Raw Data'!AN1491:AN1492),"Error")))))))))))))))))))))</f>
        <v>3</v>
      </c>
      <c r="E77" s="6">
        <f>IF(AND($AE$11=$AL$1,OR($AH$11="Northbound",$AH$11="Eastbound")),'Raw Data'!AO249,IF(AND($AE$11=$AL$2,OR($AH$11="Northbound",$AH$11="Eastbound")),'Raw Data'!AO456,IF(AND($AE$11=$AL$3,OR($AH$11="Northbound",$AH$11="Eastbound")),'Raw Data'!AO663,IF(AND($AE$11=$AL$4,OR($AH$11="Northbound",$AH$11="Eastbound")),'Raw Data'!AO870,IF(AND($AE$11=$AL$5,OR($AH$11="Northbound",$AH$11="Eastbound")),'Raw Data'!AO1077,IF(AND($AE$11=$AL$6,OR($AH$11="Northbound",$AH$11="Eastbound")),'Raw Data'!AO1284,IF(AND($AE$11=$AL$7,OR($AH$11="Northbound",$AH$11="Eastbound")),'Raw Data'!AO1491,IF(AND($AE$11=$AL$1,OR($AH$11="Southbound",$AH$11="Westbound")),'Raw Data'!AO250,IF(AND($AE$11=$AL$2,OR($AH$11="Southbound",$AH$11="Westbound")),'Raw Data'!AO457,IF(AND($AE$11=$AL$3,OR($AH$11="Southbound",$AH$11="Westbound")),'Raw Data'!AO664,IF(AND($AE$11=$AL$4,OR($AH$11="Southbound",$AH$11="Westbound")),'Raw Data'!AO871,IF(AND($AE$11=$AL$5,OR($AH$11="Southbound",$AH$11="Westbound")),'Raw Data'!AO1078,IF(AND($AE$11=$AL$6,OR($AH$11="Southbound",$AH$11="Westbound")),'Raw Data'!AO1285,IF(AND($AE$11=$AL$7,OR($AH$11="Southbound",$AH$11="Westbound")),'Raw Data'!AO1492,IF(AND($AE$11=$AL$1,$AH$11="Combined"),SUM('Raw Data'!AO249:AO250),IF(AND($AE$11=$AL$2,$AH$11="Combined"),SUM('Raw Data'!AO456:AO457),IF(AND($AE$11=$AL$3,$AH$11="Combined"),SUM('Raw Data'!AO663:AO664),IF(AND($AE$11=$AL$4,$AH$11="Combined"),SUM('Raw Data'!AO870:AO871),IF(AND($AE$11=$AL$5,$AH$11="Combined"),SUM('Raw Data'!AO1077:AO1078),IF(AND($AE$11=$AL$6,$AH$11="Combined"),SUM('Raw Data'!AO1284:AO1285),IF(AND($AE$11=$AL$7,$AH$11="Combined"),SUM('Raw Data'!AO1491:AO1492),"Error")))))))))))))))))))))</f>
        <v>3</v>
      </c>
      <c r="F77" s="6">
        <f>IF(AND($AE$11=$AL$1,OR($AH$11="Northbound",$AH$11="Eastbound")),'Raw Data'!AP249,IF(AND($AE$11=$AL$2,OR($AH$11="Northbound",$AH$11="Eastbound")),'Raw Data'!AP456,IF(AND($AE$11=$AL$3,OR($AH$11="Northbound",$AH$11="Eastbound")),'Raw Data'!AP663,IF(AND($AE$11=$AL$4,OR($AH$11="Northbound",$AH$11="Eastbound")),'Raw Data'!AP870,IF(AND($AE$11=$AL$5,OR($AH$11="Northbound",$AH$11="Eastbound")),'Raw Data'!AP1077,IF(AND($AE$11=$AL$6,OR($AH$11="Northbound",$AH$11="Eastbound")),'Raw Data'!AP1284,IF(AND($AE$11=$AL$7,OR($AH$11="Northbound",$AH$11="Eastbound")),'Raw Data'!AP1491,IF(AND($AE$11=$AL$1,OR($AH$11="Southbound",$AH$11="Westbound")),'Raw Data'!AP250,IF(AND($AE$11=$AL$2,OR($AH$11="Southbound",$AH$11="Westbound")),'Raw Data'!AP457,IF(AND($AE$11=$AL$3,OR($AH$11="Southbound",$AH$11="Westbound")),'Raw Data'!AP664,IF(AND($AE$11=$AL$4,OR($AH$11="Southbound",$AH$11="Westbound")),'Raw Data'!AP871,IF(AND($AE$11=$AL$5,OR($AH$11="Southbound",$AH$11="Westbound")),'Raw Data'!AP1078,IF(AND($AE$11=$AL$6,OR($AH$11="Southbound",$AH$11="Westbound")),'Raw Data'!AP1285,IF(AND($AE$11=$AL$7,OR($AH$11="Southbound",$AH$11="Westbound")),'Raw Data'!AP1492,IF(AND($AE$11=$AL$1,$AH$11="Combined"),SUM('Raw Data'!AP249:AP250),IF(AND($AE$11=$AL$2,$AH$11="Combined"),SUM('Raw Data'!AP456:AP457),IF(AND($AE$11=$AL$3,$AH$11="Combined"),SUM('Raw Data'!AP663:AP664),IF(AND($AE$11=$AL$4,$AH$11="Combined"),SUM('Raw Data'!AP870:AP871),IF(AND($AE$11=$AL$5,$AH$11="Combined"),SUM('Raw Data'!AP1077:AP1078),IF(AND($AE$11=$AL$6,$AH$11="Combined"),SUM('Raw Data'!AP1284:AP1285),IF(AND($AE$11=$AL$7,$AH$11="Combined"),SUM('Raw Data'!AP1491:AP1492),"Error")))))))))))))))))))))</f>
        <v>3</v>
      </c>
      <c r="G77" s="6">
        <f>IF(AND($AE$11=$AL$1,OR($AH$11="Northbound",$AH$11="Eastbound")),'Raw Data'!AQ249,IF(AND($AE$11=$AL$2,OR($AH$11="Northbound",$AH$11="Eastbound")),'Raw Data'!AQ456,IF(AND($AE$11=$AL$3,OR($AH$11="Northbound",$AH$11="Eastbound")),'Raw Data'!AQ663,IF(AND($AE$11=$AL$4,OR($AH$11="Northbound",$AH$11="Eastbound")),'Raw Data'!AQ870,IF(AND($AE$11=$AL$5,OR($AH$11="Northbound",$AH$11="Eastbound")),'Raw Data'!AQ1077,IF(AND($AE$11=$AL$6,OR($AH$11="Northbound",$AH$11="Eastbound")),'Raw Data'!AQ1284,IF(AND($AE$11=$AL$7,OR($AH$11="Northbound",$AH$11="Eastbound")),'Raw Data'!AQ1491,IF(AND($AE$11=$AL$1,OR($AH$11="Southbound",$AH$11="Westbound")),'Raw Data'!AQ250,IF(AND($AE$11=$AL$2,OR($AH$11="Southbound",$AH$11="Westbound")),'Raw Data'!AQ457,IF(AND($AE$11=$AL$3,OR($AH$11="Southbound",$AH$11="Westbound")),'Raw Data'!AQ664,IF(AND($AE$11=$AL$4,OR($AH$11="Southbound",$AH$11="Westbound")),'Raw Data'!AQ871,IF(AND($AE$11=$AL$5,OR($AH$11="Southbound",$AH$11="Westbound")),'Raw Data'!AQ1078,IF(AND($AE$11=$AL$6,OR($AH$11="Southbound",$AH$11="Westbound")),'Raw Data'!AQ1285,IF(AND($AE$11=$AL$7,OR($AH$11="Southbound",$AH$11="Westbound")),'Raw Data'!AQ1492,IF(AND($AE$11=$AL$1,$AH$11="Combined"),SUM('Raw Data'!AQ249:AQ250),IF(AND($AE$11=$AL$2,$AH$11="Combined"),SUM('Raw Data'!AQ456:AQ457),IF(AND($AE$11=$AL$3,$AH$11="Combined"),SUM('Raw Data'!AQ663:AQ664),IF(AND($AE$11=$AL$4,$AH$11="Combined"),SUM('Raw Data'!AQ870:AQ871),IF(AND($AE$11=$AL$5,$AH$11="Combined"),SUM('Raw Data'!AQ1077:AQ1078),IF(AND($AE$11=$AL$6,$AH$11="Combined"),SUM('Raw Data'!AQ1284:AQ1285),IF(AND($AE$11=$AL$7,$AH$11="Combined"),SUM('Raw Data'!AQ1491:AQ1492),"Error")))))))))))))))))))))</f>
        <v>6</v>
      </c>
      <c r="H77" s="6">
        <f>IF(AND($AE$11=$AL$1,OR($AH$11="Northbound",$AH$11="Eastbound")),'Raw Data'!AR249,IF(AND($AE$11=$AL$2,OR($AH$11="Northbound",$AH$11="Eastbound")),'Raw Data'!AR456,IF(AND($AE$11=$AL$3,OR($AH$11="Northbound",$AH$11="Eastbound")),'Raw Data'!AR663,IF(AND($AE$11=$AL$4,OR($AH$11="Northbound",$AH$11="Eastbound")),'Raw Data'!AR870,IF(AND($AE$11=$AL$5,OR($AH$11="Northbound",$AH$11="Eastbound")),'Raw Data'!AR1077,IF(AND($AE$11=$AL$6,OR($AH$11="Northbound",$AH$11="Eastbound")),'Raw Data'!AR1284,IF(AND($AE$11=$AL$7,OR($AH$11="Northbound",$AH$11="Eastbound")),'Raw Data'!AR1491,IF(AND($AE$11=$AL$1,OR($AH$11="Southbound",$AH$11="Westbound")),'Raw Data'!AR250,IF(AND($AE$11=$AL$2,OR($AH$11="Southbound",$AH$11="Westbound")),'Raw Data'!AR457,IF(AND($AE$11=$AL$3,OR($AH$11="Southbound",$AH$11="Westbound")),'Raw Data'!AR664,IF(AND($AE$11=$AL$4,OR($AH$11="Southbound",$AH$11="Westbound")),'Raw Data'!AR871,IF(AND($AE$11=$AL$5,OR($AH$11="Southbound",$AH$11="Westbound")),'Raw Data'!AR1078,IF(AND($AE$11=$AL$6,OR($AH$11="Southbound",$AH$11="Westbound")),'Raw Data'!AR1285,IF(AND($AE$11=$AL$7,OR($AH$11="Southbound",$AH$11="Westbound")),'Raw Data'!AR1492,IF(AND($AE$11=$AL$1,$AH$11="Combined"),SUM('Raw Data'!AR249:AR250),IF(AND($AE$11=$AL$2,$AH$11="Combined"),SUM('Raw Data'!AR456:AR457),IF(AND($AE$11=$AL$3,$AH$11="Combined"),SUM('Raw Data'!AR663:AR664),IF(AND($AE$11=$AL$4,$AH$11="Combined"),SUM('Raw Data'!AR870:AR871),IF(AND($AE$11=$AL$5,$AH$11="Combined"),SUM('Raw Data'!AR1077:AR1078),IF(AND($AE$11=$AL$6,$AH$11="Combined"),SUM('Raw Data'!AR1284:AR1285),IF(AND($AE$11=$AL$7,$AH$11="Combined"),SUM('Raw Data'!AR1491:AR1492),"Error")))))))))))))))))))))</f>
        <v>1</v>
      </c>
      <c r="I77" s="6">
        <f>IF(AND($AE$11=$AL$1,OR($AH$11="Northbound",$AH$11="Eastbound")),'Raw Data'!AS249,IF(AND($AE$11=$AL$2,OR($AH$11="Northbound",$AH$11="Eastbound")),'Raw Data'!AS456,IF(AND($AE$11=$AL$3,OR($AH$11="Northbound",$AH$11="Eastbound")),'Raw Data'!AS663,IF(AND($AE$11=$AL$4,OR($AH$11="Northbound",$AH$11="Eastbound")),'Raw Data'!AS870,IF(AND($AE$11=$AL$5,OR($AH$11="Northbound",$AH$11="Eastbound")),'Raw Data'!AS1077,IF(AND($AE$11=$AL$6,OR($AH$11="Northbound",$AH$11="Eastbound")),'Raw Data'!AS1284,IF(AND($AE$11=$AL$7,OR($AH$11="Northbound",$AH$11="Eastbound")),'Raw Data'!AS1491,IF(AND($AE$11=$AL$1,OR($AH$11="Southbound",$AH$11="Westbound")),'Raw Data'!AS250,IF(AND($AE$11=$AL$2,OR($AH$11="Southbound",$AH$11="Westbound")),'Raw Data'!AS457,IF(AND($AE$11=$AL$3,OR($AH$11="Southbound",$AH$11="Westbound")),'Raw Data'!AS664,IF(AND($AE$11=$AL$4,OR($AH$11="Southbound",$AH$11="Westbound")),'Raw Data'!AS871,IF(AND($AE$11=$AL$5,OR($AH$11="Southbound",$AH$11="Westbound")),'Raw Data'!AS1078,IF(AND($AE$11=$AL$6,OR($AH$11="Southbound",$AH$11="Westbound")),'Raw Data'!AS1285,IF(AND($AE$11=$AL$7,OR($AH$11="Southbound",$AH$11="Westbound")),'Raw Data'!AS1492,IF(AND($AE$11=$AL$1,$AH$11="Combined"),SUM('Raw Data'!AS249:AS250),IF(AND($AE$11=$AL$2,$AH$11="Combined"),SUM('Raw Data'!AS456:AS457),IF(AND($AE$11=$AL$3,$AH$11="Combined"),SUM('Raw Data'!AS663:AS664),IF(AND($AE$11=$AL$4,$AH$11="Combined"),SUM('Raw Data'!AS870:AS871),IF(AND($AE$11=$AL$5,$AH$11="Combined"),SUM('Raw Data'!AS1077:AS1078),IF(AND($AE$11=$AL$6,$AH$11="Combined"),SUM('Raw Data'!AS1284:AS1285),IF(AND($AE$11=$AL$7,$AH$11="Combined"),SUM('Raw Data'!AS1491:AS1492),"Error")))))))))))))))))))))</f>
        <v>0</v>
      </c>
      <c r="J77" s="6">
        <f>IF(AND($AE$11=$AL$1,OR($AH$11="Northbound",$AH$11="Eastbound")),'Raw Data'!AT249,IF(AND($AE$11=$AL$2,OR($AH$11="Northbound",$AH$11="Eastbound")),'Raw Data'!AT456,IF(AND($AE$11=$AL$3,OR($AH$11="Northbound",$AH$11="Eastbound")),'Raw Data'!AT663,IF(AND($AE$11=$AL$4,OR($AH$11="Northbound",$AH$11="Eastbound")),'Raw Data'!AT870,IF(AND($AE$11=$AL$5,OR($AH$11="Northbound",$AH$11="Eastbound")),'Raw Data'!AT1077,IF(AND($AE$11=$AL$6,OR($AH$11="Northbound",$AH$11="Eastbound")),'Raw Data'!AT1284,IF(AND($AE$11=$AL$7,OR($AH$11="Northbound",$AH$11="Eastbound")),'Raw Data'!AT1491,IF(AND($AE$11=$AL$1,OR($AH$11="Southbound",$AH$11="Westbound")),'Raw Data'!AT250,IF(AND($AE$11=$AL$2,OR($AH$11="Southbound",$AH$11="Westbound")),'Raw Data'!AT457,IF(AND($AE$11=$AL$3,OR($AH$11="Southbound",$AH$11="Westbound")),'Raw Data'!AT664,IF(AND($AE$11=$AL$4,OR($AH$11="Southbound",$AH$11="Westbound")),'Raw Data'!AT871,IF(AND($AE$11=$AL$5,OR($AH$11="Southbound",$AH$11="Westbound")),'Raw Data'!AT1078,IF(AND($AE$11=$AL$6,OR($AH$11="Southbound",$AH$11="Westbound")),'Raw Data'!AT1285,IF(AND($AE$11=$AL$7,OR($AH$11="Southbound",$AH$11="Westbound")),'Raw Data'!AT1492,IF(AND($AE$11=$AL$1,$AH$11="Combined"),SUM('Raw Data'!AT249:AT250),IF(AND($AE$11=$AL$2,$AH$11="Combined"),SUM('Raw Data'!AT456:AT457),IF(AND($AE$11=$AL$3,$AH$11="Combined"),SUM('Raw Data'!AT663:AT664),IF(AND($AE$11=$AL$4,$AH$11="Combined"),SUM('Raw Data'!AT870:AT871),IF(AND($AE$11=$AL$5,$AH$11="Combined"),SUM('Raw Data'!AT1077:AT1078),IF(AND($AE$11=$AL$6,$AH$11="Combined"),SUM('Raw Data'!AT1284:AT1285),IF(AND($AE$11=$AL$7,$AH$11="Combined"),SUM('Raw Data'!AT1491:AT1492),"Error")))))))))))))))))))))</f>
        <v>0</v>
      </c>
      <c r="K77" s="6">
        <f>IF(AND($AE$11=$AL$1,OR($AH$11="Northbound",$AH$11="Eastbound")),'Raw Data'!AU249,IF(AND($AE$11=$AL$2,OR($AH$11="Northbound",$AH$11="Eastbound")),'Raw Data'!AU456,IF(AND($AE$11=$AL$3,OR($AH$11="Northbound",$AH$11="Eastbound")),'Raw Data'!AU663,IF(AND($AE$11=$AL$4,OR($AH$11="Northbound",$AH$11="Eastbound")),'Raw Data'!AU870,IF(AND($AE$11=$AL$5,OR($AH$11="Northbound",$AH$11="Eastbound")),'Raw Data'!AU1077,IF(AND($AE$11=$AL$6,OR($AH$11="Northbound",$AH$11="Eastbound")),'Raw Data'!AU1284,IF(AND($AE$11=$AL$7,OR($AH$11="Northbound",$AH$11="Eastbound")),'Raw Data'!AU1491,IF(AND($AE$11=$AL$1,OR($AH$11="Southbound",$AH$11="Westbound")),'Raw Data'!AU250,IF(AND($AE$11=$AL$2,OR($AH$11="Southbound",$AH$11="Westbound")),'Raw Data'!AU457,IF(AND($AE$11=$AL$3,OR($AH$11="Southbound",$AH$11="Westbound")),'Raw Data'!AU664,IF(AND($AE$11=$AL$4,OR($AH$11="Southbound",$AH$11="Westbound")),'Raw Data'!AU871,IF(AND($AE$11=$AL$5,OR($AH$11="Southbound",$AH$11="Westbound")),'Raw Data'!AU1078,IF(AND($AE$11=$AL$6,OR($AH$11="Southbound",$AH$11="Westbound")),'Raw Data'!AU1285,IF(AND($AE$11=$AL$7,OR($AH$11="Southbound",$AH$11="Westbound")),'Raw Data'!AU1492,IF(AND($AE$11=$AL$1,$AH$11="Combined"),SUM('Raw Data'!AU249:AU250),IF(AND($AE$11=$AL$2,$AH$11="Combined"),SUM('Raw Data'!AU456:AU457),IF(AND($AE$11=$AL$3,$AH$11="Combined"),SUM('Raw Data'!AU663:AU664),IF(AND($AE$11=$AL$4,$AH$11="Combined"),SUM('Raw Data'!AU870:AU871),IF(AND($AE$11=$AL$5,$AH$11="Combined"),SUM('Raw Data'!AU1077:AU1078),IF(AND($AE$11=$AL$6,$AH$11="Combined"),SUM('Raw Data'!AU1284:AU1285),IF(AND($AE$11=$AL$7,$AH$11="Combined"),SUM('Raw Data'!AU1491:AU1492),"Error")))))))))))))))))))))</f>
        <v>0</v>
      </c>
      <c r="L77" s="6">
        <f>IF(AND($AE$11=$AL$1,OR($AH$11="Northbound",$AH$11="Eastbound")),'Raw Data'!AV249,IF(AND($AE$11=$AL$2,OR($AH$11="Northbound",$AH$11="Eastbound")),'Raw Data'!AV456,IF(AND($AE$11=$AL$3,OR($AH$11="Northbound",$AH$11="Eastbound")),'Raw Data'!AV663,IF(AND($AE$11=$AL$4,OR($AH$11="Northbound",$AH$11="Eastbound")),'Raw Data'!AV870,IF(AND($AE$11=$AL$5,OR($AH$11="Northbound",$AH$11="Eastbound")),'Raw Data'!AV1077,IF(AND($AE$11=$AL$6,OR($AH$11="Northbound",$AH$11="Eastbound")),'Raw Data'!AV1284,IF(AND($AE$11=$AL$7,OR($AH$11="Northbound",$AH$11="Eastbound")),'Raw Data'!AV1491,IF(AND($AE$11=$AL$1,OR($AH$11="Southbound",$AH$11="Westbound")),'Raw Data'!AV250,IF(AND($AE$11=$AL$2,OR($AH$11="Southbound",$AH$11="Westbound")),'Raw Data'!AV457,IF(AND($AE$11=$AL$3,OR($AH$11="Southbound",$AH$11="Westbound")),'Raw Data'!AV664,IF(AND($AE$11=$AL$4,OR($AH$11="Southbound",$AH$11="Westbound")),'Raw Data'!AV871,IF(AND($AE$11=$AL$5,OR($AH$11="Southbound",$AH$11="Westbound")),'Raw Data'!AV1078,IF(AND($AE$11=$AL$6,OR($AH$11="Southbound",$AH$11="Westbound")),'Raw Data'!AV1285,IF(AND($AE$11=$AL$7,OR($AH$11="Southbound",$AH$11="Westbound")),'Raw Data'!AV1492,IF(AND($AE$11=$AL$1,$AH$11="Combined"),SUM('Raw Data'!AV249:AV250),IF(AND($AE$11=$AL$2,$AH$11="Combined"),SUM('Raw Data'!AV456:AV457),IF(AND($AE$11=$AL$3,$AH$11="Combined"),SUM('Raw Data'!AV663:AV664),IF(AND($AE$11=$AL$4,$AH$11="Combined"),SUM('Raw Data'!AV870:AV871),IF(AND($AE$11=$AL$5,$AH$11="Combined"),SUM('Raw Data'!AV1077:AV1078),IF(AND($AE$11=$AL$6,$AH$11="Combined"),SUM('Raw Data'!AV1284:AV1285),IF(AND($AE$11=$AL$7,$AH$11="Combined"),SUM('Raw Data'!AV1491:AV1492),"Error")))))))))))))))))))))</f>
        <v>0</v>
      </c>
      <c r="M77" s="6">
        <f>IF(AND($AE$11=$AL$1,OR($AH$11="Northbound",$AH$11="Eastbound")),'Raw Data'!AW249,IF(AND($AE$11=$AL$2,OR($AH$11="Northbound",$AH$11="Eastbound")),'Raw Data'!AW456,IF(AND($AE$11=$AL$3,OR($AH$11="Northbound",$AH$11="Eastbound")),'Raw Data'!AW663,IF(AND($AE$11=$AL$4,OR($AH$11="Northbound",$AH$11="Eastbound")),'Raw Data'!AW870,IF(AND($AE$11=$AL$5,OR($AH$11="Northbound",$AH$11="Eastbound")),'Raw Data'!AW1077,IF(AND($AE$11=$AL$6,OR($AH$11="Northbound",$AH$11="Eastbound")),'Raw Data'!AW1284,IF(AND($AE$11=$AL$7,OR($AH$11="Northbound",$AH$11="Eastbound")),'Raw Data'!AW1491,IF(AND($AE$11=$AL$1,OR($AH$11="Southbound",$AH$11="Westbound")),'Raw Data'!AW250,IF(AND($AE$11=$AL$2,OR($AH$11="Southbound",$AH$11="Westbound")),'Raw Data'!AW457,IF(AND($AE$11=$AL$3,OR($AH$11="Southbound",$AH$11="Westbound")),'Raw Data'!AW664,IF(AND($AE$11=$AL$4,OR($AH$11="Southbound",$AH$11="Westbound")),'Raw Data'!AW871,IF(AND($AE$11=$AL$5,OR($AH$11="Southbound",$AH$11="Westbound")),'Raw Data'!AW1078,IF(AND($AE$11=$AL$6,OR($AH$11="Southbound",$AH$11="Westbound")),'Raw Data'!AW1285,IF(AND($AE$11=$AL$7,OR($AH$11="Southbound",$AH$11="Westbound")),'Raw Data'!AW1492,IF(AND($AE$11=$AL$1,$AH$11="Combined"),SUM('Raw Data'!AW249:AW250),IF(AND($AE$11=$AL$2,$AH$11="Combined"),SUM('Raw Data'!AW456:AW457),IF(AND($AE$11=$AL$3,$AH$11="Combined"),SUM('Raw Data'!AW663:AW664),IF(AND($AE$11=$AL$4,$AH$11="Combined"),SUM('Raw Data'!AW870:AW871),IF(AND($AE$11=$AL$5,$AH$11="Combined"),SUM('Raw Data'!AW1077:AW1078),IF(AND($AE$11=$AL$6,$AH$11="Combined"),SUM('Raw Data'!AW1284:AW1285),IF(AND($AE$11=$AL$7,$AH$11="Combined"),SUM('Raw Data'!AW1491:AW1492),"Error")))))))))))))))))))))</f>
        <v>0</v>
      </c>
      <c r="N77" s="6">
        <f>IF(AND($AE$11=$AL$1,OR($AH$11="Northbound",$AH$11="Eastbound")),'Raw Data'!AX249,IF(AND($AE$11=$AL$2,OR($AH$11="Northbound",$AH$11="Eastbound")),'Raw Data'!AX456,IF(AND($AE$11=$AL$3,OR($AH$11="Northbound",$AH$11="Eastbound")),'Raw Data'!AX663,IF(AND($AE$11=$AL$4,OR($AH$11="Northbound",$AH$11="Eastbound")),'Raw Data'!AX870,IF(AND($AE$11=$AL$5,OR($AH$11="Northbound",$AH$11="Eastbound")),'Raw Data'!AX1077,IF(AND($AE$11=$AL$6,OR($AH$11="Northbound",$AH$11="Eastbound")),'Raw Data'!AX1284,IF(AND($AE$11=$AL$7,OR($AH$11="Northbound",$AH$11="Eastbound")),'Raw Data'!AX1491,IF(AND($AE$11=$AL$1,OR($AH$11="Southbound",$AH$11="Westbound")),'Raw Data'!AX250,IF(AND($AE$11=$AL$2,OR($AH$11="Southbound",$AH$11="Westbound")),'Raw Data'!AX457,IF(AND($AE$11=$AL$3,OR($AH$11="Southbound",$AH$11="Westbound")),'Raw Data'!AX664,IF(AND($AE$11=$AL$4,OR($AH$11="Southbound",$AH$11="Westbound")),'Raw Data'!AX871,IF(AND($AE$11=$AL$5,OR($AH$11="Southbound",$AH$11="Westbound")),'Raw Data'!AX1078,IF(AND($AE$11=$AL$6,OR($AH$11="Southbound",$AH$11="Westbound")),'Raw Data'!AX1285,IF(AND($AE$11=$AL$7,OR($AH$11="Southbound",$AH$11="Westbound")),'Raw Data'!AX1492,IF(AND($AE$11=$AL$1,$AH$11="Combined"),SUM('Raw Data'!AX249:AX250),IF(AND($AE$11=$AL$2,$AH$11="Combined"),SUM('Raw Data'!AX456:AX457),IF(AND($AE$11=$AL$3,$AH$11="Combined"),SUM('Raw Data'!AX663:AX664),IF(AND($AE$11=$AL$4,$AH$11="Combined"),SUM('Raw Data'!AX870:AX871),IF(AND($AE$11=$AL$5,$AH$11="Combined"),SUM('Raw Data'!AX1077:AX1078),IF(AND($AE$11=$AL$6,$AH$11="Combined"),SUM('Raw Data'!AX1284:AX1285),IF(AND($AE$11=$AL$7,$AH$11="Combined"),SUM('Raw Data'!AX1491:AX1492),"Error")))))))))))))))))))))</f>
        <v>0</v>
      </c>
      <c r="O77" s="6">
        <f>IF(AND($AE$11=$AL$1,OR($AH$11="Northbound",$AH$11="Eastbound")),'Raw Data'!AY249,IF(AND($AE$11=$AL$2,OR($AH$11="Northbound",$AH$11="Eastbound")),'Raw Data'!AY456,IF(AND($AE$11=$AL$3,OR($AH$11="Northbound",$AH$11="Eastbound")),'Raw Data'!AY663,IF(AND($AE$11=$AL$4,OR($AH$11="Northbound",$AH$11="Eastbound")),'Raw Data'!AY870,IF(AND($AE$11=$AL$5,OR($AH$11="Northbound",$AH$11="Eastbound")),'Raw Data'!AY1077,IF(AND($AE$11=$AL$6,OR($AH$11="Northbound",$AH$11="Eastbound")),'Raw Data'!AY1284,IF(AND($AE$11=$AL$7,OR($AH$11="Northbound",$AH$11="Eastbound")),'Raw Data'!AY1491,IF(AND($AE$11=$AL$1,OR($AH$11="Southbound",$AH$11="Westbound")),'Raw Data'!AY250,IF(AND($AE$11=$AL$2,OR($AH$11="Southbound",$AH$11="Westbound")),'Raw Data'!AY457,IF(AND($AE$11=$AL$3,OR($AH$11="Southbound",$AH$11="Westbound")),'Raw Data'!AY664,IF(AND($AE$11=$AL$4,OR($AH$11="Southbound",$AH$11="Westbound")),'Raw Data'!AY871,IF(AND($AE$11=$AL$5,OR($AH$11="Southbound",$AH$11="Westbound")),'Raw Data'!AY1078,IF(AND($AE$11=$AL$6,OR($AH$11="Southbound",$AH$11="Westbound")),'Raw Data'!AY1285,IF(AND($AE$11=$AL$7,OR($AH$11="Southbound",$AH$11="Westbound")),'Raw Data'!AY1492,IF(AND($AE$11=$AL$1,$AH$11="Combined"),SUM('Raw Data'!AY249:AY250),IF(AND($AE$11=$AL$2,$AH$11="Combined"),SUM('Raw Data'!AY456:AY457),IF(AND($AE$11=$AL$3,$AH$11="Combined"),SUM('Raw Data'!AY663:AY664),IF(AND($AE$11=$AL$4,$AH$11="Combined"),SUM('Raw Data'!AY870:AY871),IF(AND($AE$11=$AL$5,$AH$11="Combined"),SUM('Raw Data'!AY1077:AY1078),IF(AND($AE$11=$AL$6,$AH$11="Combined"),SUM('Raw Data'!AY1284:AY1285),IF(AND($AE$11=$AL$7,$AH$11="Combined"),SUM('Raw Data'!AY1491:AY1492),"Error")))))))))))))))))))))</f>
        <v>0</v>
      </c>
      <c r="P77" s="6">
        <f>IF(AND($AE$11=$AL$1,OR($AH$11="Northbound",$AH$11="Eastbound")),'Raw Data'!AZ249,IF(AND($AE$11=$AL$2,OR($AH$11="Northbound",$AH$11="Eastbound")),'Raw Data'!AZ456,IF(AND($AE$11=$AL$3,OR($AH$11="Northbound",$AH$11="Eastbound")),'Raw Data'!AZ663,IF(AND($AE$11=$AL$4,OR($AH$11="Northbound",$AH$11="Eastbound")),'Raw Data'!AZ870,IF(AND($AE$11=$AL$5,OR($AH$11="Northbound",$AH$11="Eastbound")),'Raw Data'!AZ1077,IF(AND($AE$11=$AL$6,OR($AH$11="Northbound",$AH$11="Eastbound")),'Raw Data'!AZ1284,IF(AND($AE$11=$AL$7,OR($AH$11="Northbound",$AH$11="Eastbound")),'Raw Data'!AZ1491,IF(AND($AE$11=$AL$1,OR($AH$11="Southbound",$AH$11="Westbound")),'Raw Data'!AZ250,IF(AND($AE$11=$AL$2,OR($AH$11="Southbound",$AH$11="Westbound")),'Raw Data'!AZ457,IF(AND($AE$11=$AL$3,OR($AH$11="Southbound",$AH$11="Westbound")),'Raw Data'!AZ664,IF(AND($AE$11=$AL$4,OR($AH$11="Southbound",$AH$11="Westbound")),'Raw Data'!AZ871,IF(AND($AE$11=$AL$5,OR($AH$11="Southbound",$AH$11="Westbound")),'Raw Data'!AZ1078,IF(AND($AE$11=$AL$6,OR($AH$11="Southbound",$AH$11="Westbound")),'Raw Data'!AZ1285,IF(AND($AE$11=$AL$7,OR($AH$11="Southbound",$AH$11="Westbound")),'Raw Data'!AZ1492,IF(AND($AE$11=$AL$1,$AH$11="Combined"),SUM('Raw Data'!AZ249:AZ250),IF(AND($AE$11=$AL$2,$AH$11="Combined"),SUM('Raw Data'!AZ456:AZ457),IF(AND($AE$11=$AL$3,$AH$11="Combined"),SUM('Raw Data'!AZ663:AZ664),IF(AND($AE$11=$AL$4,$AH$11="Combined"),SUM('Raw Data'!AZ870:AZ871),IF(AND($AE$11=$AL$5,$AH$11="Combined"),SUM('Raw Data'!AZ1077:AZ1078),IF(AND($AE$11=$AL$6,$AH$11="Combined"),SUM('Raw Data'!AZ1284:AZ1285),IF(AND($AE$11=$AL$7,$AH$11="Combined"),SUM('Raw Data'!AZ1491:AZ1492),"Error")))))))))))))))))))))</f>
        <v>0</v>
      </c>
      <c r="Q77" s="6">
        <f>IF(AND($AE$11=$AL$1,OR($AH$11="Northbound",$AH$11="Eastbound")),'Raw Data'!BA249,IF(AND($AE$11=$AL$2,OR($AH$11="Northbound",$AH$11="Eastbound")),'Raw Data'!BA456,IF(AND($AE$11=$AL$3,OR($AH$11="Northbound",$AH$11="Eastbound")),'Raw Data'!BA663,IF(AND($AE$11=$AL$4,OR($AH$11="Northbound",$AH$11="Eastbound")),'Raw Data'!BA870,IF(AND($AE$11=$AL$5,OR($AH$11="Northbound",$AH$11="Eastbound")),'Raw Data'!BA1077,IF(AND($AE$11=$AL$6,OR($AH$11="Northbound",$AH$11="Eastbound")),'Raw Data'!BA1284,IF(AND($AE$11=$AL$7,OR($AH$11="Northbound",$AH$11="Eastbound")),'Raw Data'!BA1491,IF(AND($AE$11=$AL$1,OR($AH$11="Southbound",$AH$11="Westbound")),'Raw Data'!BA250,IF(AND($AE$11=$AL$2,OR($AH$11="Southbound",$AH$11="Westbound")),'Raw Data'!BA457,IF(AND($AE$11=$AL$3,OR($AH$11="Southbound",$AH$11="Westbound")),'Raw Data'!BA664,IF(AND($AE$11=$AL$4,OR($AH$11="Southbound",$AH$11="Westbound")),'Raw Data'!BA871,IF(AND($AE$11=$AL$5,OR($AH$11="Southbound",$AH$11="Westbound")),'Raw Data'!BA1078,IF(AND($AE$11=$AL$6,OR($AH$11="Southbound",$AH$11="Westbound")),'Raw Data'!BA1285,IF(AND($AE$11=$AL$7,OR($AH$11="Southbound",$AH$11="Westbound")),'Raw Data'!BA1492,IF(AND($AE$11=$AL$1,$AH$11="Combined"),SUM('Raw Data'!BA249:BA250),IF(AND($AE$11=$AL$2,$AH$11="Combined"),SUM('Raw Data'!BA456:BA457),IF(AND($AE$11=$AL$3,$AH$11="Combined"),SUM('Raw Data'!BA663:BA664),IF(AND($AE$11=$AL$4,$AH$11="Combined"),SUM('Raw Data'!BA870:BA871),IF(AND($AE$11=$AL$5,$AH$11="Combined"),SUM('Raw Data'!BA1077:BA1078),IF(AND($AE$11=$AL$6,$AH$11="Combined"),SUM('Raw Data'!BA1284:BA1285),IF(AND($AE$11=$AL$7,$AH$11="Combined"),SUM('Raw Data'!BA1491:BA1492),"Error")))))))))))))))))))))</f>
        <v>0</v>
      </c>
      <c r="R77" s="6">
        <f>IF(AND($AE$11=$AL$1,OR($AH$11="Northbound",$AH$11="Eastbound")),'Raw Data'!BB249,IF(AND($AE$11=$AL$2,OR($AH$11="Northbound",$AH$11="Eastbound")),'Raw Data'!BB456,IF(AND($AE$11=$AL$3,OR($AH$11="Northbound",$AH$11="Eastbound")),'Raw Data'!BB663,IF(AND($AE$11=$AL$4,OR($AH$11="Northbound",$AH$11="Eastbound")),'Raw Data'!BB870,IF(AND($AE$11=$AL$5,OR($AH$11="Northbound",$AH$11="Eastbound")),'Raw Data'!BB1077,IF(AND($AE$11=$AL$6,OR($AH$11="Northbound",$AH$11="Eastbound")),'Raw Data'!BB1284,IF(AND($AE$11=$AL$7,OR($AH$11="Northbound",$AH$11="Eastbound")),'Raw Data'!BB1491,IF(AND($AE$11=$AL$1,OR($AH$11="Southbound",$AH$11="Westbound")),'Raw Data'!BB250,IF(AND($AE$11=$AL$2,OR($AH$11="Southbound",$AH$11="Westbound")),'Raw Data'!BB457,IF(AND($AE$11=$AL$3,OR($AH$11="Southbound",$AH$11="Westbound")),'Raw Data'!BB664,IF(AND($AE$11=$AL$4,OR($AH$11="Southbound",$AH$11="Westbound")),'Raw Data'!BB871,IF(AND($AE$11=$AL$5,OR($AH$11="Southbound",$AH$11="Westbound")),'Raw Data'!BB1078,IF(AND($AE$11=$AL$6,OR($AH$11="Southbound",$AH$11="Westbound")),'Raw Data'!BB1285,IF(AND($AE$11=$AL$7,OR($AH$11="Southbound",$AH$11="Westbound")),'Raw Data'!BB1492,IF(AND($AE$11=$AL$1,$AH$11="Combined"),SUM('Raw Data'!BB249:BB250),IF(AND($AE$11=$AL$2,$AH$11="Combined"),SUM('Raw Data'!BB456:BB457),IF(AND($AE$11=$AL$3,$AH$11="Combined"),SUM('Raw Data'!BB663:BB664),IF(AND($AE$11=$AL$4,$AH$11="Combined"),SUM('Raw Data'!BB870:BB871),IF(AND($AE$11=$AL$5,$AH$11="Combined"),SUM('Raw Data'!BB1077:BB1078),IF(AND($AE$11=$AL$6,$AH$11="Combined"),SUM('Raw Data'!BB1284:BB1285),IF(AND($AE$11=$AL$7,$AH$11="Combined"),SUM('Raw Data'!BB1491:BB1492),"Error")))))))))))))))))))))</f>
        <v>0</v>
      </c>
      <c r="S77" s="6">
        <f>IF(AND($AE$11=$AL$1,OR($AH$11="Northbound",$AH$11="Eastbound")),'Raw Data'!BC249,IF(AND($AE$11=$AL$2,OR($AH$11="Northbound",$AH$11="Eastbound")),'Raw Data'!BC456,IF(AND($AE$11=$AL$3,OR($AH$11="Northbound",$AH$11="Eastbound")),'Raw Data'!BC663,IF(AND($AE$11=$AL$4,OR($AH$11="Northbound",$AH$11="Eastbound")),'Raw Data'!BC870,IF(AND($AE$11=$AL$5,OR($AH$11="Northbound",$AH$11="Eastbound")),'Raw Data'!BC1077,IF(AND($AE$11=$AL$6,OR($AH$11="Northbound",$AH$11="Eastbound")),'Raw Data'!BC1284,IF(AND($AE$11=$AL$7,OR($AH$11="Northbound",$AH$11="Eastbound")),'Raw Data'!BC1491,IF(AND($AE$11=$AL$1,OR($AH$11="Southbound",$AH$11="Westbound")),'Raw Data'!BC250,IF(AND($AE$11=$AL$2,OR($AH$11="Southbound",$AH$11="Westbound")),'Raw Data'!BC457,IF(AND($AE$11=$AL$3,OR($AH$11="Southbound",$AH$11="Westbound")),'Raw Data'!BC664,IF(AND($AE$11=$AL$4,OR($AH$11="Southbound",$AH$11="Westbound")),'Raw Data'!BC871,IF(AND($AE$11=$AL$5,OR($AH$11="Southbound",$AH$11="Westbound")),'Raw Data'!BC1078,IF(AND($AE$11=$AL$6,OR($AH$11="Southbound",$AH$11="Westbound")),'Raw Data'!BC1285,IF(AND($AE$11=$AL$7,OR($AH$11="Southbound",$AH$11="Westbound")),'Raw Data'!BC1492,IF(AND($AE$11=$AL$1,$AH$11="Combined"),SUM('Raw Data'!BC249:BC250),IF(AND($AE$11=$AL$2,$AH$11="Combined"),SUM('Raw Data'!BC456:BC457),IF(AND($AE$11=$AL$3,$AH$11="Combined"),SUM('Raw Data'!BC663:BC664),IF(AND($AE$11=$AL$4,$AH$11="Combined"),SUM('Raw Data'!BC870:BC871),IF(AND($AE$11=$AL$5,$AH$11="Combined"),SUM('Raw Data'!BC1077:BC1078),IF(AND($AE$11=$AL$6,$AH$11="Combined"),SUM('Raw Data'!BC1284:BC1285),IF(AND($AE$11=$AL$7,$AH$11="Combined"),SUM('Raw Data'!BC1491:BC1492),"Error")))))))))))))))))))))</f>
        <v>0</v>
      </c>
      <c r="T77" s="6">
        <f>IF(AND($AE$11=$AL$1,OR($AH$11="Northbound",$AH$11="Eastbound")),'Raw Data'!BD249,IF(AND($AE$11=$AL$2,OR($AH$11="Northbound",$AH$11="Eastbound")),'Raw Data'!BD456,IF(AND($AE$11=$AL$3,OR($AH$11="Northbound",$AH$11="Eastbound")),'Raw Data'!BD663,IF(AND($AE$11=$AL$4,OR($AH$11="Northbound",$AH$11="Eastbound")),'Raw Data'!BD870,IF(AND($AE$11=$AL$5,OR($AH$11="Northbound",$AH$11="Eastbound")),'Raw Data'!BD1077,IF(AND($AE$11=$AL$6,OR($AH$11="Northbound",$AH$11="Eastbound")),'Raw Data'!BD1284,IF(AND($AE$11=$AL$7,OR($AH$11="Northbound",$AH$11="Eastbound")),'Raw Data'!BD1491,IF(AND($AE$11=$AL$1,OR($AH$11="Southbound",$AH$11="Westbound")),'Raw Data'!BD250,IF(AND($AE$11=$AL$2,OR($AH$11="Southbound",$AH$11="Westbound")),'Raw Data'!BD457,IF(AND($AE$11=$AL$3,OR($AH$11="Southbound",$AH$11="Westbound")),'Raw Data'!BD664,IF(AND($AE$11=$AL$4,OR($AH$11="Southbound",$AH$11="Westbound")),'Raw Data'!BD871,IF(AND($AE$11=$AL$5,OR($AH$11="Southbound",$AH$11="Westbound")),'Raw Data'!BD1078,IF(AND($AE$11=$AL$6,OR($AH$11="Southbound",$AH$11="Westbound")),'Raw Data'!BD1285,IF(AND($AE$11=$AL$7,OR($AH$11="Southbound",$AH$11="Westbound")),'Raw Data'!BD1492,IF(AND($AE$11=$AL$1,$AH$11="Combined"),SUM('Raw Data'!BD249:BD250),IF(AND($AE$11=$AL$2,$AH$11="Combined"),SUM('Raw Data'!BD456:BD457),IF(AND($AE$11=$AL$3,$AH$11="Combined"),SUM('Raw Data'!BD663:BD664),IF(AND($AE$11=$AL$4,$AH$11="Combined"),SUM('Raw Data'!BD870:BD871),IF(AND($AE$11=$AL$5,$AH$11="Combined"),SUM('Raw Data'!BD1077:BD1078),IF(AND($AE$11=$AL$6,$AH$11="Combined"),SUM('Raw Data'!BD1284:BD1285),IF(AND($AE$11=$AL$7,$AH$11="Combined"),SUM('Raw Data'!BD1491:BD1492),"Error")))))))))))))))))))))</f>
        <v>0</v>
      </c>
      <c r="U77" s="6">
        <f>IF(AND($AE$11=$AL$1,OR($AH$11="Northbound",$AH$11="Eastbound")),'Raw Data'!BE249,IF(AND($AE$11=$AL$2,OR($AH$11="Northbound",$AH$11="Eastbound")),'Raw Data'!BE456,IF(AND($AE$11=$AL$3,OR($AH$11="Northbound",$AH$11="Eastbound")),'Raw Data'!BE663,IF(AND($AE$11=$AL$4,OR($AH$11="Northbound",$AH$11="Eastbound")),'Raw Data'!BE870,IF(AND($AE$11=$AL$5,OR($AH$11="Northbound",$AH$11="Eastbound")),'Raw Data'!BE1077,IF(AND($AE$11=$AL$6,OR($AH$11="Northbound",$AH$11="Eastbound")),'Raw Data'!BE1284,IF(AND($AE$11=$AL$7,OR($AH$11="Northbound",$AH$11="Eastbound")),'Raw Data'!BE1491,IF(AND($AE$11=$AL$1,OR($AH$11="Southbound",$AH$11="Westbound")),'Raw Data'!BE250,IF(AND($AE$11=$AL$2,OR($AH$11="Southbound",$AH$11="Westbound")),'Raw Data'!BE457,IF(AND($AE$11=$AL$3,OR($AH$11="Southbound",$AH$11="Westbound")),'Raw Data'!BE664,IF(AND($AE$11=$AL$4,OR($AH$11="Southbound",$AH$11="Westbound")),'Raw Data'!BE871,IF(AND($AE$11=$AL$5,OR($AH$11="Southbound",$AH$11="Westbound")),'Raw Data'!BE1078,IF(AND($AE$11=$AL$6,OR($AH$11="Southbound",$AH$11="Westbound")),'Raw Data'!BE1285,IF(AND($AE$11=$AL$7,OR($AH$11="Southbound",$AH$11="Westbound")),'Raw Data'!BE1492,IF(AND($AE$11=$AL$1,$AH$11="Combined"),SUM('Raw Data'!BE249:BE250),IF(AND($AE$11=$AL$2,$AH$11="Combined"),SUM('Raw Data'!BE456:BE457),IF(AND($AE$11=$AL$3,$AH$11="Combined"),SUM('Raw Data'!BE663:BE664),IF(AND($AE$11=$AL$4,$AH$11="Combined"),SUM('Raw Data'!BE870:BE871),IF(AND($AE$11=$AL$5,$AH$11="Combined"),SUM('Raw Data'!BE1077:BE1078),IF(AND($AE$11=$AL$6,$AH$11="Combined"),SUM('Raw Data'!BE1284:BE1285),IF(AND($AE$11=$AL$7,$AH$11="Combined"),SUM('Raw Data'!BE1491:BE1492),"Error")))))))))))))))))))))</f>
        <v>0</v>
      </c>
      <c r="V77" s="6">
        <f>IF(AND($AE$11=$AL$1,OR($AH$11="Northbound",$AH$11="Eastbound")),'Raw Data'!BF249,IF(AND($AE$11=$AL$2,OR($AH$11="Northbound",$AH$11="Eastbound")),'Raw Data'!BF456,IF(AND($AE$11=$AL$3,OR($AH$11="Northbound",$AH$11="Eastbound")),'Raw Data'!BF663,IF(AND($AE$11=$AL$4,OR($AH$11="Northbound",$AH$11="Eastbound")),'Raw Data'!BF870,IF(AND($AE$11=$AL$5,OR($AH$11="Northbound",$AH$11="Eastbound")),'Raw Data'!BF1077,IF(AND($AE$11=$AL$6,OR($AH$11="Northbound",$AH$11="Eastbound")),'Raw Data'!BF1284,IF(AND($AE$11=$AL$7,OR($AH$11="Northbound",$AH$11="Eastbound")),'Raw Data'!BF1491,IF(AND($AE$11=$AL$1,OR($AH$11="Southbound",$AH$11="Westbound")),'Raw Data'!BF250,IF(AND($AE$11=$AL$2,OR($AH$11="Southbound",$AH$11="Westbound")),'Raw Data'!BF457,IF(AND($AE$11=$AL$3,OR($AH$11="Southbound",$AH$11="Westbound")),'Raw Data'!BF664,IF(AND($AE$11=$AL$4,OR($AH$11="Southbound",$AH$11="Westbound")),'Raw Data'!BF871,IF(AND($AE$11=$AL$5,OR($AH$11="Southbound",$AH$11="Westbound")),'Raw Data'!BF1078,IF(AND($AE$11=$AL$6,OR($AH$11="Southbound",$AH$11="Westbound")),'Raw Data'!BF1285,IF(AND($AE$11=$AL$7,OR($AH$11="Southbound",$AH$11="Westbound")),'Raw Data'!BF1492,IF(AND($AE$11=$AL$1,$AH$11="Combined"),SUM('Raw Data'!BF249:BF250),IF(AND($AE$11=$AL$2,$AH$11="Combined"),SUM('Raw Data'!BF456:BF457),IF(AND($AE$11=$AL$3,$AH$11="Combined"),SUM('Raw Data'!BF663:BF664),IF(AND($AE$11=$AL$4,$AH$11="Combined"),SUM('Raw Data'!BF870:BF871),IF(AND($AE$11=$AL$5,$AH$11="Combined"),SUM('Raw Data'!BF1077:BF1078),IF(AND($AE$11=$AL$6,$AH$11="Combined"),SUM('Raw Data'!BF1284:BF1285),IF(AND($AE$11=$AL$7,$AH$11="Combined"),SUM('Raw Data'!BF1491:BF1492),"Error")))))))))))))))))))))</f>
        <v>0</v>
      </c>
      <c r="W77" s="6">
        <f>IF(AND($AE$11=$AL$1,OR($AH$11="Northbound",$AH$11="Eastbound")),'Raw Data'!BG249,IF(AND($AE$11=$AL$2,OR($AH$11="Northbound",$AH$11="Eastbound")),'Raw Data'!BG456,IF(AND($AE$11=$AL$3,OR($AH$11="Northbound",$AH$11="Eastbound")),'Raw Data'!BG663,IF(AND($AE$11=$AL$4,OR($AH$11="Northbound",$AH$11="Eastbound")),'Raw Data'!BG870,IF(AND($AE$11=$AL$5,OR($AH$11="Northbound",$AH$11="Eastbound")),'Raw Data'!BG1077,IF(AND($AE$11=$AL$6,OR($AH$11="Northbound",$AH$11="Eastbound")),'Raw Data'!BG1284,IF(AND($AE$11=$AL$7,OR($AH$11="Northbound",$AH$11="Eastbound")),'Raw Data'!BG1491,IF(AND($AE$11=$AL$1,OR($AH$11="Southbound",$AH$11="Westbound")),'Raw Data'!BG250,IF(AND($AE$11=$AL$2,OR($AH$11="Southbound",$AH$11="Westbound")),'Raw Data'!BG457,IF(AND($AE$11=$AL$3,OR($AH$11="Southbound",$AH$11="Westbound")),'Raw Data'!BG664,IF(AND($AE$11=$AL$4,OR($AH$11="Southbound",$AH$11="Westbound")),'Raw Data'!BG871,IF(AND($AE$11=$AL$5,OR($AH$11="Southbound",$AH$11="Westbound")),'Raw Data'!BG1078,IF(AND($AE$11=$AL$6,OR($AH$11="Southbound",$AH$11="Westbound")),'Raw Data'!BG1285,IF(AND($AE$11=$AL$7,OR($AH$11="Southbound",$AH$11="Westbound")),'Raw Data'!BG1492,IF(AND($AE$11=$AL$1,$AH$11="Combined"),SUM('Raw Data'!BG249:BG250),IF(AND($AE$11=$AL$2,$AH$11="Combined"),SUM('Raw Data'!BG456:BG457),IF(AND($AE$11=$AL$3,$AH$11="Combined"),SUM('Raw Data'!BG663:BG664),IF(AND($AE$11=$AL$4,$AH$11="Combined"),SUM('Raw Data'!BG870:BG871),IF(AND($AE$11=$AL$5,$AH$11="Combined"),SUM('Raw Data'!BG1077:BG1078),IF(AND($AE$11=$AL$6,$AH$11="Combined"),SUM('Raw Data'!BG1284:BG1285),IF(AND($AE$11=$AL$7,$AH$11="Combined"),SUM('Raw Data'!BG1491:BG1492),"Error")))))))))))))))))))))</f>
        <v>0</v>
      </c>
      <c r="X77" s="6">
        <f t="shared" si="2"/>
        <v>7</v>
      </c>
      <c r="Y77" s="24">
        <f t="shared" si="3"/>
        <v>43.75</v>
      </c>
      <c r="Z77" s="6" t="str">
        <f>IF(AND($AE$11=$AL$1,OR($AH$11="Northbound",$AH$11="Eastbound")),'Raw Data'!BH249,IF(AND($AE$11=$AL$2,OR($AH$11="Northbound",$AH$11="Eastbound")),'Raw Data'!BH456,IF(AND($AE$11=$AL$3,OR($AH$11="Northbound",$AH$11="Eastbound")),'Raw Data'!BH663,IF(AND($AE$11=$AL$4,OR($AH$11="Northbound",$AH$11="Eastbound")),'Raw Data'!BH870,IF(AND($AE$11=$AL$5,OR($AH$11="Northbound",$AH$11="Eastbound")),'Raw Data'!BH1077,IF(AND($AE$11=$AL$6,OR($AH$11="Northbound",$AH$11="Eastbound")),'Raw Data'!BH1284,IF(AND($AE$11=$AL$7,OR($AH$11="Northbound",$AH$11="Eastbound")),'Raw Data'!BH1491,IF(AND($AE$11=$AL$1,OR($AH$11="Southbound",$AH$11="Westbound")),'Raw Data'!BH250,IF(AND($AE$11=$AL$2,OR($AH$11="Southbound",$AH$11="Westbound")),'Raw Data'!BH457,IF(AND($AE$11=$AL$3,OR($AH$11="Southbound",$AH$11="Westbound")),'Raw Data'!BH664,IF(AND($AE$11=$AL$4,OR($AH$11="Southbound",$AH$11="Westbound")),'Raw Data'!BH871,IF(AND($AE$11=$AL$5,OR($AH$11="Southbound",$AH$11="Westbound")),'Raw Data'!BH1078,IF(AND($AE$11=$AL$6,OR($AH$11="Southbound",$AH$11="Westbound")),'Raw Data'!BH1285,IF(AND($AE$11=$AL$7,OR($AH$11="Southbound",$AH$11="Westbound")),'Raw Data'!BH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7" s="6" t="str">
        <f>IF(AND($AE$11=$AL$1,OR($AH$11="Northbound",$AH$11="Eastbound")),'Raw Data'!BI249,IF(AND($AE$11=$AL$2,OR($AH$11="Northbound",$AH$11="Eastbound")),'Raw Data'!BI456,IF(AND($AE$11=$AL$3,OR($AH$11="Northbound",$AH$11="Eastbound")),'Raw Data'!BI663,IF(AND($AE$11=$AL$4,OR($AH$11="Northbound",$AH$11="Eastbound")),'Raw Data'!BI870,IF(AND($AE$11=$AL$5,OR($AH$11="Northbound",$AH$11="Eastbound")),'Raw Data'!BI1077,IF(AND($AE$11=$AL$6,OR($AH$11="Northbound",$AH$11="Eastbound")),'Raw Data'!BI1284,IF(AND($AE$11=$AL$7,OR($AH$11="Northbound",$AH$11="Eastbound")),'Raw Data'!BI1491,IF(AND($AE$11=$AL$1,OR($AH$11="Southbound",$AH$11="Westbound")),'Raw Data'!BI250,IF(AND($AE$11=$AL$2,OR($AH$11="Southbound",$AH$11="Westbound")),'Raw Data'!BI457,IF(AND($AE$11=$AL$3,OR($AH$11="Southbound",$AH$11="Westbound")),'Raw Data'!BI664,IF(AND($AE$11=$AL$4,OR($AH$11="Southbound",$AH$11="Westbound")),'Raw Data'!BI871,IF(AND($AE$11=$AL$5,OR($AH$11="Southbound",$AH$11="Westbound")),'Raw Data'!BI1078,IF(AND($AE$11=$AL$6,OR($AH$11="Southbound",$AH$11="Westbound")),'Raw Data'!BI1285,IF(AND($AE$11=$AL$7,OR($AH$11="Southbound",$AH$11="Westbound")),'Raw Data'!BI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7" s="6" t="str">
        <f>IF(AND($AE$11=$AL$1,OR($AH$11="Northbound",$AH$11="Eastbound")),'Raw Data'!BJ249,IF(AND($AE$11=$AL$2,OR($AH$11="Northbound",$AH$11="Eastbound")),'Raw Data'!BJ456,IF(AND($AE$11=$AL$3,OR($AH$11="Northbound",$AH$11="Eastbound")),'Raw Data'!BJ663,IF(AND($AE$11=$AL$4,OR($AH$11="Northbound",$AH$11="Eastbound")),'Raw Data'!BJ870,IF(AND($AE$11=$AL$5,OR($AH$11="Northbound",$AH$11="Eastbound")),'Raw Data'!BJ1077,IF(AND($AE$11=$AL$6,OR($AH$11="Northbound",$AH$11="Eastbound")),'Raw Data'!BJ1284,IF(AND($AE$11=$AL$7,OR($AH$11="Northbound",$AH$11="Eastbound")),'Raw Data'!BJ1491,IF(AND($AE$11=$AL$1,OR($AH$11="Southbound",$AH$11="Westbound")),'Raw Data'!BJ250,IF(AND($AE$11=$AL$2,OR($AH$11="Southbound",$AH$11="Westbound")),'Raw Data'!BJ457,IF(AND($AE$11=$AL$3,OR($AH$11="Southbound",$AH$11="Westbound")),'Raw Data'!BJ664,IF(AND($AE$11=$AL$4,OR($AH$11="Southbound",$AH$11="Westbound")),'Raw Data'!BJ871,IF(AND($AE$11=$AL$5,OR($AH$11="Southbound",$AH$11="Westbound")),'Raw Data'!BJ1078,IF(AND($AE$11=$AL$6,OR($AH$11="Southbound",$AH$11="Westbound")),'Raw Data'!BJ1285,IF(AND($AE$11=$AL$7,OR($AH$11="Southbound",$AH$11="Westbound")),'Raw Data'!BJ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7" s="70" t="str">
        <f>IF(AND($AE$11=$AL$1,OR($AH$11="Northbound",$AH$11="Eastbound")),'Raw Data'!BK249,IF(AND($AE$11=$AL$2,OR($AH$11="Northbound",$AH$11="Eastbound")),'Raw Data'!BK456,IF(AND($AE$11=$AL$3,OR($AH$11="Northbound",$AH$11="Eastbound")),'Raw Data'!BK663,IF(AND($AE$11=$AL$4,OR($AH$11="Northbound",$AH$11="Eastbound")),'Raw Data'!BK870,IF(AND($AE$11=$AL$5,OR($AH$11="Northbound",$AH$11="Eastbound")),'Raw Data'!BK1077,IF(AND($AE$11=$AL$6,OR($AH$11="Northbound",$AH$11="Eastbound")),'Raw Data'!BK1284,IF(AND($AE$11=$AL$7,OR($AH$11="Northbound",$AH$11="Eastbound")),'Raw Data'!BK1491,IF(AND($AE$11=$AL$1,OR($AH$11="Southbound",$AH$11="Westbound")),'Raw Data'!BK250,IF(AND($AE$11=$AL$2,OR($AH$11="Southbound",$AH$11="Westbound")),'Raw Data'!BK457,IF(AND($AE$11=$AL$3,OR($AH$11="Southbound",$AH$11="Westbound")),'Raw Data'!BK664,IF(AND($AE$11=$AL$4,OR($AH$11="Southbound",$AH$11="Westbound")),'Raw Data'!BK871,IF(AND($AE$11=$AL$5,OR($AH$11="Southbound",$AH$11="Westbound")),'Raw Data'!BK1078,IF(AND($AE$11=$AL$6,OR($AH$11="Southbound",$AH$11="Westbound")),'Raw Data'!BK1285,IF(AND($AE$11=$AL$7,OR($AH$11="Southbound",$AH$11="Westbound")),'Raw Data'!BK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7" s="47"/>
      <c r="AF77" s="47"/>
      <c r="AG77" s="47"/>
      <c r="AH77" s="47"/>
      <c r="AI77" s="47"/>
      <c r="AJ77" s="47"/>
      <c r="AK77" s="47"/>
      <c r="AL77" s="51"/>
      <c r="AM77" s="51"/>
      <c r="AN77" s="41"/>
      <c r="AO77" s="51"/>
      <c r="AQ77" s="47"/>
      <c r="AR77" s="47"/>
      <c r="AT77" s="47"/>
      <c r="AU77" s="47"/>
    </row>
    <row r="78" spans="1:47" ht="13.8" x14ac:dyDescent="0.25">
      <c r="A78" s="43">
        <v>0.66666666666666696</v>
      </c>
      <c r="B78" s="54">
        <f t="shared" si="1"/>
        <v>21</v>
      </c>
      <c r="C78" s="6">
        <f>IF(AND($AE$11=$AL$1,OR($AH$11="Northbound",$AH$11="Eastbound")),'Raw Data'!AM251,IF(AND($AE$11=$AL$2,OR($AH$11="Northbound",$AH$11="Eastbound")),'Raw Data'!AM458,IF(AND($AE$11=$AL$3,OR($AH$11="Northbound",$AH$11="Eastbound")),'Raw Data'!AM665,IF(AND($AE$11=$AL$4,OR($AH$11="Northbound",$AH$11="Eastbound")),'Raw Data'!AM872,IF(AND($AE$11=$AL$5,OR($AH$11="Northbound",$AH$11="Eastbound")),'Raw Data'!AM1079,IF(AND($AE$11=$AL$6,OR($AH$11="Northbound",$AH$11="Eastbound")),'Raw Data'!AM1286,IF(AND($AE$11=$AL$7,OR($AH$11="Northbound",$AH$11="Eastbound")),'Raw Data'!AM1493,IF(AND($AE$11=$AL$1,OR($AH$11="Southbound",$AH$11="Westbound")),'Raw Data'!AM252,IF(AND($AE$11=$AL$2,OR($AH$11="Southbound",$AH$11="Westbound")),'Raw Data'!AM459,IF(AND($AE$11=$AL$3,OR($AH$11="Southbound",$AH$11="Westbound")),'Raw Data'!AM666,IF(AND($AE$11=$AL$4,OR($AH$11="Southbound",$AH$11="Westbound")),'Raw Data'!AM873,IF(AND($AE$11=$AL$5,OR($AH$11="Southbound",$AH$11="Westbound")),'Raw Data'!AM1080,IF(AND($AE$11=$AL$6,OR($AH$11="Southbound",$AH$11="Westbound")),'Raw Data'!AM1287,IF(AND($AE$11=$AL$7,OR($AH$11="Southbound",$AH$11="Westbound")),'Raw Data'!AM1494,IF(AND($AE$11=$AL$1,$AH$11="Combined"),SUM('Raw Data'!AM251:AM252),IF(AND($AE$11=$AL$2,$AH$11="Combined"),SUM('Raw Data'!AM458:AM459),IF(AND($AE$11=$AL$3,$AH$11="Combined"),SUM('Raw Data'!AM665:AM666),IF(AND($AE$11=$AL$4,$AH$11="Combined"),SUM('Raw Data'!AM872:AM873),IF(AND($AE$11=$AL$5,$AH$11="Combined"),SUM('Raw Data'!AM1079:AM1080),IF(AND($AE$11=$AL$6,$AH$11="Combined"),SUM('Raw Data'!AM1286:AM1287),IF(AND($AE$11=$AL$7,$AH$11="Combined"),SUM('Raw Data'!AM1493:AM1494),"Error")))))))))))))))))))))</f>
        <v>0</v>
      </c>
      <c r="D78" s="6">
        <f>IF(AND($AE$11=$AL$1,OR($AH$11="Northbound",$AH$11="Eastbound")),'Raw Data'!AN251,IF(AND($AE$11=$AL$2,OR($AH$11="Northbound",$AH$11="Eastbound")),'Raw Data'!AN458,IF(AND($AE$11=$AL$3,OR($AH$11="Northbound",$AH$11="Eastbound")),'Raw Data'!AN665,IF(AND($AE$11=$AL$4,OR($AH$11="Northbound",$AH$11="Eastbound")),'Raw Data'!AN872,IF(AND($AE$11=$AL$5,OR($AH$11="Northbound",$AH$11="Eastbound")),'Raw Data'!AN1079,IF(AND($AE$11=$AL$6,OR($AH$11="Northbound",$AH$11="Eastbound")),'Raw Data'!AN1286,IF(AND($AE$11=$AL$7,OR($AH$11="Northbound",$AH$11="Eastbound")),'Raw Data'!AN1493,IF(AND($AE$11=$AL$1,OR($AH$11="Southbound",$AH$11="Westbound")),'Raw Data'!AN252,IF(AND($AE$11=$AL$2,OR($AH$11="Southbound",$AH$11="Westbound")),'Raw Data'!AN459,IF(AND($AE$11=$AL$3,OR($AH$11="Southbound",$AH$11="Westbound")),'Raw Data'!AN666,IF(AND($AE$11=$AL$4,OR($AH$11="Southbound",$AH$11="Westbound")),'Raw Data'!AN873,IF(AND($AE$11=$AL$5,OR($AH$11="Southbound",$AH$11="Westbound")),'Raw Data'!AN1080,IF(AND($AE$11=$AL$6,OR($AH$11="Southbound",$AH$11="Westbound")),'Raw Data'!AN1287,IF(AND($AE$11=$AL$7,OR($AH$11="Southbound",$AH$11="Westbound")),'Raw Data'!AN1494,IF(AND($AE$11=$AL$1,$AH$11="Combined"),SUM('Raw Data'!AN251:AN252),IF(AND($AE$11=$AL$2,$AH$11="Combined"),SUM('Raw Data'!AN458:AN459),IF(AND($AE$11=$AL$3,$AH$11="Combined"),SUM('Raw Data'!AN665:AN666),IF(AND($AE$11=$AL$4,$AH$11="Combined"),SUM('Raw Data'!AN872:AN873),IF(AND($AE$11=$AL$5,$AH$11="Combined"),SUM('Raw Data'!AN1079:AN1080),IF(AND($AE$11=$AL$6,$AH$11="Combined"),SUM('Raw Data'!AN1286:AN1287),IF(AND($AE$11=$AL$7,$AH$11="Combined"),SUM('Raw Data'!AN1493:AN1494),"Error")))))))))))))))))))))</f>
        <v>3</v>
      </c>
      <c r="E78" s="6">
        <f>IF(AND($AE$11=$AL$1,OR($AH$11="Northbound",$AH$11="Eastbound")),'Raw Data'!AO251,IF(AND($AE$11=$AL$2,OR($AH$11="Northbound",$AH$11="Eastbound")),'Raw Data'!AO458,IF(AND($AE$11=$AL$3,OR($AH$11="Northbound",$AH$11="Eastbound")),'Raw Data'!AO665,IF(AND($AE$11=$AL$4,OR($AH$11="Northbound",$AH$11="Eastbound")),'Raw Data'!AO872,IF(AND($AE$11=$AL$5,OR($AH$11="Northbound",$AH$11="Eastbound")),'Raw Data'!AO1079,IF(AND($AE$11=$AL$6,OR($AH$11="Northbound",$AH$11="Eastbound")),'Raw Data'!AO1286,IF(AND($AE$11=$AL$7,OR($AH$11="Northbound",$AH$11="Eastbound")),'Raw Data'!AO1493,IF(AND($AE$11=$AL$1,OR($AH$11="Southbound",$AH$11="Westbound")),'Raw Data'!AO252,IF(AND($AE$11=$AL$2,OR($AH$11="Southbound",$AH$11="Westbound")),'Raw Data'!AO459,IF(AND($AE$11=$AL$3,OR($AH$11="Southbound",$AH$11="Westbound")),'Raw Data'!AO666,IF(AND($AE$11=$AL$4,OR($AH$11="Southbound",$AH$11="Westbound")),'Raw Data'!AO873,IF(AND($AE$11=$AL$5,OR($AH$11="Southbound",$AH$11="Westbound")),'Raw Data'!AO1080,IF(AND($AE$11=$AL$6,OR($AH$11="Southbound",$AH$11="Westbound")),'Raw Data'!AO1287,IF(AND($AE$11=$AL$7,OR($AH$11="Southbound",$AH$11="Westbound")),'Raw Data'!AO1494,IF(AND($AE$11=$AL$1,$AH$11="Combined"),SUM('Raw Data'!AO251:AO252),IF(AND($AE$11=$AL$2,$AH$11="Combined"),SUM('Raw Data'!AO458:AO459),IF(AND($AE$11=$AL$3,$AH$11="Combined"),SUM('Raw Data'!AO665:AO666),IF(AND($AE$11=$AL$4,$AH$11="Combined"),SUM('Raw Data'!AO872:AO873),IF(AND($AE$11=$AL$5,$AH$11="Combined"),SUM('Raw Data'!AO1079:AO1080),IF(AND($AE$11=$AL$6,$AH$11="Combined"),SUM('Raw Data'!AO1286:AO1287),IF(AND($AE$11=$AL$7,$AH$11="Combined"),SUM('Raw Data'!AO1493:AO1494),"Error")))))))))))))))))))))</f>
        <v>6</v>
      </c>
      <c r="F78" s="6">
        <f>IF(AND($AE$11=$AL$1,OR($AH$11="Northbound",$AH$11="Eastbound")),'Raw Data'!AP251,IF(AND($AE$11=$AL$2,OR($AH$11="Northbound",$AH$11="Eastbound")),'Raw Data'!AP458,IF(AND($AE$11=$AL$3,OR($AH$11="Northbound",$AH$11="Eastbound")),'Raw Data'!AP665,IF(AND($AE$11=$AL$4,OR($AH$11="Northbound",$AH$11="Eastbound")),'Raw Data'!AP872,IF(AND($AE$11=$AL$5,OR($AH$11="Northbound",$AH$11="Eastbound")),'Raw Data'!AP1079,IF(AND($AE$11=$AL$6,OR($AH$11="Northbound",$AH$11="Eastbound")),'Raw Data'!AP1286,IF(AND($AE$11=$AL$7,OR($AH$11="Northbound",$AH$11="Eastbound")),'Raw Data'!AP1493,IF(AND($AE$11=$AL$1,OR($AH$11="Southbound",$AH$11="Westbound")),'Raw Data'!AP252,IF(AND($AE$11=$AL$2,OR($AH$11="Southbound",$AH$11="Westbound")),'Raw Data'!AP459,IF(AND($AE$11=$AL$3,OR($AH$11="Southbound",$AH$11="Westbound")),'Raw Data'!AP666,IF(AND($AE$11=$AL$4,OR($AH$11="Southbound",$AH$11="Westbound")),'Raw Data'!AP873,IF(AND($AE$11=$AL$5,OR($AH$11="Southbound",$AH$11="Westbound")),'Raw Data'!AP1080,IF(AND($AE$11=$AL$6,OR($AH$11="Southbound",$AH$11="Westbound")),'Raw Data'!AP1287,IF(AND($AE$11=$AL$7,OR($AH$11="Southbound",$AH$11="Westbound")),'Raw Data'!AP1494,IF(AND($AE$11=$AL$1,$AH$11="Combined"),SUM('Raw Data'!AP251:AP252),IF(AND($AE$11=$AL$2,$AH$11="Combined"),SUM('Raw Data'!AP458:AP459),IF(AND($AE$11=$AL$3,$AH$11="Combined"),SUM('Raw Data'!AP665:AP666),IF(AND($AE$11=$AL$4,$AH$11="Combined"),SUM('Raw Data'!AP872:AP873),IF(AND($AE$11=$AL$5,$AH$11="Combined"),SUM('Raw Data'!AP1079:AP1080),IF(AND($AE$11=$AL$6,$AH$11="Combined"),SUM('Raw Data'!AP1286:AP1287),IF(AND($AE$11=$AL$7,$AH$11="Combined"),SUM('Raw Data'!AP1493:AP1494),"Error")))))))))))))))))))))</f>
        <v>4</v>
      </c>
      <c r="G78" s="6">
        <f>IF(AND($AE$11=$AL$1,OR($AH$11="Northbound",$AH$11="Eastbound")),'Raw Data'!AQ251,IF(AND($AE$11=$AL$2,OR($AH$11="Northbound",$AH$11="Eastbound")),'Raw Data'!AQ458,IF(AND($AE$11=$AL$3,OR($AH$11="Northbound",$AH$11="Eastbound")),'Raw Data'!AQ665,IF(AND($AE$11=$AL$4,OR($AH$11="Northbound",$AH$11="Eastbound")),'Raw Data'!AQ872,IF(AND($AE$11=$AL$5,OR($AH$11="Northbound",$AH$11="Eastbound")),'Raw Data'!AQ1079,IF(AND($AE$11=$AL$6,OR($AH$11="Northbound",$AH$11="Eastbound")),'Raw Data'!AQ1286,IF(AND($AE$11=$AL$7,OR($AH$11="Northbound",$AH$11="Eastbound")),'Raw Data'!AQ1493,IF(AND($AE$11=$AL$1,OR($AH$11="Southbound",$AH$11="Westbound")),'Raw Data'!AQ252,IF(AND($AE$11=$AL$2,OR($AH$11="Southbound",$AH$11="Westbound")),'Raw Data'!AQ459,IF(AND($AE$11=$AL$3,OR($AH$11="Southbound",$AH$11="Westbound")),'Raw Data'!AQ666,IF(AND($AE$11=$AL$4,OR($AH$11="Southbound",$AH$11="Westbound")),'Raw Data'!AQ873,IF(AND($AE$11=$AL$5,OR($AH$11="Southbound",$AH$11="Westbound")),'Raw Data'!AQ1080,IF(AND($AE$11=$AL$6,OR($AH$11="Southbound",$AH$11="Westbound")),'Raw Data'!AQ1287,IF(AND($AE$11=$AL$7,OR($AH$11="Southbound",$AH$11="Westbound")),'Raw Data'!AQ1494,IF(AND($AE$11=$AL$1,$AH$11="Combined"),SUM('Raw Data'!AQ251:AQ252),IF(AND($AE$11=$AL$2,$AH$11="Combined"),SUM('Raw Data'!AQ458:AQ459),IF(AND($AE$11=$AL$3,$AH$11="Combined"),SUM('Raw Data'!AQ665:AQ666),IF(AND($AE$11=$AL$4,$AH$11="Combined"),SUM('Raw Data'!AQ872:AQ873),IF(AND($AE$11=$AL$5,$AH$11="Combined"),SUM('Raw Data'!AQ1079:AQ1080),IF(AND($AE$11=$AL$6,$AH$11="Combined"),SUM('Raw Data'!AQ1286:AQ1287),IF(AND($AE$11=$AL$7,$AH$11="Combined"),SUM('Raw Data'!AQ1493:AQ1494),"Error")))))))))))))))))))))</f>
        <v>7</v>
      </c>
      <c r="H78" s="6">
        <f>IF(AND($AE$11=$AL$1,OR($AH$11="Northbound",$AH$11="Eastbound")),'Raw Data'!AR251,IF(AND($AE$11=$AL$2,OR($AH$11="Northbound",$AH$11="Eastbound")),'Raw Data'!AR458,IF(AND($AE$11=$AL$3,OR($AH$11="Northbound",$AH$11="Eastbound")),'Raw Data'!AR665,IF(AND($AE$11=$AL$4,OR($AH$11="Northbound",$AH$11="Eastbound")),'Raw Data'!AR872,IF(AND($AE$11=$AL$5,OR($AH$11="Northbound",$AH$11="Eastbound")),'Raw Data'!AR1079,IF(AND($AE$11=$AL$6,OR($AH$11="Northbound",$AH$11="Eastbound")),'Raw Data'!AR1286,IF(AND($AE$11=$AL$7,OR($AH$11="Northbound",$AH$11="Eastbound")),'Raw Data'!AR1493,IF(AND($AE$11=$AL$1,OR($AH$11="Southbound",$AH$11="Westbound")),'Raw Data'!AR252,IF(AND($AE$11=$AL$2,OR($AH$11="Southbound",$AH$11="Westbound")),'Raw Data'!AR459,IF(AND($AE$11=$AL$3,OR($AH$11="Southbound",$AH$11="Westbound")),'Raw Data'!AR666,IF(AND($AE$11=$AL$4,OR($AH$11="Southbound",$AH$11="Westbound")),'Raw Data'!AR873,IF(AND($AE$11=$AL$5,OR($AH$11="Southbound",$AH$11="Westbound")),'Raw Data'!AR1080,IF(AND($AE$11=$AL$6,OR($AH$11="Southbound",$AH$11="Westbound")),'Raw Data'!AR1287,IF(AND($AE$11=$AL$7,OR($AH$11="Southbound",$AH$11="Westbound")),'Raw Data'!AR1494,IF(AND($AE$11=$AL$1,$AH$11="Combined"),SUM('Raw Data'!AR251:AR252),IF(AND($AE$11=$AL$2,$AH$11="Combined"),SUM('Raw Data'!AR458:AR459),IF(AND($AE$11=$AL$3,$AH$11="Combined"),SUM('Raw Data'!AR665:AR666),IF(AND($AE$11=$AL$4,$AH$11="Combined"),SUM('Raw Data'!AR872:AR873),IF(AND($AE$11=$AL$5,$AH$11="Combined"),SUM('Raw Data'!AR1079:AR1080),IF(AND($AE$11=$AL$6,$AH$11="Combined"),SUM('Raw Data'!AR1286:AR1287),IF(AND($AE$11=$AL$7,$AH$11="Combined"),SUM('Raw Data'!AR1493:AR1494),"Error")))))))))))))))))))))</f>
        <v>1</v>
      </c>
      <c r="I78" s="6">
        <f>IF(AND($AE$11=$AL$1,OR($AH$11="Northbound",$AH$11="Eastbound")),'Raw Data'!AS251,IF(AND($AE$11=$AL$2,OR($AH$11="Northbound",$AH$11="Eastbound")),'Raw Data'!AS458,IF(AND($AE$11=$AL$3,OR($AH$11="Northbound",$AH$11="Eastbound")),'Raw Data'!AS665,IF(AND($AE$11=$AL$4,OR($AH$11="Northbound",$AH$11="Eastbound")),'Raw Data'!AS872,IF(AND($AE$11=$AL$5,OR($AH$11="Northbound",$AH$11="Eastbound")),'Raw Data'!AS1079,IF(AND($AE$11=$AL$6,OR($AH$11="Northbound",$AH$11="Eastbound")),'Raw Data'!AS1286,IF(AND($AE$11=$AL$7,OR($AH$11="Northbound",$AH$11="Eastbound")),'Raw Data'!AS1493,IF(AND($AE$11=$AL$1,OR($AH$11="Southbound",$AH$11="Westbound")),'Raw Data'!AS252,IF(AND($AE$11=$AL$2,OR($AH$11="Southbound",$AH$11="Westbound")),'Raw Data'!AS459,IF(AND($AE$11=$AL$3,OR($AH$11="Southbound",$AH$11="Westbound")),'Raw Data'!AS666,IF(AND($AE$11=$AL$4,OR($AH$11="Southbound",$AH$11="Westbound")),'Raw Data'!AS873,IF(AND($AE$11=$AL$5,OR($AH$11="Southbound",$AH$11="Westbound")),'Raw Data'!AS1080,IF(AND($AE$11=$AL$6,OR($AH$11="Southbound",$AH$11="Westbound")),'Raw Data'!AS1287,IF(AND($AE$11=$AL$7,OR($AH$11="Southbound",$AH$11="Westbound")),'Raw Data'!AS1494,IF(AND($AE$11=$AL$1,$AH$11="Combined"),SUM('Raw Data'!AS251:AS252),IF(AND($AE$11=$AL$2,$AH$11="Combined"),SUM('Raw Data'!AS458:AS459),IF(AND($AE$11=$AL$3,$AH$11="Combined"),SUM('Raw Data'!AS665:AS666),IF(AND($AE$11=$AL$4,$AH$11="Combined"),SUM('Raw Data'!AS872:AS873),IF(AND($AE$11=$AL$5,$AH$11="Combined"),SUM('Raw Data'!AS1079:AS1080),IF(AND($AE$11=$AL$6,$AH$11="Combined"),SUM('Raw Data'!AS1286:AS1287),IF(AND($AE$11=$AL$7,$AH$11="Combined"),SUM('Raw Data'!AS1493:AS1494),"Error")))))))))))))))))))))</f>
        <v>0</v>
      </c>
      <c r="J78" s="6">
        <f>IF(AND($AE$11=$AL$1,OR($AH$11="Northbound",$AH$11="Eastbound")),'Raw Data'!AT251,IF(AND($AE$11=$AL$2,OR($AH$11="Northbound",$AH$11="Eastbound")),'Raw Data'!AT458,IF(AND($AE$11=$AL$3,OR($AH$11="Northbound",$AH$11="Eastbound")),'Raw Data'!AT665,IF(AND($AE$11=$AL$4,OR($AH$11="Northbound",$AH$11="Eastbound")),'Raw Data'!AT872,IF(AND($AE$11=$AL$5,OR($AH$11="Northbound",$AH$11="Eastbound")),'Raw Data'!AT1079,IF(AND($AE$11=$AL$6,OR($AH$11="Northbound",$AH$11="Eastbound")),'Raw Data'!AT1286,IF(AND($AE$11=$AL$7,OR($AH$11="Northbound",$AH$11="Eastbound")),'Raw Data'!AT1493,IF(AND($AE$11=$AL$1,OR($AH$11="Southbound",$AH$11="Westbound")),'Raw Data'!AT252,IF(AND($AE$11=$AL$2,OR($AH$11="Southbound",$AH$11="Westbound")),'Raw Data'!AT459,IF(AND($AE$11=$AL$3,OR($AH$11="Southbound",$AH$11="Westbound")),'Raw Data'!AT666,IF(AND($AE$11=$AL$4,OR($AH$11="Southbound",$AH$11="Westbound")),'Raw Data'!AT873,IF(AND($AE$11=$AL$5,OR($AH$11="Southbound",$AH$11="Westbound")),'Raw Data'!AT1080,IF(AND($AE$11=$AL$6,OR($AH$11="Southbound",$AH$11="Westbound")),'Raw Data'!AT1287,IF(AND($AE$11=$AL$7,OR($AH$11="Southbound",$AH$11="Westbound")),'Raw Data'!AT1494,IF(AND($AE$11=$AL$1,$AH$11="Combined"),SUM('Raw Data'!AT251:AT252),IF(AND($AE$11=$AL$2,$AH$11="Combined"),SUM('Raw Data'!AT458:AT459),IF(AND($AE$11=$AL$3,$AH$11="Combined"),SUM('Raw Data'!AT665:AT666),IF(AND($AE$11=$AL$4,$AH$11="Combined"),SUM('Raw Data'!AT872:AT873),IF(AND($AE$11=$AL$5,$AH$11="Combined"),SUM('Raw Data'!AT1079:AT1080),IF(AND($AE$11=$AL$6,$AH$11="Combined"),SUM('Raw Data'!AT1286:AT1287),IF(AND($AE$11=$AL$7,$AH$11="Combined"),SUM('Raw Data'!AT1493:AT1494),"Error")))))))))))))))))))))</f>
        <v>0</v>
      </c>
      <c r="K78" s="6">
        <f>IF(AND($AE$11=$AL$1,OR($AH$11="Northbound",$AH$11="Eastbound")),'Raw Data'!AU251,IF(AND($AE$11=$AL$2,OR($AH$11="Northbound",$AH$11="Eastbound")),'Raw Data'!AU458,IF(AND($AE$11=$AL$3,OR($AH$11="Northbound",$AH$11="Eastbound")),'Raw Data'!AU665,IF(AND($AE$11=$AL$4,OR($AH$11="Northbound",$AH$11="Eastbound")),'Raw Data'!AU872,IF(AND($AE$11=$AL$5,OR($AH$11="Northbound",$AH$11="Eastbound")),'Raw Data'!AU1079,IF(AND($AE$11=$AL$6,OR($AH$11="Northbound",$AH$11="Eastbound")),'Raw Data'!AU1286,IF(AND($AE$11=$AL$7,OR($AH$11="Northbound",$AH$11="Eastbound")),'Raw Data'!AU1493,IF(AND($AE$11=$AL$1,OR($AH$11="Southbound",$AH$11="Westbound")),'Raw Data'!AU252,IF(AND($AE$11=$AL$2,OR($AH$11="Southbound",$AH$11="Westbound")),'Raw Data'!AU459,IF(AND($AE$11=$AL$3,OR($AH$11="Southbound",$AH$11="Westbound")),'Raw Data'!AU666,IF(AND($AE$11=$AL$4,OR($AH$11="Southbound",$AH$11="Westbound")),'Raw Data'!AU873,IF(AND($AE$11=$AL$5,OR($AH$11="Southbound",$AH$11="Westbound")),'Raw Data'!AU1080,IF(AND($AE$11=$AL$6,OR($AH$11="Southbound",$AH$11="Westbound")),'Raw Data'!AU1287,IF(AND($AE$11=$AL$7,OR($AH$11="Southbound",$AH$11="Westbound")),'Raw Data'!AU1494,IF(AND($AE$11=$AL$1,$AH$11="Combined"),SUM('Raw Data'!AU251:AU252),IF(AND($AE$11=$AL$2,$AH$11="Combined"),SUM('Raw Data'!AU458:AU459),IF(AND($AE$11=$AL$3,$AH$11="Combined"),SUM('Raw Data'!AU665:AU666),IF(AND($AE$11=$AL$4,$AH$11="Combined"),SUM('Raw Data'!AU872:AU873),IF(AND($AE$11=$AL$5,$AH$11="Combined"),SUM('Raw Data'!AU1079:AU1080),IF(AND($AE$11=$AL$6,$AH$11="Combined"),SUM('Raw Data'!AU1286:AU1287),IF(AND($AE$11=$AL$7,$AH$11="Combined"),SUM('Raw Data'!AU1493:AU1494),"Error")))))))))))))))))))))</f>
        <v>0</v>
      </c>
      <c r="L78" s="6">
        <f>IF(AND($AE$11=$AL$1,OR($AH$11="Northbound",$AH$11="Eastbound")),'Raw Data'!AV251,IF(AND($AE$11=$AL$2,OR($AH$11="Northbound",$AH$11="Eastbound")),'Raw Data'!AV458,IF(AND($AE$11=$AL$3,OR($AH$11="Northbound",$AH$11="Eastbound")),'Raw Data'!AV665,IF(AND($AE$11=$AL$4,OR($AH$11="Northbound",$AH$11="Eastbound")),'Raw Data'!AV872,IF(AND($AE$11=$AL$5,OR($AH$11="Northbound",$AH$11="Eastbound")),'Raw Data'!AV1079,IF(AND($AE$11=$AL$6,OR($AH$11="Northbound",$AH$11="Eastbound")),'Raw Data'!AV1286,IF(AND($AE$11=$AL$7,OR($AH$11="Northbound",$AH$11="Eastbound")),'Raw Data'!AV1493,IF(AND($AE$11=$AL$1,OR($AH$11="Southbound",$AH$11="Westbound")),'Raw Data'!AV252,IF(AND($AE$11=$AL$2,OR($AH$11="Southbound",$AH$11="Westbound")),'Raw Data'!AV459,IF(AND($AE$11=$AL$3,OR($AH$11="Southbound",$AH$11="Westbound")),'Raw Data'!AV666,IF(AND($AE$11=$AL$4,OR($AH$11="Southbound",$AH$11="Westbound")),'Raw Data'!AV873,IF(AND($AE$11=$AL$5,OR($AH$11="Southbound",$AH$11="Westbound")),'Raw Data'!AV1080,IF(AND($AE$11=$AL$6,OR($AH$11="Southbound",$AH$11="Westbound")),'Raw Data'!AV1287,IF(AND($AE$11=$AL$7,OR($AH$11="Southbound",$AH$11="Westbound")),'Raw Data'!AV1494,IF(AND($AE$11=$AL$1,$AH$11="Combined"),SUM('Raw Data'!AV251:AV252),IF(AND($AE$11=$AL$2,$AH$11="Combined"),SUM('Raw Data'!AV458:AV459),IF(AND($AE$11=$AL$3,$AH$11="Combined"),SUM('Raw Data'!AV665:AV666),IF(AND($AE$11=$AL$4,$AH$11="Combined"),SUM('Raw Data'!AV872:AV873),IF(AND($AE$11=$AL$5,$AH$11="Combined"),SUM('Raw Data'!AV1079:AV1080),IF(AND($AE$11=$AL$6,$AH$11="Combined"),SUM('Raw Data'!AV1286:AV1287),IF(AND($AE$11=$AL$7,$AH$11="Combined"),SUM('Raw Data'!AV1493:AV1494),"Error")))))))))))))))))))))</f>
        <v>0</v>
      </c>
      <c r="M78" s="6">
        <f>IF(AND($AE$11=$AL$1,OR($AH$11="Northbound",$AH$11="Eastbound")),'Raw Data'!AW251,IF(AND($AE$11=$AL$2,OR($AH$11="Northbound",$AH$11="Eastbound")),'Raw Data'!AW458,IF(AND($AE$11=$AL$3,OR($AH$11="Northbound",$AH$11="Eastbound")),'Raw Data'!AW665,IF(AND($AE$11=$AL$4,OR($AH$11="Northbound",$AH$11="Eastbound")),'Raw Data'!AW872,IF(AND($AE$11=$AL$5,OR($AH$11="Northbound",$AH$11="Eastbound")),'Raw Data'!AW1079,IF(AND($AE$11=$AL$6,OR($AH$11="Northbound",$AH$11="Eastbound")),'Raw Data'!AW1286,IF(AND($AE$11=$AL$7,OR($AH$11="Northbound",$AH$11="Eastbound")),'Raw Data'!AW1493,IF(AND($AE$11=$AL$1,OR($AH$11="Southbound",$AH$11="Westbound")),'Raw Data'!AW252,IF(AND($AE$11=$AL$2,OR($AH$11="Southbound",$AH$11="Westbound")),'Raw Data'!AW459,IF(AND($AE$11=$AL$3,OR($AH$11="Southbound",$AH$11="Westbound")),'Raw Data'!AW666,IF(AND($AE$11=$AL$4,OR($AH$11="Southbound",$AH$11="Westbound")),'Raw Data'!AW873,IF(AND($AE$11=$AL$5,OR($AH$11="Southbound",$AH$11="Westbound")),'Raw Data'!AW1080,IF(AND($AE$11=$AL$6,OR($AH$11="Southbound",$AH$11="Westbound")),'Raw Data'!AW1287,IF(AND($AE$11=$AL$7,OR($AH$11="Southbound",$AH$11="Westbound")),'Raw Data'!AW1494,IF(AND($AE$11=$AL$1,$AH$11="Combined"),SUM('Raw Data'!AW251:AW252),IF(AND($AE$11=$AL$2,$AH$11="Combined"),SUM('Raw Data'!AW458:AW459),IF(AND($AE$11=$AL$3,$AH$11="Combined"),SUM('Raw Data'!AW665:AW666),IF(AND($AE$11=$AL$4,$AH$11="Combined"),SUM('Raw Data'!AW872:AW873),IF(AND($AE$11=$AL$5,$AH$11="Combined"),SUM('Raw Data'!AW1079:AW1080),IF(AND($AE$11=$AL$6,$AH$11="Combined"),SUM('Raw Data'!AW1286:AW1287),IF(AND($AE$11=$AL$7,$AH$11="Combined"),SUM('Raw Data'!AW1493:AW1494),"Error")))))))))))))))))))))</f>
        <v>0</v>
      </c>
      <c r="N78" s="6">
        <f>IF(AND($AE$11=$AL$1,OR($AH$11="Northbound",$AH$11="Eastbound")),'Raw Data'!AX251,IF(AND($AE$11=$AL$2,OR($AH$11="Northbound",$AH$11="Eastbound")),'Raw Data'!AX458,IF(AND($AE$11=$AL$3,OR($AH$11="Northbound",$AH$11="Eastbound")),'Raw Data'!AX665,IF(AND($AE$11=$AL$4,OR($AH$11="Northbound",$AH$11="Eastbound")),'Raw Data'!AX872,IF(AND($AE$11=$AL$5,OR($AH$11="Northbound",$AH$11="Eastbound")),'Raw Data'!AX1079,IF(AND($AE$11=$AL$6,OR($AH$11="Northbound",$AH$11="Eastbound")),'Raw Data'!AX1286,IF(AND($AE$11=$AL$7,OR($AH$11="Northbound",$AH$11="Eastbound")),'Raw Data'!AX1493,IF(AND($AE$11=$AL$1,OR($AH$11="Southbound",$AH$11="Westbound")),'Raw Data'!AX252,IF(AND($AE$11=$AL$2,OR($AH$11="Southbound",$AH$11="Westbound")),'Raw Data'!AX459,IF(AND($AE$11=$AL$3,OR($AH$11="Southbound",$AH$11="Westbound")),'Raw Data'!AX666,IF(AND($AE$11=$AL$4,OR($AH$11="Southbound",$AH$11="Westbound")),'Raw Data'!AX873,IF(AND($AE$11=$AL$5,OR($AH$11="Southbound",$AH$11="Westbound")),'Raw Data'!AX1080,IF(AND($AE$11=$AL$6,OR($AH$11="Southbound",$AH$11="Westbound")),'Raw Data'!AX1287,IF(AND($AE$11=$AL$7,OR($AH$11="Southbound",$AH$11="Westbound")),'Raw Data'!AX1494,IF(AND($AE$11=$AL$1,$AH$11="Combined"),SUM('Raw Data'!AX251:AX252),IF(AND($AE$11=$AL$2,$AH$11="Combined"),SUM('Raw Data'!AX458:AX459),IF(AND($AE$11=$AL$3,$AH$11="Combined"),SUM('Raw Data'!AX665:AX666),IF(AND($AE$11=$AL$4,$AH$11="Combined"),SUM('Raw Data'!AX872:AX873),IF(AND($AE$11=$AL$5,$AH$11="Combined"),SUM('Raw Data'!AX1079:AX1080),IF(AND($AE$11=$AL$6,$AH$11="Combined"),SUM('Raw Data'!AX1286:AX1287),IF(AND($AE$11=$AL$7,$AH$11="Combined"),SUM('Raw Data'!AX1493:AX1494),"Error")))))))))))))))))))))</f>
        <v>0</v>
      </c>
      <c r="O78" s="6">
        <f>IF(AND($AE$11=$AL$1,OR($AH$11="Northbound",$AH$11="Eastbound")),'Raw Data'!AY251,IF(AND($AE$11=$AL$2,OR($AH$11="Northbound",$AH$11="Eastbound")),'Raw Data'!AY458,IF(AND($AE$11=$AL$3,OR($AH$11="Northbound",$AH$11="Eastbound")),'Raw Data'!AY665,IF(AND($AE$11=$AL$4,OR($AH$11="Northbound",$AH$11="Eastbound")),'Raw Data'!AY872,IF(AND($AE$11=$AL$5,OR($AH$11="Northbound",$AH$11="Eastbound")),'Raw Data'!AY1079,IF(AND($AE$11=$AL$6,OR($AH$11="Northbound",$AH$11="Eastbound")),'Raw Data'!AY1286,IF(AND($AE$11=$AL$7,OR($AH$11="Northbound",$AH$11="Eastbound")),'Raw Data'!AY1493,IF(AND($AE$11=$AL$1,OR($AH$11="Southbound",$AH$11="Westbound")),'Raw Data'!AY252,IF(AND($AE$11=$AL$2,OR($AH$11="Southbound",$AH$11="Westbound")),'Raw Data'!AY459,IF(AND($AE$11=$AL$3,OR($AH$11="Southbound",$AH$11="Westbound")),'Raw Data'!AY666,IF(AND($AE$11=$AL$4,OR($AH$11="Southbound",$AH$11="Westbound")),'Raw Data'!AY873,IF(AND($AE$11=$AL$5,OR($AH$11="Southbound",$AH$11="Westbound")),'Raw Data'!AY1080,IF(AND($AE$11=$AL$6,OR($AH$11="Southbound",$AH$11="Westbound")),'Raw Data'!AY1287,IF(AND($AE$11=$AL$7,OR($AH$11="Southbound",$AH$11="Westbound")),'Raw Data'!AY1494,IF(AND($AE$11=$AL$1,$AH$11="Combined"),SUM('Raw Data'!AY251:AY252),IF(AND($AE$11=$AL$2,$AH$11="Combined"),SUM('Raw Data'!AY458:AY459),IF(AND($AE$11=$AL$3,$AH$11="Combined"),SUM('Raw Data'!AY665:AY666),IF(AND($AE$11=$AL$4,$AH$11="Combined"),SUM('Raw Data'!AY872:AY873),IF(AND($AE$11=$AL$5,$AH$11="Combined"),SUM('Raw Data'!AY1079:AY1080),IF(AND($AE$11=$AL$6,$AH$11="Combined"),SUM('Raw Data'!AY1286:AY1287),IF(AND($AE$11=$AL$7,$AH$11="Combined"),SUM('Raw Data'!AY1493:AY1494),"Error")))))))))))))))))))))</f>
        <v>0</v>
      </c>
      <c r="P78" s="6">
        <f>IF(AND($AE$11=$AL$1,OR($AH$11="Northbound",$AH$11="Eastbound")),'Raw Data'!AZ251,IF(AND($AE$11=$AL$2,OR($AH$11="Northbound",$AH$11="Eastbound")),'Raw Data'!AZ458,IF(AND($AE$11=$AL$3,OR($AH$11="Northbound",$AH$11="Eastbound")),'Raw Data'!AZ665,IF(AND($AE$11=$AL$4,OR($AH$11="Northbound",$AH$11="Eastbound")),'Raw Data'!AZ872,IF(AND($AE$11=$AL$5,OR($AH$11="Northbound",$AH$11="Eastbound")),'Raw Data'!AZ1079,IF(AND($AE$11=$AL$6,OR($AH$11="Northbound",$AH$11="Eastbound")),'Raw Data'!AZ1286,IF(AND($AE$11=$AL$7,OR($AH$11="Northbound",$AH$11="Eastbound")),'Raw Data'!AZ1493,IF(AND($AE$11=$AL$1,OR($AH$11="Southbound",$AH$11="Westbound")),'Raw Data'!AZ252,IF(AND($AE$11=$AL$2,OR($AH$11="Southbound",$AH$11="Westbound")),'Raw Data'!AZ459,IF(AND($AE$11=$AL$3,OR($AH$11="Southbound",$AH$11="Westbound")),'Raw Data'!AZ666,IF(AND($AE$11=$AL$4,OR($AH$11="Southbound",$AH$11="Westbound")),'Raw Data'!AZ873,IF(AND($AE$11=$AL$5,OR($AH$11="Southbound",$AH$11="Westbound")),'Raw Data'!AZ1080,IF(AND($AE$11=$AL$6,OR($AH$11="Southbound",$AH$11="Westbound")),'Raw Data'!AZ1287,IF(AND($AE$11=$AL$7,OR($AH$11="Southbound",$AH$11="Westbound")),'Raw Data'!AZ1494,IF(AND($AE$11=$AL$1,$AH$11="Combined"),SUM('Raw Data'!AZ251:AZ252),IF(AND($AE$11=$AL$2,$AH$11="Combined"),SUM('Raw Data'!AZ458:AZ459),IF(AND($AE$11=$AL$3,$AH$11="Combined"),SUM('Raw Data'!AZ665:AZ666),IF(AND($AE$11=$AL$4,$AH$11="Combined"),SUM('Raw Data'!AZ872:AZ873),IF(AND($AE$11=$AL$5,$AH$11="Combined"),SUM('Raw Data'!AZ1079:AZ1080),IF(AND($AE$11=$AL$6,$AH$11="Combined"),SUM('Raw Data'!AZ1286:AZ1287),IF(AND($AE$11=$AL$7,$AH$11="Combined"),SUM('Raw Data'!AZ1493:AZ1494),"Error")))))))))))))))))))))</f>
        <v>0</v>
      </c>
      <c r="Q78" s="6">
        <f>IF(AND($AE$11=$AL$1,OR($AH$11="Northbound",$AH$11="Eastbound")),'Raw Data'!BA251,IF(AND($AE$11=$AL$2,OR($AH$11="Northbound",$AH$11="Eastbound")),'Raw Data'!BA458,IF(AND($AE$11=$AL$3,OR($AH$11="Northbound",$AH$11="Eastbound")),'Raw Data'!BA665,IF(AND($AE$11=$AL$4,OR($AH$11="Northbound",$AH$11="Eastbound")),'Raw Data'!BA872,IF(AND($AE$11=$AL$5,OR($AH$11="Northbound",$AH$11="Eastbound")),'Raw Data'!BA1079,IF(AND($AE$11=$AL$6,OR($AH$11="Northbound",$AH$11="Eastbound")),'Raw Data'!BA1286,IF(AND($AE$11=$AL$7,OR($AH$11="Northbound",$AH$11="Eastbound")),'Raw Data'!BA1493,IF(AND($AE$11=$AL$1,OR($AH$11="Southbound",$AH$11="Westbound")),'Raw Data'!BA252,IF(AND($AE$11=$AL$2,OR($AH$11="Southbound",$AH$11="Westbound")),'Raw Data'!BA459,IF(AND($AE$11=$AL$3,OR($AH$11="Southbound",$AH$11="Westbound")),'Raw Data'!BA666,IF(AND($AE$11=$AL$4,OR($AH$11="Southbound",$AH$11="Westbound")),'Raw Data'!BA873,IF(AND($AE$11=$AL$5,OR($AH$11="Southbound",$AH$11="Westbound")),'Raw Data'!BA1080,IF(AND($AE$11=$AL$6,OR($AH$11="Southbound",$AH$11="Westbound")),'Raw Data'!BA1287,IF(AND($AE$11=$AL$7,OR($AH$11="Southbound",$AH$11="Westbound")),'Raw Data'!BA1494,IF(AND($AE$11=$AL$1,$AH$11="Combined"),SUM('Raw Data'!BA251:BA252),IF(AND($AE$11=$AL$2,$AH$11="Combined"),SUM('Raw Data'!BA458:BA459),IF(AND($AE$11=$AL$3,$AH$11="Combined"),SUM('Raw Data'!BA665:BA666),IF(AND($AE$11=$AL$4,$AH$11="Combined"),SUM('Raw Data'!BA872:BA873),IF(AND($AE$11=$AL$5,$AH$11="Combined"),SUM('Raw Data'!BA1079:BA1080),IF(AND($AE$11=$AL$6,$AH$11="Combined"),SUM('Raw Data'!BA1286:BA1287),IF(AND($AE$11=$AL$7,$AH$11="Combined"),SUM('Raw Data'!BA1493:BA1494),"Error")))))))))))))))))))))</f>
        <v>0</v>
      </c>
      <c r="R78" s="6">
        <f>IF(AND($AE$11=$AL$1,OR($AH$11="Northbound",$AH$11="Eastbound")),'Raw Data'!BB251,IF(AND($AE$11=$AL$2,OR($AH$11="Northbound",$AH$11="Eastbound")),'Raw Data'!BB458,IF(AND($AE$11=$AL$3,OR($AH$11="Northbound",$AH$11="Eastbound")),'Raw Data'!BB665,IF(AND($AE$11=$AL$4,OR($AH$11="Northbound",$AH$11="Eastbound")),'Raw Data'!BB872,IF(AND($AE$11=$AL$5,OR($AH$11="Northbound",$AH$11="Eastbound")),'Raw Data'!BB1079,IF(AND($AE$11=$AL$6,OR($AH$11="Northbound",$AH$11="Eastbound")),'Raw Data'!BB1286,IF(AND($AE$11=$AL$7,OR($AH$11="Northbound",$AH$11="Eastbound")),'Raw Data'!BB1493,IF(AND($AE$11=$AL$1,OR($AH$11="Southbound",$AH$11="Westbound")),'Raw Data'!BB252,IF(AND($AE$11=$AL$2,OR($AH$11="Southbound",$AH$11="Westbound")),'Raw Data'!BB459,IF(AND($AE$11=$AL$3,OR($AH$11="Southbound",$AH$11="Westbound")),'Raw Data'!BB666,IF(AND($AE$11=$AL$4,OR($AH$11="Southbound",$AH$11="Westbound")),'Raw Data'!BB873,IF(AND($AE$11=$AL$5,OR($AH$11="Southbound",$AH$11="Westbound")),'Raw Data'!BB1080,IF(AND($AE$11=$AL$6,OR($AH$11="Southbound",$AH$11="Westbound")),'Raw Data'!BB1287,IF(AND($AE$11=$AL$7,OR($AH$11="Southbound",$AH$11="Westbound")),'Raw Data'!BB1494,IF(AND($AE$11=$AL$1,$AH$11="Combined"),SUM('Raw Data'!BB251:BB252),IF(AND($AE$11=$AL$2,$AH$11="Combined"),SUM('Raw Data'!BB458:BB459),IF(AND($AE$11=$AL$3,$AH$11="Combined"),SUM('Raw Data'!BB665:BB666),IF(AND($AE$11=$AL$4,$AH$11="Combined"),SUM('Raw Data'!BB872:BB873),IF(AND($AE$11=$AL$5,$AH$11="Combined"),SUM('Raw Data'!BB1079:BB1080),IF(AND($AE$11=$AL$6,$AH$11="Combined"),SUM('Raw Data'!BB1286:BB1287),IF(AND($AE$11=$AL$7,$AH$11="Combined"),SUM('Raw Data'!BB1493:BB1494),"Error")))))))))))))))))))))</f>
        <v>0</v>
      </c>
      <c r="S78" s="6">
        <f>IF(AND($AE$11=$AL$1,OR($AH$11="Northbound",$AH$11="Eastbound")),'Raw Data'!BC251,IF(AND($AE$11=$AL$2,OR($AH$11="Northbound",$AH$11="Eastbound")),'Raw Data'!BC458,IF(AND($AE$11=$AL$3,OR($AH$11="Northbound",$AH$11="Eastbound")),'Raw Data'!BC665,IF(AND($AE$11=$AL$4,OR($AH$11="Northbound",$AH$11="Eastbound")),'Raw Data'!BC872,IF(AND($AE$11=$AL$5,OR($AH$11="Northbound",$AH$11="Eastbound")),'Raw Data'!BC1079,IF(AND($AE$11=$AL$6,OR($AH$11="Northbound",$AH$11="Eastbound")),'Raw Data'!BC1286,IF(AND($AE$11=$AL$7,OR($AH$11="Northbound",$AH$11="Eastbound")),'Raw Data'!BC1493,IF(AND($AE$11=$AL$1,OR($AH$11="Southbound",$AH$11="Westbound")),'Raw Data'!BC252,IF(AND($AE$11=$AL$2,OR($AH$11="Southbound",$AH$11="Westbound")),'Raw Data'!BC459,IF(AND($AE$11=$AL$3,OR($AH$11="Southbound",$AH$11="Westbound")),'Raw Data'!BC666,IF(AND($AE$11=$AL$4,OR($AH$11="Southbound",$AH$11="Westbound")),'Raw Data'!BC873,IF(AND($AE$11=$AL$5,OR($AH$11="Southbound",$AH$11="Westbound")),'Raw Data'!BC1080,IF(AND($AE$11=$AL$6,OR($AH$11="Southbound",$AH$11="Westbound")),'Raw Data'!BC1287,IF(AND($AE$11=$AL$7,OR($AH$11="Southbound",$AH$11="Westbound")),'Raw Data'!BC1494,IF(AND($AE$11=$AL$1,$AH$11="Combined"),SUM('Raw Data'!BC251:BC252),IF(AND($AE$11=$AL$2,$AH$11="Combined"),SUM('Raw Data'!BC458:BC459),IF(AND($AE$11=$AL$3,$AH$11="Combined"),SUM('Raw Data'!BC665:BC666),IF(AND($AE$11=$AL$4,$AH$11="Combined"),SUM('Raw Data'!BC872:BC873),IF(AND($AE$11=$AL$5,$AH$11="Combined"),SUM('Raw Data'!BC1079:BC1080),IF(AND($AE$11=$AL$6,$AH$11="Combined"),SUM('Raw Data'!BC1286:BC1287),IF(AND($AE$11=$AL$7,$AH$11="Combined"),SUM('Raw Data'!BC1493:BC1494),"Error")))))))))))))))))))))</f>
        <v>0</v>
      </c>
      <c r="T78" s="6">
        <f>IF(AND($AE$11=$AL$1,OR($AH$11="Northbound",$AH$11="Eastbound")),'Raw Data'!BD251,IF(AND($AE$11=$AL$2,OR($AH$11="Northbound",$AH$11="Eastbound")),'Raw Data'!BD458,IF(AND($AE$11=$AL$3,OR($AH$11="Northbound",$AH$11="Eastbound")),'Raw Data'!BD665,IF(AND($AE$11=$AL$4,OR($AH$11="Northbound",$AH$11="Eastbound")),'Raw Data'!BD872,IF(AND($AE$11=$AL$5,OR($AH$11="Northbound",$AH$11="Eastbound")),'Raw Data'!BD1079,IF(AND($AE$11=$AL$6,OR($AH$11="Northbound",$AH$11="Eastbound")),'Raw Data'!BD1286,IF(AND($AE$11=$AL$7,OR($AH$11="Northbound",$AH$11="Eastbound")),'Raw Data'!BD1493,IF(AND($AE$11=$AL$1,OR($AH$11="Southbound",$AH$11="Westbound")),'Raw Data'!BD252,IF(AND($AE$11=$AL$2,OR($AH$11="Southbound",$AH$11="Westbound")),'Raw Data'!BD459,IF(AND($AE$11=$AL$3,OR($AH$11="Southbound",$AH$11="Westbound")),'Raw Data'!BD666,IF(AND($AE$11=$AL$4,OR($AH$11="Southbound",$AH$11="Westbound")),'Raw Data'!BD873,IF(AND($AE$11=$AL$5,OR($AH$11="Southbound",$AH$11="Westbound")),'Raw Data'!BD1080,IF(AND($AE$11=$AL$6,OR($AH$11="Southbound",$AH$11="Westbound")),'Raw Data'!BD1287,IF(AND($AE$11=$AL$7,OR($AH$11="Southbound",$AH$11="Westbound")),'Raw Data'!BD1494,IF(AND($AE$11=$AL$1,$AH$11="Combined"),SUM('Raw Data'!BD251:BD252),IF(AND($AE$11=$AL$2,$AH$11="Combined"),SUM('Raw Data'!BD458:BD459),IF(AND($AE$11=$AL$3,$AH$11="Combined"),SUM('Raw Data'!BD665:BD666),IF(AND($AE$11=$AL$4,$AH$11="Combined"),SUM('Raw Data'!BD872:BD873),IF(AND($AE$11=$AL$5,$AH$11="Combined"),SUM('Raw Data'!BD1079:BD1080),IF(AND($AE$11=$AL$6,$AH$11="Combined"),SUM('Raw Data'!BD1286:BD1287),IF(AND($AE$11=$AL$7,$AH$11="Combined"),SUM('Raw Data'!BD1493:BD1494),"Error")))))))))))))))))))))</f>
        <v>0</v>
      </c>
      <c r="U78" s="6">
        <f>IF(AND($AE$11=$AL$1,OR($AH$11="Northbound",$AH$11="Eastbound")),'Raw Data'!BE251,IF(AND($AE$11=$AL$2,OR($AH$11="Northbound",$AH$11="Eastbound")),'Raw Data'!BE458,IF(AND($AE$11=$AL$3,OR($AH$11="Northbound",$AH$11="Eastbound")),'Raw Data'!BE665,IF(AND($AE$11=$AL$4,OR($AH$11="Northbound",$AH$11="Eastbound")),'Raw Data'!BE872,IF(AND($AE$11=$AL$5,OR($AH$11="Northbound",$AH$11="Eastbound")),'Raw Data'!BE1079,IF(AND($AE$11=$AL$6,OR($AH$11="Northbound",$AH$11="Eastbound")),'Raw Data'!BE1286,IF(AND($AE$11=$AL$7,OR($AH$11="Northbound",$AH$11="Eastbound")),'Raw Data'!BE1493,IF(AND($AE$11=$AL$1,OR($AH$11="Southbound",$AH$11="Westbound")),'Raw Data'!BE252,IF(AND($AE$11=$AL$2,OR($AH$11="Southbound",$AH$11="Westbound")),'Raw Data'!BE459,IF(AND($AE$11=$AL$3,OR($AH$11="Southbound",$AH$11="Westbound")),'Raw Data'!BE666,IF(AND($AE$11=$AL$4,OR($AH$11="Southbound",$AH$11="Westbound")),'Raw Data'!BE873,IF(AND($AE$11=$AL$5,OR($AH$11="Southbound",$AH$11="Westbound")),'Raw Data'!BE1080,IF(AND($AE$11=$AL$6,OR($AH$11="Southbound",$AH$11="Westbound")),'Raw Data'!BE1287,IF(AND($AE$11=$AL$7,OR($AH$11="Southbound",$AH$11="Westbound")),'Raw Data'!BE1494,IF(AND($AE$11=$AL$1,$AH$11="Combined"),SUM('Raw Data'!BE251:BE252),IF(AND($AE$11=$AL$2,$AH$11="Combined"),SUM('Raw Data'!BE458:BE459),IF(AND($AE$11=$AL$3,$AH$11="Combined"),SUM('Raw Data'!BE665:BE666),IF(AND($AE$11=$AL$4,$AH$11="Combined"),SUM('Raw Data'!BE872:BE873),IF(AND($AE$11=$AL$5,$AH$11="Combined"),SUM('Raw Data'!BE1079:BE1080),IF(AND($AE$11=$AL$6,$AH$11="Combined"),SUM('Raw Data'!BE1286:BE1287),IF(AND($AE$11=$AL$7,$AH$11="Combined"),SUM('Raw Data'!BE1493:BE1494),"Error")))))))))))))))))))))</f>
        <v>0</v>
      </c>
      <c r="V78" s="6">
        <f>IF(AND($AE$11=$AL$1,OR($AH$11="Northbound",$AH$11="Eastbound")),'Raw Data'!BF251,IF(AND($AE$11=$AL$2,OR($AH$11="Northbound",$AH$11="Eastbound")),'Raw Data'!BF458,IF(AND($AE$11=$AL$3,OR($AH$11="Northbound",$AH$11="Eastbound")),'Raw Data'!BF665,IF(AND($AE$11=$AL$4,OR($AH$11="Northbound",$AH$11="Eastbound")),'Raw Data'!BF872,IF(AND($AE$11=$AL$5,OR($AH$11="Northbound",$AH$11="Eastbound")),'Raw Data'!BF1079,IF(AND($AE$11=$AL$6,OR($AH$11="Northbound",$AH$11="Eastbound")),'Raw Data'!BF1286,IF(AND($AE$11=$AL$7,OR($AH$11="Northbound",$AH$11="Eastbound")),'Raw Data'!BF1493,IF(AND($AE$11=$AL$1,OR($AH$11="Southbound",$AH$11="Westbound")),'Raw Data'!BF252,IF(AND($AE$11=$AL$2,OR($AH$11="Southbound",$AH$11="Westbound")),'Raw Data'!BF459,IF(AND($AE$11=$AL$3,OR($AH$11="Southbound",$AH$11="Westbound")),'Raw Data'!BF666,IF(AND($AE$11=$AL$4,OR($AH$11="Southbound",$AH$11="Westbound")),'Raw Data'!BF873,IF(AND($AE$11=$AL$5,OR($AH$11="Southbound",$AH$11="Westbound")),'Raw Data'!BF1080,IF(AND($AE$11=$AL$6,OR($AH$11="Southbound",$AH$11="Westbound")),'Raw Data'!BF1287,IF(AND($AE$11=$AL$7,OR($AH$11="Southbound",$AH$11="Westbound")),'Raw Data'!BF1494,IF(AND($AE$11=$AL$1,$AH$11="Combined"),SUM('Raw Data'!BF251:BF252),IF(AND($AE$11=$AL$2,$AH$11="Combined"),SUM('Raw Data'!BF458:BF459),IF(AND($AE$11=$AL$3,$AH$11="Combined"),SUM('Raw Data'!BF665:BF666),IF(AND($AE$11=$AL$4,$AH$11="Combined"),SUM('Raw Data'!BF872:BF873),IF(AND($AE$11=$AL$5,$AH$11="Combined"),SUM('Raw Data'!BF1079:BF1080),IF(AND($AE$11=$AL$6,$AH$11="Combined"),SUM('Raw Data'!BF1286:BF1287),IF(AND($AE$11=$AL$7,$AH$11="Combined"),SUM('Raw Data'!BF1493:BF1494),"Error")))))))))))))))))))))</f>
        <v>0</v>
      </c>
      <c r="W78" s="6">
        <f>IF(AND($AE$11=$AL$1,OR($AH$11="Northbound",$AH$11="Eastbound")),'Raw Data'!BG251,IF(AND($AE$11=$AL$2,OR($AH$11="Northbound",$AH$11="Eastbound")),'Raw Data'!BG458,IF(AND($AE$11=$AL$3,OR($AH$11="Northbound",$AH$11="Eastbound")),'Raw Data'!BG665,IF(AND($AE$11=$AL$4,OR($AH$11="Northbound",$AH$11="Eastbound")),'Raw Data'!BG872,IF(AND($AE$11=$AL$5,OR($AH$11="Northbound",$AH$11="Eastbound")),'Raw Data'!BG1079,IF(AND($AE$11=$AL$6,OR($AH$11="Northbound",$AH$11="Eastbound")),'Raw Data'!BG1286,IF(AND($AE$11=$AL$7,OR($AH$11="Northbound",$AH$11="Eastbound")),'Raw Data'!BG1493,IF(AND($AE$11=$AL$1,OR($AH$11="Southbound",$AH$11="Westbound")),'Raw Data'!BG252,IF(AND($AE$11=$AL$2,OR($AH$11="Southbound",$AH$11="Westbound")),'Raw Data'!BG459,IF(AND($AE$11=$AL$3,OR($AH$11="Southbound",$AH$11="Westbound")),'Raw Data'!BG666,IF(AND($AE$11=$AL$4,OR($AH$11="Southbound",$AH$11="Westbound")),'Raw Data'!BG873,IF(AND($AE$11=$AL$5,OR($AH$11="Southbound",$AH$11="Westbound")),'Raw Data'!BG1080,IF(AND($AE$11=$AL$6,OR($AH$11="Southbound",$AH$11="Westbound")),'Raw Data'!BG1287,IF(AND($AE$11=$AL$7,OR($AH$11="Southbound",$AH$11="Westbound")),'Raw Data'!BG1494,IF(AND($AE$11=$AL$1,$AH$11="Combined"),SUM('Raw Data'!BG251:BG252),IF(AND($AE$11=$AL$2,$AH$11="Combined"),SUM('Raw Data'!BG458:BG459),IF(AND($AE$11=$AL$3,$AH$11="Combined"),SUM('Raw Data'!BG665:BG666),IF(AND($AE$11=$AL$4,$AH$11="Combined"),SUM('Raw Data'!BG872:BG873),IF(AND($AE$11=$AL$5,$AH$11="Combined"),SUM('Raw Data'!BG1079:BG1080),IF(AND($AE$11=$AL$6,$AH$11="Combined"),SUM('Raw Data'!BG1286:BG1287),IF(AND($AE$11=$AL$7,$AH$11="Combined"),SUM('Raw Data'!BG1493:BG1494),"Error")))))))))))))))))))))</f>
        <v>0</v>
      </c>
      <c r="X78" s="6">
        <f t="shared" si="2"/>
        <v>8</v>
      </c>
      <c r="Y78" s="24">
        <f t="shared" si="3"/>
        <v>38.095238095238095</v>
      </c>
      <c r="Z78" s="6" t="str">
        <f>IF(AND($AE$11=$AL$1,OR($AH$11="Northbound",$AH$11="Eastbound")),'Raw Data'!BH251,IF(AND($AE$11=$AL$2,OR($AH$11="Northbound",$AH$11="Eastbound")),'Raw Data'!BH458,IF(AND($AE$11=$AL$3,OR($AH$11="Northbound",$AH$11="Eastbound")),'Raw Data'!BH665,IF(AND($AE$11=$AL$4,OR($AH$11="Northbound",$AH$11="Eastbound")),'Raw Data'!BH872,IF(AND($AE$11=$AL$5,OR($AH$11="Northbound",$AH$11="Eastbound")),'Raw Data'!BH1079,IF(AND($AE$11=$AL$6,OR($AH$11="Northbound",$AH$11="Eastbound")),'Raw Data'!BH1286,IF(AND($AE$11=$AL$7,OR($AH$11="Northbound",$AH$11="Eastbound")),'Raw Data'!BH1493,IF(AND($AE$11=$AL$1,OR($AH$11="Southbound",$AH$11="Westbound")),'Raw Data'!BH252,IF(AND($AE$11=$AL$2,OR($AH$11="Southbound",$AH$11="Westbound")),'Raw Data'!BH459,IF(AND($AE$11=$AL$3,OR($AH$11="Southbound",$AH$11="Westbound")),'Raw Data'!BH666,IF(AND($AE$11=$AL$4,OR($AH$11="Southbound",$AH$11="Westbound")),'Raw Data'!BH873,IF(AND($AE$11=$AL$5,OR($AH$11="Southbound",$AH$11="Westbound")),'Raw Data'!BH1080,IF(AND($AE$11=$AL$6,OR($AH$11="Southbound",$AH$11="Westbound")),'Raw Data'!BH1287,IF(AND($AE$11=$AL$7,OR($AH$11="Southbound",$AH$11="Westbound")),'Raw Data'!BH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8" s="6" t="str">
        <f>IF(AND($AE$11=$AL$1,OR($AH$11="Northbound",$AH$11="Eastbound")),'Raw Data'!BI251,IF(AND($AE$11=$AL$2,OR($AH$11="Northbound",$AH$11="Eastbound")),'Raw Data'!BI458,IF(AND($AE$11=$AL$3,OR($AH$11="Northbound",$AH$11="Eastbound")),'Raw Data'!BI665,IF(AND($AE$11=$AL$4,OR($AH$11="Northbound",$AH$11="Eastbound")),'Raw Data'!BI872,IF(AND($AE$11=$AL$5,OR($AH$11="Northbound",$AH$11="Eastbound")),'Raw Data'!BI1079,IF(AND($AE$11=$AL$6,OR($AH$11="Northbound",$AH$11="Eastbound")),'Raw Data'!BI1286,IF(AND($AE$11=$AL$7,OR($AH$11="Northbound",$AH$11="Eastbound")),'Raw Data'!BI1493,IF(AND($AE$11=$AL$1,OR($AH$11="Southbound",$AH$11="Westbound")),'Raw Data'!BI252,IF(AND($AE$11=$AL$2,OR($AH$11="Southbound",$AH$11="Westbound")),'Raw Data'!BI459,IF(AND($AE$11=$AL$3,OR($AH$11="Southbound",$AH$11="Westbound")),'Raw Data'!BI666,IF(AND($AE$11=$AL$4,OR($AH$11="Southbound",$AH$11="Westbound")),'Raw Data'!BI873,IF(AND($AE$11=$AL$5,OR($AH$11="Southbound",$AH$11="Westbound")),'Raw Data'!BI1080,IF(AND($AE$11=$AL$6,OR($AH$11="Southbound",$AH$11="Westbound")),'Raw Data'!BI1287,IF(AND($AE$11=$AL$7,OR($AH$11="Southbound",$AH$11="Westbound")),'Raw Data'!BI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8" s="6" t="str">
        <f>IF(AND($AE$11=$AL$1,OR($AH$11="Northbound",$AH$11="Eastbound")),'Raw Data'!BJ251,IF(AND($AE$11=$AL$2,OR($AH$11="Northbound",$AH$11="Eastbound")),'Raw Data'!BJ458,IF(AND($AE$11=$AL$3,OR($AH$11="Northbound",$AH$11="Eastbound")),'Raw Data'!BJ665,IF(AND($AE$11=$AL$4,OR($AH$11="Northbound",$AH$11="Eastbound")),'Raw Data'!BJ872,IF(AND($AE$11=$AL$5,OR($AH$11="Northbound",$AH$11="Eastbound")),'Raw Data'!BJ1079,IF(AND($AE$11=$AL$6,OR($AH$11="Northbound",$AH$11="Eastbound")),'Raw Data'!BJ1286,IF(AND($AE$11=$AL$7,OR($AH$11="Northbound",$AH$11="Eastbound")),'Raw Data'!BJ1493,IF(AND($AE$11=$AL$1,OR($AH$11="Southbound",$AH$11="Westbound")),'Raw Data'!BJ252,IF(AND($AE$11=$AL$2,OR($AH$11="Southbound",$AH$11="Westbound")),'Raw Data'!BJ459,IF(AND($AE$11=$AL$3,OR($AH$11="Southbound",$AH$11="Westbound")),'Raw Data'!BJ666,IF(AND($AE$11=$AL$4,OR($AH$11="Southbound",$AH$11="Westbound")),'Raw Data'!BJ873,IF(AND($AE$11=$AL$5,OR($AH$11="Southbound",$AH$11="Westbound")),'Raw Data'!BJ1080,IF(AND($AE$11=$AL$6,OR($AH$11="Southbound",$AH$11="Westbound")),'Raw Data'!BJ1287,IF(AND($AE$11=$AL$7,OR($AH$11="Southbound",$AH$11="Westbound")),'Raw Data'!BJ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8" s="70" t="str">
        <f>IF(AND($AE$11=$AL$1,OR($AH$11="Northbound",$AH$11="Eastbound")),'Raw Data'!BK251,IF(AND($AE$11=$AL$2,OR($AH$11="Northbound",$AH$11="Eastbound")),'Raw Data'!BK458,IF(AND($AE$11=$AL$3,OR($AH$11="Northbound",$AH$11="Eastbound")),'Raw Data'!BK665,IF(AND($AE$11=$AL$4,OR($AH$11="Northbound",$AH$11="Eastbound")),'Raw Data'!BK872,IF(AND($AE$11=$AL$5,OR($AH$11="Northbound",$AH$11="Eastbound")),'Raw Data'!BK1079,IF(AND($AE$11=$AL$6,OR($AH$11="Northbound",$AH$11="Eastbound")),'Raw Data'!BK1286,IF(AND($AE$11=$AL$7,OR($AH$11="Northbound",$AH$11="Eastbound")),'Raw Data'!BK1493,IF(AND($AE$11=$AL$1,OR($AH$11="Southbound",$AH$11="Westbound")),'Raw Data'!BK252,IF(AND($AE$11=$AL$2,OR($AH$11="Southbound",$AH$11="Westbound")),'Raw Data'!BK459,IF(AND($AE$11=$AL$3,OR($AH$11="Southbound",$AH$11="Westbound")),'Raw Data'!BK666,IF(AND($AE$11=$AL$4,OR($AH$11="Southbound",$AH$11="Westbound")),'Raw Data'!BK873,IF(AND($AE$11=$AL$5,OR($AH$11="Southbound",$AH$11="Westbound")),'Raw Data'!BK1080,IF(AND($AE$11=$AL$6,OR($AH$11="Southbound",$AH$11="Westbound")),'Raw Data'!BK1287,IF(AND($AE$11=$AL$7,OR($AH$11="Southbound",$AH$11="Westbound")),'Raw Data'!BK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8" s="47"/>
      <c r="AF78" s="47"/>
      <c r="AG78" s="47"/>
      <c r="AH78" s="47"/>
      <c r="AI78" s="47"/>
      <c r="AJ78" s="47"/>
      <c r="AK78" s="47"/>
      <c r="AL78" s="51"/>
      <c r="AM78" s="51"/>
      <c r="AN78" s="41"/>
      <c r="AO78" s="51"/>
      <c r="AQ78" s="47"/>
      <c r="AR78" s="47"/>
      <c r="AT78" s="47"/>
      <c r="AU78" s="47"/>
    </row>
    <row r="79" spans="1:47" ht="13.8" x14ac:dyDescent="0.25">
      <c r="A79" s="43">
        <v>0.67708333333333404</v>
      </c>
      <c r="B79" s="54">
        <f t="shared" ref="B79:B109" si="4">SUM(C79:W79)</f>
        <v>10</v>
      </c>
      <c r="C79" s="6">
        <f>IF(AND($AE$11=$AL$1,OR($AH$11="Northbound",$AH$11="Eastbound")),'Raw Data'!AM253,IF(AND($AE$11=$AL$2,OR($AH$11="Northbound",$AH$11="Eastbound")),'Raw Data'!AM460,IF(AND($AE$11=$AL$3,OR($AH$11="Northbound",$AH$11="Eastbound")),'Raw Data'!AM667,IF(AND($AE$11=$AL$4,OR($AH$11="Northbound",$AH$11="Eastbound")),'Raw Data'!AM874,IF(AND($AE$11=$AL$5,OR($AH$11="Northbound",$AH$11="Eastbound")),'Raw Data'!AM1081,IF(AND($AE$11=$AL$6,OR($AH$11="Northbound",$AH$11="Eastbound")),'Raw Data'!AM1288,IF(AND($AE$11=$AL$7,OR($AH$11="Northbound",$AH$11="Eastbound")),'Raw Data'!AM1495,IF(AND($AE$11=$AL$1,OR($AH$11="Southbound",$AH$11="Westbound")),'Raw Data'!AM254,IF(AND($AE$11=$AL$2,OR($AH$11="Southbound",$AH$11="Westbound")),'Raw Data'!AM461,IF(AND($AE$11=$AL$3,OR($AH$11="Southbound",$AH$11="Westbound")),'Raw Data'!AM668,IF(AND($AE$11=$AL$4,OR($AH$11="Southbound",$AH$11="Westbound")),'Raw Data'!AM875,IF(AND($AE$11=$AL$5,OR($AH$11="Southbound",$AH$11="Westbound")),'Raw Data'!AM1082,IF(AND($AE$11=$AL$6,OR($AH$11="Southbound",$AH$11="Westbound")),'Raw Data'!AM1289,IF(AND($AE$11=$AL$7,OR($AH$11="Southbound",$AH$11="Westbound")),'Raw Data'!AM1496,IF(AND($AE$11=$AL$1,$AH$11="Combined"),SUM('Raw Data'!AM253:AM254),IF(AND($AE$11=$AL$2,$AH$11="Combined"),SUM('Raw Data'!AM460:AM461),IF(AND($AE$11=$AL$3,$AH$11="Combined"),SUM('Raw Data'!AM667:AM668),IF(AND($AE$11=$AL$4,$AH$11="Combined"),SUM('Raw Data'!AM874:AM875),IF(AND($AE$11=$AL$5,$AH$11="Combined"),SUM('Raw Data'!AM1081:AM1082),IF(AND($AE$11=$AL$6,$AH$11="Combined"),SUM('Raw Data'!AM1288:AM1289),IF(AND($AE$11=$AL$7,$AH$11="Combined"),SUM('Raw Data'!AM1495:AM1496),"Error")))))))))))))))))))))</f>
        <v>0</v>
      </c>
      <c r="D79" s="6">
        <f>IF(AND($AE$11=$AL$1,OR($AH$11="Northbound",$AH$11="Eastbound")),'Raw Data'!AN253,IF(AND($AE$11=$AL$2,OR($AH$11="Northbound",$AH$11="Eastbound")),'Raw Data'!AN460,IF(AND($AE$11=$AL$3,OR($AH$11="Northbound",$AH$11="Eastbound")),'Raw Data'!AN667,IF(AND($AE$11=$AL$4,OR($AH$11="Northbound",$AH$11="Eastbound")),'Raw Data'!AN874,IF(AND($AE$11=$AL$5,OR($AH$11="Northbound",$AH$11="Eastbound")),'Raw Data'!AN1081,IF(AND($AE$11=$AL$6,OR($AH$11="Northbound",$AH$11="Eastbound")),'Raw Data'!AN1288,IF(AND($AE$11=$AL$7,OR($AH$11="Northbound",$AH$11="Eastbound")),'Raw Data'!AN1495,IF(AND($AE$11=$AL$1,OR($AH$11="Southbound",$AH$11="Westbound")),'Raw Data'!AN254,IF(AND($AE$11=$AL$2,OR($AH$11="Southbound",$AH$11="Westbound")),'Raw Data'!AN461,IF(AND($AE$11=$AL$3,OR($AH$11="Southbound",$AH$11="Westbound")),'Raw Data'!AN668,IF(AND($AE$11=$AL$4,OR($AH$11="Southbound",$AH$11="Westbound")),'Raw Data'!AN875,IF(AND($AE$11=$AL$5,OR($AH$11="Southbound",$AH$11="Westbound")),'Raw Data'!AN1082,IF(AND($AE$11=$AL$6,OR($AH$11="Southbound",$AH$11="Westbound")),'Raw Data'!AN1289,IF(AND($AE$11=$AL$7,OR($AH$11="Southbound",$AH$11="Westbound")),'Raw Data'!AN1496,IF(AND($AE$11=$AL$1,$AH$11="Combined"),SUM('Raw Data'!AN253:AN254),IF(AND($AE$11=$AL$2,$AH$11="Combined"),SUM('Raw Data'!AN460:AN461),IF(AND($AE$11=$AL$3,$AH$11="Combined"),SUM('Raw Data'!AN667:AN668),IF(AND($AE$11=$AL$4,$AH$11="Combined"),SUM('Raw Data'!AN874:AN875),IF(AND($AE$11=$AL$5,$AH$11="Combined"),SUM('Raw Data'!AN1081:AN1082),IF(AND($AE$11=$AL$6,$AH$11="Combined"),SUM('Raw Data'!AN1288:AN1289),IF(AND($AE$11=$AL$7,$AH$11="Combined"),SUM('Raw Data'!AN1495:AN1496),"Error")))))))))))))))))))))</f>
        <v>1</v>
      </c>
      <c r="E79" s="6">
        <f>IF(AND($AE$11=$AL$1,OR($AH$11="Northbound",$AH$11="Eastbound")),'Raw Data'!AO253,IF(AND($AE$11=$AL$2,OR($AH$11="Northbound",$AH$11="Eastbound")),'Raw Data'!AO460,IF(AND($AE$11=$AL$3,OR($AH$11="Northbound",$AH$11="Eastbound")),'Raw Data'!AO667,IF(AND($AE$11=$AL$4,OR($AH$11="Northbound",$AH$11="Eastbound")),'Raw Data'!AO874,IF(AND($AE$11=$AL$5,OR($AH$11="Northbound",$AH$11="Eastbound")),'Raw Data'!AO1081,IF(AND($AE$11=$AL$6,OR($AH$11="Northbound",$AH$11="Eastbound")),'Raw Data'!AO1288,IF(AND($AE$11=$AL$7,OR($AH$11="Northbound",$AH$11="Eastbound")),'Raw Data'!AO1495,IF(AND($AE$11=$AL$1,OR($AH$11="Southbound",$AH$11="Westbound")),'Raw Data'!AO254,IF(AND($AE$11=$AL$2,OR($AH$11="Southbound",$AH$11="Westbound")),'Raw Data'!AO461,IF(AND($AE$11=$AL$3,OR($AH$11="Southbound",$AH$11="Westbound")),'Raw Data'!AO668,IF(AND($AE$11=$AL$4,OR($AH$11="Southbound",$AH$11="Westbound")),'Raw Data'!AO875,IF(AND($AE$11=$AL$5,OR($AH$11="Southbound",$AH$11="Westbound")),'Raw Data'!AO1082,IF(AND($AE$11=$AL$6,OR($AH$11="Southbound",$AH$11="Westbound")),'Raw Data'!AO1289,IF(AND($AE$11=$AL$7,OR($AH$11="Southbound",$AH$11="Westbound")),'Raw Data'!AO1496,IF(AND($AE$11=$AL$1,$AH$11="Combined"),SUM('Raw Data'!AO253:AO254),IF(AND($AE$11=$AL$2,$AH$11="Combined"),SUM('Raw Data'!AO460:AO461),IF(AND($AE$11=$AL$3,$AH$11="Combined"),SUM('Raw Data'!AO667:AO668),IF(AND($AE$11=$AL$4,$AH$11="Combined"),SUM('Raw Data'!AO874:AO875),IF(AND($AE$11=$AL$5,$AH$11="Combined"),SUM('Raw Data'!AO1081:AO1082),IF(AND($AE$11=$AL$6,$AH$11="Combined"),SUM('Raw Data'!AO1288:AO1289),IF(AND($AE$11=$AL$7,$AH$11="Combined"),SUM('Raw Data'!AO1495:AO1496),"Error")))))))))))))))))))))</f>
        <v>2</v>
      </c>
      <c r="F79" s="6">
        <f>IF(AND($AE$11=$AL$1,OR($AH$11="Northbound",$AH$11="Eastbound")),'Raw Data'!AP253,IF(AND($AE$11=$AL$2,OR($AH$11="Northbound",$AH$11="Eastbound")),'Raw Data'!AP460,IF(AND($AE$11=$AL$3,OR($AH$11="Northbound",$AH$11="Eastbound")),'Raw Data'!AP667,IF(AND($AE$11=$AL$4,OR($AH$11="Northbound",$AH$11="Eastbound")),'Raw Data'!AP874,IF(AND($AE$11=$AL$5,OR($AH$11="Northbound",$AH$11="Eastbound")),'Raw Data'!AP1081,IF(AND($AE$11=$AL$6,OR($AH$11="Northbound",$AH$11="Eastbound")),'Raw Data'!AP1288,IF(AND($AE$11=$AL$7,OR($AH$11="Northbound",$AH$11="Eastbound")),'Raw Data'!AP1495,IF(AND($AE$11=$AL$1,OR($AH$11="Southbound",$AH$11="Westbound")),'Raw Data'!AP254,IF(AND($AE$11=$AL$2,OR($AH$11="Southbound",$AH$11="Westbound")),'Raw Data'!AP461,IF(AND($AE$11=$AL$3,OR($AH$11="Southbound",$AH$11="Westbound")),'Raw Data'!AP668,IF(AND($AE$11=$AL$4,OR($AH$11="Southbound",$AH$11="Westbound")),'Raw Data'!AP875,IF(AND($AE$11=$AL$5,OR($AH$11="Southbound",$AH$11="Westbound")),'Raw Data'!AP1082,IF(AND($AE$11=$AL$6,OR($AH$11="Southbound",$AH$11="Westbound")),'Raw Data'!AP1289,IF(AND($AE$11=$AL$7,OR($AH$11="Southbound",$AH$11="Westbound")),'Raw Data'!AP1496,IF(AND($AE$11=$AL$1,$AH$11="Combined"),SUM('Raw Data'!AP253:AP254),IF(AND($AE$11=$AL$2,$AH$11="Combined"),SUM('Raw Data'!AP460:AP461),IF(AND($AE$11=$AL$3,$AH$11="Combined"),SUM('Raw Data'!AP667:AP668),IF(AND($AE$11=$AL$4,$AH$11="Combined"),SUM('Raw Data'!AP874:AP875),IF(AND($AE$11=$AL$5,$AH$11="Combined"),SUM('Raw Data'!AP1081:AP1082),IF(AND($AE$11=$AL$6,$AH$11="Combined"),SUM('Raw Data'!AP1288:AP1289),IF(AND($AE$11=$AL$7,$AH$11="Combined"),SUM('Raw Data'!AP1495:AP1496),"Error")))))))))))))))))))))</f>
        <v>6</v>
      </c>
      <c r="G79" s="6">
        <f>IF(AND($AE$11=$AL$1,OR($AH$11="Northbound",$AH$11="Eastbound")),'Raw Data'!AQ253,IF(AND($AE$11=$AL$2,OR($AH$11="Northbound",$AH$11="Eastbound")),'Raw Data'!AQ460,IF(AND($AE$11=$AL$3,OR($AH$11="Northbound",$AH$11="Eastbound")),'Raw Data'!AQ667,IF(AND($AE$11=$AL$4,OR($AH$11="Northbound",$AH$11="Eastbound")),'Raw Data'!AQ874,IF(AND($AE$11=$AL$5,OR($AH$11="Northbound",$AH$11="Eastbound")),'Raw Data'!AQ1081,IF(AND($AE$11=$AL$6,OR($AH$11="Northbound",$AH$11="Eastbound")),'Raw Data'!AQ1288,IF(AND($AE$11=$AL$7,OR($AH$11="Northbound",$AH$11="Eastbound")),'Raw Data'!AQ1495,IF(AND($AE$11=$AL$1,OR($AH$11="Southbound",$AH$11="Westbound")),'Raw Data'!AQ254,IF(AND($AE$11=$AL$2,OR($AH$11="Southbound",$AH$11="Westbound")),'Raw Data'!AQ461,IF(AND($AE$11=$AL$3,OR($AH$11="Southbound",$AH$11="Westbound")),'Raw Data'!AQ668,IF(AND($AE$11=$AL$4,OR($AH$11="Southbound",$AH$11="Westbound")),'Raw Data'!AQ875,IF(AND($AE$11=$AL$5,OR($AH$11="Southbound",$AH$11="Westbound")),'Raw Data'!AQ1082,IF(AND($AE$11=$AL$6,OR($AH$11="Southbound",$AH$11="Westbound")),'Raw Data'!AQ1289,IF(AND($AE$11=$AL$7,OR($AH$11="Southbound",$AH$11="Westbound")),'Raw Data'!AQ1496,IF(AND($AE$11=$AL$1,$AH$11="Combined"),SUM('Raw Data'!AQ253:AQ254),IF(AND($AE$11=$AL$2,$AH$11="Combined"),SUM('Raw Data'!AQ460:AQ461),IF(AND($AE$11=$AL$3,$AH$11="Combined"),SUM('Raw Data'!AQ667:AQ668),IF(AND($AE$11=$AL$4,$AH$11="Combined"),SUM('Raw Data'!AQ874:AQ875),IF(AND($AE$11=$AL$5,$AH$11="Combined"),SUM('Raw Data'!AQ1081:AQ1082),IF(AND($AE$11=$AL$6,$AH$11="Combined"),SUM('Raw Data'!AQ1288:AQ1289),IF(AND($AE$11=$AL$7,$AH$11="Combined"),SUM('Raw Data'!AQ1495:AQ1496),"Error")))))))))))))))))))))</f>
        <v>1</v>
      </c>
      <c r="H79" s="6">
        <f>IF(AND($AE$11=$AL$1,OR($AH$11="Northbound",$AH$11="Eastbound")),'Raw Data'!AR253,IF(AND($AE$11=$AL$2,OR($AH$11="Northbound",$AH$11="Eastbound")),'Raw Data'!AR460,IF(AND($AE$11=$AL$3,OR($AH$11="Northbound",$AH$11="Eastbound")),'Raw Data'!AR667,IF(AND($AE$11=$AL$4,OR($AH$11="Northbound",$AH$11="Eastbound")),'Raw Data'!AR874,IF(AND($AE$11=$AL$5,OR($AH$11="Northbound",$AH$11="Eastbound")),'Raw Data'!AR1081,IF(AND($AE$11=$AL$6,OR($AH$11="Northbound",$AH$11="Eastbound")),'Raw Data'!AR1288,IF(AND($AE$11=$AL$7,OR($AH$11="Northbound",$AH$11="Eastbound")),'Raw Data'!AR1495,IF(AND($AE$11=$AL$1,OR($AH$11="Southbound",$AH$11="Westbound")),'Raw Data'!AR254,IF(AND($AE$11=$AL$2,OR($AH$11="Southbound",$AH$11="Westbound")),'Raw Data'!AR461,IF(AND($AE$11=$AL$3,OR($AH$11="Southbound",$AH$11="Westbound")),'Raw Data'!AR668,IF(AND($AE$11=$AL$4,OR($AH$11="Southbound",$AH$11="Westbound")),'Raw Data'!AR875,IF(AND($AE$11=$AL$5,OR($AH$11="Southbound",$AH$11="Westbound")),'Raw Data'!AR1082,IF(AND($AE$11=$AL$6,OR($AH$11="Southbound",$AH$11="Westbound")),'Raw Data'!AR1289,IF(AND($AE$11=$AL$7,OR($AH$11="Southbound",$AH$11="Westbound")),'Raw Data'!AR1496,IF(AND($AE$11=$AL$1,$AH$11="Combined"),SUM('Raw Data'!AR253:AR254),IF(AND($AE$11=$AL$2,$AH$11="Combined"),SUM('Raw Data'!AR460:AR461),IF(AND($AE$11=$AL$3,$AH$11="Combined"),SUM('Raw Data'!AR667:AR668),IF(AND($AE$11=$AL$4,$AH$11="Combined"),SUM('Raw Data'!AR874:AR875),IF(AND($AE$11=$AL$5,$AH$11="Combined"),SUM('Raw Data'!AR1081:AR1082),IF(AND($AE$11=$AL$6,$AH$11="Combined"),SUM('Raw Data'!AR1288:AR1289),IF(AND($AE$11=$AL$7,$AH$11="Combined"),SUM('Raw Data'!AR1495:AR1496),"Error")))))))))))))))))))))</f>
        <v>0</v>
      </c>
      <c r="I79" s="6">
        <f>IF(AND($AE$11=$AL$1,OR($AH$11="Northbound",$AH$11="Eastbound")),'Raw Data'!AS253,IF(AND($AE$11=$AL$2,OR($AH$11="Northbound",$AH$11="Eastbound")),'Raw Data'!AS460,IF(AND($AE$11=$AL$3,OR($AH$11="Northbound",$AH$11="Eastbound")),'Raw Data'!AS667,IF(AND($AE$11=$AL$4,OR($AH$11="Northbound",$AH$11="Eastbound")),'Raw Data'!AS874,IF(AND($AE$11=$AL$5,OR($AH$11="Northbound",$AH$11="Eastbound")),'Raw Data'!AS1081,IF(AND($AE$11=$AL$6,OR($AH$11="Northbound",$AH$11="Eastbound")),'Raw Data'!AS1288,IF(AND($AE$11=$AL$7,OR($AH$11="Northbound",$AH$11="Eastbound")),'Raw Data'!AS1495,IF(AND($AE$11=$AL$1,OR($AH$11="Southbound",$AH$11="Westbound")),'Raw Data'!AS254,IF(AND($AE$11=$AL$2,OR($AH$11="Southbound",$AH$11="Westbound")),'Raw Data'!AS461,IF(AND($AE$11=$AL$3,OR($AH$11="Southbound",$AH$11="Westbound")),'Raw Data'!AS668,IF(AND($AE$11=$AL$4,OR($AH$11="Southbound",$AH$11="Westbound")),'Raw Data'!AS875,IF(AND($AE$11=$AL$5,OR($AH$11="Southbound",$AH$11="Westbound")),'Raw Data'!AS1082,IF(AND($AE$11=$AL$6,OR($AH$11="Southbound",$AH$11="Westbound")),'Raw Data'!AS1289,IF(AND($AE$11=$AL$7,OR($AH$11="Southbound",$AH$11="Westbound")),'Raw Data'!AS1496,IF(AND($AE$11=$AL$1,$AH$11="Combined"),SUM('Raw Data'!AS253:AS254),IF(AND($AE$11=$AL$2,$AH$11="Combined"),SUM('Raw Data'!AS460:AS461),IF(AND($AE$11=$AL$3,$AH$11="Combined"),SUM('Raw Data'!AS667:AS668),IF(AND($AE$11=$AL$4,$AH$11="Combined"),SUM('Raw Data'!AS874:AS875),IF(AND($AE$11=$AL$5,$AH$11="Combined"),SUM('Raw Data'!AS1081:AS1082),IF(AND($AE$11=$AL$6,$AH$11="Combined"),SUM('Raw Data'!AS1288:AS1289),IF(AND($AE$11=$AL$7,$AH$11="Combined"),SUM('Raw Data'!AS1495:AS1496),"Error")))))))))))))))))))))</f>
        <v>0</v>
      </c>
      <c r="J79" s="6">
        <f>IF(AND($AE$11=$AL$1,OR($AH$11="Northbound",$AH$11="Eastbound")),'Raw Data'!AT253,IF(AND($AE$11=$AL$2,OR($AH$11="Northbound",$AH$11="Eastbound")),'Raw Data'!AT460,IF(AND($AE$11=$AL$3,OR($AH$11="Northbound",$AH$11="Eastbound")),'Raw Data'!AT667,IF(AND($AE$11=$AL$4,OR($AH$11="Northbound",$AH$11="Eastbound")),'Raw Data'!AT874,IF(AND($AE$11=$AL$5,OR($AH$11="Northbound",$AH$11="Eastbound")),'Raw Data'!AT1081,IF(AND($AE$11=$AL$6,OR($AH$11="Northbound",$AH$11="Eastbound")),'Raw Data'!AT1288,IF(AND($AE$11=$AL$7,OR($AH$11="Northbound",$AH$11="Eastbound")),'Raw Data'!AT1495,IF(AND($AE$11=$AL$1,OR($AH$11="Southbound",$AH$11="Westbound")),'Raw Data'!AT254,IF(AND($AE$11=$AL$2,OR($AH$11="Southbound",$AH$11="Westbound")),'Raw Data'!AT461,IF(AND($AE$11=$AL$3,OR($AH$11="Southbound",$AH$11="Westbound")),'Raw Data'!AT668,IF(AND($AE$11=$AL$4,OR($AH$11="Southbound",$AH$11="Westbound")),'Raw Data'!AT875,IF(AND($AE$11=$AL$5,OR($AH$11="Southbound",$AH$11="Westbound")),'Raw Data'!AT1082,IF(AND($AE$11=$AL$6,OR($AH$11="Southbound",$AH$11="Westbound")),'Raw Data'!AT1289,IF(AND($AE$11=$AL$7,OR($AH$11="Southbound",$AH$11="Westbound")),'Raw Data'!AT1496,IF(AND($AE$11=$AL$1,$AH$11="Combined"),SUM('Raw Data'!AT253:AT254),IF(AND($AE$11=$AL$2,$AH$11="Combined"),SUM('Raw Data'!AT460:AT461),IF(AND($AE$11=$AL$3,$AH$11="Combined"),SUM('Raw Data'!AT667:AT668),IF(AND($AE$11=$AL$4,$AH$11="Combined"),SUM('Raw Data'!AT874:AT875),IF(AND($AE$11=$AL$5,$AH$11="Combined"),SUM('Raw Data'!AT1081:AT1082),IF(AND($AE$11=$AL$6,$AH$11="Combined"),SUM('Raw Data'!AT1288:AT1289),IF(AND($AE$11=$AL$7,$AH$11="Combined"),SUM('Raw Data'!AT1495:AT1496),"Error")))))))))))))))))))))</f>
        <v>0</v>
      </c>
      <c r="K79" s="6">
        <f>IF(AND($AE$11=$AL$1,OR($AH$11="Northbound",$AH$11="Eastbound")),'Raw Data'!AU253,IF(AND($AE$11=$AL$2,OR($AH$11="Northbound",$AH$11="Eastbound")),'Raw Data'!AU460,IF(AND($AE$11=$AL$3,OR($AH$11="Northbound",$AH$11="Eastbound")),'Raw Data'!AU667,IF(AND($AE$11=$AL$4,OR($AH$11="Northbound",$AH$11="Eastbound")),'Raw Data'!AU874,IF(AND($AE$11=$AL$5,OR($AH$11="Northbound",$AH$11="Eastbound")),'Raw Data'!AU1081,IF(AND($AE$11=$AL$6,OR($AH$11="Northbound",$AH$11="Eastbound")),'Raw Data'!AU1288,IF(AND($AE$11=$AL$7,OR($AH$11="Northbound",$AH$11="Eastbound")),'Raw Data'!AU1495,IF(AND($AE$11=$AL$1,OR($AH$11="Southbound",$AH$11="Westbound")),'Raw Data'!AU254,IF(AND($AE$11=$AL$2,OR($AH$11="Southbound",$AH$11="Westbound")),'Raw Data'!AU461,IF(AND($AE$11=$AL$3,OR($AH$11="Southbound",$AH$11="Westbound")),'Raw Data'!AU668,IF(AND($AE$11=$AL$4,OR($AH$11="Southbound",$AH$11="Westbound")),'Raw Data'!AU875,IF(AND($AE$11=$AL$5,OR($AH$11="Southbound",$AH$11="Westbound")),'Raw Data'!AU1082,IF(AND($AE$11=$AL$6,OR($AH$11="Southbound",$AH$11="Westbound")),'Raw Data'!AU1289,IF(AND($AE$11=$AL$7,OR($AH$11="Southbound",$AH$11="Westbound")),'Raw Data'!AU1496,IF(AND($AE$11=$AL$1,$AH$11="Combined"),SUM('Raw Data'!AU253:AU254),IF(AND($AE$11=$AL$2,$AH$11="Combined"),SUM('Raw Data'!AU460:AU461),IF(AND($AE$11=$AL$3,$AH$11="Combined"),SUM('Raw Data'!AU667:AU668),IF(AND($AE$11=$AL$4,$AH$11="Combined"),SUM('Raw Data'!AU874:AU875),IF(AND($AE$11=$AL$5,$AH$11="Combined"),SUM('Raw Data'!AU1081:AU1082),IF(AND($AE$11=$AL$6,$AH$11="Combined"),SUM('Raw Data'!AU1288:AU1289),IF(AND($AE$11=$AL$7,$AH$11="Combined"),SUM('Raw Data'!AU1495:AU1496),"Error")))))))))))))))))))))</f>
        <v>0</v>
      </c>
      <c r="L79" s="6">
        <f>IF(AND($AE$11=$AL$1,OR($AH$11="Northbound",$AH$11="Eastbound")),'Raw Data'!AV253,IF(AND($AE$11=$AL$2,OR($AH$11="Northbound",$AH$11="Eastbound")),'Raw Data'!AV460,IF(AND($AE$11=$AL$3,OR($AH$11="Northbound",$AH$11="Eastbound")),'Raw Data'!AV667,IF(AND($AE$11=$AL$4,OR($AH$11="Northbound",$AH$11="Eastbound")),'Raw Data'!AV874,IF(AND($AE$11=$AL$5,OR($AH$11="Northbound",$AH$11="Eastbound")),'Raw Data'!AV1081,IF(AND($AE$11=$AL$6,OR($AH$11="Northbound",$AH$11="Eastbound")),'Raw Data'!AV1288,IF(AND($AE$11=$AL$7,OR($AH$11="Northbound",$AH$11="Eastbound")),'Raw Data'!AV1495,IF(AND($AE$11=$AL$1,OR($AH$11="Southbound",$AH$11="Westbound")),'Raw Data'!AV254,IF(AND($AE$11=$AL$2,OR($AH$11="Southbound",$AH$11="Westbound")),'Raw Data'!AV461,IF(AND($AE$11=$AL$3,OR($AH$11="Southbound",$AH$11="Westbound")),'Raw Data'!AV668,IF(AND($AE$11=$AL$4,OR($AH$11="Southbound",$AH$11="Westbound")),'Raw Data'!AV875,IF(AND($AE$11=$AL$5,OR($AH$11="Southbound",$AH$11="Westbound")),'Raw Data'!AV1082,IF(AND($AE$11=$AL$6,OR($AH$11="Southbound",$AH$11="Westbound")),'Raw Data'!AV1289,IF(AND($AE$11=$AL$7,OR($AH$11="Southbound",$AH$11="Westbound")),'Raw Data'!AV1496,IF(AND($AE$11=$AL$1,$AH$11="Combined"),SUM('Raw Data'!AV253:AV254),IF(AND($AE$11=$AL$2,$AH$11="Combined"),SUM('Raw Data'!AV460:AV461),IF(AND($AE$11=$AL$3,$AH$11="Combined"),SUM('Raw Data'!AV667:AV668),IF(AND($AE$11=$AL$4,$AH$11="Combined"),SUM('Raw Data'!AV874:AV875),IF(AND($AE$11=$AL$5,$AH$11="Combined"),SUM('Raw Data'!AV1081:AV1082),IF(AND($AE$11=$AL$6,$AH$11="Combined"),SUM('Raw Data'!AV1288:AV1289),IF(AND($AE$11=$AL$7,$AH$11="Combined"),SUM('Raw Data'!AV1495:AV1496),"Error")))))))))))))))))))))</f>
        <v>0</v>
      </c>
      <c r="M79" s="6">
        <f>IF(AND($AE$11=$AL$1,OR($AH$11="Northbound",$AH$11="Eastbound")),'Raw Data'!AW253,IF(AND($AE$11=$AL$2,OR($AH$11="Northbound",$AH$11="Eastbound")),'Raw Data'!AW460,IF(AND($AE$11=$AL$3,OR($AH$11="Northbound",$AH$11="Eastbound")),'Raw Data'!AW667,IF(AND($AE$11=$AL$4,OR($AH$11="Northbound",$AH$11="Eastbound")),'Raw Data'!AW874,IF(AND($AE$11=$AL$5,OR($AH$11="Northbound",$AH$11="Eastbound")),'Raw Data'!AW1081,IF(AND($AE$11=$AL$6,OR($AH$11="Northbound",$AH$11="Eastbound")),'Raw Data'!AW1288,IF(AND($AE$11=$AL$7,OR($AH$11="Northbound",$AH$11="Eastbound")),'Raw Data'!AW1495,IF(AND($AE$11=$AL$1,OR($AH$11="Southbound",$AH$11="Westbound")),'Raw Data'!AW254,IF(AND($AE$11=$AL$2,OR($AH$11="Southbound",$AH$11="Westbound")),'Raw Data'!AW461,IF(AND($AE$11=$AL$3,OR($AH$11="Southbound",$AH$11="Westbound")),'Raw Data'!AW668,IF(AND($AE$11=$AL$4,OR($AH$11="Southbound",$AH$11="Westbound")),'Raw Data'!AW875,IF(AND($AE$11=$AL$5,OR($AH$11="Southbound",$AH$11="Westbound")),'Raw Data'!AW1082,IF(AND($AE$11=$AL$6,OR($AH$11="Southbound",$AH$11="Westbound")),'Raw Data'!AW1289,IF(AND($AE$11=$AL$7,OR($AH$11="Southbound",$AH$11="Westbound")),'Raw Data'!AW1496,IF(AND($AE$11=$AL$1,$AH$11="Combined"),SUM('Raw Data'!AW253:AW254),IF(AND($AE$11=$AL$2,$AH$11="Combined"),SUM('Raw Data'!AW460:AW461),IF(AND($AE$11=$AL$3,$AH$11="Combined"),SUM('Raw Data'!AW667:AW668),IF(AND($AE$11=$AL$4,$AH$11="Combined"),SUM('Raw Data'!AW874:AW875),IF(AND($AE$11=$AL$5,$AH$11="Combined"),SUM('Raw Data'!AW1081:AW1082),IF(AND($AE$11=$AL$6,$AH$11="Combined"),SUM('Raw Data'!AW1288:AW1289),IF(AND($AE$11=$AL$7,$AH$11="Combined"),SUM('Raw Data'!AW1495:AW1496),"Error")))))))))))))))))))))</f>
        <v>0</v>
      </c>
      <c r="N79" s="6">
        <f>IF(AND($AE$11=$AL$1,OR($AH$11="Northbound",$AH$11="Eastbound")),'Raw Data'!AX253,IF(AND($AE$11=$AL$2,OR($AH$11="Northbound",$AH$11="Eastbound")),'Raw Data'!AX460,IF(AND($AE$11=$AL$3,OR($AH$11="Northbound",$AH$11="Eastbound")),'Raw Data'!AX667,IF(AND($AE$11=$AL$4,OR($AH$11="Northbound",$AH$11="Eastbound")),'Raw Data'!AX874,IF(AND($AE$11=$AL$5,OR($AH$11="Northbound",$AH$11="Eastbound")),'Raw Data'!AX1081,IF(AND($AE$11=$AL$6,OR($AH$11="Northbound",$AH$11="Eastbound")),'Raw Data'!AX1288,IF(AND($AE$11=$AL$7,OR($AH$11="Northbound",$AH$11="Eastbound")),'Raw Data'!AX1495,IF(AND($AE$11=$AL$1,OR($AH$11="Southbound",$AH$11="Westbound")),'Raw Data'!AX254,IF(AND($AE$11=$AL$2,OR($AH$11="Southbound",$AH$11="Westbound")),'Raw Data'!AX461,IF(AND($AE$11=$AL$3,OR($AH$11="Southbound",$AH$11="Westbound")),'Raw Data'!AX668,IF(AND($AE$11=$AL$4,OR($AH$11="Southbound",$AH$11="Westbound")),'Raw Data'!AX875,IF(AND($AE$11=$AL$5,OR($AH$11="Southbound",$AH$11="Westbound")),'Raw Data'!AX1082,IF(AND($AE$11=$AL$6,OR($AH$11="Southbound",$AH$11="Westbound")),'Raw Data'!AX1289,IF(AND($AE$11=$AL$7,OR($AH$11="Southbound",$AH$11="Westbound")),'Raw Data'!AX1496,IF(AND($AE$11=$AL$1,$AH$11="Combined"),SUM('Raw Data'!AX253:AX254),IF(AND($AE$11=$AL$2,$AH$11="Combined"),SUM('Raw Data'!AX460:AX461),IF(AND($AE$11=$AL$3,$AH$11="Combined"),SUM('Raw Data'!AX667:AX668),IF(AND($AE$11=$AL$4,$AH$11="Combined"),SUM('Raw Data'!AX874:AX875),IF(AND($AE$11=$AL$5,$AH$11="Combined"),SUM('Raw Data'!AX1081:AX1082),IF(AND($AE$11=$AL$6,$AH$11="Combined"),SUM('Raw Data'!AX1288:AX1289),IF(AND($AE$11=$AL$7,$AH$11="Combined"),SUM('Raw Data'!AX1495:AX1496),"Error")))))))))))))))))))))</f>
        <v>0</v>
      </c>
      <c r="O79" s="6">
        <f>IF(AND($AE$11=$AL$1,OR($AH$11="Northbound",$AH$11="Eastbound")),'Raw Data'!AY253,IF(AND($AE$11=$AL$2,OR($AH$11="Northbound",$AH$11="Eastbound")),'Raw Data'!AY460,IF(AND($AE$11=$AL$3,OR($AH$11="Northbound",$AH$11="Eastbound")),'Raw Data'!AY667,IF(AND($AE$11=$AL$4,OR($AH$11="Northbound",$AH$11="Eastbound")),'Raw Data'!AY874,IF(AND($AE$11=$AL$5,OR($AH$11="Northbound",$AH$11="Eastbound")),'Raw Data'!AY1081,IF(AND($AE$11=$AL$6,OR($AH$11="Northbound",$AH$11="Eastbound")),'Raw Data'!AY1288,IF(AND($AE$11=$AL$7,OR($AH$11="Northbound",$AH$11="Eastbound")),'Raw Data'!AY1495,IF(AND($AE$11=$AL$1,OR($AH$11="Southbound",$AH$11="Westbound")),'Raw Data'!AY254,IF(AND($AE$11=$AL$2,OR($AH$11="Southbound",$AH$11="Westbound")),'Raw Data'!AY461,IF(AND($AE$11=$AL$3,OR($AH$11="Southbound",$AH$11="Westbound")),'Raw Data'!AY668,IF(AND($AE$11=$AL$4,OR($AH$11="Southbound",$AH$11="Westbound")),'Raw Data'!AY875,IF(AND($AE$11=$AL$5,OR($AH$11="Southbound",$AH$11="Westbound")),'Raw Data'!AY1082,IF(AND($AE$11=$AL$6,OR($AH$11="Southbound",$AH$11="Westbound")),'Raw Data'!AY1289,IF(AND($AE$11=$AL$7,OR($AH$11="Southbound",$AH$11="Westbound")),'Raw Data'!AY1496,IF(AND($AE$11=$AL$1,$AH$11="Combined"),SUM('Raw Data'!AY253:AY254),IF(AND($AE$11=$AL$2,$AH$11="Combined"),SUM('Raw Data'!AY460:AY461),IF(AND($AE$11=$AL$3,$AH$11="Combined"),SUM('Raw Data'!AY667:AY668),IF(AND($AE$11=$AL$4,$AH$11="Combined"),SUM('Raw Data'!AY874:AY875),IF(AND($AE$11=$AL$5,$AH$11="Combined"),SUM('Raw Data'!AY1081:AY1082),IF(AND($AE$11=$AL$6,$AH$11="Combined"),SUM('Raw Data'!AY1288:AY1289),IF(AND($AE$11=$AL$7,$AH$11="Combined"),SUM('Raw Data'!AY1495:AY1496),"Error")))))))))))))))))))))</f>
        <v>0</v>
      </c>
      <c r="P79" s="6">
        <f>IF(AND($AE$11=$AL$1,OR($AH$11="Northbound",$AH$11="Eastbound")),'Raw Data'!AZ253,IF(AND($AE$11=$AL$2,OR($AH$11="Northbound",$AH$11="Eastbound")),'Raw Data'!AZ460,IF(AND($AE$11=$AL$3,OR($AH$11="Northbound",$AH$11="Eastbound")),'Raw Data'!AZ667,IF(AND($AE$11=$AL$4,OR($AH$11="Northbound",$AH$11="Eastbound")),'Raw Data'!AZ874,IF(AND($AE$11=$AL$5,OR($AH$11="Northbound",$AH$11="Eastbound")),'Raw Data'!AZ1081,IF(AND($AE$11=$AL$6,OR($AH$11="Northbound",$AH$11="Eastbound")),'Raw Data'!AZ1288,IF(AND($AE$11=$AL$7,OR($AH$11="Northbound",$AH$11="Eastbound")),'Raw Data'!AZ1495,IF(AND($AE$11=$AL$1,OR($AH$11="Southbound",$AH$11="Westbound")),'Raw Data'!AZ254,IF(AND($AE$11=$AL$2,OR($AH$11="Southbound",$AH$11="Westbound")),'Raw Data'!AZ461,IF(AND($AE$11=$AL$3,OR($AH$11="Southbound",$AH$11="Westbound")),'Raw Data'!AZ668,IF(AND($AE$11=$AL$4,OR($AH$11="Southbound",$AH$11="Westbound")),'Raw Data'!AZ875,IF(AND($AE$11=$AL$5,OR($AH$11="Southbound",$AH$11="Westbound")),'Raw Data'!AZ1082,IF(AND($AE$11=$AL$6,OR($AH$11="Southbound",$AH$11="Westbound")),'Raw Data'!AZ1289,IF(AND($AE$11=$AL$7,OR($AH$11="Southbound",$AH$11="Westbound")),'Raw Data'!AZ1496,IF(AND($AE$11=$AL$1,$AH$11="Combined"),SUM('Raw Data'!AZ253:AZ254),IF(AND($AE$11=$AL$2,$AH$11="Combined"),SUM('Raw Data'!AZ460:AZ461),IF(AND($AE$11=$AL$3,$AH$11="Combined"),SUM('Raw Data'!AZ667:AZ668),IF(AND($AE$11=$AL$4,$AH$11="Combined"),SUM('Raw Data'!AZ874:AZ875),IF(AND($AE$11=$AL$5,$AH$11="Combined"),SUM('Raw Data'!AZ1081:AZ1082),IF(AND($AE$11=$AL$6,$AH$11="Combined"),SUM('Raw Data'!AZ1288:AZ1289),IF(AND($AE$11=$AL$7,$AH$11="Combined"),SUM('Raw Data'!AZ1495:AZ1496),"Error")))))))))))))))))))))</f>
        <v>0</v>
      </c>
      <c r="Q79" s="6">
        <f>IF(AND($AE$11=$AL$1,OR($AH$11="Northbound",$AH$11="Eastbound")),'Raw Data'!BA253,IF(AND($AE$11=$AL$2,OR($AH$11="Northbound",$AH$11="Eastbound")),'Raw Data'!BA460,IF(AND($AE$11=$AL$3,OR($AH$11="Northbound",$AH$11="Eastbound")),'Raw Data'!BA667,IF(AND($AE$11=$AL$4,OR($AH$11="Northbound",$AH$11="Eastbound")),'Raw Data'!BA874,IF(AND($AE$11=$AL$5,OR($AH$11="Northbound",$AH$11="Eastbound")),'Raw Data'!BA1081,IF(AND($AE$11=$AL$6,OR($AH$11="Northbound",$AH$11="Eastbound")),'Raw Data'!BA1288,IF(AND($AE$11=$AL$7,OR($AH$11="Northbound",$AH$11="Eastbound")),'Raw Data'!BA1495,IF(AND($AE$11=$AL$1,OR($AH$11="Southbound",$AH$11="Westbound")),'Raw Data'!BA254,IF(AND($AE$11=$AL$2,OR($AH$11="Southbound",$AH$11="Westbound")),'Raw Data'!BA461,IF(AND($AE$11=$AL$3,OR($AH$11="Southbound",$AH$11="Westbound")),'Raw Data'!BA668,IF(AND($AE$11=$AL$4,OR($AH$11="Southbound",$AH$11="Westbound")),'Raw Data'!BA875,IF(AND($AE$11=$AL$5,OR($AH$11="Southbound",$AH$11="Westbound")),'Raw Data'!BA1082,IF(AND($AE$11=$AL$6,OR($AH$11="Southbound",$AH$11="Westbound")),'Raw Data'!BA1289,IF(AND($AE$11=$AL$7,OR($AH$11="Southbound",$AH$11="Westbound")),'Raw Data'!BA1496,IF(AND($AE$11=$AL$1,$AH$11="Combined"),SUM('Raw Data'!BA253:BA254),IF(AND($AE$11=$AL$2,$AH$11="Combined"),SUM('Raw Data'!BA460:BA461),IF(AND($AE$11=$AL$3,$AH$11="Combined"),SUM('Raw Data'!BA667:BA668),IF(AND($AE$11=$AL$4,$AH$11="Combined"),SUM('Raw Data'!BA874:BA875),IF(AND($AE$11=$AL$5,$AH$11="Combined"),SUM('Raw Data'!BA1081:BA1082),IF(AND($AE$11=$AL$6,$AH$11="Combined"),SUM('Raw Data'!BA1288:BA1289),IF(AND($AE$11=$AL$7,$AH$11="Combined"),SUM('Raw Data'!BA1495:BA1496),"Error")))))))))))))))))))))</f>
        <v>0</v>
      </c>
      <c r="R79" s="6">
        <f>IF(AND($AE$11=$AL$1,OR($AH$11="Northbound",$AH$11="Eastbound")),'Raw Data'!BB253,IF(AND($AE$11=$AL$2,OR($AH$11="Northbound",$AH$11="Eastbound")),'Raw Data'!BB460,IF(AND($AE$11=$AL$3,OR($AH$11="Northbound",$AH$11="Eastbound")),'Raw Data'!BB667,IF(AND($AE$11=$AL$4,OR($AH$11="Northbound",$AH$11="Eastbound")),'Raw Data'!BB874,IF(AND($AE$11=$AL$5,OR($AH$11="Northbound",$AH$11="Eastbound")),'Raw Data'!BB1081,IF(AND($AE$11=$AL$6,OR($AH$11="Northbound",$AH$11="Eastbound")),'Raw Data'!BB1288,IF(AND($AE$11=$AL$7,OR($AH$11="Northbound",$AH$11="Eastbound")),'Raw Data'!BB1495,IF(AND($AE$11=$AL$1,OR($AH$11="Southbound",$AH$11="Westbound")),'Raw Data'!BB254,IF(AND($AE$11=$AL$2,OR($AH$11="Southbound",$AH$11="Westbound")),'Raw Data'!BB461,IF(AND($AE$11=$AL$3,OR($AH$11="Southbound",$AH$11="Westbound")),'Raw Data'!BB668,IF(AND($AE$11=$AL$4,OR($AH$11="Southbound",$AH$11="Westbound")),'Raw Data'!BB875,IF(AND($AE$11=$AL$5,OR($AH$11="Southbound",$AH$11="Westbound")),'Raw Data'!BB1082,IF(AND($AE$11=$AL$6,OR($AH$11="Southbound",$AH$11="Westbound")),'Raw Data'!BB1289,IF(AND($AE$11=$AL$7,OR($AH$11="Southbound",$AH$11="Westbound")),'Raw Data'!BB1496,IF(AND($AE$11=$AL$1,$AH$11="Combined"),SUM('Raw Data'!BB253:BB254),IF(AND($AE$11=$AL$2,$AH$11="Combined"),SUM('Raw Data'!BB460:BB461),IF(AND($AE$11=$AL$3,$AH$11="Combined"),SUM('Raw Data'!BB667:BB668),IF(AND($AE$11=$AL$4,$AH$11="Combined"),SUM('Raw Data'!BB874:BB875),IF(AND($AE$11=$AL$5,$AH$11="Combined"),SUM('Raw Data'!BB1081:BB1082),IF(AND($AE$11=$AL$6,$AH$11="Combined"),SUM('Raw Data'!BB1288:BB1289),IF(AND($AE$11=$AL$7,$AH$11="Combined"),SUM('Raw Data'!BB1495:BB1496),"Error")))))))))))))))))))))</f>
        <v>0</v>
      </c>
      <c r="S79" s="6">
        <f>IF(AND($AE$11=$AL$1,OR($AH$11="Northbound",$AH$11="Eastbound")),'Raw Data'!BC253,IF(AND($AE$11=$AL$2,OR($AH$11="Northbound",$AH$11="Eastbound")),'Raw Data'!BC460,IF(AND($AE$11=$AL$3,OR($AH$11="Northbound",$AH$11="Eastbound")),'Raw Data'!BC667,IF(AND($AE$11=$AL$4,OR($AH$11="Northbound",$AH$11="Eastbound")),'Raw Data'!BC874,IF(AND($AE$11=$AL$5,OR($AH$11="Northbound",$AH$11="Eastbound")),'Raw Data'!BC1081,IF(AND($AE$11=$AL$6,OR($AH$11="Northbound",$AH$11="Eastbound")),'Raw Data'!BC1288,IF(AND($AE$11=$AL$7,OR($AH$11="Northbound",$AH$11="Eastbound")),'Raw Data'!BC1495,IF(AND($AE$11=$AL$1,OR($AH$11="Southbound",$AH$11="Westbound")),'Raw Data'!BC254,IF(AND($AE$11=$AL$2,OR($AH$11="Southbound",$AH$11="Westbound")),'Raw Data'!BC461,IF(AND($AE$11=$AL$3,OR($AH$11="Southbound",$AH$11="Westbound")),'Raw Data'!BC668,IF(AND($AE$11=$AL$4,OR($AH$11="Southbound",$AH$11="Westbound")),'Raw Data'!BC875,IF(AND($AE$11=$AL$5,OR($AH$11="Southbound",$AH$11="Westbound")),'Raw Data'!BC1082,IF(AND($AE$11=$AL$6,OR($AH$11="Southbound",$AH$11="Westbound")),'Raw Data'!BC1289,IF(AND($AE$11=$AL$7,OR($AH$11="Southbound",$AH$11="Westbound")),'Raw Data'!BC1496,IF(AND($AE$11=$AL$1,$AH$11="Combined"),SUM('Raw Data'!BC253:BC254),IF(AND($AE$11=$AL$2,$AH$11="Combined"),SUM('Raw Data'!BC460:BC461),IF(AND($AE$11=$AL$3,$AH$11="Combined"),SUM('Raw Data'!BC667:BC668),IF(AND($AE$11=$AL$4,$AH$11="Combined"),SUM('Raw Data'!BC874:BC875),IF(AND($AE$11=$AL$5,$AH$11="Combined"),SUM('Raw Data'!BC1081:BC1082),IF(AND($AE$11=$AL$6,$AH$11="Combined"),SUM('Raw Data'!BC1288:BC1289),IF(AND($AE$11=$AL$7,$AH$11="Combined"),SUM('Raw Data'!BC1495:BC1496),"Error")))))))))))))))))))))</f>
        <v>0</v>
      </c>
      <c r="T79" s="6">
        <f>IF(AND($AE$11=$AL$1,OR($AH$11="Northbound",$AH$11="Eastbound")),'Raw Data'!BD253,IF(AND($AE$11=$AL$2,OR($AH$11="Northbound",$AH$11="Eastbound")),'Raw Data'!BD460,IF(AND($AE$11=$AL$3,OR($AH$11="Northbound",$AH$11="Eastbound")),'Raw Data'!BD667,IF(AND($AE$11=$AL$4,OR($AH$11="Northbound",$AH$11="Eastbound")),'Raw Data'!BD874,IF(AND($AE$11=$AL$5,OR($AH$11="Northbound",$AH$11="Eastbound")),'Raw Data'!BD1081,IF(AND($AE$11=$AL$6,OR($AH$11="Northbound",$AH$11="Eastbound")),'Raw Data'!BD1288,IF(AND($AE$11=$AL$7,OR($AH$11="Northbound",$AH$11="Eastbound")),'Raw Data'!BD1495,IF(AND($AE$11=$AL$1,OR($AH$11="Southbound",$AH$11="Westbound")),'Raw Data'!BD254,IF(AND($AE$11=$AL$2,OR($AH$11="Southbound",$AH$11="Westbound")),'Raw Data'!BD461,IF(AND($AE$11=$AL$3,OR($AH$11="Southbound",$AH$11="Westbound")),'Raw Data'!BD668,IF(AND($AE$11=$AL$4,OR($AH$11="Southbound",$AH$11="Westbound")),'Raw Data'!BD875,IF(AND($AE$11=$AL$5,OR($AH$11="Southbound",$AH$11="Westbound")),'Raw Data'!BD1082,IF(AND($AE$11=$AL$6,OR($AH$11="Southbound",$AH$11="Westbound")),'Raw Data'!BD1289,IF(AND($AE$11=$AL$7,OR($AH$11="Southbound",$AH$11="Westbound")),'Raw Data'!BD1496,IF(AND($AE$11=$AL$1,$AH$11="Combined"),SUM('Raw Data'!BD253:BD254),IF(AND($AE$11=$AL$2,$AH$11="Combined"),SUM('Raw Data'!BD460:BD461),IF(AND($AE$11=$AL$3,$AH$11="Combined"),SUM('Raw Data'!BD667:BD668),IF(AND($AE$11=$AL$4,$AH$11="Combined"),SUM('Raw Data'!BD874:BD875),IF(AND($AE$11=$AL$5,$AH$11="Combined"),SUM('Raw Data'!BD1081:BD1082),IF(AND($AE$11=$AL$6,$AH$11="Combined"),SUM('Raw Data'!BD1288:BD1289),IF(AND($AE$11=$AL$7,$AH$11="Combined"),SUM('Raw Data'!BD1495:BD1496),"Error")))))))))))))))))))))</f>
        <v>0</v>
      </c>
      <c r="U79" s="6">
        <f>IF(AND($AE$11=$AL$1,OR($AH$11="Northbound",$AH$11="Eastbound")),'Raw Data'!BE253,IF(AND($AE$11=$AL$2,OR($AH$11="Northbound",$AH$11="Eastbound")),'Raw Data'!BE460,IF(AND($AE$11=$AL$3,OR($AH$11="Northbound",$AH$11="Eastbound")),'Raw Data'!BE667,IF(AND($AE$11=$AL$4,OR($AH$11="Northbound",$AH$11="Eastbound")),'Raw Data'!BE874,IF(AND($AE$11=$AL$5,OR($AH$11="Northbound",$AH$11="Eastbound")),'Raw Data'!BE1081,IF(AND($AE$11=$AL$6,OR($AH$11="Northbound",$AH$11="Eastbound")),'Raw Data'!BE1288,IF(AND($AE$11=$AL$7,OR($AH$11="Northbound",$AH$11="Eastbound")),'Raw Data'!BE1495,IF(AND($AE$11=$AL$1,OR($AH$11="Southbound",$AH$11="Westbound")),'Raw Data'!BE254,IF(AND($AE$11=$AL$2,OR($AH$11="Southbound",$AH$11="Westbound")),'Raw Data'!BE461,IF(AND($AE$11=$AL$3,OR($AH$11="Southbound",$AH$11="Westbound")),'Raw Data'!BE668,IF(AND($AE$11=$AL$4,OR($AH$11="Southbound",$AH$11="Westbound")),'Raw Data'!BE875,IF(AND($AE$11=$AL$5,OR($AH$11="Southbound",$AH$11="Westbound")),'Raw Data'!BE1082,IF(AND($AE$11=$AL$6,OR($AH$11="Southbound",$AH$11="Westbound")),'Raw Data'!BE1289,IF(AND($AE$11=$AL$7,OR($AH$11="Southbound",$AH$11="Westbound")),'Raw Data'!BE1496,IF(AND($AE$11=$AL$1,$AH$11="Combined"),SUM('Raw Data'!BE253:BE254),IF(AND($AE$11=$AL$2,$AH$11="Combined"),SUM('Raw Data'!BE460:BE461),IF(AND($AE$11=$AL$3,$AH$11="Combined"),SUM('Raw Data'!BE667:BE668),IF(AND($AE$11=$AL$4,$AH$11="Combined"),SUM('Raw Data'!BE874:BE875),IF(AND($AE$11=$AL$5,$AH$11="Combined"),SUM('Raw Data'!BE1081:BE1082),IF(AND($AE$11=$AL$6,$AH$11="Combined"),SUM('Raw Data'!BE1288:BE1289),IF(AND($AE$11=$AL$7,$AH$11="Combined"),SUM('Raw Data'!BE1495:BE1496),"Error")))))))))))))))))))))</f>
        <v>0</v>
      </c>
      <c r="V79" s="6">
        <f>IF(AND($AE$11=$AL$1,OR($AH$11="Northbound",$AH$11="Eastbound")),'Raw Data'!BF253,IF(AND($AE$11=$AL$2,OR($AH$11="Northbound",$AH$11="Eastbound")),'Raw Data'!BF460,IF(AND($AE$11=$AL$3,OR($AH$11="Northbound",$AH$11="Eastbound")),'Raw Data'!BF667,IF(AND($AE$11=$AL$4,OR($AH$11="Northbound",$AH$11="Eastbound")),'Raw Data'!BF874,IF(AND($AE$11=$AL$5,OR($AH$11="Northbound",$AH$11="Eastbound")),'Raw Data'!BF1081,IF(AND($AE$11=$AL$6,OR($AH$11="Northbound",$AH$11="Eastbound")),'Raw Data'!BF1288,IF(AND($AE$11=$AL$7,OR($AH$11="Northbound",$AH$11="Eastbound")),'Raw Data'!BF1495,IF(AND($AE$11=$AL$1,OR($AH$11="Southbound",$AH$11="Westbound")),'Raw Data'!BF254,IF(AND($AE$11=$AL$2,OR($AH$11="Southbound",$AH$11="Westbound")),'Raw Data'!BF461,IF(AND($AE$11=$AL$3,OR($AH$11="Southbound",$AH$11="Westbound")),'Raw Data'!BF668,IF(AND($AE$11=$AL$4,OR($AH$11="Southbound",$AH$11="Westbound")),'Raw Data'!BF875,IF(AND($AE$11=$AL$5,OR($AH$11="Southbound",$AH$11="Westbound")),'Raw Data'!BF1082,IF(AND($AE$11=$AL$6,OR($AH$11="Southbound",$AH$11="Westbound")),'Raw Data'!BF1289,IF(AND($AE$11=$AL$7,OR($AH$11="Southbound",$AH$11="Westbound")),'Raw Data'!BF1496,IF(AND($AE$11=$AL$1,$AH$11="Combined"),SUM('Raw Data'!BF253:BF254),IF(AND($AE$11=$AL$2,$AH$11="Combined"),SUM('Raw Data'!BF460:BF461),IF(AND($AE$11=$AL$3,$AH$11="Combined"),SUM('Raw Data'!BF667:BF668),IF(AND($AE$11=$AL$4,$AH$11="Combined"),SUM('Raw Data'!BF874:BF875),IF(AND($AE$11=$AL$5,$AH$11="Combined"),SUM('Raw Data'!BF1081:BF1082),IF(AND($AE$11=$AL$6,$AH$11="Combined"),SUM('Raw Data'!BF1288:BF1289),IF(AND($AE$11=$AL$7,$AH$11="Combined"),SUM('Raw Data'!BF1495:BF1496),"Error")))))))))))))))))))))</f>
        <v>0</v>
      </c>
      <c r="W79" s="6">
        <f>IF(AND($AE$11=$AL$1,OR($AH$11="Northbound",$AH$11="Eastbound")),'Raw Data'!BG253,IF(AND($AE$11=$AL$2,OR($AH$11="Northbound",$AH$11="Eastbound")),'Raw Data'!BG460,IF(AND($AE$11=$AL$3,OR($AH$11="Northbound",$AH$11="Eastbound")),'Raw Data'!BG667,IF(AND($AE$11=$AL$4,OR($AH$11="Northbound",$AH$11="Eastbound")),'Raw Data'!BG874,IF(AND($AE$11=$AL$5,OR($AH$11="Northbound",$AH$11="Eastbound")),'Raw Data'!BG1081,IF(AND($AE$11=$AL$6,OR($AH$11="Northbound",$AH$11="Eastbound")),'Raw Data'!BG1288,IF(AND($AE$11=$AL$7,OR($AH$11="Northbound",$AH$11="Eastbound")),'Raw Data'!BG1495,IF(AND($AE$11=$AL$1,OR($AH$11="Southbound",$AH$11="Westbound")),'Raw Data'!BG254,IF(AND($AE$11=$AL$2,OR($AH$11="Southbound",$AH$11="Westbound")),'Raw Data'!BG461,IF(AND($AE$11=$AL$3,OR($AH$11="Southbound",$AH$11="Westbound")),'Raw Data'!BG668,IF(AND($AE$11=$AL$4,OR($AH$11="Southbound",$AH$11="Westbound")),'Raw Data'!BG875,IF(AND($AE$11=$AL$5,OR($AH$11="Southbound",$AH$11="Westbound")),'Raw Data'!BG1082,IF(AND($AE$11=$AL$6,OR($AH$11="Southbound",$AH$11="Westbound")),'Raw Data'!BG1289,IF(AND($AE$11=$AL$7,OR($AH$11="Southbound",$AH$11="Westbound")),'Raw Data'!BG1496,IF(AND($AE$11=$AL$1,$AH$11="Combined"),SUM('Raw Data'!BG253:BG254),IF(AND($AE$11=$AL$2,$AH$11="Combined"),SUM('Raw Data'!BG460:BG461),IF(AND($AE$11=$AL$3,$AH$11="Combined"),SUM('Raw Data'!BG667:BG668),IF(AND($AE$11=$AL$4,$AH$11="Combined"),SUM('Raw Data'!BG874:BG875),IF(AND($AE$11=$AL$5,$AH$11="Combined"),SUM('Raw Data'!BG1081:BG1082),IF(AND($AE$11=$AL$6,$AH$11="Combined"),SUM('Raw Data'!BG1288:BG1289),IF(AND($AE$11=$AL$7,$AH$11="Combined"),SUM('Raw Data'!BG1495:BG1496),"Error")))))))))))))))))))))</f>
        <v>0</v>
      </c>
      <c r="X79" s="6">
        <f t="shared" ref="X79:X113" si="5">IF($X$12=20,SUM(G79:W79),IF($X$12=30,SUM(I79:W79),IF($X$12=40,SUM(K79:W79),IF($X$12=50,SUM(M79:W79),IF($X$12=60,SUM(O79:W79),IF($X$12=70,SUM(Q79:W79),"Error"))))))</f>
        <v>1</v>
      </c>
      <c r="Y79" s="24">
        <f t="shared" si="3"/>
        <v>10</v>
      </c>
      <c r="Z79" s="6" t="str">
        <f>IF(AND($AE$11=$AL$1,OR($AH$11="Northbound",$AH$11="Eastbound")),'Raw Data'!BH253,IF(AND($AE$11=$AL$2,OR($AH$11="Northbound",$AH$11="Eastbound")),'Raw Data'!BH460,IF(AND($AE$11=$AL$3,OR($AH$11="Northbound",$AH$11="Eastbound")),'Raw Data'!BH667,IF(AND($AE$11=$AL$4,OR($AH$11="Northbound",$AH$11="Eastbound")),'Raw Data'!BH874,IF(AND($AE$11=$AL$5,OR($AH$11="Northbound",$AH$11="Eastbound")),'Raw Data'!BH1081,IF(AND($AE$11=$AL$6,OR($AH$11="Northbound",$AH$11="Eastbound")),'Raw Data'!BH1288,IF(AND($AE$11=$AL$7,OR($AH$11="Northbound",$AH$11="Eastbound")),'Raw Data'!BH1495,IF(AND($AE$11=$AL$1,OR($AH$11="Southbound",$AH$11="Westbound")),'Raw Data'!BH254,IF(AND($AE$11=$AL$2,OR($AH$11="Southbound",$AH$11="Westbound")),'Raw Data'!BH461,IF(AND($AE$11=$AL$3,OR($AH$11="Southbound",$AH$11="Westbound")),'Raw Data'!BH668,IF(AND($AE$11=$AL$4,OR($AH$11="Southbound",$AH$11="Westbound")),'Raw Data'!BH875,IF(AND($AE$11=$AL$5,OR($AH$11="Southbound",$AH$11="Westbound")),'Raw Data'!BH1082,IF(AND($AE$11=$AL$6,OR($AH$11="Southbound",$AH$11="Westbound")),'Raw Data'!BH1289,IF(AND($AE$11=$AL$7,OR($AH$11="Southbound",$AH$11="Westbound")),'Raw Data'!BH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9" s="6" t="str">
        <f>IF(AND($AE$11=$AL$1,OR($AH$11="Northbound",$AH$11="Eastbound")),'Raw Data'!BI253,IF(AND($AE$11=$AL$2,OR($AH$11="Northbound",$AH$11="Eastbound")),'Raw Data'!BI460,IF(AND($AE$11=$AL$3,OR($AH$11="Northbound",$AH$11="Eastbound")),'Raw Data'!BI667,IF(AND($AE$11=$AL$4,OR($AH$11="Northbound",$AH$11="Eastbound")),'Raw Data'!BI874,IF(AND($AE$11=$AL$5,OR($AH$11="Northbound",$AH$11="Eastbound")),'Raw Data'!BI1081,IF(AND($AE$11=$AL$6,OR($AH$11="Northbound",$AH$11="Eastbound")),'Raw Data'!BI1288,IF(AND($AE$11=$AL$7,OR($AH$11="Northbound",$AH$11="Eastbound")),'Raw Data'!BI1495,IF(AND($AE$11=$AL$1,OR($AH$11="Southbound",$AH$11="Westbound")),'Raw Data'!BI254,IF(AND($AE$11=$AL$2,OR($AH$11="Southbound",$AH$11="Westbound")),'Raw Data'!BI461,IF(AND($AE$11=$AL$3,OR($AH$11="Southbound",$AH$11="Westbound")),'Raw Data'!BI668,IF(AND($AE$11=$AL$4,OR($AH$11="Southbound",$AH$11="Westbound")),'Raw Data'!BI875,IF(AND($AE$11=$AL$5,OR($AH$11="Southbound",$AH$11="Westbound")),'Raw Data'!BI1082,IF(AND($AE$11=$AL$6,OR($AH$11="Southbound",$AH$11="Westbound")),'Raw Data'!BI1289,IF(AND($AE$11=$AL$7,OR($AH$11="Southbound",$AH$11="Westbound")),'Raw Data'!BI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9" s="6" t="str">
        <f>IF(AND($AE$11=$AL$1,OR($AH$11="Northbound",$AH$11="Eastbound")),'Raw Data'!BJ253,IF(AND($AE$11=$AL$2,OR($AH$11="Northbound",$AH$11="Eastbound")),'Raw Data'!BJ460,IF(AND($AE$11=$AL$3,OR($AH$11="Northbound",$AH$11="Eastbound")),'Raw Data'!BJ667,IF(AND($AE$11=$AL$4,OR($AH$11="Northbound",$AH$11="Eastbound")),'Raw Data'!BJ874,IF(AND($AE$11=$AL$5,OR($AH$11="Northbound",$AH$11="Eastbound")),'Raw Data'!BJ1081,IF(AND($AE$11=$AL$6,OR($AH$11="Northbound",$AH$11="Eastbound")),'Raw Data'!BJ1288,IF(AND($AE$11=$AL$7,OR($AH$11="Northbound",$AH$11="Eastbound")),'Raw Data'!BJ1495,IF(AND($AE$11=$AL$1,OR($AH$11="Southbound",$AH$11="Westbound")),'Raw Data'!BJ254,IF(AND($AE$11=$AL$2,OR($AH$11="Southbound",$AH$11="Westbound")),'Raw Data'!BJ461,IF(AND($AE$11=$AL$3,OR($AH$11="Southbound",$AH$11="Westbound")),'Raw Data'!BJ668,IF(AND($AE$11=$AL$4,OR($AH$11="Southbound",$AH$11="Westbound")),'Raw Data'!BJ875,IF(AND($AE$11=$AL$5,OR($AH$11="Southbound",$AH$11="Westbound")),'Raw Data'!BJ1082,IF(AND($AE$11=$AL$6,OR($AH$11="Southbound",$AH$11="Westbound")),'Raw Data'!BJ1289,IF(AND($AE$11=$AL$7,OR($AH$11="Southbound",$AH$11="Westbound")),'Raw Data'!BJ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9" s="70" t="str">
        <f>IF(AND($AE$11=$AL$1,OR($AH$11="Northbound",$AH$11="Eastbound")),'Raw Data'!BK253,IF(AND($AE$11=$AL$2,OR($AH$11="Northbound",$AH$11="Eastbound")),'Raw Data'!BK460,IF(AND($AE$11=$AL$3,OR($AH$11="Northbound",$AH$11="Eastbound")),'Raw Data'!BK667,IF(AND($AE$11=$AL$4,OR($AH$11="Northbound",$AH$11="Eastbound")),'Raw Data'!BK874,IF(AND($AE$11=$AL$5,OR($AH$11="Northbound",$AH$11="Eastbound")),'Raw Data'!BK1081,IF(AND($AE$11=$AL$6,OR($AH$11="Northbound",$AH$11="Eastbound")),'Raw Data'!BK1288,IF(AND($AE$11=$AL$7,OR($AH$11="Northbound",$AH$11="Eastbound")),'Raw Data'!BK1495,IF(AND($AE$11=$AL$1,OR($AH$11="Southbound",$AH$11="Westbound")),'Raw Data'!BK254,IF(AND($AE$11=$AL$2,OR($AH$11="Southbound",$AH$11="Westbound")),'Raw Data'!BK461,IF(AND($AE$11=$AL$3,OR($AH$11="Southbound",$AH$11="Westbound")),'Raw Data'!BK668,IF(AND($AE$11=$AL$4,OR($AH$11="Southbound",$AH$11="Westbound")),'Raw Data'!BK875,IF(AND($AE$11=$AL$5,OR($AH$11="Southbound",$AH$11="Westbound")),'Raw Data'!BK1082,IF(AND($AE$11=$AL$6,OR($AH$11="Southbound",$AH$11="Westbound")),'Raw Data'!BK1289,IF(AND($AE$11=$AL$7,OR($AH$11="Southbound",$AH$11="Westbound")),'Raw Data'!BK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9" s="47"/>
      <c r="AF79" s="47"/>
      <c r="AG79" s="47"/>
      <c r="AH79" s="47"/>
      <c r="AI79" s="47"/>
      <c r="AJ79" s="47"/>
      <c r="AK79" s="47"/>
      <c r="AL79" s="51"/>
      <c r="AM79" s="51"/>
      <c r="AN79" s="41"/>
      <c r="AO79" s="51"/>
      <c r="AQ79" s="47"/>
      <c r="AR79" s="47"/>
      <c r="AT79" s="47"/>
      <c r="AU79" s="47"/>
    </row>
    <row r="80" spans="1:47" ht="13.8" x14ac:dyDescent="0.25">
      <c r="A80" s="43">
        <v>0.6875</v>
      </c>
      <c r="B80" s="54">
        <f t="shared" si="4"/>
        <v>19</v>
      </c>
      <c r="C80" s="6">
        <f>IF(AND($AE$11=$AL$1,OR($AH$11="Northbound",$AH$11="Eastbound")),'Raw Data'!AM255,IF(AND($AE$11=$AL$2,OR($AH$11="Northbound",$AH$11="Eastbound")),'Raw Data'!AM462,IF(AND($AE$11=$AL$3,OR($AH$11="Northbound",$AH$11="Eastbound")),'Raw Data'!AM669,IF(AND($AE$11=$AL$4,OR($AH$11="Northbound",$AH$11="Eastbound")),'Raw Data'!AM876,IF(AND($AE$11=$AL$5,OR($AH$11="Northbound",$AH$11="Eastbound")),'Raw Data'!AM1083,IF(AND($AE$11=$AL$6,OR($AH$11="Northbound",$AH$11="Eastbound")),'Raw Data'!AM1290,IF(AND($AE$11=$AL$7,OR($AH$11="Northbound",$AH$11="Eastbound")),'Raw Data'!AM1497,IF(AND($AE$11=$AL$1,OR($AH$11="Southbound",$AH$11="Westbound")),'Raw Data'!AM256,IF(AND($AE$11=$AL$2,OR($AH$11="Southbound",$AH$11="Westbound")),'Raw Data'!AM463,IF(AND($AE$11=$AL$3,OR($AH$11="Southbound",$AH$11="Westbound")),'Raw Data'!AM670,IF(AND($AE$11=$AL$4,OR($AH$11="Southbound",$AH$11="Westbound")),'Raw Data'!AM877,IF(AND($AE$11=$AL$5,OR($AH$11="Southbound",$AH$11="Westbound")),'Raw Data'!AM1084,IF(AND($AE$11=$AL$6,OR($AH$11="Southbound",$AH$11="Westbound")),'Raw Data'!AM1291,IF(AND($AE$11=$AL$7,OR($AH$11="Southbound",$AH$11="Westbound")),'Raw Data'!AM1498,IF(AND($AE$11=$AL$1,$AH$11="Combined"),SUM('Raw Data'!AM255:AM256),IF(AND($AE$11=$AL$2,$AH$11="Combined"),SUM('Raw Data'!AM462:AM463),IF(AND($AE$11=$AL$3,$AH$11="Combined"),SUM('Raw Data'!AM669:AM670),IF(AND($AE$11=$AL$4,$AH$11="Combined"),SUM('Raw Data'!AM876:AM877),IF(AND($AE$11=$AL$5,$AH$11="Combined"),SUM('Raw Data'!AM1083:AM1084),IF(AND($AE$11=$AL$6,$AH$11="Combined"),SUM('Raw Data'!AM1290:AM1291),IF(AND($AE$11=$AL$7,$AH$11="Combined"),SUM('Raw Data'!AM1497:AM1498),"Error")))))))))))))))))))))</f>
        <v>0</v>
      </c>
      <c r="D80" s="6">
        <f>IF(AND($AE$11=$AL$1,OR($AH$11="Northbound",$AH$11="Eastbound")),'Raw Data'!AN255,IF(AND($AE$11=$AL$2,OR($AH$11="Northbound",$AH$11="Eastbound")),'Raw Data'!AN462,IF(AND($AE$11=$AL$3,OR($AH$11="Northbound",$AH$11="Eastbound")),'Raw Data'!AN669,IF(AND($AE$11=$AL$4,OR($AH$11="Northbound",$AH$11="Eastbound")),'Raw Data'!AN876,IF(AND($AE$11=$AL$5,OR($AH$11="Northbound",$AH$11="Eastbound")),'Raw Data'!AN1083,IF(AND($AE$11=$AL$6,OR($AH$11="Northbound",$AH$11="Eastbound")),'Raw Data'!AN1290,IF(AND($AE$11=$AL$7,OR($AH$11="Northbound",$AH$11="Eastbound")),'Raw Data'!AN1497,IF(AND($AE$11=$AL$1,OR($AH$11="Southbound",$AH$11="Westbound")),'Raw Data'!AN256,IF(AND($AE$11=$AL$2,OR($AH$11="Southbound",$AH$11="Westbound")),'Raw Data'!AN463,IF(AND($AE$11=$AL$3,OR($AH$11="Southbound",$AH$11="Westbound")),'Raw Data'!AN670,IF(AND($AE$11=$AL$4,OR($AH$11="Southbound",$AH$11="Westbound")),'Raw Data'!AN877,IF(AND($AE$11=$AL$5,OR($AH$11="Southbound",$AH$11="Westbound")),'Raw Data'!AN1084,IF(AND($AE$11=$AL$6,OR($AH$11="Southbound",$AH$11="Westbound")),'Raw Data'!AN1291,IF(AND($AE$11=$AL$7,OR($AH$11="Southbound",$AH$11="Westbound")),'Raw Data'!AN1498,IF(AND($AE$11=$AL$1,$AH$11="Combined"),SUM('Raw Data'!AN255:AN256),IF(AND($AE$11=$AL$2,$AH$11="Combined"),SUM('Raw Data'!AN462:AN463),IF(AND($AE$11=$AL$3,$AH$11="Combined"),SUM('Raw Data'!AN669:AN670),IF(AND($AE$11=$AL$4,$AH$11="Combined"),SUM('Raw Data'!AN876:AN877),IF(AND($AE$11=$AL$5,$AH$11="Combined"),SUM('Raw Data'!AN1083:AN1084),IF(AND($AE$11=$AL$6,$AH$11="Combined"),SUM('Raw Data'!AN1290:AN1291),IF(AND($AE$11=$AL$7,$AH$11="Combined"),SUM('Raw Data'!AN1497:AN1498),"Error")))))))))))))))))))))</f>
        <v>2</v>
      </c>
      <c r="E80" s="6">
        <f>IF(AND($AE$11=$AL$1,OR($AH$11="Northbound",$AH$11="Eastbound")),'Raw Data'!AO255,IF(AND($AE$11=$AL$2,OR($AH$11="Northbound",$AH$11="Eastbound")),'Raw Data'!AO462,IF(AND($AE$11=$AL$3,OR($AH$11="Northbound",$AH$11="Eastbound")),'Raw Data'!AO669,IF(AND($AE$11=$AL$4,OR($AH$11="Northbound",$AH$11="Eastbound")),'Raw Data'!AO876,IF(AND($AE$11=$AL$5,OR($AH$11="Northbound",$AH$11="Eastbound")),'Raw Data'!AO1083,IF(AND($AE$11=$AL$6,OR($AH$11="Northbound",$AH$11="Eastbound")),'Raw Data'!AO1290,IF(AND($AE$11=$AL$7,OR($AH$11="Northbound",$AH$11="Eastbound")),'Raw Data'!AO1497,IF(AND($AE$11=$AL$1,OR($AH$11="Southbound",$AH$11="Westbound")),'Raw Data'!AO256,IF(AND($AE$11=$AL$2,OR($AH$11="Southbound",$AH$11="Westbound")),'Raw Data'!AO463,IF(AND($AE$11=$AL$3,OR($AH$11="Southbound",$AH$11="Westbound")),'Raw Data'!AO670,IF(AND($AE$11=$AL$4,OR($AH$11="Southbound",$AH$11="Westbound")),'Raw Data'!AO877,IF(AND($AE$11=$AL$5,OR($AH$11="Southbound",$AH$11="Westbound")),'Raw Data'!AO1084,IF(AND($AE$11=$AL$6,OR($AH$11="Southbound",$AH$11="Westbound")),'Raw Data'!AO1291,IF(AND($AE$11=$AL$7,OR($AH$11="Southbound",$AH$11="Westbound")),'Raw Data'!AO1498,IF(AND($AE$11=$AL$1,$AH$11="Combined"),SUM('Raw Data'!AO255:AO256),IF(AND($AE$11=$AL$2,$AH$11="Combined"),SUM('Raw Data'!AO462:AO463),IF(AND($AE$11=$AL$3,$AH$11="Combined"),SUM('Raw Data'!AO669:AO670),IF(AND($AE$11=$AL$4,$AH$11="Combined"),SUM('Raw Data'!AO876:AO877),IF(AND($AE$11=$AL$5,$AH$11="Combined"),SUM('Raw Data'!AO1083:AO1084),IF(AND($AE$11=$AL$6,$AH$11="Combined"),SUM('Raw Data'!AO1290:AO1291),IF(AND($AE$11=$AL$7,$AH$11="Combined"),SUM('Raw Data'!AO1497:AO1498),"Error")))))))))))))))))))))</f>
        <v>10</v>
      </c>
      <c r="F80" s="6">
        <f>IF(AND($AE$11=$AL$1,OR($AH$11="Northbound",$AH$11="Eastbound")),'Raw Data'!AP255,IF(AND($AE$11=$AL$2,OR($AH$11="Northbound",$AH$11="Eastbound")),'Raw Data'!AP462,IF(AND($AE$11=$AL$3,OR($AH$11="Northbound",$AH$11="Eastbound")),'Raw Data'!AP669,IF(AND($AE$11=$AL$4,OR($AH$11="Northbound",$AH$11="Eastbound")),'Raw Data'!AP876,IF(AND($AE$11=$AL$5,OR($AH$11="Northbound",$AH$11="Eastbound")),'Raw Data'!AP1083,IF(AND($AE$11=$AL$6,OR($AH$11="Northbound",$AH$11="Eastbound")),'Raw Data'!AP1290,IF(AND($AE$11=$AL$7,OR($AH$11="Northbound",$AH$11="Eastbound")),'Raw Data'!AP1497,IF(AND($AE$11=$AL$1,OR($AH$11="Southbound",$AH$11="Westbound")),'Raw Data'!AP256,IF(AND($AE$11=$AL$2,OR($AH$11="Southbound",$AH$11="Westbound")),'Raw Data'!AP463,IF(AND($AE$11=$AL$3,OR($AH$11="Southbound",$AH$11="Westbound")),'Raw Data'!AP670,IF(AND($AE$11=$AL$4,OR($AH$11="Southbound",$AH$11="Westbound")),'Raw Data'!AP877,IF(AND($AE$11=$AL$5,OR($AH$11="Southbound",$AH$11="Westbound")),'Raw Data'!AP1084,IF(AND($AE$11=$AL$6,OR($AH$11="Southbound",$AH$11="Westbound")),'Raw Data'!AP1291,IF(AND($AE$11=$AL$7,OR($AH$11="Southbound",$AH$11="Westbound")),'Raw Data'!AP1498,IF(AND($AE$11=$AL$1,$AH$11="Combined"),SUM('Raw Data'!AP255:AP256),IF(AND($AE$11=$AL$2,$AH$11="Combined"),SUM('Raw Data'!AP462:AP463),IF(AND($AE$11=$AL$3,$AH$11="Combined"),SUM('Raw Data'!AP669:AP670),IF(AND($AE$11=$AL$4,$AH$11="Combined"),SUM('Raw Data'!AP876:AP877),IF(AND($AE$11=$AL$5,$AH$11="Combined"),SUM('Raw Data'!AP1083:AP1084),IF(AND($AE$11=$AL$6,$AH$11="Combined"),SUM('Raw Data'!AP1290:AP1291),IF(AND($AE$11=$AL$7,$AH$11="Combined"),SUM('Raw Data'!AP1497:AP1498),"Error")))))))))))))))))))))</f>
        <v>5</v>
      </c>
      <c r="G80" s="6">
        <f>IF(AND($AE$11=$AL$1,OR($AH$11="Northbound",$AH$11="Eastbound")),'Raw Data'!AQ255,IF(AND($AE$11=$AL$2,OR($AH$11="Northbound",$AH$11="Eastbound")),'Raw Data'!AQ462,IF(AND($AE$11=$AL$3,OR($AH$11="Northbound",$AH$11="Eastbound")),'Raw Data'!AQ669,IF(AND($AE$11=$AL$4,OR($AH$11="Northbound",$AH$11="Eastbound")),'Raw Data'!AQ876,IF(AND($AE$11=$AL$5,OR($AH$11="Northbound",$AH$11="Eastbound")),'Raw Data'!AQ1083,IF(AND($AE$11=$AL$6,OR($AH$11="Northbound",$AH$11="Eastbound")),'Raw Data'!AQ1290,IF(AND($AE$11=$AL$7,OR($AH$11="Northbound",$AH$11="Eastbound")),'Raw Data'!AQ1497,IF(AND($AE$11=$AL$1,OR($AH$11="Southbound",$AH$11="Westbound")),'Raw Data'!AQ256,IF(AND($AE$11=$AL$2,OR($AH$11="Southbound",$AH$11="Westbound")),'Raw Data'!AQ463,IF(AND($AE$11=$AL$3,OR($AH$11="Southbound",$AH$11="Westbound")),'Raw Data'!AQ670,IF(AND($AE$11=$AL$4,OR($AH$11="Southbound",$AH$11="Westbound")),'Raw Data'!AQ877,IF(AND($AE$11=$AL$5,OR($AH$11="Southbound",$AH$11="Westbound")),'Raw Data'!AQ1084,IF(AND($AE$11=$AL$6,OR($AH$11="Southbound",$AH$11="Westbound")),'Raw Data'!AQ1291,IF(AND($AE$11=$AL$7,OR($AH$11="Southbound",$AH$11="Westbound")),'Raw Data'!AQ1498,IF(AND($AE$11=$AL$1,$AH$11="Combined"),SUM('Raw Data'!AQ255:AQ256),IF(AND($AE$11=$AL$2,$AH$11="Combined"),SUM('Raw Data'!AQ462:AQ463),IF(AND($AE$11=$AL$3,$AH$11="Combined"),SUM('Raw Data'!AQ669:AQ670),IF(AND($AE$11=$AL$4,$AH$11="Combined"),SUM('Raw Data'!AQ876:AQ877),IF(AND($AE$11=$AL$5,$AH$11="Combined"),SUM('Raw Data'!AQ1083:AQ1084),IF(AND($AE$11=$AL$6,$AH$11="Combined"),SUM('Raw Data'!AQ1290:AQ1291),IF(AND($AE$11=$AL$7,$AH$11="Combined"),SUM('Raw Data'!AQ1497:AQ1498),"Error")))))))))))))))))))))</f>
        <v>2</v>
      </c>
      <c r="H80" s="6">
        <f>IF(AND($AE$11=$AL$1,OR($AH$11="Northbound",$AH$11="Eastbound")),'Raw Data'!AR255,IF(AND($AE$11=$AL$2,OR($AH$11="Northbound",$AH$11="Eastbound")),'Raw Data'!AR462,IF(AND($AE$11=$AL$3,OR($AH$11="Northbound",$AH$11="Eastbound")),'Raw Data'!AR669,IF(AND($AE$11=$AL$4,OR($AH$11="Northbound",$AH$11="Eastbound")),'Raw Data'!AR876,IF(AND($AE$11=$AL$5,OR($AH$11="Northbound",$AH$11="Eastbound")),'Raw Data'!AR1083,IF(AND($AE$11=$AL$6,OR($AH$11="Northbound",$AH$11="Eastbound")),'Raw Data'!AR1290,IF(AND($AE$11=$AL$7,OR($AH$11="Northbound",$AH$11="Eastbound")),'Raw Data'!AR1497,IF(AND($AE$11=$AL$1,OR($AH$11="Southbound",$AH$11="Westbound")),'Raw Data'!AR256,IF(AND($AE$11=$AL$2,OR($AH$11="Southbound",$AH$11="Westbound")),'Raw Data'!AR463,IF(AND($AE$11=$AL$3,OR($AH$11="Southbound",$AH$11="Westbound")),'Raw Data'!AR670,IF(AND($AE$11=$AL$4,OR($AH$11="Southbound",$AH$11="Westbound")),'Raw Data'!AR877,IF(AND($AE$11=$AL$5,OR($AH$11="Southbound",$AH$11="Westbound")),'Raw Data'!AR1084,IF(AND($AE$11=$AL$6,OR($AH$11="Southbound",$AH$11="Westbound")),'Raw Data'!AR1291,IF(AND($AE$11=$AL$7,OR($AH$11="Southbound",$AH$11="Westbound")),'Raw Data'!AR1498,IF(AND($AE$11=$AL$1,$AH$11="Combined"),SUM('Raw Data'!AR255:AR256),IF(AND($AE$11=$AL$2,$AH$11="Combined"),SUM('Raw Data'!AR462:AR463),IF(AND($AE$11=$AL$3,$AH$11="Combined"),SUM('Raw Data'!AR669:AR670),IF(AND($AE$11=$AL$4,$AH$11="Combined"),SUM('Raw Data'!AR876:AR877),IF(AND($AE$11=$AL$5,$AH$11="Combined"),SUM('Raw Data'!AR1083:AR1084),IF(AND($AE$11=$AL$6,$AH$11="Combined"),SUM('Raw Data'!AR1290:AR1291),IF(AND($AE$11=$AL$7,$AH$11="Combined"),SUM('Raw Data'!AR1497:AR1498),"Error")))))))))))))))))))))</f>
        <v>0</v>
      </c>
      <c r="I80" s="6">
        <f>IF(AND($AE$11=$AL$1,OR($AH$11="Northbound",$AH$11="Eastbound")),'Raw Data'!AS255,IF(AND($AE$11=$AL$2,OR($AH$11="Northbound",$AH$11="Eastbound")),'Raw Data'!AS462,IF(AND($AE$11=$AL$3,OR($AH$11="Northbound",$AH$11="Eastbound")),'Raw Data'!AS669,IF(AND($AE$11=$AL$4,OR($AH$11="Northbound",$AH$11="Eastbound")),'Raw Data'!AS876,IF(AND($AE$11=$AL$5,OR($AH$11="Northbound",$AH$11="Eastbound")),'Raw Data'!AS1083,IF(AND($AE$11=$AL$6,OR($AH$11="Northbound",$AH$11="Eastbound")),'Raw Data'!AS1290,IF(AND($AE$11=$AL$7,OR($AH$11="Northbound",$AH$11="Eastbound")),'Raw Data'!AS1497,IF(AND($AE$11=$AL$1,OR($AH$11="Southbound",$AH$11="Westbound")),'Raw Data'!AS256,IF(AND($AE$11=$AL$2,OR($AH$11="Southbound",$AH$11="Westbound")),'Raw Data'!AS463,IF(AND($AE$11=$AL$3,OR($AH$11="Southbound",$AH$11="Westbound")),'Raw Data'!AS670,IF(AND($AE$11=$AL$4,OR($AH$11="Southbound",$AH$11="Westbound")),'Raw Data'!AS877,IF(AND($AE$11=$AL$5,OR($AH$11="Southbound",$AH$11="Westbound")),'Raw Data'!AS1084,IF(AND($AE$11=$AL$6,OR($AH$11="Southbound",$AH$11="Westbound")),'Raw Data'!AS1291,IF(AND($AE$11=$AL$7,OR($AH$11="Southbound",$AH$11="Westbound")),'Raw Data'!AS1498,IF(AND($AE$11=$AL$1,$AH$11="Combined"),SUM('Raw Data'!AS255:AS256),IF(AND($AE$11=$AL$2,$AH$11="Combined"),SUM('Raw Data'!AS462:AS463),IF(AND($AE$11=$AL$3,$AH$11="Combined"),SUM('Raw Data'!AS669:AS670),IF(AND($AE$11=$AL$4,$AH$11="Combined"),SUM('Raw Data'!AS876:AS877),IF(AND($AE$11=$AL$5,$AH$11="Combined"),SUM('Raw Data'!AS1083:AS1084),IF(AND($AE$11=$AL$6,$AH$11="Combined"),SUM('Raw Data'!AS1290:AS1291),IF(AND($AE$11=$AL$7,$AH$11="Combined"),SUM('Raw Data'!AS1497:AS1498),"Error")))))))))))))))))))))</f>
        <v>0</v>
      </c>
      <c r="J80" s="6">
        <f>IF(AND($AE$11=$AL$1,OR($AH$11="Northbound",$AH$11="Eastbound")),'Raw Data'!AT255,IF(AND($AE$11=$AL$2,OR($AH$11="Northbound",$AH$11="Eastbound")),'Raw Data'!AT462,IF(AND($AE$11=$AL$3,OR($AH$11="Northbound",$AH$11="Eastbound")),'Raw Data'!AT669,IF(AND($AE$11=$AL$4,OR($AH$11="Northbound",$AH$11="Eastbound")),'Raw Data'!AT876,IF(AND($AE$11=$AL$5,OR($AH$11="Northbound",$AH$11="Eastbound")),'Raw Data'!AT1083,IF(AND($AE$11=$AL$6,OR($AH$11="Northbound",$AH$11="Eastbound")),'Raw Data'!AT1290,IF(AND($AE$11=$AL$7,OR($AH$11="Northbound",$AH$11="Eastbound")),'Raw Data'!AT1497,IF(AND($AE$11=$AL$1,OR($AH$11="Southbound",$AH$11="Westbound")),'Raw Data'!AT256,IF(AND($AE$11=$AL$2,OR($AH$11="Southbound",$AH$11="Westbound")),'Raw Data'!AT463,IF(AND($AE$11=$AL$3,OR($AH$11="Southbound",$AH$11="Westbound")),'Raw Data'!AT670,IF(AND($AE$11=$AL$4,OR($AH$11="Southbound",$AH$11="Westbound")),'Raw Data'!AT877,IF(AND($AE$11=$AL$5,OR($AH$11="Southbound",$AH$11="Westbound")),'Raw Data'!AT1084,IF(AND($AE$11=$AL$6,OR($AH$11="Southbound",$AH$11="Westbound")),'Raw Data'!AT1291,IF(AND($AE$11=$AL$7,OR($AH$11="Southbound",$AH$11="Westbound")),'Raw Data'!AT1498,IF(AND($AE$11=$AL$1,$AH$11="Combined"),SUM('Raw Data'!AT255:AT256),IF(AND($AE$11=$AL$2,$AH$11="Combined"),SUM('Raw Data'!AT462:AT463),IF(AND($AE$11=$AL$3,$AH$11="Combined"),SUM('Raw Data'!AT669:AT670),IF(AND($AE$11=$AL$4,$AH$11="Combined"),SUM('Raw Data'!AT876:AT877),IF(AND($AE$11=$AL$5,$AH$11="Combined"),SUM('Raw Data'!AT1083:AT1084),IF(AND($AE$11=$AL$6,$AH$11="Combined"),SUM('Raw Data'!AT1290:AT1291),IF(AND($AE$11=$AL$7,$AH$11="Combined"),SUM('Raw Data'!AT1497:AT1498),"Error")))))))))))))))))))))</f>
        <v>0</v>
      </c>
      <c r="K80" s="6">
        <f>IF(AND($AE$11=$AL$1,OR($AH$11="Northbound",$AH$11="Eastbound")),'Raw Data'!AU255,IF(AND($AE$11=$AL$2,OR($AH$11="Northbound",$AH$11="Eastbound")),'Raw Data'!AU462,IF(AND($AE$11=$AL$3,OR($AH$11="Northbound",$AH$11="Eastbound")),'Raw Data'!AU669,IF(AND($AE$11=$AL$4,OR($AH$11="Northbound",$AH$11="Eastbound")),'Raw Data'!AU876,IF(AND($AE$11=$AL$5,OR($AH$11="Northbound",$AH$11="Eastbound")),'Raw Data'!AU1083,IF(AND($AE$11=$AL$6,OR($AH$11="Northbound",$AH$11="Eastbound")),'Raw Data'!AU1290,IF(AND($AE$11=$AL$7,OR($AH$11="Northbound",$AH$11="Eastbound")),'Raw Data'!AU1497,IF(AND($AE$11=$AL$1,OR($AH$11="Southbound",$AH$11="Westbound")),'Raw Data'!AU256,IF(AND($AE$11=$AL$2,OR($AH$11="Southbound",$AH$11="Westbound")),'Raw Data'!AU463,IF(AND($AE$11=$AL$3,OR($AH$11="Southbound",$AH$11="Westbound")),'Raw Data'!AU670,IF(AND($AE$11=$AL$4,OR($AH$11="Southbound",$AH$11="Westbound")),'Raw Data'!AU877,IF(AND($AE$11=$AL$5,OR($AH$11="Southbound",$AH$11="Westbound")),'Raw Data'!AU1084,IF(AND($AE$11=$AL$6,OR($AH$11="Southbound",$AH$11="Westbound")),'Raw Data'!AU1291,IF(AND($AE$11=$AL$7,OR($AH$11="Southbound",$AH$11="Westbound")),'Raw Data'!AU1498,IF(AND($AE$11=$AL$1,$AH$11="Combined"),SUM('Raw Data'!AU255:AU256),IF(AND($AE$11=$AL$2,$AH$11="Combined"),SUM('Raw Data'!AU462:AU463),IF(AND($AE$11=$AL$3,$AH$11="Combined"),SUM('Raw Data'!AU669:AU670),IF(AND($AE$11=$AL$4,$AH$11="Combined"),SUM('Raw Data'!AU876:AU877),IF(AND($AE$11=$AL$5,$AH$11="Combined"),SUM('Raw Data'!AU1083:AU1084),IF(AND($AE$11=$AL$6,$AH$11="Combined"),SUM('Raw Data'!AU1290:AU1291),IF(AND($AE$11=$AL$7,$AH$11="Combined"),SUM('Raw Data'!AU1497:AU1498),"Error")))))))))))))))))))))</f>
        <v>0</v>
      </c>
      <c r="L80" s="6">
        <f>IF(AND($AE$11=$AL$1,OR($AH$11="Northbound",$AH$11="Eastbound")),'Raw Data'!AV255,IF(AND($AE$11=$AL$2,OR($AH$11="Northbound",$AH$11="Eastbound")),'Raw Data'!AV462,IF(AND($AE$11=$AL$3,OR($AH$11="Northbound",$AH$11="Eastbound")),'Raw Data'!AV669,IF(AND($AE$11=$AL$4,OR($AH$11="Northbound",$AH$11="Eastbound")),'Raw Data'!AV876,IF(AND($AE$11=$AL$5,OR($AH$11="Northbound",$AH$11="Eastbound")),'Raw Data'!AV1083,IF(AND($AE$11=$AL$6,OR($AH$11="Northbound",$AH$11="Eastbound")),'Raw Data'!AV1290,IF(AND($AE$11=$AL$7,OR($AH$11="Northbound",$AH$11="Eastbound")),'Raw Data'!AV1497,IF(AND($AE$11=$AL$1,OR($AH$11="Southbound",$AH$11="Westbound")),'Raw Data'!AV256,IF(AND($AE$11=$AL$2,OR($AH$11="Southbound",$AH$11="Westbound")),'Raw Data'!AV463,IF(AND($AE$11=$AL$3,OR($AH$11="Southbound",$AH$11="Westbound")),'Raw Data'!AV670,IF(AND($AE$11=$AL$4,OR($AH$11="Southbound",$AH$11="Westbound")),'Raw Data'!AV877,IF(AND($AE$11=$AL$5,OR($AH$11="Southbound",$AH$11="Westbound")),'Raw Data'!AV1084,IF(AND($AE$11=$AL$6,OR($AH$11="Southbound",$AH$11="Westbound")),'Raw Data'!AV1291,IF(AND($AE$11=$AL$7,OR($AH$11="Southbound",$AH$11="Westbound")),'Raw Data'!AV1498,IF(AND($AE$11=$AL$1,$AH$11="Combined"),SUM('Raw Data'!AV255:AV256),IF(AND($AE$11=$AL$2,$AH$11="Combined"),SUM('Raw Data'!AV462:AV463),IF(AND($AE$11=$AL$3,$AH$11="Combined"),SUM('Raw Data'!AV669:AV670),IF(AND($AE$11=$AL$4,$AH$11="Combined"),SUM('Raw Data'!AV876:AV877),IF(AND($AE$11=$AL$5,$AH$11="Combined"),SUM('Raw Data'!AV1083:AV1084),IF(AND($AE$11=$AL$6,$AH$11="Combined"),SUM('Raw Data'!AV1290:AV1291),IF(AND($AE$11=$AL$7,$AH$11="Combined"),SUM('Raw Data'!AV1497:AV1498),"Error")))))))))))))))))))))</f>
        <v>0</v>
      </c>
      <c r="M80" s="6">
        <f>IF(AND($AE$11=$AL$1,OR($AH$11="Northbound",$AH$11="Eastbound")),'Raw Data'!AW255,IF(AND($AE$11=$AL$2,OR($AH$11="Northbound",$AH$11="Eastbound")),'Raw Data'!AW462,IF(AND($AE$11=$AL$3,OR($AH$11="Northbound",$AH$11="Eastbound")),'Raw Data'!AW669,IF(AND($AE$11=$AL$4,OR($AH$11="Northbound",$AH$11="Eastbound")),'Raw Data'!AW876,IF(AND($AE$11=$AL$5,OR($AH$11="Northbound",$AH$11="Eastbound")),'Raw Data'!AW1083,IF(AND($AE$11=$AL$6,OR($AH$11="Northbound",$AH$11="Eastbound")),'Raw Data'!AW1290,IF(AND($AE$11=$AL$7,OR($AH$11="Northbound",$AH$11="Eastbound")),'Raw Data'!AW1497,IF(AND($AE$11=$AL$1,OR($AH$11="Southbound",$AH$11="Westbound")),'Raw Data'!AW256,IF(AND($AE$11=$AL$2,OR($AH$11="Southbound",$AH$11="Westbound")),'Raw Data'!AW463,IF(AND($AE$11=$AL$3,OR($AH$11="Southbound",$AH$11="Westbound")),'Raw Data'!AW670,IF(AND($AE$11=$AL$4,OR($AH$11="Southbound",$AH$11="Westbound")),'Raw Data'!AW877,IF(AND($AE$11=$AL$5,OR($AH$11="Southbound",$AH$11="Westbound")),'Raw Data'!AW1084,IF(AND($AE$11=$AL$6,OR($AH$11="Southbound",$AH$11="Westbound")),'Raw Data'!AW1291,IF(AND($AE$11=$AL$7,OR($AH$11="Southbound",$AH$11="Westbound")),'Raw Data'!AW1498,IF(AND($AE$11=$AL$1,$AH$11="Combined"),SUM('Raw Data'!AW255:AW256),IF(AND($AE$11=$AL$2,$AH$11="Combined"),SUM('Raw Data'!AW462:AW463),IF(AND($AE$11=$AL$3,$AH$11="Combined"),SUM('Raw Data'!AW669:AW670),IF(AND($AE$11=$AL$4,$AH$11="Combined"),SUM('Raw Data'!AW876:AW877),IF(AND($AE$11=$AL$5,$AH$11="Combined"),SUM('Raw Data'!AW1083:AW1084),IF(AND($AE$11=$AL$6,$AH$11="Combined"),SUM('Raw Data'!AW1290:AW1291),IF(AND($AE$11=$AL$7,$AH$11="Combined"),SUM('Raw Data'!AW1497:AW1498),"Error")))))))))))))))))))))</f>
        <v>0</v>
      </c>
      <c r="N80" s="6">
        <f>IF(AND($AE$11=$AL$1,OR($AH$11="Northbound",$AH$11="Eastbound")),'Raw Data'!AX255,IF(AND($AE$11=$AL$2,OR($AH$11="Northbound",$AH$11="Eastbound")),'Raw Data'!AX462,IF(AND($AE$11=$AL$3,OR($AH$11="Northbound",$AH$11="Eastbound")),'Raw Data'!AX669,IF(AND($AE$11=$AL$4,OR($AH$11="Northbound",$AH$11="Eastbound")),'Raw Data'!AX876,IF(AND($AE$11=$AL$5,OR($AH$11="Northbound",$AH$11="Eastbound")),'Raw Data'!AX1083,IF(AND($AE$11=$AL$6,OR($AH$11="Northbound",$AH$11="Eastbound")),'Raw Data'!AX1290,IF(AND($AE$11=$AL$7,OR($AH$11="Northbound",$AH$11="Eastbound")),'Raw Data'!AX1497,IF(AND($AE$11=$AL$1,OR($AH$11="Southbound",$AH$11="Westbound")),'Raw Data'!AX256,IF(AND($AE$11=$AL$2,OR($AH$11="Southbound",$AH$11="Westbound")),'Raw Data'!AX463,IF(AND($AE$11=$AL$3,OR($AH$11="Southbound",$AH$11="Westbound")),'Raw Data'!AX670,IF(AND($AE$11=$AL$4,OR($AH$11="Southbound",$AH$11="Westbound")),'Raw Data'!AX877,IF(AND($AE$11=$AL$5,OR($AH$11="Southbound",$AH$11="Westbound")),'Raw Data'!AX1084,IF(AND($AE$11=$AL$6,OR($AH$11="Southbound",$AH$11="Westbound")),'Raw Data'!AX1291,IF(AND($AE$11=$AL$7,OR($AH$11="Southbound",$AH$11="Westbound")),'Raw Data'!AX1498,IF(AND($AE$11=$AL$1,$AH$11="Combined"),SUM('Raw Data'!AX255:AX256),IF(AND($AE$11=$AL$2,$AH$11="Combined"),SUM('Raw Data'!AX462:AX463),IF(AND($AE$11=$AL$3,$AH$11="Combined"),SUM('Raw Data'!AX669:AX670),IF(AND($AE$11=$AL$4,$AH$11="Combined"),SUM('Raw Data'!AX876:AX877),IF(AND($AE$11=$AL$5,$AH$11="Combined"),SUM('Raw Data'!AX1083:AX1084),IF(AND($AE$11=$AL$6,$AH$11="Combined"),SUM('Raw Data'!AX1290:AX1291),IF(AND($AE$11=$AL$7,$AH$11="Combined"),SUM('Raw Data'!AX1497:AX1498),"Error")))))))))))))))))))))</f>
        <v>0</v>
      </c>
      <c r="O80" s="6">
        <f>IF(AND($AE$11=$AL$1,OR($AH$11="Northbound",$AH$11="Eastbound")),'Raw Data'!AY255,IF(AND($AE$11=$AL$2,OR($AH$11="Northbound",$AH$11="Eastbound")),'Raw Data'!AY462,IF(AND($AE$11=$AL$3,OR($AH$11="Northbound",$AH$11="Eastbound")),'Raw Data'!AY669,IF(AND($AE$11=$AL$4,OR($AH$11="Northbound",$AH$11="Eastbound")),'Raw Data'!AY876,IF(AND($AE$11=$AL$5,OR($AH$11="Northbound",$AH$11="Eastbound")),'Raw Data'!AY1083,IF(AND($AE$11=$AL$6,OR($AH$11="Northbound",$AH$11="Eastbound")),'Raw Data'!AY1290,IF(AND($AE$11=$AL$7,OR($AH$11="Northbound",$AH$11="Eastbound")),'Raw Data'!AY1497,IF(AND($AE$11=$AL$1,OR($AH$11="Southbound",$AH$11="Westbound")),'Raw Data'!AY256,IF(AND($AE$11=$AL$2,OR($AH$11="Southbound",$AH$11="Westbound")),'Raw Data'!AY463,IF(AND($AE$11=$AL$3,OR($AH$11="Southbound",$AH$11="Westbound")),'Raw Data'!AY670,IF(AND($AE$11=$AL$4,OR($AH$11="Southbound",$AH$11="Westbound")),'Raw Data'!AY877,IF(AND($AE$11=$AL$5,OR($AH$11="Southbound",$AH$11="Westbound")),'Raw Data'!AY1084,IF(AND($AE$11=$AL$6,OR($AH$11="Southbound",$AH$11="Westbound")),'Raw Data'!AY1291,IF(AND($AE$11=$AL$7,OR($AH$11="Southbound",$AH$11="Westbound")),'Raw Data'!AY1498,IF(AND($AE$11=$AL$1,$AH$11="Combined"),SUM('Raw Data'!AY255:AY256),IF(AND($AE$11=$AL$2,$AH$11="Combined"),SUM('Raw Data'!AY462:AY463),IF(AND($AE$11=$AL$3,$AH$11="Combined"),SUM('Raw Data'!AY669:AY670),IF(AND($AE$11=$AL$4,$AH$11="Combined"),SUM('Raw Data'!AY876:AY877),IF(AND($AE$11=$AL$5,$AH$11="Combined"),SUM('Raw Data'!AY1083:AY1084),IF(AND($AE$11=$AL$6,$AH$11="Combined"),SUM('Raw Data'!AY1290:AY1291),IF(AND($AE$11=$AL$7,$AH$11="Combined"),SUM('Raw Data'!AY1497:AY1498),"Error")))))))))))))))))))))</f>
        <v>0</v>
      </c>
      <c r="P80" s="6">
        <f>IF(AND($AE$11=$AL$1,OR($AH$11="Northbound",$AH$11="Eastbound")),'Raw Data'!AZ255,IF(AND($AE$11=$AL$2,OR($AH$11="Northbound",$AH$11="Eastbound")),'Raw Data'!AZ462,IF(AND($AE$11=$AL$3,OR($AH$11="Northbound",$AH$11="Eastbound")),'Raw Data'!AZ669,IF(AND($AE$11=$AL$4,OR($AH$11="Northbound",$AH$11="Eastbound")),'Raw Data'!AZ876,IF(AND($AE$11=$AL$5,OR($AH$11="Northbound",$AH$11="Eastbound")),'Raw Data'!AZ1083,IF(AND($AE$11=$AL$6,OR($AH$11="Northbound",$AH$11="Eastbound")),'Raw Data'!AZ1290,IF(AND($AE$11=$AL$7,OR($AH$11="Northbound",$AH$11="Eastbound")),'Raw Data'!AZ1497,IF(AND($AE$11=$AL$1,OR($AH$11="Southbound",$AH$11="Westbound")),'Raw Data'!AZ256,IF(AND($AE$11=$AL$2,OR($AH$11="Southbound",$AH$11="Westbound")),'Raw Data'!AZ463,IF(AND($AE$11=$AL$3,OR($AH$11="Southbound",$AH$11="Westbound")),'Raw Data'!AZ670,IF(AND($AE$11=$AL$4,OR($AH$11="Southbound",$AH$11="Westbound")),'Raw Data'!AZ877,IF(AND($AE$11=$AL$5,OR($AH$11="Southbound",$AH$11="Westbound")),'Raw Data'!AZ1084,IF(AND($AE$11=$AL$6,OR($AH$11="Southbound",$AH$11="Westbound")),'Raw Data'!AZ1291,IF(AND($AE$11=$AL$7,OR($AH$11="Southbound",$AH$11="Westbound")),'Raw Data'!AZ1498,IF(AND($AE$11=$AL$1,$AH$11="Combined"),SUM('Raw Data'!AZ255:AZ256),IF(AND($AE$11=$AL$2,$AH$11="Combined"),SUM('Raw Data'!AZ462:AZ463),IF(AND($AE$11=$AL$3,$AH$11="Combined"),SUM('Raw Data'!AZ669:AZ670),IF(AND($AE$11=$AL$4,$AH$11="Combined"),SUM('Raw Data'!AZ876:AZ877),IF(AND($AE$11=$AL$5,$AH$11="Combined"),SUM('Raw Data'!AZ1083:AZ1084),IF(AND($AE$11=$AL$6,$AH$11="Combined"),SUM('Raw Data'!AZ1290:AZ1291),IF(AND($AE$11=$AL$7,$AH$11="Combined"),SUM('Raw Data'!AZ1497:AZ1498),"Error")))))))))))))))))))))</f>
        <v>0</v>
      </c>
      <c r="Q80" s="6">
        <f>IF(AND($AE$11=$AL$1,OR($AH$11="Northbound",$AH$11="Eastbound")),'Raw Data'!BA255,IF(AND($AE$11=$AL$2,OR($AH$11="Northbound",$AH$11="Eastbound")),'Raw Data'!BA462,IF(AND($AE$11=$AL$3,OR($AH$11="Northbound",$AH$11="Eastbound")),'Raw Data'!BA669,IF(AND($AE$11=$AL$4,OR($AH$11="Northbound",$AH$11="Eastbound")),'Raw Data'!BA876,IF(AND($AE$11=$AL$5,OR($AH$11="Northbound",$AH$11="Eastbound")),'Raw Data'!BA1083,IF(AND($AE$11=$AL$6,OR($AH$11="Northbound",$AH$11="Eastbound")),'Raw Data'!BA1290,IF(AND($AE$11=$AL$7,OR($AH$11="Northbound",$AH$11="Eastbound")),'Raw Data'!BA1497,IF(AND($AE$11=$AL$1,OR($AH$11="Southbound",$AH$11="Westbound")),'Raw Data'!BA256,IF(AND($AE$11=$AL$2,OR($AH$11="Southbound",$AH$11="Westbound")),'Raw Data'!BA463,IF(AND($AE$11=$AL$3,OR($AH$11="Southbound",$AH$11="Westbound")),'Raw Data'!BA670,IF(AND($AE$11=$AL$4,OR($AH$11="Southbound",$AH$11="Westbound")),'Raw Data'!BA877,IF(AND($AE$11=$AL$5,OR($AH$11="Southbound",$AH$11="Westbound")),'Raw Data'!BA1084,IF(AND($AE$11=$AL$6,OR($AH$11="Southbound",$AH$11="Westbound")),'Raw Data'!BA1291,IF(AND($AE$11=$AL$7,OR($AH$11="Southbound",$AH$11="Westbound")),'Raw Data'!BA1498,IF(AND($AE$11=$AL$1,$AH$11="Combined"),SUM('Raw Data'!BA255:BA256),IF(AND($AE$11=$AL$2,$AH$11="Combined"),SUM('Raw Data'!BA462:BA463),IF(AND($AE$11=$AL$3,$AH$11="Combined"),SUM('Raw Data'!BA669:BA670),IF(AND($AE$11=$AL$4,$AH$11="Combined"),SUM('Raw Data'!BA876:BA877),IF(AND($AE$11=$AL$5,$AH$11="Combined"),SUM('Raw Data'!BA1083:BA1084),IF(AND($AE$11=$AL$6,$AH$11="Combined"),SUM('Raw Data'!BA1290:BA1291),IF(AND($AE$11=$AL$7,$AH$11="Combined"),SUM('Raw Data'!BA1497:BA1498),"Error")))))))))))))))))))))</f>
        <v>0</v>
      </c>
      <c r="R80" s="6">
        <f>IF(AND($AE$11=$AL$1,OR($AH$11="Northbound",$AH$11="Eastbound")),'Raw Data'!BB255,IF(AND($AE$11=$AL$2,OR($AH$11="Northbound",$AH$11="Eastbound")),'Raw Data'!BB462,IF(AND($AE$11=$AL$3,OR($AH$11="Northbound",$AH$11="Eastbound")),'Raw Data'!BB669,IF(AND($AE$11=$AL$4,OR($AH$11="Northbound",$AH$11="Eastbound")),'Raw Data'!BB876,IF(AND($AE$11=$AL$5,OR($AH$11="Northbound",$AH$11="Eastbound")),'Raw Data'!BB1083,IF(AND($AE$11=$AL$6,OR($AH$11="Northbound",$AH$11="Eastbound")),'Raw Data'!BB1290,IF(AND($AE$11=$AL$7,OR($AH$11="Northbound",$AH$11="Eastbound")),'Raw Data'!BB1497,IF(AND($AE$11=$AL$1,OR($AH$11="Southbound",$AH$11="Westbound")),'Raw Data'!BB256,IF(AND($AE$11=$AL$2,OR($AH$11="Southbound",$AH$11="Westbound")),'Raw Data'!BB463,IF(AND($AE$11=$AL$3,OR($AH$11="Southbound",$AH$11="Westbound")),'Raw Data'!BB670,IF(AND($AE$11=$AL$4,OR($AH$11="Southbound",$AH$11="Westbound")),'Raw Data'!BB877,IF(AND($AE$11=$AL$5,OR($AH$11="Southbound",$AH$11="Westbound")),'Raw Data'!BB1084,IF(AND($AE$11=$AL$6,OR($AH$11="Southbound",$AH$11="Westbound")),'Raw Data'!BB1291,IF(AND($AE$11=$AL$7,OR($AH$11="Southbound",$AH$11="Westbound")),'Raw Data'!BB1498,IF(AND($AE$11=$AL$1,$AH$11="Combined"),SUM('Raw Data'!BB255:BB256),IF(AND($AE$11=$AL$2,$AH$11="Combined"),SUM('Raw Data'!BB462:BB463),IF(AND($AE$11=$AL$3,$AH$11="Combined"),SUM('Raw Data'!BB669:BB670),IF(AND($AE$11=$AL$4,$AH$11="Combined"),SUM('Raw Data'!BB876:BB877),IF(AND($AE$11=$AL$5,$AH$11="Combined"),SUM('Raw Data'!BB1083:BB1084),IF(AND($AE$11=$AL$6,$AH$11="Combined"),SUM('Raw Data'!BB1290:BB1291),IF(AND($AE$11=$AL$7,$AH$11="Combined"),SUM('Raw Data'!BB1497:BB1498),"Error")))))))))))))))))))))</f>
        <v>0</v>
      </c>
      <c r="S80" s="6">
        <f>IF(AND($AE$11=$AL$1,OR($AH$11="Northbound",$AH$11="Eastbound")),'Raw Data'!BC255,IF(AND($AE$11=$AL$2,OR($AH$11="Northbound",$AH$11="Eastbound")),'Raw Data'!BC462,IF(AND($AE$11=$AL$3,OR($AH$11="Northbound",$AH$11="Eastbound")),'Raw Data'!BC669,IF(AND($AE$11=$AL$4,OR($AH$11="Northbound",$AH$11="Eastbound")),'Raw Data'!BC876,IF(AND($AE$11=$AL$5,OR($AH$11="Northbound",$AH$11="Eastbound")),'Raw Data'!BC1083,IF(AND($AE$11=$AL$6,OR($AH$11="Northbound",$AH$11="Eastbound")),'Raw Data'!BC1290,IF(AND($AE$11=$AL$7,OR($AH$11="Northbound",$AH$11="Eastbound")),'Raw Data'!BC1497,IF(AND($AE$11=$AL$1,OR($AH$11="Southbound",$AH$11="Westbound")),'Raw Data'!BC256,IF(AND($AE$11=$AL$2,OR($AH$11="Southbound",$AH$11="Westbound")),'Raw Data'!BC463,IF(AND($AE$11=$AL$3,OR($AH$11="Southbound",$AH$11="Westbound")),'Raw Data'!BC670,IF(AND($AE$11=$AL$4,OR($AH$11="Southbound",$AH$11="Westbound")),'Raw Data'!BC877,IF(AND($AE$11=$AL$5,OR($AH$11="Southbound",$AH$11="Westbound")),'Raw Data'!BC1084,IF(AND($AE$11=$AL$6,OR($AH$11="Southbound",$AH$11="Westbound")),'Raw Data'!BC1291,IF(AND($AE$11=$AL$7,OR($AH$11="Southbound",$AH$11="Westbound")),'Raw Data'!BC1498,IF(AND($AE$11=$AL$1,$AH$11="Combined"),SUM('Raw Data'!BC255:BC256),IF(AND($AE$11=$AL$2,$AH$11="Combined"),SUM('Raw Data'!BC462:BC463),IF(AND($AE$11=$AL$3,$AH$11="Combined"),SUM('Raw Data'!BC669:BC670),IF(AND($AE$11=$AL$4,$AH$11="Combined"),SUM('Raw Data'!BC876:BC877),IF(AND($AE$11=$AL$5,$AH$11="Combined"),SUM('Raw Data'!BC1083:BC1084),IF(AND($AE$11=$AL$6,$AH$11="Combined"),SUM('Raw Data'!BC1290:BC1291),IF(AND($AE$11=$AL$7,$AH$11="Combined"),SUM('Raw Data'!BC1497:BC1498),"Error")))))))))))))))))))))</f>
        <v>0</v>
      </c>
      <c r="T80" s="6">
        <f>IF(AND($AE$11=$AL$1,OR($AH$11="Northbound",$AH$11="Eastbound")),'Raw Data'!BD255,IF(AND($AE$11=$AL$2,OR($AH$11="Northbound",$AH$11="Eastbound")),'Raw Data'!BD462,IF(AND($AE$11=$AL$3,OR($AH$11="Northbound",$AH$11="Eastbound")),'Raw Data'!BD669,IF(AND($AE$11=$AL$4,OR($AH$11="Northbound",$AH$11="Eastbound")),'Raw Data'!BD876,IF(AND($AE$11=$AL$5,OR($AH$11="Northbound",$AH$11="Eastbound")),'Raw Data'!BD1083,IF(AND($AE$11=$AL$6,OR($AH$11="Northbound",$AH$11="Eastbound")),'Raw Data'!BD1290,IF(AND($AE$11=$AL$7,OR($AH$11="Northbound",$AH$11="Eastbound")),'Raw Data'!BD1497,IF(AND($AE$11=$AL$1,OR($AH$11="Southbound",$AH$11="Westbound")),'Raw Data'!BD256,IF(AND($AE$11=$AL$2,OR($AH$11="Southbound",$AH$11="Westbound")),'Raw Data'!BD463,IF(AND($AE$11=$AL$3,OR($AH$11="Southbound",$AH$11="Westbound")),'Raw Data'!BD670,IF(AND($AE$11=$AL$4,OR($AH$11="Southbound",$AH$11="Westbound")),'Raw Data'!BD877,IF(AND($AE$11=$AL$5,OR($AH$11="Southbound",$AH$11="Westbound")),'Raw Data'!BD1084,IF(AND($AE$11=$AL$6,OR($AH$11="Southbound",$AH$11="Westbound")),'Raw Data'!BD1291,IF(AND($AE$11=$AL$7,OR($AH$11="Southbound",$AH$11="Westbound")),'Raw Data'!BD1498,IF(AND($AE$11=$AL$1,$AH$11="Combined"),SUM('Raw Data'!BD255:BD256),IF(AND($AE$11=$AL$2,$AH$11="Combined"),SUM('Raw Data'!BD462:BD463),IF(AND($AE$11=$AL$3,$AH$11="Combined"),SUM('Raw Data'!BD669:BD670),IF(AND($AE$11=$AL$4,$AH$11="Combined"),SUM('Raw Data'!BD876:BD877),IF(AND($AE$11=$AL$5,$AH$11="Combined"),SUM('Raw Data'!BD1083:BD1084),IF(AND($AE$11=$AL$6,$AH$11="Combined"),SUM('Raw Data'!BD1290:BD1291),IF(AND($AE$11=$AL$7,$AH$11="Combined"),SUM('Raw Data'!BD1497:BD1498),"Error")))))))))))))))))))))</f>
        <v>0</v>
      </c>
      <c r="U80" s="6">
        <f>IF(AND($AE$11=$AL$1,OR($AH$11="Northbound",$AH$11="Eastbound")),'Raw Data'!BE255,IF(AND($AE$11=$AL$2,OR($AH$11="Northbound",$AH$11="Eastbound")),'Raw Data'!BE462,IF(AND($AE$11=$AL$3,OR($AH$11="Northbound",$AH$11="Eastbound")),'Raw Data'!BE669,IF(AND($AE$11=$AL$4,OR($AH$11="Northbound",$AH$11="Eastbound")),'Raw Data'!BE876,IF(AND($AE$11=$AL$5,OR($AH$11="Northbound",$AH$11="Eastbound")),'Raw Data'!BE1083,IF(AND($AE$11=$AL$6,OR($AH$11="Northbound",$AH$11="Eastbound")),'Raw Data'!BE1290,IF(AND($AE$11=$AL$7,OR($AH$11="Northbound",$AH$11="Eastbound")),'Raw Data'!BE1497,IF(AND($AE$11=$AL$1,OR($AH$11="Southbound",$AH$11="Westbound")),'Raw Data'!BE256,IF(AND($AE$11=$AL$2,OR($AH$11="Southbound",$AH$11="Westbound")),'Raw Data'!BE463,IF(AND($AE$11=$AL$3,OR($AH$11="Southbound",$AH$11="Westbound")),'Raw Data'!BE670,IF(AND($AE$11=$AL$4,OR($AH$11="Southbound",$AH$11="Westbound")),'Raw Data'!BE877,IF(AND($AE$11=$AL$5,OR($AH$11="Southbound",$AH$11="Westbound")),'Raw Data'!BE1084,IF(AND($AE$11=$AL$6,OR($AH$11="Southbound",$AH$11="Westbound")),'Raw Data'!BE1291,IF(AND($AE$11=$AL$7,OR($AH$11="Southbound",$AH$11="Westbound")),'Raw Data'!BE1498,IF(AND($AE$11=$AL$1,$AH$11="Combined"),SUM('Raw Data'!BE255:BE256),IF(AND($AE$11=$AL$2,$AH$11="Combined"),SUM('Raw Data'!BE462:BE463),IF(AND($AE$11=$AL$3,$AH$11="Combined"),SUM('Raw Data'!BE669:BE670),IF(AND($AE$11=$AL$4,$AH$11="Combined"),SUM('Raw Data'!BE876:BE877),IF(AND($AE$11=$AL$5,$AH$11="Combined"),SUM('Raw Data'!BE1083:BE1084),IF(AND($AE$11=$AL$6,$AH$11="Combined"),SUM('Raw Data'!BE1290:BE1291),IF(AND($AE$11=$AL$7,$AH$11="Combined"),SUM('Raw Data'!BE1497:BE1498),"Error")))))))))))))))))))))</f>
        <v>0</v>
      </c>
      <c r="V80" s="6">
        <f>IF(AND($AE$11=$AL$1,OR($AH$11="Northbound",$AH$11="Eastbound")),'Raw Data'!BF255,IF(AND($AE$11=$AL$2,OR($AH$11="Northbound",$AH$11="Eastbound")),'Raw Data'!BF462,IF(AND($AE$11=$AL$3,OR($AH$11="Northbound",$AH$11="Eastbound")),'Raw Data'!BF669,IF(AND($AE$11=$AL$4,OR($AH$11="Northbound",$AH$11="Eastbound")),'Raw Data'!BF876,IF(AND($AE$11=$AL$5,OR($AH$11="Northbound",$AH$11="Eastbound")),'Raw Data'!BF1083,IF(AND($AE$11=$AL$6,OR($AH$11="Northbound",$AH$11="Eastbound")),'Raw Data'!BF1290,IF(AND($AE$11=$AL$7,OR($AH$11="Northbound",$AH$11="Eastbound")),'Raw Data'!BF1497,IF(AND($AE$11=$AL$1,OR($AH$11="Southbound",$AH$11="Westbound")),'Raw Data'!BF256,IF(AND($AE$11=$AL$2,OR($AH$11="Southbound",$AH$11="Westbound")),'Raw Data'!BF463,IF(AND($AE$11=$AL$3,OR($AH$11="Southbound",$AH$11="Westbound")),'Raw Data'!BF670,IF(AND($AE$11=$AL$4,OR($AH$11="Southbound",$AH$11="Westbound")),'Raw Data'!BF877,IF(AND($AE$11=$AL$5,OR($AH$11="Southbound",$AH$11="Westbound")),'Raw Data'!BF1084,IF(AND($AE$11=$AL$6,OR($AH$11="Southbound",$AH$11="Westbound")),'Raw Data'!BF1291,IF(AND($AE$11=$AL$7,OR($AH$11="Southbound",$AH$11="Westbound")),'Raw Data'!BF1498,IF(AND($AE$11=$AL$1,$AH$11="Combined"),SUM('Raw Data'!BF255:BF256),IF(AND($AE$11=$AL$2,$AH$11="Combined"),SUM('Raw Data'!BF462:BF463),IF(AND($AE$11=$AL$3,$AH$11="Combined"),SUM('Raw Data'!BF669:BF670),IF(AND($AE$11=$AL$4,$AH$11="Combined"),SUM('Raw Data'!BF876:BF877),IF(AND($AE$11=$AL$5,$AH$11="Combined"),SUM('Raw Data'!BF1083:BF1084),IF(AND($AE$11=$AL$6,$AH$11="Combined"),SUM('Raw Data'!BF1290:BF1291),IF(AND($AE$11=$AL$7,$AH$11="Combined"),SUM('Raw Data'!BF1497:BF1498),"Error")))))))))))))))))))))</f>
        <v>0</v>
      </c>
      <c r="W80" s="6">
        <f>IF(AND($AE$11=$AL$1,OR($AH$11="Northbound",$AH$11="Eastbound")),'Raw Data'!BG255,IF(AND($AE$11=$AL$2,OR($AH$11="Northbound",$AH$11="Eastbound")),'Raw Data'!BG462,IF(AND($AE$11=$AL$3,OR($AH$11="Northbound",$AH$11="Eastbound")),'Raw Data'!BG669,IF(AND($AE$11=$AL$4,OR($AH$11="Northbound",$AH$11="Eastbound")),'Raw Data'!BG876,IF(AND($AE$11=$AL$5,OR($AH$11="Northbound",$AH$11="Eastbound")),'Raw Data'!BG1083,IF(AND($AE$11=$AL$6,OR($AH$11="Northbound",$AH$11="Eastbound")),'Raw Data'!BG1290,IF(AND($AE$11=$AL$7,OR($AH$11="Northbound",$AH$11="Eastbound")),'Raw Data'!BG1497,IF(AND($AE$11=$AL$1,OR($AH$11="Southbound",$AH$11="Westbound")),'Raw Data'!BG256,IF(AND($AE$11=$AL$2,OR($AH$11="Southbound",$AH$11="Westbound")),'Raw Data'!BG463,IF(AND($AE$11=$AL$3,OR($AH$11="Southbound",$AH$11="Westbound")),'Raw Data'!BG670,IF(AND($AE$11=$AL$4,OR($AH$11="Southbound",$AH$11="Westbound")),'Raw Data'!BG877,IF(AND($AE$11=$AL$5,OR($AH$11="Southbound",$AH$11="Westbound")),'Raw Data'!BG1084,IF(AND($AE$11=$AL$6,OR($AH$11="Southbound",$AH$11="Westbound")),'Raw Data'!BG1291,IF(AND($AE$11=$AL$7,OR($AH$11="Southbound",$AH$11="Westbound")),'Raw Data'!BG1498,IF(AND($AE$11=$AL$1,$AH$11="Combined"),SUM('Raw Data'!BG255:BG256),IF(AND($AE$11=$AL$2,$AH$11="Combined"),SUM('Raw Data'!BG462:BG463),IF(AND($AE$11=$AL$3,$AH$11="Combined"),SUM('Raw Data'!BG669:BG670),IF(AND($AE$11=$AL$4,$AH$11="Combined"),SUM('Raw Data'!BG876:BG877),IF(AND($AE$11=$AL$5,$AH$11="Combined"),SUM('Raw Data'!BG1083:BG1084),IF(AND($AE$11=$AL$6,$AH$11="Combined"),SUM('Raw Data'!BG1290:BG1291),IF(AND($AE$11=$AL$7,$AH$11="Combined"),SUM('Raw Data'!BG1497:BG1498),"Error")))))))))))))))))))))</f>
        <v>0</v>
      </c>
      <c r="X80" s="6">
        <f t="shared" si="5"/>
        <v>2</v>
      </c>
      <c r="Y80" s="24">
        <f t="shared" si="3"/>
        <v>10.526315789473683</v>
      </c>
      <c r="Z80" s="6" t="str">
        <f>IF(AND($AE$11=$AL$1,OR($AH$11="Northbound",$AH$11="Eastbound")),'Raw Data'!BH255,IF(AND($AE$11=$AL$2,OR($AH$11="Northbound",$AH$11="Eastbound")),'Raw Data'!BH462,IF(AND($AE$11=$AL$3,OR($AH$11="Northbound",$AH$11="Eastbound")),'Raw Data'!BH669,IF(AND($AE$11=$AL$4,OR($AH$11="Northbound",$AH$11="Eastbound")),'Raw Data'!BH876,IF(AND($AE$11=$AL$5,OR($AH$11="Northbound",$AH$11="Eastbound")),'Raw Data'!BH1083,IF(AND($AE$11=$AL$6,OR($AH$11="Northbound",$AH$11="Eastbound")),'Raw Data'!BH1290,IF(AND($AE$11=$AL$7,OR($AH$11="Northbound",$AH$11="Eastbound")),'Raw Data'!BH1497,IF(AND($AE$11=$AL$1,OR($AH$11="Southbound",$AH$11="Westbound")),'Raw Data'!BH256,IF(AND($AE$11=$AL$2,OR($AH$11="Southbound",$AH$11="Westbound")),'Raw Data'!BH463,IF(AND($AE$11=$AL$3,OR($AH$11="Southbound",$AH$11="Westbound")),'Raw Data'!BH670,IF(AND($AE$11=$AL$4,OR($AH$11="Southbound",$AH$11="Westbound")),'Raw Data'!BH877,IF(AND($AE$11=$AL$5,OR($AH$11="Southbound",$AH$11="Westbound")),'Raw Data'!BH1084,IF(AND($AE$11=$AL$6,OR($AH$11="Southbound",$AH$11="Westbound")),'Raw Data'!BH1291,IF(AND($AE$11=$AL$7,OR($AH$11="Southbound",$AH$11="Westbound")),'Raw Data'!BH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0" s="6" t="str">
        <f>IF(AND($AE$11=$AL$1,OR($AH$11="Northbound",$AH$11="Eastbound")),'Raw Data'!BI255,IF(AND($AE$11=$AL$2,OR($AH$11="Northbound",$AH$11="Eastbound")),'Raw Data'!BI462,IF(AND($AE$11=$AL$3,OR($AH$11="Northbound",$AH$11="Eastbound")),'Raw Data'!BI669,IF(AND($AE$11=$AL$4,OR($AH$11="Northbound",$AH$11="Eastbound")),'Raw Data'!BI876,IF(AND($AE$11=$AL$5,OR($AH$11="Northbound",$AH$11="Eastbound")),'Raw Data'!BI1083,IF(AND($AE$11=$AL$6,OR($AH$11="Northbound",$AH$11="Eastbound")),'Raw Data'!BI1290,IF(AND($AE$11=$AL$7,OR($AH$11="Northbound",$AH$11="Eastbound")),'Raw Data'!BI1497,IF(AND($AE$11=$AL$1,OR($AH$11="Southbound",$AH$11="Westbound")),'Raw Data'!BI256,IF(AND($AE$11=$AL$2,OR($AH$11="Southbound",$AH$11="Westbound")),'Raw Data'!BI463,IF(AND($AE$11=$AL$3,OR($AH$11="Southbound",$AH$11="Westbound")),'Raw Data'!BI670,IF(AND($AE$11=$AL$4,OR($AH$11="Southbound",$AH$11="Westbound")),'Raw Data'!BI877,IF(AND($AE$11=$AL$5,OR($AH$11="Southbound",$AH$11="Westbound")),'Raw Data'!BI1084,IF(AND($AE$11=$AL$6,OR($AH$11="Southbound",$AH$11="Westbound")),'Raw Data'!BI1291,IF(AND($AE$11=$AL$7,OR($AH$11="Southbound",$AH$11="Westbound")),'Raw Data'!BI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0" s="6" t="str">
        <f>IF(AND($AE$11=$AL$1,OR($AH$11="Northbound",$AH$11="Eastbound")),'Raw Data'!BJ255,IF(AND($AE$11=$AL$2,OR($AH$11="Northbound",$AH$11="Eastbound")),'Raw Data'!BJ462,IF(AND($AE$11=$AL$3,OR($AH$11="Northbound",$AH$11="Eastbound")),'Raw Data'!BJ669,IF(AND($AE$11=$AL$4,OR($AH$11="Northbound",$AH$11="Eastbound")),'Raw Data'!BJ876,IF(AND($AE$11=$AL$5,OR($AH$11="Northbound",$AH$11="Eastbound")),'Raw Data'!BJ1083,IF(AND($AE$11=$AL$6,OR($AH$11="Northbound",$AH$11="Eastbound")),'Raw Data'!BJ1290,IF(AND($AE$11=$AL$7,OR($AH$11="Northbound",$AH$11="Eastbound")),'Raw Data'!BJ1497,IF(AND($AE$11=$AL$1,OR($AH$11="Southbound",$AH$11="Westbound")),'Raw Data'!BJ256,IF(AND($AE$11=$AL$2,OR($AH$11="Southbound",$AH$11="Westbound")),'Raw Data'!BJ463,IF(AND($AE$11=$AL$3,OR($AH$11="Southbound",$AH$11="Westbound")),'Raw Data'!BJ670,IF(AND($AE$11=$AL$4,OR($AH$11="Southbound",$AH$11="Westbound")),'Raw Data'!BJ877,IF(AND($AE$11=$AL$5,OR($AH$11="Southbound",$AH$11="Westbound")),'Raw Data'!BJ1084,IF(AND($AE$11=$AL$6,OR($AH$11="Southbound",$AH$11="Westbound")),'Raw Data'!BJ1291,IF(AND($AE$11=$AL$7,OR($AH$11="Southbound",$AH$11="Westbound")),'Raw Data'!BJ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0" s="70" t="str">
        <f>IF(AND($AE$11=$AL$1,OR($AH$11="Northbound",$AH$11="Eastbound")),'Raw Data'!BK255,IF(AND($AE$11=$AL$2,OR($AH$11="Northbound",$AH$11="Eastbound")),'Raw Data'!BK462,IF(AND($AE$11=$AL$3,OR($AH$11="Northbound",$AH$11="Eastbound")),'Raw Data'!BK669,IF(AND($AE$11=$AL$4,OR($AH$11="Northbound",$AH$11="Eastbound")),'Raw Data'!BK876,IF(AND($AE$11=$AL$5,OR($AH$11="Northbound",$AH$11="Eastbound")),'Raw Data'!BK1083,IF(AND($AE$11=$AL$6,OR($AH$11="Northbound",$AH$11="Eastbound")),'Raw Data'!BK1290,IF(AND($AE$11=$AL$7,OR($AH$11="Northbound",$AH$11="Eastbound")),'Raw Data'!BK1497,IF(AND($AE$11=$AL$1,OR($AH$11="Southbound",$AH$11="Westbound")),'Raw Data'!BK256,IF(AND($AE$11=$AL$2,OR($AH$11="Southbound",$AH$11="Westbound")),'Raw Data'!BK463,IF(AND($AE$11=$AL$3,OR($AH$11="Southbound",$AH$11="Westbound")),'Raw Data'!BK670,IF(AND($AE$11=$AL$4,OR($AH$11="Southbound",$AH$11="Westbound")),'Raw Data'!BK877,IF(AND($AE$11=$AL$5,OR($AH$11="Southbound",$AH$11="Westbound")),'Raw Data'!BK1084,IF(AND($AE$11=$AL$6,OR($AH$11="Southbound",$AH$11="Westbound")),'Raw Data'!BK1291,IF(AND($AE$11=$AL$7,OR($AH$11="Southbound",$AH$11="Westbound")),'Raw Data'!BK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0" s="47"/>
      <c r="AF80" s="47"/>
      <c r="AG80" s="47"/>
      <c r="AH80" s="47"/>
      <c r="AI80" s="47"/>
      <c r="AJ80" s="47"/>
      <c r="AK80" s="47"/>
      <c r="AL80" s="51"/>
      <c r="AM80" s="51"/>
      <c r="AN80" s="41"/>
      <c r="AO80" s="51"/>
      <c r="AQ80" s="47"/>
      <c r="AR80" s="47"/>
      <c r="AT80" s="47"/>
      <c r="AU80" s="47"/>
    </row>
    <row r="81" spans="1:47" ht="13.8" x14ac:dyDescent="0.25">
      <c r="A81" s="43">
        <v>0.69791666666666696</v>
      </c>
      <c r="B81" s="54">
        <f t="shared" si="4"/>
        <v>11</v>
      </c>
      <c r="C81" s="6">
        <f>IF(AND($AE$11=$AL$1,OR($AH$11="Northbound",$AH$11="Eastbound")),'Raw Data'!AM257,IF(AND($AE$11=$AL$2,OR($AH$11="Northbound",$AH$11="Eastbound")),'Raw Data'!AM464,IF(AND($AE$11=$AL$3,OR($AH$11="Northbound",$AH$11="Eastbound")),'Raw Data'!AM671,IF(AND($AE$11=$AL$4,OR($AH$11="Northbound",$AH$11="Eastbound")),'Raw Data'!AM878,IF(AND($AE$11=$AL$5,OR($AH$11="Northbound",$AH$11="Eastbound")),'Raw Data'!AM1085,IF(AND($AE$11=$AL$6,OR($AH$11="Northbound",$AH$11="Eastbound")),'Raw Data'!AM1292,IF(AND($AE$11=$AL$7,OR($AH$11="Northbound",$AH$11="Eastbound")),'Raw Data'!AM1499,IF(AND($AE$11=$AL$1,OR($AH$11="Southbound",$AH$11="Westbound")),'Raw Data'!AM258,IF(AND($AE$11=$AL$2,OR($AH$11="Southbound",$AH$11="Westbound")),'Raw Data'!AM465,IF(AND($AE$11=$AL$3,OR($AH$11="Southbound",$AH$11="Westbound")),'Raw Data'!AM672,IF(AND($AE$11=$AL$4,OR($AH$11="Southbound",$AH$11="Westbound")),'Raw Data'!AM879,IF(AND($AE$11=$AL$5,OR($AH$11="Southbound",$AH$11="Westbound")),'Raw Data'!AM1086,IF(AND($AE$11=$AL$6,OR($AH$11="Southbound",$AH$11="Westbound")),'Raw Data'!AM1293,IF(AND($AE$11=$AL$7,OR($AH$11="Southbound",$AH$11="Westbound")),'Raw Data'!AM1500,IF(AND($AE$11=$AL$1,$AH$11="Combined"),SUM('Raw Data'!AM257:AM258),IF(AND($AE$11=$AL$2,$AH$11="Combined"),SUM('Raw Data'!AM464:AM465),IF(AND($AE$11=$AL$3,$AH$11="Combined"),SUM('Raw Data'!AM671:AM672),IF(AND($AE$11=$AL$4,$AH$11="Combined"),SUM('Raw Data'!AM878:AM879),IF(AND($AE$11=$AL$5,$AH$11="Combined"),SUM('Raw Data'!AM1085:AM1086),IF(AND($AE$11=$AL$6,$AH$11="Combined"),SUM('Raw Data'!AM1292:AM1293),IF(AND($AE$11=$AL$7,$AH$11="Combined"),SUM('Raw Data'!AM1499:AM1500),"Error")))))))))))))))))))))</f>
        <v>0</v>
      </c>
      <c r="D81" s="6">
        <f>IF(AND($AE$11=$AL$1,OR($AH$11="Northbound",$AH$11="Eastbound")),'Raw Data'!AN257,IF(AND($AE$11=$AL$2,OR($AH$11="Northbound",$AH$11="Eastbound")),'Raw Data'!AN464,IF(AND($AE$11=$AL$3,OR($AH$11="Northbound",$AH$11="Eastbound")),'Raw Data'!AN671,IF(AND($AE$11=$AL$4,OR($AH$11="Northbound",$AH$11="Eastbound")),'Raw Data'!AN878,IF(AND($AE$11=$AL$5,OR($AH$11="Northbound",$AH$11="Eastbound")),'Raw Data'!AN1085,IF(AND($AE$11=$AL$6,OR($AH$11="Northbound",$AH$11="Eastbound")),'Raw Data'!AN1292,IF(AND($AE$11=$AL$7,OR($AH$11="Northbound",$AH$11="Eastbound")),'Raw Data'!AN1499,IF(AND($AE$11=$AL$1,OR($AH$11="Southbound",$AH$11="Westbound")),'Raw Data'!AN258,IF(AND($AE$11=$AL$2,OR($AH$11="Southbound",$AH$11="Westbound")),'Raw Data'!AN465,IF(AND($AE$11=$AL$3,OR($AH$11="Southbound",$AH$11="Westbound")),'Raw Data'!AN672,IF(AND($AE$11=$AL$4,OR($AH$11="Southbound",$AH$11="Westbound")),'Raw Data'!AN879,IF(AND($AE$11=$AL$5,OR($AH$11="Southbound",$AH$11="Westbound")),'Raw Data'!AN1086,IF(AND($AE$11=$AL$6,OR($AH$11="Southbound",$AH$11="Westbound")),'Raw Data'!AN1293,IF(AND($AE$11=$AL$7,OR($AH$11="Southbound",$AH$11="Westbound")),'Raw Data'!AN1500,IF(AND($AE$11=$AL$1,$AH$11="Combined"),SUM('Raw Data'!AN257:AN258),IF(AND($AE$11=$AL$2,$AH$11="Combined"),SUM('Raw Data'!AN464:AN465),IF(AND($AE$11=$AL$3,$AH$11="Combined"),SUM('Raw Data'!AN671:AN672),IF(AND($AE$11=$AL$4,$AH$11="Combined"),SUM('Raw Data'!AN878:AN879),IF(AND($AE$11=$AL$5,$AH$11="Combined"),SUM('Raw Data'!AN1085:AN1086),IF(AND($AE$11=$AL$6,$AH$11="Combined"),SUM('Raw Data'!AN1292:AN1293),IF(AND($AE$11=$AL$7,$AH$11="Combined"),SUM('Raw Data'!AN1499:AN1500),"Error")))))))))))))))))))))</f>
        <v>0</v>
      </c>
      <c r="E81" s="6">
        <f>IF(AND($AE$11=$AL$1,OR($AH$11="Northbound",$AH$11="Eastbound")),'Raw Data'!AO257,IF(AND($AE$11=$AL$2,OR($AH$11="Northbound",$AH$11="Eastbound")),'Raw Data'!AO464,IF(AND($AE$11=$AL$3,OR($AH$11="Northbound",$AH$11="Eastbound")),'Raw Data'!AO671,IF(AND($AE$11=$AL$4,OR($AH$11="Northbound",$AH$11="Eastbound")),'Raw Data'!AO878,IF(AND($AE$11=$AL$5,OR($AH$11="Northbound",$AH$11="Eastbound")),'Raw Data'!AO1085,IF(AND($AE$11=$AL$6,OR($AH$11="Northbound",$AH$11="Eastbound")),'Raw Data'!AO1292,IF(AND($AE$11=$AL$7,OR($AH$11="Northbound",$AH$11="Eastbound")),'Raw Data'!AO1499,IF(AND($AE$11=$AL$1,OR($AH$11="Southbound",$AH$11="Westbound")),'Raw Data'!AO258,IF(AND($AE$11=$AL$2,OR($AH$11="Southbound",$AH$11="Westbound")),'Raw Data'!AO465,IF(AND($AE$11=$AL$3,OR($AH$11="Southbound",$AH$11="Westbound")),'Raw Data'!AO672,IF(AND($AE$11=$AL$4,OR($AH$11="Southbound",$AH$11="Westbound")),'Raw Data'!AO879,IF(AND($AE$11=$AL$5,OR($AH$11="Southbound",$AH$11="Westbound")),'Raw Data'!AO1086,IF(AND($AE$11=$AL$6,OR($AH$11="Southbound",$AH$11="Westbound")),'Raw Data'!AO1293,IF(AND($AE$11=$AL$7,OR($AH$11="Southbound",$AH$11="Westbound")),'Raw Data'!AO1500,IF(AND($AE$11=$AL$1,$AH$11="Combined"),SUM('Raw Data'!AO257:AO258),IF(AND($AE$11=$AL$2,$AH$11="Combined"),SUM('Raw Data'!AO464:AO465),IF(AND($AE$11=$AL$3,$AH$11="Combined"),SUM('Raw Data'!AO671:AO672),IF(AND($AE$11=$AL$4,$AH$11="Combined"),SUM('Raw Data'!AO878:AO879),IF(AND($AE$11=$AL$5,$AH$11="Combined"),SUM('Raw Data'!AO1085:AO1086),IF(AND($AE$11=$AL$6,$AH$11="Combined"),SUM('Raw Data'!AO1292:AO1293),IF(AND($AE$11=$AL$7,$AH$11="Combined"),SUM('Raw Data'!AO1499:AO1500),"Error")))))))))))))))))))))</f>
        <v>2</v>
      </c>
      <c r="F81" s="6">
        <f>IF(AND($AE$11=$AL$1,OR($AH$11="Northbound",$AH$11="Eastbound")),'Raw Data'!AP257,IF(AND($AE$11=$AL$2,OR($AH$11="Northbound",$AH$11="Eastbound")),'Raw Data'!AP464,IF(AND($AE$11=$AL$3,OR($AH$11="Northbound",$AH$11="Eastbound")),'Raw Data'!AP671,IF(AND($AE$11=$AL$4,OR($AH$11="Northbound",$AH$11="Eastbound")),'Raw Data'!AP878,IF(AND($AE$11=$AL$5,OR($AH$11="Northbound",$AH$11="Eastbound")),'Raw Data'!AP1085,IF(AND($AE$11=$AL$6,OR($AH$11="Northbound",$AH$11="Eastbound")),'Raw Data'!AP1292,IF(AND($AE$11=$AL$7,OR($AH$11="Northbound",$AH$11="Eastbound")),'Raw Data'!AP1499,IF(AND($AE$11=$AL$1,OR($AH$11="Southbound",$AH$11="Westbound")),'Raw Data'!AP258,IF(AND($AE$11=$AL$2,OR($AH$11="Southbound",$AH$11="Westbound")),'Raw Data'!AP465,IF(AND($AE$11=$AL$3,OR($AH$11="Southbound",$AH$11="Westbound")),'Raw Data'!AP672,IF(AND($AE$11=$AL$4,OR($AH$11="Southbound",$AH$11="Westbound")),'Raw Data'!AP879,IF(AND($AE$11=$AL$5,OR($AH$11="Southbound",$AH$11="Westbound")),'Raw Data'!AP1086,IF(AND($AE$11=$AL$6,OR($AH$11="Southbound",$AH$11="Westbound")),'Raw Data'!AP1293,IF(AND($AE$11=$AL$7,OR($AH$11="Southbound",$AH$11="Westbound")),'Raw Data'!AP1500,IF(AND($AE$11=$AL$1,$AH$11="Combined"),SUM('Raw Data'!AP257:AP258),IF(AND($AE$11=$AL$2,$AH$11="Combined"),SUM('Raw Data'!AP464:AP465),IF(AND($AE$11=$AL$3,$AH$11="Combined"),SUM('Raw Data'!AP671:AP672),IF(AND($AE$11=$AL$4,$AH$11="Combined"),SUM('Raw Data'!AP878:AP879),IF(AND($AE$11=$AL$5,$AH$11="Combined"),SUM('Raw Data'!AP1085:AP1086),IF(AND($AE$11=$AL$6,$AH$11="Combined"),SUM('Raw Data'!AP1292:AP1293),IF(AND($AE$11=$AL$7,$AH$11="Combined"),SUM('Raw Data'!AP1499:AP1500),"Error")))))))))))))))))))))</f>
        <v>5</v>
      </c>
      <c r="G81" s="6">
        <f>IF(AND($AE$11=$AL$1,OR($AH$11="Northbound",$AH$11="Eastbound")),'Raw Data'!AQ257,IF(AND($AE$11=$AL$2,OR($AH$11="Northbound",$AH$11="Eastbound")),'Raw Data'!AQ464,IF(AND($AE$11=$AL$3,OR($AH$11="Northbound",$AH$11="Eastbound")),'Raw Data'!AQ671,IF(AND($AE$11=$AL$4,OR($AH$11="Northbound",$AH$11="Eastbound")),'Raw Data'!AQ878,IF(AND($AE$11=$AL$5,OR($AH$11="Northbound",$AH$11="Eastbound")),'Raw Data'!AQ1085,IF(AND($AE$11=$AL$6,OR($AH$11="Northbound",$AH$11="Eastbound")),'Raw Data'!AQ1292,IF(AND($AE$11=$AL$7,OR($AH$11="Northbound",$AH$11="Eastbound")),'Raw Data'!AQ1499,IF(AND($AE$11=$AL$1,OR($AH$11="Southbound",$AH$11="Westbound")),'Raw Data'!AQ258,IF(AND($AE$11=$AL$2,OR($AH$11="Southbound",$AH$11="Westbound")),'Raw Data'!AQ465,IF(AND($AE$11=$AL$3,OR($AH$11="Southbound",$AH$11="Westbound")),'Raw Data'!AQ672,IF(AND($AE$11=$AL$4,OR($AH$11="Southbound",$AH$11="Westbound")),'Raw Data'!AQ879,IF(AND($AE$11=$AL$5,OR($AH$11="Southbound",$AH$11="Westbound")),'Raw Data'!AQ1086,IF(AND($AE$11=$AL$6,OR($AH$11="Southbound",$AH$11="Westbound")),'Raw Data'!AQ1293,IF(AND($AE$11=$AL$7,OR($AH$11="Southbound",$AH$11="Westbound")),'Raw Data'!AQ1500,IF(AND($AE$11=$AL$1,$AH$11="Combined"),SUM('Raw Data'!AQ257:AQ258),IF(AND($AE$11=$AL$2,$AH$11="Combined"),SUM('Raw Data'!AQ464:AQ465),IF(AND($AE$11=$AL$3,$AH$11="Combined"),SUM('Raw Data'!AQ671:AQ672),IF(AND($AE$11=$AL$4,$AH$11="Combined"),SUM('Raw Data'!AQ878:AQ879),IF(AND($AE$11=$AL$5,$AH$11="Combined"),SUM('Raw Data'!AQ1085:AQ1086),IF(AND($AE$11=$AL$6,$AH$11="Combined"),SUM('Raw Data'!AQ1292:AQ1293),IF(AND($AE$11=$AL$7,$AH$11="Combined"),SUM('Raw Data'!AQ1499:AQ1500),"Error")))))))))))))))))))))</f>
        <v>1</v>
      </c>
      <c r="H81" s="6">
        <f>IF(AND($AE$11=$AL$1,OR($AH$11="Northbound",$AH$11="Eastbound")),'Raw Data'!AR257,IF(AND($AE$11=$AL$2,OR($AH$11="Northbound",$AH$11="Eastbound")),'Raw Data'!AR464,IF(AND($AE$11=$AL$3,OR($AH$11="Northbound",$AH$11="Eastbound")),'Raw Data'!AR671,IF(AND($AE$11=$AL$4,OR($AH$11="Northbound",$AH$11="Eastbound")),'Raw Data'!AR878,IF(AND($AE$11=$AL$5,OR($AH$11="Northbound",$AH$11="Eastbound")),'Raw Data'!AR1085,IF(AND($AE$11=$AL$6,OR($AH$11="Northbound",$AH$11="Eastbound")),'Raw Data'!AR1292,IF(AND($AE$11=$AL$7,OR($AH$11="Northbound",$AH$11="Eastbound")),'Raw Data'!AR1499,IF(AND($AE$11=$AL$1,OR($AH$11="Southbound",$AH$11="Westbound")),'Raw Data'!AR258,IF(AND($AE$11=$AL$2,OR($AH$11="Southbound",$AH$11="Westbound")),'Raw Data'!AR465,IF(AND($AE$11=$AL$3,OR($AH$11="Southbound",$AH$11="Westbound")),'Raw Data'!AR672,IF(AND($AE$11=$AL$4,OR($AH$11="Southbound",$AH$11="Westbound")),'Raw Data'!AR879,IF(AND($AE$11=$AL$5,OR($AH$11="Southbound",$AH$11="Westbound")),'Raw Data'!AR1086,IF(AND($AE$11=$AL$6,OR($AH$11="Southbound",$AH$11="Westbound")),'Raw Data'!AR1293,IF(AND($AE$11=$AL$7,OR($AH$11="Southbound",$AH$11="Westbound")),'Raw Data'!AR1500,IF(AND($AE$11=$AL$1,$AH$11="Combined"),SUM('Raw Data'!AR257:AR258),IF(AND($AE$11=$AL$2,$AH$11="Combined"),SUM('Raw Data'!AR464:AR465),IF(AND($AE$11=$AL$3,$AH$11="Combined"),SUM('Raw Data'!AR671:AR672),IF(AND($AE$11=$AL$4,$AH$11="Combined"),SUM('Raw Data'!AR878:AR879),IF(AND($AE$11=$AL$5,$AH$11="Combined"),SUM('Raw Data'!AR1085:AR1086),IF(AND($AE$11=$AL$6,$AH$11="Combined"),SUM('Raw Data'!AR1292:AR1293),IF(AND($AE$11=$AL$7,$AH$11="Combined"),SUM('Raw Data'!AR1499:AR1500),"Error")))))))))))))))))))))</f>
        <v>3</v>
      </c>
      <c r="I81" s="6">
        <f>IF(AND($AE$11=$AL$1,OR($AH$11="Northbound",$AH$11="Eastbound")),'Raw Data'!AS257,IF(AND($AE$11=$AL$2,OR($AH$11="Northbound",$AH$11="Eastbound")),'Raw Data'!AS464,IF(AND($AE$11=$AL$3,OR($AH$11="Northbound",$AH$11="Eastbound")),'Raw Data'!AS671,IF(AND($AE$11=$AL$4,OR($AH$11="Northbound",$AH$11="Eastbound")),'Raw Data'!AS878,IF(AND($AE$11=$AL$5,OR($AH$11="Northbound",$AH$11="Eastbound")),'Raw Data'!AS1085,IF(AND($AE$11=$AL$6,OR($AH$11="Northbound",$AH$11="Eastbound")),'Raw Data'!AS1292,IF(AND($AE$11=$AL$7,OR($AH$11="Northbound",$AH$11="Eastbound")),'Raw Data'!AS1499,IF(AND($AE$11=$AL$1,OR($AH$11="Southbound",$AH$11="Westbound")),'Raw Data'!AS258,IF(AND($AE$11=$AL$2,OR($AH$11="Southbound",$AH$11="Westbound")),'Raw Data'!AS465,IF(AND($AE$11=$AL$3,OR($AH$11="Southbound",$AH$11="Westbound")),'Raw Data'!AS672,IF(AND($AE$11=$AL$4,OR($AH$11="Southbound",$AH$11="Westbound")),'Raw Data'!AS879,IF(AND($AE$11=$AL$5,OR($AH$11="Southbound",$AH$11="Westbound")),'Raw Data'!AS1086,IF(AND($AE$11=$AL$6,OR($AH$11="Southbound",$AH$11="Westbound")),'Raw Data'!AS1293,IF(AND($AE$11=$AL$7,OR($AH$11="Southbound",$AH$11="Westbound")),'Raw Data'!AS1500,IF(AND($AE$11=$AL$1,$AH$11="Combined"),SUM('Raw Data'!AS257:AS258),IF(AND($AE$11=$AL$2,$AH$11="Combined"),SUM('Raw Data'!AS464:AS465),IF(AND($AE$11=$AL$3,$AH$11="Combined"),SUM('Raw Data'!AS671:AS672),IF(AND($AE$11=$AL$4,$AH$11="Combined"),SUM('Raw Data'!AS878:AS879),IF(AND($AE$11=$AL$5,$AH$11="Combined"),SUM('Raw Data'!AS1085:AS1086),IF(AND($AE$11=$AL$6,$AH$11="Combined"),SUM('Raw Data'!AS1292:AS1293),IF(AND($AE$11=$AL$7,$AH$11="Combined"),SUM('Raw Data'!AS1499:AS1500),"Error")))))))))))))))))))))</f>
        <v>0</v>
      </c>
      <c r="J81" s="6">
        <f>IF(AND($AE$11=$AL$1,OR($AH$11="Northbound",$AH$11="Eastbound")),'Raw Data'!AT257,IF(AND($AE$11=$AL$2,OR($AH$11="Northbound",$AH$11="Eastbound")),'Raw Data'!AT464,IF(AND($AE$11=$AL$3,OR($AH$11="Northbound",$AH$11="Eastbound")),'Raw Data'!AT671,IF(AND($AE$11=$AL$4,OR($AH$11="Northbound",$AH$11="Eastbound")),'Raw Data'!AT878,IF(AND($AE$11=$AL$5,OR($AH$11="Northbound",$AH$11="Eastbound")),'Raw Data'!AT1085,IF(AND($AE$11=$AL$6,OR($AH$11="Northbound",$AH$11="Eastbound")),'Raw Data'!AT1292,IF(AND($AE$11=$AL$7,OR($AH$11="Northbound",$AH$11="Eastbound")),'Raw Data'!AT1499,IF(AND($AE$11=$AL$1,OR($AH$11="Southbound",$AH$11="Westbound")),'Raw Data'!AT258,IF(AND($AE$11=$AL$2,OR($AH$11="Southbound",$AH$11="Westbound")),'Raw Data'!AT465,IF(AND($AE$11=$AL$3,OR($AH$11="Southbound",$AH$11="Westbound")),'Raw Data'!AT672,IF(AND($AE$11=$AL$4,OR($AH$11="Southbound",$AH$11="Westbound")),'Raw Data'!AT879,IF(AND($AE$11=$AL$5,OR($AH$11="Southbound",$AH$11="Westbound")),'Raw Data'!AT1086,IF(AND($AE$11=$AL$6,OR($AH$11="Southbound",$AH$11="Westbound")),'Raw Data'!AT1293,IF(AND($AE$11=$AL$7,OR($AH$11="Southbound",$AH$11="Westbound")),'Raw Data'!AT1500,IF(AND($AE$11=$AL$1,$AH$11="Combined"),SUM('Raw Data'!AT257:AT258),IF(AND($AE$11=$AL$2,$AH$11="Combined"),SUM('Raw Data'!AT464:AT465),IF(AND($AE$11=$AL$3,$AH$11="Combined"),SUM('Raw Data'!AT671:AT672),IF(AND($AE$11=$AL$4,$AH$11="Combined"),SUM('Raw Data'!AT878:AT879),IF(AND($AE$11=$AL$5,$AH$11="Combined"),SUM('Raw Data'!AT1085:AT1086),IF(AND($AE$11=$AL$6,$AH$11="Combined"),SUM('Raw Data'!AT1292:AT1293),IF(AND($AE$11=$AL$7,$AH$11="Combined"),SUM('Raw Data'!AT1499:AT1500),"Error")))))))))))))))))))))</f>
        <v>0</v>
      </c>
      <c r="K81" s="6">
        <f>IF(AND($AE$11=$AL$1,OR($AH$11="Northbound",$AH$11="Eastbound")),'Raw Data'!AU257,IF(AND($AE$11=$AL$2,OR($AH$11="Northbound",$AH$11="Eastbound")),'Raw Data'!AU464,IF(AND($AE$11=$AL$3,OR($AH$11="Northbound",$AH$11="Eastbound")),'Raw Data'!AU671,IF(AND($AE$11=$AL$4,OR($AH$11="Northbound",$AH$11="Eastbound")),'Raw Data'!AU878,IF(AND($AE$11=$AL$5,OR($AH$11="Northbound",$AH$11="Eastbound")),'Raw Data'!AU1085,IF(AND($AE$11=$AL$6,OR($AH$11="Northbound",$AH$11="Eastbound")),'Raw Data'!AU1292,IF(AND($AE$11=$AL$7,OR($AH$11="Northbound",$AH$11="Eastbound")),'Raw Data'!AU1499,IF(AND($AE$11=$AL$1,OR($AH$11="Southbound",$AH$11="Westbound")),'Raw Data'!AU258,IF(AND($AE$11=$AL$2,OR($AH$11="Southbound",$AH$11="Westbound")),'Raw Data'!AU465,IF(AND($AE$11=$AL$3,OR($AH$11="Southbound",$AH$11="Westbound")),'Raw Data'!AU672,IF(AND($AE$11=$AL$4,OR($AH$11="Southbound",$AH$11="Westbound")),'Raw Data'!AU879,IF(AND($AE$11=$AL$5,OR($AH$11="Southbound",$AH$11="Westbound")),'Raw Data'!AU1086,IF(AND($AE$11=$AL$6,OR($AH$11="Southbound",$AH$11="Westbound")),'Raw Data'!AU1293,IF(AND($AE$11=$AL$7,OR($AH$11="Southbound",$AH$11="Westbound")),'Raw Data'!AU1500,IF(AND($AE$11=$AL$1,$AH$11="Combined"),SUM('Raw Data'!AU257:AU258),IF(AND($AE$11=$AL$2,$AH$11="Combined"),SUM('Raw Data'!AU464:AU465),IF(AND($AE$11=$AL$3,$AH$11="Combined"),SUM('Raw Data'!AU671:AU672),IF(AND($AE$11=$AL$4,$AH$11="Combined"),SUM('Raw Data'!AU878:AU879),IF(AND($AE$11=$AL$5,$AH$11="Combined"),SUM('Raw Data'!AU1085:AU1086),IF(AND($AE$11=$AL$6,$AH$11="Combined"),SUM('Raw Data'!AU1292:AU1293),IF(AND($AE$11=$AL$7,$AH$11="Combined"),SUM('Raw Data'!AU1499:AU1500),"Error")))))))))))))))))))))</f>
        <v>0</v>
      </c>
      <c r="L81" s="6">
        <f>IF(AND($AE$11=$AL$1,OR($AH$11="Northbound",$AH$11="Eastbound")),'Raw Data'!AV257,IF(AND($AE$11=$AL$2,OR($AH$11="Northbound",$AH$11="Eastbound")),'Raw Data'!AV464,IF(AND($AE$11=$AL$3,OR($AH$11="Northbound",$AH$11="Eastbound")),'Raw Data'!AV671,IF(AND($AE$11=$AL$4,OR($AH$11="Northbound",$AH$11="Eastbound")),'Raw Data'!AV878,IF(AND($AE$11=$AL$5,OR($AH$11="Northbound",$AH$11="Eastbound")),'Raw Data'!AV1085,IF(AND($AE$11=$AL$6,OR($AH$11="Northbound",$AH$11="Eastbound")),'Raw Data'!AV1292,IF(AND($AE$11=$AL$7,OR($AH$11="Northbound",$AH$11="Eastbound")),'Raw Data'!AV1499,IF(AND($AE$11=$AL$1,OR($AH$11="Southbound",$AH$11="Westbound")),'Raw Data'!AV258,IF(AND($AE$11=$AL$2,OR($AH$11="Southbound",$AH$11="Westbound")),'Raw Data'!AV465,IF(AND($AE$11=$AL$3,OR($AH$11="Southbound",$AH$11="Westbound")),'Raw Data'!AV672,IF(AND($AE$11=$AL$4,OR($AH$11="Southbound",$AH$11="Westbound")),'Raw Data'!AV879,IF(AND($AE$11=$AL$5,OR($AH$11="Southbound",$AH$11="Westbound")),'Raw Data'!AV1086,IF(AND($AE$11=$AL$6,OR($AH$11="Southbound",$AH$11="Westbound")),'Raw Data'!AV1293,IF(AND($AE$11=$AL$7,OR($AH$11="Southbound",$AH$11="Westbound")),'Raw Data'!AV1500,IF(AND($AE$11=$AL$1,$AH$11="Combined"),SUM('Raw Data'!AV257:AV258),IF(AND($AE$11=$AL$2,$AH$11="Combined"),SUM('Raw Data'!AV464:AV465),IF(AND($AE$11=$AL$3,$AH$11="Combined"),SUM('Raw Data'!AV671:AV672),IF(AND($AE$11=$AL$4,$AH$11="Combined"),SUM('Raw Data'!AV878:AV879),IF(AND($AE$11=$AL$5,$AH$11="Combined"),SUM('Raw Data'!AV1085:AV1086),IF(AND($AE$11=$AL$6,$AH$11="Combined"),SUM('Raw Data'!AV1292:AV1293),IF(AND($AE$11=$AL$7,$AH$11="Combined"),SUM('Raw Data'!AV1499:AV1500),"Error")))))))))))))))))))))</f>
        <v>0</v>
      </c>
      <c r="M81" s="6">
        <f>IF(AND($AE$11=$AL$1,OR($AH$11="Northbound",$AH$11="Eastbound")),'Raw Data'!AW257,IF(AND($AE$11=$AL$2,OR($AH$11="Northbound",$AH$11="Eastbound")),'Raw Data'!AW464,IF(AND($AE$11=$AL$3,OR($AH$11="Northbound",$AH$11="Eastbound")),'Raw Data'!AW671,IF(AND($AE$11=$AL$4,OR($AH$11="Northbound",$AH$11="Eastbound")),'Raw Data'!AW878,IF(AND($AE$11=$AL$5,OR($AH$11="Northbound",$AH$11="Eastbound")),'Raw Data'!AW1085,IF(AND($AE$11=$AL$6,OR($AH$11="Northbound",$AH$11="Eastbound")),'Raw Data'!AW1292,IF(AND($AE$11=$AL$7,OR($AH$11="Northbound",$AH$11="Eastbound")),'Raw Data'!AW1499,IF(AND($AE$11=$AL$1,OR($AH$11="Southbound",$AH$11="Westbound")),'Raw Data'!AW258,IF(AND($AE$11=$AL$2,OR($AH$11="Southbound",$AH$11="Westbound")),'Raw Data'!AW465,IF(AND($AE$11=$AL$3,OR($AH$11="Southbound",$AH$11="Westbound")),'Raw Data'!AW672,IF(AND($AE$11=$AL$4,OR($AH$11="Southbound",$AH$11="Westbound")),'Raw Data'!AW879,IF(AND($AE$11=$AL$5,OR($AH$11="Southbound",$AH$11="Westbound")),'Raw Data'!AW1086,IF(AND($AE$11=$AL$6,OR($AH$11="Southbound",$AH$11="Westbound")),'Raw Data'!AW1293,IF(AND($AE$11=$AL$7,OR($AH$11="Southbound",$AH$11="Westbound")),'Raw Data'!AW1500,IF(AND($AE$11=$AL$1,$AH$11="Combined"),SUM('Raw Data'!AW257:AW258),IF(AND($AE$11=$AL$2,$AH$11="Combined"),SUM('Raw Data'!AW464:AW465),IF(AND($AE$11=$AL$3,$AH$11="Combined"),SUM('Raw Data'!AW671:AW672),IF(AND($AE$11=$AL$4,$AH$11="Combined"),SUM('Raw Data'!AW878:AW879),IF(AND($AE$11=$AL$5,$AH$11="Combined"),SUM('Raw Data'!AW1085:AW1086),IF(AND($AE$11=$AL$6,$AH$11="Combined"),SUM('Raw Data'!AW1292:AW1293),IF(AND($AE$11=$AL$7,$AH$11="Combined"),SUM('Raw Data'!AW1499:AW1500),"Error")))))))))))))))))))))</f>
        <v>0</v>
      </c>
      <c r="N81" s="6">
        <f>IF(AND($AE$11=$AL$1,OR($AH$11="Northbound",$AH$11="Eastbound")),'Raw Data'!AX257,IF(AND($AE$11=$AL$2,OR($AH$11="Northbound",$AH$11="Eastbound")),'Raw Data'!AX464,IF(AND($AE$11=$AL$3,OR($AH$11="Northbound",$AH$11="Eastbound")),'Raw Data'!AX671,IF(AND($AE$11=$AL$4,OR($AH$11="Northbound",$AH$11="Eastbound")),'Raw Data'!AX878,IF(AND($AE$11=$AL$5,OR($AH$11="Northbound",$AH$11="Eastbound")),'Raw Data'!AX1085,IF(AND($AE$11=$AL$6,OR($AH$11="Northbound",$AH$11="Eastbound")),'Raw Data'!AX1292,IF(AND($AE$11=$AL$7,OR($AH$11="Northbound",$AH$11="Eastbound")),'Raw Data'!AX1499,IF(AND($AE$11=$AL$1,OR($AH$11="Southbound",$AH$11="Westbound")),'Raw Data'!AX258,IF(AND($AE$11=$AL$2,OR($AH$11="Southbound",$AH$11="Westbound")),'Raw Data'!AX465,IF(AND($AE$11=$AL$3,OR($AH$11="Southbound",$AH$11="Westbound")),'Raw Data'!AX672,IF(AND($AE$11=$AL$4,OR($AH$11="Southbound",$AH$11="Westbound")),'Raw Data'!AX879,IF(AND($AE$11=$AL$5,OR($AH$11="Southbound",$AH$11="Westbound")),'Raw Data'!AX1086,IF(AND($AE$11=$AL$6,OR($AH$11="Southbound",$AH$11="Westbound")),'Raw Data'!AX1293,IF(AND($AE$11=$AL$7,OR($AH$11="Southbound",$AH$11="Westbound")),'Raw Data'!AX1500,IF(AND($AE$11=$AL$1,$AH$11="Combined"),SUM('Raw Data'!AX257:AX258),IF(AND($AE$11=$AL$2,$AH$11="Combined"),SUM('Raw Data'!AX464:AX465),IF(AND($AE$11=$AL$3,$AH$11="Combined"),SUM('Raw Data'!AX671:AX672),IF(AND($AE$11=$AL$4,$AH$11="Combined"),SUM('Raw Data'!AX878:AX879),IF(AND($AE$11=$AL$5,$AH$11="Combined"),SUM('Raw Data'!AX1085:AX1086),IF(AND($AE$11=$AL$6,$AH$11="Combined"),SUM('Raw Data'!AX1292:AX1293),IF(AND($AE$11=$AL$7,$AH$11="Combined"),SUM('Raw Data'!AX1499:AX1500),"Error")))))))))))))))))))))</f>
        <v>0</v>
      </c>
      <c r="O81" s="6">
        <f>IF(AND($AE$11=$AL$1,OR($AH$11="Northbound",$AH$11="Eastbound")),'Raw Data'!AY257,IF(AND($AE$11=$AL$2,OR($AH$11="Northbound",$AH$11="Eastbound")),'Raw Data'!AY464,IF(AND($AE$11=$AL$3,OR($AH$11="Northbound",$AH$11="Eastbound")),'Raw Data'!AY671,IF(AND($AE$11=$AL$4,OR($AH$11="Northbound",$AH$11="Eastbound")),'Raw Data'!AY878,IF(AND($AE$11=$AL$5,OR($AH$11="Northbound",$AH$11="Eastbound")),'Raw Data'!AY1085,IF(AND($AE$11=$AL$6,OR($AH$11="Northbound",$AH$11="Eastbound")),'Raw Data'!AY1292,IF(AND($AE$11=$AL$7,OR($AH$11="Northbound",$AH$11="Eastbound")),'Raw Data'!AY1499,IF(AND($AE$11=$AL$1,OR($AH$11="Southbound",$AH$11="Westbound")),'Raw Data'!AY258,IF(AND($AE$11=$AL$2,OR($AH$11="Southbound",$AH$11="Westbound")),'Raw Data'!AY465,IF(AND($AE$11=$AL$3,OR($AH$11="Southbound",$AH$11="Westbound")),'Raw Data'!AY672,IF(AND($AE$11=$AL$4,OR($AH$11="Southbound",$AH$11="Westbound")),'Raw Data'!AY879,IF(AND($AE$11=$AL$5,OR($AH$11="Southbound",$AH$11="Westbound")),'Raw Data'!AY1086,IF(AND($AE$11=$AL$6,OR($AH$11="Southbound",$AH$11="Westbound")),'Raw Data'!AY1293,IF(AND($AE$11=$AL$7,OR($AH$11="Southbound",$AH$11="Westbound")),'Raw Data'!AY1500,IF(AND($AE$11=$AL$1,$AH$11="Combined"),SUM('Raw Data'!AY257:AY258),IF(AND($AE$11=$AL$2,$AH$11="Combined"),SUM('Raw Data'!AY464:AY465),IF(AND($AE$11=$AL$3,$AH$11="Combined"),SUM('Raw Data'!AY671:AY672),IF(AND($AE$11=$AL$4,$AH$11="Combined"),SUM('Raw Data'!AY878:AY879),IF(AND($AE$11=$AL$5,$AH$11="Combined"),SUM('Raw Data'!AY1085:AY1086),IF(AND($AE$11=$AL$6,$AH$11="Combined"),SUM('Raw Data'!AY1292:AY1293),IF(AND($AE$11=$AL$7,$AH$11="Combined"),SUM('Raw Data'!AY1499:AY1500),"Error")))))))))))))))))))))</f>
        <v>0</v>
      </c>
      <c r="P81" s="6">
        <f>IF(AND($AE$11=$AL$1,OR($AH$11="Northbound",$AH$11="Eastbound")),'Raw Data'!AZ257,IF(AND($AE$11=$AL$2,OR($AH$11="Northbound",$AH$11="Eastbound")),'Raw Data'!AZ464,IF(AND($AE$11=$AL$3,OR($AH$11="Northbound",$AH$11="Eastbound")),'Raw Data'!AZ671,IF(AND($AE$11=$AL$4,OR($AH$11="Northbound",$AH$11="Eastbound")),'Raw Data'!AZ878,IF(AND($AE$11=$AL$5,OR($AH$11="Northbound",$AH$11="Eastbound")),'Raw Data'!AZ1085,IF(AND($AE$11=$AL$6,OR($AH$11="Northbound",$AH$11="Eastbound")),'Raw Data'!AZ1292,IF(AND($AE$11=$AL$7,OR($AH$11="Northbound",$AH$11="Eastbound")),'Raw Data'!AZ1499,IF(AND($AE$11=$AL$1,OR($AH$11="Southbound",$AH$11="Westbound")),'Raw Data'!AZ258,IF(AND($AE$11=$AL$2,OR($AH$11="Southbound",$AH$11="Westbound")),'Raw Data'!AZ465,IF(AND($AE$11=$AL$3,OR($AH$11="Southbound",$AH$11="Westbound")),'Raw Data'!AZ672,IF(AND($AE$11=$AL$4,OR($AH$11="Southbound",$AH$11="Westbound")),'Raw Data'!AZ879,IF(AND($AE$11=$AL$5,OR($AH$11="Southbound",$AH$11="Westbound")),'Raw Data'!AZ1086,IF(AND($AE$11=$AL$6,OR($AH$11="Southbound",$AH$11="Westbound")),'Raw Data'!AZ1293,IF(AND($AE$11=$AL$7,OR($AH$11="Southbound",$AH$11="Westbound")),'Raw Data'!AZ1500,IF(AND($AE$11=$AL$1,$AH$11="Combined"),SUM('Raw Data'!AZ257:AZ258),IF(AND($AE$11=$AL$2,$AH$11="Combined"),SUM('Raw Data'!AZ464:AZ465),IF(AND($AE$11=$AL$3,$AH$11="Combined"),SUM('Raw Data'!AZ671:AZ672),IF(AND($AE$11=$AL$4,$AH$11="Combined"),SUM('Raw Data'!AZ878:AZ879),IF(AND($AE$11=$AL$5,$AH$11="Combined"),SUM('Raw Data'!AZ1085:AZ1086),IF(AND($AE$11=$AL$6,$AH$11="Combined"),SUM('Raw Data'!AZ1292:AZ1293),IF(AND($AE$11=$AL$7,$AH$11="Combined"),SUM('Raw Data'!AZ1499:AZ1500),"Error")))))))))))))))))))))</f>
        <v>0</v>
      </c>
      <c r="Q81" s="6">
        <f>IF(AND($AE$11=$AL$1,OR($AH$11="Northbound",$AH$11="Eastbound")),'Raw Data'!BA257,IF(AND($AE$11=$AL$2,OR($AH$11="Northbound",$AH$11="Eastbound")),'Raw Data'!BA464,IF(AND($AE$11=$AL$3,OR($AH$11="Northbound",$AH$11="Eastbound")),'Raw Data'!BA671,IF(AND($AE$11=$AL$4,OR($AH$11="Northbound",$AH$11="Eastbound")),'Raw Data'!BA878,IF(AND($AE$11=$AL$5,OR($AH$11="Northbound",$AH$11="Eastbound")),'Raw Data'!BA1085,IF(AND($AE$11=$AL$6,OR($AH$11="Northbound",$AH$11="Eastbound")),'Raw Data'!BA1292,IF(AND($AE$11=$AL$7,OR($AH$11="Northbound",$AH$11="Eastbound")),'Raw Data'!BA1499,IF(AND($AE$11=$AL$1,OR($AH$11="Southbound",$AH$11="Westbound")),'Raw Data'!BA258,IF(AND($AE$11=$AL$2,OR($AH$11="Southbound",$AH$11="Westbound")),'Raw Data'!BA465,IF(AND($AE$11=$AL$3,OR($AH$11="Southbound",$AH$11="Westbound")),'Raw Data'!BA672,IF(AND($AE$11=$AL$4,OR($AH$11="Southbound",$AH$11="Westbound")),'Raw Data'!BA879,IF(AND($AE$11=$AL$5,OR($AH$11="Southbound",$AH$11="Westbound")),'Raw Data'!BA1086,IF(AND($AE$11=$AL$6,OR($AH$11="Southbound",$AH$11="Westbound")),'Raw Data'!BA1293,IF(AND($AE$11=$AL$7,OR($AH$11="Southbound",$AH$11="Westbound")),'Raw Data'!BA1500,IF(AND($AE$11=$AL$1,$AH$11="Combined"),SUM('Raw Data'!BA257:BA258),IF(AND($AE$11=$AL$2,$AH$11="Combined"),SUM('Raw Data'!BA464:BA465),IF(AND($AE$11=$AL$3,$AH$11="Combined"),SUM('Raw Data'!BA671:BA672),IF(AND($AE$11=$AL$4,$AH$11="Combined"),SUM('Raw Data'!BA878:BA879),IF(AND($AE$11=$AL$5,$AH$11="Combined"),SUM('Raw Data'!BA1085:BA1086),IF(AND($AE$11=$AL$6,$AH$11="Combined"),SUM('Raw Data'!BA1292:BA1293),IF(AND($AE$11=$AL$7,$AH$11="Combined"),SUM('Raw Data'!BA1499:BA1500),"Error")))))))))))))))))))))</f>
        <v>0</v>
      </c>
      <c r="R81" s="6">
        <f>IF(AND($AE$11=$AL$1,OR($AH$11="Northbound",$AH$11="Eastbound")),'Raw Data'!BB257,IF(AND($AE$11=$AL$2,OR($AH$11="Northbound",$AH$11="Eastbound")),'Raw Data'!BB464,IF(AND($AE$11=$AL$3,OR($AH$11="Northbound",$AH$11="Eastbound")),'Raw Data'!BB671,IF(AND($AE$11=$AL$4,OR($AH$11="Northbound",$AH$11="Eastbound")),'Raw Data'!BB878,IF(AND($AE$11=$AL$5,OR($AH$11="Northbound",$AH$11="Eastbound")),'Raw Data'!BB1085,IF(AND($AE$11=$AL$6,OR($AH$11="Northbound",$AH$11="Eastbound")),'Raw Data'!BB1292,IF(AND($AE$11=$AL$7,OR($AH$11="Northbound",$AH$11="Eastbound")),'Raw Data'!BB1499,IF(AND($AE$11=$AL$1,OR($AH$11="Southbound",$AH$11="Westbound")),'Raw Data'!BB258,IF(AND($AE$11=$AL$2,OR($AH$11="Southbound",$AH$11="Westbound")),'Raw Data'!BB465,IF(AND($AE$11=$AL$3,OR($AH$11="Southbound",$AH$11="Westbound")),'Raw Data'!BB672,IF(AND($AE$11=$AL$4,OR($AH$11="Southbound",$AH$11="Westbound")),'Raw Data'!BB879,IF(AND($AE$11=$AL$5,OR($AH$11="Southbound",$AH$11="Westbound")),'Raw Data'!BB1086,IF(AND($AE$11=$AL$6,OR($AH$11="Southbound",$AH$11="Westbound")),'Raw Data'!BB1293,IF(AND($AE$11=$AL$7,OR($AH$11="Southbound",$AH$11="Westbound")),'Raw Data'!BB1500,IF(AND($AE$11=$AL$1,$AH$11="Combined"),SUM('Raw Data'!BB257:BB258),IF(AND($AE$11=$AL$2,$AH$11="Combined"),SUM('Raw Data'!BB464:BB465),IF(AND($AE$11=$AL$3,$AH$11="Combined"),SUM('Raw Data'!BB671:BB672),IF(AND($AE$11=$AL$4,$AH$11="Combined"),SUM('Raw Data'!BB878:BB879),IF(AND($AE$11=$AL$5,$AH$11="Combined"),SUM('Raw Data'!BB1085:BB1086),IF(AND($AE$11=$AL$6,$AH$11="Combined"),SUM('Raw Data'!BB1292:BB1293),IF(AND($AE$11=$AL$7,$AH$11="Combined"),SUM('Raw Data'!BB1499:BB1500),"Error")))))))))))))))))))))</f>
        <v>0</v>
      </c>
      <c r="S81" s="6">
        <f>IF(AND($AE$11=$AL$1,OR($AH$11="Northbound",$AH$11="Eastbound")),'Raw Data'!BC257,IF(AND($AE$11=$AL$2,OR($AH$11="Northbound",$AH$11="Eastbound")),'Raw Data'!BC464,IF(AND($AE$11=$AL$3,OR($AH$11="Northbound",$AH$11="Eastbound")),'Raw Data'!BC671,IF(AND($AE$11=$AL$4,OR($AH$11="Northbound",$AH$11="Eastbound")),'Raw Data'!BC878,IF(AND($AE$11=$AL$5,OR($AH$11="Northbound",$AH$11="Eastbound")),'Raw Data'!BC1085,IF(AND($AE$11=$AL$6,OR($AH$11="Northbound",$AH$11="Eastbound")),'Raw Data'!BC1292,IF(AND($AE$11=$AL$7,OR($AH$11="Northbound",$AH$11="Eastbound")),'Raw Data'!BC1499,IF(AND($AE$11=$AL$1,OR($AH$11="Southbound",$AH$11="Westbound")),'Raw Data'!BC258,IF(AND($AE$11=$AL$2,OR($AH$11="Southbound",$AH$11="Westbound")),'Raw Data'!BC465,IF(AND($AE$11=$AL$3,OR($AH$11="Southbound",$AH$11="Westbound")),'Raw Data'!BC672,IF(AND($AE$11=$AL$4,OR($AH$11="Southbound",$AH$11="Westbound")),'Raw Data'!BC879,IF(AND($AE$11=$AL$5,OR($AH$11="Southbound",$AH$11="Westbound")),'Raw Data'!BC1086,IF(AND($AE$11=$AL$6,OR($AH$11="Southbound",$AH$11="Westbound")),'Raw Data'!BC1293,IF(AND($AE$11=$AL$7,OR($AH$11="Southbound",$AH$11="Westbound")),'Raw Data'!BC1500,IF(AND($AE$11=$AL$1,$AH$11="Combined"),SUM('Raw Data'!BC257:BC258),IF(AND($AE$11=$AL$2,$AH$11="Combined"),SUM('Raw Data'!BC464:BC465),IF(AND($AE$11=$AL$3,$AH$11="Combined"),SUM('Raw Data'!BC671:BC672),IF(AND($AE$11=$AL$4,$AH$11="Combined"),SUM('Raw Data'!BC878:BC879),IF(AND($AE$11=$AL$5,$AH$11="Combined"),SUM('Raw Data'!BC1085:BC1086),IF(AND($AE$11=$AL$6,$AH$11="Combined"),SUM('Raw Data'!BC1292:BC1293),IF(AND($AE$11=$AL$7,$AH$11="Combined"),SUM('Raw Data'!BC1499:BC1500),"Error")))))))))))))))))))))</f>
        <v>0</v>
      </c>
      <c r="T81" s="6">
        <f>IF(AND($AE$11=$AL$1,OR($AH$11="Northbound",$AH$11="Eastbound")),'Raw Data'!BD257,IF(AND($AE$11=$AL$2,OR($AH$11="Northbound",$AH$11="Eastbound")),'Raw Data'!BD464,IF(AND($AE$11=$AL$3,OR($AH$11="Northbound",$AH$11="Eastbound")),'Raw Data'!BD671,IF(AND($AE$11=$AL$4,OR($AH$11="Northbound",$AH$11="Eastbound")),'Raw Data'!BD878,IF(AND($AE$11=$AL$5,OR($AH$11="Northbound",$AH$11="Eastbound")),'Raw Data'!BD1085,IF(AND($AE$11=$AL$6,OR($AH$11="Northbound",$AH$11="Eastbound")),'Raw Data'!BD1292,IF(AND($AE$11=$AL$7,OR($AH$11="Northbound",$AH$11="Eastbound")),'Raw Data'!BD1499,IF(AND($AE$11=$AL$1,OR($AH$11="Southbound",$AH$11="Westbound")),'Raw Data'!BD258,IF(AND($AE$11=$AL$2,OR($AH$11="Southbound",$AH$11="Westbound")),'Raw Data'!BD465,IF(AND($AE$11=$AL$3,OR($AH$11="Southbound",$AH$11="Westbound")),'Raw Data'!BD672,IF(AND($AE$11=$AL$4,OR($AH$11="Southbound",$AH$11="Westbound")),'Raw Data'!BD879,IF(AND($AE$11=$AL$5,OR($AH$11="Southbound",$AH$11="Westbound")),'Raw Data'!BD1086,IF(AND($AE$11=$AL$6,OR($AH$11="Southbound",$AH$11="Westbound")),'Raw Data'!BD1293,IF(AND($AE$11=$AL$7,OR($AH$11="Southbound",$AH$11="Westbound")),'Raw Data'!BD1500,IF(AND($AE$11=$AL$1,$AH$11="Combined"),SUM('Raw Data'!BD257:BD258),IF(AND($AE$11=$AL$2,$AH$11="Combined"),SUM('Raw Data'!BD464:BD465),IF(AND($AE$11=$AL$3,$AH$11="Combined"),SUM('Raw Data'!BD671:BD672),IF(AND($AE$11=$AL$4,$AH$11="Combined"),SUM('Raw Data'!BD878:BD879),IF(AND($AE$11=$AL$5,$AH$11="Combined"),SUM('Raw Data'!BD1085:BD1086),IF(AND($AE$11=$AL$6,$AH$11="Combined"),SUM('Raw Data'!BD1292:BD1293),IF(AND($AE$11=$AL$7,$AH$11="Combined"),SUM('Raw Data'!BD1499:BD1500),"Error")))))))))))))))))))))</f>
        <v>0</v>
      </c>
      <c r="U81" s="6">
        <f>IF(AND($AE$11=$AL$1,OR($AH$11="Northbound",$AH$11="Eastbound")),'Raw Data'!BE257,IF(AND($AE$11=$AL$2,OR($AH$11="Northbound",$AH$11="Eastbound")),'Raw Data'!BE464,IF(AND($AE$11=$AL$3,OR($AH$11="Northbound",$AH$11="Eastbound")),'Raw Data'!BE671,IF(AND($AE$11=$AL$4,OR($AH$11="Northbound",$AH$11="Eastbound")),'Raw Data'!BE878,IF(AND($AE$11=$AL$5,OR($AH$11="Northbound",$AH$11="Eastbound")),'Raw Data'!BE1085,IF(AND($AE$11=$AL$6,OR($AH$11="Northbound",$AH$11="Eastbound")),'Raw Data'!BE1292,IF(AND($AE$11=$AL$7,OR($AH$11="Northbound",$AH$11="Eastbound")),'Raw Data'!BE1499,IF(AND($AE$11=$AL$1,OR($AH$11="Southbound",$AH$11="Westbound")),'Raw Data'!BE258,IF(AND($AE$11=$AL$2,OR($AH$11="Southbound",$AH$11="Westbound")),'Raw Data'!BE465,IF(AND($AE$11=$AL$3,OR($AH$11="Southbound",$AH$11="Westbound")),'Raw Data'!BE672,IF(AND($AE$11=$AL$4,OR($AH$11="Southbound",$AH$11="Westbound")),'Raw Data'!BE879,IF(AND($AE$11=$AL$5,OR($AH$11="Southbound",$AH$11="Westbound")),'Raw Data'!BE1086,IF(AND($AE$11=$AL$6,OR($AH$11="Southbound",$AH$11="Westbound")),'Raw Data'!BE1293,IF(AND($AE$11=$AL$7,OR($AH$11="Southbound",$AH$11="Westbound")),'Raw Data'!BE1500,IF(AND($AE$11=$AL$1,$AH$11="Combined"),SUM('Raw Data'!BE257:BE258),IF(AND($AE$11=$AL$2,$AH$11="Combined"),SUM('Raw Data'!BE464:BE465),IF(AND($AE$11=$AL$3,$AH$11="Combined"),SUM('Raw Data'!BE671:BE672),IF(AND($AE$11=$AL$4,$AH$11="Combined"),SUM('Raw Data'!BE878:BE879),IF(AND($AE$11=$AL$5,$AH$11="Combined"),SUM('Raw Data'!BE1085:BE1086),IF(AND($AE$11=$AL$6,$AH$11="Combined"),SUM('Raw Data'!BE1292:BE1293),IF(AND($AE$11=$AL$7,$AH$11="Combined"),SUM('Raw Data'!BE1499:BE1500),"Error")))))))))))))))))))))</f>
        <v>0</v>
      </c>
      <c r="V81" s="6">
        <f>IF(AND($AE$11=$AL$1,OR($AH$11="Northbound",$AH$11="Eastbound")),'Raw Data'!BF257,IF(AND($AE$11=$AL$2,OR($AH$11="Northbound",$AH$11="Eastbound")),'Raw Data'!BF464,IF(AND($AE$11=$AL$3,OR($AH$11="Northbound",$AH$11="Eastbound")),'Raw Data'!BF671,IF(AND($AE$11=$AL$4,OR($AH$11="Northbound",$AH$11="Eastbound")),'Raw Data'!BF878,IF(AND($AE$11=$AL$5,OR($AH$11="Northbound",$AH$11="Eastbound")),'Raw Data'!BF1085,IF(AND($AE$11=$AL$6,OR($AH$11="Northbound",$AH$11="Eastbound")),'Raw Data'!BF1292,IF(AND($AE$11=$AL$7,OR($AH$11="Northbound",$AH$11="Eastbound")),'Raw Data'!BF1499,IF(AND($AE$11=$AL$1,OR($AH$11="Southbound",$AH$11="Westbound")),'Raw Data'!BF258,IF(AND($AE$11=$AL$2,OR($AH$11="Southbound",$AH$11="Westbound")),'Raw Data'!BF465,IF(AND($AE$11=$AL$3,OR($AH$11="Southbound",$AH$11="Westbound")),'Raw Data'!BF672,IF(AND($AE$11=$AL$4,OR($AH$11="Southbound",$AH$11="Westbound")),'Raw Data'!BF879,IF(AND($AE$11=$AL$5,OR($AH$11="Southbound",$AH$11="Westbound")),'Raw Data'!BF1086,IF(AND($AE$11=$AL$6,OR($AH$11="Southbound",$AH$11="Westbound")),'Raw Data'!BF1293,IF(AND($AE$11=$AL$7,OR($AH$11="Southbound",$AH$11="Westbound")),'Raw Data'!BF1500,IF(AND($AE$11=$AL$1,$AH$11="Combined"),SUM('Raw Data'!BF257:BF258),IF(AND($AE$11=$AL$2,$AH$11="Combined"),SUM('Raw Data'!BF464:BF465),IF(AND($AE$11=$AL$3,$AH$11="Combined"),SUM('Raw Data'!BF671:BF672),IF(AND($AE$11=$AL$4,$AH$11="Combined"),SUM('Raw Data'!BF878:BF879),IF(AND($AE$11=$AL$5,$AH$11="Combined"),SUM('Raw Data'!BF1085:BF1086),IF(AND($AE$11=$AL$6,$AH$11="Combined"),SUM('Raw Data'!BF1292:BF1293),IF(AND($AE$11=$AL$7,$AH$11="Combined"),SUM('Raw Data'!BF1499:BF1500),"Error")))))))))))))))))))))</f>
        <v>0</v>
      </c>
      <c r="W81" s="6">
        <f>IF(AND($AE$11=$AL$1,OR($AH$11="Northbound",$AH$11="Eastbound")),'Raw Data'!BG257,IF(AND($AE$11=$AL$2,OR($AH$11="Northbound",$AH$11="Eastbound")),'Raw Data'!BG464,IF(AND($AE$11=$AL$3,OR($AH$11="Northbound",$AH$11="Eastbound")),'Raw Data'!BG671,IF(AND($AE$11=$AL$4,OR($AH$11="Northbound",$AH$11="Eastbound")),'Raw Data'!BG878,IF(AND($AE$11=$AL$5,OR($AH$11="Northbound",$AH$11="Eastbound")),'Raw Data'!BG1085,IF(AND($AE$11=$AL$6,OR($AH$11="Northbound",$AH$11="Eastbound")),'Raw Data'!BG1292,IF(AND($AE$11=$AL$7,OR($AH$11="Northbound",$AH$11="Eastbound")),'Raw Data'!BG1499,IF(AND($AE$11=$AL$1,OR($AH$11="Southbound",$AH$11="Westbound")),'Raw Data'!BG258,IF(AND($AE$11=$AL$2,OR($AH$11="Southbound",$AH$11="Westbound")),'Raw Data'!BG465,IF(AND($AE$11=$AL$3,OR($AH$11="Southbound",$AH$11="Westbound")),'Raw Data'!BG672,IF(AND($AE$11=$AL$4,OR($AH$11="Southbound",$AH$11="Westbound")),'Raw Data'!BG879,IF(AND($AE$11=$AL$5,OR($AH$11="Southbound",$AH$11="Westbound")),'Raw Data'!BG1086,IF(AND($AE$11=$AL$6,OR($AH$11="Southbound",$AH$11="Westbound")),'Raw Data'!BG1293,IF(AND($AE$11=$AL$7,OR($AH$11="Southbound",$AH$11="Westbound")),'Raw Data'!BG1500,IF(AND($AE$11=$AL$1,$AH$11="Combined"),SUM('Raw Data'!BG257:BG258),IF(AND($AE$11=$AL$2,$AH$11="Combined"),SUM('Raw Data'!BG464:BG465),IF(AND($AE$11=$AL$3,$AH$11="Combined"),SUM('Raw Data'!BG671:BG672),IF(AND($AE$11=$AL$4,$AH$11="Combined"),SUM('Raw Data'!BG878:BG879),IF(AND($AE$11=$AL$5,$AH$11="Combined"),SUM('Raw Data'!BG1085:BG1086),IF(AND($AE$11=$AL$6,$AH$11="Combined"),SUM('Raw Data'!BG1292:BG1293),IF(AND($AE$11=$AL$7,$AH$11="Combined"),SUM('Raw Data'!BG1499:BG1500),"Error")))))))))))))))))))))</f>
        <v>0</v>
      </c>
      <c r="X81" s="6">
        <f t="shared" si="5"/>
        <v>4</v>
      </c>
      <c r="Y81" s="24">
        <f t="shared" si="3"/>
        <v>36.363636363636367</v>
      </c>
      <c r="Z81" s="6" t="str">
        <f>IF(AND($AE$11=$AL$1,OR($AH$11="Northbound",$AH$11="Eastbound")),'Raw Data'!BH257,IF(AND($AE$11=$AL$2,OR($AH$11="Northbound",$AH$11="Eastbound")),'Raw Data'!BH464,IF(AND($AE$11=$AL$3,OR($AH$11="Northbound",$AH$11="Eastbound")),'Raw Data'!BH671,IF(AND($AE$11=$AL$4,OR($AH$11="Northbound",$AH$11="Eastbound")),'Raw Data'!BH878,IF(AND($AE$11=$AL$5,OR($AH$11="Northbound",$AH$11="Eastbound")),'Raw Data'!BH1085,IF(AND($AE$11=$AL$6,OR($AH$11="Northbound",$AH$11="Eastbound")),'Raw Data'!BH1292,IF(AND($AE$11=$AL$7,OR($AH$11="Northbound",$AH$11="Eastbound")),'Raw Data'!BH1499,IF(AND($AE$11=$AL$1,OR($AH$11="Southbound",$AH$11="Westbound")),'Raw Data'!BH258,IF(AND($AE$11=$AL$2,OR($AH$11="Southbound",$AH$11="Westbound")),'Raw Data'!BH465,IF(AND($AE$11=$AL$3,OR($AH$11="Southbound",$AH$11="Westbound")),'Raw Data'!BH672,IF(AND($AE$11=$AL$4,OR($AH$11="Southbound",$AH$11="Westbound")),'Raw Data'!BH879,IF(AND($AE$11=$AL$5,OR($AH$11="Southbound",$AH$11="Westbound")),'Raw Data'!BH1086,IF(AND($AE$11=$AL$6,OR($AH$11="Southbound",$AH$11="Westbound")),'Raw Data'!BH1293,IF(AND($AE$11=$AL$7,OR($AH$11="Southbound",$AH$11="Westbound")),'Raw Data'!BH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1" s="6" t="str">
        <f>IF(AND($AE$11=$AL$1,OR($AH$11="Northbound",$AH$11="Eastbound")),'Raw Data'!BI257,IF(AND($AE$11=$AL$2,OR($AH$11="Northbound",$AH$11="Eastbound")),'Raw Data'!BI464,IF(AND($AE$11=$AL$3,OR($AH$11="Northbound",$AH$11="Eastbound")),'Raw Data'!BI671,IF(AND($AE$11=$AL$4,OR($AH$11="Northbound",$AH$11="Eastbound")),'Raw Data'!BI878,IF(AND($AE$11=$AL$5,OR($AH$11="Northbound",$AH$11="Eastbound")),'Raw Data'!BI1085,IF(AND($AE$11=$AL$6,OR($AH$11="Northbound",$AH$11="Eastbound")),'Raw Data'!BI1292,IF(AND($AE$11=$AL$7,OR($AH$11="Northbound",$AH$11="Eastbound")),'Raw Data'!BI1499,IF(AND($AE$11=$AL$1,OR($AH$11="Southbound",$AH$11="Westbound")),'Raw Data'!BI258,IF(AND($AE$11=$AL$2,OR($AH$11="Southbound",$AH$11="Westbound")),'Raw Data'!BI465,IF(AND($AE$11=$AL$3,OR($AH$11="Southbound",$AH$11="Westbound")),'Raw Data'!BI672,IF(AND($AE$11=$AL$4,OR($AH$11="Southbound",$AH$11="Westbound")),'Raw Data'!BI879,IF(AND($AE$11=$AL$5,OR($AH$11="Southbound",$AH$11="Westbound")),'Raw Data'!BI1086,IF(AND($AE$11=$AL$6,OR($AH$11="Southbound",$AH$11="Westbound")),'Raw Data'!BI1293,IF(AND($AE$11=$AL$7,OR($AH$11="Southbound",$AH$11="Westbound")),'Raw Data'!BI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1" s="6" t="str">
        <f>IF(AND($AE$11=$AL$1,OR($AH$11="Northbound",$AH$11="Eastbound")),'Raw Data'!BJ257,IF(AND($AE$11=$AL$2,OR($AH$11="Northbound",$AH$11="Eastbound")),'Raw Data'!BJ464,IF(AND($AE$11=$AL$3,OR($AH$11="Northbound",$AH$11="Eastbound")),'Raw Data'!BJ671,IF(AND($AE$11=$AL$4,OR($AH$11="Northbound",$AH$11="Eastbound")),'Raw Data'!BJ878,IF(AND($AE$11=$AL$5,OR($AH$11="Northbound",$AH$11="Eastbound")),'Raw Data'!BJ1085,IF(AND($AE$11=$AL$6,OR($AH$11="Northbound",$AH$11="Eastbound")),'Raw Data'!BJ1292,IF(AND($AE$11=$AL$7,OR($AH$11="Northbound",$AH$11="Eastbound")),'Raw Data'!BJ1499,IF(AND($AE$11=$AL$1,OR($AH$11="Southbound",$AH$11="Westbound")),'Raw Data'!BJ258,IF(AND($AE$11=$AL$2,OR($AH$11="Southbound",$AH$11="Westbound")),'Raw Data'!BJ465,IF(AND($AE$11=$AL$3,OR($AH$11="Southbound",$AH$11="Westbound")),'Raw Data'!BJ672,IF(AND($AE$11=$AL$4,OR($AH$11="Southbound",$AH$11="Westbound")),'Raw Data'!BJ879,IF(AND($AE$11=$AL$5,OR($AH$11="Southbound",$AH$11="Westbound")),'Raw Data'!BJ1086,IF(AND($AE$11=$AL$6,OR($AH$11="Southbound",$AH$11="Westbound")),'Raw Data'!BJ1293,IF(AND($AE$11=$AL$7,OR($AH$11="Southbound",$AH$11="Westbound")),'Raw Data'!BJ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1" s="70" t="str">
        <f>IF(AND($AE$11=$AL$1,OR($AH$11="Northbound",$AH$11="Eastbound")),'Raw Data'!BK257,IF(AND($AE$11=$AL$2,OR($AH$11="Northbound",$AH$11="Eastbound")),'Raw Data'!BK464,IF(AND($AE$11=$AL$3,OR($AH$11="Northbound",$AH$11="Eastbound")),'Raw Data'!BK671,IF(AND($AE$11=$AL$4,OR($AH$11="Northbound",$AH$11="Eastbound")),'Raw Data'!BK878,IF(AND($AE$11=$AL$5,OR($AH$11="Northbound",$AH$11="Eastbound")),'Raw Data'!BK1085,IF(AND($AE$11=$AL$6,OR($AH$11="Northbound",$AH$11="Eastbound")),'Raw Data'!BK1292,IF(AND($AE$11=$AL$7,OR($AH$11="Northbound",$AH$11="Eastbound")),'Raw Data'!BK1499,IF(AND($AE$11=$AL$1,OR($AH$11="Southbound",$AH$11="Westbound")),'Raw Data'!BK258,IF(AND($AE$11=$AL$2,OR($AH$11="Southbound",$AH$11="Westbound")),'Raw Data'!BK465,IF(AND($AE$11=$AL$3,OR($AH$11="Southbound",$AH$11="Westbound")),'Raw Data'!BK672,IF(AND($AE$11=$AL$4,OR($AH$11="Southbound",$AH$11="Westbound")),'Raw Data'!BK879,IF(AND($AE$11=$AL$5,OR($AH$11="Southbound",$AH$11="Westbound")),'Raw Data'!BK1086,IF(AND($AE$11=$AL$6,OR($AH$11="Southbound",$AH$11="Westbound")),'Raw Data'!BK1293,IF(AND($AE$11=$AL$7,OR($AH$11="Southbound",$AH$11="Westbound")),'Raw Data'!BK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1" s="47"/>
      <c r="AF81" s="47"/>
      <c r="AG81" s="47"/>
      <c r="AH81" s="47"/>
      <c r="AI81" s="47"/>
      <c r="AJ81" s="47"/>
      <c r="AK81" s="47"/>
      <c r="AL81" s="51"/>
      <c r="AM81" s="51"/>
      <c r="AN81" s="41"/>
      <c r="AO81" s="51"/>
      <c r="AQ81" s="47"/>
      <c r="AR81" s="47"/>
      <c r="AT81" s="47"/>
      <c r="AU81" s="47"/>
    </row>
    <row r="82" spans="1:47" ht="13.8" x14ac:dyDescent="0.25">
      <c r="A82" s="43">
        <v>0.70833333333333404</v>
      </c>
      <c r="B82" s="54">
        <f t="shared" si="4"/>
        <v>11</v>
      </c>
      <c r="C82" s="6">
        <f>IF(AND($AE$11=$AL$1,OR($AH$11="Northbound",$AH$11="Eastbound")),'Raw Data'!AM259,IF(AND($AE$11=$AL$2,OR($AH$11="Northbound",$AH$11="Eastbound")),'Raw Data'!AM466,IF(AND($AE$11=$AL$3,OR($AH$11="Northbound",$AH$11="Eastbound")),'Raw Data'!AM673,IF(AND($AE$11=$AL$4,OR($AH$11="Northbound",$AH$11="Eastbound")),'Raw Data'!AM880,IF(AND($AE$11=$AL$5,OR($AH$11="Northbound",$AH$11="Eastbound")),'Raw Data'!AM1087,IF(AND($AE$11=$AL$6,OR($AH$11="Northbound",$AH$11="Eastbound")),'Raw Data'!AM1294,IF(AND($AE$11=$AL$7,OR($AH$11="Northbound",$AH$11="Eastbound")),'Raw Data'!AM1501,IF(AND($AE$11=$AL$1,OR($AH$11="Southbound",$AH$11="Westbound")),'Raw Data'!AM260,IF(AND($AE$11=$AL$2,OR($AH$11="Southbound",$AH$11="Westbound")),'Raw Data'!AM467,IF(AND($AE$11=$AL$3,OR($AH$11="Southbound",$AH$11="Westbound")),'Raw Data'!AM674,IF(AND($AE$11=$AL$4,OR($AH$11="Southbound",$AH$11="Westbound")),'Raw Data'!AM881,IF(AND($AE$11=$AL$5,OR($AH$11="Southbound",$AH$11="Westbound")),'Raw Data'!AM1088,IF(AND($AE$11=$AL$6,OR($AH$11="Southbound",$AH$11="Westbound")),'Raw Data'!AM1295,IF(AND($AE$11=$AL$7,OR($AH$11="Southbound",$AH$11="Westbound")),'Raw Data'!AM1502,IF(AND($AE$11=$AL$1,$AH$11="Combined"),SUM('Raw Data'!AM259:AM260),IF(AND($AE$11=$AL$2,$AH$11="Combined"),SUM('Raw Data'!AM466:AM467),IF(AND($AE$11=$AL$3,$AH$11="Combined"),SUM('Raw Data'!AM673:AM674),IF(AND($AE$11=$AL$4,$AH$11="Combined"),SUM('Raw Data'!AM880:AM881),IF(AND($AE$11=$AL$5,$AH$11="Combined"),SUM('Raw Data'!AM1087:AM1088),IF(AND($AE$11=$AL$6,$AH$11="Combined"),SUM('Raw Data'!AM1294:AM1295),IF(AND($AE$11=$AL$7,$AH$11="Combined"),SUM('Raw Data'!AM1501:AM1502),"Error")))))))))))))))))))))</f>
        <v>0</v>
      </c>
      <c r="D82" s="6">
        <f>IF(AND($AE$11=$AL$1,OR($AH$11="Northbound",$AH$11="Eastbound")),'Raw Data'!AN259,IF(AND($AE$11=$AL$2,OR($AH$11="Northbound",$AH$11="Eastbound")),'Raw Data'!AN466,IF(AND($AE$11=$AL$3,OR($AH$11="Northbound",$AH$11="Eastbound")),'Raw Data'!AN673,IF(AND($AE$11=$AL$4,OR($AH$11="Northbound",$AH$11="Eastbound")),'Raw Data'!AN880,IF(AND($AE$11=$AL$5,OR($AH$11="Northbound",$AH$11="Eastbound")),'Raw Data'!AN1087,IF(AND($AE$11=$AL$6,OR($AH$11="Northbound",$AH$11="Eastbound")),'Raw Data'!AN1294,IF(AND($AE$11=$AL$7,OR($AH$11="Northbound",$AH$11="Eastbound")),'Raw Data'!AN1501,IF(AND($AE$11=$AL$1,OR($AH$11="Southbound",$AH$11="Westbound")),'Raw Data'!AN260,IF(AND($AE$11=$AL$2,OR($AH$11="Southbound",$AH$11="Westbound")),'Raw Data'!AN467,IF(AND($AE$11=$AL$3,OR($AH$11="Southbound",$AH$11="Westbound")),'Raw Data'!AN674,IF(AND($AE$11=$AL$4,OR($AH$11="Southbound",$AH$11="Westbound")),'Raw Data'!AN881,IF(AND($AE$11=$AL$5,OR($AH$11="Southbound",$AH$11="Westbound")),'Raw Data'!AN1088,IF(AND($AE$11=$AL$6,OR($AH$11="Southbound",$AH$11="Westbound")),'Raw Data'!AN1295,IF(AND($AE$11=$AL$7,OR($AH$11="Southbound",$AH$11="Westbound")),'Raw Data'!AN1502,IF(AND($AE$11=$AL$1,$AH$11="Combined"),SUM('Raw Data'!AN259:AN260),IF(AND($AE$11=$AL$2,$AH$11="Combined"),SUM('Raw Data'!AN466:AN467),IF(AND($AE$11=$AL$3,$AH$11="Combined"),SUM('Raw Data'!AN673:AN674),IF(AND($AE$11=$AL$4,$AH$11="Combined"),SUM('Raw Data'!AN880:AN881),IF(AND($AE$11=$AL$5,$AH$11="Combined"),SUM('Raw Data'!AN1087:AN1088),IF(AND($AE$11=$AL$6,$AH$11="Combined"),SUM('Raw Data'!AN1294:AN1295),IF(AND($AE$11=$AL$7,$AH$11="Combined"),SUM('Raw Data'!AN1501:AN1502),"Error")))))))))))))))))))))</f>
        <v>1</v>
      </c>
      <c r="E82" s="6">
        <f>IF(AND($AE$11=$AL$1,OR($AH$11="Northbound",$AH$11="Eastbound")),'Raw Data'!AO259,IF(AND($AE$11=$AL$2,OR($AH$11="Northbound",$AH$11="Eastbound")),'Raw Data'!AO466,IF(AND($AE$11=$AL$3,OR($AH$11="Northbound",$AH$11="Eastbound")),'Raw Data'!AO673,IF(AND($AE$11=$AL$4,OR($AH$11="Northbound",$AH$11="Eastbound")),'Raw Data'!AO880,IF(AND($AE$11=$AL$5,OR($AH$11="Northbound",$AH$11="Eastbound")),'Raw Data'!AO1087,IF(AND($AE$11=$AL$6,OR($AH$11="Northbound",$AH$11="Eastbound")),'Raw Data'!AO1294,IF(AND($AE$11=$AL$7,OR($AH$11="Northbound",$AH$11="Eastbound")),'Raw Data'!AO1501,IF(AND($AE$11=$AL$1,OR($AH$11="Southbound",$AH$11="Westbound")),'Raw Data'!AO260,IF(AND($AE$11=$AL$2,OR($AH$11="Southbound",$AH$11="Westbound")),'Raw Data'!AO467,IF(AND($AE$11=$AL$3,OR($AH$11="Southbound",$AH$11="Westbound")),'Raw Data'!AO674,IF(AND($AE$11=$AL$4,OR($AH$11="Southbound",$AH$11="Westbound")),'Raw Data'!AO881,IF(AND($AE$11=$AL$5,OR($AH$11="Southbound",$AH$11="Westbound")),'Raw Data'!AO1088,IF(AND($AE$11=$AL$6,OR($AH$11="Southbound",$AH$11="Westbound")),'Raw Data'!AO1295,IF(AND($AE$11=$AL$7,OR($AH$11="Southbound",$AH$11="Westbound")),'Raw Data'!AO1502,IF(AND($AE$11=$AL$1,$AH$11="Combined"),SUM('Raw Data'!AO259:AO260),IF(AND($AE$11=$AL$2,$AH$11="Combined"),SUM('Raw Data'!AO466:AO467),IF(AND($AE$11=$AL$3,$AH$11="Combined"),SUM('Raw Data'!AO673:AO674),IF(AND($AE$11=$AL$4,$AH$11="Combined"),SUM('Raw Data'!AO880:AO881),IF(AND($AE$11=$AL$5,$AH$11="Combined"),SUM('Raw Data'!AO1087:AO1088),IF(AND($AE$11=$AL$6,$AH$11="Combined"),SUM('Raw Data'!AO1294:AO1295),IF(AND($AE$11=$AL$7,$AH$11="Combined"),SUM('Raw Data'!AO1501:AO1502),"Error")))))))))))))))))))))</f>
        <v>7</v>
      </c>
      <c r="F82" s="6">
        <f>IF(AND($AE$11=$AL$1,OR($AH$11="Northbound",$AH$11="Eastbound")),'Raw Data'!AP259,IF(AND($AE$11=$AL$2,OR($AH$11="Northbound",$AH$11="Eastbound")),'Raw Data'!AP466,IF(AND($AE$11=$AL$3,OR($AH$11="Northbound",$AH$11="Eastbound")),'Raw Data'!AP673,IF(AND($AE$11=$AL$4,OR($AH$11="Northbound",$AH$11="Eastbound")),'Raw Data'!AP880,IF(AND($AE$11=$AL$5,OR($AH$11="Northbound",$AH$11="Eastbound")),'Raw Data'!AP1087,IF(AND($AE$11=$AL$6,OR($AH$11="Northbound",$AH$11="Eastbound")),'Raw Data'!AP1294,IF(AND($AE$11=$AL$7,OR($AH$11="Northbound",$AH$11="Eastbound")),'Raw Data'!AP1501,IF(AND($AE$11=$AL$1,OR($AH$11="Southbound",$AH$11="Westbound")),'Raw Data'!AP260,IF(AND($AE$11=$AL$2,OR($AH$11="Southbound",$AH$11="Westbound")),'Raw Data'!AP467,IF(AND($AE$11=$AL$3,OR($AH$11="Southbound",$AH$11="Westbound")),'Raw Data'!AP674,IF(AND($AE$11=$AL$4,OR($AH$11="Southbound",$AH$11="Westbound")),'Raw Data'!AP881,IF(AND($AE$11=$AL$5,OR($AH$11="Southbound",$AH$11="Westbound")),'Raw Data'!AP1088,IF(AND($AE$11=$AL$6,OR($AH$11="Southbound",$AH$11="Westbound")),'Raw Data'!AP1295,IF(AND($AE$11=$AL$7,OR($AH$11="Southbound",$AH$11="Westbound")),'Raw Data'!AP1502,IF(AND($AE$11=$AL$1,$AH$11="Combined"),SUM('Raw Data'!AP259:AP260),IF(AND($AE$11=$AL$2,$AH$11="Combined"),SUM('Raw Data'!AP466:AP467),IF(AND($AE$11=$AL$3,$AH$11="Combined"),SUM('Raw Data'!AP673:AP674),IF(AND($AE$11=$AL$4,$AH$11="Combined"),SUM('Raw Data'!AP880:AP881),IF(AND($AE$11=$AL$5,$AH$11="Combined"),SUM('Raw Data'!AP1087:AP1088),IF(AND($AE$11=$AL$6,$AH$11="Combined"),SUM('Raw Data'!AP1294:AP1295),IF(AND($AE$11=$AL$7,$AH$11="Combined"),SUM('Raw Data'!AP1501:AP1502),"Error")))))))))))))))))))))</f>
        <v>1</v>
      </c>
      <c r="G82" s="6">
        <f>IF(AND($AE$11=$AL$1,OR($AH$11="Northbound",$AH$11="Eastbound")),'Raw Data'!AQ259,IF(AND($AE$11=$AL$2,OR($AH$11="Northbound",$AH$11="Eastbound")),'Raw Data'!AQ466,IF(AND($AE$11=$AL$3,OR($AH$11="Northbound",$AH$11="Eastbound")),'Raw Data'!AQ673,IF(AND($AE$11=$AL$4,OR($AH$11="Northbound",$AH$11="Eastbound")),'Raw Data'!AQ880,IF(AND($AE$11=$AL$5,OR($AH$11="Northbound",$AH$11="Eastbound")),'Raw Data'!AQ1087,IF(AND($AE$11=$AL$6,OR($AH$11="Northbound",$AH$11="Eastbound")),'Raw Data'!AQ1294,IF(AND($AE$11=$AL$7,OR($AH$11="Northbound",$AH$11="Eastbound")),'Raw Data'!AQ1501,IF(AND($AE$11=$AL$1,OR($AH$11="Southbound",$AH$11="Westbound")),'Raw Data'!AQ260,IF(AND($AE$11=$AL$2,OR($AH$11="Southbound",$AH$11="Westbound")),'Raw Data'!AQ467,IF(AND($AE$11=$AL$3,OR($AH$11="Southbound",$AH$11="Westbound")),'Raw Data'!AQ674,IF(AND($AE$11=$AL$4,OR($AH$11="Southbound",$AH$11="Westbound")),'Raw Data'!AQ881,IF(AND($AE$11=$AL$5,OR($AH$11="Southbound",$AH$11="Westbound")),'Raw Data'!AQ1088,IF(AND($AE$11=$AL$6,OR($AH$11="Southbound",$AH$11="Westbound")),'Raw Data'!AQ1295,IF(AND($AE$11=$AL$7,OR($AH$11="Southbound",$AH$11="Westbound")),'Raw Data'!AQ1502,IF(AND($AE$11=$AL$1,$AH$11="Combined"),SUM('Raw Data'!AQ259:AQ260),IF(AND($AE$11=$AL$2,$AH$11="Combined"),SUM('Raw Data'!AQ466:AQ467),IF(AND($AE$11=$AL$3,$AH$11="Combined"),SUM('Raw Data'!AQ673:AQ674),IF(AND($AE$11=$AL$4,$AH$11="Combined"),SUM('Raw Data'!AQ880:AQ881),IF(AND($AE$11=$AL$5,$AH$11="Combined"),SUM('Raw Data'!AQ1087:AQ1088),IF(AND($AE$11=$AL$6,$AH$11="Combined"),SUM('Raw Data'!AQ1294:AQ1295),IF(AND($AE$11=$AL$7,$AH$11="Combined"),SUM('Raw Data'!AQ1501:AQ1502),"Error")))))))))))))))))))))</f>
        <v>1</v>
      </c>
      <c r="H82" s="6">
        <f>IF(AND($AE$11=$AL$1,OR($AH$11="Northbound",$AH$11="Eastbound")),'Raw Data'!AR259,IF(AND($AE$11=$AL$2,OR($AH$11="Northbound",$AH$11="Eastbound")),'Raw Data'!AR466,IF(AND($AE$11=$AL$3,OR($AH$11="Northbound",$AH$11="Eastbound")),'Raw Data'!AR673,IF(AND($AE$11=$AL$4,OR($AH$11="Northbound",$AH$11="Eastbound")),'Raw Data'!AR880,IF(AND($AE$11=$AL$5,OR($AH$11="Northbound",$AH$11="Eastbound")),'Raw Data'!AR1087,IF(AND($AE$11=$AL$6,OR($AH$11="Northbound",$AH$11="Eastbound")),'Raw Data'!AR1294,IF(AND($AE$11=$AL$7,OR($AH$11="Northbound",$AH$11="Eastbound")),'Raw Data'!AR1501,IF(AND($AE$11=$AL$1,OR($AH$11="Southbound",$AH$11="Westbound")),'Raw Data'!AR260,IF(AND($AE$11=$AL$2,OR($AH$11="Southbound",$AH$11="Westbound")),'Raw Data'!AR467,IF(AND($AE$11=$AL$3,OR($AH$11="Southbound",$AH$11="Westbound")),'Raw Data'!AR674,IF(AND($AE$11=$AL$4,OR($AH$11="Southbound",$AH$11="Westbound")),'Raw Data'!AR881,IF(AND($AE$11=$AL$5,OR($AH$11="Southbound",$AH$11="Westbound")),'Raw Data'!AR1088,IF(AND($AE$11=$AL$6,OR($AH$11="Southbound",$AH$11="Westbound")),'Raw Data'!AR1295,IF(AND($AE$11=$AL$7,OR($AH$11="Southbound",$AH$11="Westbound")),'Raw Data'!AR1502,IF(AND($AE$11=$AL$1,$AH$11="Combined"),SUM('Raw Data'!AR259:AR260),IF(AND($AE$11=$AL$2,$AH$11="Combined"),SUM('Raw Data'!AR466:AR467),IF(AND($AE$11=$AL$3,$AH$11="Combined"),SUM('Raw Data'!AR673:AR674),IF(AND($AE$11=$AL$4,$AH$11="Combined"),SUM('Raw Data'!AR880:AR881),IF(AND($AE$11=$AL$5,$AH$11="Combined"),SUM('Raw Data'!AR1087:AR1088),IF(AND($AE$11=$AL$6,$AH$11="Combined"),SUM('Raw Data'!AR1294:AR1295),IF(AND($AE$11=$AL$7,$AH$11="Combined"),SUM('Raw Data'!AR1501:AR1502),"Error")))))))))))))))))))))</f>
        <v>1</v>
      </c>
      <c r="I82" s="6">
        <f>IF(AND($AE$11=$AL$1,OR($AH$11="Northbound",$AH$11="Eastbound")),'Raw Data'!AS259,IF(AND($AE$11=$AL$2,OR($AH$11="Northbound",$AH$11="Eastbound")),'Raw Data'!AS466,IF(AND($AE$11=$AL$3,OR($AH$11="Northbound",$AH$11="Eastbound")),'Raw Data'!AS673,IF(AND($AE$11=$AL$4,OR($AH$11="Northbound",$AH$11="Eastbound")),'Raw Data'!AS880,IF(AND($AE$11=$AL$5,OR($AH$11="Northbound",$AH$11="Eastbound")),'Raw Data'!AS1087,IF(AND($AE$11=$AL$6,OR($AH$11="Northbound",$AH$11="Eastbound")),'Raw Data'!AS1294,IF(AND($AE$11=$AL$7,OR($AH$11="Northbound",$AH$11="Eastbound")),'Raw Data'!AS1501,IF(AND($AE$11=$AL$1,OR($AH$11="Southbound",$AH$11="Westbound")),'Raw Data'!AS260,IF(AND($AE$11=$AL$2,OR($AH$11="Southbound",$AH$11="Westbound")),'Raw Data'!AS467,IF(AND($AE$11=$AL$3,OR($AH$11="Southbound",$AH$11="Westbound")),'Raw Data'!AS674,IF(AND($AE$11=$AL$4,OR($AH$11="Southbound",$AH$11="Westbound")),'Raw Data'!AS881,IF(AND($AE$11=$AL$5,OR($AH$11="Southbound",$AH$11="Westbound")),'Raw Data'!AS1088,IF(AND($AE$11=$AL$6,OR($AH$11="Southbound",$AH$11="Westbound")),'Raw Data'!AS1295,IF(AND($AE$11=$AL$7,OR($AH$11="Southbound",$AH$11="Westbound")),'Raw Data'!AS1502,IF(AND($AE$11=$AL$1,$AH$11="Combined"),SUM('Raw Data'!AS259:AS260),IF(AND($AE$11=$AL$2,$AH$11="Combined"),SUM('Raw Data'!AS466:AS467),IF(AND($AE$11=$AL$3,$AH$11="Combined"),SUM('Raw Data'!AS673:AS674),IF(AND($AE$11=$AL$4,$AH$11="Combined"),SUM('Raw Data'!AS880:AS881),IF(AND($AE$11=$AL$5,$AH$11="Combined"),SUM('Raw Data'!AS1087:AS1088),IF(AND($AE$11=$AL$6,$AH$11="Combined"),SUM('Raw Data'!AS1294:AS1295),IF(AND($AE$11=$AL$7,$AH$11="Combined"),SUM('Raw Data'!AS1501:AS1502),"Error")))))))))))))))))))))</f>
        <v>0</v>
      </c>
      <c r="J82" s="6">
        <f>IF(AND($AE$11=$AL$1,OR($AH$11="Northbound",$AH$11="Eastbound")),'Raw Data'!AT259,IF(AND($AE$11=$AL$2,OR($AH$11="Northbound",$AH$11="Eastbound")),'Raw Data'!AT466,IF(AND($AE$11=$AL$3,OR($AH$11="Northbound",$AH$11="Eastbound")),'Raw Data'!AT673,IF(AND($AE$11=$AL$4,OR($AH$11="Northbound",$AH$11="Eastbound")),'Raw Data'!AT880,IF(AND($AE$11=$AL$5,OR($AH$11="Northbound",$AH$11="Eastbound")),'Raw Data'!AT1087,IF(AND($AE$11=$AL$6,OR($AH$11="Northbound",$AH$11="Eastbound")),'Raw Data'!AT1294,IF(AND($AE$11=$AL$7,OR($AH$11="Northbound",$AH$11="Eastbound")),'Raw Data'!AT1501,IF(AND($AE$11=$AL$1,OR($AH$11="Southbound",$AH$11="Westbound")),'Raw Data'!AT260,IF(AND($AE$11=$AL$2,OR($AH$11="Southbound",$AH$11="Westbound")),'Raw Data'!AT467,IF(AND($AE$11=$AL$3,OR($AH$11="Southbound",$AH$11="Westbound")),'Raw Data'!AT674,IF(AND($AE$11=$AL$4,OR($AH$11="Southbound",$AH$11="Westbound")),'Raw Data'!AT881,IF(AND($AE$11=$AL$5,OR($AH$11="Southbound",$AH$11="Westbound")),'Raw Data'!AT1088,IF(AND($AE$11=$AL$6,OR($AH$11="Southbound",$AH$11="Westbound")),'Raw Data'!AT1295,IF(AND($AE$11=$AL$7,OR($AH$11="Southbound",$AH$11="Westbound")),'Raw Data'!AT1502,IF(AND($AE$11=$AL$1,$AH$11="Combined"),SUM('Raw Data'!AT259:AT260),IF(AND($AE$11=$AL$2,$AH$11="Combined"),SUM('Raw Data'!AT466:AT467),IF(AND($AE$11=$AL$3,$AH$11="Combined"),SUM('Raw Data'!AT673:AT674),IF(AND($AE$11=$AL$4,$AH$11="Combined"),SUM('Raw Data'!AT880:AT881),IF(AND($AE$11=$AL$5,$AH$11="Combined"),SUM('Raw Data'!AT1087:AT1088),IF(AND($AE$11=$AL$6,$AH$11="Combined"),SUM('Raw Data'!AT1294:AT1295),IF(AND($AE$11=$AL$7,$AH$11="Combined"),SUM('Raw Data'!AT1501:AT1502),"Error")))))))))))))))))))))</f>
        <v>0</v>
      </c>
      <c r="K82" s="6">
        <f>IF(AND($AE$11=$AL$1,OR($AH$11="Northbound",$AH$11="Eastbound")),'Raw Data'!AU259,IF(AND($AE$11=$AL$2,OR($AH$11="Northbound",$AH$11="Eastbound")),'Raw Data'!AU466,IF(AND($AE$11=$AL$3,OR($AH$11="Northbound",$AH$11="Eastbound")),'Raw Data'!AU673,IF(AND($AE$11=$AL$4,OR($AH$11="Northbound",$AH$11="Eastbound")),'Raw Data'!AU880,IF(AND($AE$11=$AL$5,OR($AH$11="Northbound",$AH$11="Eastbound")),'Raw Data'!AU1087,IF(AND($AE$11=$AL$6,OR($AH$11="Northbound",$AH$11="Eastbound")),'Raw Data'!AU1294,IF(AND($AE$11=$AL$7,OR($AH$11="Northbound",$AH$11="Eastbound")),'Raw Data'!AU1501,IF(AND($AE$11=$AL$1,OR($AH$11="Southbound",$AH$11="Westbound")),'Raw Data'!AU260,IF(AND($AE$11=$AL$2,OR($AH$11="Southbound",$AH$11="Westbound")),'Raw Data'!AU467,IF(AND($AE$11=$AL$3,OR($AH$11="Southbound",$AH$11="Westbound")),'Raw Data'!AU674,IF(AND($AE$11=$AL$4,OR($AH$11="Southbound",$AH$11="Westbound")),'Raw Data'!AU881,IF(AND($AE$11=$AL$5,OR($AH$11="Southbound",$AH$11="Westbound")),'Raw Data'!AU1088,IF(AND($AE$11=$AL$6,OR($AH$11="Southbound",$AH$11="Westbound")),'Raw Data'!AU1295,IF(AND($AE$11=$AL$7,OR($AH$11="Southbound",$AH$11="Westbound")),'Raw Data'!AU1502,IF(AND($AE$11=$AL$1,$AH$11="Combined"),SUM('Raw Data'!AU259:AU260),IF(AND($AE$11=$AL$2,$AH$11="Combined"),SUM('Raw Data'!AU466:AU467),IF(AND($AE$11=$AL$3,$AH$11="Combined"),SUM('Raw Data'!AU673:AU674),IF(AND($AE$11=$AL$4,$AH$11="Combined"),SUM('Raw Data'!AU880:AU881),IF(AND($AE$11=$AL$5,$AH$11="Combined"),SUM('Raw Data'!AU1087:AU1088),IF(AND($AE$11=$AL$6,$AH$11="Combined"),SUM('Raw Data'!AU1294:AU1295),IF(AND($AE$11=$AL$7,$AH$11="Combined"),SUM('Raw Data'!AU1501:AU1502),"Error")))))))))))))))))))))</f>
        <v>0</v>
      </c>
      <c r="L82" s="6">
        <f>IF(AND($AE$11=$AL$1,OR($AH$11="Northbound",$AH$11="Eastbound")),'Raw Data'!AV259,IF(AND($AE$11=$AL$2,OR($AH$11="Northbound",$AH$11="Eastbound")),'Raw Data'!AV466,IF(AND($AE$11=$AL$3,OR($AH$11="Northbound",$AH$11="Eastbound")),'Raw Data'!AV673,IF(AND($AE$11=$AL$4,OR($AH$11="Northbound",$AH$11="Eastbound")),'Raw Data'!AV880,IF(AND($AE$11=$AL$5,OR($AH$11="Northbound",$AH$11="Eastbound")),'Raw Data'!AV1087,IF(AND($AE$11=$AL$6,OR($AH$11="Northbound",$AH$11="Eastbound")),'Raw Data'!AV1294,IF(AND($AE$11=$AL$7,OR($AH$11="Northbound",$AH$11="Eastbound")),'Raw Data'!AV1501,IF(AND($AE$11=$AL$1,OR($AH$11="Southbound",$AH$11="Westbound")),'Raw Data'!AV260,IF(AND($AE$11=$AL$2,OR($AH$11="Southbound",$AH$11="Westbound")),'Raw Data'!AV467,IF(AND($AE$11=$AL$3,OR($AH$11="Southbound",$AH$11="Westbound")),'Raw Data'!AV674,IF(AND($AE$11=$AL$4,OR($AH$11="Southbound",$AH$11="Westbound")),'Raw Data'!AV881,IF(AND($AE$11=$AL$5,OR($AH$11="Southbound",$AH$11="Westbound")),'Raw Data'!AV1088,IF(AND($AE$11=$AL$6,OR($AH$11="Southbound",$AH$11="Westbound")),'Raw Data'!AV1295,IF(AND($AE$11=$AL$7,OR($AH$11="Southbound",$AH$11="Westbound")),'Raw Data'!AV1502,IF(AND($AE$11=$AL$1,$AH$11="Combined"),SUM('Raw Data'!AV259:AV260),IF(AND($AE$11=$AL$2,$AH$11="Combined"),SUM('Raw Data'!AV466:AV467),IF(AND($AE$11=$AL$3,$AH$11="Combined"),SUM('Raw Data'!AV673:AV674),IF(AND($AE$11=$AL$4,$AH$11="Combined"),SUM('Raw Data'!AV880:AV881),IF(AND($AE$11=$AL$5,$AH$11="Combined"),SUM('Raw Data'!AV1087:AV1088),IF(AND($AE$11=$AL$6,$AH$11="Combined"),SUM('Raw Data'!AV1294:AV1295),IF(AND($AE$11=$AL$7,$AH$11="Combined"),SUM('Raw Data'!AV1501:AV1502),"Error")))))))))))))))))))))</f>
        <v>0</v>
      </c>
      <c r="M82" s="6">
        <f>IF(AND($AE$11=$AL$1,OR($AH$11="Northbound",$AH$11="Eastbound")),'Raw Data'!AW259,IF(AND($AE$11=$AL$2,OR($AH$11="Northbound",$AH$11="Eastbound")),'Raw Data'!AW466,IF(AND($AE$11=$AL$3,OR($AH$11="Northbound",$AH$11="Eastbound")),'Raw Data'!AW673,IF(AND($AE$11=$AL$4,OR($AH$11="Northbound",$AH$11="Eastbound")),'Raw Data'!AW880,IF(AND($AE$11=$AL$5,OR($AH$11="Northbound",$AH$11="Eastbound")),'Raw Data'!AW1087,IF(AND($AE$11=$AL$6,OR($AH$11="Northbound",$AH$11="Eastbound")),'Raw Data'!AW1294,IF(AND($AE$11=$AL$7,OR($AH$11="Northbound",$AH$11="Eastbound")),'Raw Data'!AW1501,IF(AND($AE$11=$AL$1,OR($AH$11="Southbound",$AH$11="Westbound")),'Raw Data'!AW260,IF(AND($AE$11=$AL$2,OR($AH$11="Southbound",$AH$11="Westbound")),'Raw Data'!AW467,IF(AND($AE$11=$AL$3,OR($AH$11="Southbound",$AH$11="Westbound")),'Raw Data'!AW674,IF(AND($AE$11=$AL$4,OR($AH$11="Southbound",$AH$11="Westbound")),'Raw Data'!AW881,IF(AND($AE$11=$AL$5,OR($AH$11="Southbound",$AH$11="Westbound")),'Raw Data'!AW1088,IF(AND($AE$11=$AL$6,OR($AH$11="Southbound",$AH$11="Westbound")),'Raw Data'!AW1295,IF(AND($AE$11=$AL$7,OR($AH$11="Southbound",$AH$11="Westbound")),'Raw Data'!AW1502,IF(AND($AE$11=$AL$1,$AH$11="Combined"),SUM('Raw Data'!AW259:AW260),IF(AND($AE$11=$AL$2,$AH$11="Combined"),SUM('Raw Data'!AW466:AW467),IF(AND($AE$11=$AL$3,$AH$11="Combined"),SUM('Raw Data'!AW673:AW674),IF(AND($AE$11=$AL$4,$AH$11="Combined"),SUM('Raw Data'!AW880:AW881),IF(AND($AE$11=$AL$5,$AH$11="Combined"),SUM('Raw Data'!AW1087:AW1088),IF(AND($AE$11=$AL$6,$AH$11="Combined"),SUM('Raw Data'!AW1294:AW1295),IF(AND($AE$11=$AL$7,$AH$11="Combined"),SUM('Raw Data'!AW1501:AW1502),"Error")))))))))))))))))))))</f>
        <v>0</v>
      </c>
      <c r="N82" s="6">
        <f>IF(AND($AE$11=$AL$1,OR($AH$11="Northbound",$AH$11="Eastbound")),'Raw Data'!AX259,IF(AND($AE$11=$AL$2,OR($AH$11="Northbound",$AH$11="Eastbound")),'Raw Data'!AX466,IF(AND($AE$11=$AL$3,OR($AH$11="Northbound",$AH$11="Eastbound")),'Raw Data'!AX673,IF(AND($AE$11=$AL$4,OR($AH$11="Northbound",$AH$11="Eastbound")),'Raw Data'!AX880,IF(AND($AE$11=$AL$5,OR($AH$11="Northbound",$AH$11="Eastbound")),'Raw Data'!AX1087,IF(AND($AE$11=$AL$6,OR($AH$11="Northbound",$AH$11="Eastbound")),'Raw Data'!AX1294,IF(AND($AE$11=$AL$7,OR($AH$11="Northbound",$AH$11="Eastbound")),'Raw Data'!AX1501,IF(AND($AE$11=$AL$1,OR($AH$11="Southbound",$AH$11="Westbound")),'Raw Data'!AX260,IF(AND($AE$11=$AL$2,OR($AH$11="Southbound",$AH$11="Westbound")),'Raw Data'!AX467,IF(AND($AE$11=$AL$3,OR($AH$11="Southbound",$AH$11="Westbound")),'Raw Data'!AX674,IF(AND($AE$11=$AL$4,OR($AH$11="Southbound",$AH$11="Westbound")),'Raw Data'!AX881,IF(AND($AE$11=$AL$5,OR($AH$11="Southbound",$AH$11="Westbound")),'Raw Data'!AX1088,IF(AND($AE$11=$AL$6,OR($AH$11="Southbound",$AH$11="Westbound")),'Raw Data'!AX1295,IF(AND($AE$11=$AL$7,OR($AH$11="Southbound",$AH$11="Westbound")),'Raw Data'!AX1502,IF(AND($AE$11=$AL$1,$AH$11="Combined"),SUM('Raw Data'!AX259:AX260),IF(AND($AE$11=$AL$2,$AH$11="Combined"),SUM('Raw Data'!AX466:AX467),IF(AND($AE$11=$AL$3,$AH$11="Combined"),SUM('Raw Data'!AX673:AX674),IF(AND($AE$11=$AL$4,$AH$11="Combined"),SUM('Raw Data'!AX880:AX881),IF(AND($AE$11=$AL$5,$AH$11="Combined"),SUM('Raw Data'!AX1087:AX1088),IF(AND($AE$11=$AL$6,$AH$11="Combined"),SUM('Raw Data'!AX1294:AX1295),IF(AND($AE$11=$AL$7,$AH$11="Combined"),SUM('Raw Data'!AX1501:AX1502),"Error")))))))))))))))))))))</f>
        <v>0</v>
      </c>
      <c r="O82" s="6">
        <f>IF(AND($AE$11=$AL$1,OR($AH$11="Northbound",$AH$11="Eastbound")),'Raw Data'!AY259,IF(AND($AE$11=$AL$2,OR($AH$11="Northbound",$AH$11="Eastbound")),'Raw Data'!AY466,IF(AND($AE$11=$AL$3,OR($AH$11="Northbound",$AH$11="Eastbound")),'Raw Data'!AY673,IF(AND($AE$11=$AL$4,OR($AH$11="Northbound",$AH$11="Eastbound")),'Raw Data'!AY880,IF(AND($AE$11=$AL$5,OR($AH$11="Northbound",$AH$11="Eastbound")),'Raw Data'!AY1087,IF(AND($AE$11=$AL$6,OR($AH$11="Northbound",$AH$11="Eastbound")),'Raw Data'!AY1294,IF(AND($AE$11=$AL$7,OR($AH$11="Northbound",$AH$11="Eastbound")),'Raw Data'!AY1501,IF(AND($AE$11=$AL$1,OR($AH$11="Southbound",$AH$11="Westbound")),'Raw Data'!AY260,IF(AND($AE$11=$AL$2,OR($AH$11="Southbound",$AH$11="Westbound")),'Raw Data'!AY467,IF(AND($AE$11=$AL$3,OR($AH$11="Southbound",$AH$11="Westbound")),'Raw Data'!AY674,IF(AND($AE$11=$AL$4,OR($AH$11="Southbound",$AH$11="Westbound")),'Raw Data'!AY881,IF(AND($AE$11=$AL$5,OR($AH$11="Southbound",$AH$11="Westbound")),'Raw Data'!AY1088,IF(AND($AE$11=$AL$6,OR($AH$11="Southbound",$AH$11="Westbound")),'Raw Data'!AY1295,IF(AND($AE$11=$AL$7,OR($AH$11="Southbound",$AH$11="Westbound")),'Raw Data'!AY1502,IF(AND($AE$11=$AL$1,$AH$11="Combined"),SUM('Raw Data'!AY259:AY260),IF(AND($AE$11=$AL$2,$AH$11="Combined"),SUM('Raw Data'!AY466:AY467),IF(AND($AE$11=$AL$3,$AH$11="Combined"),SUM('Raw Data'!AY673:AY674),IF(AND($AE$11=$AL$4,$AH$11="Combined"),SUM('Raw Data'!AY880:AY881),IF(AND($AE$11=$AL$5,$AH$11="Combined"),SUM('Raw Data'!AY1087:AY1088),IF(AND($AE$11=$AL$6,$AH$11="Combined"),SUM('Raw Data'!AY1294:AY1295),IF(AND($AE$11=$AL$7,$AH$11="Combined"),SUM('Raw Data'!AY1501:AY1502),"Error")))))))))))))))))))))</f>
        <v>0</v>
      </c>
      <c r="P82" s="6">
        <f>IF(AND($AE$11=$AL$1,OR($AH$11="Northbound",$AH$11="Eastbound")),'Raw Data'!AZ259,IF(AND($AE$11=$AL$2,OR($AH$11="Northbound",$AH$11="Eastbound")),'Raw Data'!AZ466,IF(AND($AE$11=$AL$3,OR($AH$11="Northbound",$AH$11="Eastbound")),'Raw Data'!AZ673,IF(AND($AE$11=$AL$4,OR($AH$11="Northbound",$AH$11="Eastbound")),'Raw Data'!AZ880,IF(AND($AE$11=$AL$5,OR($AH$11="Northbound",$AH$11="Eastbound")),'Raw Data'!AZ1087,IF(AND($AE$11=$AL$6,OR($AH$11="Northbound",$AH$11="Eastbound")),'Raw Data'!AZ1294,IF(AND($AE$11=$AL$7,OR($AH$11="Northbound",$AH$11="Eastbound")),'Raw Data'!AZ1501,IF(AND($AE$11=$AL$1,OR($AH$11="Southbound",$AH$11="Westbound")),'Raw Data'!AZ260,IF(AND($AE$11=$AL$2,OR($AH$11="Southbound",$AH$11="Westbound")),'Raw Data'!AZ467,IF(AND($AE$11=$AL$3,OR($AH$11="Southbound",$AH$11="Westbound")),'Raw Data'!AZ674,IF(AND($AE$11=$AL$4,OR($AH$11="Southbound",$AH$11="Westbound")),'Raw Data'!AZ881,IF(AND($AE$11=$AL$5,OR($AH$11="Southbound",$AH$11="Westbound")),'Raw Data'!AZ1088,IF(AND($AE$11=$AL$6,OR($AH$11="Southbound",$AH$11="Westbound")),'Raw Data'!AZ1295,IF(AND($AE$11=$AL$7,OR($AH$11="Southbound",$AH$11="Westbound")),'Raw Data'!AZ1502,IF(AND($AE$11=$AL$1,$AH$11="Combined"),SUM('Raw Data'!AZ259:AZ260),IF(AND($AE$11=$AL$2,$AH$11="Combined"),SUM('Raw Data'!AZ466:AZ467),IF(AND($AE$11=$AL$3,$AH$11="Combined"),SUM('Raw Data'!AZ673:AZ674),IF(AND($AE$11=$AL$4,$AH$11="Combined"),SUM('Raw Data'!AZ880:AZ881),IF(AND($AE$11=$AL$5,$AH$11="Combined"),SUM('Raw Data'!AZ1087:AZ1088),IF(AND($AE$11=$AL$6,$AH$11="Combined"),SUM('Raw Data'!AZ1294:AZ1295),IF(AND($AE$11=$AL$7,$AH$11="Combined"),SUM('Raw Data'!AZ1501:AZ1502),"Error")))))))))))))))))))))</f>
        <v>0</v>
      </c>
      <c r="Q82" s="6">
        <f>IF(AND($AE$11=$AL$1,OR($AH$11="Northbound",$AH$11="Eastbound")),'Raw Data'!BA259,IF(AND($AE$11=$AL$2,OR($AH$11="Northbound",$AH$11="Eastbound")),'Raw Data'!BA466,IF(AND($AE$11=$AL$3,OR($AH$11="Northbound",$AH$11="Eastbound")),'Raw Data'!BA673,IF(AND($AE$11=$AL$4,OR($AH$11="Northbound",$AH$11="Eastbound")),'Raw Data'!BA880,IF(AND($AE$11=$AL$5,OR($AH$11="Northbound",$AH$11="Eastbound")),'Raw Data'!BA1087,IF(AND($AE$11=$AL$6,OR($AH$11="Northbound",$AH$11="Eastbound")),'Raw Data'!BA1294,IF(AND($AE$11=$AL$7,OR($AH$11="Northbound",$AH$11="Eastbound")),'Raw Data'!BA1501,IF(AND($AE$11=$AL$1,OR($AH$11="Southbound",$AH$11="Westbound")),'Raw Data'!BA260,IF(AND($AE$11=$AL$2,OR($AH$11="Southbound",$AH$11="Westbound")),'Raw Data'!BA467,IF(AND($AE$11=$AL$3,OR($AH$11="Southbound",$AH$11="Westbound")),'Raw Data'!BA674,IF(AND($AE$11=$AL$4,OR($AH$11="Southbound",$AH$11="Westbound")),'Raw Data'!BA881,IF(AND($AE$11=$AL$5,OR($AH$11="Southbound",$AH$11="Westbound")),'Raw Data'!BA1088,IF(AND($AE$11=$AL$6,OR($AH$11="Southbound",$AH$11="Westbound")),'Raw Data'!BA1295,IF(AND($AE$11=$AL$7,OR($AH$11="Southbound",$AH$11="Westbound")),'Raw Data'!BA1502,IF(AND($AE$11=$AL$1,$AH$11="Combined"),SUM('Raw Data'!BA259:BA260),IF(AND($AE$11=$AL$2,$AH$11="Combined"),SUM('Raw Data'!BA466:BA467),IF(AND($AE$11=$AL$3,$AH$11="Combined"),SUM('Raw Data'!BA673:BA674),IF(AND($AE$11=$AL$4,$AH$11="Combined"),SUM('Raw Data'!BA880:BA881),IF(AND($AE$11=$AL$5,$AH$11="Combined"),SUM('Raw Data'!BA1087:BA1088),IF(AND($AE$11=$AL$6,$AH$11="Combined"),SUM('Raw Data'!BA1294:BA1295),IF(AND($AE$11=$AL$7,$AH$11="Combined"),SUM('Raw Data'!BA1501:BA1502),"Error")))))))))))))))))))))</f>
        <v>0</v>
      </c>
      <c r="R82" s="6">
        <f>IF(AND($AE$11=$AL$1,OR($AH$11="Northbound",$AH$11="Eastbound")),'Raw Data'!BB259,IF(AND($AE$11=$AL$2,OR($AH$11="Northbound",$AH$11="Eastbound")),'Raw Data'!BB466,IF(AND($AE$11=$AL$3,OR($AH$11="Northbound",$AH$11="Eastbound")),'Raw Data'!BB673,IF(AND($AE$11=$AL$4,OR($AH$11="Northbound",$AH$11="Eastbound")),'Raw Data'!BB880,IF(AND($AE$11=$AL$5,OR($AH$11="Northbound",$AH$11="Eastbound")),'Raw Data'!BB1087,IF(AND($AE$11=$AL$6,OR($AH$11="Northbound",$AH$11="Eastbound")),'Raw Data'!BB1294,IF(AND($AE$11=$AL$7,OR($AH$11="Northbound",$AH$11="Eastbound")),'Raw Data'!BB1501,IF(AND($AE$11=$AL$1,OR($AH$11="Southbound",$AH$11="Westbound")),'Raw Data'!BB260,IF(AND($AE$11=$AL$2,OR($AH$11="Southbound",$AH$11="Westbound")),'Raw Data'!BB467,IF(AND($AE$11=$AL$3,OR($AH$11="Southbound",$AH$11="Westbound")),'Raw Data'!BB674,IF(AND($AE$11=$AL$4,OR($AH$11="Southbound",$AH$11="Westbound")),'Raw Data'!BB881,IF(AND($AE$11=$AL$5,OR($AH$11="Southbound",$AH$11="Westbound")),'Raw Data'!BB1088,IF(AND($AE$11=$AL$6,OR($AH$11="Southbound",$AH$11="Westbound")),'Raw Data'!BB1295,IF(AND($AE$11=$AL$7,OR($AH$11="Southbound",$AH$11="Westbound")),'Raw Data'!BB1502,IF(AND($AE$11=$AL$1,$AH$11="Combined"),SUM('Raw Data'!BB259:BB260),IF(AND($AE$11=$AL$2,$AH$11="Combined"),SUM('Raw Data'!BB466:BB467),IF(AND($AE$11=$AL$3,$AH$11="Combined"),SUM('Raw Data'!BB673:BB674),IF(AND($AE$11=$AL$4,$AH$11="Combined"),SUM('Raw Data'!BB880:BB881),IF(AND($AE$11=$AL$5,$AH$11="Combined"),SUM('Raw Data'!BB1087:BB1088),IF(AND($AE$11=$AL$6,$AH$11="Combined"),SUM('Raw Data'!BB1294:BB1295),IF(AND($AE$11=$AL$7,$AH$11="Combined"),SUM('Raw Data'!BB1501:BB1502),"Error")))))))))))))))))))))</f>
        <v>0</v>
      </c>
      <c r="S82" s="6">
        <f>IF(AND($AE$11=$AL$1,OR($AH$11="Northbound",$AH$11="Eastbound")),'Raw Data'!BC259,IF(AND($AE$11=$AL$2,OR($AH$11="Northbound",$AH$11="Eastbound")),'Raw Data'!BC466,IF(AND($AE$11=$AL$3,OR($AH$11="Northbound",$AH$11="Eastbound")),'Raw Data'!BC673,IF(AND($AE$11=$AL$4,OR($AH$11="Northbound",$AH$11="Eastbound")),'Raw Data'!BC880,IF(AND($AE$11=$AL$5,OR($AH$11="Northbound",$AH$11="Eastbound")),'Raw Data'!BC1087,IF(AND($AE$11=$AL$6,OR($AH$11="Northbound",$AH$11="Eastbound")),'Raw Data'!BC1294,IF(AND($AE$11=$AL$7,OR($AH$11="Northbound",$AH$11="Eastbound")),'Raw Data'!BC1501,IF(AND($AE$11=$AL$1,OR($AH$11="Southbound",$AH$11="Westbound")),'Raw Data'!BC260,IF(AND($AE$11=$AL$2,OR($AH$11="Southbound",$AH$11="Westbound")),'Raw Data'!BC467,IF(AND($AE$11=$AL$3,OR($AH$11="Southbound",$AH$11="Westbound")),'Raw Data'!BC674,IF(AND($AE$11=$AL$4,OR($AH$11="Southbound",$AH$11="Westbound")),'Raw Data'!BC881,IF(AND($AE$11=$AL$5,OR($AH$11="Southbound",$AH$11="Westbound")),'Raw Data'!BC1088,IF(AND($AE$11=$AL$6,OR($AH$11="Southbound",$AH$11="Westbound")),'Raw Data'!BC1295,IF(AND($AE$11=$AL$7,OR($AH$11="Southbound",$AH$11="Westbound")),'Raw Data'!BC1502,IF(AND($AE$11=$AL$1,$AH$11="Combined"),SUM('Raw Data'!BC259:BC260),IF(AND($AE$11=$AL$2,$AH$11="Combined"),SUM('Raw Data'!BC466:BC467),IF(AND($AE$11=$AL$3,$AH$11="Combined"),SUM('Raw Data'!BC673:BC674),IF(AND($AE$11=$AL$4,$AH$11="Combined"),SUM('Raw Data'!BC880:BC881),IF(AND($AE$11=$AL$5,$AH$11="Combined"),SUM('Raw Data'!BC1087:BC1088),IF(AND($AE$11=$AL$6,$AH$11="Combined"),SUM('Raw Data'!BC1294:BC1295),IF(AND($AE$11=$AL$7,$AH$11="Combined"),SUM('Raw Data'!BC1501:BC1502),"Error")))))))))))))))))))))</f>
        <v>0</v>
      </c>
      <c r="T82" s="6">
        <f>IF(AND($AE$11=$AL$1,OR($AH$11="Northbound",$AH$11="Eastbound")),'Raw Data'!BD259,IF(AND($AE$11=$AL$2,OR($AH$11="Northbound",$AH$11="Eastbound")),'Raw Data'!BD466,IF(AND($AE$11=$AL$3,OR($AH$11="Northbound",$AH$11="Eastbound")),'Raw Data'!BD673,IF(AND($AE$11=$AL$4,OR($AH$11="Northbound",$AH$11="Eastbound")),'Raw Data'!BD880,IF(AND($AE$11=$AL$5,OR($AH$11="Northbound",$AH$11="Eastbound")),'Raw Data'!BD1087,IF(AND($AE$11=$AL$6,OR($AH$11="Northbound",$AH$11="Eastbound")),'Raw Data'!BD1294,IF(AND($AE$11=$AL$7,OR($AH$11="Northbound",$AH$11="Eastbound")),'Raw Data'!BD1501,IF(AND($AE$11=$AL$1,OR($AH$11="Southbound",$AH$11="Westbound")),'Raw Data'!BD260,IF(AND($AE$11=$AL$2,OR($AH$11="Southbound",$AH$11="Westbound")),'Raw Data'!BD467,IF(AND($AE$11=$AL$3,OR($AH$11="Southbound",$AH$11="Westbound")),'Raw Data'!BD674,IF(AND($AE$11=$AL$4,OR($AH$11="Southbound",$AH$11="Westbound")),'Raw Data'!BD881,IF(AND($AE$11=$AL$5,OR($AH$11="Southbound",$AH$11="Westbound")),'Raw Data'!BD1088,IF(AND($AE$11=$AL$6,OR($AH$11="Southbound",$AH$11="Westbound")),'Raw Data'!BD1295,IF(AND($AE$11=$AL$7,OR($AH$11="Southbound",$AH$11="Westbound")),'Raw Data'!BD1502,IF(AND($AE$11=$AL$1,$AH$11="Combined"),SUM('Raw Data'!BD259:BD260),IF(AND($AE$11=$AL$2,$AH$11="Combined"),SUM('Raw Data'!BD466:BD467),IF(AND($AE$11=$AL$3,$AH$11="Combined"),SUM('Raw Data'!BD673:BD674),IF(AND($AE$11=$AL$4,$AH$11="Combined"),SUM('Raw Data'!BD880:BD881),IF(AND($AE$11=$AL$5,$AH$11="Combined"),SUM('Raw Data'!BD1087:BD1088),IF(AND($AE$11=$AL$6,$AH$11="Combined"),SUM('Raw Data'!BD1294:BD1295),IF(AND($AE$11=$AL$7,$AH$11="Combined"),SUM('Raw Data'!BD1501:BD1502),"Error")))))))))))))))))))))</f>
        <v>0</v>
      </c>
      <c r="U82" s="6">
        <f>IF(AND($AE$11=$AL$1,OR($AH$11="Northbound",$AH$11="Eastbound")),'Raw Data'!BE259,IF(AND($AE$11=$AL$2,OR($AH$11="Northbound",$AH$11="Eastbound")),'Raw Data'!BE466,IF(AND($AE$11=$AL$3,OR($AH$11="Northbound",$AH$11="Eastbound")),'Raw Data'!BE673,IF(AND($AE$11=$AL$4,OR($AH$11="Northbound",$AH$11="Eastbound")),'Raw Data'!BE880,IF(AND($AE$11=$AL$5,OR($AH$11="Northbound",$AH$11="Eastbound")),'Raw Data'!BE1087,IF(AND($AE$11=$AL$6,OR($AH$11="Northbound",$AH$11="Eastbound")),'Raw Data'!BE1294,IF(AND($AE$11=$AL$7,OR($AH$11="Northbound",$AH$11="Eastbound")),'Raw Data'!BE1501,IF(AND($AE$11=$AL$1,OR($AH$11="Southbound",$AH$11="Westbound")),'Raw Data'!BE260,IF(AND($AE$11=$AL$2,OR($AH$11="Southbound",$AH$11="Westbound")),'Raw Data'!BE467,IF(AND($AE$11=$AL$3,OR($AH$11="Southbound",$AH$11="Westbound")),'Raw Data'!BE674,IF(AND($AE$11=$AL$4,OR($AH$11="Southbound",$AH$11="Westbound")),'Raw Data'!BE881,IF(AND($AE$11=$AL$5,OR($AH$11="Southbound",$AH$11="Westbound")),'Raw Data'!BE1088,IF(AND($AE$11=$AL$6,OR($AH$11="Southbound",$AH$11="Westbound")),'Raw Data'!BE1295,IF(AND($AE$11=$AL$7,OR($AH$11="Southbound",$AH$11="Westbound")),'Raw Data'!BE1502,IF(AND($AE$11=$AL$1,$AH$11="Combined"),SUM('Raw Data'!BE259:BE260),IF(AND($AE$11=$AL$2,$AH$11="Combined"),SUM('Raw Data'!BE466:BE467),IF(AND($AE$11=$AL$3,$AH$11="Combined"),SUM('Raw Data'!BE673:BE674),IF(AND($AE$11=$AL$4,$AH$11="Combined"),SUM('Raw Data'!BE880:BE881),IF(AND($AE$11=$AL$5,$AH$11="Combined"),SUM('Raw Data'!BE1087:BE1088),IF(AND($AE$11=$AL$6,$AH$11="Combined"),SUM('Raw Data'!BE1294:BE1295),IF(AND($AE$11=$AL$7,$AH$11="Combined"),SUM('Raw Data'!BE1501:BE1502),"Error")))))))))))))))))))))</f>
        <v>0</v>
      </c>
      <c r="V82" s="6">
        <f>IF(AND($AE$11=$AL$1,OR($AH$11="Northbound",$AH$11="Eastbound")),'Raw Data'!BF259,IF(AND($AE$11=$AL$2,OR($AH$11="Northbound",$AH$11="Eastbound")),'Raw Data'!BF466,IF(AND($AE$11=$AL$3,OR($AH$11="Northbound",$AH$11="Eastbound")),'Raw Data'!BF673,IF(AND($AE$11=$AL$4,OR($AH$11="Northbound",$AH$11="Eastbound")),'Raw Data'!BF880,IF(AND($AE$11=$AL$5,OR($AH$11="Northbound",$AH$11="Eastbound")),'Raw Data'!BF1087,IF(AND($AE$11=$AL$6,OR($AH$11="Northbound",$AH$11="Eastbound")),'Raw Data'!BF1294,IF(AND($AE$11=$AL$7,OR($AH$11="Northbound",$AH$11="Eastbound")),'Raw Data'!BF1501,IF(AND($AE$11=$AL$1,OR($AH$11="Southbound",$AH$11="Westbound")),'Raw Data'!BF260,IF(AND($AE$11=$AL$2,OR($AH$11="Southbound",$AH$11="Westbound")),'Raw Data'!BF467,IF(AND($AE$11=$AL$3,OR($AH$11="Southbound",$AH$11="Westbound")),'Raw Data'!BF674,IF(AND($AE$11=$AL$4,OR($AH$11="Southbound",$AH$11="Westbound")),'Raw Data'!BF881,IF(AND($AE$11=$AL$5,OR($AH$11="Southbound",$AH$11="Westbound")),'Raw Data'!BF1088,IF(AND($AE$11=$AL$6,OR($AH$11="Southbound",$AH$11="Westbound")),'Raw Data'!BF1295,IF(AND($AE$11=$AL$7,OR($AH$11="Southbound",$AH$11="Westbound")),'Raw Data'!BF1502,IF(AND($AE$11=$AL$1,$AH$11="Combined"),SUM('Raw Data'!BF259:BF260),IF(AND($AE$11=$AL$2,$AH$11="Combined"),SUM('Raw Data'!BF466:BF467),IF(AND($AE$11=$AL$3,$AH$11="Combined"),SUM('Raw Data'!BF673:BF674),IF(AND($AE$11=$AL$4,$AH$11="Combined"),SUM('Raw Data'!BF880:BF881),IF(AND($AE$11=$AL$5,$AH$11="Combined"),SUM('Raw Data'!BF1087:BF1088),IF(AND($AE$11=$AL$6,$AH$11="Combined"),SUM('Raw Data'!BF1294:BF1295),IF(AND($AE$11=$AL$7,$AH$11="Combined"),SUM('Raw Data'!BF1501:BF1502),"Error")))))))))))))))))))))</f>
        <v>0</v>
      </c>
      <c r="W82" s="6">
        <f>IF(AND($AE$11=$AL$1,OR($AH$11="Northbound",$AH$11="Eastbound")),'Raw Data'!BG259,IF(AND($AE$11=$AL$2,OR($AH$11="Northbound",$AH$11="Eastbound")),'Raw Data'!BG466,IF(AND($AE$11=$AL$3,OR($AH$11="Northbound",$AH$11="Eastbound")),'Raw Data'!BG673,IF(AND($AE$11=$AL$4,OR($AH$11="Northbound",$AH$11="Eastbound")),'Raw Data'!BG880,IF(AND($AE$11=$AL$5,OR($AH$11="Northbound",$AH$11="Eastbound")),'Raw Data'!BG1087,IF(AND($AE$11=$AL$6,OR($AH$11="Northbound",$AH$11="Eastbound")),'Raw Data'!BG1294,IF(AND($AE$11=$AL$7,OR($AH$11="Northbound",$AH$11="Eastbound")),'Raw Data'!BG1501,IF(AND($AE$11=$AL$1,OR($AH$11="Southbound",$AH$11="Westbound")),'Raw Data'!BG260,IF(AND($AE$11=$AL$2,OR($AH$11="Southbound",$AH$11="Westbound")),'Raw Data'!BG467,IF(AND($AE$11=$AL$3,OR($AH$11="Southbound",$AH$11="Westbound")),'Raw Data'!BG674,IF(AND($AE$11=$AL$4,OR($AH$11="Southbound",$AH$11="Westbound")),'Raw Data'!BG881,IF(AND($AE$11=$AL$5,OR($AH$11="Southbound",$AH$11="Westbound")),'Raw Data'!BG1088,IF(AND($AE$11=$AL$6,OR($AH$11="Southbound",$AH$11="Westbound")),'Raw Data'!BG1295,IF(AND($AE$11=$AL$7,OR($AH$11="Southbound",$AH$11="Westbound")),'Raw Data'!BG1502,IF(AND($AE$11=$AL$1,$AH$11="Combined"),SUM('Raw Data'!BG259:BG260),IF(AND($AE$11=$AL$2,$AH$11="Combined"),SUM('Raw Data'!BG466:BG467),IF(AND($AE$11=$AL$3,$AH$11="Combined"),SUM('Raw Data'!BG673:BG674),IF(AND($AE$11=$AL$4,$AH$11="Combined"),SUM('Raw Data'!BG880:BG881),IF(AND($AE$11=$AL$5,$AH$11="Combined"),SUM('Raw Data'!BG1087:BG1088),IF(AND($AE$11=$AL$6,$AH$11="Combined"),SUM('Raw Data'!BG1294:BG1295),IF(AND($AE$11=$AL$7,$AH$11="Combined"),SUM('Raw Data'!BG1501:BG1502),"Error")))))))))))))))))))))</f>
        <v>0</v>
      </c>
      <c r="X82" s="6">
        <f t="shared" si="5"/>
        <v>2</v>
      </c>
      <c r="Y82" s="24">
        <f t="shared" si="3"/>
        <v>18.181818181818183</v>
      </c>
      <c r="Z82" s="6" t="str">
        <f>IF(AND($AE$11=$AL$1,OR($AH$11="Northbound",$AH$11="Eastbound")),'Raw Data'!BH259,IF(AND($AE$11=$AL$2,OR($AH$11="Northbound",$AH$11="Eastbound")),'Raw Data'!BH466,IF(AND($AE$11=$AL$3,OR($AH$11="Northbound",$AH$11="Eastbound")),'Raw Data'!BH673,IF(AND($AE$11=$AL$4,OR($AH$11="Northbound",$AH$11="Eastbound")),'Raw Data'!BH880,IF(AND($AE$11=$AL$5,OR($AH$11="Northbound",$AH$11="Eastbound")),'Raw Data'!BH1087,IF(AND($AE$11=$AL$6,OR($AH$11="Northbound",$AH$11="Eastbound")),'Raw Data'!BH1294,IF(AND($AE$11=$AL$7,OR($AH$11="Northbound",$AH$11="Eastbound")),'Raw Data'!BH1501,IF(AND($AE$11=$AL$1,OR($AH$11="Southbound",$AH$11="Westbound")),'Raw Data'!BH260,IF(AND($AE$11=$AL$2,OR($AH$11="Southbound",$AH$11="Westbound")),'Raw Data'!BH467,IF(AND($AE$11=$AL$3,OR($AH$11="Southbound",$AH$11="Westbound")),'Raw Data'!BH674,IF(AND($AE$11=$AL$4,OR($AH$11="Southbound",$AH$11="Westbound")),'Raw Data'!BH881,IF(AND($AE$11=$AL$5,OR($AH$11="Southbound",$AH$11="Westbound")),'Raw Data'!BH1088,IF(AND($AE$11=$AL$6,OR($AH$11="Southbound",$AH$11="Westbound")),'Raw Data'!BH1295,IF(AND($AE$11=$AL$7,OR($AH$11="Southbound",$AH$11="Westbound")),'Raw Data'!BH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2" s="6" t="str">
        <f>IF(AND($AE$11=$AL$1,OR($AH$11="Northbound",$AH$11="Eastbound")),'Raw Data'!BI259,IF(AND($AE$11=$AL$2,OR($AH$11="Northbound",$AH$11="Eastbound")),'Raw Data'!BI466,IF(AND($AE$11=$AL$3,OR($AH$11="Northbound",$AH$11="Eastbound")),'Raw Data'!BI673,IF(AND($AE$11=$AL$4,OR($AH$11="Northbound",$AH$11="Eastbound")),'Raw Data'!BI880,IF(AND($AE$11=$AL$5,OR($AH$11="Northbound",$AH$11="Eastbound")),'Raw Data'!BI1087,IF(AND($AE$11=$AL$6,OR($AH$11="Northbound",$AH$11="Eastbound")),'Raw Data'!BI1294,IF(AND($AE$11=$AL$7,OR($AH$11="Northbound",$AH$11="Eastbound")),'Raw Data'!BI1501,IF(AND($AE$11=$AL$1,OR($AH$11="Southbound",$AH$11="Westbound")),'Raw Data'!BI260,IF(AND($AE$11=$AL$2,OR($AH$11="Southbound",$AH$11="Westbound")),'Raw Data'!BI467,IF(AND($AE$11=$AL$3,OR($AH$11="Southbound",$AH$11="Westbound")),'Raw Data'!BI674,IF(AND($AE$11=$AL$4,OR($AH$11="Southbound",$AH$11="Westbound")),'Raw Data'!BI881,IF(AND($AE$11=$AL$5,OR($AH$11="Southbound",$AH$11="Westbound")),'Raw Data'!BI1088,IF(AND($AE$11=$AL$6,OR($AH$11="Southbound",$AH$11="Westbound")),'Raw Data'!BI1295,IF(AND($AE$11=$AL$7,OR($AH$11="Southbound",$AH$11="Westbound")),'Raw Data'!BI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2" s="6" t="str">
        <f>IF(AND($AE$11=$AL$1,OR($AH$11="Northbound",$AH$11="Eastbound")),'Raw Data'!BJ259,IF(AND($AE$11=$AL$2,OR($AH$11="Northbound",$AH$11="Eastbound")),'Raw Data'!BJ466,IF(AND($AE$11=$AL$3,OR($AH$11="Northbound",$AH$11="Eastbound")),'Raw Data'!BJ673,IF(AND($AE$11=$AL$4,OR($AH$11="Northbound",$AH$11="Eastbound")),'Raw Data'!BJ880,IF(AND($AE$11=$AL$5,OR($AH$11="Northbound",$AH$11="Eastbound")),'Raw Data'!BJ1087,IF(AND($AE$11=$AL$6,OR($AH$11="Northbound",$AH$11="Eastbound")),'Raw Data'!BJ1294,IF(AND($AE$11=$AL$7,OR($AH$11="Northbound",$AH$11="Eastbound")),'Raw Data'!BJ1501,IF(AND($AE$11=$AL$1,OR($AH$11="Southbound",$AH$11="Westbound")),'Raw Data'!BJ260,IF(AND($AE$11=$AL$2,OR($AH$11="Southbound",$AH$11="Westbound")),'Raw Data'!BJ467,IF(AND($AE$11=$AL$3,OR($AH$11="Southbound",$AH$11="Westbound")),'Raw Data'!BJ674,IF(AND($AE$11=$AL$4,OR($AH$11="Southbound",$AH$11="Westbound")),'Raw Data'!BJ881,IF(AND($AE$11=$AL$5,OR($AH$11="Southbound",$AH$11="Westbound")),'Raw Data'!BJ1088,IF(AND($AE$11=$AL$6,OR($AH$11="Southbound",$AH$11="Westbound")),'Raw Data'!BJ1295,IF(AND($AE$11=$AL$7,OR($AH$11="Southbound",$AH$11="Westbound")),'Raw Data'!BJ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2" s="70" t="str">
        <f>IF(AND($AE$11=$AL$1,OR($AH$11="Northbound",$AH$11="Eastbound")),'Raw Data'!BK259,IF(AND($AE$11=$AL$2,OR($AH$11="Northbound",$AH$11="Eastbound")),'Raw Data'!BK466,IF(AND($AE$11=$AL$3,OR($AH$11="Northbound",$AH$11="Eastbound")),'Raw Data'!BK673,IF(AND($AE$11=$AL$4,OR($AH$11="Northbound",$AH$11="Eastbound")),'Raw Data'!BK880,IF(AND($AE$11=$AL$5,OR($AH$11="Northbound",$AH$11="Eastbound")),'Raw Data'!BK1087,IF(AND($AE$11=$AL$6,OR($AH$11="Northbound",$AH$11="Eastbound")),'Raw Data'!BK1294,IF(AND($AE$11=$AL$7,OR($AH$11="Northbound",$AH$11="Eastbound")),'Raw Data'!BK1501,IF(AND($AE$11=$AL$1,OR($AH$11="Southbound",$AH$11="Westbound")),'Raw Data'!BK260,IF(AND($AE$11=$AL$2,OR($AH$11="Southbound",$AH$11="Westbound")),'Raw Data'!BK467,IF(AND($AE$11=$AL$3,OR($AH$11="Southbound",$AH$11="Westbound")),'Raw Data'!BK674,IF(AND($AE$11=$AL$4,OR($AH$11="Southbound",$AH$11="Westbound")),'Raw Data'!BK881,IF(AND($AE$11=$AL$5,OR($AH$11="Southbound",$AH$11="Westbound")),'Raw Data'!BK1088,IF(AND($AE$11=$AL$6,OR($AH$11="Southbound",$AH$11="Westbound")),'Raw Data'!BK1295,IF(AND($AE$11=$AL$7,OR($AH$11="Southbound",$AH$11="Westbound")),'Raw Data'!BK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2" s="47"/>
      <c r="AF82" s="47"/>
      <c r="AG82" s="47"/>
      <c r="AH82" s="47"/>
      <c r="AI82" s="47"/>
      <c r="AJ82" s="47"/>
      <c r="AK82" s="47"/>
      <c r="AL82" s="51"/>
      <c r="AM82" s="51"/>
      <c r="AN82" s="41"/>
      <c r="AO82" s="51"/>
      <c r="AQ82" s="47"/>
      <c r="AR82" s="47"/>
      <c r="AT82" s="47"/>
      <c r="AU82" s="47"/>
    </row>
    <row r="83" spans="1:47" ht="13.8" x14ac:dyDescent="0.25">
      <c r="A83" s="43">
        <v>0.71875</v>
      </c>
      <c r="B83" s="54">
        <f t="shared" si="4"/>
        <v>24</v>
      </c>
      <c r="C83" s="6">
        <f>IF(AND($AE$11=$AL$1,OR($AH$11="Northbound",$AH$11="Eastbound")),'Raw Data'!AM261,IF(AND($AE$11=$AL$2,OR($AH$11="Northbound",$AH$11="Eastbound")),'Raw Data'!AM468,IF(AND($AE$11=$AL$3,OR($AH$11="Northbound",$AH$11="Eastbound")),'Raw Data'!AM675,IF(AND($AE$11=$AL$4,OR($AH$11="Northbound",$AH$11="Eastbound")),'Raw Data'!AM882,IF(AND($AE$11=$AL$5,OR($AH$11="Northbound",$AH$11="Eastbound")),'Raw Data'!AM1089,IF(AND($AE$11=$AL$6,OR($AH$11="Northbound",$AH$11="Eastbound")),'Raw Data'!AM1296,IF(AND($AE$11=$AL$7,OR($AH$11="Northbound",$AH$11="Eastbound")),'Raw Data'!AM1503,IF(AND($AE$11=$AL$1,OR($AH$11="Southbound",$AH$11="Westbound")),'Raw Data'!AM262,IF(AND($AE$11=$AL$2,OR($AH$11="Southbound",$AH$11="Westbound")),'Raw Data'!AM469,IF(AND($AE$11=$AL$3,OR($AH$11="Southbound",$AH$11="Westbound")),'Raw Data'!AM676,IF(AND($AE$11=$AL$4,OR($AH$11="Southbound",$AH$11="Westbound")),'Raw Data'!AM883,IF(AND($AE$11=$AL$5,OR($AH$11="Southbound",$AH$11="Westbound")),'Raw Data'!AM1090,IF(AND($AE$11=$AL$6,OR($AH$11="Southbound",$AH$11="Westbound")),'Raw Data'!AM1297,IF(AND($AE$11=$AL$7,OR($AH$11="Southbound",$AH$11="Westbound")),'Raw Data'!AM1504,IF(AND($AE$11=$AL$1,$AH$11="Combined"),SUM('Raw Data'!AM261:AM262),IF(AND($AE$11=$AL$2,$AH$11="Combined"),SUM('Raw Data'!AM468:AM469),IF(AND($AE$11=$AL$3,$AH$11="Combined"),SUM('Raw Data'!AM675:AM676),IF(AND($AE$11=$AL$4,$AH$11="Combined"),SUM('Raw Data'!AM882:AM883),IF(AND($AE$11=$AL$5,$AH$11="Combined"),SUM('Raw Data'!AM1089:AM1090),IF(AND($AE$11=$AL$6,$AH$11="Combined"),SUM('Raw Data'!AM1296:AM1297),IF(AND($AE$11=$AL$7,$AH$11="Combined"),SUM('Raw Data'!AM1503:AM1504),"Error")))))))))))))))))))))</f>
        <v>0</v>
      </c>
      <c r="D83" s="6">
        <f>IF(AND($AE$11=$AL$1,OR($AH$11="Northbound",$AH$11="Eastbound")),'Raw Data'!AN261,IF(AND($AE$11=$AL$2,OR($AH$11="Northbound",$AH$11="Eastbound")),'Raw Data'!AN468,IF(AND($AE$11=$AL$3,OR($AH$11="Northbound",$AH$11="Eastbound")),'Raw Data'!AN675,IF(AND($AE$11=$AL$4,OR($AH$11="Northbound",$AH$11="Eastbound")),'Raw Data'!AN882,IF(AND($AE$11=$AL$5,OR($AH$11="Northbound",$AH$11="Eastbound")),'Raw Data'!AN1089,IF(AND($AE$11=$AL$6,OR($AH$11="Northbound",$AH$11="Eastbound")),'Raw Data'!AN1296,IF(AND($AE$11=$AL$7,OR($AH$11="Northbound",$AH$11="Eastbound")),'Raw Data'!AN1503,IF(AND($AE$11=$AL$1,OR($AH$11="Southbound",$AH$11="Westbound")),'Raw Data'!AN262,IF(AND($AE$11=$AL$2,OR($AH$11="Southbound",$AH$11="Westbound")),'Raw Data'!AN469,IF(AND($AE$11=$AL$3,OR($AH$11="Southbound",$AH$11="Westbound")),'Raw Data'!AN676,IF(AND($AE$11=$AL$4,OR($AH$11="Southbound",$AH$11="Westbound")),'Raw Data'!AN883,IF(AND($AE$11=$AL$5,OR($AH$11="Southbound",$AH$11="Westbound")),'Raw Data'!AN1090,IF(AND($AE$11=$AL$6,OR($AH$11="Southbound",$AH$11="Westbound")),'Raw Data'!AN1297,IF(AND($AE$11=$AL$7,OR($AH$11="Southbound",$AH$11="Westbound")),'Raw Data'!AN1504,IF(AND($AE$11=$AL$1,$AH$11="Combined"),SUM('Raw Data'!AN261:AN262),IF(AND($AE$11=$AL$2,$AH$11="Combined"),SUM('Raw Data'!AN468:AN469),IF(AND($AE$11=$AL$3,$AH$11="Combined"),SUM('Raw Data'!AN675:AN676),IF(AND($AE$11=$AL$4,$AH$11="Combined"),SUM('Raw Data'!AN882:AN883),IF(AND($AE$11=$AL$5,$AH$11="Combined"),SUM('Raw Data'!AN1089:AN1090),IF(AND($AE$11=$AL$6,$AH$11="Combined"),SUM('Raw Data'!AN1296:AN1297),IF(AND($AE$11=$AL$7,$AH$11="Combined"),SUM('Raw Data'!AN1503:AN1504),"Error")))))))))))))))))))))</f>
        <v>4</v>
      </c>
      <c r="E83" s="6">
        <f>IF(AND($AE$11=$AL$1,OR($AH$11="Northbound",$AH$11="Eastbound")),'Raw Data'!AO261,IF(AND($AE$11=$AL$2,OR($AH$11="Northbound",$AH$11="Eastbound")),'Raw Data'!AO468,IF(AND($AE$11=$AL$3,OR($AH$11="Northbound",$AH$11="Eastbound")),'Raw Data'!AO675,IF(AND($AE$11=$AL$4,OR($AH$11="Northbound",$AH$11="Eastbound")),'Raw Data'!AO882,IF(AND($AE$11=$AL$5,OR($AH$11="Northbound",$AH$11="Eastbound")),'Raw Data'!AO1089,IF(AND($AE$11=$AL$6,OR($AH$11="Northbound",$AH$11="Eastbound")),'Raw Data'!AO1296,IF(AND($AE$11=$AL$7,OR($AH$11="Northbound",$AH$11="Eastbound")),'Raw Data'!AO1503,IF(AND($AE$11=$AL$1,OR($AH$11="Southbound",$AH$11="Westbound")),'Raw Data'!AO262,IF(AND($AE$11=$AL$2,OR($AH$11="Southbound",$AH$11="Westbound")),'Raw Data'!AO469,IF(AND($AE$11=$AL$3,OR($AH$11="Southbound",$AH$11="Westbound")),'Raw Data'!AO676,IF(AND($AE$11=$AL$4,OR($AH$11="Southbound",$AH$11="Westbound")),'Raw Data'!AO883,IF(AND($AE$11=$AL$5,OR($AH$11="Southbound",$AH$11="Westbound")),'Raw Data'!AO1090,IF(AND($AE$11=$AL$6,OR($AH$11="Southbound",$AH$11="Westbound")),'Raw Data'!AO1297,IF(AND($AE$11=$AL$7,OR($AH$11="Southbound",$AH$11="Westbound")),'Raw Data'!AO1504,IF(AND($AE$11=$AL$1,$AH$11="Combined"),SUM('Raw Data'!AO261:AO262),IF(AND($AE$11=$AL$2,$AH$11="Combined"),SUM('Raw Data'!AO468:AO469),IF(AND($AE$11=$AL$3,$AH$11="Combined"),SUM('Raw Data'!AO675:AO676),IF(AND($AE$11=$AL$4,$AH$11="Combined"),SUM('Raw Data'!AO882:AO883),IF(AND($AE$11=$AL$5,$AH$11="Combined"),SUM('Raw Data'!AO1089:AO1090),IF(AND($AE$11=$AL$6,$AH$11="Combined"),SUM('Raw Data'!AO1296:AO1297),IF(AND($AE$11=$AL$7,$AH$11="Combined"),SUM('Raw Data'!AO1503:AO1504),"Error")))))))))))))))))))))</f>
        <v>9</v>
      </c>
      <c r="F83" s="6">
        <f>IF(AND($AE$11=$AL$1,OR($AH$11="Northbound",$AH$11="Eastbound")),'Raw Data'!AP261,IF(AND($AE$11=$AL$2,OR($AH$11="Northbound",$AH$11="Eastbound")),'Raw Data'!AP468,IF(AND($AE$11=$AL$3,OR($AH$11="Northbound",$AH$11="Eastbound")),'Raw Data'!AP675,IF(AND($AE$11=$AL$4,OR($AH$11="Northbound",$AH$11="Eastbound")),'Raw Data'!AP882,IF(AND($AE$11=$AL$5,OR($AH$11="Northbound",$AH$11="Eastbound")),'Raw Data'!AP1089,IF(AND($AE$11=$AL$6,OR($AH$11="Northbound",$AH$11="Eastbound")),'Raw Data'!AP1296,IF(AND($AE$11=$AL$7,OR($AH$11="Northbound",$AH$11="Eastbound")),'Raw Data'!AP1503,IF(AND($AE$11=$AL$1,OR($AH$11="Southbound",$AH$11="Westbound")),'Raw Data'!AP262,IF(AND($AE$11=$AL$2,OR($AH$11="Southbound",$AH$11="Westbound")),'Raw Data'!AP469,IF(AND($AE$11=$AL$3,OR($AH$11="Southbound",$AH$11="Westbound")),'Raw Data'!AP676,IF(AND($AE$11=$AL$4,OR($AH$11="Southbound",$AH$11="Westbound")),'Raw Data'!AP883,IF(AND($AE$11=$AL$5,OR($AH$11="Southbound",$AH$11="Westbound")),'Raw Data'!AP1090,IF(AND($AE$11=$AL$6,OR($AH$11="Southbound",$AH$11="Westbound")),'Raw Data'!AP1297,IF(AND($AE$11=$AL$7,OR($AH$11="Southbound",$AH$11="Westbound")),'Raw Data'!AP1504,IF(AND($AE$11=$AL$1,$AH$11="Combined"),SUM('Raw Data'!AP261:AP262),IF(AND($AE$11=$AL$2,$AH$11="Combined"),SUM('Raw Data'!AP468:AP469),IF(AND($AE$11=$AL$3,$AH$11="Combined"),SUM('Raw Data'!AP675:AP676),IF(AND($AE$11=$AL$4,$AH$11="Combined"),SUM('Raw Data'!AP882:AP883),IF(AND($AE$11=$AL$5,$AH$11="Combined"),SUM('Raw Data'!AP1089:AP1090),IF(AND($AE$11=$AL$6,$AH$11="Combined"),SUM('Raw Data'!AP1296:AP1297),IF(AND($AE$11=$AL$7,$AH$11="Combined"),SUM('Raw Data'!AP1503:AP1504),"Error")))))))))))))))))))))</f>
        <v>7</v>
      </c>
      <c r="G83" s="6">
        <f>IF(AND($AE$11=$AL$1,OR($AH$11="Northbound",$AH$11="Eastbound")),'Raw Data'!AQ261,IF(AND($AE$11=$AL$2,OR($AH$11="Northbound",$AH$11="Eastbound")),'Raw Data'!AQ468,IF(AND($AE$11=$AL$3,OR($AH$11="Northbound",$AH$11="Eastbound")),'Raw Data'!AQ675,IF(AND($AE$11=$AL$4,OR($AH$11="Northbound",$AH$11="Eastbound")),'Raw Data'!AQ882,IF(AND($AE$11=$AL$5,OR($AH$11="Northbound",$AH$11="Eastbound")),'Raw Data'!AQ1089,IF(AND($AE$11=$AL$6,OR($AH$11="Northbound",$AH$11="Eastbound")),'Raw Data'!AQ1296,IF(AND($AE$11=$AL$7,OR($AH$11="Northbound",$AH$11="Eastbound")),'Raw Data'!AQ1503,IF(AND($AE$11=$AL$1,OR($AH$11="Southbound",$AH$11="Westbound")),'Raw Data'!AQ262,IF(AND($AE$11=$AL$2,OR($AH$11="Southbound",$AH$11="Westbound")),'Raw Data'!AQ469,IF(AND($AE$11=$AL$3,OR($AH$11="Southbound",$AH$11="Westbound")),'Raw Data'!AQ676,IF(AND($AE$11=$AL$4,OR($AH$11="Southbound",$AH$11="Westbound")),'Raw Data'!AQ883,IF(AND($AE$11=$AL$5,OR($AH$11="Southbound",$AH$11="Westbound")),'Raw Data'!AQ1090,IF(AND($AE$11=$AL$6,OR($AH$11="Southbound",$AH$11="Westbound")),'Raw Data'!AQ1297,IF(AND($AE$11=$AL$7,OR($AH$11="Southbound",$AH$11="Westbound")),'Raw Data'!AQ1504,IF(AND($AE$11=$AL$1,$AH$11="Combined"),SUM('Raw Data'!AQ261:AQ262),IF(AND($AE$11=$AL$2,$AH$11="Combined"),SUM('Raw Data'!AQ468:AQ469),IF(AND($AE$11=$AL$3,$AH$11="Combined"),SUM('Raw Data'!AQ675:AQ676),IF(AND($AE$11=$AL$4,$AH$11="Combined"),SUM('Raw Data'!AQ882:AQ883),IF(AND($AE$11=$AL$5,$AH$11="Combined"),SUM('Raw Data'!AQ1089:AQ1090),IF(AND($AE$11=$AL$6,$AH$11="Combined"),SUM('Raw Data'!AQ1296:AQ1297),IF(AND($AE$11=$AL$7,$AH$11="Combined"),SUM('Raw Data'!AQ1503:AQ1504),"Error")))))))))))))))))))))</f>
        <v>4</v>
      </c>
      <c r="H83" s="6">
        <f>IF(AND($AE$11=$AL$1,OR($AH$11="Northbound",$AH$11="Eastbound")),'Raw Data'!AR261,IF(AND($AE$11=$AL$2,OR($AH$11="Northbound",$AH$11="Eastbound")),'Raw Data'!AR468,IF(AND($AE$11=$AL$3,OR($AH$11="Northbound",$AH$11="Eastbound")),'Raw Data'!AR675,IF(AND($AE$11=$AL$4,OR($AH$11="Northbound",$AH$11="Eastbound")),'Raw Data'!AR882,IF(AND($AE$11=$AL$5,OR($AH$11="Northbound",$AH$11="Eastbound")),'Raw Data'!AR1089,IF(AND($AE$11=$AL$6,OR($AH$11="Northbound",$AH$11="Eastbound")),'Raw Data'!AR1296,IF(AND($AE$11=$AL$7,OR($AH$11="Northbound",$AH$11="Eastbound")),'Raw Data'!AR1503,IF(AND($AE$11=$AL$1,OR($AH$11="Southbound",$AH$11="Westbound")),'Raw Data'!AR262,IF(AND($AE$11=$AL$2,OR($AH$11="Southbound",$AH$11="Westbound")),'Raw Data'!AR469,IF(AND($AE$11=$AL$3,OR($AH$11="Southbound",$AH$11="Westbound")),'Raw Data'!AR676,IF(AND($AE$11=$AL$4,OR($AH$11="Southbound",$AH$11="Westbound")),'Raw Data'!AR883,IF(AND($AE$11=$AL$5,OR($AH$11="Southbound",$AH$11="Westbound")),'Raw Data'!AR1090,IF(AND($AE$11=$AL$6,OR($AH$11="Southbound",$AH$11="Westbound")),'Raw Data'!AR1297,IF(AND($AE$11=$AL$7,OR($AH$11="Southbound",$AH$11="Westbound")),'Raw Data'!AR1504,IF(AND($AE$11=$AL$1,$AH$11="Combined"),SUM('Raw Data'!AR261:AR262),IF(AND($AE$11=$AL$2,$AH$11="Combined"),SUM('Raw Data'!AR468:AR469),IF(AND($AE$11=$AL$3,$AH$11="Combined"),SUM('Raw Data'!AR675:AR676),IF(AND($AE$11=$AL$4,$AH$11="Combined"),SUM('Raw Data'!AR882:AR883),IF(AND($AE$11=$AL$5,$AH$11="Combined"),SUM('Raw Data'!AR1089:AR1090),IF(AND($AE$11=$AL$6,$AH$11="Combined"),SUM('Raw Data'!AR1296:AR1297),IF(AND($AE$11=$AL$7,$AH$11="Combined"),SUM('Raw Data'!AR1503:AR1504),"Error")))))))))))))))))))))</f>
        <v>0</v>
      </c>
      <c r="I83" s="6">
        <f>IF(AND($AE$11=$AL$1,OR($AH$11="Northbound",$AH$11="Eastbound")),'Raw Data'!AS261,IF(AND($AE$11=$AL$2,OR($AH$11="Northbound",$AH$11="Eastbound")),'Raw Data'!AS468,IF(AND($AE$11=$AL$3,OR($AH$11="Northbound",$AH$11="Eastbound")),'Raw Data'!AS675,IF(AND($AE$11=$AL$4,OR($AH$11="Northbound",$AH$11="Eastbound")),'Raw Data'!AS882,IF(AND($AE$11=$AL$5,OR($AH$11="Northbound",$AH$11="Eastbound")),'Raw Data'!AS1089,IF(AND($AE$11=$AL$6,OR($AH$11="Northbound",$AH$11="Eastbound")),'Raw Data'!AS1296,IF(AND($AE$11=$AL$7,OR($AH$11="Northbound",$AH$11="Eastbound")),'Raw Data'!AS1503,IF(AND($AE$11=$AL$1,OR($AH$11="Southbound",$AH$11="Westbound")),'Raw Data'!AS262,IF(AND($AE$11=$AL$2,OR($AH$11="Southbound",$AH$11="Westbound")),'Raw Data'!AS469,IF(AND($AE$11=$AL$3,OR($AH$11="Southbound",$AH$11="Westbound")),'Raw Data'!AS676,IF(AND($AE$11=$AL$4,OR($AH$11="Southbound",$AH$11="Westbound")),'Raw Data'!AS883,IF(AND($AE$11=$AL$5,OR($AH$11="Southbound",$AH$11="Westbound")),'Raw Data'!AS1090,IF(AND($AE$11=$AL$6,OR($AH$11="Southbound",$AH$11="Westbound")),'Raw Data'!AS1297,IF(AND($AE$11=$AL$7,OR($AH$11="Southbound",$AH$11="Westbound")),'Raw Data'!AS1504,IF(AND($AE$11=$AL$1,$AH$11="Combined"),SUM('Raw Data'!AS261:AS262),IF(AND($AE$11=$AL$2,$AH$11="Combined"),SUM('Raw Data'!AS468:AS469),IF(AND($AE$11=$AL$3,$AH$11="Combined"),SUM('Raw Data'!AS675:AS676),IF(AND($AE$11=$AL$4,$AH$11="Combined"),SUM('Raw Data'!AS882:AS883),IF(AND($AE$11=$AL$5,$AH$11="Combined"),SUM('Raw Data'!AS1089:AS1090),IF(AND($AE$11=$AL$6,$AH$11="Combined"),SUM('Raw Data'!AS1296:AS1297),IF(AND($AE$11=$AL$7,$AH$11="Combined"),SUM('Raw Data'!AS1503:AS1504),"Error")))))))))))))))))))))</f>
        <v>0</v>
      </c>
      <c r="J83" s="6">
        <f>IF(AND($AE$11=$AL$1,OR($AH$11="Northbound",$AH$11="Eastbound")),'Raw Data'!AT261,IF(AND($AE$11=$AL$2,OR($AH$11="Northbound",$AH$11="Eastbound")),'Raw Data'!AT468,IF(AND($AE$11=$AL$3,OR($AH$11="Northbound",$AH$11="Eastbound")),'Raw Data'!AT675,IF(AND($AE$11=$AL$4,OR($AH$11="Northbound",$AH$11="Eastbound")),'Raw Data'!AT882,IF(AND($AE$11=$AL$5,OR($AH$11="Northbound",$AH$11="Eastbound")),'Raw Data'!AT1089,IF(AND($AE$11=$AL$6,OR($AH$11="Northbound",$AH$11="Eastbound")),'Raw Data'!AT1296,IF(AND($AE$11=$AL$7,OR($AH$11="Northbound",$AH$11="Eastbound")),'Raw Data'!AT1503,IF(AND($AE$11=$AL$1,OR($AH$11="Southbound",$AH$11="Westbound")),'Raw Data'!AT262,IF(AND($AE$11=$AL$2,OR($AH$11="Southbound",$AH$11="Westbound")),'Raw Data'!AT469,IF(AND($AE$11=$AL$3,OR($AH$11="Southbound",$AH$11="Westbound")),'Raw Data'!AT676,IF(AND($AE$11=$AL$4,OR($AH$11="Southbound",$AH$11="Westbound")),'Raw Data'!AT883,IF(AND($AE$11=$AL$5,OR($AH$11="Southbound",$AH$11="Westbound")),'Raw Data'!AT1090,IF(AND($AE$11=$AL$6,OR($AH$11="Southbound",$AH$11="Westbound")),'Raw Data'!AT1297,IF(AND($AE$11=$AL$7,OR($AH$11="Southbound",$AH$11="Westbound")),'Raw Data'!AT1504,IF(AND($AE$11=$AL$1,$AH$11="Combined"),SUM('Raw Data'!AT261:AT262),IF(AND($AE$11=$AL$2,$AH$11="Combined"),SUM('Raw Data'!AT468:AT469),IF(AND($AE$11=$AL$3,$AH$11="Combined"),SUM('Raw Data'!AT675:AT676),IF(AND($AE$11=$AL$4,$AH$11="Combined"),SUM('Raw Data'!AT882:AT883),IF(AND($AE$11=$AL$5,$AH$11="Combined"),SUM('Raw Data'!AT1089:AT1090),IF(AND($AE$11=$AL$6,$AH$11="Combined"),SUM('Raw Data'!AT1296:AT1297),IF(AND($AE$11=$AL$7,$AH$11="Combined"),SUM('Raw Data'!AT1503:AT1504),"Error")))))))))))))))))))))</f>
        <v>0</v>
      </c>
      <c r="K83" s="6">
        <f>IF(AND($AE$11=$AL$1,OR($AH$11="Northbound",$AH$11="Eastbound")),'Raw Data'!AU261,IF(AND($AE$11=$AL$2,OR($AH$11="Northbound",$AH$11="Eastbound")),'Raw Data'!AU468,IF(AND($AE$11=$AL$3,OR($AH$11="Northbound",$AH$11="Eastbound")),'Raw Data'!AU675,IF(AND($AE$11=$AL$4,OR($AH$11="Northbound",$AH$11="Eastbound")),'Raw Data'!AU882,IF(AND($AE$11=$AL$5,OR($AH$11="Northbound",$AH$11="Eastbound")),'Raw Data'!AU1089,IF(AND($AE$11=$AL$6,OR($AH$11="Northbound",$AH$11="Eastbound")),'Raw Data'!AU1296,IF(AND($AE$11=$AL$7,OR($AH$11="Northbound",$AH$11="Eastbound")),'Raw Data'!AU1503,IF(AND($AE$11=$AL$1,OR($AH$11="Southbound",$AH$11="Westbound")),'Raw Data'!AU262,IF(AND($AE$11=$AL$2,OR($AH$11="Southbound",$AH$11="Westbound")),'Raw Data'!AU469,IF(AND($AE$11=$AL$3,OR($AH$11="Southbound",$AH$11="Westbound")),'Raw Data'!AU676,IF(AND($AE$11=$AL$4,OR($AH$11="Southbound",$AH$11="Westbound")),'Raw Data'!AU883,IF(AND($AE$11=$AL$5,OR($AH$11="Southbound",$AH$11="Westbound")),'Raw Data'!AU1090,IF(AND($AE$11=$AL$6,OR($AH$11="Southbound",$AH$11="Westbound")),'Raw Data'!AU1297,IF(AND($AE$11=$AL$7,OR($AH$11="Southbound",$AH$11="Westbound")),'Raw Data'!AU1504,IF(AND($AE$11=$AL$1,$AH$11="Combined"),SUM('Raw Data'!AU261:AU262),IF(AND($AE$11=$AL$2,$AH$11="Combined"),SUM('Raw Data'!AU468:AU469),IF(AND($AE$11=$AL$3,$AH$11="Combined"),SUM('Raw Data'!AU675:AU676),IF(AND($AE$11=$AL$4,$AH$11="Combined"),SUM('Raw Data'!AU882:AU883),IF(AND($AE$11=$AL$5,$AH$11="Combined"),SUM('Raw Data'!AU1089:AU1090),IF(AND($AE$11=$AL$6,$AH$11="Combined"),SUM('Raw Data'!AU1296:AU1297),IF(AND($AE$11=$AL$7,$AH$11="Combined"),SUM('Raw Data'!AU1503:AU1504),"Error")))))))))))))))))))))</f>
        <v>0</v>
      </c>
      <c r="L83" s="6">
        <f>IF(AND($AE$11=$AL$1,OR($AH$11="Northbound",$AH$11="Eastbound")),'Raw Data'!AV261,IF(AND($AE$11=$AL$2,OR($AH$11="Northbound",$AH$11="Eastbound")),'Raw Data'!AV468,IF(AND($AE$11=$AL$3,OR($AH$11="Northbound",$AH$11="Eastbound")),'Raw Data'!AV675,IF(AND($AE$11=$AL$4,OR($AH$11="Northbound",$AH$11="Eastbound")),'Raw Data'!AV882,IF(AND($AE$11=$AL$5,OR($AH$11="Northbound",$AH$11="Eastbound")),'Raw Data'!AV1089,IF(AND($AE$11=$AL$6,OR($AH$11="Northbound",$AH$11="Eastbound")),'Raw Data'!AV1296,IF(AND($AE$11=$AL$7,OR($AH$11="Northbound",$AH$11="Eastbound")),'Raw Data'!AV1503,IF(AND($AE$11=$AL$1,OR($AH$11="Southbound",$AH$11="Westbound")),'Raw Data'!AV262,IF(AND($AE$11=$AL$2,OR($AH$11="Southbound",$AH$11="Westbound")),'Raw Data'!AV469,IF(AND($AE$11=$AL$3,OR($AH$11="Southbound",$AH$11="Westbound")),'Raw Data'!AV676,IF(AND($AE$11=$AL$4,OR($AH$11="Southbound",$AH$11="Westbound")),'Raw Data'!AV883,IF(AND($AE$11=$AL$5,OR($AH$11="Southbound",$AH$11="Westbound")),'Raw Data'!AV1090,IF(AND($AE$11=$AL$6,OR($AH$11="Southbound",$AH$11="Westbound")),'Raw Data'!AV1297,IF(AND($AE$11=$AL$7,OR($AH$11="Southbound",$AH$11="Westbound")),'Raw Data'!AV1504,IF(AND($AE$11=$AL$1,$AH$11="Combined"),SUM('Raw Data'!AV261:AV262),IF(AND($AE$11=$AL$2,$AH$11="Combined"),SUM('Raw Data'!AV468:AV469),IF(AND($AE$11=$AL$3,$AH$11="Combined"),SUM('Raw Data'!AV675:AV676),IF(AND($AE$11=$AL$4,$AH$11="Combined"),SUM('Raw Data'!AV882:AV883),IF(AND($AE$11=$AL$5,$AH$11="Combined"),SUM('Raw Data'!AV1089:AV1090),IF(AND($AE$11=$AL$6,$AH$11="Combined"),SUM('Raw Data'!AV1296:AV1297),IF(AND($AE$11=$AL$7,$AH$11="Combined"),SUM('Raw Data'!AV1503:AV1504),"Error")))))))))))))))))))))</f>
        <v>0</v>
      </c>
      <c r="M83" s="6">
        <f>IF(AND($AE$11=$AL$1,OR($AH$11="Northbound",$AH$11="Eastbound")),'Raw Data'!AW261,IF(AND($AE$11=$AL$2,OR($AH$11="Northbound",$AH$11="Eastbound")),'Raw Data'!AW468,IF(AND($AE$11=$AL$3,OR($AH$11="Northbound",$AH$11="Eastbound")),'Raw Data'!AW675,IF(AND($AE$11=$AL$4,OR($AH$11="Northbound",$AH$11="Eastbound")),'Raw Data'!AW882,IF(AND($AE$11=$AL$5,OR($AH$11="Northbound",$AH$11="Eastbound")),'Raw Data'!AW1089,IF(AND($AE$11=$AL$6,OR($AH$11="Northbound",$AH$11="Eastbound")),'Raw Data'!AW1296,IF(AND($AE$11=$AL$7,OR($AH$11="Northbound",$AH$11="Eastbound")),'Raw Data'!AW1503,IF(AND($AE$11=$AL$1,OR($AH$11="Southbound",$AH$11="Westbound")),'Raw Data'!AW262,IF(AND($AE$11=$AL$2,OR($AH$11="Southbound",$AH$11="Westbound")),'Raw Data'!AW469,IF(AND($AE$11=$AL$3,OR($AH$11="Southbound",$AH$11="Westbound")),'Raw Data'!AW676,IF(AND($AE$11=$AL$4,OR($AH$11="Southbound",$AH$11="Westbound")),'Raw Data'!AW883,IF(AND($AE$11=$AL$5,OR($AH$11="Southbound",$AH$11="Westbound")),'Raw Data'!AW1090,IF(AND($AE$11=$AL$6,OR($AH$11="Southbound",$AH$11="Westbound")),'Raw Data'!AW1297,IF(AND($AE$11=$AL$7,OR($AH$11="Southbound",$AH$11="Westbound")),'Raw Data'!AW1504,IF(AND($AE$11=$AL$1,$AH$11="Combined"),SUM('Raw Data'!AW261:AW262),IF(AND($AE$11=$AL$2,$AH$11="Combined"),SUM('Raw Data'!AW468:AW469),IF(AND($AE$11=$AL$3,$AH$11="Combined"),SUM('Raw Data'!AW675:AW676),IF(AND($AE$11=$AL$4,$AH$11="Combined"),SUM('Raw Data'!AW882:AW883),IF(AND($AE$11=$AL$5,$AH$11="Combined"),SUM('Raw Data'!AW1089:AW1090),IF(AND($AE$11=$AL$6,$AH$11="Combined"),SUM('Raw Data'!AW1296:AW1297),IF(AND($AE$11=$AL$7,$AH$11="Combined"),SUM('Raw Data'!AW1503:AW1504),"Error")))))))))))))))))))))</f>
        <v>0</v>
      </c>
      <c r="N83" s="6">
        <f>IF(AND($AE$11=$AL$1,OR($AH$11="Northbound",$AH$11="Eastbound")),'Raw Data'!AX261,IF(AND($AE$11=$AL$2,OR($AH$11="Northbound",$AH$11="Eastbound")),'Raw Data'!AX468,IF(AND($AE$11=$AL$3,OR($AH$11="Northbound",$AH$11="Eastbound")),'Raw Data'!AX675,IF(AND($AE$11=$AL$4,OR($AH$11="Northbound",$AH$11="Eastbound")),'Raw Data'!AX882,IF(AND($AE$11=$AL$5,OR($AH$11="Northbound",$AH$11="Eastbound")),'Raw Data'!AX1089,IF(AND($AE$11=$AL$6,OR($AH$11="Northbound",$AH$11="Eastbound")),'Raw Data'!AX1296,IF(AND($AE$11=$AL$7,OR($AH$11="Northbound",$AH$11="Eastbound")),'Raw Data'!AX1503,IF(AND($AE$11=$AL$1,OR($AH$11="Southbound",$AH$11="Westbound")),'Raw Data'!AX262,IF(AND($AE$11=$AL$2,OR($AH$11="Southbound",$AH$11="Westbound")),'Raw Data'!AX469,IF(AND($AE$11=$AL$3,OR($AH$11="Southbound",$AH$11="Westbound")),'Raw Data'!AX676,IF(AND($AE$11=$AL$4,OR($AH$11="Southbound",$AH$11="Westbound")),'Raw Data'!AX883,IF(AND($AE$11=$AL$5,OR($AH$11="Southbound",$AH$11="Westbound")),'Raw Data'!AX1090,IF(AND($AE$11=$AL$6,OR($AH$11="Southbound",$AH$11="Westbound")),'Raw Data'!AX1297,IF(AND($AE$11=$AL$7,OR($AH$11="Southbound",$AH$11="Westbound")),'Raw Data'!AX1504,IF(AND($AE$11=$AL$1,$AH$11="Combined"),SUM('Raw Data'!AX261:AX262),IF(AND($AE$11=$AL$2,$AH$11="Combined"),SUM('Raw Data'!AX468:AX469),IF(AND($AE$11=$AL$3,$AH$11="Combined"),SUM('Raw Data'!AX675:AX676),IF(AND($AE$11=$AL$4,$AH$11="Combined"),SUM('Raw Data'!AX882:AX883),IF(AND($AE$11=$AL$5,$AH$11="Combined"),SUM('Raw Data'!AX1089:AX1090),IF(AND($AE$11=$AL$6,$AH$11="Combined"),SUM('Raw Data'!AX1296:AX1297),IF(AND($AE$11=$AL$7,$AH$11="Combined"),SUM('Raw Data'!AX1503:AX1504),"Error")))))))))))))))))))))</f>
        <v>0</v>
      </c>
      <c r="O83" s="6">
        <f>IF(AND($AE$11=$AL$1,OR($AH$11="Northbound",$AH$11="Eastbound")),'Raw Data'!AY261,IF(AND($AE$11=$AL$2,OR($AH$11="Northbound",$AH$11="Eastbound")),'Raw Data'!AY468,IF(AND($AE$11=$AL$3,OR($AH$11="Northbound",$AH$11="Eastbound")),'Raw Data'!AY675,IF(AND($AE$11=$AL$4,OR($AH$11="Northbound",$AH$11="Eastbound")),'Raw Data'!AY882,IF(AND($AE$11=$AL$5,OR($AH$11="Northbound",$AH$11="Eastbound")),'Raw Data'!AY1089,IF(AND($AE$11=$AL$6,OR($AH$11="Northbound",$AH$11="Eastbound")),'Raw Data'!AY1296,IF(AND($AE$11=$AL$7,OR($AH$11="Northbound",$AH$11="Eastbound")),'Raw Data'!AY1503,IF(AND($AE$11=$AL$1,OR($AH$11="Southbound",$AH$11="Westbound")),'Raw Data'!AY262,IF(AND($AE$11=$AL$2,OR($AH$11="Southbound",$AH$11="Westbound")),'Raw Data'!AY469,IF(AND($AE$11=$AL$3,OR($AH$11="Southbound",$AH$11="Westbound")),'Raw Data'!AY676,IF(AND($AE$11=$AL$4,OR($AH$11="Southbound",$AH$11="Westbound")),'Raw Data'!AY883,IF(AND($AE$11=$AL$5,OR($AH$11="Southbound",$AH$11="Westbound")),'Raw Data'!AY1090,IF(AND($AE$11=$AL$6,OR($AH$11="Southbound",$AH$11="Westbound")),'Raw Data'!AY1297,IF(AND($AE$11=$AL$7,OR($AH$11="Southbound",$AH$11="Westbound")),'Raw Data'!AY1504,IF(AND($AE$11=$AL$1,$AH$11="Combined"),SUM('Raw Data'!AY261:AY262),IF(AND($AE$11=$AL$2,$AH$11="Combined"),SUM('Raw Data'!AY468:AY469),IF(AND($AE$11=$AL$3,$AH$11="Combined"),SUM('Raw Data'!AY675:AY676),IF(AND($AE$11=$AL$4,$AH$11="Combined"),SUM('Raw Data'!AY882:AY883),IF(AND($AE$11=$AL$5,$AH$11="Combined"),SUM('Raw Data'!AY1089:AY1090),IF(AND($AE$11=$AL$6,$AH$11="Combined"),SUM('Raw Data'!AY1296:AY1297),IF(AND($AE$11=$AL$7,$AH$11="Combined"),SUM('Raw Data'!AY1503:AY1504),"Error")))))))))))))))))))))</f>
        <v>0</v>
      </c>
      <c r="P83" s="6">
        <f>IF(AND($AE$11=$AL$1,OR($AH$11="Northbound",$AH$11="Eastbound")),'Raw Data'!AZ261,IF(AND($AE$11=$AL$2,OR($AH$11="Northbound",$AH$11="Eastbound")),'Raw Data'!AZ468,IF(AND($AE$11=$AL$3,OR($AH$11="Northbound",$AH$11="Eastbound")),'Raw Data'!AZ675,IF(AND($AE$11=$AL$4,OR($AH$11="Northbound",$AH$11="Eastbound")),'Raw Data'!AZ882,IF(AND($AE$11=$AL$5,OR($AH$11="Northbound",$AH$11="Eastbound")),'Raw Data'!AZ1089,IF(AND($AE$11=$AL$6,OR($AH$11="Northbound",$AH$11="Eastbound")),'Raw Data'!AZ1296,IF(AND($AE$11=$AL$7,OR($AH$11="Northbound",$AH$11="Eastbound")),'Raw Data'!AZ1503,IF(AND($AE$11=$AL$1,OR($AH$11="Southbound",$AH$11="Westbound")),'Raw Data'!AZ262,IF(AND($AE$11=$AL$2,OR($AH$11="Southbound",$AH$11="Westbound")),'Raw Data'!AZ469,IF(AND($AE$11=$AL$3,OR($AH$11="Southbound",$AH$11="Westbound")),'Raw Data'!AZ676,IF(AND($AE$11=$AL$4,OR($AH$11="Southbound",$AH$11="Westbound")),'Raw Data'!AZ883,IF(AND($AE$11=$AL$5,OR($AH$11="Southbound",$AH$11="Westbound")),'Raw Data'!AZ1090,IF(AND($AE$11=$AL$6,OR($AH$11="Southbound",$AH$11="Westbound")),'Raw Data'!AZ1297,IF(AND($AE$11=$AL$7,OR($AH$11="Southbound",$AH$11="Westbound")),'Raw Data'!AZ1504,IF(AND($AE$11=$AL$1,$AH$11="Combined"),SUM('Raw Data'!AZ261:AZ262),IF(AND($AE$11=$AL$2,$AH$11="Combined"),SUM('Raw Data'!AZ468:AZ469),IF(AND($AE$11=$AL$3,$AH$11="Combined"),SUM('Raw Data'!AZ675:AZ676),IF(AND($AE$11=$AL$4,$AH$11="Combined"),SUM('Raw Data'!AZ882:AZ883),IF(AND($AE$11=$AL$5,$AH$11="Combined"),SUM('Raw Data'!AZ1089:AZ1090),IF(AND($AE$11=$AL$6,$AH$11="Combined"),SUM('Raw Data'!AZ1296:AZ1297),IF(AND($AE$11=$AL$7,$AH$11="Combined"),SUM('Raw Data'!AZ1503:AZ1504),"Error")))))))))))))))))))))</f>
        <v>0</v>
      </c>
      <c r="Q83" s="6">
        <f>IF(AND($AE$11=$AL$1,OR($AH$11="Northbound",$AH$11="Eastbound")),'Raw Data'!BA261,IF(AND($AE$11=$AL$2,OR($AH$11="Northbound",$AH$11="Eastbound")),'Raw Data'!BA468,IF(AND($AE$11=$AL$3,OR($AH$11="Northbound",$AH$11="Eastbound")),'Raw Data'!BA675,IF(AND($AE$11=$AL$4,OR($AH$11="Northbound",$AH$11="Eastbound")),'Raw Data'!BA882,IF(AND($AE$11=$AL$5,OR($AH$11="Northbound",$AH$11="Eastbound")),'Raw Data'!BA1089,IF(AND($AE$11=$AL$6,OR($AH$11="Northbound",$AH$11="Eastbound")),'Raw Data'!BA1296,IF(AND($AE$11=$AL$7,OR($AH$11="Northbound",$AH$11="Eastbound")),'Raw Data'!BA1503,IF(AND($AE$11=$AL$1,OR($AH$11="Southbound",$AH$11="Westbound")),'Raw Data'!BA262,IF(AND($AE$11=$AL$2,OR($AH$11="Southbound",$AH$11="Westbound")),'Raw Data'!BA469,IF(AND($AE$11=$AL$3,OR($AH$11="Southbound",$AH$11="Westbound")),'Raw Data'!BA676,IF(AND($AE$11=$AL$4,OR($AH$11="Southbound",$AH$11="Westbound")),'Raw Data'!BA883,IF(AND($AE$11=$AL$5,OR($AH$11="Southbound",$AH$11="Westbound")),'Raw Data'!BA1090,IF(AND($AE$11=$AL$6,OR($AH$11="Southbound",$AH$11="Westbound")),'Raw Data'!BA1297,IF(AND($AE$11=$AL$7,OR($AH$11="Southbound",$AH$11="Westbound")),'Raw Data'!BA1504,IF(AND($AE$11=$AL$1,$AH$11="Combined"),SUM('Raw Data'!BA261:BA262),IF(AND($AE$11=$AL$2,$AH$11="Combined"),SUM('Raw Data'!BA468:BA469),IF(AND($AE$11=$AL$3,$AH$11="Combined"),SUM('Raw Data'!BA675:BA676),IF(AND($AE$11=$AL$4,$AH$11="Combined"),SUM('Raw Data'!BA882:BA883),IF(AND($AE$11=$AL$5,$AH$11="Combined"),SUM('Raw Data'!BA1089:BA1090),IF(AND($AE$11=$AL$6,$AH$11="Combined"),SUM('Raw Data'!BA1296:BA1297),IF(AND($AE$11=$AL$7,$AH$11="Combined"),SUM('Raw Data'!BA1503:BA1504),"Error")))))))))))))))))))))</f>
        <v>0</v>
      </c>
      <c r="R83" s="6">
        <f>IF(AND($AE$11=$AL$1,OR($AH$11="Northbound",$AH$11="Eastbound")),'Raw Data'!BB261,IF(AND($AE$11=$AL$2,OR($AH$11="Northbound",$AH$11="Eastbound")),'Raw Data'!BB468,IF(AND($AE$11=$AL$3,OR($AH$11="Northbound",$AH$11="Eastbound")),'Raw Data'!BB675,IF(AND($AE$11=$AL$4,OR($AH$11="Northbound",$AH$11="Eastbound")),'Raw Data'!BB882,IF(AND($AE$11=$AL$5,OR($AH$11="Northbound",$AH$11="Eastbound")),'Raw Data'!BB1089,IF(AND($AE$11=$AL$6,OR($AH$11="Northbound",$AH$11="Eastbound")),'Raw Data'!BB1296,IF(AND($AE$11=$AL$7,OR($AH$11="Northbound",$AH$11="Eastbound")),'Raw Data'!BB1503,IF(AND($AE$11=$AL$1,OR($AH$11="Southbound",$AH$11="Westbound")),'Raw Data'!BB262,IF(AND($AE$11=$AL$2,OR($AH$11="Southbound",$AH$11="Westbound")),'Raw Data'!BB469,IF(AND($AE$11=$AL$3,OR($AH$11="Southbound",$AH$11="Westbound")),'Raw Data'!BB676,IF(AND($AE$11=$AL$4,OR($AH$11="Southbound",$AH$11="Westbound")),'Raw Data'!BB883,IF(AND($AE$11=$AL$5,OR($AH$11="Southbound",$AH$11="Westbound")),'Raw Data'!BB1090,IF(AND($AE$11=$AL$6,OR($AH$11="Southbound",$AH$11="Westbound")),'Raw Data'!BB1297,IF(AND($AE$11=$AL$7,OR($AH$11="Southbound",$AH$11="Westbound")),'Raw Data'!BB1504,IF(AND($AE$11=$AL$1,$AH$11="Combined"),SUM('Raw Data'!BB261:BB262),IF(AND($AE$11=$AL$2,$AH$11="Combined"),SUM('Raw Data'!BB468:BB469),IF(AND($AE$11=$AL$3,$AH$11="Combined"),SUM('Raw Data'!BB675:BB676),IF(AND($AE$11=$AL$4,$AH$11="Combined"),SUM('Raw Data'!BB882:BB883),IF(AND($AE$11=$AL$5,$AH$11="Combined"),SUM('Raw Data'!BB1089:BB1090),IF(AND($AE$11=$AL$6,$AH$11="Combined"),SUM('Raw Data'!BB1296:BB1297),IF(AND($AE$11=$AL$7,$AH$11="Combined"),SUM('Raw Data'!BB1503:BB1504),"Error")))))))))))))))))))))</f>
        <v>0</v>
      </c>
      <c r="S83" s="6">
        <f>IF(AND($AE$11=$AL$1,OR($AH$11="Northbound",$AH$11="Eastbound")),'Raw Data'!BC261,IF(AND($AE$11=$AL$2,OR($AH$11="Northbound",$AH$11="Eastbound")),'Raw Data'!BC468,IF(AND($AE$11=$AL$3,OR($AH$11="Northbound",$AH$11="Eastbound")),'Raw Data'!BC675,IF(AND($AE$11=$AL$4,OR($AH$11="Northbound",$AH$11="Eastbound")),'Raw Data'!BC882,IF(AND($AE$11=$AL$5,OR($AH$11="Northbound",$AH$11="Eastbound")),'Raw Data'!BC1089,IF(AND($AE$11=$AL$6,OR($AH$11="Northbound",$AH$11="Eastbound")),'Raw Data'!BC1296,IF(AND($AE$11=$AL$7,OR($AH$11="Northbound",$AH$11="Eastbound")),'Raw Data'!BC1503,IF(AND($AE$11=$AL$1,OR($AH$11="Southbound",$AH$11="Westbound")),'Raw Data'!BC262,IF(AND($AE$11=$AL$2,OR($AH$11="Southbound",$AH$11="Westbound")),'Raw Data'!BC469,IF(AND($AE$11=$AL$3,OR($AH$11="Southbound",$AH$11="Westbound")),'Raw Data'!BC676,IF(AND($AE$11=$AL$4,OR($AH$11="Southbound",$AH$11="Westbound")),'Raw Data'!BC883,IF(AND($AE$11=$AL$5,OR($AH$11="Southbound",$AH$11="Westbound")),'Raw Data'!BC1090,IF(AND($AE$11=$AL$6,OR($AH$11="Southbound",$AH$11="Westbound")),'Raw Data'!BC1297,IF(AND($AE$11=$AL$7,OR($AH$11="Southbound",$AH$11="Westbound")),'Raw Data'!BC1504,IF(AND($AE$11=$AL$1,$AH$11="Combined"),SUM('Raw Data'!BC261:BC262),IF(AND($AE$11=$AL$2,$AH$11="Combined"),SUM('Raw Data'!BC468:BC469),IF(AND($AE$11=$AL$3,$AH$11="Combined"),SUM('Raw Data'!BC675:BC676),IF(AND($AE$11=$AL$4,$AH$11="Combined"),SUM('Raw Data'!BC882:BC883),IF(AND($AE$11=$AL$5,$AH$11="Combined"),SUM('Raw Data'!BC1089:BC1090),IF(AND($AE$11=$AL$6,$AH$11="Combined"),SUM('Raw Data'!BC1296:BC1297),IF(AND($AE$11=$AL$7,$AH$11="Combined"),SUM('Raw Data'!BC1503:BC1504),"Error")))))))))))))))))))))</f>
        <v>0</v>
      </c>
      <c r="T83" s="6">
        <f>IF(AND($AE$11=$AL$1,OR($AH$11="Northbound",$AH$11="Eastbound")),'Raw Data'!BD261,IF(AND($AE$11=$AL$2,OR($AH$11="Northbound",$AH$11="Eastbound")),'Raw Data'!BD468,IF(AND($AE$11=$AL$3,OR($AH$11="Northbound",$AH$11="Eastbound")),'Raw Data'!BD675,IF(AND($AE$11=$AL$4,OR($AH$11="Northbound",$AH$11="Eastbound")),'Raw Data'!BD882,IF(AND($AE$11=$AL$5,OR($AH$11="Northbound",$AH$11="Eastbound")),'Raw Data'!BD1089,IF(AND($AE$11=$AL$6,OR($AH$11="Northbound",$AH$11="Eastbound")),'Raw Data'!BD1296,IF(AND($AE$11=$AL$7,OR($AH$11="Northbound",$AH$11="Eastbound")),'Raw Data'!BD1503,IF(AND($AE$11=$AL$1,OR($AH$11="Southbound",$AH$11="Westbound")),'Raw Data'!BD262,IF(AND($AE$11=$AL$2,OR($AH$11="Southbound",$AH$11="Westbound")),'Raw Data'!BD469,IF(AND($AE$11=$AL$3,OR($AH$11="Southbound",$AH$11="Westbound")),'Raw Data'!BD676,IF(AND($AE$11=$AL$4,OR($AH$11="Southbound",$AH$11="Westbound")),'Raw Data'!BD883,IF(AND($AE$11=$AL$5,OR($AH$11="Southbound",$AH$11="Westbound")),'Raw Data'!BD1090,IF(AND($AE$11=$AL$6,OR($AH$11="Southbound",$AH$11="Westbound")),'Raw Data'!BD1297,IF(AND($AE$11=$AL$7,OR($AH$11="Southbound",$AH$11="Westbound")),'Raw Data'!BD1504,IF(AND($AE$11=$AL$1,$AH$11="Combined"),SUM('Raw Data'!BD261:BD262),IF(AND($AE$11=$AL$2,$AH$11="Combined"),SUM('Raw Data'!BD468:BD469),IF(AND($AE$11=$AL$3,$AH$11="Combined"),SUM('Raw Data'!BD675:BD676),IF(AND($AE$11=$AL$4,$AH$11="Combined"),SUM('Raw Data'!BD882:BD883),IF(AND($AE$11=$AL$5,$AH$11="Combined"),SUM('Raw Data'!BD1089:BD1090),IF(AND($AE$11=$AL$6,$AH$11="Combined"),SUM('Raw Data'!BD1296:BD1297),IF(AND($AE$11=$AL$7,$AH$11="Combined"),SUM('Raw Data'!BD1503:BD1504),"Error")))))))))))))))))))))</f>
        <v>0</v>
      </c>
      <c r="U83" s="6">
        <f>IF(AND($AE$11=$AL$1,OR($AH$11="Northbound",$AH$11="Eastbound")),'Raw Data'!BE261,IF(AND($AE$11=$AL$2,OR($AH$11="Northbound",$AH$11="Eastbound")),'Raw Data'!BE468,IF(AND($AE$11=$AL$3,OR($AH$11="Northbound",$AH$11="Eastbound")),'Raw Data'!BE675,IF(AND($AE$11=$AL$4,OR($AH$11="Northbound",$AH$11="Eastbound")),'Raw Data'!BE882,IF(AND($AE$11=$AL$5,OR($AH$11="Northbound",$AH$11="Eastbound")),'Raw Data'!BE1089,IF(AND($AE$11=$AL$6,OR($AH$11="Northbound",$AH$11="Eastbound")),'Raw Data'!BE1296,IF(AND($AE$11=$AL$7,OR($AH$11="Northbound",$AH$11="Eastbound")),'Raw Data'!BE1503,IF(AND($AE$11=$AL$1,OR($AH$11="Southbound",$AH$11="Westbound")),'Raw Data'!BE262,IF(AND($AE$11=$AL$2,OR($AH$11="Southbound",$AH$11="Westbound")),'Raw Data'!BE469,IF(AND($AE$11=$AL$3,OR($AH$11="Southbound",$AH$11="Westbound")),'Raw Data'!BE676,IF(AND($AE$11=$AL$4,OR($AH$11="Southbound",$AH$11="Westbound")),'Raw Data'!BE883,IF(AND($AE$11=$AL$5,OR($AH$11="Southbound",$AH$11="Westbound")),'Raw Data'!BE1090,IF(AND($AE$11=$AL$6,OR($AH$11="Southbound",$AH$11="Westbound")),'Raw Data'!BE1297,IF(AND($AE$11=$AL$7,OR($AH$11="Southbound",$AH$11="Westbound")),'Raw Data'!BE1504,IF(AND($AE$11=$AL$1,$AH$11="Combined"),SUM('Raw Data'!BE261:BE262),IF(AND($AE$11=$AL$2,$AH$11="Combined"),SUM('Raw Data'!BE468:BE469),IF(AND($AE$11=$AL$3,$AH$11="Combined"),SUM('Raw Data'!BE675:BE676),IF(AND($AE$11=$AL$4,$AH$11="Combined"),SUM('Raw Data'!BE882:BE883),IF(AND($AE$11=$AL$5,$AH$11="Combined"),SUM('Raw Data'!BE1089:BE1090),IF(AND($AE$11=$AL$6,$AH$11="Combined"),SUM('Raw Data'!BE1296:BE1297),IF(AND($AE$11=$AL$7,$AH$11="Combined"),SUM('Raw Data'!BE1503:BE1504),"Error")))))))))))))))))))))</f>
        <v>0</v>
      </c>
      <c r="V83" s="6">
        <f>IF(AND($AE$11=$AL$1,OR($AH$11="Northbound",$AH$11="Eastbound")),'Raw Data'!BF261,IF(AND($AE$11=$AL$2,OR($AH$11="Northbound",$AH$11="Eastbound")),'Raw Data'!BF468,IF(AND($AE$11=$AL$3,OR($AH$11="Northbound",$AH$11="Eastbound")),'Raw Data'!BF675,IF(AND($AE$11=$AL$4,OR($AH$11="Northbound",$AH$11="Eastbound")),'Raw Data'!BF882,IF(AND($AE$11=$AL$5,OR($AH$11="Northbound",$AH$11="Eastbound")),'Raw Data'!BF1089,IF(AND($AE$11=$AL$6,OR($AH$11="Northbound",$AH$11="Eastbound")),'Raw Data'!BF1296,IF(AND($AE$11=$AL$7,OR($AH$11="Northbound",$AH$11="Eastbound")),'Raw Data'!BF1503,IF(AND($AE$11=$AL$1,OR($AH$11="Southbound",$AH$11="Westbound")),'Raw Data'!BF262,IF(AND($AE$11=$AL$2,OR($AH$11="Southbound",$AH$11="Westbound")),'Raw Data'!BF469,IF(AND($AE$11=$AL$3,OR($AH$11="Southbound",$AH$11="Westbound")),'Raw Data'!BF676,IF(AND($AE$11=$AL$4,OR($AH$11="Southbound",$AH$11="Westbound")),'Raw Data'!BF883,IF(AND($AE$11=$AL$5,OR($AH$11="Southbound",$AH$11="Westbound")),'Raw Data'!BF1090,IF(AND($AE$11=$AL$6,OR($AH$11="Southbound",$AH$11="Westbound")),'Raw Data'!BF1297,IF(AND($AE$11=$AL$7,OR($AH$11="Southbound",$AH$11="Westbound")),'Raw Data'!BF1504,IF(AND($AE$11=$AL$1,$AH$11="Combined"),SUM('Raw Data'!BF261:BF262),IF(AND($AE$11=$AL$2,$AH$11="Combined"),SUM('Raw Data'!BF468:BF469),IF(AND($AE$11=$AL$3,$AH$11="Combined"),SUM('Raw Data'!BF675:BF676),IF(AND($AE$11=$AL$4,$AH$11="Combined"),SUM('Raw Data'!BF882:BF883),IF(AND($AE$11=$AL$5,$AH$11="Combined"),SUM('Raw Data'!BF1089:BF1090),IF(AND($AE$11=$AL$6,$AH$11="Combined"),SUM('Raw Data'!BF1296:BF1297),IF(AND($AE$11=$AL$7,$AH$11="Combined"),SUM('Raw Data'!BF1503:BF1504),"Error")))))))))))))))))))))</f>
        <v>0</v>
      </c>
      <c r="W83" s="6">
        <f>IF(AND($AE$11=$AL$1,OR($AH$11="Northbound",$AH$11="Eastbound")),'Raw Data'!BG261,IF(AND($AE$11=$AL$2,OR($AH$11="Northbound",$AH$11="Eastbound")),'Raw Data'!BG468,IF(AND($AE$11=$AL$3,OR($AH$11="Northbound",$AH$11="Eastbound")),'Raw Data'!BG675,IF(AND($AE$11=$AL$4,OR($AH$11="Northbound",$AH$11="Eastbound")),'Raw Data'!BG882,IF(AND($AE$11=$AL$5,OR($AH$11="Northbound",$AH$11="Eastbound")),'Raw Data'!BG1089,IF(AND($AE$11=$AL$6,OR($AH$11="Northbound",$AH$11="Eastbound")),'Raw Data'!BG1296,IF(AND($AE$11=$AL$7,OR($AH$11="Northbound",$AH$11="Eastbound")),'Raw Data'!BG1503,IF(AND($AE$11=$AL$1,OR($AH$11="Southbound",$AH$11="Westbound")),'Raw Data'!BG262,IF(AND($AE$11=$AL$2,OR($AH$11="Southbound",$AH$11="Westbound")),'Raw Data'!BG469,IF(AND($AE$11=$AL$3,OR($AH$11="Southbound",$AH$11="Westbound")),'Raw Data'!BG676,IF(AND($AE$11=$AL$4,OR($AH$11="Southbound",$AH$11="Westbound")),'Raw Data'!BG883,IF(AND($AE$11=$AL$5,OR($AH$11="Southbound",$AH$11="Westbound")),'Raw Data'!BG1090,IF(AND($AE$11=$AL$6,OR($AH$11="Southbound",$AH$11="Westbound")),'Raw Data'!BG1297,IF(AND($AE$11=$AL$7,OR($AH$11="Southbound",$AH$11="Westbound")),'Raw Data'!BG1504,IF(AND($AE$11=$AL$1,$AH$11="Combined"),SUM('Raw Data'!BG261:BG262),IF(AND($AE$11=$AL$2,$AH$11="Combined"),SUM('Raw Data'!BG468:BG469),IF(AND($AE$11=$AL$3,$AH$11="Combined"),SUM('Raw Data'!BG675:BG676),IF(AND($AE$11=$AL$4,$AH$11="Combined"),SUM('Raw Data'!BG882:BG883),IF(AND($AE$11=$AL$5,$AH$11="Combined"),SUM('Raw Data'!BG1089:BG1090),IF(AND($AE$11=$AL$6,$AH$11="Combined"),SUM('Raw Data'!BG1296:BG1297),IF(AND($AE$11=$AL$7,$AH$11="Combined"),SUM('Raw Data'!BG1503:BG1504),"Error")))))))))))))))))))))</f>
        <v>0</v>
      </c>
      <c r="X83" s="6">
        <f t="shared" si="5"/>
        <v>4</v>
      </c>
      <c r="Y83" s="24">
        <f t="shared" si="3"/>
        <v>16.666666666666664</v>
      </c>
      <c r="Z83" s="6" t="str">
        <f>IF(AND($AE$11=$AL$1,OR($AH$11="Northbound",$AH$11="Eastbound")),'Raw Data'!BH261,IF(AND($AE$11=$AL$2,OR($AH$11="Northbound",$AH$11="Eastbound")),'Raw Data'!BH468,IF(AND($AE$11=$AL$3,OR($AH$11="Northbound",$AH$11="Eastbound")),'Raw Data'!BH675,IF(AND($AE$11=$AL$4,OR($AH$11="Northbound",$AH$11="Eastbound")),'Raw Data'!BH882,IF(AND($AE$11=$AL$5,OR($AH$11="Northbound",$AH$11="Eastbound")),'Raw Data'!BH1089,IF(AND($AE$11=$AL$6,OR($AH$11="Northbound",$AH$11="Eastbound")),'Raw Data'!BH1296,IF(AND($AE$11=$AL$7,OR($AH$11="Northbound",$AH$11="Eastbound")),'Raw Data'!BH1503,IF(AND($AE$11=$AL$1,OR($AH$11="Southbound",$AH$11="Westbound")),'Raw Data'!BH262,IF(AND($AE$11=$AL$2,OR($AH$11="Southbound",$AH$11="Westbound")),'Raw Data'!BH469,IF(AND($AE$11=$AL$3,OR($AH$11="Southbound",$AH$11="Westbound")),'Raw Data'!BH676,IF(AND($AE$11=$AL$4,OR($AH$11="Southbound",$AH$11="Westbound")),'Raw Data'!BH883,IF(AND($AE$11=$AL$5,OR($AH$11="Southbound",$AH$11="Westbound")),'Raw Data'!BH1090,IF(AND($AE$11=$AL$6,OR($AH$11="Southbound",$AH$11="Westbound")),'Raw Data'!BH1297,IF(AND($AE$11=$AL$7,OR($AH$11="Southbound",$AH$11="Westbound")),'Raw Data'!BH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3" s="6" t="str">
        <f>IF(AND($AE$11=$AL$1,OR($AH$11="Northbound",$AH$11="Eastbound")),'Raw Data'!BI261,IF(AND($AE$11=$AL$2,OR($AH$11="Northbound",$AH$11="Eastbound")),'Raw Data'!BI468,IF(AND($AE$11=$AL$3,OR($AH$11="Northbound",$AH$11="Eastbound")),'Raw Data'!BI675,IF(AND($AE$11=$AL$4,OR($AH$11="Northbound",$AH$11="Eastbound")),'Raw Data'!BI882,IF(AND($AE$11=$AL$5,OR($AH$11="Northbound",$AH$11="Eastbound")),'Raw Data'!BI1089,IF(AND($AE$11=$AL$6,OR($AH$11="Northbound",$AH$11="Eastbound")),'Raw Data'!BI1296,IF(AND($AE$11=$AL$7,OR($AH$11="Northbound",$AH$11="Eastbound")),'Raw Data'!BI1503,IF(AND($AE$11=$AL$1,OR($AH$11="Southbound",$AH$11="Westbound")),'Raw Data'!BI262,IF(AND($AE$11=$AL$2,OR($AH$11="Southbound",$AH$11="Westbound")),'Raw Data'!BI469,IF(AND($AE$11=$AL$3,OR($AH$11="Southbound",$AH$11="Westbound")),'Raw Data'!BI676,IF(AND($AE$11=$AL$4,OR($AH$11="Southbound",$AH$11="Westbound")),'Raw Data'!BI883,IF(AND($AE$11=$AL$5,OR($AH$11="Southbound",$AH$11="Westbound")),'Raw Data'!BI1090,IF(AND($AE$11=$AL$6,OR($AH$11="Southbound",$AH$11="Westbound")),'Raw Data'!BI1297,IF(AND($AE$11=$AL$7,OR($AH$11="Southbound",$AH$11="Westbound")),'Raw Data'!BI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3" s="6" t="str">
        <f>IF(AND($AE$11=$AL$1,OR($AH$11="Northbound",$AH$11="Eastbound")),'Raw Data'!BJ261,IF(AND($AE$11=$AL$2,OR($AH$11="Northbound",$AH$11="Eastbound")),'Raw Data'!BJ468,IF(AND($AE$11=$AL$3,OR($AH$11="Northbound",$AH$11="Eastbound")),'Raw Data'!BJ675,IF(AND($AE$11=$AL$4,OR($AH$11="Northbound",$AH$11="Eastbound")),'Raw Data'!BJ882,IF(AND($AE$11=$AL$5,OR($AH$11="Northbound",$AH$11="Eastbound")),'Raw Data'!BJ1089,IF(AND($AE$11=$AL$6,OR($AH$11="Northbound",$AH$11="Eastbound")),'Raw Data'!BJ1296,IF(AND($AE$11=$AL$7,OR($AH$11="Northbound",$AH$11="Eastbound")),'Raw Data'!BJ1503,IF(AND($AE$11=$AL$1,OR($AH$11="Southbound",$AH$11="Westbound")),'Raw Data'!BJ262,IF(AND($AE$11=$AL$2,OR($AH$11="Southbound",$AH$11="Westbound")),'Raw Data'!BJ469,IF(AND($AE$11=$AL$3,OR($AH$11="Southbound",$AH$11="Westbound")),'Raw Data'!BJ676,IF(AND($AE$11=$AL$4,OR($AH$11="Southbound",$AH$11="Westbound")),'Raw Data'!BJ883,IF(AND($AE$11=$AL$5,OR($AH$11="Southbound",$AH$11="Westbound")),'Raw Data'!BJ1090,IF(AND($AE$11=$AL$6,OR($AH$11="Southbound",$AH$11="Westbound")),'Raw Data'!BJ1297,IF(AND($AE$11=$AL$7,OR($AH$11="Southbound",$AH$11="Westbound")),'Raw Data'!BJ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3" s="70" t="str">
        <f>IF(AND($AE$11=$AL$1,OR($AH$11="Northbound",$AH$11="Eastbound")),'Raw Data'!BK261,IF(AND($AE$11=$AL$2,OR($AH$11="Northbound",$AH$11="Eastbound")),'Raw Data'!BK468,IF(AND($AE$11=$AL$3,OR($AH$11="Northbound",$AH$11="Eastbound")),'Raw Data'!BK675,IF(AND($AE$11=$AL$4,OR($AH$11="Northbound",$AH$11="Eastbound")),'Raw Data'!BK882,IF(AND($AE$11=$AL$5,OR($AH$11="Northbound",$AH$11="Eastbound")),'Raw Data'!BK1089,IF(AND($AE$11=$AL$6,OR($AH$11="Northbound",$AH$11="Eastbound")),'Raw Data'!BK1296,IF(AND($AE$11=$AL$7,OR($AH$11="Northbound",$AH$11="Eastbound")),'Raw Data'!BK1503,IF(AND($AE$11=$AL$1,OR($AH$11="Southbound",$AH$11="Westbound")),'Raw Data'!BK262,IF(AND($AE$11=$AL$2,OR($AH$11="Southbound",$AH$11="Westbound")),'Raw Data'!BK469,IF(AND($AE$11=$AL$3,OR($AH$11="Southbound",$AH$11="Westbound")),'Raw Data'!BK676,IF(AND($AE$11=$AL$4,OR($AH$11="Southbound",$AH$11="Westbound")),'Raw Data'!BK883,IF(AND($AE$11=$AL$5,OR($AH$11="Southbound",$AH$11="Westbound")),'Raw Data'!BK1090,IF(AND($AE$11=$AL$6,OR($AH$11="Southbound",$AH$11="Westbound")),'Raw Data'!BK1297,IF(AND($AE$11=$AL$7,OR($AH$11="Southbound",$AH$11="Westbound")),'Raw Data'!BK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3" s="47"/>
      <c r="AF83" s="47"/>
      <c r="AG83" s="47"/>
      <c r="AH83" s="47"/>
      <c r="AI83" s="47"/>
      <c r="AJ83" s="47"/>
      <c r="AK83" s="47"/>
      <c r="AL83" s="51"/>
      <c r="AM83" s="51"/>
      <c r="AN83" s="41"/>
      <c r="AO83" s="51"/>
      <c r="AQ83" s="47"/>
      <c r="AR83" s="47"/>
      <c r="AT83" s="47"/>
      <c r="AU83" s="47"/>
    </row>
    <row r="84" spans="1:47" ht="13.8" x14ac:dyDescent="0.25">
      <c r="A84" s="43">
        <v>0.72916666666666696</v>
      </c>
      <c r="B84" s="54">
        <f t="shared" si="4"/>
        <v>14</v>
      </c>
      <c r="C84" s="6">
        <f>IF(AND($AE$11=$AL$1,OR($AH$11="Northbound",$AH$11="Eastbound")),'Raw Data'!AM263,IF(AND($AE$11=$AL$2,OR($AH$11="Northbound",$AH$11="Eastbound")),'Raw Data'!AM470,IF(AND($AE$11=$AL$3,OR($AH$11="Northbound",$AH$11="Eastbound")),'Raw Data'!AM677,IF(AND($AE$11=$AL$4,OR($AH$11="Northbound",$AH$11="Eastbound")),'Raw Data'!AM884,IF(AND($AE$11=$AL$5,OR($AH$11="Northbound",$AH$11="Eastbound")),'Raw Data'!AM1091,IF(AND($AE$11=$AL$6,OR($AH$11="Northbound",$AH$11="Eastbound")),'Raw Data'!AM1298,IF(AND($AE$11=$AL$7,OR($AH$11="Northbound",$AH$11="Eastbound")),'Raw Data'!AM1505,IF(AND($AE$11=$AL$1,OR($AH$11="Southbound",$AH$11="Westbound")),'Raw Data'!AM264,IF(AND($AE$11=$AL$2,OR($AH$11="Southbound",$AH$11="Westbound")),'Raw Data'!AM471,IF(AND($AE$11=$AL$3,OR($AH$11="Southbound",$AH$11="Westbound")),'Raw Data'!AM678,IF(AND($AE$11=$AL$4,OR($AH$11="Southbound",$AH$11="Westbound")),'Raw Data'!AM885,IF(AND($AE$11=$AL$5,OR($AH$11="Southbound",$AH$11="Westbound")),'Raw Data'!AM1092,IF(AND($AE$11=$AL$6,OR($AH$11="Southbound",$AH$11="Westbound")),'Raw Data'!AM1299,IF(AND($AE$11=$AL$7,OR($AH$11="Southbound",$AH$11="Westbound")),'Raw Data'!AM1506,IF(AND($AE$11=$AL$1,$AH$11="Combined"),SUM('Raw Data'!AM263:AM264),IF(AND($AE$11=$AL$2,$AH$11="Combined"),SUM('Raw Data'!AM470:AM471),IF(AND($AE$11=$AL$3,$AH$11="Combined"),SUM('Raw Data'!AM677:AM678),IF(AND($AE$11=$AL$4,$AH$11="Combined"),SUM('Raw Data'!AM884:AM885),IF(AND($AE$11=$AL$5,$AH$11="Combined"),SUM('Raw Data'!AM1091:AM1092),IF(AND($AE$11=$AL$6,$AH$11="Combined"),SUM('Raw Data'!AM1298:AM1299),IF(AND($AE$11=$AL$7,$AH$11="Combined"),SUM('Raw Data'!AM1505:AM1506),"Error")))))))))))))))))))))</f>
        <v>1</v>
      </c>
      <c r="D84" s="6">
        <f>IF(AND($AE$11=$AL$1,OR($AH$11="Northbound",$AH$11="Eastbound")),'Raw Data'!AN263,IF(AND($AE$11=$AL$2,OR($AH$11="Northbound",$AH$11="Eastbound")),'Raw Data'!AN470,IF(AND($AE$11=$AL$3,OR($AH$11="Northbound",$AH$11="Eastbound")),'Raw Data'!AN677,IF(AND($AE$11=$AL$4,OR($AH$11="Northbound",$AH$11="Eastbound")),'Raw Data'!AN884,IF(AND($AE$11=$AL$5,OR($AH$11="Northbound",$AH$11="Eastbound")),'Raw Data'!AN1091,IF(AND($AE$11=$AL$6,OR($AH$11="Northbound",$AH$11="Eastbound")),'Raw Data'!AN1298,IF(AND($AE$11=$AL$7,OR($AH$11="Northbound",$AH$11="Eastbound")),'Raw Data'!AN1505,IF(AND($AE$11=$AL$1,OR($AH$11="Southbound",$AH$11="Westbound")),'Raw Data'!AN264,IF(AND($AE$11=$AL$2,OR($AH$11="Southbound",$AH$11="Westbound")),'Raw Data'!AN471,IF(AND($AE$11=$AL$3,OR($AH$11="Southbound",$AH$11="Westbound")),'Raw Data'!AN678,IF(AND($AE$11=$AL$4,OR($AH$11="Southbound",$AH$11="Westbound")),'Raw Data'!AN885,IF(AND($AE$11=$AL$5,OR($AH$11="Southbound",$AH$11="Westbound")),'Raw Data'!AN1092,IF(AND($AE$11=$AL$6,OR($AH$11="Southbound",$AH$11="Westbound")),'Raw Data'!AN1299,IF(AND($AE$11=$AL$7,OR($AH$11="Southbound",$AH$11="Westbound")),'Raw Data'!AN1506,IF(AND($AE$11=$AL$1,$AH$11="Combined"),SUM('Raw Data'!AN263:AN264),IF(AND($AE$11=$AL$2,$AH$11="Combined"),SUM('Raw Data'!AN470:AN471),IF(AND($AE$11=$AL$3,$AH$11="Combined"),SUM('Raw Data'!AN677:AN678),IF(AND($AE$11=$AL$4,$AH$11="Combined"),SUM('Raw Data'!AN884:AN885),IF(AND($AE$11=$AL$5,$AH$11="Combined"),SUM('Raw Data'!AN1091:AN1092),IF(AND($AE$11=$AL$6,$AH$11="Combined"),SUM('Raw Data'!AN1298:AN1299),IF(AND($AE$11=$AL$7,$AH$11="Combined"),SUM('Raw Data'!AN1505:AN1506),"Error")))))))))))))))))))))</f>
        <v>3</v>
      </c>
      <c r="E84" s="6">
        <f>IF(AND($AE$11=$AL$1,OR($AH$11="Northbound",$AH$11="Eastbound")),'Raw Data'!AO263,IF(AND($AE$11=$AL$2,OR($AH$11="Northbound",$AH$11="Eastbound")),'Raw Data'!AO470,IF(AND($AE$11=$AL$3,OR($AH$11="Northbound",$AH$11="Eastbound")),'Raw Data'!AO677,IF(AND($AE$11=$AL$4,OR($AH$11="Northbound",$AH$11="Eastbound")),'Raw Data'!AO884,IF(AND($AE$11=$AL$5,OR($AH$11="Northbound",$AH$11="Eastbound")),'Raw Data'!AO1091,IF(AND($AE$11=$AL$6,OR($AH$11="Northbound",$AH$11="Eastbound")),'Raw Data'!AO1298,IF(AND($AE$11=$AL$7,OR($AH$11="Northbound",$AH$11="Eastbound")),'Raw Data'!AO1505,IF(AND($AE$11=$AL$1,OR($AH$11="Southbound",$AH$11="Westbound")),'Raw Data'!AO264,IF(AND($AE$11=$AL$2,OR($AH$11="Southbound",$AH$11="Westbound")),'Raw Data'!AO471,IF(AND($AE$11=$AL$3,OR($AH$11="Southbound",$AH$11="Westbound")),'Raw Data'!AO678,IF(AND($AE$11=$AL$4,OR($AH$11="Southbound",$AH$11="Westbound")),'Raw Data'!AO885,IF(AND($AE$11=$AL$5,OR($AH$11="Southbound",$AH$11="Westbound")),'Raw Data'!AO1092,IF(AND($AE$11=$AL$6,OR($AH$11="Southbound",$AH$11="Westbound")),'Raw Data'!AO1299,IF(AND($AE$11=$AL$7,OR($AH$11="Southbound",$AH$11="Westbound")),'Raw Data'!AO1506,IF(AND($AE$11=$AL$1,$AH$11="Combined"),SUM('Raw Data'!AO263:AO264),IF(AND($AE$11=$AL$2,$AH$11="Combined"),SUM('Raw Data'!AO470:AO471),IF(AND($AE$11=$AL$3,$AH$11="Combined"),SUM('Raw Data'!AO677:AO678),IF(AND($AE$11=$AL$4,$AH$11="Combined"),SUM('Raw Data'!AO884:AO885),IF(AND($AE$11=$AL$5,$AH$11="Combined"),SUM('Raw Data'!AO1091:AO1092),IF(AND($AE$11=$AL$6,$AH$11="Combined"),SUM('Raw Data'!AO1298:AO1299),IF(AND($AE$11=$AL$7,$AH$11="Combined"),SUM('Raw Data'!AO1505:AO1506),"Error")))))))))))))))))))))</f>
        <v>2</v>
      </c>
      <c r="F84" s="6">
        <f>IF(AND($AE$11=$AL$1,OR($AH$11="Northbound",$AH$11="Eastbound")),'Raw Data'!AP263,IF(AND($AE$11=$AL$2,OR($AH$11="Northbound",$AH$11="Eastbound")),'Raw Data'!AP470,IF(AND($AE$11=$AL$3,OR($AH$11="Northbound",$AH$11="Eastbound")),'Raw Data'!AP677,IF(AND($AE$11=$AL$4,OR($AH$11="Northbound",$AH$11="Eastbound")),'Raw Data'!AP884,IF(AND($AE$11=$AL$5,OR($AH$11="Northbound",$AH$11="Eastbound")),'Raw Data'!AP1091,IF(AND($AE$11=$AL$6,OR($AH$11="Northbound",$AH$11="Eastbound")),'Raw Data'!AP1298,IF(AND($AE$11=$AL$7,OR($AH$11="Northbound",$AH$11="Eastbound")),'Raw Data'!AP1505,IF(AND($AE$11=$AL$1,OR($AH$11="Southbound",$AH$11="Westbound")),'Raw Data'!AP264,IF(AND($AE$11=$AL$2,OR($AH$11="Southbound",$AH$11="Westbound")),'Raw Data'!AP471,IF(AND($AE$11=$AL$3,OR($AH$11="Southbound",$AH$11="Westbound")),'Raw Data'!AP678,IF(AND($AE$11=$AL$4,OR($AH$11="Southbound",$AH$11="Westbound")),'Raw Data'!AP885,IF(AND($AE$11=$AL$5,OR($AH$11="Southbound",$AH$11="Westbound")),'Raw Data'!AP1092,IF(AND($AE$11=$AL$6,OR($AH$11="Southbound",$AH$11="Westbound")),'Raw Data'!AP1299,IF(AND($AE$11=$AL$7,OR($AH$11="Southbound",$AH$11="Westbound")),'Raw Data'!AP1506,IF(AND($AE$11=$AL$1,$AH$11="Combined"),SUM('Raw Data'!AP263:AP264),IF(AND($AE$11=$AL$2,$AH$11="Combined"),SUM('Raw Data'!AP470:AP471),IF(AND($AE$11=$AL$3,$AH$11="Combined"),SUM('Raw Data'!AP677:AP678),IF(AND($AE$11=$AL$4,$AH$11="Combined"),SUM('Raw Data'!AP884:AP885),IF(AND($AE$11=$AL$5,$AH$11="Combined"),SUM('Raw Data'!AP1091:AP1092),IF(AND($AE$11=$AL$6,$AH$11="Combined"),SUM('Raw Data'!AP1298:AP1299),IF(AND($AE$11=$AL$7,$AH$11="Combined"),SUM('Raw Data'!AP1505:AP1506),"Error")))))))))))))))))))))</f>
        <v>5</v>
      </c>
      <c r="G84" s="6">
        <f>IF(AND($AE$11=$AL$1,OR($AH$11="Northbound",$AH$11="Eastbound")),'Raw Data'!AQ263,IF(AND($AE$11=$AL$2,OR($AH$11="Northbound",$AH$11="Eastbound")),'Raw Data'!AQ470,IF(AND($AE$11=$AL$3,OR($AH$11="Northbound",$AH$11="Eastbound")),'Raw Data'!AQ677,IF(AND($AE$11=$AL$4,OR($AH$11="Northbound",$AH$11="Eastbound")),'Raw Data'!AQ884,IF(AND($AE$11=$AL$5,OR($AH$11="Northbound",$AH$11="Eastbound")),'Raw Data'!AQ1091,IF(AND($AE$11=$AL$6,OR($AH$11="Northbound",$AH$11="Eastbound")),'Raw Data'!AQ1298,IF(AND($AE$11=$AL$7,OR($AH$11="Northbound",$AH$11="Eastbound")),'Raw Data'!AQ1505,IF(AND($AE$11=$AL$1,OR($AH$11="Southbound",$AH$11="Westbound")),'Raw Data'!AQ264,IF(AND($AE$11=$AL$2,OR($AH$11="Southbound",$AH$11="Westbound")),'Raw Data'!AQ471,IF(AND($AE$11=$AL$3,OR($AH$11="Southbound",$AH$11="Westbound")),'Raw Data'!AQ678,IF(AND($AE$11=$AL$4,OR($AH$11="Southbound",$AH$11="Westbound")),'Raw Data'!AQ885,IF(AND($AE$11=$AL$5,OR($AH$11="Southbound",$AH$11="Westbound")),'Raw Data'!AQ1092,IF(AND($AE$11=$AL$6,OR($AH$11="Southbound",$AH$11="Westbound")),'Raw Data'!AQ1299,IF(AND($AE$11=$AL$7,OR($AH$11="Southbound",$AH$11="Westbound")),'Raw Data'!AQ1506,IF(AND($AE$11=$AL$1,$AH$11="Combined"),SUM('Raw Data'!AQ263:AQ264),IF(AND($AE$11=$AL$2,$AH$11="Combined"),SUM('Raw Data'!AQ470:AQ471),IF(AND($AE$11=$AL$3,$AH$11="Combined"),SUM('Raw Data'!AQ677:AQ678),IF(AND($AE$11=$AL$4,$AH$11="Combined"),SUM('Raw Data'!AQ884:AQ885),IF(AND($AE$11=$AL$5,$AH$11="Combined"),SUM('Raw Data'!AQ1091:AQ1092),IF(AND($AE$11=$AL$6,$AH$11="Combined"),SUM('Raw Data'!AQ1298:AQ1299),IF(AND($AE$11=$AL$7,$AH$11="Combined"),SUM('Raw Data'!AQ1505:AQ1506),"Error")))))))))))))))))))))</f>
        <v>3</v>
      </c>
      <c r="H84" s="6">
        <f>IF(AND($AE$11=$AL$1,OR($AH$11="Northbound",$AH$11="Eastbound")),'Raw Data'!AR263,IF(AND($AE$11=$AL$2,OR($AH$11="Northbound",$AH$11="Eastbound")),'Raw Data'!AR470,IF(AND($AE$11=$AL$3,OR($AH$11="Northbound",$AH$11="Eastbound")),'Raw Data'!AR677,IF(AND($AE$11=$AL$4,OR($AH$11="Northbound",$AH$11="Eastbound")),'Raw Data'!AR884,IF(AND($AE$11=$AL$5,OR($AH$11="Northbound",$AH$11="Eastbound")),'Raw Data'!AR1091,IF(AND($AE$11=$AL$6,OR($AH$11="Northbound",$AH$11="Eastbound")),'Raw Data'!AR1298,IF(AND($AE$11=$AL$7,OR($AH$11="Northbound",$AH$11="Eastbound")),'Raw Data'!AR1505,IF(AND($AE$11=$AL$1,OR($AH$11="Southbound",$AH$11="Westbound")),'Raw Data'!AR264,IF(AND($AE$11=$AL$2,OR($AH$11="Southbound",$AH$11="Westbound")),'Raw Data'!AR471,IF(AND($AE$11=$AL$3,OR($AH$11="Southbound",$AH$11="Westbound")),'Raw Data'!AR678,IF(AND($AE$11=$AL$4,OR($AH$11="Southbound",$AH$11="Westbound")),'Raw Data'!AR885,IF(AND($AE$11=$AL$5,OR($AH$11="Southbound",$AH$11="Westbound")),'Raw Data'!AR1092,IF(AND($AE$11=$AL$6,OR($AH$11="Southbound",$AH$11="Westbound")),'Raw Data'!AR1299,IF(AND($AE$11=$AL$7,OR($AH$11="Southbound",$AH$11="Westbound")),'Raw Data'!AR1506,IF(AND($AE$11=$AL$1,$AH$11="Combined"),SUM('Raw Data'!AR263:AR264),IF(AND($AE$11=$AL$2,$AH$11="Combined"),SUM('Raw Data'!AR470:AR471),IF(AND($AE$11=$AL$3,$AH$11="Combined"),SUM('Raw Data'!AR677:AR678),IF(AND($AE$11=$AL$4,$AH$11="Combined"),SUM('Raw Data'!AR884:AR885),IF(AND($AE$11=$AL$5,$AH$11="Combined"),SUM('Raw Data'!AR1091:AR1092),IF(AND($AE$11=$AL$6,$AH$11="Combined"),SUM('Raw Data'!AR1298:AR1299),IF(AND($AE$11=$AL$7,$AH$11="Combined"),SUM('Raw Data'!AR1505:AR1506),"Error")))))))))))))))))))))</f>
        <v>0</v>
      </c>
      <c r="I84" s="6">
        <f>IF(AND($AE$11=$AL$1,OR($AH$11="Northbound",$AH$11="Eastbound")),'Raw Data'!AS263,IF(AND($AE$11=$AL$2,OR($AH$11="Northbound",$AH$11="Eastbound")),'Raw Data'!AS470,IF(AND($AE$11=$AL$3,OR($AH$11="Northbound",$AH$11="Eastbound")),'Raw Data'!AS677,IF(AND($AE$11=$AL$4,OR($AH$11="Northbound",$AH$11="Eastbound")),'Raw Data'!AS884,IF(AND($AE$11=$AL$5,OR($AH$11="Northbound",$AH$11="Eastbound")),'Raw Data'!AS1091,IF(AND($AE$11=$AL$6,OR($AH$11="Northbound",$AH$11="Eastbound")),'Raw Data'!AS1298,IF(AND($AE$11=$AL$7,OR($AH$11="Northbound",$AH$11="Eastbound")),'Raw Data'!AS1505,IF(AND($AE$11=$AL$1,OR($AH$11="Southbound",$AH$11="Westbound")),'Raw Data'!AS264,IF(AND($AE$11=$AL$2,OR($AH$11="Southbound",$AH$11="Westbound")),'Raw Data'!AS471,IF(AND($AE$11=$AL$3,OR($AH$11="Southbound",$AH$11="Westbound")),'Raw Data'!AS678,IF(AND($AE$11=$AL$4,OR($AH$11="Southbound",$AH$11="Westbound")),'Raw Data'!AS885,IF(AND($AE$11=$AL$5,OR($AH$11="Southbound",$AH$11="Westbound")),'Raw Data'!AS1092,IF(AND($AE$11=$AL$6,OR($AH$11="Southbound",$AH$11="Westbound")),'Raw Data'!AS1299,IF(AND($AE$11=$AL$7,OR($AH$11="Southbound",$AH$11="Westbound")),'Raw Data'!AS1506,IF(AND($AE$11=$AL$1,$AH$11="Combined"),SUM('Raw Data'!AS263:AS264),IF(AND($AE$11=$AL$2,$AH$11="Combined"),SUM('Raw Data'!AS470:AS471),IF(AND($AE$11=$AL$3,$AH$11="Combined"),SUM('Raw Data'!AS677:AS678),IF(AND($AE$11=$AL$4,$AH$11="Combined"),SUM('Raw Data'!AS884:AS885),IF(AND($AE$11=$AL$5,$AH$11="Combined"),SUM('Raw Data'!AS1091:AS1092),IF(AND($AE$11=$AL$6,$AH$11="Combined"),SUM('Raw Data'!AS1298:AS1299),IF(AND($AE$11=$AL$7,$AH$11="Combined"),SUM('Raw Data'!AS1505:AS1506),"Error")))))))))))))))))))))</f>
        <v>0</v>
      </c>
      <c r="J84" s="6">
        <f>IF(AND($AE$11=$AL$1,OR($AH$11="Northbound",$AH$11="Eastbound")),'Raw Data'!AT263,IF(AND($AE$11=$AL$2,OR($AH$11="Northbound",$AH$11="Eastbound")),'Raw Data'!AT470,IF(AND($AE$11=$AL$3,OR($AH$11="Northbound",$AH$11="Eastbound")),'Raw Data'!AT677,IF(AND($AE$11=$AL$4,OR($AH$11="Northbound",$AH$11="Eastbound")),'Raw Data'!AT884,IF(AND($AE$11=$AL$5,OR($AH$11="Northbound",$AH$11="Eastbound")),'Raw Data'!AT1091,IF(AND($AE$11=$AL$6,OR($AH$11="Northbound",$AH$11="Eastbound")),'Raw Data'!AT1298,IF(AND($AE$11=$AL$7,OR($AH$11="Northbound",$AH$11="Eastbound")),'Raw Data'!AT1505,IF(AND($AE$11=$AL$1,OR($AH$11="Southbound",$AH$11="Westbound")),'Raw Data'!AT264,IF(AND($AE$11=$AL$2,OR($AH$11="Southbound",$AH$11="Westbound")),'Raw Data'!AT471,IF(AND($AE$11=$AL$3,OR($AH$11="Southbound",$AH$11="Westbound")),'Raw Data'!AT678,IF(AND($AE$11=$AL$4,OR($AH$11="Southbound",$AH$11="Westbound")),'Raw Data'!AT885,IF(AND($AE$11=$AL$5,OR($AH$11="Southbound",$AH$11="Westbound")),'Raw Data'!AT1092,IF(AND($AE$11=$AL$6,OR($AH$11="Southbound",$AH$11="Westbound")),'Raw Data'!AT1299,IF(AND($AE$11=$AL$7,OR($AH$11="Southbound",$AH$11="Westbound")),'Raw Data'!AT1506,IF(AND($AE$11=$AL$1,$AH$11="Combined"),SUM('Raw Data'!AT263:AT264),IF(AND($AE$11=$AL$2,$AH$11="Combined"),SUM('Raw Data'!AT470:AT471),IF(AND($AE$11=$AL$3,$AH$11="Combined"),SUM('Raw Data'!AT677:AT678),IF(AND($AE$11=$AL$4,$AH$11="Combined"),SUM('Raw Data'!AT884:AT885),IF(AND($AE$11=$AL$5,$AH$11="Combined"),SUM('Raw Data'!AT1091:AT1092),IF(AND($AE$11=$AL$6,$AH$11="Combined"),SUM('Raw Data'!AT1298:AT1299),IF(AND($AE$11=$AL$7,$AH$11="Combined"),SUM('Raw Data'!AT1505:AT1506),"Error")))))))))))))))))))))</f>
        <v>0</v>
      </c>
      <c r="K84" s="6">
        <f>IF(AND($AE$11=$AL$1,OR($AH$11="Northbound",$AH$11="Eastbound")),'Raw Data'!AU263,IF(AND($AE$11=$AL$2,OR($AH$11="Northbound",$AH$11="Eastbound")),'Raw Data'!AU470,IF(AND($AE$11=$AL$3,OR($AH$11="Northbound",$AH$11="Eastbound")),'Raw Data'!AU677,IF(AND($AE$11=$AL$4,OR($AH$11="Northbound",$AH$11="Eastbound")),'Raw Data'!AU884,IF(AND($AE$11=$AL$5,OR($AH$11="Northbound",$AH$11="Eastbound")),'Raw Data'!AU1091,IF(AND($AE$11=$AL$6,OR($AH$11="Northbound",$AH$11="Eastbound")),'Raw Data'!AU1298,IF(AND($AE$11=$AL$7,OR($AH$11="Northbound",$AH$11="Eastbound")),'Raw Data'!AU1505,IF(AND($AE$11=$AL$1,OR($AH$11="Southbound",$AH$11="Westbound")),'Raw Data'!AU264,IF(AND($AE$11=$AL$2,OR($AH$11="Southbound",$AH$11="Westbound")),'Raw Data'!AU471,IF(AND($AE$11=$AL$3,OR($AH$11="Southbound",$AH$11="Westbound")),'Raw Data'!AU678,IF(AND($AE$11=$AL$4,OR($AH$11="Southbound",$AH$11="Westbound")),'Raw Data'!AU885,IF(AND($AE$11=$AL$5,OR($AH$11="Southbound",$AH$11="Westbound")),'Raw Data'!AU1092,IF(AND($AE$11=$AL$6,OR($AH$11="Southbound",$AH$11="Westbound")),'Raw Data'!AU1299,IF(AND($AE$11=$AL$7,OR($AH$11="Southbound",$AH$11="Westbound")),'Raw Data'!AU1506,IF(AND($AE$11=$AL$1,$AH$11="Combined"),SUM('Raw Data'!AU263:AU264),IF(AND($AE$11=$AL$2,$AH$11="Combined"),SUM('Raw Data'!AU470:AU471),IF(AND($AE$11=$AL$3,$AH$11="Combined"),SUM('Raw Data'!AU677:AU678),IF(AND($AE$11=$AL$4,$AH$11="Combined"),SUM('Raw Data'!AU884:AU885),IF(AND($AE$11=$AL$5,$AH$11="Combined"),SUM('Raw Data'!AU1091:AU1092),IF(AND($AE$11=$AL$6,$AH$11="Combined"),SUM('Raw Data'!AU1298:AU1299),IF(AND($AE$11=$AL$7,$AH$11="Combined"),SUM('Raw Data'!AU1505:AU1506),"Error")))))))))))))))))))))</f>
        <v>0</v>
      </c>
      <c r="L84" s="6">
        <f>IF(AND($AE$11=$AL$1,OR($AH$11="Northbound",$AH$11="Eastbound")),'Raw Data'!AV263,IF(AND($AE$11=$AL$2,OR($AH$11="Northbound",$AH$11="Eastbound")),'Raw Data'!AV470,IF(AND($AE$11=$AL$3,OR($AH$11="Northbound",$AH$11="Eastbound")),'Raw Data'!AV677,IF(AND($AE$11=$AL$4,OR($AH$11="Northbound",$AH$11="Eastbound")),'Raw Data'!AV884,IF(AND($AE$11=$AL$5,OR($AH$11="Northbound",$AH$11="Eastbound")),'Raw Data'!AV1091,IF(AND($AE$11=$AL$6,OR($AH$11="Northbound",$AH$11="Eastbound")),'Raw Data'!AV1298,IF(AND($AE$11=$AL$7,OR($AH$11="Northbound",$AH$11="Eastbound")),'Raw Data'!AV1505,IF(AND($AE$11=$AL$1,OR($AH$11="Southbound",$AH$11="Westbound")),'Raw Data'!AV264,IF(AND($AE$11=$AL$2,OR($AH$11="Southbound",$AH$11="Westbound")),'Raw Data'!AV471,IF(AND($AE$11=$AL$3,OR($AH$11="Southbound",$AH$11="Westbound")),'Raw Data'!AV678,IF(AND($AE$11=$AL$4,OR($AH$11="Southbound",$AH$11="Westbound")),'Raw Data'!AV885,IF(AND($AE$11=$AL$5,OR($AH$11="Southbound",$AH$11="Westbound")),'Raw Data'!AV1092,IF(AND($AE$11=$AL$6,OR($AH$11="Southbound",$AH$11="Westbound")),'Raw Data'!AV1299,IF(AND($AE$11=$AL$7,OR($AH$11="Southbound",$AH$11="Westbound")),'Raw Data'!AV1506,IF(AND($AE$11=$AL$1,$AH$11="Combined"),SUM('Raw Data'!AV263:AV264),IF(AND($AE$11=$AL$2,$AH$11="Combined"),SUM('Raw Data'!AV470:AV471),IF(AND($AE$11=$AL$3,$AH$11="Combined"),SUM('Raw Data'!AV677:AV678),IF(AND($AE$11=$AL$4,$AH$11="Combined"),SUM('Raw Data'!AV884:AV885),IF(AND($AE$11=$AL$5,$AH$11="Combined"),SUM('Raw Data'!AV1091:AV1092),IF(AND($AE$11=$AL$6,$AH$11="Combined"),SUM('Raw Data'!AV1298:AV1299),IF(AND($AE$11=$AL$7,$AH$11="Combined"),SUM('Raw Data'!AV1505:AV1506),"Error")))))))))))))))))))))</f>
        <v>0</v>
      </c>
      <c r="M84" s="6">
        <f>IF(AND($AE$11=$AL$1,OR($AH$11="Northbound",$AH$11="Eastbound")),'Raw Data'!AW263,IF(AND($AE$11=$AL$2,OR($AH$11="Northbound",$AH$11="Eastbound")),'Raw Data'!AW470,IF(AND($AE$11=$AL$3,OR($AH$11="Northbound",$AH$11="Eastbound")),'Raw Data'!AW677,IF(AND($AE$11=$AL$4,OR($AH$11="Northbound",$AH$11="Eastbound")),'Raw Data'!AW884,IF(AND($AE$11=$AL$5,OR($AH$11="Northbound",$AH$11="Eastbound")),'Raw Data'!AW1091,IF(AND($AE$11=$AL$6,OR($AH$11="Northbound",$AH$11="Eastbound")),'Raw Data'!AW1298,IF(AND($AE$11=$AL$7,OR($AH$11="Northbound",$AH$11="Eastbound")),'Raw Data'!AW1505,IF(AND($AE$11=$AL$1,OR($AH$11="Southbound",$AH$11="Westbound")),'Raw Data'!AW264,IF(AND($AE$11=$AL$2,OR($AH$11="Southbound",$AH$11="Westbound")),'Raw Data'!AW471,IF(AND($AE$11=$AL$3,OR($AH$11="Southbound",$AH$11="Westbound")),'Raw Data'!AW678,IF(AND($AE$11=$AL$4,OR($AH$11="Southbound",$AH$11="Westbound")),'Raw Data'!AW885,IF(AND($AE$11=$AL$5,OR($AH$11="Southbound",$AH$11="Westbound")),'Raw Data'!AW1092,IF(AND($AE$11=$AL$6,OR($AH$11="Southbound",$AH$11="Westbound")),'Raw Data'!AW1299,IF(AND($AE$11=$AL$7,OR($AH$11="Southbound",$AH$11="Westbound")),'Raw Data'!AW1506,IF(AND($AE$11=$AL$1,$AH$11="Combined"),SUM('Raw Data'!AW263:AW264),IF(AND($AE$11=$AL$2,$AH$11="Combined"),SUM('Raw Data'!AW470:AW471),IF(AND($AE$11=$AL$3,$AH$11="Combined"),SUM('Raw Data'!AW677:AW678),IF(AND($AE$11=$AL$4,$AH$11="Combined"),SUM('Raw Data'!AW884:AW885),IF(AND($AE$11=$AL$5,$AH$11="Combined"),SUM('Raw Data'!AW1091:AW1092),IF(AND($AE$11=$AL$6,$AH$11="Combined"),SUM('Raw Data'!AW1298:AW1299),IF(AND($AE$11=$AL$7,$AH$11="Combined"),SUM('Raw Data'!AW1505:AW1506),"Error")))))))))))))))))))))</f>
        <v>0</v>
      </c>
      <c r="N84" s="6">
        <f>IF(AND($AE$11=$AL$1,OR($AH$11="Northbound",$AH$11="Eastbound")),'Raw Data'!AX263,IF(AND($AE$11=$AL$2,OR($AH$11="Northbound",$AH$11="Eastbound")),'Raw Data'!AX470,IF(AND($AE$11=$AL$3,OR($AH$11="Northbound",$AH$11="Eastbound")),'Raw Data'!AX677,IF(AND($AE$11=$AL$4,OR($AH$11="Northbound",$AH$11="Eastbound")),'Raw Data'!AX884,IF(AND($AE$11=$AL$5,OR($AH$11="Northbound",$AH$11="Eastbound")),'Raw Data'!AX1091,IF(AND($AE$11=$AL$6,OR($AH$11="Northbound",$AH$11="Eastbound")),'Raw Data'!AX1298,IF(AND($AE$11=$AL$7,OR($AH$11="Northbound",$AH$11="Eastbound")),'Raw Data'!AX1505,IF(AND($AE$11=$AL$1,OR($AH$11="Southbound",$AH$11="Westbound")),'Raw Data'!AX264,IF(AND($AE$11=$AL$2,OR($AH$11="Southbound",$AH$11="Westbound")),'Raw Data'!AX471,IF(AND($AE$11=$AL$3,OR($AH$11="Southbound",$AH$11="Westbound")),'Raw Data'!AX678,IF(AND($AE$11=$AL$4,OR($AH$11="Southbound",$AH$11="Westbound")),'Raw Data'!AX885,IF(AND($AE$11=$AL$5,OR($AH$11="Southbound",$AH$11="Westbound")),'Raw Data'!AX1092,IF(AND($AE$11=$AL$6,OR($AH$11="Southbound",$AH$11="Westbound")),'Raw Data'!AX1299,IF(AND($AE$11=$AL$7,OR($AH$11="Southbound",$AH$11="Westbound")),'Raw Data'!AX1506,IF(AND($AE$11=$AL$1,$AH$11="Combined"),SUM('Raw Data'!AX263:AX264),IF(AND($AE$11=$AL$2,$AH$11="Combined"),SUM('Raw Data'!AX470:AX471),IF(AND($AE$11=$AL$3,$AH$11="Combined"),SUM('Raw Data'!AX677:AX678),IF(AND($AE$11=$AL$4,$AH$11="Combined"),SUM('Raw Data'!AX884:AX885),IF(AND($AE$11=$AL$5,$AH$11="Combined"),SUM('Raw Data'!AX1091:AX1092),IF(AND($AE$11=$AL$6,$AH$11="Combined"),SUM('Raw Data'!AX1298:AX1299),IF(AND($AE$11=$AL$7,$AH$11="Combined"),SUM('Raw Data'!AX1505:AX1506),"Error")))))))))))))))))))))</f>
        <v>0</v>
      </c>
      <c r="O84" s="6">
        <f>IF(AND($AE$11=$AL$1,OR($AH$11="Northbound",$AH$11="Eastbound")),'Raw Data'!AY263,IF(AND($AE$11=$AL$2,OR($AH$11="Northbound",$AH$11="Eastbound")),'Raw Data'!AY470,IF(AND($AE$11=$AL$3,OR($AH$11="Northbound",$AH$11="Eastbound")),'Raw Data'!AY677,IF(AND($AE$11=$AL$4,OR($AH$11="Northbound",$AH$11="Eastbound")),'Raw Data'!AY884,IF(AND($AE$11=$AL$5,OR($AH$11="Northbound",$AH$11="Eastbound")),'Raw Data'!AY1091,IF(AND($AE$11=$AL$6,OR($AH$11="Northbound",$AH$11="Eastbound")),'Raw Data'!AY1298,IF(AND($AE$11=$AL$7,OR($AH$11="Northbound",$AH$11="Eastbound")),'Raw Data'!AY1505,IF(AND($AE$11=$AL$1,OR($AH$11="Southbound",$AH$11="Westbound")),'Raw Data'!AY264,IF(AND($AE$11=$AL$2,OR($AH$11="Southbound",$AH$11="Westbound")),'Raw Data'!AY471,IF(AND($AE$11=$AL$3,OR($AH$11="Southbound",$AH$11="Westbound")),'Raw Data'!AY678,IF(AND($AE$11=$AL$4,OR($AH$11="Southbound",$AH$11="Westbound")),'Raw Data'!AY885,IF(AND($AE$11=$AL$5,OR($AH$11="Southbound",$AH$11="Westbound")),'Raw Data'!AY1092,IF(AND($AE$11=$AL$6,OR($AH$11="Southbound",$AH$11="Westbound")),'Raw Data'!AY1299,IF(AND($AE$11=$AL$7,OR($AH$11="Southbound",$AH$11="Westbound")),'Raw Data'!AY1506,IF(AND($AE$11=$AL$1,$AH$11="Combined"),SUM('Raw Data'!AY263:AY264),IF(AND($AE$11=$AL$2,$AH$11="Combined"),SUM('Raw Data'!AY470:AY471),IF(AND($AE$11=$AL$3,$AH$11="Combined"),SUM('Raw Data'!AY677:AY678),IF(AND($AE$11=$AL$4,$AH$11="Combined"),SUM('Raw Data'!AY884:AY885),IF(AND($AE$11=$AL$5,$AH$11="Combined"),SUM('Raw Data'!AY1091:AY1092),IF(AND($AE$11=$AL$6,$AH$11="Combined"),SUM('Raw Data'!AY1298:AY1299),IF(AND($AE$11=$AL$7,$AH$11="Combined"),SUM('Raw Data'!AY1505:AY1506),"Error")))))))))))))))))))))</f>
        <v>0</v>
      </c>
      <c r="P84" s="6">
        <f>IF(AND($AE$11=$AL$1,OR($AH$11="Northbound",$AH$11="Eastbound")),'Raw Data'!AZ263,IF(AND($AE$11=$AL$2,OR($AH$11="Northbound",$AH$11="Eastbound")),'Raw Data'!AZ470,IF(AND($AE$11=$AL$3,OR($AH$11="Northbound",$AH$11="Eastbound")),'Raw Data'!AZ677,IF(AND($AE$11=$AL$4,OR($AH$11="Northbound",$AH$11="Eastbound")),'Raw Data'!AZ884,IF(AND($AE$11=$AL$5,OR($AH$11="Northbound",$AH$11="Eastbound")),'Raw Data'!AZ1091,IF(AND($AE$11=$AL$6,OR($AH$11="Northbound",$AH$11="Eastbound")),'Raw Data'!AZ1298,IF(AND($AE$11=$AL$7,OR($AH$11="Northbound",$AH$11="Eastbound")),'Raw Data'!AZ1505,IF(AND($AE$11=$AL$1,OR($AH$11="Southbound",$AH$11="Westbound")),'Raw Data'!AZ264,IF(AND($AE$11=$AL$2,OR($AH$11="Southbound",$AH$11="Westbound")),'Raw Data'!AZ471,IF(AND($AE$11=$AL$3,OR($AH$11="Southbound",$AH$11="Westbound")),'Raw Data'!AZ678,IF(AND($AE$11=$AL$4,OR($AH$11="Southbound",$AH$11="Westbound")),'Raw Data'!AZ885,IF(AND($AE$11=$AL$5,OR($AH$11="Southbound",$AH$11="Westbound")),'Raw Data'!AZ1092,IF(AND($AE$11=$AL$6,OR($AH$11="Southbound",$AH$11="Westbound")),'Raw Data'!AZ1299,IF(AND($AE$11=$AL$7,OR($AH$11="Southbound",$AH$11="Westbound")),'Raw Data'!AZ1506,IF(AND($AE$11=$AL$1,$AH$11="Combined"),SUM('Raw Data'!AZ263:AZ264),IF(AND($AE$11=$AL$2,$AH$11="Combined"),SUM('Raw Data'!AZ470:AZ471),IF(AND($AE$11=$AL$3,$AH$11="Combined"),SUM('Raw Data'!AZ677:AZ678),IF(AND($AE$11=$AL$4,$AH$11="Combined"),SUM('Raw Data'!AZ884:AZ885),IF(AND($AE$11=$AL$5,$AH$11="Combined"),SUM('Raw Data'!AZ1091:AZ1092),IF(AND($AE$11=$AL$6,$AH$11="Combined"),SUM('Raw Data'!AZ1298:AZ1299),IF(AND($AE$11=$AL$7,$AH$11="Combined"),SUM('Raw Data'!AZ1505:AZ1506),"Error")))))))))))))))))))))</f>
        <v>0</v>
      </c>
      <c r="Q84" s="6">
        <f>IF(AND($AE$11=$AL$1,OR($AH$11="Northbound",$AH$11="Eastbound")),'Raw Data'!BA263,IF(AND($AE$11=$AL$2,OR($AH$11="Northbound",$AH$11="Eastbound")),'Raw Data'!BA470,IF(AND($AE$11=$AL$3,OR($AH$11="Northbound",$AH$11="Eastbound")),'Raw Data'!BA677,IF(AND($AE$11=$AL$4,OR($AH$11="Northbound",$AH$11="Eastbound")),'Raw Data'!BA884,IF(AND($AE$11=$AL$5,OR($AH$11="Northbound",$AH$11="Eastbound")),'Raw Data'!BA1091,IF(AND($AE$11=$AL$6,OR($AH$11="Northbound",$AH$11="Eastbound")),'Raw Data'!BA1298,IF(AND($AE$11=$AL$7,OR($AH$11="Northbound",$AH$11="Eastbound")),'Raw Data'!BA1505,IF(AND($AE$11=$AL$1,OR($AH$11="Southbound",$AH$11="Westbound")),'Raw Data'!BA264,IF(AND($AE$11=$AL$2,OR($AH$11="Southbound",$AH$11="Westbound")),'Raw Data'!BA471,IF(AND($AE$11=$AL$3,OR($AH$11="Southbound",$AH$11="Westbound")),'Raw Data'!BA678,IF(AND($AE$11=$AL$4,OR($AH$11="Southbound",$AH$11="Westbound")),'Raw Data'!BA885,IF(AND($AE$11=$AL$5,OR($AH$11="Southbound",$AH$11="Westbound")),'Raw Data'!BA1092,IF(AND($AE$11=$AL$6,OR($AH$11="Southbound",$AH$11="Westbound")),'Raw Data'!BA1299,IF(AND($AE$11=$AL$7,OR($AH$11="Southbound",$AH$11="Westbound")),'Raw Data'!BA1506,IF(AND($AE$11=$AL$1,$AH$11="Combined"),SUM('Raw Data'!BA263:BA264),IF(AND($AE$11=$AL$2,$AH$11="Combined"),SUM('Raw Data'!BA470:BA471),IF(AND($AE$11=$AL$3,$AH$11="Combined"),SUM('Raw Data'!BA677:BA678),IF(AND($AE$11=$AL$4,$AH$11="Combined"),SUM('Raw Data'!BA884:BA885),IF(AND($AE$11=$AL$5,$AH$11="Combined"),SUM('Raw Data'!BA1091:BA1092),IF(AND($AE$11=$AL$6,$AH$11="Combined"),SUM('Raw Data'!BA1298:BA1299),IF(AND($AE$11=$AL$7,$AH$11="Combined"),SUM('Raw Data'!BA1505:BA1506),"Error")))))))))))))))))))))</f>
        <v>0</v>
      </c>
      <c r="R84" s="6">
        <f>IF(AND($AE$11=$AL$1,OR($AH$11="Northbound",$AH$11="Eastbound")),'Raw Data'!BB263,IF(AND($AE$11=$AL$2,OR($AH$11="Northbound",$AH$11="Eastbound")),'Raw Data'!BB470,IF(AND($AE$11=$AL$3,OR($AH$11="Northbound",$AH$11="Eastbound")),'Raw Data'!BB677,IF(AND($AE$11=$AL$4,OR($AH$11="Northbound",$AH$11="Eastbound")),'Raw Data'!BB884,IF(AND($AE$11=$AL$5,OR($AH$11="Northbound",$AH$11="Eastbound")),'Raw Data'!BB1091,IF(AND($AE$11=$AL$6,OR($AH$11="Northbound",$AH$11="Eastbound")),'Raw Data'!BB1298,IF(AND($AE$11=$AL$7,OR($AH$11="Northbound",$AH$11="Eastbound")),'Raw Data'!BB1505,IF(AND($AE$11=$AL$1,OR($AH$11="Southbound",$AH$11="Westbound")),'Raw Data'!BB264,IF(AND($AE$11=$AL$2,OR($AH$11="Southbound",$AH$11="Westbound")),'Raw Data'!BB471,IF(AND($AE$11=$AL$3,OR($AH$11="Southbound",$AH$11="Westbound")),'Raw Data'!BB678,IF(AND($AE$11=$AL$4,OR($AH$11="Southbound",$AH$11="Westbound")),'Raw Data'!BB885,IF(AND($AE$11=$AL$5,OR($AH$11="Southbound",$AH$11="Westbound")),'Raw Data'!BB1092,IF(AND($AE$11=$AL$6,OR($AH$11="Southbound",$AH$11="Westbound")),'Raw Data'!BB1299,IF(AND($AE$11=$AL$7,OR($AH$11="Southbound",$AH$11="Westbound")),'Raw Data'!BB1506,IF(AND($AE$11=$AL$1,$AH$11="Combined"),SUM('Raw Data'!BB263:BB264),IF(AND($AE$11=$AL$2,$AH$11="Combined"),SUM('Raw Data'!BB470:BB471),IF(AND($AE$11=$AL$3,$AH$11="Combined"),SUM('Raw Data'!BB677:BB678),IF(AND($AE$11=$AL$4,$AH$11="Combined"),SUM('Raw Data'!BB884:BB885),IF(AND($AE$11=$AL$5,$AH$11="Combined"),SUM('Raw Data'!BB1091:BB1092),IF(AND($AE$11=$AL$6,$AH$11="Combined"),SUM('Raw Data'!BB1298:BB1299),IF(AND($AE$11=$AL$7,$AH$11="Combined"),SUM('Raw Data'!BB1505:BB1506),"Error")))))))))))))))))))))</f>
        <v>0</v>
      </c>
      <c r="S84" s="6">
        <f>IF(AND($AE$11=$AL$1,OR($AH$11="Northbound",$AH$11="Eastbound")),'Raw Data'!BC263,IF(AND($AE$11=$AL$2,OR($AH$11="Northbound",$AH$11="Eastbound")),'Raw Data'!BC470,IF(AND($AE$11=$AL$3,OR($AH$11="Northbound",$AH$11="Eastbound")),'Raw Data'!BC677,IF(AND($AE$11=$AL$4,OR($AH$11="Northbound",$AH$11="Eastbound")),'Raw Data'!BC884,IF(AND($AE$11=$AL$5,OR($AH$11="Northbound",$AH$11="Eastbound")),'Raw Data'!BC1091,IF(AND($AE$11=$AL$6,OR($AH$11="Northbound",$AH$11="Eastbound")),'Raw Data'!BC1298,IF(AND($AE$11=$AL$7,OR($AH$11="Northbound",$AH$11="Eastbound")),'Raw Data'!BC1505,IF(AND($AE$11=$AL$1,OR($AH$11="Southbound",$AH$11="Westbound")),'Raw Data'!BC264,IF(AND($AE$11=$AL$2,OR($AH$11="Southbound",$AH$11="Westbound")),'Raw Data'!BC471,IF(AND($AE$11=$AL$3,OR($AH$11="Southbound",$AH$11="Westbound")),'Raw Data'!BC678,IF(AND($AE$11=$AL$4,OR($AH$11="Southbound",$AH$11="Westbound")),'Raw Data'!BC885,IF(AND($AE$11=$AL$5,OR($AH$11="Southbound",$AH$11="Westbound")),'Raw Data'!BC1092,IF(AND($AE$11=$AL$6,OR($AH$11="Southbound",$AH$11="Westbound")),'Raw Data'!BC1299,IF(AND($AE$11=$AL$7,OR($AH$11="Southbound",$AH$11="Westbound")),'Raw Data'!BC1506,IF(AND($AE$11=$AL$1,$AH$11="Combined"),SUM('Raw Data'!BC263:BC264),IF(AND($AE$11=$AL$2,$AH$11="Combined"),SUM('Raw Data'!BC470:BC471),IF(AND($AE$11=$AL$3,$AH$11="Combined"),SUM('Raw Data'!BC677:BC678),IF(AND($AE$11=$AL$4,$AH$11="Combined"),SUM('Raw Data'!BC884:BC885),IF(AND($AE$11=$AL$5,$AH$11="Combined"),SUM('Raw Data'!BC1091:BC1092),IF(AND($AE$11=$AL$6,$AH$11="Combined"),SUM('Raw Data'!BC1298:BC1299),IF(AND($AE$11=$AL$7,$AH$11="Combined"),SUM('Raw Data'!BC1505:BC1506),"Error")))))))))))))))))))))</f>
        <v>0</v>
      </c>
      <c r="T84" s="6">
        <f>IF(AND($AE$11=$AL$1,OR($AH$11="Northbound",$AH$11="Eastbound")),'Raw Data'!BD263,IF(AND($AE$11=$AL$2,OR($AH$11="Northbound",$AH$11="Eastbound")),'Raw Data'!BD470,IF(AND($AE$11=$AL$3,OR($AH$11="Northbound",$AH$11="Eastbound")),'Raw Data'!BD677,IF(AND($AE$11=$AL$4,OR($AH$11="Northbound",$AH$11="Eastbound")),'Raw Data'!BD884,IF(AND($AE$11=$AL$5,OR($AH$11="Northbound",$AH$11="Eastbound")),'Raw Data'!BD1091,IF(AND($AE$11=$AL$6,OR($AH$11="Northbound",$AH$11="Eastbound")),'Raw Data'!BD1298,IF(AND($AE$11=$AL$7,OR($AH$11="Northbound",$AH$11="Eastbound")),'Raw Data'!BD1505,IF(AND($AE$11=$AL$1,OR($AH$11="Southbound",$AH$11="Westbound")),'Raw Data'!BD264,IF(AND($AE$11=$AL$2,OR($AH$11="Southbound",$AH$11="Westbound")),'Raw Data'!BD471,IF(AND($AE$11=$AL$3,OR($AH$11="Southbound",$AH$11="Westbound")),'Raw Data'!BD678,IF(AND($AE$11=$AL$4,OR($AH$11="Southbound",$AH$11="Westbound")),'Raw Data'!BD885,IF(AND($AE$11=$AL$5,OR($AH$11="Southbound",$AH$11="Westbound")),'Raw Data'!BD1092,IF(AND($AE$11=$AL$6,OR($AH$11="Southbound",$AH$11="Westbound")),'Raw Data'!BD1299,IF(AND($AE$11=$AL$7,OR($AH$11="Southbound",$AH$11="Westbound")),'Raw Data'!BD1506,IF(AND($AE$11=$AL$1,$AH$11="Combined"),SUM('Raw Data'!BD263:BD264),IF(AND($AE$11=$AL$2,$AH$11="Combined"),SUM('Raw Data'!BD470:BD471),IF(AND($AE$11=$AL$3,$AH$11="Combined"),SUM('Raw Data'!BD677:BD678),IF(AND($AE$11=$AL$4,$AH$11="Combined"),SUM('Raw Data'!BD884:BD885),IF(AND($AE$11=$AL$5,$AH$11="Combined"),SUM('Raw Data'!BD1091:BD1092),IF(AND($AE$11=$AL$6,$AH$11="Combined"),SUM('Raw Data'!BD1298:BD1299),IF(AND($AE$11=$AL$7,$AH$11="Combined"),SUM('Raw Data'!BD1505:BD1506),"Error")))))))))))))))))))))</f>
        <v>0</v>
      </c>
      <c r="U84" s="6">
        <f>IF(AND($AE$11=$AL$1,OR($AH$11="Northbound",$AH$11="Eastbound")),'Raw Data'!BE263,IF(AND($AE$11=$AL$2,OR($AH$11="Northbound",$AH$11="Eastbound")),'Raw Data'!BE470,IF(AND($AE$11=$AL$3,OR($AH$11="Northbound",$AH$11="Eastbound")),'Raw Data'!BE677,IF(AND($AE$11=$AL$4,OR($AH$11="Northbound",$AH$11="Eastbound")),'Raw Data'!BE884,IF(AND($AE$11=$AL$5,OR($AH$11="Northbound",$AH$11="Eastbound")),'Raw Data'!BE1091,IF(AND($AE$11=$AL$6,OR($AH$11="Northbound",$AH$11="Eastbound")),'Raw Data'!BE1298,IF(AND($AE$11=$AL$7,OR($AH$11="Northbound",$AH$11="Eastbound")),'Raw Data'!BE1505,IF(AND($AE$11=$AL$1,OR($AH$11="Southbound",$AH$11="Westbound")),'Raw Data'!BE264,IF(AND($AE$11=$AL$2,OR($AH$11="Southbound",$AH$11="Westbound")),'Raw Data'!BE471,IF(AND($AE$11=$AL$3,OR($AH$11="Southbound",$AH$11="Westbound")),'Raw Data'!BE678,IF(AND($AE$11=$AL$4,OR($AH$11="Southbound",$AH$11="Westbound")),'Raw Data'!BE885,IF(AND($AE$11=$AL$5,OR($AH$11="Southbound",$AH$11="Westbound")),'Raw Data'!BE1092,IF(AND($AE$11=$AL$6,OR($AH$11="Southbound",$AH$11="Westbound")),'Raw Data'!BE1299,IF(AND($AE$11=$AL$7,OR($AH$11="Southbound",$AH$11="Westbound")),'Raw Data'!BE1506,IF(AND($AE$11=$AL$1,$AH$11="Combined"),SUM('Raw Data'!BE263:BE264),IF(AND($AE$11=$AL$2,$AH$11="Combined"),SUM('Raw Data'!BE470:BE471),IF(AND($AE$11=$AL$3,$AH$11="Combined"),SUM('Raw Data'!BE677:BE678),IF(AND($AE$11=$AL$4,$AH$11="Combined"),SUM('Raw Data'!BE884:BE885),IF(AND($AE$11=$AL$5,$AH$11="Combined"),SUM('Raw Data'!BE1091:BE1092),IF(AND($AE$11=$AL$6,$AH$11="Combined"),SUM('Raw Data'!BE1298:BE1299),IF(AND($AE$11=$AL$7,$AH$11="Combined"),SUM('Raw Data'!BE1505:BE1506),"Error")))))))))))))))))))))</f>
        <v>0</v>
      </c>
      <c r="V84" s="6">
        <f>IF(AND($AE$11=$AL$1,OR($AH$11="Northbound",$AH$11="Eastbound")),'Raw Data'!BF263,IF(AND($AE$11=$AL$2,OR($AH$11="Northbound",$AH$11="Eastbound")),'Raw Data'!BF470,IF(AND($AE$11=$AL$3,OR($AH$11="Northbound",$AH$11="Eastbound")),'Raw Data'!BF677,IF(AND($AE$11=$AL$4,OR($AH$11="Northbound",$AH$11="Eastbound")),'Raw Data'!BF884,IF(AND($AE$11=$AL$5,OR($AH$11="Northbound",$AH$11="Eastbound")),'Raw Data'!BF1091,IF(AND($AE$11=$AL$6,OR($AH$11="Northbound",$AH$11="Eastbound")),'Raw Data'!BF1298,IF(AND($AE$11=$AL$7,OR($AH$11="Northbound",$AH$11="Eastbound")),'Raw Data'!BF1505,IF(AND($AE$11=$AL$1,OR($AH$11="Southbound",$AH$11="Westbound")),'Raw Data'!BF264,IF(AND($AE$11=$AL$2,OR($AH$11="Southbound",$AH$11="Westbound")),'Raw Data'!BF471,IF(AND($AE$11=$AL$3,OR($AH$11="Southbound",$AH$11="Westbound")),'Raw Data'!BF678,IF(AND($AE$11=$AL$4,OR($AH$11="Southbound",$AH$11="Westbound")),'Raw Data'!BF885,IF(AND($AE$11=$AL$5,OR($AH$11="Southbound",$AH$11="Westbound")),'Raw Data'!BF1092,IF(AND($AE$11=$AL$6,OR($AH$11="Southbound",$AH$11="Westbound")),'Raw Data'!BF1299,IF(AND($AE$11=$AL$7,OR($AH$11="Southbound",$AH$11="Westbound")),'Raw Data'!BF1506,IF(AND($AE$11=$AL$1,$AH$11="Combined"),SUM('Raw Data'!BF263:BF264),IF(AND($AE$11=$AL$2,$AH$11="Combined"),SUM('Raw Data'!BF470:BF471),IF(AND($AE$11=$AL$3,$AH$11="Combined"),SUM('Raw Data'!BF677:BF678),IF(AND($AE$11=$AL$4,$AH$11="Combined"),SUM('Raw Data'!BF884:BF885),IF(AND($AE$11=$AL$5,$AH$11="Combined"),SUM('Raw Data'!BF1091:BF1092),IF(AND($AE$11=$AL$6,$AH$11="Combined"),SUM('Raw Data'!BF1298:BF1299),IF(AND($AE$11=$AL$7,$AH$11="Combined"),SUM('Raw Data'!BF1505:BF1506),"Error")))))))))))))))))))))</f>
        <v>0</v>
      </c>
      <c r="W84" s="6">
        <f>IF(AND($AE$11=$AL$1,OR($AH$11="Northbound",$AH$11="Eastbound")),'Raw Data'!BG263,IF(AND($AE$11=$AL$2,OR($AH$11="Northbound",$AH$11="Eastbound")),'Raw Data'!BG470,IF(AND($AE$11=$AL$3,OR($AH$11="Northbound",$AH$11="Eastbound")),'Raw Data'!BG677,IF(AND($AE$11=$AL$4,OR($AH$11="Northbound",$AH$11="Eastbound")),'Raw Data'!BG884,IF(AND($AE$11=$AL$5,OR($AH$11="Northbound",$AH$11="Eastbound")),'Raw Data'!BG1091,IF(AND($AE$11=$AL$6,OR($AH$11="Northbound",$AH$11="Eastbound")),'Raw Data'!BG1298,IF(AND($AE$11=$AL$7,OR($AH$11="Northbound",$AH$11="Eastbound")),'Raw Data'!BG1505,IF(AND($AE$11=$AL$1,OR($AH$11="Southbound",$AH$11="Westbound")),'Raw Data'!BG264,IF(AND($AE$11=$AL$2,OR($AH$11="Southbound",$AH$11="Westbound")),'Raw Data'!BG471,IF(AND($AE$11=$AL$3,OR($AH$11="Southbound",$AH$11="Westbound")),'Raw Data'!BG678,IF(AND($AE$11=$AL$4,OR($AH$11="Southbound",$AH$11="Westbound")),'Raw Data'!BG885,IF(AND($AE$11=$AL$5,OR($AH$11="Southbound",$AH$11="Westbound")),'Raw Data'!BG1092,IF(AND($AE$11=$AL$6,OR($AH$11="Southbound",$AH$11="Westbound")),'Raw Data'!BG1299,IF(AND($AE$11=$AL$7,OR($AH$11="Southbound",$AH$11="Westbound")),'Raw Data'!BG1506,IF(AND($AE$11=$AL$1,$AH$11="Combined"),SUM('Raw Data'!BG263:BG264),IF(AND($AE$11=$AL$2,$AH$11="Combined"),SUM('Raw Data'!BG470:BG471),IF(AND($AE$11=$AL$3,$AH$11="Combined"),SUM('Raw Data'!BG677:BG678),IF(AND($AE$11=$AL$4,$AH$11="Combined"),SUM('Raw Data'!BG884:BG885),IF(AND($AE$11=$AL$5,$AH$11="Combined"),SUM('Raw Data'!BG1091:BG1092),IF(AND($AE$11=$AL$6,$AH$11="Combined"),SUM('Raw Data'!BG1298:BG1299),IF(AND($AE$11=$AL$7,$AH$11="Combined"),SUM('Raw Data'!BG1505:BG1506),"Error")))))))))))))))))))))</f>
        <v>0</v>
      </c>
      <c r="X84" s="6">
        <f t="shared" si="5"/>
        <v>3</v>
      </c>
      <c r="Y84" s="24">
        <f t="shared" si="3"/>
        <v>21.428571428571427</v>
      </c>
      <c r="Z84" s="6" t="str">
        <f>IF(AND($AE$11=$AL$1,OR($AH$11="Northbound",$AH$11="Eastbound")),'Raw Data'!BH263,IF(AND($AE$11=$AL$2,OR($AH$11="Northbound",$AH$11="Eastbound")),'Raw Data'!BH470,IF(AND($AE$11=$AL$3,OR($AH$11="Northbound",$AH$11="Eastbound")),'Raw Data'!BH677,IF(AND($AE$11=$AL$4,OR($AH$11="Northbound",$AH$11="Eastbound")),'Raw Data'!BH884,IF(AND($AE$11=$AL$5,OR($AH$11="Northbound",$AH$11="Eastbound")),'Raw Data'!BH1091,IF(AND($AE$11=$AL$6,OR($AH$11="Northbound",$AH$11="Eastbound")),'Raw Data'!BH1298,IF(AND($AE$11=$AL$7,OR($AH$11="Northbound",$AH$11="Eastbound")),'Raw Data'!BH1505,IF(AND($AE$11=$AL$1,OR($AH$11="Southbound",$AH$11="Westbound")),'Raw Data'!BH264,IF(AND($AE$11=$AL$2,OR($AH$11="Southbound",$AH$11="Westbound")),'Raw Data'!BH471,IF(AND($AE$11=$AL$3,OR($AH$11="Southbound",$AH$11="Westbound")),'Raw Data'!BH678,IF(AND($AE$11=$AL$4,OR($AH$11="Southbound",$AH$11="Westbound")),'Raw Data'!BH885,IF(AND($AE$11=$AL$5,OR($AH$11="Southbound",$AH$11="Westbound")),'Raw Data'!BH1092,IF(AND($AE$11=$AL$6,OR($AH$11="Southbound",$AH$11="Westbound")),'Raw Data'!BH1299,IF(AND($AE$11=$AL$7,OR($AH$11="Southbound",$AH$11="Westbound")),'Raw Data'!BH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4" s="6" t="str">
        <f>IF(AND($AE$11=$AL$1,OR($AH$11="Northbound",$AH$11="Eastbound")),'Raw Data'!BI263,IF(AND($AE$11=$AL$2,OR($AH$11="Northbound",$AH$11="Eastbound")),'Raw Data'!BI470,IF(AND($AE$11=$AL$3,OR($AH$11="Northbound",$AH$11="Eastbound")),'Raw Data'!BI677,IF(AND($AE$11=$AL$4,OR($AH$11="Northbound",$AH$11="Eastbound")),'Raw Data'!BI884,IF(AND($AE$11=$AL$5,OR($AH$11="Northbound",$AH$11="Eastbound")),'Raw Data'!BI1091,IF(AND($AE$11=$AL$6,OR($AH$11="Northbound",$AH$11="Eastbound")),'Raw Data'!BI1298,IF(AND($AE$11=$AL$7,OR($AH$11="Northbound",$AH$11="Eastbound")),'Raw Data'!BI1505,IF(AND($AE$11=$AL$1,OR($AH$11="Southbound",$AH$11="Westbound")),'Raw Data'!BI264,IF(AND($AE$11=$AL$2,OR($AH$11="Southbound",$AH$11="Westbound")),'Raw Data'!BI471,IF(AND($AE$11=$AL$3,OR($AH$11="Southbound",$AH$11="Westbound")),'Raw Data'!BI678,IF(AND($AE$11=$AL$4,OR($AH$11="Southbound",$AH$11="Westbound")),'Raw Data'!BI885,IF(AND($AE$11=$AL$5,OR($AH$11="Southbound",$AH$11="Westbound")),'Raw Data'!BI1092,IF(AND($AE$11=$AL$6,OR($AH$11="Southbound",$AH$11="Westbound")),'Raw Data'!BI1299,IF(AND($AE$11=$AL$7,OR($AH$11="Southbound",$AH$11="Westbound")),'Raw Data'!BI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4" s="6" t="str">
        <f>IF(AND($AE$11=$AL$1,OR($AH$11="Northbound",$AH$11="Eastbound")),'Raw Data'!BJ263,IF(AND($AE$11=$AL$2,OR($AH$11="Northbound",$AH$11="Eastbound")),'Raw Data'!BJ470,IF(AND($AE$11=$AL$3,OR($AH$11="Northbound",$AH$11="Eastbound")),'Raw Data'!BJ677,IF(AND($AE$11=$AL$4,OR($AH$11="Northbound",$AH$11="Eastbound")),'Raw Data'!BJ884,IF(AND($AE$11=$AL$5,OR($AH$11="Northbound",$AH$11="Eastbound")),'Raw Data'!BJ1091,IF(AND($AE$11=$AL$6,OR($AH$11="Northbound",$AH$11="Eastbound")),'Raw Data'!BJ1298,IF(AND($AE$11=$AL$7,OR($AH$11="Northbound",$AH$11="Eastbound")),'Raw Data'!BJ1505,IF(AND($AE$11=$AL$1,OR($AH$11="Southbound",$AH$11="Westbound")),'Raw Data'!BJ264,IF(AND($AE$11=$AL$2,OR($AH$11="Southbound",$AH$11="Westbound")),'Raw Data'!BJ471,IF(AND($AE$11=$AL$3,OR($AH$11="Southbound",$AH$11="Westbound")),'Raw Data'!BJ678,IF(AND($AE$11=$AL$4,OR($AH$11="Southbound",$AH$11="Westbound")),'Raw Data'!BJ885,IF(AND($AE$11=$AL$5,OR($AH$11="Southbound",$AH$11="Westbound")),'Raw Data'!BJ1092,IF(AND($AE$11=$AL$6,OR($AH$11="Southbound",$AH$11="Westbound")),'Raw Data'!BJ1299,IF(AND($AE$11=$AL$7,OR($AH$11="Southbound",$AH$11="Westbound")),'Raw Data'!BJ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4" s="70" t="str">
        <f>IF(AND($AE$11=$AL$1,OR($AH$11="Northbound",$AH$11="Eastbound")),'Raw Data'!BK263,IF(AND($AE$11=$AL$2,OR($AH$11="Northbound",$AH$11="Eastbound")),'Raw Data'!BK470,IF(AND($AE$11=$AL$3,OR($AH$11="Northbound",$AH$11="Eastbound")),'Raw Data'!BK677,IF(AND($AE$11=$AL$4,OR($AH$11="Northbound",$AH$11="Eastbound")),'Raw Data'!BK884,IF(AND($AE$11=$AL$5,OR($AH$11="Northbound",$AH$11="Eastbound")),'Raw Data'!BK1091,IF(AND($AE$11=$AL$6,OR($AH$11="Northbound",$AH$11="Eastbound")),'Raw Data'!BK1298,IF(AND($AE$11=$AL$7,OR($AH$11="Northbound",$AH$11="Eastbound")),'Raw Data'!BK1505,IF(AND($AE$11=$AL$1,OR($AH$11="Southbound",$AH$11="Westbound")),'Raw Data'!BK264,IF(AND($AE$11=$AL$2,OR($AH$11="Southbound",$AH$11="Westbound")),'Raw Data'!BK471,IF(AND($AE$11=$AL$3,OR($AH$11="Southbound",$AH$11="Westbound")),'Raw Data'!BK678,IF(AND($AE$11=$AL$4,OR($AH$11="Southbound",$AH$11="Westbound")),'Raw Data'!BK885,IF(AND($AE$11=$AL$5,OR($AH$11="Southbound",$AH$11="Westbound")),'Raw Data'!BK1092,IF(AND($AE$11=$AL$6,OR($AH$11="Southbound",$AH$11="Westbound")),'Raw Data'!BK1299,IF(AND($AE$11=$AL$7,OR($AH$11="Southbound",$AH$11="Westbound")),'Raw Data'!BK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4" s="47"/>
      <c r="AF84" s="47"/>
      <c r="AG84" s="47"/>
      <c r="AH84" s="47"/>
      <c r="AI84" s="47"/>
      <c r="AJ84" s="47"/>
      <c r="AK84" s="47"/>
      <c r="AL84" s="51"/>
      <c r="AM84" s="51"/>
      <c r="AN84" s="41"/>
      <c r="AO84" s="51"/>
      <c r="AQ84" s="47"/>
      <c r="AR84" s="47"/>
      <c r="AT84" s="47"/>
      <c r="AU84" s="47"/>
    </row>
    <row r="85" spans="1:47" ht="13.8" x14ac:dyDescent="0.25">
      <c r="A85" s="43">
        <v>0.73958333333333404</v>
      </c>
      <c r="B85" s="54">
        <f t="shared" si="4"/>
        <v>13</v>
      </c>
      <c r="C85" s="6">
        <f>IF(AND($AE$11=$AL$1,OR($AH$11="Northbound",$AH$11="Eastbound")),'Raw Data'!AM265,IF(AND($AE$11=$AL$2,OR($AH$11="Northbound",$AH$11="Eastbound")),'Raw Data'!AM472,IF(AND($AE$11=$AL$3,OR($AH$11="Northbound",$AH$11="Eastbound")),'Raw Data'!AM679,IF(AND($AE$11=$AL$4,OR($AH$11="Northbound",$AH$11="Eastbound")),'Raw Data'!AM886,IF(AND($AE$11=$AL$5,OR($AH$11="Northbound",$AH$11="Eastbound")),'Raw Data'!AM1093,IF(AND($AE$11=$AL$6,OR($AH$11="Northbound",$AH$11="Eastbound")),'Raw Data'!AM1300,IF(AND($AE$11=$AL$7,OR($AH$11="Northbound",$AH$11="Eastbound")),'Raw Data'!AM1507,IF(AND($AE$11=$AL$1,OR($AH$11="Southbound",$AH$11="Westbound")),'Raw Data'!AM266,IF(AND($AE$11=$AL$2,OR($AH$11="Southbound",$AH$11="Westbound")),'Raw Data'!AM473,IF(AND($AE$11=$AL$3,OR($AH$11="Southbound",$AH$11="Westbound")),'Raw Data'!AM680,IF(AND($AE$11=$AL$4,OR($AH$11="Southbound",$AH$11="Westbound")),'Raw Data'!AM887,IF(AND($AE$11=$AL$5,OR($AH$11="Southbound",$AH$11="Westbound")),'Raw Data'!AM1094,IF(AND($AE$11=$AL$6,OR($AH$11="Southbound",$AH$11="Westbound")),'Raw Data'!AM1301,IF(AND($AE$11=$AL$7,OR($AH$11="Southbound",$AH$11="Westbound")),'Raw Data'!AM1508,IF(AND($AE$11=$AL$1,$AH$11="Combined"),SUM('Raw Data'!AM265:AM266),IF(AND($AE$11=$AL$2,$AH$11="Combined"),SUM('Raw Data'!AM472:AM473),IF(AND($AE$11=$AL$3,$AH$11="Combined"),SUM('Raw Data'!AM679:AM680),IF(AND($AE$11=$AL$4,$AH$11="Combined"),SUM('Raw Data'!AM886:AM887),IF(AND($AE$11=$AL$5,$AH$11="Combined"),SUM('Raw Data'!AM1093:AM1094),IF(AND($AE$11=$AL$6,$AH$11="Combined"),SUM('Raw Data'!AM1300:AM1301),IF(AND($AE$11=$AL$7,$AH$11="Combined"),SUM('Raw Data'!AM1507:AM1508),"Error")))))))))))))))))))))</f>
        <v>0</v>
      </c>
      <c r="D85" s="6">
        <f>IF(AND($AE$11=$AL$1,OR($AH$11="Northbound",$AH$11="Eastbound")),'Raw Data'!AN265,IF(AND($AE$11=$AL$2,OR($AH$11="Northbound",$AH$11="Eastbound")),'Raw Data'!AN472,IF(AND($AE$11=$AL$3,OR($AH$11="Northbound",$AH$11="Eastbound")),'Raw Data'!AN679,IF(AND($AE$11=$AL$4,OR($AH$11="Northbound",$AH$11="Eastbound")),'Raw Data'!AN886,IF(AND($AE$11=$AL$5,OR($AH$11="Northbound",$AH$11="Eastbound")),'Raw Data'!AN1093,IF(AND($AE$11=$AL$6,OR($AH$11="Northbound",$AH$11="Eastbound")),'Raw Data'!AN1300,IF(AND($AE$11=$AL$7,OR($AH$11="Northbound",$AH$11="Eastbound")),'Raw Data'!AN1507,IF(AND($AE$11=$AL$1,OR($AH$11="Southbound",$AH$11="Westbound")),'Raw Data'!AN266,IF(AND($AE$11=$AL$2,OR($AH$11="Southbound",$AH$11="Westbound")),'Raw Data'!AN473,IF(AND($AE$11=$AL$3,OR($AH$11="Southbound",$AH$11="Westbound")),'Raw Data'!AN680,IF(AND($AE$11=$AL$4,OR($AH$11="Southbound",$AH$11="Westbound")),'Raw Data'!AN887,IF(AND($AE$11=$AL$5,OR($AH$11="Southbound",$AH$11="Westbound")),'Raw Data'!AN1094,IF(AND($AE$11=$AL$6,OR($AH$11="Southbound",$AH$11="Westbound")),'Raw Data'!AN1301,IF(AND($AE$11=$AL$7,OR($AH$11="Southbound",$AH$11="Westbound")),'Raw Data'!AN1508,IF(AND($AE$11=$AL$1,$AH$11="Combined"),SUM('Raw Data'!AN265:AN266),IF(AND($AE$11=$AL$2,$AH$11="Combined"),SUM('Raw Data'!AN472:AN473),IF(AND($AE$11=$AL$3,$AH$11="Combined"),SUM('Raw Data'!AN679:AN680),IF(AND($AE$11=$AL$4,$AH$11="Combined"),SUM('Raw Data'!AN886:AN887),IF(AND($AE$11=$AL$5,$AH$11="Combined"),SUM('Raw Data'!AN1093:AN1094),IF(AND($AE$11=$AL$6,$AH$11="Combined"),SUM('Raw Data'!AN1300:AN1301),IF(AND($AE$11=$AL$7,$AH$11="Combined"),SUM('Raw Data'!AN1507:AN1508),"Error")))))))))))))))))))))</f>
        <v>3</v>
      </c>
      <c r="E85" s="6">
        <f>IF(AND($AE$11=$AL$1,OR($AH$11="Northbound",$AH$11="Eastbound")),'Raw Data'!AO265,IF(AND($AE$11=$AL$2,OR($AH$11="Northbound",$AH$11="Eastbound")),'Raw Data'!AO472,IF(AND($AE$11=$AL$3,OR($AH$11="Northbound",$AH$11="Eastbound")),'Raw Data'!AO679,IF(AND($AE$11=$AL$4,OR($AH$11="Northbound",$AH$11="Eastbound")),'Raw Data'!AO886,IF(AND($AE$11=$AL$5,OR($AH$11="Northbound",$AH$11="Eastbound")),'Raw Data'!AO1093,IF(AND($AE$11=$AL$6,OR($AH$11="Northbound",$AH$11="Eastbound")),'Raw Data'!AO1300,IF(AND($AE$11=$AL$7,OR($AH$11="Northbound",$AH$11="Eastbound")),'Raw Data'!AO1507,IF(AND($AE$11=$AL$1,OR($AH$11="Southbound",$AH$11="Westbound")),'Raw Data'!AO266,IF(AND($AE$11=$AL$2,OR($AH$11="Southbound",$AH$11="Westbound")),'Raw Data'!AO473,IF(AND($AE$11=$AL$3,OR($AH$11="Southbound",$AH$11="Westbound")),'Raw Data'!AO680,IF(AND($AE$11=$AL$4,OR($AH$11="Southbound",$AH$11="Westbound")),'Raw Data'!AO887,IF(AND($AE$11=$AL$5,OR($AH$11="Southbound",$AH$11="Westbound")),'Raw Data'!AO1094,IF(AND($AE$11=$AL$6,OR($AH$11="Southbound",$AH$11="Westbound")),'Raw Data'!AO1301,IF(AND($AE$11=$AL$7,OR($AH$11="Southbound",$AH$11="Westbound")),'Raw Data'!AO1508,IF(AND($AE$11=$AL$1,$AH$11="Combined"),SUM('Raw Data'!AO265:AO266),IF(AND($AE$11=$AL$2,$AH$11="Combined"),SUM('Raw Data'!AO472:AO473),IF(AND($AE$11=$AL$3,$AH$11="Combined"),SUM('Raw Data'!AO679:AO680),IF(AND($AE$11=$AL$4,$AH$11="Combined"),SUM('Raw Data'!AO886:AO887),IF(AND($AE$11=$AL$5,$AH$11="Combined"),SUM('Raw Data'!AO1093:AO1094),IF(AND($AE$11=$AL$6,$AH$11="Combined"),SUM('Raw Data'!AO1300:AO1301),IF(AND($AE$11=$AL$7,$AH$11="Combined"),SUM('Raw Data'!AO1507:AO1508),"Error")))))))))))))))))))))</f>
        <v>7</v>
      </c>
      <c r="F85" s="6">
        <f>IF(AND($AE$11=$AL$1,OR($AH$11="Northbound",$AH$11="Eastbound")),'Raw Data'!AP265,IF(AND($AE$11=$AL$2,OR($AH$11="Northbound",$AH$11="Eastbound")),'Raw Data'!AP472,IF(AND($AE$11=$AL$3,OR($AH$11="Northbound",$AH$11="Eastbound")),'Raw Data'!AP679,IF(AND($AE$11=$AL$4,OR($AH$11="Northbound",$AH$11="Eastbound")),'Raw Data'!AP886,IF(AND($AE$11=$AL$5,OR($AH$11="Northbound",$AH$11="Eastbound")),'Raw Data'!AP1093,IF(AND($AE$11=$AL$6,OR($AH$11="Northbound",$AH$11="Eastbound")),'Raw Data'!AP1300,IF(AND($AE$11=$AL$7,OR($AH$11="Northbound",$AH$11="Eastbound")),'Raw Data'!AP1507,IF(AND($AE$11=$AL$1,OR($AH$11="Southbound",$AH$11="Westbound")),'Raw Data'!AP266,IF(AND($AE$11=$AL$2,OR($AH$11="Southbound",$AH$11="Westbound")),'Raw Data'!AP473,IF(AND($AE$11=$AL$3,OR($AH$11="Southbound",$AH$11="Westbound")),'Raw Data'!AP680,IF(AND($AE$11=$AL$4,OR($AH$11="Southbound",$AH$11="Westbound")),'Raw Data'!AP887,IF(AND($AE$11=$AL$5,OR($AH$11="Southbound",$AH$11="Westbound")),'Raw Data'!AP1094,IF(AND($AE$11=$AL$6,OR($AH$11="Southbound",$AH$11="Westbound")),'Raw Data'!AP1301,IF(AND($AE$11=$AL$7,OR($AH$11="Southbound",$AH$11="Westbound")),'Raw Data'!AP1508,IF(AND($AE$11=$AL$1,$AH$11="Combined"),SUM('Raw Data'!AP265:AP266),IF(AND($AE$11=$AL$2,$AH$11="Combined"),SUM('Raw Data'!AP472:AP473),IF(AND($AE$11=$AL$3,$AH$11="Combined"),SUM('Raw Data'!AP679:AP680),IF(AND($AE$11=$AL$4,$AH$11="Combined"),SUM('Raw Data'!AP886:AP887),IF(AND($AE$11=$AL$5,$AH$11="Combined"),SUM('Raw Data'!AP1093:AP1094),IF(AND($AE$11=$AL$6,$AH$11="Combined"),SUM('Raw Data'!AP1300:AP1301),IF(AND($AE$11=$AL$7,$AH$11="Combined"),SUM('Raw Data'!AP1507:AP1508),"Error")))))))))))))))))))))</f>
        <v>1</v>
      </c>
      <c r="G85" s="6">
        <f>IF(AND($AE$11=$AL$1,OR($AH$11="Northbound",$AH$11="Eastbound")),'Raw Data'!AQ265,IF(AND($AE$11=$AL$2,OR($AH$11="Northbound",$AH$11="Eastbound")),'Raw Data'!AQ472,IF(AND($AE$11=$AL$3,OR($AH$11="Northbound",$AH$11="Eastbound")),'Raw Data'!AQ679,IF(AND($AE$11=$AL$4,OR($AH$11="Northbound",$AH$11="Eastbound")),'Raw Data'!AQ886,IF(AND($AE$11=$AL$5,OR($AH$11="Northbound",$AH$11="Eastbound")),'Raw Data'!AQ1093,IF(AND($AE$11=$AL$6,OR($AH$11="Northbound",$AH$11="Eastbound")),'Raw Data'!AQ1300,IF(AND($AE$11=$AL$7,OR($AH$11="Northbound",$AH$11="Eastbound")),'Raw Data'!AQ1507,IF(AND($AE$11=$AL$1,OR($AH$11="Southbound",$AH$11="Westbound")),'Raw Data'!AQ266,IF(AND($AE$11=$AL$2,OR($AH$11="Southbound",$AH$11="Westbound")),'Raw Data'!AQ473,IF(AND($AE$11=$AL$3,OR($AH$11="Southbound",$AH$11="Westbound")),'Raw Data'!AQ680,IF(AND($AE$11=$AL$4,OR($AH$11="Southbound",$AH$11="Westbound")),'Raw Data'!AQ887,IF(AND($AE$11=$AL$5,OR($AH$11="Southbound",$AH$11="Westbound")),'Raw Data'!AQ1094,IF(AND($AE$11=$AL$6,OR($AH$11="Southbound",$AH$11="Westbound")),'Raw Data'!AQ1301,IF(AND($AE$11=$AL$7,OR($AH$11="Southbound",$AH$11="Westbound")),'Raw Data'!AQ1508,IF(AND($AE$11=$AL$1,$AH$11="Combined"),SUM('Raw Data'!AQ265:AQ266),IF(AND($AE$11=$AL$2,$AH$11="Combined"),SUM('Raw Data'!AQ472:AQ473),IF(AND($AE$11=$AL$3,$AH$11="Combined"),SUM('Raw Data'!AQ679:AQ680),IF(AND($AE$11=$AL$4,$AH$11="Combined"),SUM('Raw Data'!AQ886:AQ887),IF(AND($AE$11=$AL$5,$AH$11="Combined"),SUM('Raw Data'!AQ1093:AQ1094),IF(AND($AE$11=$AL$6,$AH$11="Combined"),SUM('Raw Data'!AQ1300:AQ1301),IF(AND($AE$11=$AL$7,$AH$11="Combined"),SUM('Raw Data'!AQ1507:AQ1508),"Error")))))))))))))))))))))</f>
        <v>1</v>
      </c>
      <c r="H85" s="6">
        <f>IF(AND($AE$11=$AL$1,OR($AH$11="Northbound",$AH$11="Eastbound")),'Raw Data'!AR265,IF(AND($AE$11=$AL$2,OR($AH$11="Northbound",$AH$11="Eastbound")),'Raw Data'!AR472,IF(AND($AE$11=$AL$3,OR($AH$11="Northbound",$AH$11="Eastbound")),'Raw Data'!AR679,IF(AND($AE$11=$AL$4,OR($AH$11="Northbound",$AH$11="Eastbound")),'Raw Data'!AR886,IF(AND($AE$11=$AL$5,OR($AH$11="Northbound",$AH$11="Eastbound")),'Raw Data'!AR1093,IF(AND($AE$11=$AL$6,OR($AH$11="Northbound",$AH$11="Eastbound")),'Raw Data'!AR1300,IF(AND($AE$11=$AL$7,OR($AH$11="Northbound",$AH$11="Eastbound")),'Raw Data'!AR1507,IF(AND($AE$11=$AL$1,OR($AH$11="Southbound",$AH$11="Westbound")),'Raw Data'!AR266,IF(AND($AE$11=$AL$2,OR($AH$11="Southbound",$AH$11="Westbound")),'Raw Data'!AR473,IF(AND($AE$11=$AL$3,OR($AH$11="Southbound",$AH$11="Westbound")),'Raw Data'!AR680,IF(AND($AE$11=$AL$4,OR($AH$11="Southbound",$AH$11="Westbound")),'Raw Data'!AR887,IF(AND($AE$11=$AL$5,OR($AH$11="Southbound",$AH$11="Westbound")),'Raw Data'!AR1094,IF(AND($AE$11=$AL$6,OR($AH$11="Southbound",$AH$11="Westbound")),'Raw Data'!AR1301,IF(AND($AE$11=$AL$7,OR($AH$11="Southbound",$AH$11="Westbound")),'Raw Data'!AR1508,IF(AND($AE$11=$AL$1,$AH$11="Combined"),SUM('Raw Data'!AR265:AR266),IF(AND($AE$11=$AL$2,$AH$11="Combined"),SUM('Raw Data'!AR472:AR473),IF(AND($AE$11=$AL$3,$AH$11="Combined"),SUM('Raw Data'!AR679:AR680),IF(AND($AE$11=$AL$4,$AH$11="Combined"),SUM('Raw Data'!AR886:AR887),IF(AND($AE$11=$AL$5,$AH$11="Combined"),SUM('Raw Data'!AR1093:AR1094),IF(AND($AE$11=$AL$6,$AH$11="Combined"),SUM('Raw Data'!AR1300:AR1301),IF(AND($AE$11=$AL$7,$AH$11="Combined"),SUM('Raw Data'!AR1507:AR1508),"Error")))))))))))))))))))))</f>
        <v>1</v>
      </c>
      <c r="I85" s="6">
        <f>IF(AND($AE$11=$AL$1,OR($AH$11="Northbound",$AH$11="Eastbound")),'Raw Data'!AS265,IF(AND($AE$11=$AL$2,OR($AH$11="Northbound",$AH$11="Eastbound")),'Raw Data'!AS472,IF(AND($AE$11=$AL$3,OR($AH$11="Northbound",$AH$11="Eastbound")),'Raw Data'!AS679,IF(AND($AE$11=$AL$4,OR($AH$11="Northbound",$AH$11="Eastbound")),'Raw Data'!AS886,IF(AND($AE$11=$AL$5,OR($AH$11="Northbound",$AH$11="Eastbound")),'Raw Data'!AS1093,IF(AND($AE$11=$AL$6,OR($AH$11="Northbound",$AH$11="Eastbound")),'Raw Data'!AS1300,IF(AND($AE$11=$AL$7,OR($AH$11="Northbound",$AH$11="Eastbound")),'Raw Data'!AS1507,IF(AND($AE$11=$AL$1,OR($AH$11="Southbound",$AH$11="Westbound")),'Raw Data'!AS266,IF(AND($AE$11=$AL$2,OR($AH$11="Southbound",$AH$11="Westbound")),'Raw Data'!AS473,IF(AND($AE$11=$AL$3,OR($AH$11="Southbound",$AH$11="Westbound")),'Raw Data'!AS680,IF(AND($AE$11=$AL$4,OR($AH$11="Southbound",$AH$11="Westbound")),'Raw Data'!AS887,IF(AND($AE$11=$AL$5,OR($AH$11="Southbound",$AH$11="Westbound")),'Raw Data'!AS1094,IF(AND($AE$11=$AL$6,OR($AH$11="Southbound",$AH$11="Westbound")),'Raw Data'!AS1301,IF(AND($AE$11=$AL$7,OR($AH$11="Southbound",$AH$11="Westbound")),'Raw Data'!AS1508,IF(AND($AE$11=$AL$1,$AH$11="Combined"),SUM('Raw Data'!AS265:AS266),IF(AND($AE$11=$AL$2,$AH$11="Combined"),SUM('Raw Data'!AS472:AS473),IF(AND($AE$11=$AL$3,$AH$11="Combined"),SUM('Raw Data'!AS679:AS680),IF(AND($AE$11=$AL$4,$AH$11="Combined"),SUM('Raw Data'!AS886:AS887),IF(AND($AE$11=$AL$5,$AH$11="Combined"),SUM('Raw Data'!AS1093:AS1094),IF(AND($AE$11=$AL$6,$AH$11="Combined"),SUM('Raw Data'!AS1300:AS1301),IF(AND($AE$11=$AL$7,$AH$11="Combined"),SUM('Raw Data'!AS1507:AS1508),"Error")))))))))))))))))))))</f>
        <v>0</v>
      </c>
      <c r="J85" s="6">
        <f>IF(AND($AE$11=$AL$1,OR($AH$11="Northbound",$AH$11="Eastbound")),'Raw Data'!AT265,IF(AND($AE$11=$AL$2,OR($AH$11="Northbound",$AH$11="Eastbound")),'Raw Data'!AT472,IF(AND($AE$11=$AL$3,OR($AH$11="Northbound",$AH$11="Eastbound")),'Raw Data'!AT679,IF(AND($AE$11=$AL$4,OR($AH$11="Northbound",$AH$11="Eastbound")),'Raw Data'!AT886,IF(AND($AE$11=$AL$5,OR($AH$11="Northbound",$AH$11="Eastbound")),'Raw Data'!AT1093,IF(AND($AE$11=$AL$6,OR($AH$11="Northbound",$AH$11="Eastbound")),'Raw Data'!AT1300,IF(AND($AE$11=$AL$7,OR($AH$11="Northbound",$AH$11="Eastbound")),'Raw Data'!AT1507,IF(AND($AE$11=$AL$1,OR($AH$11="Southbound",$AH$11="Westbound")),'Raw Data'!AT266,IF(AND($AE$11=$AL$2,OR($AH$11="Southbound",$AH$11="Westbound")),'Raw Data'!AT473,IF(AND($AE$11=$AL$3,OR($AH$11="Southbound",$AH$11="Westbound")),'Raw Data'!AT680,IF(AND($AE$11=$AL$4,OR($AH$11="Southbound",$AH$11="Westbound")),'Raw Data'!AT887,IF(AND($AE$11=$AL$5,OR($AH$11="Southbound",$AH$11="Westbound")),'Raw Data'!AT1094,IF(AND($AE$11=$AL$6,OR($AH$11="Southbound",$AH$11="Westbound")),'Raw Data'!AT1301,IF(AND($AE$11=$AL$7,OR($AH$11="Southbound",$AH$11="Westbound")),'Raw Data'!AT1508,IF(AND($AE$11=$AL$1,$AH$11="Combined"),SUM('Raw Data'!AT265:AT266),IF(AND($AE$11=$AL$2,$AH$11="Combined"),SUM('Raw Data'!AT472:AT473),IF(AND($AE$11=$AL$3,$AH$11="Combined"),SUM('Raw Data'!AT679:AT680),IF(AND($AE$11=$AL$4,$AH$11="Combined"),SUM('Raw Data'!AT886:AT887),IF(AND($AE$11=$AL$5,$AH$11="Combined"),SUM('Raw Data'!AT1093:AT1094),IF(AND($AE$11=$AL$6,$AH$11="Combined"),SUM('Raw Data'!AT1300:AT1301),IF(AND($AE$11=$AL$7,$AH$11="Combined"),SUM('Raw Data'!AT1507:AT1508),"Error")))))))))))))))))))))</f>
        <v>0</v>
      </c>
      <c r="K85" s="6">
        <f>IF(AND($AE$11=$AL$1,OR($AH$11="Northbound",$AH$11="Eastbound")),'Raw Data'!AU265,IF(AND($AE$11=$AL$2,OR($AH$11="Northbound",$AH$11="Eastbound")),'Raw Data'!AU472,IF(AND($AE$11=$AL$3,OR($AH$11="Northbound",$AH$11="Eastbound")),'Raw Data'!AU679,IF(AND($AE$11=$AL$4,OR($AH$11="Northbound",$AH$11="Eastbound")),'Raw Data'!AU886,IF(AND($AE$11=$AL$5,OR($AH$11="Northbound",$AH$11="Eastbound")),'Raw Data'!AU1093,IF(AND($AE$11=$AL$6,OR($AH$11="Northbound",$AH$11="Eastbound")),'Raw Data'!AU1300,IF(AND($AE$11=$AL$7,OR($AH$11="Northbound",$AH$11="Eastbound")),'Raw Data'!AU1507,IF(AND($AE$11=$AL$1,OR($AH$11="Southbound",$AH$11="Westbound")),'Raw Data'!AU266,IF(AND($AE$11=$AL$2,OR($AH$11="Southbound",$AH$11="Westbound")),'Raw Data'!AU473,IF(AND($AE$11=$AL$3,OR($AH$11="Southbound",$AH$11="Westbound")),'Raw Data'!AU680,IF(AND($AE$11=$AL$4,OR($AH$11="Southbound",$AH$11="Westbound")),'Raw Data'!AU887,IF(AND($AE$11=$AL$5,OR($AH$11="Southbound",$AH$11="Westbound")),'Raw Data'!AU1094,IF(AND($AE$11=$AL$6,OR($AH$11="Southbound",$AH$11="Westbound")),'Raw Data'!AU1301,IF(AND($AE$11=$AL$7,OR($AH$11="Southbound",$AH$11="Westbound")),'Raw Data'!AU1508,IF(AND($AE$11=$AL$1,$AH$11="Combined"),SUM('Raw Data'!AU265:AU266),IF(AND($AE$11=$AL$2,$AH$11="Combined"),SUM('Raw Data'!AU472:AU473),IF(AND($AE$11=$AL$3,$AH$11="Combined"),SUM('Raw Data'!AU679:AU680),IF(AND($AE$11=$AL$4,$AH$11="Combined"),SUM('Raw Data'!AU886:AU887),IF(AND($AE$11=$AL$5,$AH$11="Combined"),SUM('Raw Data'!AU1093:AU1094),IF(AND($AE$11=$AL$6,$AH$11="Combined"),SUM('Raw Data'!AU1300:AU1301),IF(AND($AE$11=$AL$7,$AH$11="Combined"),SUM('Raw Data'!AU1507:AU1508),"Error")))))))))))))))))))))</f>
        <v>0</v>
      </c>
      <c r="L85" s="6">
        <f>IF(AND($AE$11=$AL$1,OR($AH$11="Northbound",$AH$11="Eastbound")),'Raw Data'!AV265,IF(AND($AE$11=$AL$2,OR($AH$11="Northbound",$AH$11="Eastbound")),'Raw Data'!AV472,IF(AND($AE$11=$AL$3,OR($AH$11="Northbound",$AH$11="Eastbound")),'Raw Data'!AV679,IF(AND($AE$11=$AL$4,OR($AH$11="Northbound",$AH$11="Eastbound")),'Raw Data'!AV886,IF(AND($AE$11=$AL$5,OR($AH$11="Northbound",$AH$11="Eastbound")),'Raw Data'!AV1093,IF(AND($AE$11=$AL$6,OR($AH$11="Northbound",$AH$11="Eastbound")),'Raw Data'!AV1300,IF(AND($AE$11=$AL$7,OR($AH$11="Northbound",$AH$11="Eastbound")),'Raw Data'!AV1507,IF(AND($AE$11=$AL$1,OR($AH$11="Southbound",$AH$11="Westbound")),'Raw Data'!AV266,IF(AND($AE$11=$AL$2,OR($AH$11="Southbound",$AH$11="Westbound")),'Raw Data'!AV473,IF(AND($AE$11=$AL$3,OR($AH$11="Southbound",$AH$11="Westbound")),'Raw Data'!AV680,IF(AND($AE$11=$AL$4,OR($AH$11="Southbound",$AH$11="Westbound")),'Raw Data'!AV887,IF(AND($AE$11=$AL$5,OR($AH$11="Southbound",$AH$11="Westbound")),'Raw Data'!AV1094,IF(AND($AE$11=$AL$6,OR($AH$11="Southbound",$AH$11="Westbound")),'Raw Data'!AV1301,IF(AND($AE$11=$AL$7,OR($AH$11="Southbound",$AH$11="Westbound")),'Raw Data'!AV1508,IF(AND($AE$11=$AL$1,$AH$11="Combined"),SUM('Raw Data'!AV265:AV266),IF(AND($AE$11=$AL$2,$AH$11="Combined"),SUM('Raw Data'!AV472:AV473),IF(AND($AE$11=$AL$3,$AH$11="Combined"),SUM('Raw Data'!AV679:AV680),IF(AND($AE$11=$AL$4,$AH$11="Combined"),SUM('Raw Data'!AV886:AV887),IF(AND($AE$11=$AL$5,$AH$11="Combined"),SUM('Raw Data'!AV1093:AV1094),IF(AND($AE$11=$AL$6,$AH$11="Combined"),SUM('Raw Data'!AV1300:AV1301),IF(AND($AE$11=$AL$7,$AH$11="Combined"),SUM('Raw Data'!AV1507:AV1508),"Error")))))))))))))))))))))</f>
        <v>0</v>
      </c>
      <c r="M85" s="6">
        <f>IF(AND($AE$11=$AL$1,OR($AH$11="Northbound",$AH$11="Eastbound")),'Raw Data'!AW265,IF(AND($AE$11=$AL$2,OR($AH$11="Northbound",$AH$11="Eastbound")),'Raw Data'!AW472,IF(AND($AE$11=$AL$3,OR($AH$11="Northbound",$AH$11="Eastbound")),'Raw Data'!AW679,IF(AND($AE$11=$AL$4,OR($AH$11="Northbound",$AH$11="Eastbound")),'Raw Data'!AW886,IF(AND($AE$11=$AL$5,OR($AH$11="Northbound",$AH$11="Eastbound")),'Raw Data'!AW1093,IF(AND($AE$11=$AL$6,OR($AH$11="Northbound",$AH$11="Eastbound")),'Raw Data'!AW1300,IF(AND($AE$11=$AL$7,OR($AH$11="Northbound",$AH$11="Eastbound")),'Raw Data'!AW1507,IF(AND($AE$11=$AL$1,OR($AH$11="Southbound",$AH$11="Westbound")),'Raw Data'!AW266,IF(AND($AE$11=$AL$2,OR($AH$11="Southbound",$AH$11="Westbound")),'Raw Data'!AW473,IF(AND($AE$11=$AL$3,OR($AH$11="Southbound",$AH$11="Westbound")),'Raw Data'!AW680,IF(AND($AE$11=$AL$4,OR($AH$11="Southbound",$AH$11="Westbound")),'Raw Data'!AW887,IF(AND($AE$11=$AL$5,OR($AH$11="Southbound",$AH$11="Westbound")),'Raw Data'!AW1094,IF(AND($AE$11=$AL$6,OR($AH$11="Southbound",$AH$11="Westbound")),'Raw Data'!AW1301,IF(AND($AE$11=$AL$7,OR($AH$11="Southbound",$AH$11="Westbound")),'Raw Data'!AW1508,IF(AND($AE$11=$AL$1,$AH$11="Combined"),SUM('Raw Data'!AW265:AW266),IF(AND($AE$11=$AL$2,$AH$11="Combined"),SUM('Raw Data'!AW472:AW473),IF(AND($AE$11=$AL$3,$AH$11="Combined"),SUM('Raw Data'!AW679:AW680),IF(AND($AE$11=$AL$4,$AH$11="Combined"),SUM('Raw Data'!AW886:AW887),IF(AND($AE$11=$AL$5,$AH$11="Combined"),SUM('Raw Data'!AW1093:AW1094),IF(AND($AE$11=$AL$6,$AH$11="Combined"),SUM('Raw Data'!AW1300:AW1301),IF(AND($AE$11=$AL$7,$AH$11="Combined"),SUM('Raw Data'!AW1507:AW1508),"Error")))))))))))))))))))))</f>
        <v>0</v>
      </c>
      <c r="N85" s="6">
        <f>IF(AND($AE$11=$AL$1,OR($AH$11="Northbound",$AH$11="Eastbound")),'Raw Data'!AX265,IF(AND($AE$11=$AL$2,OR($AH$11="Northbound",$AH$11="Eastbound")),'Raw Data'!AX472,IF(AND($AE$11=$AL$3,OR($AH$11="Northbound",$AH$11="Eastbound")),'Raw Data'!AX679,IF(AND($AE$11=$AL$4,OR($AH$11="Northbound",$AH$11="Eastbound")),'Raw Data'!AX886,IF(AND($AE$11=$AL$5,OR($AH$11="Northbound",$AH$11="Eastbound")),'Raw Data'!AX1093,IF(AND($AE$11=$AL$6,OR($AH$11="Northbound",$AH$11="Eastbound")),'Raw Data'!AX1300,IF(AND($AE$11=$AL$7,OR($AH$11="Northbound",$AH$11="Eastbound")),'Raw Data'!AX1507,IF(AND($AE$11=$AL$1,OR($AH$11="Southbound",$AH$11="Westbound")),'Raw Data'!AX266,IF(AND($AE$11=$AL$2,OR($AH$11="Southbound",$AH$11="Westbound")),'Raw Data'!AX473,IF(AND($AE$11=$AL$3,OR($AH$11="Southbound",$AH$11="Westbound")),'Raw Data'!AX680,IF(AND($AE$11=$AL$4,OR($AH$11="Southbound",$AH$11="Westbound")),'Raw Data'!AX887,IF(AND($AE$11=$AL$5,OR($AH$11="Southbound",$AH$11="Westbound")),'Raw Data'!AX1094,IF(AND($AE$11=$AL$6,OR($AH$11="Southbound",$AH$11="Westbound")),'Raw Data'!AX1301,IF(AND($AE$11=$AL$7,OR($AH$11="Southbound",$AH$11="Westbound")),'Raw Data'!AX1508,IF(AND($AE$11=$AL$1,$AH$11="Combined"),SUM('Raw Data'!AX265:AX266),IF(AND($AE$11=$AL$2,$AH$11="Combined"),SUM('Raw Data'!AX472:AX473),IF(AND($AE$11=$AL$3,$AH$11="Combined"),SUM('Raw Data'!AX679:AX680),IF(AND($AE$11=$AL$4,$AH$11="Combined"),SUM('Raw Data'!AX886:AX887),IF(AND($AE$11=$AL$5,$AH$11="Combined"),SUM('Raw Data'!AX1093:AX1094),IF(AND($AE$11=$AL$6,$AH$11="Combined"),SUM('Raw Data'!AX1300:AX1301),IF(AND($AE$11=$AL$7,$AH$11="Combined"),SUM('Raw Data'!AX1507:AX1508),"Error")))))))))))))))))))))</f>
        <v>0</v>
      </c>
      <c r="O85" s="6">
        <f>IF(AND($AE$11=$AL$1,OR($AH$11="Northbound",$AH$11="Eastbound")),'Raw Data'!AY265,IF(AND($AE$11=$AL$2,OR($AH$11="Northbound",$AH$11="Eastbound")),'Raw Data'!AY472,IF(AND($AE$11=$AL$3,OR($AH$11="Northbound",$AH$11="Eastbound")),'Raw Data'!AY679,IF(AND($AE$11=$AL$4,OR($AH$11="Northbound",$AH$11="Eastbound")),'Raw Data'!AY886,IF(AND($AE$11=$AL$5,OR($AH$11="Northbound",$AH$11="Eastbound")),'Raw Data'!AY1093,IF(AND($AE$11=$AL$6,OR($AH$11="Northbound",$AH$11="Eastbound")),'Raw Data'!AY1300,IF(AND($AE$11=$AL$7,OR($AH$11="Northbound",$AH$11="Eastbound")),'Raw Data'!AY1507,IF(AND($AE$11=$AL$1,OR($AH$11="Southbound",$AH$11="Westbound")),'Raw Data'!AY266,IF(AND($AE$11=$AL$2,OR($AH$11="Southbound",$AH$11="Westbound")),'Raw Data'!AY473,IF(AND($AE$11=$AL$3,OR($AH$11="Southbound",$AH$11="Westbound")),'Raw Data'!AY680,IF(AND($AE$11=$AL$4,OR($AH$11="Southbound",$AH$11="Westbound")),'Raw Data'!AY887,IF(AND($AE$11=$AL$5,OR($AH$11="Southbound",$AH$11="Westbound")),'Raw Data'!AY1094,IF(AND($AE$11=$AL$6,OR($AH$11="Southbound",$AH$11="Westbound")),'Raw Data'!AY1301,IF(AND($AE$11=$AL$7,OR($AH$11="Southbound",$AH$11="Westbound")),'Raw Data'!AY1508,IF(AND($AE$11=$AL$1,$AH$11="Combined"),SUM('Raw Data'!AY265:AY266),IF(AND($AE$11=$AL$2,$AH$11="Combined"),SUM('Raw Data'!AY472:AY473),IF(AND($AE$11=$AL$3,$AH$11="Combined"),SUM('Raw Data'!AY679:AY680),IF(AND($AE$11=$AL$4,$AH$11="Combined"),SUM('Raw Data'!AY886:AY887),IF(AND($AE$11=$AL$5,$AH$11="Combined"),SUM('Raw Data'!AY1093:AY1094),IF(AND($AE$11=$AL$6,$AH$11="Combined"),SUM('Raw Data'!AY1300:AY1301),IF(AND($AE$11=$AL$7,$AH$11="Combined"),SUM('Raw Data'!AY1507:AY1508),"Error")))))))))))))))))))))</f>
        <v>0</v>
      </c>
      <c r="P85" s="6">
        <f>IF(AND($AE$11=$AL$1,OR($AH$11="Northbound",$AH$11="Eastbound")),'Raw Data'!AZ265,IF(AND($AE$11=$AL$2,OR($AH$11="Northbound",$AH$11="Eastbound")),'Raw Data'!AZ472,IF(AND($AE$11=$AL$3,OR($AH$11="Northbound",$AH$11="Eastbound")),'Raw Data'!AZ679,IF(AND($AE$11=$AL$4,OR($AH$11="Northbound",$AH$11="Eastbound")),'Raw Data'!AZ886,IF(AND($AE$11=$AL$5,OR($AH$11="Northbound",$AH$11="Eastbound")),'Raw Data'!AZ1093,IF(AND($AE$11=$AL$6,OR($AH$11="Northbound",$AH$11="Eastbound")),'Raw Data'!AZ1300,IF(AND($AE$11=$AL$7,OR($AH$11="Northbound",$AH$11="Eastbound")),'Raw Data'!AZ1507,IF(AND($AE$11=$AL$1,OR($AH$11="Southbound",$AH$11="Westbound")),'Raw Data'!AZ266,IF(AND($AE$11=$AL$2,OR($AH$11="Southbound",$AH$11="Westbound")),'Raw Data'!AZ473,IF(AND($AE$11=$AL$3,OR($AH$11="Southbound",$AH$11="Westbound")),'Raw Data'!AZ680,IF(AND($AE$11=$AL$4,OR($AH$11="Southbound",$AH$11="Westbound")),'Raw Data'!AZ887,IF(AND($AE$11=$AL$5,OR($AH$11="Southbound",$AH$11="Westbound")),'Raw Data'!AZ1094,IF(AND($AE$11=$AL$6,OR($AH$11="Southbound",$AH$11="Westbound")),'Raw Data'!AZ1301,IF(AND($AE$11=$AL$7,OR($AH$11="Southbound",$AH$11="Westbound")),'Raw Data'!AZ1508,IF(AND($AE$11=$AL$1,$AH$11="Combined"),SUM('Raw Data'!AZ265:AZ266),IF(AND($AE$11=$AL$2,$AH$11="Combined"),SUM('Raw Data'!AZ472:AZ473),IF(AND($AE$11=$AL$3,$AH$11="Combined"),SUM('Raw Data'!AZ679:AZ680),IF(AND($AE$11=$AL$4,$AH$11="Combined"),SUM('Raw Data'!AZ886:AZ887),IF(AND($AE$11=$AL$5,$AH$11="Combined"),SUM('Raw Data'!AZ1093:AZ1094),IF(AND($AE$11=$AL$6,$AH$11="Combined"),SUM('Raw Data'!AZ1300:AZ1301),IF(AND($AE$11=$AL$7,$AH$11="Combined"),SUM('Raw Data'!AZ1507:AZ1508),"Error")))))))))))))))))))))</f>
        <v>0</v>
      </c>
      <c r="Q85" s="6">
        <f>IF(AND($AE$11=$AL$1,OR($AH$11="Northbound",$AH$11="Eastbound")),'Raw Data'!BA265,IF(AND($AE$11=$AL$2,OR($AH$11="Northbound",$AH$11="Eastbound")),'Raw Data'!BA472,IF(AND($AE$11=$AL$3,OR($AH$11="Northbound",$AH$11="Eastbound")),'Raw Data'!BA679,IF(AND($AE$11=$AL$4,OR($AH$11="Northbound",$AH$11="Eastbound")),'Raw Data'!BA886,IF(AND($AE$11=$AL$5,OR($AH$11="Northbound",$AH$11="Eastbound")),'Raw Data'!BA1093,IF(AND($AE$11=$AL$6,OR($AH$11="Northbound",$AH$11="Eastbound")),'Raw Data'!BA1300,IF(AND($AE$11=$AL$7,OR($AH$11="Northbound",$AH$11="Eastbound")),'Raw Data'!BA1507,IF(AND($AE$11=$AL$1,OR($AH$11="Southbound",$AH$11="Westbound")),'Raw Data'!BA266,IF(AND($AE$11=$AL$2,OR($AH$11="Southbound",$AH$11="Westbound")),'Raw Data'!BA473,IF(AND($AE$11=$AL$3,OR($AH$11="Southbound",$AH$11="Westbound")),'Raw Data'!BA680,IF(AND($AE$11=$AL$4,OR($AH$11="Southbound",$AH$11="Westbound")),'Raw Data'!BA887,IF(AND($AE$11=$AL$5,OR($AH$11="Southbound",$AH$11="Westbound")),'Raw Data'!BA1094,IF(AND($AE$11=$AL$6,OR($AH$11="Southbound",$AH$11="Westbound")),'Raw Data'!BA1301,IF(AND($AE$11=$AL$7,OR($AH$11="Southbound",$AH$11="Westbound")),'Raw Data'!BA1508,IF(AND($AE$11=$AL$1,$AH$11="Combined"),SUM('Raw Data'!BA265:BA266),IF(AND($AE$11=$AL$2,$AH$11="Combined"),SUM('Raw Data'!BA472:BA473),IF(AND($AE$11=$AL$3,$AH$11="Combined"),SUM('Raw Data'!BA679:BA680),IF(AND($AE$11=$AL$4,$AH$11="Combined"),SUM('Raw Data'!BA886:BA887),IF(AND($AE$11=$AL$5,$AH$11="Combined"),SUM('Raw Data'!BA1093:BA1094),IF(AND($AE$11=$AL$6,$AH$11="Combined"),SUM('Raw Data'!BA1300:BA1301),IF(AND($AE$11=$AL$7,$AH$11="Combined"),SUM('Raw Data'!BA1507:BA1508),"Error")))))))))))))))))))))</f>
        <v>0</v>
      </c>
      <c r="R85" s="6">
        <f>IF(AND($AE$11=$AL$1,OR($AH$11="Northbound",$AH$11="Eastbound")),'Raw Data'!BB265,IF(AND($AE$11=$AL$2,OR($AH$11="Northbound",$AH$11="Eastbound")),'Raw Data'!BB472,IF(AND($AE$11=$AL$3,OR($AH$11="Northbound",$AH$11="Eastbound")),'Raw Data'!BB679,IF(AND($AE$11=$AL$4,OR($AH$11="Northbound",$AH$11="Eastbound")),'Raw Data'!BB886,IF(AND($AE$11=$AL$5,OR($AH$11="Northbound",$AH$11="Eastbound")),'Raw Data'!BB1093,IF(AND($AE$11=$AL$6,OR($AH$11="Northbound",$AH$11="Eastbound")),'Raw Data'!BB1300,IF(AND($AE$11=$AL$7,OR($AH$11="Northbound",$AH$11="Eastbound")),'Raw Data'!BB1507,IF(AND($AE$11=$AL$1,OR($AH$11="Southbound",$AH$11="Westbound")),'Raw Data'!BB266,IF(AND($AE$11=$AL$2,OR($AH$11="Southbound",$AH$11="Westbound")),'Raw Data'!BB473,IF(AND($AE$11=$AL$3,OR($AH$11="Southbound",$AH$11="Westbound")),'Raw Data'!BB680,IF(AND($AE$11=$AL$4,OR($AH$11="Southbound",$AH$11="Westbound")),'Raw Data'!BB887,IF(AND($AE$11=$AL$5,OR($AH$11="Southbound",$AH$11="Westbound")),'Raw Data'!BB1094,IF(AND($AE$11=$AL$6,OR($AH$11="Southbound",$AH$11="Westbound")),'Raw Data'!BB1301,IF(AND($AE$11=$AL$7,OR($AH$11="Southbound",$AH$11="Westbound")),'Raw Data'!BB1508,IF(AND($AE$11=$AL$1,$AH$11="Combined"),SUM('Raw Data'!BB265:BB266),IF(AND($AE$11=$AL$2,$AH$11="Combined"),SUM('Raw Data'!BB472:BB473),IF(AND($AE$11=$AL$3,$AH$11="Combined"),SUM('Raw Data'!BB679:BB680),IF(AND($AE$11=$AL$4,$AH$11="Combined"),SUM('Raw Data'!BB886:BB887),IF(AND($AE$11=$AL$5,$AH$11="Combined"),SUM('Raw Data'!BB1093:BB1094),IF(AND($AE$11=$AL$6,$AH$11="Combined"),SUM('Raw Data'!BB1300:BB1301),IF(AND($AE$11=$AL$7,$AH$11="Combined"),SUM('Raw Data'!BB1507:BB1508),"Error")))))))))))))))))))))</f>
        <v>0</v>
      </c>
      <c r="S85" s="6">
        <f>IF(AND($AE$11=$AL$1,OR($AH$11="Northbound",$AH$11="Eastbound")),'Raw Data'!BC265,IF(AND($AE$11=$AL$2,OR($AH$11="Northbound",$AH$11="Eastbound")),'Raw Data'!BC472,IF(AND($AE$11=$AL$3,OR($AH$11="Northbound",$AH$11="Eastbound")),'Raw Data'!BC679,IF(AND($AE$11=$AL$4,OR($AH$11="Northbound",$AH$11="Eastbound")),'Raw Data'!BC886,IF(AND($AE$11=$AL$5,OR($AH$11="Northbound",$AH$11="Eastbound")),'Raw Data'!BC1093,IF(AND($AE$11=$AL$6,OR($AH$11="Northbound",$AH$11="Eastbound")),'Raw Data'!BC1300,IF(AND($AE$11=$AL$7,OR($AH$11="Northbound",$AH$11="Eastbound")),'Raw Data'!BC1507,IF(AND($AE$11=$AL$1,OR($AH$11="Southbound",$AH$11="Westbound")),'Raw Data'!BC266,IF(AND($AE$11=$AL$2,OR($AH$11="Southbound",$AH$11="Westbound")),'Raw Data'!BC473,IF(AND($AE$11=$AL$3,OR($AH$11="Southbound",$AH$11="Westbound")),'Raw Data'!BC680,IF(AND($AE$11=$AL$4,OR($AH$11="Southbound",$AH$11="Westbound")),'Raw Data'!BC887,IF(AND($AE$11=$AL$5,OR($AH$11="Southbound",$AH$11="Westbound")),'Raw Data'!BC1094,IF(AND($AE$11=$AL$6,OR($AH$11="Southbound",$AH$11="Westbound")),'Raw Data'!BC1301,IF(AND($AE$11=$AL$7,OR($AH$11="Southbound",$AH$11="Westbound")),'Raw Data'!BC1508,IF(AND($AE$11=$AL$1,$AH$11="Combined"),SUM('Raw Data'!BC265:BC266),IF(AND($AE$11=$AL$2,$AH$11="Combined"),SUM('Raw Data'!BC472:BC473),IF(AND($AE$11=$AL$3,$AH$11="Combined"),SUM('Raw Data'!BC679:BC680),IF(AND($AE$11=$AL$4,$AH$11="Combined"),SUM('Raw Data'!BC886:BC887),IF(AND($AE$11=$AL$5,$AH$11="Combined"),SUM('Raw Data'!BC1093:BC1094),IF(AND($AE$11=$AL$6,$AH$11="Combined"),SUM('Raw Data'!BC1300:BC1301),IF(AND($AE$11=$AL$7,$AH$11="Combined"),SUM('Raw Data'!BC1507:BC1508),"Error")))))))))))))))))))))</f>
        <v>0</v>
      </c>
      <c r="T85" s="6">
        <f>IF(AND($AE$11=$AL$1,OR($AH$11="Northbound",$AH$11="Eastbound")),'Raw Data'!BD265,IF(AND($AE$11=$AL$2,OR($AH$11="Northbound",$AH$11="Eastbound")),'Raw Data'!BD472,IF(AND($AE$11=$AL$3,OR($AH$11="Northbound",$AH$11="Eastbound")),'Raw Data'!BD679,IF(AND($AE$11=$AL$4,OR($AH$11="Northbound",$AH$11="Eastbound")),'Raw Data'!BD886,IF(AND($AE$11=$AL$5,OR($AH$11="Northbound",$AH$11="Eastbound")),'Raw Data'!BD1093,IF(AND($AE$11=$AL$6,OR($AH$11="Northbound",$AH$11="Eastbound")),'Raw Data'!BD1300,IF(AND($AE$11=$AL$7,OR($AH$11="Northbound",$AH$11="Eastbound")),'Raw Data'!BD1507,IF(AND($AE$11=$AL$1,OR($AH$11="Southbound",$AH$11="Westbound")),'Raw Data'!BD266,IF(AND($AE$11=$AL$2,OR($AH$11="Southbound",$AH$11="Westbound")),'Raw Data'!BD473,IF(AND($AE$11=$AL$3,OR($AH$11="Southbound",$AH$11="Westbound")),'Raw Data'!BD680,IF(AND($AE$11=$AL$4,OR($AH$11="Southbound",$AH$11="Westbound")),'Raw Data'!BD887,IF(AND($AE$11=$AL$5,OR($AH$11="Southbound",$AH$11="Westbound")),'Raw Data'!BD1094,IF(AND($AE$11=$AL$6,OR($AH$11="Southbound",$AH$11="Westbound")),'Raw Data'!BD1301,IF(AND($AE$11=$AL$7,OR($AH$11="Southbound",$AH$11="Westbound")),'Raw Data'!BD1508,IF(AND($AE$11=$AL$1,$AH$11="Combined"),SUM('Raw Data'!BD265:BD266),IF(AND($AE$11=$AL$2,$AH$11="Combined"),SUM('Raw Data'!BD472:BD473),IF(AND($AE$11=$AL$3,$AH$11="Combined"),SUM('Raw Data'!BD679:BD680),IF(AND($AE$11=$AL$4,$AH$11="Combined"),SUM('Raw Data'!BD886:BD887),IF(AND($AE$11=$AL$5,$AH$11="Combined"),SUM('Raw Data'!BD1093:BD1094),IF(AND($AE$11=$AL$6,$AH$11="Combined"),SUM('Raw Data'!BD1300:BD1301),IF(AND($AE$11=$AL$7,$AH$11="Combined"),SUM('Raw Data'!BD1507:BD1508),"Error")))))))))))))))))))))</f>
        <v>0</v>
      </c>
      <c r="U85" s="6">
        <f>IF(AND($AE$11=$AL$1,OR($AH$11="Northbound",$AH$11="Eastbound")),'Raw Data'!BE265,IF(AND($AE$11=$AL$2,OR($AH$11="Northbound",$AH$11="Eastbound")),'Raw Data'!BE472,IF(AND($AE$11=$AL$3,OR($AH$11="Northbound",$AH$11="Eastbound")),'Raw Data'!BE679,IF(AND($AE$11=$AL$4,OR($AH$11="Northbound",$AH$11="Eastbound")),'Raw Data'!BE886,IF(AND($AE$11=$AL$5,OR($AH$11="Northbound",$AH$11="Eastbound")),'Raw Data'!BE1093,IF(AND($AE$11=$AL$6,OR($AH$11="Northbound",$AH$11="Eastbound")),'Raw Data'!BE1300,IF(AND($AE$11=$AL$7,OR($AH$11="Northbound",$AH$11="Eastbound")),'Raw Data'!BE1507,IF(AND($AE$11=$AL$1,OR($AH$11="Southbound",$AH$11="Westbound")),'Raw Data'!BE266,IF(AND($AE$11=$AL$2,OR($AH$11="Southbound",$AH$11="Westbound")),'Raw Data'!BE473,IF(AND($AE$11=$AL$3,OR($AH$11="Southbound",$AH$11="Westbound")),'Raw Data'!BE680,IF(AND($AE$11=$AL$4,OR($AH$11="Southbound",$AH$11="Westbound")),'Raw Data'!BE887,IF(AND($AE$11=$AL$5,OR($AH$11="Southbound",$AH$11="Westbound")),'Raw Data'!BE1094,IF(AND($AE$11=$AL$6,OR($AH$11="Southbound",$AH$11="Westbound")),'Raw Data'!BE1301,IF(AND($AE$11=$AL$7,OR($AH$11="Southbound",$AH$11="Westbound")),'Raw Data'!BE1508,IF(AND($AE$11=$AL$1,$AH$11="Combined"),SUM('Raw Data'!BE265:BE266),IF(AND($AE$11=$AL$2,$AH$11="Combined"),SUM('Raw Data'!BE472:BE473),IF(AND($AE$11=$AL$3,$AH$11="Combined"),SUM('Raw Data'!BE679:BE680),IF(AND($AE$11=$AL$4,$AH$11="Combined"),SUM('Raw Data'!BE886:BE887),IF(AND($AE$11=$AL$5,$AH$11="Combined"),SUM('Raw Data'!BE1093:BE1094),IF(AND($AE$11=$AL$6,$AH$11="Combined"),SUM('Raw Data'!BE1300:BE1301),IF(AND($AE$11=$AL$7,$AH$11="Combined"),SUM('Raw Data'!BE1507:BE1508),"Error")))))))))))))))))))))</f>
        <v>0</v>
      </c>
      <c r="V85" s="6">
        <f>IF(AND($AE$11=$AL$1,OR($AH$11="Northbound",$AH$11="Eastbound")),'Raw Data'!BF265,IF(AND($AE$11=$AL$2,OR($AH$11="Northbound",$AH$11="Eastbound")),'Raw Data'!BF472,IF(AND($AE$11=$AL$3,OR($AH$11="Northbound",$AH$11="Eastbound")),'Raw Data'!BF679,IF(AND($AE$11=$AL$4,OR($AH$11="Northbound",$AH$11="Eastbound")),'Raw Data'!BF886,IF(AND($AE$11=$AL$5,OR($AH$11="Northbound",$AH$11="Eastbound")),'Raw Data'!BF1093,IF(AND($AE$11=$AL$6,OR($AH$11="Northbound",$AH$11="Eastbound")),'Raw Data'!BF1300,IF(AND($AE$11=$AL$7,OR($AH$11="Northbound",$AH$11="Eastbound")),'Raw Data'!BF1507,IF(AND($AE$11=$AL$1,OR($AH$11="Southbound",$AH$11="Westbound")),'Raw Data'!BF266,IF(AND($AE$11=$AL$2,OR($AH$11="Southbound",$AH$11="Westbound")),'Raw Data'!BF473,IF(AND($AE$11=$AL$3,OR($AH$11="Southbound",$AH$11="Westbound")),'Raw Data'!BF680,IF(AND($AE$11=$AL$4,OR($AH$11="Southbound",$AH$11="Westbound")),'Raw Data'!BF887,IF(AND($AE$11=$AL$5,OR($AH$11="Southbound",$AH$11="Westbound")),'Raw Data'!BF1094,IF(AND($AE$11=$AL$6,OR($AH$11="Southbound",$AH$11="Westbound")),'Raw Data'!BF1301,IF(AND($AE$11=$AL$7,OR($AH$11="Southbound",$AH$11="Westbound")),'Raw Data'!BF1508,IF(AND($AE$11=$AL$1,$AH$11="Combined"),SUM('Raw Data'!BF265:BF266),IF(AND($AE$11=$AL$2,$AH$11="Combined"),SUM('Raw Data'!BF472:BF473),IF(AND($AE$11=$AL$3,$AH$11="Combined"),SUM('Raw Data'!BF679:BF680),IF(AND($AE$11=$AL$4,$AH$11="Combined"),SUM('Raw Data'!BF886:BF887),IF(AND($AE$11=$AL$5,$AH$11="Combined"),SUM('Raw Data'!BF1093:BF1094),IF(AND($AE$11=$AL$6,$AH$11="Combined"),SUM('Raw Data'!BF1300:BF1301),IF(AND($AE$11=$AL$7,$AH$11="Combined"),SUM('Raw Data'!BF1507:BF1508),"Error")))))))))))))))))))))</f>
        <v>0</v>
      </c>
      <c r="W85" s="6">
        <f>IF(AND($AE$11=$AL$1,OR($AH$11="Northbound",$AH$11="Eastbound")),'Raw Data'!BG265,IF(AND($AE$11=$AL$2,OR($AH$11="Northbound",$AH$11="Eastbound")),'Raw Data'!BG472,IF(AND($AE$11=$AL$3,OR($AH$11="Northbound",$AH$11="Eastbound")),'Raw Data'!BG679,IF(AND($AE$11=$AL$4,OR($AH$11="Northbound",$AH$11="Eastbound")),'Raw Data'!BG886,IF(AND($AE$11=$AL$5,OR($AH$11="Northbound",$AH$11="Eastbound")),'Raw Data'!BG1093,IF(AND($AE$11=$AL$6,OR($AH$11="Northbound",$AH$11="Eastbound")),'Raw Data'!BG1300,IF(AND($AE$11=$AL$7,OR($AH$11="Northbound",$AH$11="Eastbound")),'Raw Data'!BG1507,IF(AND($AE$11=$AL$1,OR($AH$11="Southbound",$AH$11="Westbound")),'Raw Data'!BG266,IF(AND($AE$11=$AL$2,OR($AH$11="Southbound",$AH$11="Westbound")),'Raw Data'!BG473,IF(AND($AE$11=$AL$3,OR($AH$11="Southbound",$AH$11="Westbound")),'Raw Data'!BG680,IF(AND($AE$11=$AL$4,OR($AH$11="Southbound",$AH$11="Westbound")),'Raw Data'!BG887,IF(AND($AE$11=$AL$5,OR($AH$11="Southbound",$AH$11="Westbound")),'Raw Data'!BG1094,IF(AND($AE$11=$AL$6,OR($AH$11="Southbound",$AH$11="Westbound")),'Raw Data'!BG1301,IF(AND($AE$11=$AL$7,OR($AH$11="Southbound",$AH$11="Westbound")),'Raw Data'!BG1508,IF(AND($AE$11=$AL$1,$AH$11="Combined"),SUM('Raw Data'!BG265:BG266),IF(AND($AE$11=$AL$2,$AH$11="Combined"),SUM('Raw Data'!BG472:BG473),IF(AND($AE$11=$AL$3,$AH$11="Combined"),SUM('Raw Data'!BG679:BG680),IF(AND($AE$11=$AL$4,$AH$11="Combined"),SUM('Raw Data'!BG886:BG887),IF(AND($AE$11=$AL$5,$AH$11="Combined"),SUM('Raw Data'!BG1093:BG1094),IF(AND($AE$11=$AL$6,$AH$11="Combined"),SUM('Raw Data'!BG1300:BG1301),IF(AND($AE$11=$AL$7,$AH$11="Combined"),SUM('Raw Data'!BG1507:BG1508),"Error")))))))))))))))))))))</f>
        <v>0</v>
      </c>
      <c r="X85" s="6">
        <f t="shared" si="5"/>
        <v>2</v>
      </c>
      <c r="Y85" s="24">
        <f t="shared" si="3"/>
        <v>15.384615384615385</v>
      </c>
      <c r="Z85" s="6" t="str">
        <f>IF(AND($AE$11=$AL$1,OR($AH$11="Northbound",$AH$11="Eastbound")),'Raw Data'!BH265,IF(AND($AE$11=$AL$2,OR($AH$11="Northbound",$AH$11="Eastbound")),'Raw Data'!BH472,IF(AND($AE$11=$AL$3,OR($AH$11="Northbound",$AH$11="Eastbound")),'Raw Data'!BH679,IF(AND($AE$11=$AL$4,OR($AH$11="Northbound",$AH$11="Eastbound")),'Raw Data'!BH886,IF(AND($AE$11=$AL$5,OR($AH$11="Northbound",$AH$11="Eastbound")),'Raw Data'!BH1093,IF(AND($AE$11=$AL$6,OR($AH$11="Northbound",$AH$11="Eastbound")),'Raw Data'!BH1300,IF(AND($AE$11=$AL$7,OR($AH$11="Northbound",$AH$11="Eastbound")),'Raw Data'!BH1507,IF(AND($AE$11=$AL$1,OR($AH$11="Southbound",$AH$11="Westbound")),'Raw Data'!BH266,IF(AND($AE$11=$AL$2,OR($AH$11="Southbound",$AH$11="Westbound")),'Raw Data'!BH473,IF(AND($AE$11=$AL$3,OR($AH$11="Southbound",$AH$11="Westbound")),'Raw Data'!BH680,IF(AND($AE$11=$AL$4,OR($AH$11="Southbound",$AH$11="Westbound")),'Raw Data'!BH887,IF(AND($AE$11=$AL$5,OR($AH$11="Southbound",$AH$11="Westbound")),'Raw Data'!BH1094,IF(AND($AE$11=$AL$6,OR($AH$11="Southbound",$AH$11="Westbound")),'Raw Data'!BH1301,IF(AND($AE$11=$AL$7,OR($AH$11="Southbound",$AH$11="Westbound")),'Raw Data'!BH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5" s="6" t="str">
        <f>IF(AND($AE$11=$AL$1,OR($AH$11="Northbound",$AH$11="Eastbound")),'Raw Data'!BI265,IF(AND($AE$11=$AL$2,OR($AH$11="Northbound",$AH$11="Eastbound")),'Raw Data'!BI472,IF(AND($AE$11=$AL$3,OR($AH$11="Northbound",$AH$11="Eastbound")),'Raw Data'!BI679,IF(AND($AE$11=$AL$4,OR($AH$11="Northbound",$AH$11="Eastbound")),'Raw Data'!BI886,IF(AND($AE$11=$AL$5,OR($AH$11="Northbound",$AH$11="Eastbound")),'Raw Data'!BI1093,IF(AND($AE$11=$AL$6,OR($AH$11="Northbound",$AH$11="Eastbound")),'Raw Data'!BI1300,IF(AND($AE$11=$AL$7,OR($AH$11="Northbound",$AH$11="Eastbound")),'Raw Data'!BI1507,IF(AND($AE$11=$AL$1,OR($AH$11="Southbound",$AH$11="Westbound")),'Raw Data'!BI266,IF(AND($AE$11=$AL$2,OR($AH$11="Southbound",$AH$11="Westbound")),'Raw Data'!BI473,IF(AND($AE$11=$AL$3,OR($AH$11="Southbound",$AH$11="Westbound")),'Raw Data'!BI680,IF(AND($AE$11=$AL$4,OR($AH$11="Southbound",$AH$11="Westbound")),'Raw Data'!BI887,IF(AND($AE$11=$AL$5,OR($AH$11="Southbound",$AH$11="Westbound")),'Raw Data'!BI1094,IF(AND($AE$11=$AL$6,OR($AH$11="Southbound",$AH$11="Westbound")),'Raw Data'!BI1301,IF(AND($AE$11=$AL$7,OR($AH$11="Southbound",$AH$11="Westbound")),'Raw Data'!BI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5" s="6" t="str">
        <f>IF(AND($AE$11=$AL$1,OR($AH$11="Northbound",$AH$11="Eastbound")),'Raw Data'!BJ265,IF(AND($AE$11=$AL$2,OR($AH$11="Northbound",$AH$11="Eastbound")),'Raw Data'!BJ472,IF(AND($AE$11=$AL$3,OR($AH$11="Northbound",$AH$11="Eastbound")),'Raw Data'!BJ679,IF(AND($AE$11=$AL$4,OR($AH$11="Northbound",$AH$11="Eastbound")),'Raw Data'!BJ886,IF(AND($AE$11=$AL$5,OR($AH$11="Northbound",$AH$11="Eastbound")),'Raw Data'!BJ1093,IF(AND($AE$11=$AL$6,OR($AH$11="Northbound",$AH$11="Eastbound")),'Raw Data'!BJ1300,IF(AND($AE$11=$AL$7,OR($AH$11="Northbound",$AH$11="Eastbound")),'Raw Data'!BJ1507,IF(AND($AE$11=$AL$1,OR($AH$11="Southbound",$AH$11="Westbound")),'Raw Data'!BJ266,IF(AND($AE$11=$AL$2,OR($AH$11="Southbound",$AH$11="Westbound")),'Raw Data'!BJ473,IF(AND($AE$11=$AL$3,OR($AH$11="Southbound",$AH$11="Westbound")),'Raw Data'!BJ680,IF(AND($AE$11=$AL$4,OR($AH$11="Southbound",$AH$11="Westbound")),'Raw Data'!BJ887,IF(AND($AE$11=$AL$5,OR($AH$11="Southbound",$AH$11="Westbound")),'Raw Data'!BJ1094,IF(AND($AE$11=$AL$6,OR($AH$11="Southbound",$AH$11="Westbound")),'Raw Data'!BJ1301,IF(AND($AE$11=$AL$7,OR($AH$11="Southbound",$AH$11="Westbound")),'Raw Data'!BJ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5" s="70" t="str">
        <f>IF(AND($AE$11=$AL$1,OR($AH$11="Northbound",$AH$11="Eastbound")),'Raw Data'!BK265,IF(AND($AE$11=$AL$2,OR($AH$11="Northbound",$AH$11="Eastbound")),'Raw Data'!BK472,IF(AND($AE$11=$AL$3,OR($AH$11="Northbound",$AH$11="Eastbound")),'Raw Data'!BK679,IF(AND($AE$11=$AL$4,OR($AH$11="Northbound",$AH$11="Eastbound")),'Raw Data'!BK886,IF(AND($AE$11=$AL$5,OR($AH$11="Northbound",$AH$11="Eastbound")),'Raw Data'!BK1093,IF(AND($AE$11=$AL$6,OR($AH$11="Northbound",$AH$11="Eastbound")),'Raw Data'!BK1300,IF(AND($AE$11=$AL$7,OR($AH$11="Northbound",$AH$11="Eastbound")),'Raw Data'!BK1507,IF(AND($AE$11=$AL$1,OR($AH$11="Southbound",$AH$11="Westbound")),'Raw Data'!BK266,IF(AND($AE$11=$AL$2,OR($AH$11="Southbound",$AH$11="Westbound")),'Raw Data'!BK473,IF(AND($AE$11=$AL$3,OR($AH$11="Southbound",$AH$11="Westbound")),'Raw Data'!BK680,IF(AND($AE$11=$AL$4,OR($AH$11="Southbound",$AH$11="Westbound")),'Raw Data'!BK887,IF(AND($AE$11=$AL$5,OR($AH$11="Southbound",$AH$11="Westbound")),'Raw Data'!BK1094,IF(AND($AE$11=$AL$6,OR($AH$11="Southbound",$AH$11="Westbound")),'Raw Data'!BK1301,IF(AND($AE$11=$AL$7,OR($AH$11="Southbound",$AH$11="Westbound")),'Raw Data'!BK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5" s="47"/>
      <c r="AF85" s="47"/>
      <c r="AG85" s="47"/>
      <c r="AH85" s="47"/>
      <c r="AI85" s="47"/>
      <c r="AJ85" s="47"/>
      <c r="AK85" s="47"/>
      <c r="AL85" s="51"/>
      <c r="AM85" s="51"/>
      <c r="AN85" s="41"/>
      <c r="AO85" s="51"/>
      <c r="AQ85" s="47"/>
      <c r="AR85" s="47"/>
      <c r="AT85" s="47"/>
      <c r="AU85" s="47"/>
    </row>
    <row r="86" spans="1:47" ht="13.8" x14ac:dyDescent="0.25">
      <c r="A86" s="43">
        <v>0.75</v>
      </c>
      <c r="B86" s="54">
        <f t="shared" si="4"/>
        <v>18</v>
      </c>
      <c r="C86" s="6">
        <f>IF(AND($AE$11=$AL$1,OR($AH$11="Northbound",$AH$11="Eastbound")),'Raw Data'!AM267,IF(AND($AE$11=$AL$2,OR($AH$11="Northbound",$AH$11="Eastbound")),'Raw Data'!AM474,IF(AND($AE$11=$AL$3,OR($AH$11="Northbound",$AH$11="Eastbound")),'Raw Data'!AM681,IF(AND($AE$11=$AL$4,OR($AH$11="Northbound",$AH$11="Eastbound")),'Raw Data'!AM888,IF(AND($AE$11=$AL$5,OR($AH$11="Northbound",$AH$11="Eastbound")),'Raw Data'!AM1095,IF(AND($AE$11=$AL$6,OR($AH$11="Northbound",$AH$11="Eastbound")),'Raw Data'!AM1302,IF(AND($AE$11=$AL$7,OR($AH$11="Northbound",$AH$11="Eastbound")),'Raw Data'!AM1509,IF(AND($AE$11=$AL$1,OR($AH$11="Southbound",$AH$11="Westbound")),'Raw Data'!AM268,IF(AND($AE$11=$AL$2,OR($AH$11="Southbound",$AH$11="Westbound")),'Raw Data'!AM475,IF(AND($AE$11=$AL$3,OR($AH$11="Southbound",$AH$11="Westbound")),'Raw Data'!AM682,IF(AND($AE$11=$AL$4,OR($AH$11="Southbound",$AH$11="Westbound")),'Raw Data'!AM889,IF(AND($AE$11=$AL$5,OR($AH$11="Southbound",$AH$11="Westbound")),'Raw Data'!AM1096,IF(AND($AE$11=$AL$6,OR($AH$11="Southbound",$AH$11="Westbound")),'Raw Data'!AM1303,IF(AND($AE$11=$AL$7,OR($AH$11="Southbound",$AH$11="Westbound")),'Raw Data'!AM1510,IF(AND($AE$11=$AL$1,$AH$11="Combined"),SUM('Raw Data'!AM267:AM268),IF(AND($AE$11=$AL$2,$AH$11="Combined"),SUM('Raw Data'!AM474:AM475),IF(AND($AE$11=$AL$3,$AH$11="Combined"),SUM('Raw Data'!AM681:AM682),IF(AND($AE$11=$AL$4,$AH$11="Combined"),SUM('Raw Data'!AM888:AM889),IF(AND($AE$11=$AL$5,$AH$11="Combined"),SUM('Raw Data'!AM1095:AM1096),IF(AND($AE$11=$AL$6,$AH$11="Combined"),SUM('Raw Data'!AM1302:AM1303),IF(AND($AE$11=$AL$7,$AH$11="Combined"),SUM('Raw Data'!AM1509:AM1510),"Error")))))))))))))))))))))</f>
        <v>0</v>
      </c>
      <c r="D86" s="6">
        <f>IF(AND($AE$11=$AL$1,OR($AH$11="Northbound",$AH$11="Eastbound")),'Raw Data'!AN267,IF(AND($AE$11=$AL$2,OR($AH$11="Northbound",$AH$11="Eastbound")),'Raw Data'!AN474,IF(AND($AE$11=$AL$3,OR($AH$11="Northbound",$AH$11="Eastbound")),'Raw Data'!AN681,IF(AND($AE$11=$AL$4,OR($AH$11="Northbound",$AH$11="Eastbound")),'Raw Data'!AN888,IF(AND($AE$11=$AL$5,OR($AH$11="Northbound",$AH$11="Eastbound")),'Raw Data'!AN1095,IF(AND($AE$11=$AL$6,OR($AH$11="Northbound",$AH$11="Eastbound")),'Raw Data'!AN1302,IF(AND($AE$11=$AL$7,OR($AH$11="Northbound",$AH$11="Eastbound")),'Raw Data'!AN1509,IF(AND($AE$11=$AL$1,OR($AH$11="Southbound",$AH$11="Westbound")),'Raw Data'!AN268,IF(AND($AE$11=$AL$2,OR($AH$11="Southbound",$AH$11="Westbound")),'Raw Data'!AN475,IF(AND($AE$11=$AL$3,OR($AH$11="Southbound",$AH$11="Westbound")),'Raw Data'!AN682,IF(AND($AE$11=$AL$4,OR($AH$11="Southbound",$AH$11="Westbound")),'Raw Data'!AN889,IF(AND($AE$11=$AL$5,OR($AH$11="Southbound",$AH$11="Westbound")),'Raw Data'!AN1096,IF(AND($AE$11=$AL$6,OR($AH$11="Southbound",$AH$11="Westbound")),'Raw Data'!AN1303,IF(AND($AE$11=$AL$7,OR($AH$11="Southbound",$AH$11="Westbound")),'Raw Data'!AN1510,IF(AND($AE$11=$AL$1,$AH$11="Combined"),SUM('Raw Data'!AN267:AN268),IF(AND($AE$11=$AL$2,$AH$11="Combined"),SUM('Raw Data'!AN474:AN475),IF(AND($AE$11=$AL$3,$AH$11="Combined"),SUM('Raw Data'!AN681:AN682),IF(AND($AE$11=$AL$4,$AH$11="Combined"),SUM('Raw Data'!AN888:AN889),IF(AND($AE$11=$AL$5,$AH$11="Combined"),SUM('Raw Data'!AN1095:AN1096),IF(AND($AE$11=$AL$6,$AH$11="Combined"),SUM('Raw Data'!AN1302:AN1303),IF(AND($AE$11=$AL$7,$AH$11="Combined"),SUM('Raw Data'!AN1509:AN1510),"Error")))))))))))))))))))))</f>
        <v>4</v>
      </c>
      <c r="E86" s="6">
        <f>IF(AND($AE$11=$AL$1,OR($AH$11="Northbound",$AH$11="Eastbound")),'Raw Data'!AO267,IF(AND($AE$11=$AL$2,OR($AH$11="Northbound",$AH$11="Eastbound")),'Raw Data'!AO474,IF(AND($AE$11=$AL$3,OR($AH$11="Northbound",$AH$11="Eastbound")),'Raw Data'!AO681,IF(AND($AE$11=$AL$4,OR($AH$11="Northbound",$AH$11="Eastbound")),'Raw Data'!AO888,IF(AND($AE$11=$AL$5,OR($AH$11="Northbound",$AH$11="Eastbound")),'Raw Data'!AO1095,IF(AND($AE$11=$AL$6,OR($AH$11="Northbound",$AH$11="Eastbound")),'Raw Data'!AO1302,IF(AND($AE$11=$AL$7,OR($AH$11="Northbound",$AH$11="Eastbound")),'Raw Data'!AO1509,IF(AND($AE$11=$AL$1,OR($AH$11="Southbound",$AH$11="Westbound")),'Raw Data'!AO268,IF(AND($AE$11=$AL$2,OR($AH$11="Southbound",$AH$11="Westbound")),'Raw Data'!AO475,IF(AND($AE$11=$AL$3,OR($AH$11="Southbound",$AH$11="Westbound")),'Raw Data'!AO682,IF(AND($AE$11=$AL$4,OR($AH$11="Southbound",$AH$11="Westbound")),'Raw Data'!AO889,IF(AND($AE$11=$AL$5,OR($AH$11="Southbound",$AH$11="Westbound")),'Raw Data'!AO1096,IF(AND($AE$11=$AL$6,OR($AH$11="Southbound",$AH$11="Westbound")),'Raw Data'!AO1303,IF(AND($AE$11=$AL$7,OR($AH$11="Southbound",$AH$11="Westbound")),'Raw Data'!AO1510,IF(AND($AE$11=$AL$1,$AH$11="Combined"),SUM('Raw Data'!AO267:AO268),IF(AND($AE$11=$AL$2,$AH$11="Combined"),SUM('Raw Data'!AO474:AO475),IF(AND($AE$11=$AL$3,$AH$11="Combined"),SUM('Raw Data'!AO681:AO682),IF(AND($AE$11=$AL$4,$AH$11="Combined"),SUM('Raw Data'!AO888:AO889),IF(AND($AE$11=$AL$5,$AH$11="Combined"),SUM('Raw Data'!AO1095:AO1096),IF(AND($AE$11=$AL$6,$AH$11="Combined"),SUM('Raw Data'!AO1302:AO1303),IF(AND($AE$11=$AL$7,$AH$11="Combined"),SUM('Raw Data'!AO1509:AO1510),"Error")))))))))))))))))))))</f>
        <v>6</v>
      </c>
      <c r="F86" s="6">
        <f>IF(AND($AE$11=$AL$1,OR($AH$11="Northbound",$AH$11="Eastbound")),'Raw Data'!AP267,IF(AND($AE$11=$AL$2,OR($AH$11="Northbound",$AH$11="Eastbound")),'Raw Data'!AP474,IF(AND($AE$11=$AL$3,OR($AH$11="Northbound",$AH$11="Eastbound")),'Raw Data'!AP681,IF(AND($AE$11=$AL$4,OR($AH$11="Northbound",$AH$11="Eastbound")),'Raw Data'!AP888,IF(AND($AE$11=$AL$5,OR($AH$11="Northbound",$AH$11="Eastbound")),'Raw Data'!AP1095,IF(AND($AE$11=$AL$6,OR($AH$11="Northbound",$AH$11="Eastbound")),'Raw Data'!AP1302,IF(AND($AE$11=$AL$7,OR($AH$11="Northbound",$AH$11="Eastbound")),'Raw Data'!AP1509,IF(AND($AE$11=$AL$1,OR($AH$11="Southbound",$AH$11="Westbound")),'Raw Data'!AP268,IF(AND($AE$11=$AL$2,OR($AH$11="Southbound",$AH$11="Westbound")),'Raw Data'!AP475,IF(AND($AE$11=$AL$3,OR($AH$11="Southbound",$AH$11="Westbound")),'Raw Data'!AP682,IF(AND($AE$11=$AL$4,OR($AH$11="Southbound",$AH$11="Westbound")),'Raw Data'!AP889,IF(AND($AE$11=$AL$5,OR($AH$11="Southbound",$AH$11="Westbound")),'Raw Data'!AP1096,IF(AND($AE$11=$AL$6,OR($AH$11="Southbound",$AH$11="Westbound")),'Raw Data'!AP1303,IF(AND($AE$11=$AL$7,OR($AH$11="Southbound",$AH$11="Westbound")),'Raw Data'!AP1510,IF(AND($AE$11=$AL$1,$AH$11="Combined"),SUM('Raw Data'!AP267:AP268),IF(AND($AE$11=$AL$2,$AH$11="Combined"),SUM('Raw Data'!AP474:AP475),IF(AND($AE$11=$AL$3,$AH$11="Combined"),SUM('Raw Data'!AP681:AP682),IF(AND($AE$11=$AL$4,$AH$11="Combined"),SUM('Raw Data'!AP888:AP889),IF(AND($AE$11=$AL$5,$AH$11="Combined"),SUM('Raw Data'!AP1095:AP1096),IF(AND($AE$11=$AL$6,$AH$11="Combined"),SUM('Raw Data'!AP1302:AP1303),IF(AND($AE$11=$AL$7,$AH$11="Combined"),SUM('Raw Data'!AP1509:AP1510),"Error")))))))))))))))))))))</f>
        <v>8</v>
      </c>
      <c r="G86" s="6">
        <f>IF(AND($AE$11=$AL$1,OR($AH$11="Northbound",$AH$11="Eastbound")),'Raw Data'!AQ267,IF(AND($AE$11=$AL$2,OR($AH$11="Northbound",$AH$11="Eastbound")),'Raw Data'!AQ474,IF(AND($AE$11=$AL$3,OR($AH$11="Northbound",$AH$11="Eastbound")),'Raw Data'!AQ681,IF(AND($AE$11=$AL$4,OR($AH$11="Northbound",$AH$11="Eastbound")),'Raw Data'!AQ888,IF(AND($AE$11=$AL$5,OR($AH$11="Northbound",$AH$11="Eastbound")),'Raw Data'!AQ1095,IF(AND($AE$11=$AL$6,OR($AH$11="Northbound",$AH$11="Eastbound")),'Raw Data'!AQ1302,IF(AND($AE$11=$AL$7,OR($AH$11="Northbound",$AH$11="Eastbound")),'Raw Data'!AQ1509,IF(AND($AE$11=$AL$1,OR($AH$11="Southbound",$AH$11="Westbound")),'Raw Data'!AQ268,IF(AND($AE$11=$AL$2,OR($AH$11="Southbound",$AH$11="Westbound")),'Raw Data'!AQ475,IF(AND($AE$11=$AL$3,OR($AH$11="Southbound",$AH$11="Westbound")),'Raw Data'!AQ682,IF(AND($AE$11=$AL$4,OR($AH$11="Southbound",$AH$11="Westbound")),'Raw Data'!AQ889,IF(AND($AE$11=$AL$5,OR($AH$11="Southbound",$AH$11="Westbound")),'Raw Data'!AQ1096,IF(AND($AE$11=$AL$6,OR($AH$11="Southbound",$AH$11="Westbound")),'Raw Data'!AQ1303,IF(AND($AE$11=$AL$7,OR($AH$11="Southbound",$AH$11="Westbound")),'Raw Data'!AQ1510,IF(AND($AE$11=$AL$1,$AH$11="Combined"),SUM('Raw Data'!AQ267:AQ268),IF(AND($AE$11=$AL$2,$AH$11="Combined"),SUM('Raw Data'!AQ474:AQ475),IF(AND($AE$11=$AL$3,$AH$11="Combined"),SUM('Raw Data'!AQ681:AQ682),IF(AND($AE$11=$AL$4,$AH$11="Combined"),SUM('Raw Data'!AQ888:AQ889),IF(AND($AE$11=$AL$5,$AH$11="Combined"),SUM('Raw Data'!AQ1095:AQ1096),IF(AND($AE$11=$AL$6,$AH$11="Combined"),SUM('Raw Data'!AQ1302:AQ1303),IF(AND($AE$11=$AL$7,$AH$11="Combined"),SUM('Raw Data'!AQ1509:AQ1510),"Error")))))))))))))))))))))</f>
        <v>0</v>
      </c>
      <c r="H86" s="6">
        <f>IF(AND($AE$11=$AL$1,OR($AH$11="Northbound",$AH$11="Eastbound")),'Raw Data'!AR267,IF(AND($AE$11=$AL$2,OR($AH$11="Northbound",$AH$11="Eastbound")),'Raw Data'!AR474,IF(AND($AE$11=$AL$3,OR($AH$11="Northbound",$AH$11="Eastbound")),'Raw Data'!AR681,IF(AND($AE$11=$AL$4,OR($AH$11="Northbound",$AH$11="Eastbound")),'Raw Data'!AR888,IF(AND($AE$11=$AL$5,OR($AH$11="Northbound",$AH$11="Eastbound")),'Raw Data'!AR1095,IF(AND($AE$11=$AL$6,OR($AH$11="Northbound",$AH$11="Eastbound")),'Raw Data'!AR1302,IF(AND($AE$11=$AL$7,OR($AH$11="Northbound",$AH$11="Eastbound")),'Raw Data'!AR1509,IF(AND($AE$11=$AL$1,OR($AH$11="Southbound",$AH$11="Westbound")),'Raw Data'!AR268,IF(AND($AE$11=$AL$2,OR($AH$11="Southbound",$AH$11="Westbound")),'Raw Data'!AR475,IF(AND($AE$11=$AL$3,OR($AH$11="Southbound",$AH$11="Westbound")),'Raw Data'!AR682,IF(AND($AE$11=$AL$4,OR($AH$11="Southbound",$AH$11="Westbound")),'Raw Data'!AR889,IF(AND($AE$11=$AL$5,OR($AH$11="Southbound",$AH$11="Westbound")),'Raw Data'!AR1096,IF(AND($AE$11=$AL$6,OR($AH$11="Southbound",$AH$11="Westbound")),'Raw Data'!AR1303,IF(AND($AE$11=$AL$7,OR($AH$11="Southbound",$AH$11="Westbound")),'Raw Data'!AR1510,IF(AND($AE$11=$AL$1,$AH$11="Combined"),SUM('Raw Data'!AR267:AR268),IF(AND($AE$11=$AL$2,$AH$11="Combined"),SUM('Raw Data'!AR474:AR475),IF(AND($AE$11=$AL$3,$AH$11="Combined"),SUM('Raw Data'!AR681:AR682),IF(AND($AE$11=$AL$4,$AH$11="Combined"),SUM('Raw Data'!AR888:AR889),IF(AND($AE$11=$AL$5,$AH$11="Combined"),SUM('Raw Data'!AR1095:AR1096),IF(AND($AE$11=$AL$6,$AH$11="Combined"),SUM('Raw Data'!AR1302:AR1303),IF(AND($AE$11=$AL$7,$AH$11="Combined"),SUM('Raw Data'!AR1509:AR1510),"Error")))))))))))))))))))))</f>
        <v>0</v>
      </c>
      <c r="I86" s="6">
        <f>IF(AND($AE$11=$AL$1,OR($AH$11="Northbound",$AH$11="Eastbound")),'Raw Data'!AS267,IF(AND($AE$11=$AL$2,OR($AH$11="Northbound",$AH$11="Eastbound")),'Raw Data'!AS474,IF(AND($AE$11=$AL$3,OR($AH$11="Northbound",$AH$11="Eastbound")),'Raw Data'!AS681,IF(AND($AE$11=$AL$4,OR($AH$11="Northbound",$AH$11="Eastbound")),'Raw Data'!AS888,IF(AND($AE$11=$AL$5,OR($AH$11="Northbound",$AH$11="Eastbound")),'Raw Data'!AS1095,IF(AND($AE$11=$AL$6,OR($AH$11="Northbound",$AH$11="Eastbound")),'Raw Data'!AS1302,IF(AND($AE$11=$AL$7,OR($AH$11="Northbound",$AH$11="Eastbound")),'Raw Data'!AS1509,IF(AND($AE$11=$AL$1,OR($AH$11="Southbound",$AH$11="Westbound")),'Raw Data'!AS268,IF(AND($AE$11=$AL$2,OR($AH$11="Southbound",$AH$11="Westbound")),'Raw Data'!AS475,IF(AND($AE$11=$AL$3,OR($AH$11="Southbound",$AH$11="Westbound")),'Raw Data'!AS682,IF(AND($AE$11=$AL$4,OR($AH$11="Southbound",$AH$11="Westbound")),'Raw Data'!AS889,IF(AND($AE$11=$AL$5,OR($AH$11="Southbound",$AH$11="Westbound")),'Raw Data'!AS1096,IF(AND($AE$11=$AL$6,OR($AH$11="Southbound",$AH$11="Westbound")),'Raw Data'!AS1303,IF(AND($AE$11=$AL$7,OR($AH$11="Southbound",$AH$11="Westbound")),'Raw Data'!AS1510,IF(AND($AE$11=$AL$1,$AH$11="Combined"),SUM('Raw Data'!AS267:AS268),IF(AND($AE$11=$AL$2,$AH$11="Combined"),SUM('Raw Data'!AS474:AS475),IF(AND($AE$11=$AL$3,$AH$11="Combined"),SUM('Raw Data'!AS681:AS682),IF(AND($AE$11=$AL$4,$AH$11="Combined"),SUM('Raw Data'!AS888:AS889),IF(AND($AE$11=$AL$5,$AH$11="Combined"),SUM('Raw Data'!AS1095:AS1096),IF(AND($AE$11=$AL$6,$AH$11="Combined"),SUM('Raw Data'!AS1302:AS1303),IF(AND($AE$11=$AL$7,$AH$11="Combined"),SUM('Raw Data'!AS1509:AS1510),"Error")))))))))))))))))))))</f>
        <v>0</v>
      </c>
      <c r="J86" s="6">
        <f>IF(AND($AE$11=$AL$1,OR($AH$11="Northbound",$AH$11="Eastbound")),'Raw Data'!AT267,IF(AND($AE$11=$AL$2,OR($AH$11="Northbound",$AH$11="Eastbound")),'Raw Data'!AT474,IF(AND($AE$11=$AL$3,OR($AH$11="Northbound",$AH$11="Eastbound")),'Raw Data'!AT681,IF(AND($AE$11=$AL$4,OR($AH$11="Northbound",$AH$11="Eastbound")),'Raw Data'!AT888,IF(AND($AE$11=$AL$5,OR($AH$11="Northbound",$AH$11="Eastbound")),'Raw Data'!AT1095,IF(AND($AE$11=$AL$6,OR($AH$11="Northbound",$AH$11="Eastbound")),'Raw Data'!AT1302,IF(AND($AE$11=$AL$7,OR($AH$11="Northbound",$AH$11="Eastbound")),'Raw Data'!AT1509,IF(AND($AE$11=$AL$1,OR($AH$11="Southbound",$AH$11="Westbound")),'Raw Data'!AT268,IF(AND($AE$11=$AL$2,OR($AH$11="Southbound",$AH$11="Westbound")),'Raw Data'!AT475,IF(AND($AE$11=$AL$3,OR($AH$11="Southbound",$AH$11="Westbound")),'Raw Data'!AT682,IF(AND($AE$11=$AL$4,OR($AH$11="Southbound",$AH$11="Westbound")),'Raw Data'!AT889,IF(AND($AE$11=$AL$5,OR($AH$11="Southbound",$AH$11="Westbound")),'Raw Data'!AT1096,IF(AND($AE$11=$AL$6,OR($AH$11="Southbound",$AH$11="Westbound")),'Raw Data'!AT1303,IF(AND($AE$11=$AL$7,OR($AH$11="Southbound",$AH$11="Westbound")),'Raw Data'!AT1510,IF(AND($AE$11=$AL$1,$AH$11="Combined"),SUM('Raw Data'!AT267:AT268),IF(AND($AE$11=$AL$2,$AH$11="Combined"),SUM('Raw Data'!AT474:AT475),IF(AND($AE$11=$AL$3,$AH$11="Combined"),SUM('Raw Data'!AT681:AT682),IF(AND($AE$11=$AL$4,$AH$11="Combined"),SUM('Raw Data'!AT888:AT889),IF(AND($AE$11=$AL$5,$AH$11="Combined"),SUM('Raw Data'!AT1095:AT1096),IF(AND($AE$11=$AL$6,$AH$11="Combined"),SUM('Raw Data'!AT1302:AT1303),IF(AND($AE$11=$AL$7,$AH$11="Combined"),SUM('Raw Data'!AT1509:AT1510),"Error")))))))))))))))))))))</f>
        <v>0</v>
      </c>
      <c r="K86" s="6">
        <f>IF(AND($AE$11=$AL$1,OR($AH$11="Northbound",$AH$11="Eastbound")),'Raw Data'!AU267,IF(AND($AE$11=$AL$2,OR($AH$11="Northbound",$AH$11="Eastbound")),'Raw Data'!AU474,IF(AND($AE$11=$AL$3,OR($AH$11="Northbound",$AH$11="Eastbound")),'Raw Data'!AU681,IF(AND($AE$11=$AL$4,OR($AH$11="Northbound",$AH$11="Eastbound")),'Raw Data'!AU888,IF(AND($AE$11=$AL$5,OR($AH$11="Northbound",$AH$11="Eastbound")),'Raw Data'!AU1095,IF(AND($AE$11=$AL$6,OR($AH$11="Northbound",$AH$11="Eastbound")),'Raw Data'!AU1302,IF(AND($AE$11=$AL$7,OR($AH$11="Northbound",$AH$11="Eastbound")),'Raw Data'!AU1509,IF(AND($AE$11=$AL$1,OR($AH$11="Southbound",$AH$11="Westbound")),'Raw Data'!AU268,IF(AND($AE$11=$AL$2,OR($AH$11="Southbound",$AH$11="Westbound")),'Raw Data'!AU475,IF(AND($AE$11=$AL$3,OR($AH$11="Southbound",$AH$11="Westbound")),'Raw Data'!AU682,IF(AND($AE$11=$AL$4,OR($AH$11="Southbound",$AH$11="Westbound")),'Raw Data'!AU889,IF(AND($AE$11=$AL$5,OR($AH$11="Southbound",$AH$11="Westbound")),'Raw Data'!AU1096,IF(AND($AE$11=$AL$6,OR($AH$11="Southbound",$AH$11="Westbound")),'Raw Data'!AU1303,IF(AND($AE$11=$AL$7,OR($AH$11="Southbound",$AH$11="Westbound")),'Raw Data'!AU1510,IF(AND($AE$11=$AL$1,$AH$11="Combined"),SUM('Raw Data'!AU267:AU268),IF(AND($AE$11=$AL$2,$AH$11="Combined"),SUM('Raw Data'!AU474:AU475),IF(AND($AE$11=$AL$3,$AH$11="Combined"),SUM('Raw Data'!AU681:AU682),IF(AND($AE$11=$AL$4,$AH$11="Combined"),SUM('Raw Data'!AU888:AU889),IF(AND($AE$11=$AL$5,$AH$11="Combined"),SUM('Raw Data'!AU1095:AU1096),IF(AND($AE$11=$AL$6,$AH$11="Combined"),SUM('Raw Data'!AU1302:AU1303),IF(AND($AE$11=$AL$7,$AH$11="Combined"),SUM('Raw Data'!AU1509:AU1510),"Error")))))))))))))))))))))</f>
        <v>0</v>
      </c>
      <c r="L86" s="6">
        <f>IF(AND($AE$11=$AL$1,OR($AH$11="Northbound",$AH$11="Eastbound")),'Raw Data'!AV267,IF(AND($AE$11=$AL$2,OR($AH$11="Northbound",$AH$11="Eastbound")),'Raw Data'!AV474,IF(AND($AE$11=$AL$3,OR($AH$11="Northbound",$AH$11="Eastbound")),'Raw Data'!AV681,IF(AND($AE$11=$AL$4,OR($AH$11="Northbound",$AH$11="Eastbound")),'Raw Data'!AV888,IF(AND($AE$11=$AL$5,OR($AH$11="Northbound",$AH$11="Eastbound")),'Raw Data'!AV1095,IF(AND($AE$11=$AL$6,OR($AH$11="Northbound",$AH$11="Eastbound")),'Raw Data'!AV1302,IF(AND($AE$11=$AL$7,OR($AH$11="Northbound",$AH$11="Eastbound")),'Raw Data'!AV1509,IF(AND($AE$11=$AL$1,OR($AH$11="Southbound",$AH$11="Westbound")),'Raw Data'!AV268,IF(AND($AE$11=$AL$2,OR($AH$11="Southbound",$AH$11="Westbound")),'Raw Data'!AV475,IF(AND($AE$11=$AL$3,OR($AH$11="Southbound",$AH$11="Westbound")),'Raw Data'!AV682,IF(AND($AE$11=$AL$4,OR($AH$11="Southbound",$AH$11="Westbound")),'Raw Data'!AV889,IF(AND($AE$11=$AL$5,OR($AH$11="Southbound",$AH$11="Westbound")),'Raw Data'!AV1096,IF(AND($AE$11=$AL$6,OR($AH$11="Southbound",$AH$11="Westbound")),'Raw Data'!AV1303,IF(AND($AE$11=$AL$7,OR($AH$11="Southbound",$AH$11="Westbound")),'Raw Data'!AV1510,IF(AND($AE$11=$AL$1,$AH$11="Combined"),SUM('Raw Data'!AV267:AV268),IF(AND($AE$11=$AL$2,$AH$11="Combined"),SUM('Raw Data'!AV474:AV475),IF(AND($AE$11=$AL$3,$AH$11="Combined"),SUM('Raw Data'!AV681:AV682),IF(AND($AE$11=$AL$4,$AH$11="Combined"),SUM('Raw Data'!AV888:AV889),IF(AND($AE$11=$AL$5,$AH$11="Combined"),SUM('Raw Data'!AV1095:AV1096),IF(AND($AE$11=$AL$6,$AH$11="Combined"),SUM('Raw Data'!AV1302:AV1303),IF(AND($AE$11=$AL$7,$AH$11="Combined"),SUM('Raw Data'!AV1509:AV1510),"Error")))))))))))))))))))))</f>
        <v>0</v>
      </c>
      <c r="M86" s="6">
        <f>IF(AND($AE$11=$AL$1,OR($AH$11="Northbound",$AH$11="Eastbound")),'Raw Data'!AW267,IF(AND($AE$11=$AL$2,OR($AH$11="Northbound",$AH$11="Eastbound")),'Raw Data'!AW474,IF(AND($AE$11=$AL$3,OR($AH$11="Northbound",$AH$11="Eastbound")),'Raw Data'!AW681,IF(AND($AE$11=$AL$4,OR($AH$11="Northbound",$AH$11="Eastbound")),'Raw Data'!AW888,IF(AND($AE$11=$AL$5,OR($AH$11="Northbound",$AH$11="Eastbound")),'Raw Data'!AW1095,IF(AND($AE$11=$AL$6,OR($AH$11="Northbound",$AH$11="Eastbound")),'Raw Data'!AW1302,IF(AND($AE$11=$AL$7,OR($AH$11="Northbound",$AH$11="Eastbound")),'Raw Data'!AW1509,IF(AND($AE$11=$AL$1,OR($AH$11="Southbound",$AH$11="Westbound")),'Raw Data'!AW268,IF(AND($AE$11=$AL$2,OR($AH$11="Southbound",$AH$11="Westbound")),'Raw Data'!AW475,IF(AND($AE$11=$AL$3,OR($AH$11="Southbound",$AH$11="Westbound")),'Raw Data'!AW682,IF(AND($AE$11=$AL$4,OR($AH$11="Southbound",$AH$11="Westbound")),'Raw Data'!AW889,IF(AND($AE$11=$AL$5,OR($AH$11="Southbound",$AH$11="Westbound")),'Raw Data'!AW1096,IF(AND($AE$11=$AL$6,OR($AH$11="Southbound",$AH$11="Westbound")),'Raw Data'!AW1303,IF(AND($AE$11=$AL$7,OR($AH$11="Southbound",$AH$11="Westbound")),'Raw Data'!AW1510,IF(AND($AE$11=$AL$1,$AH$11="Combined"),SUM('Raw Data'!AW267:AW268),IF(AND($AE$11=$AL$2,$AH$11="Combined"),SUM('Raw Data'!AW474:AW475),IF(AND($AE$11=$AL$3,$AH$11="Combined"),SUM('Raw Data'!AW681:AW682),IF(AND($AE$11=$AL$4,$AH$11="Combined"),SUM('Raw Data'!AW888:AW889),IF(AND($AE$11=$AL$5,$AH$11="Combined"),SUM('Raw Data'!AW1095:AW1096),IF(AND($AE$11=$AL$6,$AH$11="Combined"),SUM('Raw Data'!AW1302:AW1303),IF(AND($AE$11=$AL$7,$AH$11="Combined"),SUM('Raw Data'!AW1509:AW1510),"Error")))))))))))))))))))))</f>
        <v>0</v>
      </c>
      <c r="N86" s="6">
        <f>IF(AND($AE$11=$AL$1,OR($AH$11="Northbound",$AH$11="Eastbound")),'Raw Data'!AX267,IF(AND($AE$11=$AL$2,OR($AH$11="Northbound",$AH$11="Eastbound")),'Raw Data'!AX474,IF(AND($AE$11=$AL$3,OR($AH$11="Northbound",$AH$11="Eastbound")),'Raw Data'!AX681,IF(AND($AE$11=$AL$4,OR($AH$11="Northbound",$AH$11="Eastbound")),'Raw Data'!AX888,IF(AND($AE$11=$AL$5,OR($AH$11="Northbound",$AH$11="Eastbound")),'Raw Data'!AX1095,IF(AND($AE$11=$AL$6,OR($AH$11="Northbound",$AH$11="Eastbound")),'Raw Data'!AX1302,IF(AND($AE$11=$AL$7,OR($AH$11="Northbound",$AH$11="Eastbound")),'Raw Data'!AX1509,IF(AND($AE$11=$AL$1,OR($AH$11="Southbound",$AH$11="Westbound")),'Raw Data'!AX268,IF(AND($AE$11=$AL$2,OR($AH$11="Southbound",$AH$11="Westbound")),'Raw Data'!AX475,IF(AND($AE$11=$AL$3,OR($AH$11="Southbound",$AH$11="Westbound")),'Raw Data'!AX682,IF(AND($AE$11=$AL$4,OR($AH$11="Southbound",$AH$11="Westbound")),'Raw Data'!AX889,IF(AND($AE$11=$AL$5,OR($AH$11="Southbound",$AH$11="Westbound")),'Raw Data'!AX1096,IF(AND($AE$11=$AL$6,OR($AH$11="Southbound",$AH$11="Westbound")),'Raw Data'!AX1303,IF(AND($AE$11=$AL$7,OR($AH$11="Southbound",$AH$11="Westbound")),'Raw Data'!AX1510,IF(AND($AE$11=$AL$1,$AH$11="Combined"),SUM('Raw Data'!AX267:AX268),IF(AND($AE$11=$AL$2,$AH$11="Combined"),SUM('Raw Data'!AX474:AX475),IF(AND($AE$11=$AL$3,$AH$11="Combined"),SUM('Raw Data'!AX681:AX682),IF(AND($AE$11=$AL$4,$AH$11="Combined"),SUM('Raw Data'!AX888:AX889),IF(AND($AE$11=$AL$5,$AH$11="Combined"),SUM('Raw Data'!AX1095:AX1096),IF(AND($AE$11=$AL$6,$AH$11="Combined"),SUM('Raw Data'!AX1302:AX1303),IF(AND($AE$11=$AL$7,$AH$11="Combined"),SUM('Raw Data'!AX1509:AX1510),"Error")))))))))))))))))))))</f>
        <v>0</v>
      </c>
      <c r="O86" s="6">
        <f>IF(AND($AE$11=$AL$1,OR($AH$11="Northbound",$AH$11="Eastbound")),'Raw Data'!AY267,IF(AND($AE$11=$AL$2,OR($AH$11="Northbound",$AH$11="Eastbound")),'Raw Data'!AY474,IF(AND($AE$11=$AL$3,OR($AH$11="Northbound",$AH$11="Eastbound")),'Raw Data'!AY681,IF(AND($AE$11=$AL$4,OR($AH$11="Northbound",$AH$11="Eastbound")),'Raw Data'!AY888,IF(AND($AE$11=$AL$5,OR($AH$11="Northbound",$AH$11="Eastbound")),'Raw Data'!AY1095,IF(AND($AE$11=$AL$6,OR($AH$11="Northbound",$AH$11="Eastbound")),'Raw Data'!AY1302,IF(AND($AE$11=$AL$7,OR($AH$11="Northbound",$AH$11="Eastbound")),'Raw Data'!AY1509,IF(AND($AE$11=$AL$1,OR($AH$11="Southbound",$AH$11="Westbound")),'Raw Data'!AY268,IF(AND($AE$11=$AL$2,OR($AH$11="Southbound",$AH$11="Westbound")),'Raw Data'!AY475,IF(AND($AE$11=$AL$3,OR($AH$11="Southbound",$AH$11="Westbound")),'Raw Data'!AY682,IF(AND($AE$11=$AL$4,OR($AH$11="Southbound",$AH$11="Westbound")),'Raw Data'!AY889,IF(AND($AE$11=$AL$5,OR($AH$11="Southbound",$AH$11="Westbound")),'Raw Data'!AY1096,IF(AND($AE$11=$AL$6,OR($AH$11="Southbound",$AH$11="Westbound")),'Raw Data'!AY1303,IF(AND($AE$11=$AL$7,OR($AH$11="Southbound",$AH$11="Westbound")),'Raw Data'!AY1510,IF(AND($AE$11=$AL$1,$AH$11="Combined"),SUM('Raw Data'!AY267:AY268),IF(AND($AE$11=$AL$2,$AH$11="Combined"),SUM('Raw Data'!AY474:AY475),IF(AND($AE$11=$AL$3,$AH$11="Combined"),SUM('Raw Data'!AY681:AY682),IF(AND($AE$11=$AL$4,$AH$11="Combined"),SUM('Raw Data'!AY888:AY889),IF(AND($AE$11=$AL$5,$AH$11="Combined"),SUM('Raw Data'!AY1095:AY1096),IF(AND($AE$11=$AL$6,$AH$11="Combined"),SUM('Raw Data'!AY1302:AY1303),IF(AND($AE$11=$AL$7,$AH$11="Combined"),SUM('Raw Data'!AY1509:AY1510),"Error")))))))))))))))))))))</f>
        <v>0</v>
      </c>
      <c r="P86" s="6">
        <f>IF(AND($AE$11=$AL$1,OR($AH$11="Northbound",$AH$11="Eastbound")),'Raw Data'!AZ267,IF(AND($AE$11=$AL$2,OR($AH$11="Northbound",$AH$11="Eastbound")),'Raw Data'!AZ474,IF(AND($AE$11=$AL$3,OR($AH$11="Northbound",$AH$11="Eastbound")),'Raw Data'!AZ681,IF(AND($AE$11=$AL$4,OR($AH$11="Northbound",$AH$11="Eastbound")),'Raw Data'!AZ888,IF(AND($AE$11=$AL$5,OR($AH$11="Northbound",$AH$11="Eastbound")),'Raw Data'!AZ1095,IF(AND($AE$11=$AL$6,OR($AH$11="Northbound",$AH$11="Eastbound")),'Raw Data'!AZ1302,IF(AND($AE$11=$AL$7,OR($AH$11="Northbound",$AH$11="Eastbound")),'Raw Data'!AZ1509,IF(AND($AE$11=$AL$1,OR($AH$11="Southbound",$AH$11="Westbound")),'Raw Data'!AZ268,IF(AND($AE$11=$AL$2,OR($AH$11="Southbound",$AH$11="Westbound")),'Raw Data'!AZ475,IF(AND($AE$11=$AL$3,OR($AH$11="Southbound",$AH$11="Westbound")),'Raw Data'!AZ682,IF(AND($AE$11=$AL$4,OR($AH$11="Southbound",$AH$11="Westbound")),'Raw Data'!AZ889,IF(AND($AE$11=$AL$5,OR($AH$11="Southbound",$AH$11="Westbound")),'Raw Data'!AZ1096,IF(AND($AE$11=$AL$6,OR($AH$11="Southbound",$AH$11="Westbound")),'Raw Data'!AZ1303,IF(AND($AE$11=$AL$7,OR($AH$11="Southbound",$AH$11="Westbound")),'Raw Data'!AZ1510,IF(AND($AE$11=$AL$1,$AH$11="Combined"),SUM('Raw Data'!AZ267:AZ268),IF(AND($AE$11=$AL$2,$AH$11="Combined"),SUM('Raw Data'!AZ474:AZ475),IF(AND($AE$11=$AL$3,$AH$11="Combined"),SUM('Raw Data'!AZ681:AZ682),IF(AND($AE$11=$AL$4,$AH$11="Combined"),SUM('Raw Data'!AZ888:AZ889),IF(AND($AE$11=$AL$5,$AH$11="Combined"),SUM('Raw Data'!AZ1095:AZ1096),IF(AND($AE$11=$AL$6,$AH$11="Combined"),SUM('Raw Data'!AZ1302:AZ1303),IF(AND($AE$11=$AL$7,$AH$11="Combined"),SUM('Raw Data'!AZ1509:AZ1510),"Error")))))))))))))))))))))</f>
        <v>0</v>
      </c>
      <c r="Q86" s="6">
        <f>IF(AND($AE$11=$AL$1,OR($AH$11="Northbound",$AH$11="Eastbound")),'Raw Data'!BA267,IF(AND($AE$11=$AL$2,OR($AH$11="Northbound",$AH$11="Eastbound")),'Raw Data'!BA474,IF(AND($AE$11=$AL$3,OR($AH$11="Northbound",$AH$11="Eastbound")),'Raw Data'!BA681,IF(AND($AE$11=$AL$4,OR($AH$11="Northbound",$AH$11="Eastbound")),'Raw Data'!BA888,IF(AND($AE$11=$AL$5,OR($AH$11="Northbound",$AH$11="Eastbound")),'Raw Data'!BA1095,IF(AND($AE$11=$AL$6,OR($AH$11="Northbound",$AH$11="Eastbound")),'Raw Data'!BA1302,IF(AND($AE$11=$AL$7,OR($AH$11="Northbound",$AH$11="Eastbound")),'Raw Data'!BA1509,IF(AND($AE$11=$AL$1,OR($AH$11="Southbound",$AH$11="Westbound")),'Raw Data'!BA268,IF(AND($AE$11=$AL$2,OR($AH$11="Southbound",$AH$11="Westbound")),'Raw Data'!BA475,IF(AND($AE$11=$AL$3,OR($AH$11="Southbound",$AH$11="Westbound")),'Raw Data'!BA682,IF(AND($AE$11=$AL$4,OR($AH$11="Southbound",$AH$11="Westbound")),'Raw Data'!BA889,IF(AND($AE$11=$AL$5,OR($AH$11="Southbound",$AH$11="Westbound")),'Raw Data'!BA1096,IF(AND($AE$11=$AL$6,OR($AH$11="Southbound",$AH$11="Westbound")),'Raw Data'!BA1303,IF(AND($AE$11=$AL$7,OR($AH$11="Southbound",$AH$11="Westbound")),'Raw Data'!BA1510,IF(AND($AE$11=$AL$1,$AH$11="Combined"),SUM('Raw Data'!BA267:BA268),IF(AND($AE$11=$AL$2,$AH$11="Combined"),SUM('Raw Data'!BA474:BA475),IF(AND($AE$11=$AL$3,$AH$11="Combined"),SUM('Raw Data'!BA681:BA682),IF(AND($AE$11=$AL$4,$AH$11="Combined"),SUM('Raw Data'!BA888:BA889),IF(AND($AE$11=$AL$5,$AH$11="Combined"),SUM('Raw Data'!BA1095:BA1096),IF(AND($AE$11=$AL$6,$AH$11="Combined"),SUM('Raw Data'!BA1302:BA1303),IF(AND($AE$11=$AL$7,$AH$11="Combined"),SUM('Raw Data'!BA1509:BA1510),"Error")))))))))))))))))))))</f>
        <v>0</v>
      </c>
      <c r="R86" s="6">
        <f>IF(AND($AE$11=$AL$1,OR($AH$11="Northbound",$AH$11="Eastbound")),'Raw Data'!BB267,IF(AND($AE$11=$AL$2,OR($AH$11="Northbound",$AH$11="Eastbound")),'Raw Data'!BB474,IF(AND($AE$11=$AL$3,OR($AH$11="Northbound",$AH$11="Eastbound")),'Raw Data'!BB681,IF(AND($AE$11=$AL$4,OR($AH$11="Northbound",$AH$11="Eastbound")),'Raw Data'!BB888,IF(AND($AE$11=$AL$5,OR($AH$11="Northbound",$AH$11="Eastbound")),'Raw Data'!BB1095,IF(AND($AE$11=$AL$6,OR($AH$11="Northbound",$AH$11="Eastbound")),'Raw Data'!BB1302,IF(AND($AE$11=$AL$7,OR($AH$11="Northbound",$AH$11="Eastbound")),'Raw Data'!BB1509,IF(AND($AE$11=$AL$1,OR($AH$11="Southbound",$AH$11="Westbound")),'Raw Data'!BB268,IF(AND($AE$11=$AL$2,OR($AH$11="Southbound",$AH$11="Westbound")),'Raw Data'!BB475,IF(AND($AE$11=$AL$3,OR($AH$11="Southbound",$AH$11="Westbound")),'Raw Data'!BB682,IF(AND($AE$11=$AL$4,OR($AH$11="Southbound",$AH$11="Westbound")),'Raw Data'!BB889,IF(AND($AE$11=$AL$5,OR($AH$11="Southbound",$AH$11="Westbound")),'Raw Data'!BB1096,IF(AND($AE$11=$AL$6,OR($AH$11="Southbound",$AH$11="Westbound")),'Raw Data'!BB1303,IF(AND($AE$11=$AL$7,OR($AH$11="Southbound",$AH$11="Westbound")),'Raw Data'!BB1510,IF(AND($AE$11=$AL$1,$AH$11="Combined"),SUM('Raw Data'!BB267:BB268),IF(AND($AE$11=$AL$2,$AH$11="Combined"),SUM('Raw Data'!BB474:BB475),IF(AND($AE$11=$AL$3,$AH$11="Combined"),SUM('Raw Data'!BB681:BB682),IF(AND($AE$11=$AL$4,$AH$11="Combined"),SUM('Raw Data'!BB888:BB889),IF(AND($AE$11=$AL$5,$AH$11="Combined"),SUM('Raw Data'!BB1095:BB1096),IF(AND($AE$11=$AL$6,$AH$11="Combined"),SUM('Raw Data'!BB1302:BB1303),IF(AND($AE$11=$AL$7,$AH$11="Combined"),SUM('Raw Data'!BB1509:BB1510),"Error")))))))))))))))))))))</f>
        <v>0</v>
      </c>
      <c r="S86" s="6">
        <f>IF(AND($AE$11=$AL$1,OR($AH$11="Northbound",$AH$11="Eastbound")),'Raw Data'!BC267,IF(AND($AE$11=$AL$2,OR($AH$11="Northbound",$AH$11="Eastbound")),'Raw Data'!BC474,IF(AND($AE$11=$AL$3,OR($AH$11="Northbound",$AH$11="Eastbound")),'Raw Data'!BC681,IF(AND($AE$11=$AL$4,OR($AH$11="Northbound",$AH$11="Eastbound")),'Raw Data'!BC888,IF(AND($AE$11=$AL$5,OR($AH$11="Northbound",$AH$11="Eastbound")),'Raw Data'!BC1095,IF(AND($AE$11=$AL$6,OR($AH$11="Northbound",$AH$11="Eastbound")),'Raw Data'!BC1302,IF(AND($AE$11=$AL$7,OR($AH$11="Northbound",$AH$11="Eastbound")),'Raw Data'!BC1509,IF(AND($AE$11=$AL$1,OR($AH$11="Southbound",$AH$11="Westbound")),'Raw Data'!BC268,IF(AND($AE$11=$AL$2,OR($AH$11="Southbound",$AH$11="Westbound")),'Raw Data'!BC475,IF(AND($AE$11=$AL$3,OR($AH$11="Southbound",$AH$11="Westbound")),'Raw Data'!BC682,IF(AND($AE$11=$AL$4,OR($AH$11="Southbound",$AH$11="Westbound")),'Raw Data'!BC889,IF(AND($AE$11=$AL$5,OR($AH$11="Southbound",$AH$11="Westbound")),'Raw Data'!BC1096,IF(AND($AE$11=$AL$6,OR($AH$11="Southbound",$AH$11="Westbound")),'Raw Data'!BC1303,IF(AND($AE$11=$AL$7,OR($AH$11="Southbound",$AH$11="Westbound")),'Raw Data'!BC1510,IF(AND($AE$11=$AL$1,$AH$11="Combined"),SUM('Raw Data'!BC267:BC268),IF(AND($AE$11=$AL$2,$AH$11="Combined"),SUM('Raw Data'!BC474:BC475),IF(AND($AE$11=$AL$3,$AH$11="Combined"),SUM('Raw Data'!BC681:BC682),IF(AND($AE$11=$AL$4,$AH$11="Combined"),SUM('Raw Data'!BC888:BC889),IF(AND($AE$11=$AL$5,$AH$11="Combined"),SUM('Raw Data'!BC1095:BC1096),IF(AND($AE$11=$AL$6,$AH$11="Combined"),SUM('Raw Data'!BC1302:BC1303),IF(AND($AE$11=$AL$7,$AH$11="Combined"),SUM('Raw Data'!BC1509:BC1510),"Error")))))))))))))))))))))</f>
        <v>0</v>
      </c>
      <c r="T86" s="6">
        <f>IF(AND($AE$11=$AL$1,OR($AH$11="Northbound",$AH$11="Eastbound")),'Raw Data'!BD267,IF(AND($AE$11=$AL$2,OR($AH$11="Northbound",$AH$11="Eastbound")),'Raw Data'!BD474,IF(AND($AE$11=$AL$3,OR($AH$11="Northbound",$AH$11="Eastbound")),'Raw Data'!BD681,IF(AND($AE$11=$AL$4,OR($AH$11="Northbound",$AH$11="Eastbound")),'Raw Data'!BD888,IF(AND($AE$11=$AL$5,OR($AH$11="Northbound",$AH$11="Eastbound")),'Raw Data'!BD1095,IF(AND($AE$11=$AL$6,OR($AH$11="Northbound",$AH$11="Eastbound")),'Raw Data'!BD1302,IF(AND($AE$11=$AL$7,OR($AH$11="Northbound",$AH$11="Eastbound")),'Raw Data'!BD1509,IF(AND($AE$11=$AL$1,OR($AH$11="Southbound",$AH$11="Westbound")),'Raw Data'!BD268,IF(AND($AE$11=$AL$2,OR($AH$11="Southbound",$AH$11="Westbound")),'Raw Data'!BD475,IF(AND($AE$11=$AL$3,OR($AH$11="Southbound",$AH$11="Westbound")),'Raw Data'!BD682,IF(AND($AE$11=$AL$4,OR($AH$11="Southbound",$AH$11="Westbound")),'Raw Data'!BD889,IF(AND($AE$11=$AL$5,OR($AH$11="Southbound",$AH$11="Westbound")),'Raw Data'!BD1096,IF(AND($AE$11=$AL$6,OR($AH$11="Southbound",$AH$11="Westbound")),'Raw Data'!BD1303,IF(AND($AE$11=$AL$7,OR($AH$11="Southbound",$AH$11="Westbound")),'Raw Data'!BD1510,IF(AND($AE$11=$AL$1,$AH$11="Combined"),SUM('Raw Data'!BD267:BD268),IF(AND($AE$11=$AL$2,$AH$11="Combined"),SUM('Raw Data'!BD474:BD475),IF(AND($AE$11=$AL$3,$AH$11="Combined"),SUM('Raw Data'!BD681:BD682),IF(AND($AE$11=$AL$4,$AH$11="Combined"),SUM('Raw Data'!BD888:BD889),IF(AND($AE$11=$AL$5,$AH$11="Combined"),SUM('Raw Data'!BD1095:BD1096),IF(AND($AE$11=$AL$6,$AH$11="Combined"),SUM('Raw Data'!BD1302:BD1303),IF(AND($AE$11=$AL$7,$AH$11="Combined"),SUM('Raw Data'!BD1509:BD1510),"Error")))))))))))))))))))))</f>
        <v>0</v>
      </c>
      <c r="U86" s="6">
        <f>IF(AND($AE$11=$AL$1,OR($AH$11="Northbound",$AH$11="Eastbound")),'Raw Data'!BE267,IF(AND($AE$11=$AL$2,OR($AH$11="Northbound",$AH$11="Eastbound")),'Raw Data'!BE474,IF(AND($AE$11=$AL$3,OR($AH$11="Northbound",$AH$11="Eastbound")),'Raw Data'!BE681,IF(AND($AE$11=$AL$4,OR($AH$11="Northbound",$AH$11="Eastbound")),'Raw Data'!BE888,IF(AND($AE$11=$AL$5,OR($AH$11="Northbound",$AH$11="Eastbound")),'Raw Data'!BE1095,IF(AND($AE$11=$AL$6,OR($AH$11="Northbound",$AH$11="Eastbound")),'Raw Data'!BE1302,IF(AND($AE$11=$AL$7,OR($AH$11="Northbound",$AH$11="Eastbound")),'Raw Data'!BE1509,IF(AND($AE$11=$AL$1,OR($AH$11="Southbound",$AH$11="Westbound")),'Raw Data'!BE268,IF(AND($AE$11=$AL$2,OR($AH$11="Southbound",$AH$11="Westbound")),'Raw Data'!BE475,IF(AND($AE$11=$AL$3,OR($AH$11="Southbound",$AH$11="Westbound")),'Raw Data'!BE682,IF(AND($AE$11=$AL$4,OR($AH$11="Southbound",$AH$11="Westbound")),'Raw Data'!BE889,IF(AND($AE$11=$AL$5,OR($AH$11="Southbound",$AH$11="Westbound")),'Raw Data'!BE1096,IF(AND($AE$11=$AL$6,OR($AH$11="Southbound",$AH$11="Westbound")),'Raw Data'!BE1303,IF(AND($AE$11=$AL$7,OR($AH$11="Southbound",$AH$11="Westbound")),'Raw Data'!BE1510,IF(AND($AE$11=$AL$1,$AH$11="Combined"),SUM('Raw Data'!BE267:BE268),IF(AND($AE$11=$AL$2,$AH$11="Combined"),SUM('Raw Data'!BE474:BE475),IF(AND($AE$11=$AL$3,$AH$11="Combined"),SUM('Raw Data'!BE681:BE682),IF(AND($AE$11=$AL$4,$AH$11="Combined"),SUM('Raw Data'!BE888:BE889),IF(AND($AE$11=$AL$5,$AH$11="Combined"),SUM('Raw Data'!BE1095:BE1096),IF(AND($AE$11=$AL$6,$AH$11="Combined"),SUM('Raw Data'!BE1302:BE1303),IF(AND($AE$11=$AL$7,$AH$11="Combined"),SUM('Raw Data'!BE1509:BE1510),"Error")))))))))))))))))))))</f>
        <v>0</v>
      </c>
      <c r="V86" s="6">
        <f>IF(AND($AE$11=$AL$1,OR($AH$11="Northbound",$AH$11="Eastbound")),'Raw Data'!BF267,IF(AND($AE$11=$AL$2,OR($AH$11="Northbound",$AH$11="Eastbound")),'Raw Data'!BF474,IF(AND($AE$11=$AL$3,OR($AH$11="Northbound",$AH$11="Eastbound")),'Raw Data'!BF681,IF(AND($AE$11=$AL$4,OR($AH$11="Northbound",$AH$11="Eastbound")),'Raw Data'!BF888,IF(AND($AE$11=$AL$5,OR($AH$11="Northbound",$AH$11="Eastbound")),'Raw Data'!BF1095,IF(AND($AE$11=$AL$6,OR($AH$11="Northbound",$AH$11="Eastbound")),'Raw Data'!BF1302,IF(AND($AE$11=$AL$7,OR($AH$11="Northbound",$AH$11="Eastbound")),'Raw Data'!BF1509,IF(AND($AE$11=$AL$1,OR($AH$11="Southbound",$AH$11="Westbound")),'Raw Data'!BF268,IF(AND($AE$11=$AL$2,OR($AH$11="Southbound",$AH$11="Westbound")),'Raw Data'!BF475,IF(AND($AE$11=$AL$3,OR($AH$11="Southbound",$AH$11="Westbound")),'Raw Data'!BF682,IF(AND($AE$11=$AL$4,OR($AH$11="Southbound",$AH$11="Westbound")),'Raw Data'!BF889,IF(AND($AE$11=$AL$5,OR($AH$11="Southbound",$AH$11="Westbound")),'Raw Data'!BF1096,IF(AND($AE$11=$AL$6,OR($AH$11="Southbound",$AH$11="Westbound")),'Raw Data'!BF1303,IF(AND($AE$11=$AL$7,OR($AH$11="Southbound",$AH$11="Westbound")),'Raw Data'!BF1510,IF(AND($AE$11=$AL$1,$AH$11="Combined"),SUM('Raw Data'!BF267:BF268),IF(AND($AE$11=$AL$2,$AH$11="Combined"),SUM('Raw Data'!BF474:BF475),IF(AND($AE$11=$AL$3,$AH$11="Combined"),SUM('Raw Data'!BF681:BF682),IF(AND($AE$11=$AL$4,$AH$11="Combined"),SUM('Raw Data'!BF888:BF889),IF(AND($AE$11=$AL$5,$AH$11="Combined"),SUM('Raw Data'!BF1095:BF1096),IF(AND($AE$11=$AL$6,$AH$11="Combined"),SUM('Raw Data'!BF1302:BF1303),IF(AND($AE$11=$AL$7,$AH$11="Combined"),SUM('Raw Data'!BF1509:BF1510),"Error")))))))))))))))))))))</f>
        <v>0</v>
      </c>
      <c r="W86" s="6">
        <f>IF(AND($AE$11=$AL$1,OR($AH$11="Northbound",$AH$11="Eastbound")),'Raw Data'!BG267,IF(AND($AE$11=$AL$2,OR($AH$11="Northbound",$AH$11="Eastbound")),'Raw Data'!BG474,IF(AND($AE$11=$AL$3,OR($AH$11="Northbound",$AH$11="Eastbound")),'Raw Data'!BG681,IF(AND($AE$11=$AL$4,OR($AH$11="Northbound",$AH$11="Eastbound")),'Raw Data'!BG888,IF(AND($AE$11=$AL$5,OR($AH$11="Northbound",$AH$11="Eastbound")),'Raw Data'!BG1095,IF(AND($AE$11=$AL$6,OR($AH$11="Northbound",$AH$11="Eastbound")),'Raw Data'!BG1302,IF(AND($AE$11=$AL$7,OR($AH$11="Northbound",$AH$11="Eastbound")),'Raw Data'!BG1509,IF(AND($AE$11=$AL$1,OR($AH$11="Southbound",$AH$11="Westbound")),'Raw Data'!BG268,IF(AND($AE$11=$AL$2,OR($AH$11="Southbound",$AH$11="Westbound")),'Raw Data'!BG475,IF(AND($AE$11=$AL$3,OR($AH$11="Southbound",$AH$11="Westbound")),'Raw Data'!BG682,IF(AND($AE$11=$AL$4,OR($AH$11="Southbound",$AH$11="Westbound")),'Raw Data'!BG889,IF(AND($AE$11=$AL$5,OR($AH$11="Southbound",$AH$11="Westbound")),'Raw Data'!BG1096,IF(AND($AE$11=$AL$6,OR($AH$11="Southbound",$AH$11="Westbound")),'Raw Data'!BG1303,IF(AND($AE$11=$AL$7,OR($AH$11="Southbound",$AH$11="Westbound")),'Raw Data'!BG1510,IF(AND($AE$11=$AL$1,$AH$11="Combined"),SUM('Raw Data'!BG267:BG268),IF(AND($AE$11=$AL$2,$AH$11="Combined"),SUM('Raw Data'!BG474:BG475),IF(AND($AE$11=$AL$3,$AH$11="Combined"),SUM('Raw Data'!BG681:BG682),IF(AND($AE$11=$AL$4,$AH$11="Combined"),SUM('Raw Data'!BG888:BG889),IF(AND($AE$11=$AL$5,$AH$11="Combined"),SUM('Raw Data'!BG1095:BG1096),IF(AND($AE$11=$AL$6,$AH$11="Combined"),SUM('Raw Data'!BG1302:BG1303),IF(AND($AE$11=$AL$7,$AH$11="Combined"),SUM('Raw Data'!BG1509:BG1510),"Error")))))))))))))))))))))</f>
        <v>0</v>
      </c>
      <c r="X86" s="6">
        <f t="shared" si="5"/>
        <v>0</v>
      </c>
      <c r="Y86" s="24">
        <f t="shared" si="3"/>
        <v>0</v>
      </c>
      <c r="Z86" s="6" t="str">
        <f>IF(AND($AE$11=$AL$1,OR($AH$11="Northbound",$AH$11="Eastbound")),'Raw Data'!BH267,IF(AND($AE$11=$AL$2,OR($AH$11="Northbound",$AH$11="Eastbound")),'Raw Data'!BH474,IF(AND($AE$11=$AL$3,OR($AH$11="Northbound",$AH$11="Eastbound")),'Raw Data'!BH681,IF(AND($AE$11=$AL$4,OR($AH$11="Northbound",$AH$11="Eastbound")),'Raw Data'!BH888,IF(AND($AE$11=$AL$5,OR($AH$11="Northbound",$AH$11="Eastbound")),'Raw Data'!BH1095,IF(AND($AE$11=$AL$6,OR($AH$11="Northbound",$AH$11="Eastbound")),'Raw Data'!BH1302,IF(AND($AE$11=$AL$7,OR($AH$11="Northbound",$AH$11="Eastbound")),'Raw Data'!BH1509,IF(AND($AE$11=$AL$1,OR($AH$11="Southbound",$AH$11="Westbound")),'Raw Data'!BH268,IF(AND($AE$11=$AL$2,OR($AH$11="Southbound",$AH$11="Westbound")),'Raw Data'!BH475,IF(AND($AE$11=$AL$3,OR($AH$11="Southbound",$AH$11="Westbound")),'Raw Data'!BH682,IF(AND($AE$11=$AL$4,OR($AH$11="Southbound",$AH$11="Westbound")),'Raw Data'!BH889,IF(AND($AE$11=$AL$5,OR($AH$11="Southbound",$AH$11="Westbound")),'Raw Data'!BH1096,IF(AND($AE$11=$AL$6,OR($AH$11="Southbound",$AH$11="Westbound")),'Raw Data'!BH1303,IF(AND($AE$11=$AL$7,OR($AH$11="Southbound",$AH$11="Westbound")),'Raw Data'!BH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6" s="6" t="str">
        <f>IF(AND($AE$11=$AL$1,OR($AH$11="Northbound",$AH$11="Eastbound")),'Raw Data'!BI267,IF(AND($AE$11=$AL$2,OR($AH$11="Northbound",$AH$11="Eastbound")),'Raw Data'!BI474,IF(AND($AE$11=$AL$3,OR($AH$11="Northbound",$AH$11="Eastbound")),'Raw Data'!BI681,IF(AND($AE$11=$AL$4,OR($AH$11="Northbound",$AH$11="Eastbound")),'Raw Data'!BI888,IF(AND($AE$11=$AL$5,OR($AH$11="Northbound",$AH$11="Eastbound")),'Raw Data'!BI1095,IF(AND($AE$11=$AL$6,OR($AH$11="Northbound",$AH$11="Eastbound")),'Raw Data'!BI1302,IF(AND($AE$11=$AL$7,OR($AH$11="Northbound",$AH$11="Eastbound")),'Raw Data'!BI1509,IF(AND($AE$11=$AL$1,OR($AH$11="Southbound",$AH$11="Westbound")),'Raw Data'!BI268,IF(AND($AE$11=$AL$2,OR($AH$11="Southbound",$AH$11="Westbound")),'Raw Data'!BI475,IF(AND($AE$11=$AL$3,OR($AH$11="Southbound",$AH$11="Westbound")),'Raw Data'!BI682,IF(AND($AE$11=$AL$4,OR($AH$11="Southbound",$AH$11="Westbound")),'Raw Data'!BI889,IF(AND($AE$11=$AL$5,OR($AH$11="Southbound",$AH$11="Westbound")),'Raw Data'!BI1096,IF(AND($AE$11=$AL$6,OR($AH$11="Southbound",$AH$11="Westbound")),'Raw Data'!BI1303,IF(AND($AE$11=$AL$7,OR($AH$11="Southbound",$AH$11="Westbound")),'Raw Data'!BI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6" s="6" t="str">
        <f>IF(AND($AE$11=$AL$1,OR($AH$11="Northbound",$AH$11="Eastbound")),'Raw Data'!BJ267,IF(AND($AE$11=$AL$2,OR($AH$11="Northbound",$AH$11="Eastbound")),'Raw Data'!BJ474,IF(AND($AE$11=$AL$3,OR($AH$11="Northbound",$AH$11="Eastbound")),'Raw Data'!BJ681,IF(AND($AE$11=$AL$4,OR($AH$11="Northbound",$AH$11="Eastbound")),'Raw Data'!BJ888,IF(AND($AE$11=$AL$5,OR($AH$11="Northbound",$AH$11="Eastbound")),'Raw Data'!BJ1095,IF(AND($AE$11=$AL$6,OR($AH$11="Northbound",$AH$11="Eastbound")),'Raw Data'!BJ1302,IF(AND($AE$11=$AL$7,OR($AH$11="Northbound",$AH$11="Eastbound")),'Raw Data'!BJ1509,IF(AND($AE$11=$AL$1,OR($AH$11="Southbound",$AH$11="Westbound")),'Raw Data'!BJ268,IF(AND($AE$11=$AL$2,OR($AH$11="Southbound",$AH$11="Westbound")),'Raw Data'!BJ475,IF(AND($AE$11=$AL$3,OR($AH$11="Southbound",$AH$11="Westbound")),'Raw Data'!BJ682,IF(AND($AE$11=$AL$4,OR($AH$11="Southbound",$AH$11="Westbound")),'Raw Data'!BJ889,IF(AND($AE$11=$AL$5,OR($AH$11="Southbound",$AH$11="Westbound")),'Raw Data'!BJ1096,IF(AND($AE$11=$AL$6,OR($AH$11="Southbound",$AH$11="Westbound")),'Raw Data'!BJ1303,IF(AND($AE$11=$AL$7,OR($AH$11="Southbound",$AH$11="Westbound")),'Raw Data'!BJ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6" s="70" t="str">
        <f>IF(AND($AE$11=$AL$1,OR($AH$11="Northbound",$AH$11="Eastbound")),'Raw Data'!BK267,IF(AND($AE$11=$AL$2,OR($AH$11="Northbound",$AH$11="Eastbound")),'Raw Data'!BK474,IF(AND($AE$11=$AL$3,OR($AH$11="Northbound",$AH$11="Eastbound")),'Raw Data'!BK681,IF(AND($AE$11=$AL$4,OR($AH$11="Northbound",$AH$11="Eastbound")),'Raw Data'!BK888,IF(AND($AE$11=$AL$5,OR($AH$11="Northbound",$AH$11="Eastbound")),'Raw Data'!BK1095,IF(AND($AE$11=$AL$6,OR($AH$11="Northbound",$AH$11="Eastbound")),'Raw Data'!BK1302,IF(AND($AE$11=$AL$7,OR($AH$11="Northbound",$AH$11="Eastbound")),'Raw Data'!BK1509,IF(AND($AE$11=$AL$1,OR($AH$11="Southbound",$AH$11="Westbound")),'Raw Data'!BK268,IF(AND($AE$11=$AL$2,OR($AH$11="Southbound",$AH$11="Westbound")),'Raw Data'!BK475,IF(AND($AE$11=$AL$3,OR($AH$11="Southbound",$AH$11="Westbound")),'Raw Data'!BK682,IF(AND($AE$11=$AL$4,OR($AH$11="Southbound",$AH$11="Westbound")),'Raw Data'!BK889,IF(AND($AE$11=$AL$5,OR($AH$11="Southbound",$AH$11="Westbound")),'Raw Data'!BK1096,IF(AND($AE$11=$AL$6,OR($AH$11="Southbound",$AH$11="Westbound")),'Raw Data'!BK1303,IF(AND($AE$11=$AL$7,OR($AH$11="Southbound",$AH$11="Westbound")),'Raw Data'!BK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6" s="47"/>
      <c r="AF86" s="47"/>
      <c r="AG86" s="47"/>
      <c r="AH86" s="47"/>
      <c r="AI86" s="47"/>
      <c r="AJ86" s="47"/>
      <c r="AK86" s="47"/>
      <c r="AL86" s="51"/>
      <c r="AM86" s="51"/>
      <c r="AN86" s="41"/>
      <c r="AO86" s="51"/>
      <c r="AQ86" s="47"/>
      <c r="AR86" s="47"/>
      <c r="AT86" s="47"/>
      <c r="AU86" s="47"/>
    </row>
    <row r="87" spans="1:47" ht="13.8" x14ac:dyDescent="0.25">
      <c r="A87" s="43">
        <v>0.76041666666666696</v>
      </c>
      <c r="B87" s="54">
        <f t="shared" si="4"/>
        <v>24</v>
      </c>
      <c r="C87" s="6">
        <f>IF(AND($AE$11=$AL$1,OR($AH$11="Northbound",$AH$11="Eastbound")),'Raw Data'!AM269,IF(AND($AE$11=$AL$2,OR($AH$11="Northbound",$AH$11="Eastbound")),'Raw Data'!AM476,IF(AND($AE$11=$AL$3,OR($AH$11="Northbound",$AH$11="Eastbound")),'Raw Data'!AM683,IF(AND($AE$11=$AL$4,OR($AH$11="Northbound",$AH$11="Eastbound")),'Raw Data'!AM890,IF(AND($AE$11=$AL$5,OR($AH$11="Northbound",$AH$11="Eastbound")),'Raw Data'!AM1097,IF(AND($AE$11=$AL$6,OR($AH$11="Northbound",$AH$11="Eastbound")),'Raw Data'!AM1304,IF(AND($AE$11=$AL$7,OR($AH$11="Northbound",$AH$11="Eastbound")),'Raw Data'!AM1511,IF(AND($AE$11=$AL$1,OR($AH$11="Southbound",$AH$11="Westbound")),'Raw Data'!AM270,IF(AND($AE$11=$AL$2,OR($AH$11="Southbound",$AH$11="Westbound")),'Raw Data'!AM477,IF(AND($AE$11=$AL$3,OR($AH$11="Southbound",$AH$11="Westbound")),'Raw Data'!AM684,IF(AND($AE$11=$AL$4,OR($AH$11="Southbound",$AH$11="Westbound")),'Raw Data'!AM891,IF(AND($AE$11=$AL$5,OR($AH$11="Southbound",$AH$11="Westbound")),'Raw Data'!AM1098,IF(AND($AE$11=$AL$6,OR($AH$11="Southbound",$AH$11="Westbound")),'Raw Data'!AM1305,IF(AND($AE$11=$AL$7,OR($AH$11="Southbound",$AH$11="Westbound")),'Raw Data'!AM1512,IF(AND($AE$11=$AL$1,$AH$11="Combined"),SUM('Raw Data'!AM269:AM270),IF(AND($AE$11=$AL$2,$AH$11="Combined"),SUM('Raw Data'!AM476:AM477),IF(AND($AE$11=$AL$3,$AH$11="Combined"),SUM('Raw Data'!AM683:AM684),IF(AND($AE$11=$AL$4,$AH$11="Combined"),SUM('Raw Data'!AM890:AM891),IF(AND($AE$11=$AL$5,$AH$11="Combined"),SUM('Raw Data'!AM1097:AM1098),IF(AND($AE$11=$AL$6,$AH$11="Combined"),SUM('Raw Data'!AM1304:AM1305),IF(AND($AE$11=$AL$7,$AH$11="Combined"),SUM('Raw Data'!AM1511:AM1512),"Error")))))))))))))))))))))</f>
        <v>0</v>
      </c>
      <c r="D87" s="6">
        <f>IF(AND($AE$11=$AL$1,OR($AH$11="Northbound",$AH$11="Eastbound")),'Raw Data'!AN269,IF(AND($AE$11=$AL$2,OR($AH$11="Northbound",$AH$11="Eastbound")),'Raw Data'!AN476,IF(AND($AE$11=$AL$3,OR($AH$11="Northbound",$AH$11="Eastbound")),'Raw Data'!AN683,IF(AND($AE$11=$AL$4,OR($AH$11="Northbound",$AH$11="Eastbound")),'Raw Data'!AN890,IF(AND($AE$11=$AL$5,OR($AH$11="Northbound",$AH$11="Eastbound")),'Raw Data'!AN1097,IF(AND($AE$11=$AL$6,OR($AH$11="Northbound",$AH$11="Eastbound")),'Raw Data'!AN1304,IF(AND($AE$11=$AL$7,OR($AH$11="Northbound",$AH$11="Eastbound")),'Raw Data'!AN1511,IF(AND($AE$11=$AL$1,OR($AH$11="Southbound",$AH$11="Westbound")),'Raw Data'!AN270,IF(AND($AE$11=$AL$2,OR($AH$11="Southbound",$AH$11="Westbound")),'Raw Data'!AN477,IF(AND($AE$11=$AL$3,OR($AH$11="Southbound",$AH$11="Westbound")),'Raw Data'!AN684,IF(AND($AE$11=$AL$4,OR($AH$11="Southbound",$AH$11="Westbound")),'Raw Data'!AN891,IF(AND($AE$11=$AL$5,OR($AH$11="Southbound",$AH$11="Westbound")),'Raw Data'!AN1098,IF(AND($AE$11=$AL$6,OR($AH$11="Southbound",$AH$11="Westbound")),'Raw Data'!AN1305,IF(AND($AE$11=$AL$7,OR($AH$11="Southbound",$AH$11="Westbound")),'Raw Data'!AN1512,IF(AND($AE$11=$AL$1,$AH$11="Combined"),SUM('Raw Data'!AN269:AN270),IF(AND($AE$11=$AL$2,$AH$11="Combined"),SUM('Raw Data'!AN476:AN477),IF(AND($AE$11=$AL$3,$AH$11="Combined"),SUM('Raw Data'!AN683:AN684),IF(AND($AE$11=$AL$4,$AH$11="Combined"),SUM('Raw Data'!AN890:AN891),IF(AND($AE$11=$AL$5,$AH$11="Combined"),SUM('Raw Data'!AN1097:AN1098),IF(AND($AE$11=$AL$6,$AH$11="Combined"),SUM('Raw Data'!AN1304:AN1305),IF(AND($AE$11=$AL$7,$AH$11="Combined"),SUM('Raw Data'!AN1511:AN1512),"Error")))))))))))))))))))))</f>
        <v>3</v>
      </c>
      <c r="E87" s="6">
        <f>IF(AND($AE$11=$AL$1,OR($AH$11="Northbound",$AH$11="Eastbound")),'Raw Data'!AO269,IF(AND($AE$11=$AL$2,OR($AH$11="Northbound",$AH$11="Eastbound")),'Raw Data'!AO476,IF(AND($AE$11=$AL$3,OR($AH$11="Northbound",$AH$11="Eastbound")),'Raw Data'!AO683,IF(AND($AE$11=$AL$4,OR($AH$11="Northbound",$AH$11="Eastbound")),'Raw Data'!AO890,IF(AND($AE$11=$AL$5,OR($AH$11="Northbound",$AH$11="Eastbound")),'Raw Data'!AO1097,IF(AND($AE$11=$AL$6,OR($AH$11="Northbound",$AH$11="Eastbound")),'Raw Data'!AO1304,IF(AND($AE$11=$AL$7,OR($AH$11="Northbound",$AH$11="Eastbound")),'Raw Data'!AO1511,IF(AND($AE$11=$AL$1,OR($AH$11="Southbound",$AH$11="Westbound")),'Raw Data'!AO270,IF(AND($AE$11=$AL$2,OR($AH$11="Southbound",$AH$11="Westbound")),'Raw Data'!AO477,IF(AND($AE$11=$AL$3,OR($AH$11="Southbound",$AH$11="Westbound")),'Raw Data'!AO684,IF(AND($AE$11=$AL$4,OR($AH$11="Southbound",$AH$11="Westbound")),'Raw Data'!AO891,IF(AND($AE$11=$AL$5,OR($AH$11="Southbound",$AH$11="Westbound")),'Raw Data'!AO1098,IF(AND($AE$11=$AL$6,OR($AH$11="Southbound",$AH$11="Westbound")),'Raw Data'!AO1305,IF(AND($AE$11=$AL$7,OR($AH$11="Southbound",$AH$11="Westbound")),'Raw Data'!AO1512,IF(AND($AE$11=$AL$1,$AH$11="Combined"),SUM('Raw Data'!AO269:AO270),IF(AND($AE$11=$AL$2,$AH$11="Combined"),SUM('Raw Data'!AO476:AO477),IF(AND($AE$11=$AL$3,$AH$11="Combined"),SUM('Raw Data'!AO683:AO684),IF(AND($AE$11=$AL$4,$AH$11="Combined"),SUM('Raw Data'!AO890:AO891),IF(AND($AE$11=$AL$5,$AH$11="Combined"),SUM('Raw Data'!AO1097:AO1098),IF(AND($AE$11=$AL$6,$AH$11="Combined"),SUM('Raw Data'!AO1304:AO1305),IF(AND($AE$11=$AL$7,$AH$11="Combined"),SUM('Raw Data'!AO1511:AO1512),"Error")))))))))))))))))))))</f>
        <v>10</v>
      </c>
      <c r="F87" s="6">
        <f>IF(AND($AE$11=$AL$1,OR($AH$11="Northbound",$AH$11="Eastbound")),'Raw Data'!AP269,IF(AND($AE$11=$AL$2,OR($AH$11="Northbound",$AH$11="Eastbound")),'Raw Data'!AP476,IF(AND($AE$11=$AL$3,OR($AH$11="Northbound",$AH$11="Eastbound")),'Raw Data'!AP683,IF(AND($AE$11=$AL$4,OR($AH$11="Northbound",$AH$11="Eastbound")),'Raw Data'!AP890,IF(AND($AE$11=$AL$5,OR($AH$11="Northbound",$AH$11="Eastbound")),'Raw Data'!AP1097,IF(AND($AE$11=$AL$6,OR($AH$11="Northbound",$AH$11="Eastbound")),'Raw Data'!AP1304,IF(AND($AE$11=$AL$7,OR($AH$11="Northbound",$AH$11="Eastbound")),'Raw Data'!AP1511,IF(AND($AE$11=$AL$1,OR($AH$11="Southbound",$AH$11="Westbound")),'Raw Data'!AP270,IF(AND($AE$11=$AL$2,OR($AH$11="Southbound",$AH$11="Westbound")),'Raw Data'!AP477,IF(AND($AE$11=$AL$3,OR($AH$11="Southbound",$AH$11="Westbound")),'Raw Data'!AP684,IF(AND($AE$11=$AL$4,OR($AH$11="Southbound",$AH$11="Westbound")),'Raw Data'!AP891,IF(AND($AE$11=$AL$5,OR($AH$11="Southbound",$AH$11="Westbound")),'Raw Data'!AP1098,IF(AND($AE$11=$AL$6,OR($AH$11="Southbound",$AH$11="Westbound")),'Raw Data'!AP1305,IF(AND($AE$11=$AL$7,OR($AH$11="Southbound",$AH$11="Westbound")),'Raw Data'!AP1512,IF(AND($AE$11=$AL$1,$AH$11="Combined"),SUM('Raw Data'!AP269:AP270),IF(AND($AE$11=$AL$2,$AH$11="Combined"),SUM('Raw Data'!AP476:AP477),IF(AND($AE$11=$AL$3,$AH$11="Combined"),SUM('Raw Data'!AP683:AP684),IF(AND($AE$11=$AL$4,$AH$11="Combined"),SUM('Raw Data'!AP890:AP891),IF(AND($AE$11=$AL$5,$AH$11="Combined"),SUM('Raw Data'!AP1097:AP1098),IF(AND($AE$11=$AL$6,$AH$11="Combined"),SUM('Raw Data'!AP1304:AP1305),IF(AND($AE$11=$AL$7,$AH$11="Combined"),SUM('Raw Data'!AP1511:AP1512),"Error")))))))))))))))))))))</f>
        <v>7</v>
      </c>
      <c r="G87" s="6">
        <f>IF(AND($AE$11=$AL$1,OR($AH$11="Northbound",$AH$11="Eastbound")),'Raw Data'!AQ269,IF(AND($AE$11=$AL$2,OR($AH$11="Northbound",$AH$11="Eastbound")),'Raw Data'!AQ476,IF(AND($AE$11=$AL$3,OR($AH$11="Northbound",$AH$11="Eastbound")),'Raw Data'!AQ683,IF(AND($AE$11=$AL$4,OR($AH$11="Northbound",$AH$11="Eastbound")),'Raw Data'!AQ890,IF(AND($AE$11=$AL$5,OR($AH$11="Northbound",$AH$11="Eastbound")),'Raw Data'!AQ1097,IF(AND($AE$11=$AL$6,OR($AH$11="Northbound",$AH$11="Eastbound")),'Raw Data'!AQ1304,IF(AND($AE$11=$AL$7,OR($AH$11="Northbound",$AH$11="Eastbound")),'Raw Data'!AQ1511,IF(AND($AE$11=$AL$1,OR($AH$11="Southbound",$AH$11="Westbound")),'Raw Data'!AQ270,IF(AND($AE$11=$AL$2,OR($AH$11="Southbound",$AH$11="Westbound")),'Raw Data'!AQ477,IF(AND($AE$11=$AL$3,OR($AH$11="Southbound",$AH$11="Westbound")),'Raw Data'!AQ684,IF(AND($AE$11=$AL$4,OR($AH$11="Southbound",$AH$11="Westbound")),'Raw Data'!AQ891,IF(AND($AE$11=$AL$5,OR($AH$11="Southbound",$AH$11="Westbound")),'Raw Data'!AQ1098,IF(AND($AE$11=$AL$6,OR($AH$11="Southbound",$AH$11="Westbound")),'Raw Data'!AQ1305,IF(AND($AE$11=$AL$7,OR($AH$11="Southbound",$AH$11="Westbound")),'Raw Data'!AQ1512,IF(AND($AE$11=$AL$1,$AH$11="Combined"),SUM('Raw Data'!AQ269:AQ270),IF(AND($AE$11=$AL$2,$AH$11="Combined"),SUM('Raw Data'!AQ476:AQ477),IF(AND($AE$11=$AL$3,$AH$11="Combined"),SUM('Raw Data'!AQ683:AQ684),IF(AND($AE$11=$AL$4,$AH$11="Combined"),SUM('Raw Data'!AQ890:AQ891),IF(AND($AE$11=$AL$5,$AH$11="Combined"),SUM('Raw Data'!AQ1097:AQ1098),IF(AND($AE$11=$AL$6,$AH$11="Combined"),SUM('Raw Data'!AQ1304:AQ1305),IF(AND($AE$11=$AL$7,$AH$11="Combined"),SUM('Raw Data'!AQ1511:AQ1512),"Error")))))))))))))))))))))</f>
        <v>4</v>
      </c>
      <c r="H87" s="6">
        <f>IF(AND($AE$11=$AL$1,OR($AH$11="Northbound",$AH$11="Eastbound")),'Raw Data'!AR269,IF(AND($AE$11=$AL$2,OR($AH$11="Northbound",$AH$11="Eastbound")),'Raw Data'!AR476,IF(AND($AE$11=$AL$3,OR($AH$11="Northbound",$AH$11="Eastbound")),'Raw Data'!AR683,IF(AND($AE$11=$AL$4,OR($AH$11="Northbound",$AH$11="Eastbound")),'Raw Data'!AR890,IF(AND($AE$11=$AL$5,OR($AH$11="Northbound",$AH$11="Eastbound")),'Raw Data'!AR1097,IF(AND($AE$11=$AL$6,OR($AH$11="Northbound",$AH$11="Eastbound")),'Raw Data'!AR1304,IF(AND($AE$11=$AL$7,OR($AH$11="Northbound",$AH$11="Eastbound")),'Raw Data'!AR1511,IF(AND($AE$11=$AL$1,OR($AH$11="Southbound",$AH$11="Westbound")),'Raw Data'!AR270,IF(AND($AE$11=$AL$2,OR($AH$11="Southbound",$AH$11="Westbound")),'Raw Data'!AR477,IF(AND($AE$11=$AL$3,OR($AH$11="Southbound",$AH$11="Westbound")),'Raw Data'!AR684,IF(AND($AE$11=$AL$4,OR($AH$11="Southbound",$AH$11="Westbound")),'Raw Data'!AR891,IF(AND($AE$11=$AL$5,OR($AH$11="Southbound",$AH$11="Westbound")),'Raw Data'!AR1098,IF(AND($AE$11=$AL$6,OR($AH$11="Southbound",$AH$11="Westbound")),'Raw Data'!AR1305,IF(AND($AE$11=$AL$7,OR($AH$11="Southbound",$AH$11="Westbound")),'Raw Data'!AR1512,IF(AND($AE$11=$AL$1,$AH$11="Combined"),SUM('Raw Data'!AR269:AR270),IF(AND($AE$11=$AL$2,$AH$11="Combined"),SUM('Raw Data'!AR476:AR477),IF(AND($AE$11=$AL$3,$AH$11="Combined"),SUM('Raw Data'!AR683:AR684),IF(AND($AE$11=$AL$4,$AH$11="Combined"),SUM('Raw Data'!AR890:AR891),IF(AND($AE$11=$AL$5,$AH$11="Combined"),SUM('Raw Data'!AR1097:AR1098),IF(AND($AE$11=$AL$6,$AH$11="Combined"),SUM('Raw Data'!AR1304:AR1305),IF(AND($AE$11=$AL$7,$AH$11="Combined"),SUM('Raw Data'!AR1511:AR1512),"Error")))))))))))))))))))))</f>
        <v>0</v>
      </c>
      <c r="I87" s="6">
        <f>IF(AND($AE$11=$AL$1,OR($AH$11="Northbound",$AH$11="Eastbound")),'Raw Data'!AS269,IF(AND($AE$11=$AL$2,OR($AH$11="Northbound",$AH$11="Eastbound")),'Raw Data'!AS476,IF(AND($AE$11=$AL$3,OR($AH$11="Northbound",$AH$11="Eastbound")),'Raw Data'!AS683,IF(AND($AE$11=$AL$4,OR($AH$11="Northbound",$AH$11="Eastbound")),'Raw Data'!AS890,IF(AND($AE$11=$AL$5,OR($AH$11="Northbound",$AH$11="Eastbound")),'Raw Data'!AS1097,IF(AND($AE$11=$AL$6,OR($AH$11="Northbound",$AH$11="Eastbound")),'Raw Data'!AS1304,IF(AND($AE$11=$AL$7,OR($AH$11="Northbound",$AH$11="Eastbound")),'Raw Data'!AS1511,IF(AND($AE$11=$AL$1,OR($AH$11="Southbound",$AH$11="Westbound")),'Raw Data'!AS270,IF(AND($AE$11=$AL$2,OR($AH$11="Southbound",$AH$11="Westbound")),'Raw Data'!AS477,IF(AND($AE$11=$AL$3,OR($AH$11="Southbound",$AH$11="Westbound")),'Raw Data'!AS684,IF(AND($AE$11=$AL$4,OR($AH$11="Southbound",$AH$11="Westbound")),'Raw Data'!AS891,IF(AND($AE$11=$AL$5,OR($AH$11="Southbound",$AH$11="Westbound")),'Raw Data'!AS1098,IF(AND($AE$11=$AL$6,OR($AH$11="Southbound",$AH$11="Westbound")),'Raw Data'!AS1305,IF(AND($AE$11=$AL$7,OR($AH$11="Southbound",$AH$11="Westbound")),'Raw Data'!AS1512,IF(AND($AE$11=$AL$1,$AH$11="Combined"),SUM('Raw Data'!AS269:AS270),IF(AND($AE$11=$AL$2,$AH$11="Combined"),SUM('Raw Data'!AS476:AS477),IF(AND($AE$11=$AL$3,$AH$11="Combined"),SUM('Raw Data'!AS683:AS684),IF(AND($AE$11=$AL$4,$AH$11="Combined"),SUM('Raw Data'!AS890:AS891),IF(AND($AE$11=$AL$5,$AH$11="Combined"),SUM('Raw Data'!AS1097:AS1098),IF(AND($AE$11=$AL$6,$AH$11="Combined"),SUM('Raw Data'!AS1304:AS1305),IF(AND($AE$11=$AL$7,$AH$11="Combined"),SUM('Raw Data'!AS1511:AS1512),"Error")))))))))))))))))))))</f>
        <v>0</v>
      </c>
      <c r="J87" s="6">
        <f>IF(AND($AE$11=$AL$1,OR($AH$11="Northbound",$AH$11="Eastbound")),'Raw Data'!AT269,IF(AND($AE$11=$AL$2,OR($AH$11="Northbound",$AH$11="Eastbound")),'Raw Data'!AT476,IF(AND($AE$11=$AL$3,OR($AH$11="Northbound",$AH$11="Eastbound")),'Raw Data'!AT683,IF(AND($AE$11=$AL$4,OR($AH$11="Northbound",$AH$11="Eastbound")),'Raw Data'!AT890,IF(AND($AE$11=$AL$5,OR($AH$11="Northbound",$AH$11="Eastbound")),'Raw Data'!AT1097,IF(AND($AE$11=$AL$6,OR($AH$11="Northbound",$AH$11="Eastbound")),'Raw Data'!AT1304,IF(AND($AE$11=$AL$7,OR($AH$11="Northbound",$AH$11="Eastbound")),'Raw Data'!AT1511,IF(AND($AE$11=$AL$1,OR($AH$11="Southbound",$AH$11="Westbound")),'Raw Data'!AT270,IF(AND($AE$11=$AL$2,OR($AH$11="Southbound",$AH$11="Westbound")),'Raw Data'!AT477,IF(AND($AE$11=$AL$3,OR($AH$11="Southbound",$AH$11="Westbound")),'Raw Data'!AT684,IF(AND($AE$11=$AL$4,OR($AH$11="Southbound",$AH$11="Westbound")),'Raw Data'!AT891,IF(AND($AE$11=$AL$5,OR($AH$11="Southbound",$AH$11="Westbound")),'Raw Data'!AT1098,IF(AND($AE$11=$AL$6,OR($AH$11="Southbound",$AH$11="Westbound")),'Raw Data'!AT1305,IF(AND($AE$11=$AL$7,OR($AH$11="Southbound",$AH$11="Westbound")),'Raw Data'!AT1512,IF(AND($AE$11=$AL$1,$AH$11="Combined"),SUM('Raw Data'!AT269:AT270),IF(AND($AE$11=$AL$2,$AH$11="Combined"),SUM('Raw Data'!AT476:AT477),IF(AND($AE$11=$AL$3,$AH$11="Combined"),SUM('Raw Data'!AT683:AT684),IF(AND($AE$11=$AL$4,$AH$11="Combined"),SUM('Raw Data'!AT890:AT891),IF(AND($AE$11=$AL$5,$AH$11="Combined"),SUM('Raw Data'!AT1097:AT1098),IF(AND($AE$11=$AL$6,$AH$11="Combined"),SUM('Raw Data'!AT1304:AT1305),IF(AND($AE$11=$AL$7,$AH$11="Combined"),SUM('Raw Data'!AT1511:AT1512),"Error")))))))))))))))))))))</f>
        <v>0</v>
      </c>
      <c r="K87" s="6">
        <f>IF(AND($AE$11=$AL$1,OR($AH$11="Northbound",$AH$11="Eastbound")),'Raw Data'!AU269,IF(AND($AE$11=$AL$2,OR($AH$11="Northbound",$AH$11="Eastbound")),'Raw Data'!AU476,IF(AND($AE$11=$AL$3,OR($AH$11="Northbound",$AH$11="Eastbound")),'Raw Data'!AU683,IF(AND($AE$11=$AL$4,OR($AH$11="Northbound",$AH$11="Eastbound")),'Raw Data'!AU890,IF(AND($AE$11=$AL$5,OR($AH$11="Northbound",$AH$11="Eastbound")),'Raw Data'!AU1097,IF(AND($AE$11=$AL$6,OR($AH$11="Northbound",$AH$11="Eastbound")),'Raw Data'!AU1304,IF(AND($AE$11=$AL$7,OR($AH$11="Northbound",$AH$11="Eastbound")),'Raw Data'!AU1511,IF(AND($AE$11=$AL$1,OR($AH$11="Southbound",$AH$11="Westbound")),'Raw Data'!AU270,IF(AND($AE$11=$AL$2,OR($AH$11="Southbound",$AH$11="Westbound")),'Raw Data'!AU477,IF(AND($AE$11=$AL$3,OR($AH$11="Southbound",$AH$11="Westbound")),'Raw Data'!AU684,IF(AND($AE$11=$AL$4,OR($AH$11="Southbound",$AH$11="Westbound")),'Raw Data'!AU891,IF(AND($AE$11=$AL$5,OR($AH$11="Southbound",$AH$11="Westbound")),'Raw Data'!AU1098,IF(AND($AE$11=$AL$6,OR($AH$11="Southbound",$AH$11="Westbound")),'Raw Data'!AU1305,IF(AND($AE$11=$AL$7,OR($AH$11="Southbound",$AH$11="Westbound")),'Raw Data'!AU1512,IF(AND($AE$11=$AL$1,$AH$11="Combined"),SUM('Raw Data'!AU269:AU270),IF(AND($AE$11=$AL$2,$AH$11="Combined"),SUM('Raw Data'!AU476:AU477),IF(AND($AE$11=$AL$3,$AH$11="Combined"),SUM('Raw Data'!AU683:AU684),IF(AND($AE$11=$AL$4,$AH$11="Combined"),SUM('Raw Data'!AU890:AU891),IF(AND($AE$11=$AL$5,$AH$11="Combined"),SUM('Raw Data'!AU1097:AU1098),IF(AND($AE$11=$AL$6,$AH$11="Combined"),SUM('Raw Data'!AU1304:AU1305),IF(AND($AE$11=$AL$7,$AH$11="Combined"),SUM('Raw Data'!AU1511:AU1512),"Error")))))))))))))))))))))</f>
        <v>0</v>
      </c>
      <c r="L87" s="6">
        <f>IF(AND($AE$11=$AL$1,OR($AH$11="Northbound",$AH$11="Eastbound")),'Raw Data'!AV269,IF(AND($AE$11=$AL$2,OR($AH$11="Northbound",$AH$11="Eastbound")),'Raw Data'!AV476,IF(AND($AE$11=$AL$3,OR($AH$11="Northbound",$AH$11="Eastbound")),'Raw Data'!AV683,IF(AND($AE$11=$AL$4,OR($AH$11="Northbound",$AH$11="Eastbound")),'Raw Data'!AV890,IF(AND($AE$11=$AL$5,OR($AH$11="Northbound",$AH$11="Eastbound")),'Raw Data'!AV1097,IF(AND($AE$11=$AL$6,OR($AH$11="Northbound",$AH$11="Eastbound")),'Raw Data'!AV1304,IF(AND($AE$11=$AL$7,OR($AH$11="Northbound",$AH$11="Eastbound")),'Raw Data'!AV1511,IF(AND($AE$11=$AL$1,OR($AH$11="Southbound",$AH$11="Westbound")),'Raw Data'!AV270,IF(AND($AE$11=$AL$2,OR($AH$11="Southbound",$AH$11="Westbound")),'Raw Data'!AV477,IF(AND($AE$11=$AL$3,OR($AH$11="Southbound",$AH$11="Westbound")),'Raw Data'!AV684,IF(AND($AE$11=$AL$4,OR($AH$11="Southbound",$AH$11="Westbound")),'Raw Data'!AV891,IF(AND($AE$11=$AL$5,OR($AH$11="Southbound",$AH$11="Westbound")),'Raw Data'!AV1098,IF(AND($AE$11=$AL$6,OR($AH$11="Southbound",$AH$11="Westbound")),'Raw Data'!AV1305,IF(AND($AE$11=$AL$7,OR($AH$11="Southbound",$AH$11="Westbound")),'Raw Data'!AV1512,IF(AND($AE$11=$AL$1,$AH$11="Combined"),SUM('Raw Data'!AV269:AV270),IF(AND($AE$11=$AL$2,$AH$11="Combined"),SUM('Raw Data'!AV476:AV477),IF(AND($AE$11=$AL$3,$AH$11="Combined"),SUM('Raw Data'!AV683:AV684),IF(AND($AE$11=$AL$4,$AH$11="Combined"),SUM('Raw Data'!AV890:AV891),IF(AND($AE$11=$AL$5,$AH$11="Combined"),SUM('Raw Data'!AV1097:AV1098),IF(AND($AE$11=$AL$6,$AH$11="Combined"),SUM('Raw Data'!AV1304:AV1305),IF(AND($AE$11=$AL$7,$AH$11="Combined"),SUM('Raw Data'!AV1511:AV1512),"Error")))))))))))))))))))))</f>
        <v>0</v>
      </c>
      <c r="M87" s="6">
        <f>IF(AND($AE$11=$AL$1,OR($AH$11="Northbound",$AH$11="Eastbound")),'Raw Data'!AW269,IF(AND($AE$11=$AL$2,OR($AH$11="Northbound",$AH$11="Eastbound")),'Raw Data'!AW476,IF(AND($AE$11=$AL$3,OR($AH$11="Northbound",$AH$11="Eastbound")),'Raw Data'!AW683,IF(AND($AE$11=$AL$4,OR($AH$11="Northbound",$AH$11="Eastbound")),'Raw Data'!AW890,IF(AND($AE$11=$AL$5,OR($AH$11="Northbound",$AH$11="Eastbound")),'Raw Data'!AW1097,IF(AND($AE$11=$AL$6,OR($AH$11="Northbound",$AH$11="Eastbound")),'Raw Data'!AW1304,IF(AND($AE$11=$AL$7,OR($AH$11="Northbound",$AH$11="Eastbound")),'Raw Data'!AW1511,IF(AND($AE$11=$AL$1,OR($AH$11="Southbound",$AH$11="Westbound")),'Raw Data'!AW270,IF(AND($AE$11=$AL$2,OR($AH$11="Southbound",$AH$11="Westbound")),'Raw Data'!AW477,IF(AND($AE$11=$AL$3,OR($AH$11="Southbound",$AH$11="Westbound")),'Raw Data'!AW684,IF(AND($AE$11=$AL$4,OR($AH$11="Southbound",$AH$11="Westbound")),'Raw Data'!AW891,IF(AND($AE$11=$AL$5,OR($AH$11="Southbound",$AH$11="Westbound")),'Raw Data'!AW1098,IF(AND($AE$11=$AL$6,OR($AH$11="Southbound",$AH$11="Westbound")),'Raw Data'!AW1305,IF(AND($AE$11=$AL$7,OR($AH$11="Southbound",$AH$11="Westbound")),'Raw Data'!AW1512,IF(AND($AE$11=$AL$1,$AH$11="Combined"),SUM('Raw Data'!AW269:AW270),IF(AND($AE$11=$AL$2,$AH$11="Combined"),SUM('Raw Data'!AW476:AW477),IF(AND($AE$11=$AL$3,$AH$11="Combined"),SUM('Raw Data'!AW683:AW684),IF(AND($AE$11=$AL$4,$AH$11="Combined"),SUM('Raw Data'!AW890:AW891),IF(AND($AE$11=$AL$5,$AH$11="Combined"),SUM('Raw Data'!AW1097:AW1098),IF(AND($AE$11=$AL$6,$AH$11="Combined"),SUM('Raw Data'!AW1304:AW1305),IF(AND($AE$11=$AL$7,$AH$11="Combined"),SUM('Raw Data'!AW1511:AW1512),"Error")))))))))))))))))))))</f>
        <v>0</v>
      </c>
      <c r="N87" s="6">
        <f>IF(AND($AE$11=$AL$1,OR($AH$11="Northbound",$AH$11="Eastbound")),'Raw Data'!AX269,IF(AND($AE$11=$AL$2,OR($AH$11="Northbound",$AH$11="Eastbound")),'Raw Data'!AX476,IF(AND($AE$11=$AL$3,OR($AH$11="Northbound",$AH$11="Eastbound")),'Raw Data'!AX683,IF(AND($AE$11=$AL$4,OR($AH$11="Northbound",$AH$11="Eastbound")),'Raw Data'!AX890,IF(AND($AE$11=$AL$5,OR($AH$11="Northbound",$AH$11="Eastbound")),'Raw Data'!AX1097,IF(AND($AE$11=$AL$6,OR($AH$11="Northbound",$AH$11="Eastbound")),'Raw Data'!AX1304,IF(AND($AE$11=$AL$7,OR($AH$11="Northbound",$AH$11="Eastbound")),'Raw Data'!AX1511,IF(AND($AE$11=$AL$1,OR($AH$11="Southbound",$AH$11="Westbound")),'Raw Data'!AX270,IF(AND($AE$11=$AL$2,OR($AH$11="Southbound",$AH$11="Westbound")),'Raw Data'!AX477,IF(AND($AE$11=$AL$3,OR($AH$11="Southbound",$AH$11="Westbound")),'Raw Data'!AX684,IF(AND($AE$11=$AL$4,OR($AH$11="Southbound",$AH$11="Westbound")),'Raw Data'!AX891,IF(AND($AE$11=$AL$5,OR($AH$11="Southbound",$AH$11="Westbound")),'Raw Data'!AX1098,IF(AND($AE$11=$AL$6,OR($AH$11="Southbound",$AH$11="Westbound")),'Raw Data'!AX1305,IF(AND($AE$11=$AL$7,OR($AH$11="Southbound",$AH$11="Westbound")),'Raw Data'!AX1512,IF(AND($AE$11=$AL$1,$AH$11="Combined"),SUM('Raw Data'!AX269:AX270),IF(AND($AE$11=$AL$2,$AH$11="Combined"),SUM('Raw Data'!AX476:AX477),IF(AND($AE$11=$AL$3,$AH$11="Combined"),SUM('Raw Data'!AX683:AX684),IF(AND($AE$11=$AL$4,$AH$11="Combined"),SUM('Raw Data'!AX890:AX891),IF(AND($AE$11=$AL$5,$AH$11="Combined"),SUM('Raw Data'!AX1097:AX1098),IF(AND($AE$11=$AL$6,$AH$11="Combined"),SUM('Raw Data'!AX1304:AX1305),IF(AND($AE$11=$AL$7,$AH$11="Combined"),SUM('Raw Data'!AX1511:AX1512),"Error")))))))))))))))))))))</f>
        <v>0</v>
      </c>
      <c r="O87" s="6">
        <f>IF(AND($AE$11=$AL$1,OR($AH$11="Northbound",$AH$11="Eastbound")),'Raw Data'!AY269,IF(AND($AE$11=$AL$2,OR($AH$11="Northbound",$AH$11="Eastbound")),'Raw Data'!AY476,IF(AND($AE$11=$AL$3,OR($AH$11="Northbound",$AH$11="Eastbound")),'Raw Data'!AY683,IF(AND($AE$11=$AL$4,OR($AH$11="Northbound",$AH$11="Eastbound")),'Raw Data'!AY890,IF(AND($AE$11=$AL$5,OR($AH$11="Northbound",$AH$11="Eastbound")),'Raw Data'!AY1097,IF(AND($AE$11=$AL$6,OR($AH$11="Northbound",$AH$11="Eastbound")),'Raw Data'!AY1304,IF(AND($AE$11=$AL$7,OR($AH$11="Northbound",$AH$11="Eastbound")),'Raw Data'!AY1511,IF(AND($AE$11=$AL$1,OR($AH$11="Southbound",$AH$11="Westbound")),'Raw Data'!AY270,IF(AND($AE$11=$AL$2,OR($AH$11="Southbound",$AH$11="Westbound")),'Raw Data'!AY477,IF(AND($AE$11=$AL$3,OR($AH$11="Southbound",$AH$11="Westbound")),'Raw Data'!AY684,IF(AND($AE$11=$AL$4,OR($AH$11="Southbound",$AH$11="Westbound")),'Raw Data'!AY891,IF(AND($AE$11=$AL$5,OR($AH$11="Southbound",$AH$11="Westbound")),'Raw Data'!AY1098,IF(AND($AE$11=$AL$6,OR($AH$11="Southbound",$AH$11="Westbound")),'Raw Data'!AY1305,IF(AND($AE$11=$AL$7,OR($AH$11="Southbound",$AH$11="Westbound")),'Raw Data'!AY1512,IF(AND($AE$11=$AL$1,$AH$11="Combined"),SUM('Raw Data'!AY269:AY270),IF(AND($AE$11=$AL$2,$AH$11="Combined"),SUM('Raw Data'!AY476:AY477),IF(AND($AE$11=$AL$3,$AH$11="Combined"),SUM('Raw Data'!AY683:AY684),IF(AND($AE$11=$AL$4,$AH$11="Combined"),SUM('Raw Data'!AY890:AY891),IF(AND($AE$11=$AL$5,$AH$11="Combined"),SUM('Raw Data'!AY1097:AY1098),IF(AND($AE$11=$AL$6,$AH$11="Combined"),SUM('Raw Data'!AY1304:AY1305),IF(AND($AE$11=$AL$7,$AH$11="Combined"),SUM('Raw Data'!AY1511:AY1512),"Error")))))))))))))))))))))</f>
        <v>0</v>
      </c>
      <c r="P87" s="6">
        <f>IF(AND($AE$11=$AL$1,OR($AH$11="Northbound",$AH$11="Eastbound")),'Raw Data'!AZ269,IF(AND($AE$11=$AL$2,OR($AH$11="Northbound",$AH$11="Eastbound")),'Raw Data'!AZ476,IF(AND($AE$11=$AL$3,OR($AH$11="Northbound",$AH$11="Eastbound")),'Raw Data'!AZ683,IF(AND($AE$11=$AL$4,OR($AH$11="Northbound",$AH$11="Eastbound")),'Raw Data'!AZ890,IF(AND($AE$11=$AL$5,OR($AH$11="Northbound",$AH$11="Eastbound")),'Raw Data'!AZ1097,IF(AND($AE$11=$AL$6,OR($AH$11="Northbound",$AH$11="Eastbound")),'Raw Data'!AZ1304,IF(AND($AE$11=$AL$7,OR($AH$11="Northbound",$AH$11="Eastbound")),'Raw Data'!AZ1511,IF(AND($AE$11=$AL$1,OR($AH$11="Southbound",$AH$11="Westbound")),'Raw Data'!AZ270,IF(AND($AE$11=$AL$2,OR($AH$11="Southbound",$AH$11="Westbound")),'Raw Data'!AZ477,IF(AND($AE$11=$AL$3,OR($AH$11="Southbound",$AH$11="Westbound")),'Raw Data'!AZ684,IF(AND($AE$11=$AL$4,OR($AH$11="Southbound",$AH$11="Westbound")),'Raw Data'!AZ891,IF(AND($AE$11=$AL$5,OR($AH$11="Southbound",$AH$11="Westbound")),'Raw Data'!AZ1098,IF(AND($AE$11=$AL$6,OR($AH$11="Southbound",$AH$11="Westbound")),'Raw Data'!AZ1305,IF(AND($AE$11=$AL$7,OR($AH$11="Southbound",$AH$11="Westbound")),'Raw Data'!AZ1512,IF(AND($AE$11=$AL$1,$AH$11="Combined"),SUM('Raw Data'!AZ269:AZ270),IF(AND($AE$11=$AL$2,$AH$11="Combined"),SUM('Raw Data'!AZ476:AZ477),IF(AND($AE$11=$AL$3,$AH$11="Combined"),SUM('Raw Data'!AZ683:AZ684),IF(AND($AE$11=$AL$4,$AH$11="Combined"),SUM('Raw Data'!AZ890:AZ891),IF(AND($AE$11=$AL$5,$AH$11="Combined"),SUM('Raw Data'!AZ1097:AZ1098),IF(AND($AE$11=$AL$6,$AH$11="Combined"),SUM('Raw Data'!AZ1304:AZ1305),IF(AND($AE$11=$AL$7,$AH$11="Combined"),SUM('Raw Data'!AZ1511:AZ1512),"Error")))))))))))))))))))))</f>
        <v>0</v>
      </c>
      <c r="Q87" s="6">
        <f>IF(AND($AE$11=$AL$1,OR($AH$11="Northbound",$AH$11="Eastbound")),'Raw Data'!BA269,IF(AND($AE$11=$AL$2,OR($AH$11="Northbound",$AH$11="Eastbound")),'Raw Data'!BA476,IF(AND($AE$11=$AL$3,OR($AH$11="Northbound",$AH$11="Eastbound")),'Raw Data'!BA683,IF(AND($AE$11=$AL$4,OR($AH$11="Northbound",$AH$11="Eastbound")),'Raw Data'!BA890,IF(AND($AE$11=$AL$5,OR($AH$11="Northbound",$AH$11="Eastbound")),'Raw Data'!BA1097,IF(AND($AE$11=$AL$6,OR($AH$11="Northbound",$AH$11="Eastbound")),'Raw Data'!BA1304,IF(AND($AE$11=$AL$7,OR($AH$11="Northbound",$AH$11="Eastbound")),'Raw Data'!BA1511,IF(AND($AE$11=$AL$1,OR($AH$11="Southbound",$AH$11="Westbound")),'Raw Data'!BA270,IF(AND($AE$11=$AL$2,OR($AH$11="Southbound",$AH$11="Westbound")),'Raw Data'!BA477,IF(AND($AE$11=$AL$3,OR($AH$11="Southbound",$AH$11="Westbound")),'Raw Data'!BA684,IF(AND($AE$11=$AL$4,OR($AH$11="Southbound",$AH$11="Westbound")),'Raw Data'!BA891,IF(AND($AE$11=$AL$5,OR($AH$11="Southbound",$AH$11="Westbound")),'Raw Data'!BA1098,IF(AND($AE$11=$AL$6,OR($AH$11="Southbound",$AH$11="Westbound")),'Raw Data'!BA1305,IF(AND($AE$11=$AL$7,OR($AH$11="Southbound",$AH$11="Westbound")),'Raw Data'!BA1512,IF(AND($AE$11=$AL$1,$AH$11="Combined"),SUM('Raw Data'!BA269:BA270),IF(AND($AE$11=$AL$2,$AH$11="Combined"),SUM('Raw Data'!BA476:BA477),IF(AND($AE$11=$AL$3,$AH$11="Combined"),SUM('Raw Data'!BA683:BA684),IF(AND($AE$11=$AL$4,$AH$11="Combined"),SUM('Raw Data'!BA890:BA891),IF(AND($AE$11=$AL$5,$AH$11="Combined"),SUM('Raw Data'!BA1097:BA1098),IF(AND($AE$11=$AL$6,$AH$11="Combined"),SUM('Raw Data'!BA1304:BA1305),IF(AND($AE$11=$AL$7,$AH$11="Combined"),SUM('Raw Data'!BA1511:BA1512),"Error")))))))))))))))))))))</f>
        <v>0</v>
      </c>
      <c r="R87" s="6">
        <f>IF(AND($AE$11=$AL$1,OR($AH$11="Northbound",$AH$11="Eastbound")),'Raw Data'!BB269,IF(AND($AE$11=$AL$2,OR($AH$11="Northbound",$AH$11="Eastbound")),'Raw Data'!BB476,IF(AND($AE$11=$AL$3,OR($AH$11="Northbound",$AH$11="Eastbound")),'Raw Data'!BB683,IF(AND($AE$11=$AL$4,OR($AH$11="Northbound",$AH$11="Eastbound")),'Raw Data'!BB890,IF(AND($AE$11=$AL$5,OR($AH$11="Northbound",$AH$11="Eastbound")),'Raw Data'!BB1097,IF(AND($AE$11=$AL$6,OR($AH$11="Northbound",$AH$11="Eastbound")),'Raw Data'!BB1304,IF(AND($AE$11=$AL$7,OR($AH$11="Northbound",$AH$11="Eastbound")),'Raw Data'!BB1511,IF(AND($AE$11=$AL$1,OR($AH$11="Southbound",$AH$11="Westbound")),'Raw Data'!BB270,IF(AND($AE$11=$AL$2,OR($AH$11="Southbound",$AH$11="Westbound")),'Raw Data'!BB477,IF(AND($AE$11=$AL$3,OR($AH$11="Southbound",$AH$11="Westbound")),'Raw Data'!BB684,IF(AND($AE$11=$AL$4,OR($AH$11="Southbound",$AH$11="Westbound")),'Raw Data'!BB891,IF(AND($AE$11=$AL$5,OR($AH$11="Southbound",$AH$11="Westbound")),'Raw Data'!BB1098,IF(AND($AE$11=$AL$6,OR($AH$11="Southbound",$AH$11="Westbound")),'Raw Data'!BB1305,IF(AND($AE$11=$AL$7,OR($AH$11="Southbound",$AH$11="Westbound")),'Raw Data'!BB1512,IF(AND($AE$11=$AL$1,$AH$11="Combined"),SUM('Raw Data'!BB269:BB270),IF(AND($AE$11=$AL$2,$AH$11="Combined"),SUM('Raw Data'!BB476:BB477),IF(AND($AE$11=$AL$3,$AH$11="Combined"),SUM('Raw Data'!BB683:BB684),IF(AND($AE$11=$AL$4,$AH$11="Combined"),SUM('Raw Data'!BB890:BB891),IF(AND($AE$11=$AL$5,$AH$11="Combined"),SUM('Raw Data'!BB1097:BB1098),IF(AND($AE$11=$AL$6,$AH$11="Combined"),SUM('Raw Data'!BB1304:BB1305),IF(AND($AE$11=$AL$7,$AH$11="Combined"),SUM('Raw Data'!BB1511:BB1512),"Error")))))))))))))))))))))</f>
        <v>0</v>
      </c>
      <c r="S87" s="6">
        <f>IF(AND($AE$11=$AL$1,OR($AH$11="Northbound",$AH$11="Eastbound")),'Raw Data'!BC269,IF(AND($AE$11=$AL$2,OR($AH$11="Northbound",$AH$11="Eastbound")),'Raw Data'!BC476,IF(AND($AE$11=$AL$3,OR($AH$11="Northbound",$AH$11="Eastbound")),'Raw Data'!BC683,IF(AND($AE$11=$AL$4,OR($AH$11="Northbound",$AH$11="Eastbound")),'Raw Data'!BC890,IF(AND($AE$11=$AL$5,OR($AH$11="Northbound",$AH$11="Eastbound")),'Raw Data'!BC1097,IF(AND($AE$11=$AL$6,OR($AH$11="Northbound",$AH$11="Eastbound")),'Raw Data'!BC1304,IF(AND($AE$11=$AL$7,OR($AH$11="Northbound",$AH$11="Eastbound")),'Raw Data'!BC1511,IF(AND($AE$11=$AL$1,OR($AH$11="Southbound",$AH$11="Westbound")),'Raw Data'!BC270,IF(AND($AE$11=$AL$2,OR($AH$11="Southbound",$AH$11="Westbound")),'Raw Data'!BC477,IF(AND($AE$11=$AL$3,OR($AH$11="Southbound",$AH$11="Westbound")),'Raw Data'!BC684,IF(AND($AE$11=$AL$4,OR($AH$11="Southbound",$AH$11="Westbound")),'Raw Data'!BC891,IF(AND($AE$11=$AL$5,OR($AH$11="Southbound",$AH$11="Westbound")),'Raw Data'!BC1098,IF(AND($AE$11=$AL$6,OR($AH$11="Southbound",$AH$11="Westbound")),'Raw Data'!BC1305,IF(AND($AE$11=$AL$7,OR($AH$11="Southbound",$AH$11="Westbound")),'Raw Data'!BC1512,IF(AND($AE$11=$AL$1,$AH$11="Combined"),SUM('Raw Data'!BC269:BC270),IF(AND($AE$11=$AL$2,$AH$11="Combined"),SUM('Raw Data'!BC476:BC477),IF(AND($AE$11=$AL$3,$AH$11="Combined"),SUM('Raw Data'!BC683:BC684),IF(AND($AE$11=$AL$4,$AH$11="Combined"),SUM('Raw Data'!BC890:BC891),IF(AND($AE$11=$AL$5,$AH$11="Combined"),SUM('Raw Data'!BC1097:BC1098),IF(AND($AE$11=$AL$6,$AH$11="Combined"),SUM('Raw Data'!BC1304:BC1305),IF(AND($AE$11=$AL$7,$AH$11="Combined"),SUM('Raw Data'!BC1511:BC1512),"Error")))))))))))))))))))))</f>
        <v>0</v>
      </c>
      <c r="T87" s="6">
        <f>IF(AND($AE$11=$AL$1,OR($AH$11="Northbound",$AH$11="Eastbound")),'Raw Data'!BD269,IF(AND($AE$11=$AL$2,OR($AH$11="Northbound",$AH$11="Eastbound")),'Raw Data'!BD476,IF(AND($AE$11=$AL$3,OR($AH$11="Northbound",$AH$11="Eastbound")),'Raw Data'!BD683,IF(AND($AE$11=$AL$4,OR($AH$11="Northbound",$AH$11="Eastbound")),'Raw Data'!BD890,IF(AND($AE$11=$AL$5,OR($AH$11="Northbound",$AH$11="Eastbound")),'Raw Data'!BD1097,IF(AND($AE$11=$AL$6,OR($AH$11="Northbound",$AH$11="Eastbound")),'Raw Data'!BD1304,IF(AND($AE$11=$AL$7,OR($AH$11="Northbound",$AH$11="Eastbound")),'Raw Data'!BD1511,IF(AND($AE$11=$AL$1,OR($AH$11="Southbound",$AH$11="Westbound")),'Raw Data'!BD270,IF(AND($AE$11=$AL$2,OR($AH$11="Southbound",$AH$11="Westbound")),'Raw Data'!BD477,IF(AND($AE$11=$AL$3,OR($AH$11="Southbound",$AH$11="Westbound")),'Raw Data'!BD684,IF(AND($AE$11=$AL$4,OR($AH$11="Southbound",$AH$11="Westbound")),'Raw Data'!BD891,IF(AND($AE$11=$AL$5,OR($AH$11="Southbound",$AH$11="Westbound")),'Raw Data'!BD1098,IF(AND($AE$11=$AL$6,OR($AH$11="Southbound",$AH$11="Westbound")),'Raw Data'!BD1305,IF(AND($AE$11=$AL$7,OR($AH$11="Southbound",$AH$11="Westbound")),'Raw Data'!BD1512,IF(AND($AE$11=$AL$1,$AH$11="Combined"),SUM('Raw Data'!BD269:BD270),IF(AND($AE$11=$AL$2,$AH$11="Combined"),SUM('Raw Data'!BD476:BD477),IF(AND($AE$11=$AL$3,$AH$11="Combined"),SUM('Raw Data'!BD683:BD684),IF(AND($AE$11=$AL$4,$AH$11="Combined"),SUM('Raw Data'!BD890:BD891),IF(AND($AE$11=$AL$5,$AH$11="Combined"),SUM('Raw Data'!BD1097:BD1098),IF(AND($AE$11=$AL$6,$AH$11="Combined"),SUM('Raw Data'!BD1304:BD1305),IF(AND($AE$11=$AL$7,$AH$11="Combined"),SUM('Raw Data'!BD1511:BD1512),"Error")))))))))))))))))))))</f>
        <v>0</v>
      </c>
      <c r="U87" s="6">
        <f>IF(AND($AE$11=$AL$1,OR($AH$11="Northbound",$AH$11="Eastbound")),'Raw Data'!BE269,IF(AND($AE$11=$AL$2,OR($AH$11="Northbound",$AH$11="Eastbound")),'Raw Data'!BE476,IF(AND($AE$11=$AL$3,OR($AH$11="Northbound",$AH$11="Eastbound")),'Raw Data'!BE683,IF(AND($AE$11=$AL$4,OR($AH$11="Northbound",$AH$11="Eastbound")),'Raw Data'!BE890,IF(AND($AE$11=$AL$5,OR($AH$11="Northbound",$AH$11="Eastbound")),'Raw Data'!BE1097,IF(AND($AE$11=$AL$6,OR($AH$11="Northbound",$AH$11="Eastbound")),'Raw Data'!BE1304,IF(AND($AE$11=$AL$7,OR($AH$11="Northbound",$AH$11="Eastbound")),'Raw Data'!BE1511,IF(AND($AE$11=$AL$1,OR($AH$11="Southbound",$AH$11="Westbound")),'Raw Data'!BE270,IF(AND($AE$11=$AL$2,OR($AH$11="Southbound",$AH$11="Westbound")),'Raw Data'!BE477,IF(AND($AE$11=$AL$3,OR($AH$11="Southbound",$AH$11="Westbound")),'Raw Data'!BE684,IF(AND($AE$11=$AL$4,OR($AH$11="Southbound",$AH$11="Westbound")),'Raw Data'!BE891,IF(AND($AE$11=$AL$5,OR($AH$11="Southbound",$AH$11="Westbound")),'Raw Data'!BE1098,IF(AND($AE$11=$AL$6,OR($AH$11="Southbound",$AH$11="Westbound")),'Raw Data'!BE1305,IF(AND($AE$11=$AL$7,OR($AH$11="Southbound",$AH$11="Westbound")),'Raw Data'!BE1512,IF(AND($AE$11=$AL$1,$AH$11="Combined"),SUM('Raw Data'!BE269:BE270),IF(AND($AE$11=$AL$2,$AH$11="Combined"),SUM('Raw Data'!BE476:BE477),IF(AND($AE$11=$AL$3,$AH$11="Combined"),SUM('Raw Data'!BE683:BE684),IF(AND($AE$11=$AL$4,$AH$11="Combined"),SUM('Raw Data'!BE890:BE891),IF(AND($AE$11=$AL$5,$AH$11="Combined"),SUM('Raw Data'!BE1097:BE1098),IF(AND($AE$11=$AL$6,$AH$11="Combined"),SUM('Raw Data'!BE1304:BE1305),IF(AND($AE$11=$AL$7,$AH$11="Combined"),SUM('Raw Data'!BE1511:BE1512),"Error")))))))))))))))))))))</f>
        <v>0</v>
      </c>
      <c r="V87" s="6">
        <f>IF(AND($AE$11=$AL$1,OR($AH$11="Northbound",$AH$11="Eastbound")),'Raw Data'!BF269,IF(AND($AE$11=$AL$2,OR($AH$11="Northbound",$AH$11="Eastbound")),'Raw Data'!BF476,IF(AND($AE$11=$AL$3,OR($AH$11="Northbound",$AH$11="Eastbound")),'Raw Data'!BF683,IF(AND($AE$11=$AL$4,OR($AH$11="Northbound",$AH$11="Eastbound")),'Raw Data'!BF890,IF(AND($AE$11=$AL$5,OR($AH$11="Northbound",$AH$11="Eastbound")),'Raw Data'!BF1097,IF(AND($AE$11=$AL$6,OR($AH$11="Northbound",$AH$11="Eastbound")),'Raw Data'!BF1304,IF(AND($AE$11=$AL$7,OR($AH$11="Northbound",$AH$11="Eastbound")),'Raw Data'!BF1511,IF(AND($AE$11=$AL$1,OR($AH$11="Southbound",$AH$11="Westbound")),'Raw Data'!BF270,IF(AND($AE$11=$AL$2,OR($AH$11="Southbound",$AH$11="Westbound")),'Raw Data'!BF477,IF(AND($AE$11=$AL$3,OR($AH$11="Southbound",$AH$11="Westbound")),'Raw Data'!BF684,IF(AND($AE$11=$AL$4,OR($AH$11="Southbound",$AH$11="Westbound")),'Raw Data'!BF891,IF(AND($AE$11=$AL$5,OR($AH$11="Southbound",$AH$11="Westbound")),'Raw Data'!BF1098,IF(AND($AE$11=$AL$6,OR($AH$11="Southbound",$AH$11="Westbound")),'Raw Data'!BF1305,IF(AND($AE$11=$AL$7,OR($AH$11="Southbound",$AH$11="Westbound")),'Raw Data'!BF1512,IF(AND($AE$11=$AL$1,$AH$11="Combined"),SUM('Raw Data'!BF269:BF270),IF(AND($AE$11=$AL$2,$AH$11="Combined"),SUM('Raw Data'!BF476:BF477),IF(AND($AE$11=$AL$3,$AH$11="Combined"),SUM('Raw Data'!BF683:BF684),IF(AND($AE$11=$AL$4,$AH$11="Combined"),SUM('Raw Data'!BF890:BF891),IF(AND($AE$11=$AL$5,$AH$11="Combined"),SUM('Raw Data'!BF1097:BF1098),IF(AND($AE$11=$AL$6,$AH$11="Combined"),SUM('Raw Data'!BF1304:BF1305),IF(AND($AE$11=$AL$7,$AH$11="Combined"),SUM('Raw Data'!BF1511:BF1512),"Error")))))))))))))))))))))</f>
        <v>0</v>
      </c>
      <c r="W87" s="6">
        <f>IF(AND($AE$11=$AL$1,OR($AH$11="Northbound",$AH$11="Eastbound")),'Raw Data'!BG269,IF(AND($AE$11=$AL$2,OR($AH$11="Northbound",$AH$11="Eastbound")),'Raw Data'!BG476,IF(AND($AE$11=$AL$3,OR($AH$11="Northbound",$AH$11="Eastbound")),'Raw Data'!BG683,IF(AND($AE$11=$AL$4,OR($AH$11="Northbound",$AH$11="Eastbound")),'Raw Data'!BG890,IF(AND($AE$11=$AL$5,OR($AH$11="Northbound",$AH$11="Eastbound")),'Raw Data'!BG1097,IF(AND($AE$11=$AL$6,OR($AH$11="Northbound",$AH$11="Eastbound")),'Raw Data'!BG1304,IF(AND($AE$11=$AL$7,OR($AH$11="Northbound",$AH$11="Eastbound")),'Raw Data'!BG1511,IF(AND($AE$11=$AL$1,OR($AH$11="Southbound",$AH$11="Westbound")),'Raw Data'!BG270,IF(AND($AE$11=$AL$2,OR($AH$11="Southbound",$AH$11="Westbound")),'Raw Data'!BG477,IF(AND($AE$11=$AL$3,OR($AH$11="Southbound",$AH$11="Westbound")),'Raw Data'!BG684,IF(AND($AE$11=$AL$4,OR($AH$11="Southbound",$AH$11="Westbound")),'Raw Data'!BG891,IF(AND($AE$11=$AL$5,OR($AH$11="Southbound",$AH$11="Westbound")),'Raw Data'!BG1098,IF(AND($AE$11=$AL$6,OR($AH$11="Southbound",$AH$11="Westbound")),'Raw Data'!BG1305,IF(AND($AE$11=$AL$7,OR($AH$11="Southbound",$AH$11="Westbound")),'Raw Data'!BG1512,IF(AND($AE$11=$AL$1,$AH$11="Combined"),SUM('Raw Data'!BG269:BG270),IF(AND($AE$11=$AL$2,$AH$11="Combined"),SUM('Raw Data'!BG476:BG477),IF(AND($AE$11=$AL$3,$AH$11="Combined"),SUM('Raw Data'!BG683:BG684),IF(AND($AE$11=$AL$4,$AH$11="Combined"),SUM('Raw Data'!BG890:BG891),IF(AND($AE$11=$AL$5,$AH$11="Combined"),SUM('Raw Data'!BG1097:BG1098),IF(AND($AE$11=$AL$6,$AH$11="Combined"),SUM('Raw Data'!BG1304:BG1305),IF(AND($AE$11=$AL$7,$AH$11="Combined"),SUM('Raw Data'!BG1511:BG1512),"Error")))))))))))))))))))))</f>
        <v>0</v>
      </c>
      <c r="X87" s="6">
        <f t="shared" si="5"/>
        <v>4</v>
      </c>
      <c r="Y87" s="24">
        <f t="shared" si="3"/>
        <v>16.666666666666664</v>
      </c>
      <c r="Z87" s="6" t="str">
        <f>IF(AND($AE$11=$AL$1,OR($AH$11="Northbound",$AH$11="Eastbound")),'Raw Data'!BH269,IF(AND($AE$11=$AL$2,OR($AH$11="Northbound",$AH$11="Eastbound")),'Raw Data'!BH476,IF(AND($AE$11=$AL$3,OR($AH$11="Northbound",$AH$11="Eastbound")),'Raw Data'!BH683,IF(AND($AE$11=$AL$4,OR($AH$11="Northbound",$AH$11="Eastbound")),'Raw Data'!BH890,IF(AND($AE$11=$AL$5,OR($AH$11="Northbound",$AH$11="Eastbound")),'Raw Data'!BH1097,IF(AND($AE$11=$AL$6,OR($AH$11="Northbound",$AH$11="Eastbound")),'Raw Data'!BH1304,IF(AND($AE$11=$AL$7,OR($AH$11="Northbound",$AH$11="Eastbound")),'Raw Data'!BH1511,IF(AND($AE$11=$AL$1,OR($AH$11="Southbound",$AH$11="Westbound")),'Raw Data'!BH270,IF(AND($AE$11=$AL$2,OR($AH$11="Southbound",$AH$11="Westbound")),'Raw Data'!BH477,IF(AND($AE$11=$AL$3,OR($AH$11="Southbound",$AH$11="Westbound")),'Raw Data'!BH684,IF(AND($AE$11=$AL$4,OR($AH$11="Southbound",$AH$11="Westbound")),'Raw Data'!BH891,IF(AND($AE$11=$AL$5,OR($AH$11="Southbound",$AH$11="Westbound")),'Raw Data'!BH1098,IF(AND($AE$11=$AL$6,OR($AH$11="Southbound",$AH$11="Westbound")),'Raw Data'!BH1305,IF(AND($AE$11=$AL$7,OR($AH$11="Southbound",$AH$11="Westbound")),'Raw Data'!BH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7" s="6" t="str">
        <f>IF(AND($AE$11=$AL$1,OR($AH$11="Northbound",$AH$11="Eastbound")),'Raw Data'!BI269,IF(AND($AE$11=$AL$2,OR($AH$11="Northbound",$AH$11="Eastbound")),'Raw Data'!BI476,IF(AND($AE$11=$AL$3,OR($AH$11="Northbound",$AH$11="Eastbound")),'Raw Data'!BI683,IF(AND($AE$11=$AL$4,OR($AH$11="Northbound",$AH$11="Eastbound")),'Raw Data'!BI890,IF(AND($AE$11=$AL$5,OR($AH$11="Northbound",$AH$11="Eastbound")),'Raw Data'!BI1097,IF(AND($AE$11=$AL$6,OR($AH$11="Northbound",$AH$11="Eastbound")),'Raw Data'!BI1304,IF(AND($AE$11=$AL$7,OR($AH$11="Northbound",$AH$11="Eastbound")),'Raw Data'!BI1511,IF(AND($AE$11=$AL$1,OR($AH$11="Southbound",$AH$11="Westbound")),'Raw Data'!BI270,IF(AND($AE$11=$AL$2,OR($AH$11="Southbound",$AH$11="Westbound")),'Raw Data'!BI477,IF(AND($AE$11=$AL$3,OR($AH$11="Southbound",$AH$11="Westbound")),'Raw Data'!BI684,IF(AND($AE$11=$AL$4,OR($AH$11="Southbound",$AH$11="Westbound")),'Raw Data'!BI891,IF(AND($AE$11=$AL$5,OR($AH$11="Southbound",$AH$11="Westbound")),'Raw Data'!BI1098,IF(AND($AE$11=$AL$6,OR($AH$11="Southbound",$AH$11="Westbound")),'Raw Data'!BI1305,IF(AND($AE$11=$AL$7,OR($AH$11="Southbound",$AH$11="Westbound")),'Raw Data'!BI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7" s="6" t="str">
        <f>IF(AND($AE$11=$AL$1,OR($AH$11="Northbound",$AH$11="Eastbound")),'Raw Data'!BJ269,IF(AND($AE$11=$AL$2,OR($AH$11="Northbound",$AH$11="Eastbound")),'Raw Data'!BJ476,IF(AND($AE$11=$AL$3,OR($AH$11="Northbound",$AH$11="Eastbound")),'Raw Data'!BJ683,IF(AND($AE$11=$AL$4,OR($AH$11="Northbound",$AH$11="Eastbound")),'Raw Data'!BJ890,IF(AND($AE$11=$AL$5,OR($AH$11="Northbound",$AH$11="Eastbound")),'Raw Data'!BJ1097,IF(AND($AE$11=$AL$6,OR($AH$11="Northbound",$AH$11="Eastbound")),'Raw Data'!BJ1304,IF(AND($AE$11=$AL$7,OR($AH$11="Northbound",$AH$11="Eastbound")),'Raw Data'!BJ1511,IF(AND($AE$11=$AL$1,OR($AH$11="Southbound",$AH$11="Westbound")),'Raw Data'!BJ270,IF(AND($AE$11=$AL$2,OR($AH$11="Southbound",$AH$11="Westbound")),'Raw Data'!BJ477,IF(AND($AE$11=$AL$3,OR($AH$11="Southbound",$AH$11="Westbound")),'Raw Data'!BJ684,IF(AND($AE$11=$AL$4,OR($AH$11="Southbound",$AH$11="Westbound")),'Raw Data'!BJ891,IF(AND($AE$11=$AL$5,OR($AH$11="Southbound",$AH$11="Westbound")),'Raw Data'!BJ1098,IF(AND($AE$11=$AL$6,OR($AH$11="Southbound",$AH$11="Westbound")),'Raw Data'!BJ1305,IF(AND($AE$11=$AL$7,OR($AH$11="Southbound",$AH$11="Westbound")),'Raw Data'!BJ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7" s="70" t="str">
        <f>IF(AND($AE$11=$AL$1,OR($AH$11="Northbound",$AH$11="Eastbound")),'Raw Data'!BK269,IF(AND($AE$11=$AL$2,OR($AH$11="Northbound",$AH$11="Eastbound")),'Raw Data'!BK476,IF(AND($AE$11=$AL$3,OR($AH$11="Northbound",$AH$11="Eastbound")),'Raw Data'!BK683,IF(AND($AE$11=$AL$4,OR($AH$11="Northbound",$AH$11="Eastbound")),'Raw Data'!BK890,IF(AND($AE$11=$AL$5,OR($AH$11="Northbound",$AH$11="Eastbound")),'Raw Data'!BK1097,IF(AND($AE$11=$AL$6,OR($AH$11="Northbound",$AH$11="Eastbound")),'Raw Data'!BK1304,IF(AND($AE$11=$AL$7,OR($AH$11="Northbound",$AH$11="Eastbound")),'Raw Data'!BK1511,IF(AND($AE$11=$AL$1,OR($AH$11="Southbound",$AH$11="Westbound")),'Raw Data'!BK270,IF(AND($AE$11=$AL$2,OR($AH$11="Southbound",$AH$11="Westbound")),'Raw Data'!BK477,IF(AND($AE$11=$AL$3,OR($AH$11="Southbound",$AH$11="Westbound")),'Raw Data'!BK684,IF(AND($AE$11=$AL$4,OR($AH$11="Southbound",$AH$11="Westbound")),'Raw Data'!BK891,IF(AND($AE$11=$AL$5,OR($AH$11="Southbound",$AH$11="Westbound")),'Raw Data'!BK1098,IF(AND($AE$11=$AL$6,OR($AH$11="Southbound",$AH$11="Westbound")),'Raw Data'!BK1305,IF(AND($AE$11=$AL$7,OR($AH$11="Southbound",$AH$11="Westbound")),'Raw Data'!BK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7" s="47"/>
      <c r="AF87" s="47"/>
      <c r="AG87" s="47"/>
      <c r="AH87" s="47"/>
      <c r="AI87" s="47"/>
      <c r="AJ87" s="47"/>
      <c r="AK87" s="47"/>
      <c r="AL87" s="51"/>
      <c r="AM87" s="51"/>
      <c r="AN87" s="41"/>
      <c r="AO87" s="51"/>
      <c r="AQ87" s="47"/>
      <c r="AR87" s="47"/>
      <c r="AT87" s="47"/>
      <c r="AU87" s="47"/>
    </row>
    <row r="88" spans="1:47" ht="13.8" x14ac:dyDescent="0.25">
      <c r="A88" s="43">
        <v>0.77083333333333404</v>
      </c>
      <c r="B88" s="54">
        <f t="shared" si="4"/>
        <v>8</v>
      </c>
      <c r="C88" s="6">
        <f>IF(AND($AE$11=$AL$1,OR($AH$11="Northbound",$AH$11="Eastbound")),'Raw Data'!AM271,IF(AND($AE$11=$AL$2,OR($AH$11="Northbound",$AH$11="Eastbound")),'Raw Data'!AM478,IF(AND($AE$11=$AL$3,OR($AH$11="Northbound",$AH$11="Eastbound")),'Raw Data'!AM685,IF(AND($AE$11=$AL$4,OR($AH$11="Northbound",$AH$11="Eastbound")),'Raw Data'!AM892,IF(AND($AE$11=$AL$5,OR($AH$11="Northbound",$AH$11="Eastbound")),'Raw Data'!AM1099,IF(AND($AE$11=$AL$6,OR($AH$11="Northbound",$AH$11="Eastbound")),'Raw Data'!AM1306,IF(AND($AE$11=$AL$7,OR($AH$11="Northbound",$AH$11="Eastbound")),'Raw Data'!AM1513,IF(AND($AE$11=$AL$1,OR($AH$11="Southbound",$AH$11="Westbound")),'Raw Data'!AM272,IF(AND($AE$11=$AL$2,OR($AH$11="Southbound",$AH$11="Westbound")),'Raw Data'!AM479,IF(AND($AE$11=$AL$3,OR($AH$11="Southbound",$AH$11="Westbound")),'Raw Data'!AM686,IF(AND($AE$11=$AL$4,OR($AH$11="Southbound",$AH$11="Westbound")),'Raw Data'!AM893,IF(AND($AE$11=$AL$5,OR($AH$11="Southbound",$AH$11="Westbound")),'Raw Data'!AM1100,IF(AND($AE$11=$AL$6,OR($AH$11="Southbound",$AH$11="Westbound")),'Raw Data'!AM1307,IF(AND($AE$11=$AL$7,OR($AH$11="Southbound",$AH$11="Westbound")),'Raw Data'!AM1514,IF(AND($AE$11=$AL$1,$AH$11="Combined"),SUM('Raw Data'!AM271:AM272),IF(AND($AE$11=$AL$2,$AH$11="Combined"),SUM('Raw Data'!AM478:AM479),IF(AND($AE$11=$AL$3,$AH$11="Combined"),SUM('Raw Data'!AM685:AM686),IF(AND($AE$11=$AL$4,$AH$11="Combined"),SUM('Raw Data'!AM892:AM893),IF(AND($AE$11=$AL$5,$AH$11="Combined"),SUM('Raw Data'!AM1099:AM1100),IF(AND($AE$11=$AL$6,$AH$11="Combined"),SUM('Raw Data'!AM1306:AM1307),IF(AND($AE$11=$AL$7,$AH$11="Combined"),SUM('Raw Data'!AM1513:AM1514),"Error")))))))))))))))))))))</f>
        <v>1</v>
      </c>
      <c r="D88" s="6">
        <f>IF(AND($AE$11=$AL$1,OR($AH$11="Northbound",$AH$11="Eastbound")),'Raw Data'!AN271,IF(AND($AE$11=$AL$2,OR($AH$11="Northbound",$AH$11="Eastbound")),'Raw Data'!AN478,IF(AND($AE$11=$AL$3,OR($AH$11="Northbound",$AH$11="Eastbound")),'Raw Data'!AN685,IF(AND($AE$11=$AL$4,OR($AH$11="Northbound",$AH$11="Eastbound")),'Raw Data'!AN892,IF(AND($AE$11=$AL$5,OR($AH$11="Northbound",$AH$11="Eastbound")),'Raw Data'!AN1099,IF(AND($AE$11=$AL$6,OR($AH$11="Northbound",$AH$11="Eastbound")),'Raw Data'!AN1306,IF(AND($AE$11=$AL$7,OR($AH$11="Northbound",$AH$11="Eastbound")),'Raw Data'!AN1513,IF(AND($AE$11=$AL$1,OR($AH$11="Southbound",$AH$11="Westbound")),'Raw Data'!AN272,IF(AND($AE$11=$AL$2,OR($AH$11="Southbound",$AH$11="Westbound")),'Raw Data'!AN479,IF(AND($AE$11=$AL$3,OR($AH$11="Southbound",$AH$11="Westbound")),'Raw Data'!AN686,IF(AND($AE$11=$AL$4,OR($AH$11="Southbound",$AH$11="Westbound")),'Raw Data'!AN893,IF(AND($AE$11=$AL$5,OR($AH$11="Southbound",$AH$11="Westbound")),'Raw Data'!AN1100,IF(AND($AE$11=$AL$6,OR($AH$11="Southbound",$AH$11="Westbound")),'Raw Data'!AN1307,IF(AND($AE$11=$AL$7,OR($AH$11="Southbound",$AH$11="Westbound")),'Raw Data'!AN1514,IF(AND($AE$11=$AL$1,$AH$11="Combined"),SUM('Raw Data'!AN271:AN272),IF(AND($AE$11=$AL$2,$AH$11="Combined"),SUM('Raw Data'!AN478:AN479),IF(AND($AE$11=$AL$3,$AH$11="Combined"),SUM('Raw Data'!AN685:AN686),IF(AND($AE$11=$AL$4,$AH$11="Combined"),SUM('Raw Data'!AN892:AN893),IF(AND($AE$11=$AL$5,$AH$11="Combined"),SUM('Raw Data'!AN1099:AN1100),IF(AND($AE$11=$AL$6,$AH$11="Combined"),SUM('Raw Data'!AN1306:AN1307),IF(AND($AE$11=$AL$7,$AH$11="Combined"),SUM('Raw Data'!AN1513:AN1514),"Error")))))))))))))))))))))</f>
        <v>1</v>
      </c>
      <c r="E88" s="6">
        <f>IF(AND($AE$11=$AL$1,OR($AH$11="Northbound",$AH$11="Eastbound")),'Raw Data'!AO271,IF(AND($AE$11=$AL$2,OR($AH$11="Northbound",$AH$11="Eastbound")),'Raw Data'!AO478,IF(AND($AE$11=$AL$3,OR($AH$11="Northbound",$AH$11="Eastbound")),'Raw Data'!AO685,IF(AND($AE$11=$AL$4,OR($AH$11="Northbound",$AH$11="Eastbound")),'Raw Data'!AO892,IF(AND($AE$11=$AL$5,OR($AH$11="Northbound",$AH$11="Eastbound")),'Raw Data'!AO1099,IF(AND($AE$11=$AL$6,OR($AH$11="Northbound",$AH$11="Eastbound")),'Raw Data'!AO1306,IF(AND($AE$11=$AL$7,OR($AH$11="Northbound",$AH$11="Eastbound")),'Raw Data'!AO1513,IF(AND($AE$11=$AL$1,OR($AH$11="Southbound",$AH$11="Westbound")),'Raw Data'!AO272,IF(AND($AE$11=$AL$2,OR($AH$11="Southbound",$AH$11="Westbound")),'Raw Data'!AO479,IF(AND($AE$11=$AL$3,OR($AH$11="Southbound",$AH$11="Westbound")),'Raw Data'!AO686,IF(AND($AE$11=$AL$4,OR($AH$11="Southbound",$AH$11="Westbound")),'Raw Data'!AO893,IF(AND($AE$11=$AL$5,OR($AH$11="Southbound",$AH$11="Westbound")),'Raw Data'!AO1100,IF(AND($AE$11=$AL$6,OR($AH$11="Southbound",$AH$11="Westbound")),'Raw Data'!AO1307,IF(AND($AE$11=$AL$7,OR($AH$11="Southbound",$AH$11="Westbound")),'Raw Data'!AO1514,IF(AND($AE$11=$AL$1,$AH$11="Combined"),SUM('Raw Data'!AO271:AO272),IF(AND($AE$11=$AL$2,$AH$11="Combined"),SUM('Raw Data'!AO478:AO479),IF(AND($AE$11=$AL$3,$AH$11="Combined"),SUM('Raw Data'!AO685:AO686),IF(AND($AE$11=$AL$4,$AH$11="Combined"),SUM('Raw Data'!AO892:AO893),IF(AND($AE$11=$AL$5,$AH$11="Combined"),SUM('Raw Data'!AO1099:AO1100),IF(AND($AE$11=$AL$6,$AH$11="Combined"),SUM('Raw Data'!AO1306:AO1307),IF(AND($AE$11=$AL$7,$AH$11="Combined"),SUM('Raw Data'!AO1513:AO1514),"Error")))))))))))))))))))))</f>
        <v>5</v>
      </c>
      <c r="F88" s="6">
        <f>IF(AND($AE$11=$AL$1,OR($AH$11="Northbound",$AH$11="Eastbound")),'Raw Data'!AP271,IF(AND($AE$11=$AL$2,OR($AH$11="Northbound",$AH$11="Eastbound")),'Raw Data'!AP478,IF(AND($AE$11=$AL$3,OR($AH$11="Northbound",$AH$11="Eastbound")),'Raw Data'!AP685,IF(AND($AE$11=$AL$4,OR($AH$11="Northbound",$AH$11="Eastbound")),'Raw Data'!AP892,IF(AND($AE$11=$AL$5,OR($AH$11="Northbound",$AH$11="Eastbound")),'Raw Data'!AP1099,IF(AND($AE$11=$AL$6,OR($AH$11="Northbound",$AH$11="Eastbound")),'Raw Data'!AP1306,IF(AND($AE$11=$AL$7,OR($AH$11="Northbound",$AH$11="Eastbound")),'Raw Data'!AP1513,IF(AND($AE$11=$AL$1,OR($AH$11="Southbound",$AH$11="Westbound")),'Raw Data'!AP272,IF(AND($AE$11=$AL$2,OR($AH$11="Southbound",$AH$11="Westbound")),'Raw Data'!AP479,IF(AND($AE$11=$AL$3,OR($AH$11="Southbound",$AH$11="Westbound")),'Raw Data'!AP686,IF(AND($AE$11=$AL$4,OR($AH$11="Southbound",$AH$11="Westbound")),'Raw Data'!AP893,IF(AND($AE$11=$AL$5,OR($AH$11="Southbound",$AH$11="Westbound")),'Raw Data'!AP1100,IF(AND($AE$11=$AL$6,OR($AH$11="Southbound",$AH$11="Westbound")),'Raw Data'!AP1307,IF(AND($AE$11=$AL$7,OR($AH$11="Southbound",$AH$11="Westbound")),'Raw Data'!AP1514,IF(AND($AE$11=$AL$1,$AH$11="Combined"),SUM('Raw Data'!AP271:AP272),IF(AND($AE$11=$AL$2,$AH$11="Combined"),SUM('Raw Data'!AP478:AP479),IF(AND($AE$11=$AL$3,$AH$11="Combined"),SUM('Raw Data'!AP685:AP686),IF(AND($AE$11=$AL$4,$AH$11="Combined"),SUM('Raw Data'!AP892:AP893),IF(AND($AE$11=$AL$5,$AH$11="Combined"),SUM('Raw Data'!AP1099:AP1100),IF(AND($AE$11=$AL$6,$AH$11="Combined"),SUM('Raw Data'!AP1306:AP1307),IF(AND($AE$11=$AL$7,$AH$11="Combined"),SUM('Raw Data'!AP1513:AP1514),"Error")))))))))))))))))))))</f>
        <v>0</v>
      </c>
      <c r="G88" s="6">
        <f>IF(AND($AE$11=$AL$1,OR($AH$11="Northbound",$AH$11="Eastbound")),'Raw Data'!AQ271,IF(AND($AE$11=$AL$2,OR($AH$11="Northbound",$AH$11="Eastbound")),'Raw Data'!AQ478,IF(AND($AE$11=$AL$3,OR($AH$11="Northbound",$AH$11="Eastbound")),'Raw Data'!AQ685,IF(AND($AE$11=$AL$4,OR($AH$11="Northbound",$AH$11="Eastbound")),'Raw Data'!AQ892,IF(AND($AE$11=$AL$5,OR($AH$11="Northbound",$AH$11="Eastbound")),'Raw Data'!AQ1099,IF(AND($AE$11=$AL$6,OR($AH$11="Northbound",$AH$11="Eastbound")),'Raw Data'!AQ1306,IF(AND($AE$11=$AL$7,OR($AH$11="Northbound",$AH$11="Eastbound")),'Raw Data'!AQ1513,IF(AND($AE$11=$AL$1,OR($AH$11="Southbound",$AH$11="Westbound")),'Raw Data'!AQ272,IF(AND($AE$11=$AL$2,OR($AH$11="Southbound",$AH$11="Westbound")),'Raw Data'!AQ479,IF(AND($AE$11=$AL$3,OR($AH$11="Southbound",$AH$11="Westbound")),'Raw Data'!AQ686,IF(AND($AE$11=$AL$4,OR($AH$11="Southbound",$AH$11="Westbound")),'Raw Data'!AQ893,IF(AND($AE$11=$AL$5,OR($AH$11="Southbound",$AH$11="Westbound")),'Raw Data'!AQ1100,IF(AND($AE$11=$AL$6,OR($AH$11="Southbound",$AH$11="Westbound")),'Raw Data'!AQ1307,IF(AND($AE$11=$AL$7,OR($AH$11="Southbound",$AH$11="Westbound")),'Raw Data'!AQ1514,IF(AND($AE$11=$AL$1,$AH$11="Combined"),SUM('Raw Data'!AQ271:AQ272),IF(AND($AE$11=$AL$2,$AH$11="Combined"),SUM('Raw Data'!AQ478:AQ479),IF(AND($AE$11=$AL$3,$AH$11="Combined"),SUM('Raw Data'!AQ685:AQ686),IF(AND($AE$11=$AL$4,$AH$11="Combined"),SUM('Raw Data'!AQ892:AQ893),IF(AND($AE$11=$AL$5,$AH$11="Combined"),SUM('Raw Data'!AQ1099:AQ1100),IF(AND($AE$11=$AL$6,$AH$11="Combined"),SUM('Raw Data'!AQ1306:AQ1307),IF(AND($AE$11=$AL$7,$AH$11="Combined"),SUM('Raw Data'!AQ1513:AQ1514),"Error")))))))))))))))))))))</f>
        <v>1</v>
      </c>
      <c r="H88" s="6">
        <f>IF(AND($AE$11=$AL$1,OR($AH$11="Northbound",$AH$11="Eastbound")),'Raw Data'!AR271,IF(AND($AE$11=$AL$2,OR($AH$11="Northbound",$AH$11="Eastbound")),'Raw Data'!AR478,IF(AND($AE$11=$AL$3,OR($AH$11="Northbound",$AH$11="Eastbound")),'Raw Data'!AR685,IF(AND($AE$11=$AL$4,OR($AH$11="Northbound",$AH$11="Eastbound")),'Raw Data'!AR892,IF(AND($AE$11=$AL$5,OR($AH$11="Northbound",$AH$11="Eastbound")),'Raw Data'!AR1099,IF(AND($AE$11=$AL$6,OR($AH$11="Northbound",$AH$11="Eastbound")),'Raw Data'!AR1306,IF(AND($AE$11=$AL$7,OR($AH$11="Northbound",$AH$11="Eastbound")),'Raw Data'!AR1513,IF(AND($AE$11=$AL$1,OR($AH$11="Southbound",$AH$11="Westbound")),'Raw Data'!AR272,IF(AND($AE$11=$AL$2,OR($AH$11="Southbound",$AH$11="Westbound")),'Raw Data'!AR479,IF(AND($AE$11=$AL$3,OR($AH$11="Southbound",$AH$11="Westbound")),'Raw Data'!AR686,IF(AND($AE$11=$AL$4,OR($AH$11="Southbound",$AH$11="Westbound")),'Raw Data'!AR893,IF(AND($AE$11=$AL$5,OR($AH$11="Southbound",$AH$11="Westbound")),'Raw Data'!AR1100,IF(AND($AE$11=$AL$6,OR($AH$11="Southbound",$AH$11="Westbound")),'Raw Data'!AR1307,IF(AND($AE$11=$AL$7,OR($AH$11="Southbound",$AH$11="Westbound")),'Raw Data'!AR1514,IF(AND($AE$11=$AL$1,$AH$11="Combined"),SUM('Raw Data'!AR271:AR272),IF(AND($AE$11=$AL$2,$AH$11="Combined"),SUM('Raw Data'!AR478:AR479),IF(AND($AE$11=$AL$3,$AH$11="Combined"),SUM('Raw Data'!AR685:AR686),IF(AND($AE$11=$AL$4,$AH$11="Combined"),SUM('Raw Data'!AR892:AR893),IF(AND($AE$11=$AL$5,$AH$11="Combined"),SUM('Raw Data'!AR1099:AR1100),IF(AND($AE$11=$AL$6,$AH$11="Combined"),SUM('Raw Data'!AR1306:AR1307),IF(AND($AE$11=$AL$7,$AH$11="Combined"),SUM('Raw Data'!AR1513:AR1514),"Error")))))))))))))))))))))</f>
        <v>0</v>
      </c>
      <c r="I88" s="6">
        <f>IF(AND($AE$11=$AL$1,OR($AH$11="Northbound",$AH$11="Eastbound")),'Raw Data'!AS271,IF(AND($AE$11=$AL$2,OR($AH$11="Northbound",$AH$11="Eastbound")),'Raw Data'!AS478,IF(AND($AE$11=$AL$3,OR($AH$11="Northbound",$AH$11="Eastbound")),'Raw Data'!AS685,IF(AND($AE$11=$AL$4,OR($AH$11="Northbound",$AH$11="Eastbound")),'Raw Data'!AS892,IF(AND($AE$11=$AL$5,OR($AH$11="Northbound",$AH$11="Eastbound")),'Raw Data'!AS1099,IF(AND($AE$11=$AL$6,OR($AH$11="Northbound",$AH$11="Eastbound")),'Raw Data'!AS1306,IF(AND($AE$11=$AL$7,OR($AH$11="Northbound",$AH$11="Eastbound")),'Raw Data'!AS1513,IF(AND($AE$11=$AL$1,OR($AH$11="Southbound",$AH$11="Westbound")),'Raw Data'!AS272,IF(AND($AE$11=$AL$2,OR($AH$11="Southbound",$AH$11="Westbound")),'Raw Data'!AS479,IF(AND($AE$11=$AL$3,OR($AH$11="Southbound",$AH$11="Westbound")),'Raw Data'!AS686,IF(AND($AE$11=$AL$4,OR($AH$11="Southbound",$AH$11="Westbound")),'Raw Data'!AS893,IF(AND($AE$11=$AL$5,OR($AH$11="Southbound",$AH$11="Westbound")),'Raw Data'!AS1100,IF(AND($AE$11=$AL$6,OR($AH$11="Southbound",$AH$11="Westbound")),'Raw Data'!AS1307,IF(AND($AE$11=$AL$7,OR($AH$11="Southbound",$AH$11="Westbound")),'Raw Data'!AS1514,IF(AND($AE$11=$AL$1,$AH$11="Combined"),SUM('Raw Data'!AS271:AS272),IF(AND($AE$11=$AL$2,$AH$11="Combined"),SUM('Raw Data'!AS478:AS479),IF(AND($AE$11=$AL$3,$AH$11="Combined"),SUM('Raw Data'!AS685:AS686),IF(AND($AE$11=$AL$4,$AH$11="Combined"),SUM('Raw Data'!AS892:AS893),IF(AND($AE$11=$AL$5,$AH$11="Combined"),SUM('Raw Data'!AS1099:AS1100),IF(AND($AE$11=$AL$6,$AH$11="Combined"),SUM('Raw Data'!AS1306:AS1307),IF(AND($AE$11=$AL$7,$AH$11="Combined"),SUM('Raw Data'!AS1513:AS1514),"Error")))))))))))))))))))))</f>
        <v>0</v>
      </c>
      <c r="J88" s="6">
        <f>IF(AND($AE$11=$AL$1,OR($AH$11="Northbound",$AH$11="Eastbound")),'Raw Data'!AT271,IF(AND($AE$11=$AL$2,OR($AH$11="Northbound",$AH$11="Eastbound")),'Raw Data'!AT478,IF(AND($AE$11=$AL$3,OR($AH$11="Northbound",$AH$11="Eastbound")),'Raw Data'!AT685,IF(AND($AE$11=$AL$4,OR($AH$11="Northbound",$AH$11="Eastbound")),'Raw Data'!AT892,IF(AND($AE$11=$AL$5,OR($AH$11="Northbound",$AH$11="Eastbound")),'Raw Data'!AT1099,IF(AND($AE$11=$AL$6,OR($AH$11="Northbound",$AH$11="Eastbound")),'Raw Data'!AT1306,IF(AND($AE$11=$AL$7,OR($AH$11="Northbound",$AH$11="Eastbound")),'Raw Data'!AT1513,IF(AND($AE$11=$AL$1,OR($AH$11="Southbound",$AH$11="Westbound")),'Raw Data'!AT272,IF(AND($AE$11=$AL$2,OR($AH$11="Southbound",$AH$11="Westbound")),'Raw Data'!AT479,IF(AND($AE$11=$AL$3,OR($AH$11="Southbound",$AH$11="Westbound")),'Raw Data'!AT686,IF(AND($AE$11=$AL$4,OR($AH$11="Southbound",$AH$11="Westbound")),'Raw Data'!AT893,IF(AND($AE$11=$AL$5,OR($AH$11="Southbound",$AH$11="Westbound")),'Raw Data'!AT1100,IF(AND($AE$11=$AL$6,OR($AH$11="Southbound",$AH$11="Westbound")),'Raw Data'!AT1307,IF(AND($AE$11=$AL$7,OR($AH$11="Southbound",$AH$11="Westbound")),'Raw Data'!AT1514,IF(AND($AE$11=$AL$1,$AH$11="Combined"),SUM('Raw Data'!AT271:AT272),IF(AND($AE$11=$AL$2,$AH$11="Combined"),SUM('Raw Data'!AT478:AT479),IF(AND($AE$11=$AL$3,$AH$11="Combined"),SUM('Raw Data'!AT685:AT686),IF(AND($AE$11=$AL$4,$AH$11="Combined"),SUM('Raw Data'!AT892:AT893),IF(AND($AE$11=$AL$5,$AH$11="Combined"),SUM('Raw Data'!AT1099:AT1100),IF(AND($AE$11=$AL$6,$AH$11="Combined"),SUM('Raw Data'!AT1306:AT1307),IF(AND($AE$11=$AL$7,$AH$11="Combined"),SUM('Raw Data'!AT1513:AT1514),"Error")))))))))))))))))))))</f>
        <v>0</v>
      </c>
      <c r="K88" s="6">
        <f>IF(AND($AE$11=$AL$1,OR($AH$11="Northbound",$AH$11="Eastbound")),'Raw Data'!AU271,IF(AND($AE$11=$AL$2,OR($AH$11="Northbound",$AH$11="Eastbound")),'Raw Data'!AU478,IF(AND($AE$11=$AL$3,OR($AH$11="Northbound",$AH$11="Eastbound")),'Raw Data'!AU685,IF(AND($AE$11=$AL$4,OR($AH$11="Northbound",$AH$11="Eastbound")),'Raw Data'!AU892,IF(AND($AE$11=$AL$5,OR($AH$11="Northbound",$AH$11="Eastbound")),'Raw Data'!AU1099,IF(AND($AE$11=$AL$6,OR($AH$11="Northbound",$AH$11="Eastbound")),'Raw Data'!AU1306,IF(AND($AE$11=$AL$7,OR($AH$11="Northbound",$AH$11="Eastbound")),'Raw Data'!AU1513,IF(AND($AE$11=$AL$1,OR($AH$11="Southbound",$AH$11="Westbound")),'Raw Data'!AU272,IF(AND($AE$11=$AL$2,OR($AH$11="Southbound",$AH$11="Westbound")),'Raw Data'!AU479,IF(AND($AE$11=$AL$3,OR($AH$11="Southbound",$AH$11="Westbound")),'Raw Data'!AU686,IF(AND($AE$11=$AL$4,OR($AH$11="Southbound",$AH$11="Westbound")),'Raw Data'!AU893,IF(AND($AE$11=$AL$5,OR($AH$11="Southbound",$AH$11="Westbound")),'Raw Data'!AU1100,IF(AND($AE$11=$AL$6,OR($AH$11="Southbound",$AH$11="Westbound")),'Raw Data'!AU1307,IF(AND($AE$11=$AL$7,OR($AH$11="Southbound",$AH$11="Westbound")),'Raw Data'!AU1514,IF(AND($AE$11=$AL$1,$AH$11="Combined"),SUM('Raw Data'!AU271:AU272),IF(AND($AE$11=$AL$2,$AH$11="Combined"),SUM('Raw Data'!AU478:AU479),IF(AND($AE$11=$AL$3,$AH$11="Combined"),SUM('Raw Data'!AU685:AU686),IF(AND($AE$11=$AL$4,$AH$11="Combined"),SUM('Raw Data'!AU892:AU893),IF(AND($AE$11=$AL$5,$AH$11="Combined"),SUM('Raw Data'!AU1099:AU1100),IF(AND($AE$11=$AL$6,$AH$11="Combined"),SUM('Raw Data'!AU1306:AU1307),IF(AND($AE$11=$AL$7,$AH$11="Combined"),SUM('Raw Data'!AU1513:AU1514),"Error")))))))))))))))))))))</f>
        <v>0</v>
      </c>
      <c r="L88" s="6">
        <f>IF(AND($AE$11=$AL$1,OR($AH$11="Northbound",$AH$11="Eastbound")),'Raw Data'!AV271,IF(AND($AE$11=$AL$2,OR($AH$11="Northbound",$AH$11="Eastbound")),'Raw Data'!AV478,IF(AND($AE$11=$AL$3,OR($AH$11="Northbound",$AH$11="Eastbound")),'Raw Data'!AV685,IF(AND($AE$11=$AL$4,OR($AH$11="Northbound",$AH$11="Eastbound")),'Raw Data'!AV892,IF(AND($AE$11=$AL$5,OR($AH$11="Northbound",$AH$11="Eastbound")),'Raw Data'!AV1099,IF(AND($AE$11=$AL$6,OR($AH$11="Northbound",$AH$11="Eastbound")),'Raw Data'!AV1306,IF(AND($AE$11=$AL$7,OR($AH$11="Northbound",$AH$11="Eastbound")),'Raw Data'!AV1513,IF(AND($AE$11=$AL$1,OR($AH$11="Southbound",$AH$11="Westbound")),'Raw Data'!AV272,IF(AND($AE$11=$AL$2,OR($AH$11="Southbound",$AH$11="Westbound")),'Raw Data'!AV479,IF(AND($AE$11=$AL$3,OR($AH$11="Southbound",$AH$11="Westbound")),'Raw Data'!AV686,IF(AND($AE$11=$AL$4,OR($AH$11="Southbound",$AH$11="Westbound")),'Raw Data'!AV893,IF(AND($AE$11=$AL$5,OR($AH$11="Southbound",$AH$11="Westbound")),'Raw Data'!AV1100,IF(AND($AE$11=$AL$6,OR($AH$11="Southbound",$AH$11="Westbound")),'Raw Data'!AV1307,IF(AND($AE$11=$AL$7,OR($AH$11="Southbound",$AH$11="Westbound")),'Raw Data'!AV1514,IF(AND($AE$11=$AL$1,$AH$11="Combined"),SUM('Raw Data'!AV271:AV272),IF(AND($AE$11=$AL$2,$AH$11="Combined"),SUM('Raw Data'!AV478:AV479),IF(AND($AE$11=$AL$3,$AH$11="Combined"),SUM('Raw Data'!AV685:AV686),IF(AND($AE$11=$AL$4,$AH$11="Combined"),SUM('Raw Data'!AV892:AV893),IF(AND($AE$11=$AL$5,$AH$11="Combined"),SUM('Raw Data'!AV1099:AV1100),IF(AND($AE$11=$AL$6,$AH$11="Combined"),SUM('Raw Data'!AV1306:AV1307),IF(AND($AE$11=$AL$7,$AH$11="Combined"),SUM('Raw Data'!AV1513:AV1514),"Error")))))))))))))))))))))</f>
        <v>0</v>
      </c>
      <c r="M88" s="6">
        <f>IF(AND($AE$11=$AL$1,OR($AH$11="Northbound",$AH$11="Eastbound")),'Raw Data'!AW271,IF(AND($AE$11=$AL$2,OR($AH$11="Northbound",$AH$11="Eastbound")),'Raw Data'!AW478,IF(AND($AE$11=$AL$3,OR($AH$11="Northbound",$AH$11="Eastbound")),'Raw Data'!AW685,IF(AND($AE$11=$AL$4,OR($AH$11="Northbound",$AH$11="Eastbound")),'Raw Data'!AW892,IF(AND($AE$11=$AL$5,OR($AH$11="Northbound",$AH$11="Eastbound")),'Raw Data'!AW1099,IF(AND($AE$11=$AL$6,OR($AH$11="Northbound",$AH$11="Eastbound")),'Raw Data'!AW1306,IF(AND($AE$11=$AL$7,OR($AH$11="Northbound",$AH$11="Eastbound")),'Raw Data'!AW1513,IF(AND($AE$11=$AL$1,OR($AH$11="Southbound",$AH$11="Westbound")),'Raw Data'!AW272,IF(AND($AE$11=$AL$2,OR($AH$11="Southbound",$AH$11="Westbound")),'Raw Data'!AW479,IF(AND($AE$11=$AL$3,OR($AH$11="Southbound",$AH$11="Westbound")),'Raw Data'!AW686,IF(AND($AE$11=$AL$4,OR($AH$11="Southbound",$AH$11="Westbound")),'Raw Data'!AW893,IF(AND($AE$11=$AL$5,OR($AH$11="Southbound",$AH$11="Westbound")),'Raw Data'!AW1100,IF(AND($AE$11=$AL$6,OR($AH$11="Southbound",$AH$11="Westbound")),'Raw Data'!AW1307,IF(AND($AE$11=$AL$7,OR($AH$11="Southbound",$AH$11="Westbound")),'Raw Data'!AW1514,IF(AND($AE$11=$AL$1,$AH$11="Combined"),SUM('Raw Data'!AW271:AW272),IF(AND($AE$11=$AL$2,$AH$11="Combined"),SUM('Raw Data'!AW478:AW479),IF(AND($AE$11=$AL$3,$AH$11="Combined"),SUM('Raw Data'!AW685:AW686),IF(AND($AE$11=$AL$4,$AH$11="Combined"),SUM('Raw Data'!AW892:AW893),IF(AND($AE$11=$AL$5,$AH$11="Combined"),SUM('Raw Data'!AW1099:AW1100),IF(AND($AE$11=$AL$6,$AH$11="Combined"),SUM('Raw Data'!AW1306:AW1307),IF(AND($AE$11=$AL$7,$AH$11="Combined"),SUM('Raw Data'!AW1513:AW1514),"Error")))))))))))))))))))))</f>
        <v>0</v>
      </c>
      <c r="N88" s="6">
        <f>IF(AND($AE$11=$AL$1,OR($AH$11="Northbound",$AH$11="Eastbound")),'Raw Data'!AX271,IF(AND($AE$11=$AL$2,OR($AH$11="Northbound",$AH$11="Eastbound")),'Raw Data'!AX478,IF(AND($AE$11=$AL$3,OR($AH$11="Northbound",$AH$11="Eastbound")),'Raw Data'!AX685,IF(AND($AE$11=$AL$4,OR($AH$11="Northbound",$AH$11="Eastbound")),'Raw Data'!AX892,IF(AND($AE$11=$AL$5,OR($AH$11="Northbound",$AH$11="Eastbound")),'Raw Data'!AX1099,IF(AND($AE$11=$AL$6,OR($AH$11="Northbound",$AH$11="Eastbound")),'Raw Data'!AX1306,IF(AND($AE$11=$AL$7,OR($AH$11="Northbound",$AH$11="Eastbound")),'Raw Data'!AX1513,IF(AND($AE$11=$AL$1,OR($AH$11="Southbound",$AH$11="Westbound")),'Raw Data'!AX272,IF(AND($AE$11=$AL$2,OR($AH$11="Southbound",$AH$11="Westbound")),'Raw Data'!AX479,IF(AND($AE$11=$AL$3,OR($AH$11="Southbound",$AH$11="Westbound")),'Raw Data'!AX686,IF(AND($AE$11=$AL$4,OR($AH$11="Southbound",$AH$11="Westbound")),'Raw Data'!AX893,IF(AND($AE$11=$AL$5,OR($AH$11="Southbound",$AH$11="Westbound")),'Raw Data'!AX1100,IF(AND($AE$11=$AL$6,OR($AH$11="Southbound",$AH$11="Westbound")),'Raw Data'!AX1307,IF(AND($AE$11=$AL$7,OR($AH$11="Southbound",$AH$11="Westbound")),'Raw Data'!AX1514,IF(AND($AE$11=$AL$1,$AH$11="Combined"),SUM('Raw Data'!AX271:AX272),IF(AND($AE$11=$AL$2,$AH$11="Combined"),SUM('Raw Data'!AX478:AX479),IF(AND($AE$11=$AL$3,$AH$11="Combined"),SUM('Raw Data'!AX685:AX686),IF(AND($AE$11=$AL$4,$AH$11="Combined"),SUM('Raw Data'!AX892:AX893),IF(AND($AE$11=$AL$5,$AH$11="Combined"),SUM('Raw Data'!AX1099:AX1100),IF(AND($AE$11=$AL$6,$AH$11="Combined"),SUM('Raw Data'!AX1306:AX1307),IF(AND($AE$11=$AL$7,$AH$11="Combined"),SUM('Raw Data'!AX1513:AX1514),"Error")))))))))))))))))))))</f>
        <v>0</v>
      </c>
      <c r="O88" s="6">
        <f>IF(AND($AE$11=$AL$1,OR($AH$11="Northbound",$AH$11="Eastbound")),'Raw Data'!AY271,IF(AND($AE$11=$AL$2,OR($AH$11="Northbound",$AH$11="Eastbound")),'Raw Data'!AY478,IF(AND($AE$11=$AL$3,OR($AH$11="Northbound",$AH$11="Eastbound")),'Raw Data'!AY685,IF(AND($AE$11=$AL$4,OR($AH$11="Northbound",$AH$11="Eastbound")),'Raw Data'!AY892,IF(AND($AE$11=$AL$5,OR($AH$11="Northbound",$AH$11="Eastbound")),'Raw Data'!AY1099,IF(AND($AE$11=$AL$6,OR($AH$11="Northbound",$AH$11="Eastbound")),'Raw Data'!AY1306,IF(AND($AE$11=$AL$7,OR($AH$11="Northbound",$AH$11="Eastbound")),'Raw Data'!AY1513,IF(AND($AE$11=$AL$1,OR($AH$11="Southbound",$AH$11="Westbound")),'Raw Data'!AY272,IF(AND($AE$11=$AL$2,OR($AH$11="Southbound",$AH$11="Westbound")),'Raw Data'!AY479,IF(AND($AE$11=$AL$3,OR($AH$11="Southbound",$AH$11="Westbound")),'Raw Data'!AY686,IF(AND($AE$11=$AL$4,OR($AH$11="Southbound",$AH$11="Westbound")),'Raw Data'!AY893,IF(AND($AE$11=$AL$5,OR($AH$11="Southbound",$AH$11="Westbound")),'Raw Data'!AY1100,IF(AND($AE$11=$AL$6,OR($AH$11="Southbound",$AH$11="Westbound")),'Raw Data'!AY1307,IF(AND($AE$11=$AL$7,OR($AH$11="Southbound",$AH$11="Westbound")),'Raw Data'!AY1514,IF(AND($AE$11=$AL$1,$AH$11="Combined"),SUM('Raw Data'!AY271:AY272),IF(AND($AE$11=$AL$2,$AH$11="Combined"),SUM('Raw Data'!AY478:AY479),IF(AND($AE$11=$AL$3,$AH$11="Combined"),SUM('Raw Data'!AY685:AY686),IF(AND($AE$11=$AL$4,$AH$11="Combined"),SUM('Raw Data'!AY892:AY893),IF(AND($AE$11=$AL$5,$AH$11="Combined"),SUM('Raw Data'!AY1099:AY1100),IF(AND($AE$11=$AL$6,$AH$11="Combined"),SUM('Raw Data'!AY1306:AY1307),IF(AND($AE$11=$AL$7,$AH$11="Combined"),SUM('Raw Data'!AY1513:AY1514),"Error")))))))))))))))))))))</f>
        <v>0</v>
      </c>
      <c r="P88" s="6">
        <f>IF(AND($AE$11=$AL$1,OR($AH$11="Northbound",$AH$11="Eastbound")),'Raw Data'!AZ271,IF(AND($AE$11=$AL$2,OR($AH$11="Northbound",$AH$11="Eastbound")),'Raw Data'!AZ478,IF(AND($AE$11=$AL$3,OR($AH$11="Northbound",$AH$11="Eastbound")),'Raw Data'!AZ685,IF(AND($AE$11=$AL$4,OR($AH$11="Northbound",$AH$11="Eastbound")),'Raw Data'!AZ892,IF(AND($AE$11=$AL$5,OR($AH$11="Northbound",$AH$11="Eastbound")),'Raw Data'!AZ1099,IF(AND($AE$11=$AL$6,OR($AH$11="Northbound",$AH$11="Eastbound")),'Raw Data'!AZ1306,IF(AND($AE$11=$AL$7,OR($AH$11="Northbound",$AH$11="Eastbound")),'Raw Data'!AZ1513,IF(AND($AE$11=$AL$1,OR($AH$11="Southbound",$AH$11="Westbound")),'Raw Data'!AZ272,IF(AND($AE$11=$AL$2,OR($AH$11="Southbound",$AH$11="Westbound")),'Raw Data'!AZ479,IF(AND($AE$11=$AL$3,OR($AH$11="Southbound",$AH$11="Westbound")),'Raw Data'!AZ686,IF(AND($AE$11=$AL$4,OR($AH$11="Southbound",$AH$11="Westbound")),'Raw Data'!AZ893,IF(AND($AE$11=$AL$5,OR($AH$11="Southbound",$AH$11="Westbound")),'Raw Data'!AZ1100,IF(AND($AE$11=$AL$6,OR($AH$11="Southbound",$AH$11="Westbound")),'Raw Data'!AZ1307,IF(AND($AE$11=$AL$7,OR($AH$11="Southbound",$AH$11="Westbound")),'Raw Data'!AZ1514,IF(AND($AE$11=$AL$1,$AH$11="Combined"),SUM('Raw Data'!AZ271:AZ272),IF(AND($AE$11=$AL$2,$AH$11="Combined"),SUM('Raw Data'!AZ478:AZ479),IF(AND($AE$11=$AL$3,$AH$11="Combined"),SUM('Raw Data'!AZ685:AZ686),IF(AND($AE$11=$AL$4,$AH$11="Combined"),SUM('Raw Data'!AZ892:AZ893),IF(AND($AE$11=$AL$5,$AH$11="Combined"),SUM('Raw Data'!AZ1099:AZ1100),IF(AND($AE$11=$AL$6,$AH$11="Combined"),SUM('Raw Data'!AZ1306:AZ1307),IF(AND($AE$11=$AL$7,$AH$11="Combined"),SUM('Raw Data'!AZ1513:AZ1514),"Error")))))))))))))))))))))</f>
        <v>0</v>
      </c>
      <c r="Q88" s="6">
        <f>IF(AND($AE$11=$AL$1,OR($AH$11="Northbound",$AH$11="Eastbound")),'Raw Data'!BA271,IF(AND($AE$11=$AL$2,OR($AH$11="Northbound",$AH$11="Eastbound")),'Raw Data'!BA478,IF(AND($AE$11=$AL$3,OR($AH$11="Northbound",$AH$11="Eastbound")),'Raw Data'!BA685,IF(AND($AE$11=$AL$4,OR($AH$11="Northbound",$AH$11="Eastbound")),'Raw Data'!BA892,IF(AND($AE$11=$AL$5,OR($AH$11="Northbound",$AH$11="Eastbound")),'Raw Data'!BA1099,IF(AND($AE$11=$AL$6,OR($AH$11="Northbound",$AH$11="Eastbound")),'Raw Data'!BA1306,IF(AND($AE$11=$AL$7,OR($AH$11="Northbound",$AH$11="Eastbound")),'Raw Data'!BA1513,IF(AND($AE$11=$AL$1,OR($AH$11="Southbound",$AH$11="Westbound")),'Raw Data'!BA272,IF(AND($AE$11=$AL$2,OR($AH$11="Southbound",$AH$11="Westbound")),'Raw Data'!BA479,IF(AND($AE$11=$AL$3,OR($AH$11="Southbound",$AH$11="Westbound")),'Raw Data'!BA686,IF(AND($AE$11=$AL$4,OR($AH$11="Southbound",$AH$11="Westbound")),'Raw Data'!BA893,IF(AND($AE$11=$AL$5,OR($AH$11="Southbound",$AH$11="Westbound")),'Raw Data'!BA1100,IF(AND($AE$11=$AL$6,OR($AH$11="Southbound",$AH$11="Westbound")),'Raw Data'!BA1307,IF(AND($AE$11=$AL$7,OR($AH$11="Southbound",$AH$11="Westbound")),'Raw Data'!BA1514,IF(AND($AE$11=$AL$1,$AH$11="Combined"),SUM('Raw Data'!BA271:BA272),IF(AND($AE$11=$AL$2,$AH$11="Combined"),SUM('Raw Data'!BA478:BA479),IF(AND($AE$11=$AL$3,$AH$11="Combined"),SUM('Raw Data'!BA685:BA686),IF(AND($AE$11=$AL$4,$AH$11="Combined"),SUM('Raw Data'!BA892:BA893),IF(AND($AE$11=$AL$5,$AH$11="Combined"),SUM('Raw Data'!BA1099:BA1100),IF(AND($AE$11=$AL$6,$AH$11="Combined"),SUM('Raw Data'!BA1306:BA1307),IF(AND($AE$11=$AL$7,$AH$11="Combined"),SUM('Raw Data'!BA1513:BA1514),"Error")))))))))))))))))))))</f>
        <v>0</v>
      </c>
      <c r="R88" s="6">
        <f>IF(AND($AE$11=$AL$1,OR($AH$11="Northbound",$AH$11="Eastbound")),'Raw Data'!BB271,IF(AND($AE$11=$AL$2,OR($AH$11="Northbound",$AH$11="Eastbound")),'Raw Data'!BB478,IF(AND($AE$11=$AL$3,OR($AH$11="Northbound",$AH$11="Eastbound")),'Raw Data'!BB685,IF(AND($AE$11=$AL$4,OR($AH$11="Northbound",$AH$11="Eastbound")),'Raw Data'!BB892,IF(AND($AE$11=$AL$5,OR($AH$11="Northbound",$AH$11="Eastbound")),'Raw Data'!BB1099,IF(AND($AE$11=$AL$6,OR($AH$11="Northbound",$AH$11="Eastbound")),'Raw Data'!BB1306,IF(AND($AE$11=$AL$7,OR($AH$11="Northbound",$AH$11="Eastbound")),'Raw Data'!BB1513,IF(AND($AE$11=$AL$1,OR($AH$11="Southbound",$AH$11="Westbound")),'Raw Data'!BB272,IF(AND($AE$11=$AL$2,OR($AH$11="Southbound",$AH$11="Westbound")),'Raw Data'!BB479,IF(AND($AE$11=$AL$3,OR($AH$11="Southbound",$AH$11="Westbound")),'Raw Data'!BB686,IF(AND($AE$11=$AL$4,OR($AH$11="Southbound",$AH$11="Westbound")),'Raw Data'!BB893,IF(AND($AE$11=$AL$5,OR($AH$11="Southbound",$AH$11="Westbound")),'Raw Data'!BB1100,IF(AND($AE$11=$AL$6,OR($AH$11="Southbound",$AH$11="Westbound")),'Raw Data'!BB1307,IF(AND($AE$11=$AL$7,OR($AH$11="Southbound",$AH$11="Westbound")),'Raw Data'!BB1514,IF(AND($AE$11=$AL$1,$AH$11="Combined"),SUM('Raw Data'!BB271:BB272),IF(AND($AE$11=$AL$2,$AH$11="Combined"),SUM('Raw Data'!BB478:BB479),IF(AND($AE$11=$AL$3,$AH$11="Combined"),SUM('Raw Data'!BB685:BB686),IF(AND($AE$11=$AL$4,$AH$11="Combined"),SUM('Raw Data'!BB892:BB893),IF(AND($AE$11=$AL$5,$AH$11="Combined"),SUM('Raw Data'!BB1099:BB1100),IF(AND($AE$11=$AL$6,$AH$11="Combined"),SUM('Raw Data'!BB1306:BB1307),IF(AND($AE$11=$AL$7,$AH$11="Combined"),SUM('Raw Data'!BB1513:BB1514),"Error")))))))))))))))))))))</f>
        <v>0</v>
      </c>
      <c r="S88" s="6">
        <f>IF(AND($AE$11=$AL$1,OR($AH$11="Northbound",$AH$11="Eastbound")),'Raw Data'!BC271,IF(AND($AE$11=$AL$2,OR($AH$11="Northbound",$AH$11="Eastbound")),'Raw Data'!BC478,IF(AND($AE$11=$AL$3,OR($AH$11="Northbound",$AH$11="Eastbound")),'Raw Data'!BC685,IF(AND($AE$11=$AL$4,OR($AH$11="Northbound",$AH$11="Eastbound")),'Raw Data'!BC892,IF(AND($AE$11=$AL$5,OR($AH$11="Northbound",$AH$11="Eastbound")),'Raw Data'!BC1099,IF(AND($AE$11=$AL$6,OR($AH$11="Northbound",$AH$11="Eastbound")),'Raw Data'!BC1306,IF(AND($AE$11=$AL$7,OR($AH$11="Northbound",$AH$11="Eastbound")),'Raw Data'!BC1513,IF(AND($AE$11=$AL$1,OR($AH$11="Southbound",$AH$11="Westbound")),'Raw Data'!BC272,IF(AND($AE$11=$AL$2,OR($AH$11="Southbound",$AH$11="Westbound")),'Raw Data'!BC479,IF(AND($AE$11=$AL$3,OR($AH$11="Southbound",$AH$11="Westbound")),'Raw Data'!BC686,IF(AND($AE$11=$AL$4,OR($AH$11="Southbound",$AH$11="Westbound")),'Raw Data'!BC893,IF(AND($AE$11=$AL$5,OR($AH$11="Southbound",$AH$11="Westbound")),'Raw Data'!BC1100,IF(AND($AE$11=$AL$6,OR($AH$11="Southbound",$AH$11="Westbound")),'Raw Data'!BC1307,IF(AND($AE$11=$AL$7,OR($AH$11="Southbound",$AH$11="Westbound")),'Raw Data'!BC1514,IF(AND($AE$11=$AL$1,$AH$11="Combined"),SUM('Raw Data'!BC271:BC272),IF(AND($AE$11=$AL$2,$AH$11="Combined"),SUM('Raw Data'!BC478:BC479),IF(AND($AE$11=$AL$3,$AH$11="Combined"),SUM('Raw Data'!BC685:BC686),IF(AND($AE$11=$AL$4,$AH$11="Combined"),SUM('Raw Data'!BC892:BC893),IF(AND($AE$11=$AL$5,$AH$11="Combined"),SUM('Raw Data'!BC1099:BC1100),IF(AND($AE$11=$AL$6,$AH$11="Combined"),SUM('Raw Data'!BC1306:BC1307),IF(AND($AE$11=$AL$7,$AH$11="Combined"),SUM('Raw Data'!BC1513:BC1514),"Error")))))))))))))))))))))</f>
        <v>0</v>
      </c>
      <c r="T88" s="6">
        <f>IF(AND($AE$11=$AL$1,OR($AH$11="Northbound",$AH$11="Eastbound")),'Raw Data'!BD271,IF(AND($AE$11=$AL$2,OR($AH$11="Northbound",$AH$11="Eastbound")),'Raw Data'!BD478,IF(AND($AE$11=$AL$3,OR($AH$11="Northbound",$AH$11="Eastbound")),'Raw Data'!BD685,IF(AND($AE$11=$AL$4,OR($AH$11="Northbound",$AH$11="Eastbound")),'Raw Data'!BD892,IF(AND($AE$11=$AL$5,OR($AH$11="Northbound",$AH$11="Eastbound")),'Raw Data'!BD1099,IF(AND($AE$11=$AL$6,OR($AH$11="Northbound",$AH$11="Eastbound")),'Raw Data'!BD1306,IF(AND($AE$11=$AL$7,OR($AH$11="Northbound",$AH$11="Eastbound")),'Raw Data'!BD1513,IF(AND($AE$11=$AL$1,OR($AH$11="Southbound",$AH$11="Westbound")),'Raw Data'!BD272,IF(AND($AE$11=$AL$2,OR($AH$11="Southbound",$AH$11="Westbound")),'Raw Data'!BD479,IF(AND($AE$11=$AL$3,OR($AH$11="Southbound",$AH$11="Westbound")),'Raw Data'!BD686,IF(AND($AE$11=$AL$4,OR($AH$11="Southbound",$AH$11="Westbound")),'Raw Data'!BD893,IF(AND($AE$11=$AL$5,OR($AH$11="Southbound",$AH$11="Westbound")),'Raw Data'!BD1100,IF(AND($AE$11=$AL$6,OR($AH$11="Southbound",$AH$11="Westbound")),'Raw Data'!BD1307,IF(AND($AE$11=$AL$7,OR($AH$11="Southbound",$AH$11="Westbound")),'Raw Data'!BD1514,IF(AND($AE$11=$AL$1,$AH$11="Combined"),SUM('Raw Data'!BD271:BD272),IF(AND($AE$11=$AL$2,$AH$11="Combined"),SUM('Raw Data'!BD478:BD479),IF(AND($AE$11=$AL$3,$AH$11="Combined"),SUM('Raw Data'!BD685:BD686),IF(AND($AE$11=$AL$4,$AH$11="Combined"),SUM('Raw Data'!BD892:BD893),IF(AND($AE$11=$AL$5,$AH$11="Combined"),SUM('Raw Data'!BD1099:BD1100),IF(AND($AE$11=$AL$6,$AH$11="Combined"),SUM('Raw Data'!BD1306:BD1307),IF(AND($AE$11=$AL$7,$AH$11="Combined"),SUM('Raw Data'!BD1513:BD1514),"Error")))))))))))))))))))))</f>
        <v>0</v>
      </c>
      <c r="U88" s="6">
        <f>IF(AND($AE$11=$AL$1,OR($AH$11="Northbound",$AH$11="Eastbound")),'Raw Data'!BE271,IF(AND($AE$11=$AL$2,OR($AH$11="Northbound",$AH$11="Eastbound")),'Raw Data'!BE478,IF(AND($AE$11=$AL$3,OR($AH$11="Northbound",$AH$11="Eastbound")),'Raw Data'!BE685,IF(AND($AE$11=$AL$4,OR($AH$11="Northbound",$AH$11="Eastbound")),'Raw Data'!BE892,IF(AND($AE$11=$AL$5,OR($AH$11="Northbound",$AH$11="Eastbound")),'Raw Data'!BE1099,IF(AND($AE$11=$AL$6,OR($AH$11="Northbound",$AH$11="Eastbound")),'Raw Data'!BE1306,IF(AND($AE$11=$AL$7,OR($AH$11="Northbound",$AH$11="Eastbound")),'Raw Data'!BE1513,IF(AND($AE$11=$AL$1,OR($AH$11="Southbound",$AH$11="Westbound")),'Raw Data'!BE272,IF(AND($AE$11=$AL$2,OR($AH$11="Southbound",$AH$11="Westbound")),'Raw Data'!BE479,IF(AND($AE$11=$AL$3,OR($AH$11="Southbound",$AH$11="Westbound")),'Raw Data'!BE686,IF(AND($AE$11=$AL$4,OR($AH$11="Southbound",$AH$11="Westbound")),'Raw Data'!BE893,IF(AND($AE$11=$AL$5,OR($AH$11="Southbound",$AH$11="Westbound")),'Raw Data'!BE1100,IF(AND($AE$11=$AL$6,OR($AH$11="Southbound",$AH$11="Westbound")),'Raw Data'!BE1307,IF(AND($AE$11=$AL$7,OR($AH$11="Southbound",$AH$11="Westbound")),'Raw Data'!BE1514,IF(AND($AE$11=$AL$1,$AH$11="Combined"),SUM('Raw Data'!BE271:BE272),IF(AND($AE$11=$AL$2,$AH$11="Combined"),SUM('Raw Data'!BE478:BE479),IF(AND($AE$11=$AL$3,$AH$11="Combined"),SUM('Raw Data'!BE685:BE686),IF(AND($AE$11=$AL$4,$AH$11="Combined"),SUM('Raw Data'!BE892:BE893),IF(AND($AE$11=$AL$5,$AH$11="Combined"),SUM('Raw Data'!BE1099:BE1100),IF(AND($AE$11=$AL$6,$AH$11="Combined"),SUM('Raw Data'!BE1306:BE1307),IF(AND($AE$11=$AL$7,$AH$11="Combined"),SUM('Raw Data'!BE1513:BE1514),"Error")))))))))))))))))))))</f>
        <v>0</v>
      </c>
      <c r="V88" s="6">
        <f>IF(AND($AE$11=$AL$1,OR($AH$11="Northbound",$AH$11="Eastbound")),'Raw Data'!BF271,IF(AND($AE$11=$AL$2,OR($AH$11="Northbound",$AH$11="Eastbound")),'Raw Data'!BF478,IF(AND($AE$11=$AL$3,OR($AH$11="Northbound",$AH$11="Eastbound")),'Raw Data'!BF685,IF(AND($AE$11=$AL$4,OR($AH$11="Northbound",$AH$11="Eastbound")),'Raw Data'!BF892,IF(AND($AE$11=$AL$5,OR($AH$11="Northbound",$AH$11="Eastbound")),'Raw Data'!BF1099,IF(AND($AE$11=$AL$6,OR($AH$11="Northbound",$AH$11="Eastbound")),'Raw Data'!BF1306,IF(AND($AE$11=$AL$7,OR($AH$11="Northbound",$AH$11="Eastbound")),'Raw Data'!BF1513,IF(AND($AE$11=$AL$1,OR($AH$11="Southbound",$AH$11="Westbound")),'Raw Data'!BF272,IF(AND($AE$11=$AL$2,OR($AH$11="Southbound",$AH$11="Westbound")),'Raw Data'!BF479,IF(AND($AE$11=$AL$3,OR($AH$11="Southbound",$AH$11="Westbound")),'Raw Data'!BF686,IF(AND($AE$11=$AL$4,OR($AH$11="Southbound",$AH$11="Westbound")),'Raw Data'!BF893,IF(AND($AE$11=$AL$5,OR($AH$11="Southbound",$AH$11="Westbound")),'Raw Data'!BF1100,IF(AND($AE$11=$AL$6,OR($AH$11="Southbound",$AH$11="Westbound")),'Raw Data'!BF1307,IF(AND($AE$11=$AL$7,OR($AH$11="Southbound",$AH$11="Westbound")),'Raw Data'!BF1514,IF(AND($AE$11=$AL$1,$AH$11="Combined"),SUM('Raw Data'!BF271:BF272),IF(AND($AE$11=$AL$2,$AH$11="Combined"),SUM('Raw Data'!BF478:BF479),IF(AND($AE$11=$AL$3,$AH$11="Combined"),SUM('Raw Data'!BF685:BF686),IF(AND($AE$11=$AL$4,$AH$11="Combined"),SUM('Raw Data'!BF892:BF893),IF(AND($AE$11=$AL$5,$AH$11="Combined"),SUM('Raw Data'!BF1099:BF1100),IF(AND($AE$11=$AL$6,$AH$11="Combined"),SUM('Raw Data'!BF1306:BF1307),IF(AND($AE$11=$AL$7,$AH$11="Combined"),SUM('Raw Data'!BF1513:BF1514),"Error")))))))))))))))))))))</f>
        <v>0</v>
      </c>
      <c r="W88" s="6">
        <f>IF(AND($AE$11=$AL$1,OR($AH$11="Northbound",$AH$11="Eastbound")),'Raw Data'!BG271,IF(AND($AE$11=$AL$2,OR($AH$11="Northbound",$AH$11="Eastbound")),'Raw Data'!BG478,IF(AND($AE$11=$AL$3,OR($AH$11="Northbound",$AH$11="Eastbound")),'Raw Data'!BG685,IF(AND($AE$11=$AL$4,OR($AH$11="Northbound",$AH$11="Eastbound")),'Raw Data'!BG892,IF(AND($AE$11=$AL$5,OR($AH$11="Northbound",$AH$11="Eastbound")),'Raw Data'!BG1099,IF(AND($AE$11=$AL$6,OR($AH$11="Northbound",$AH$11="Eastbound")),'Raw Data'!BG1306,IF(AND($AE$11=$AL$7,OR($AH$11="Northbound",$AH$11="Eastbound")),'Raw Data'!BG1513,IF(AND($AE$11=$AL$1,OR($AH$11="Southbound",$AH$11="Westbound")),'Raw Data'!BG272,IF(AND($AE$11=$AL$2,OR($AH$11="Southbound",$AH$11="Westbound")),'Raw Data'!BG479,IF(AND($AE$11=$AL$3,OR($AH$11="Southbound",$AH$11="Westbound")),'Raw Data'!BG686,IF(AND($AE$11=$AL$4,OR($AH$11="Southbound",$AH$11="Westbound")),'Raw Data'!BG893,IF(AND($AE$11=$AL$5,OR($AH$11="Southbound",$AH$11="Westbound")),'Raw Data'!BG1100,IF(AND($AE$11=$AL$6,OR($AH$11="Southbound",$AH$11="Westbound")),'Raw Data'!BG1307,IF(AND($AE$11=$AL$7,OR($AH$11="Southbound",$AH$11="Westbound")),'Raw Data'!BG1514,IF(AND($AE$11=$AL$1,$AH$11="Combined"),SUM('Raw Data'!BG271:BG272),IF(AND($AE$11=$AL$2,$AH$11="Combined"),SUM('Raw Data'!BG478:BG479),IF(AND($AE$11=$AL$3,$AH$11="Combined"),SUM('Raw Data'!BG685:BG686),IF(AND($AE$11=$AL$4,$AH$11="Combined"),SUM('Raw Data'!BG892:BG893),IF(AND($AE$11=$AL$5,$AH$11="Combined"),SUM('Raw Data'!BG1099:BG1100),IF(AND($AE$11=$AL$6,$AH$11="Combined"),SUM('Raw Data'!BG1306:BG1307),IF(AND($AE$11=$AL$7,$AH$11="Combined"),SUM('Raw Data'!BG1513:BG1514),"Error")))))))))))))))))))))</f>
        <v>0</v>
      </c>
      <c r="X88" s="6">
        <f t="shared" si="5"/>
        <v>1</v>
      </c>
      <c r="Y88" s="24">
        <f t="shared" si="3"/>
        <v>12.5</v>
      </c>
      <c r="Z88" s="6" t="str">
        <f>IF(AND($AE$11=$AL$1,OR($AH$11="Northbound",$AH$11="Eastbound")),'Raw Data'!BH271,IF(AND($AE$11=$AL$2,OR($AH$11="Northbound",$AH$11="Eastbound")),'Raw Data'!BH478,IF(AND($AE$11=$AL$3,OR($AH$11="Northbound",$AH$11="Eastbound")),'Raw Data'!BH685,IF(AND($AE$11=$AL$4,OR($AH$11="Northbound",$AH$11="Eastbound")),'Raw Data'!BH892,IF(AND($AE$11=$AL$5,OR($AH$11="Northbound",$AH$11="Eastbound")),'Raw Data'!BH1099,IF(AND($AE$11=$AL$6,OR($AH$11="Northbound",$AH$11="Eastbound")),'Raw Data'!BH1306,IF(AND($AE$11=$AL$7,OR($AH$11="Northbound",$AH$11="Eastbound")),'Raw Data'!BH1513,IF(AND($AE$11=$AL$1,OR($AH$11="Southbound",$AH$11="Westbound")),'Raw Data'!BH272,IF(AND($AE$11=$AL$2,OR($AH$11="Southbound",$AH$11="Westbound")),'Raw Data'!BH479,IF(AND($AE$11=$AL$3,OR($AH$11="Southbound",$AH$11="Westbound")),'Raw Data'!BH686,IF(AND($AE$11=$AL$4,OR($AH$11="Southbound",$AH$11="Westbound")),'Raw Data'!BH893,IF(AND($AE$11=$AL$5,OR($AH$11="Southbound",$AH$11="Westbound")),'Raw Data'!BH1100,IF(AND($AE$11=$AL$6,OR($AH$11="Southbound",$AH$11="Westbound")),'Raw Data'!BH1307,IF(AND($AE$11=$AL$7,OR($AH$11="Southbound",$AH$11="Westbound")),'Raw Data'!BH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8" s="6" t="str">
        <f>IF(AND($AE$11=$AL$1,OR($AH$11="Northbound",$AH$11="Eastbound")),'Raw Data'!BI271,IF(AND($AE$11=$AL$2,OR($AH$11="Northbound",$AH$11="Eastbound")),'Raw Data'!BI478,IF(AND($AE$11=$AL$3,OR($AH$11="Northbound",$AH$11="Eastbound")),'Raw Data'!BI685,IF(AND($AE$11=$AL$4,OR($AH$11="Northbound",$AH$11="Eastbound")),'Raw Data'!BI892,IF(AND($AE$11=$AL$5,OR($AH$11="Northbound",$AH$11="Eastbound")),'Raw Data'!BI1099,IF(AND($AE$11=$AL$6,OR($AH$11="Northbound",$AH$11="Eastbound")),'Raw Data'!BI1306,IF(AND($AE$11=$AL$7,OR($AH$11="Northbound",$AH$11="Eastbound")),'Raw Data'!BI1513,IF(AND($AE$11=$AL$1,OR($AH$11="Southbound",$AH$11="Westbound")),'Raw Data'!BI272,IF(AND($AE$11=$AL$2,OR($AH$11="Southbound",$AH$11="Westbound")),'Raw Data'!BI479,IF(AND($AE$11=$AL$3,OR($AH$11="Southbound",$AH$11="Westbound")),'Raw Data'!BI686,IF(AND($AE$11=$AL$4,OR($AH$11="Southbound",$AH$11="Westbound")),'Raw Data'!BI893,IF(AND($AE$11=$AL$5,OR($AH$11="Southbound",$AH$11="Westbound")),'Raw Data'!BI1100,IF(AND($AE$11=$AL$6,OR($AH$11="Southbound",$AH$11="Westbound")),'Raw Data'!BI1307,IF(AND($AE$11=$AL$7,OR($AH$11="Southbound",$AH$11="Westbound")),'Raw Data'!BI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8" s="6" t="str">
        <f>IF(AND($AE$11=$AL$1,OR($AH$11="Northbound",$AH$11="Eastbound")),'Raw Data'!BJ271,IF(AND($AE$11=$AL$2,OR($AH$11="Northbound",$AH$11="Eastbound")),'Raw Data'!BJ478,IF(AND($AE$11=$AL$3,OR($AH$11="Northbound",$AH$11="Eastbound")),'Raw Data'!BJ685,IF(AND($AE$11=$AL$4,OR($AH$11="Northbound",$AH$11="Eastbound")),'Raw Data'!BJ892,IF(AND($AE$11=$AL$5,OR($AH$11="Northbound",$AH$11="Eastbound")),'Raw Data'!BJ1099,IF(AND($AE$11=$AL$6,OR($AH$11="Northbound",$AH$11="Eastbound")),'Raw Data'!BJ1306,IF(AND($AE$11=$AL$7,OR($AH$11="Northbound",$AH$11="Eastbound")),'Raw Data'!BJ1513,IF(AND($AE$11=$AL$1,OR($AH$11="Southbound",$AH$11="Westbound")),'Raw Data'!BJ272,IF(AND($AE$11=$AL$2,OR($AH$11="Southbound",$AH$11="Westbound")),'Raw Data'!BJ479,IF(AND($AE$11=$AL$3,OR($AH$11="Southbound",$AH$11="Westbound")),'Raw Data'!BJ686,IF(AND($AE$11=$AL$4,OR($AH$11="Southbound",$AH$11="Westbound")),'Raw Data'!BJ893,IF(AND($AE$11=$AL$5,OR($AH$11="Southbound",$AH$11="Westbound")),'Raw Data'!BJ1100,IF(AND($AE$11=$AL$6,OR($AH$11="Southbound",$AH$11="Westbound")),'Raw Data'!BJ1307,IF(AND($AE$11=$AL$7,OR($AH$11="Southbound",$AH$11="Westbound")),'Raw Data'!BJ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8" s="70" t="str">
        <f>IF(AND($AE$11=$AL$1,OR($AH$11="Northbound",$AH$11="Eastbound")),'Raw Data'!BK271,IF(AND($AE$11=$AL$2,OR($AH$11="Northbound",$AH$11="Eastbound")),'Raw Data'!BK478,IF(AND($AE$11=$AL$3,OR($AH$11="Northbound",$AH$11="Eastbound")),'Raw Data'!BK685,IF(AND($AE$11=$AL$4,OR($AH$11="Northbound",$AH$11="Eastbound")),'Raw Data'!BK892,IF(AND($AE$11=$AL$5,OR($AH$11="Northbound",$AH$11="Eastbound")),'Raw Data'!BK1099,IF(AND($AE$11=$AL$6,OR($AH$11="Northbound",$AH$11="Eastbound")),'Raw Data'!BK1306,IF(AND($AE$11=$AL$7,OR($AH$11="Northbound",$AH$11="Eastbound")),'Raw Data'!BK1513,IF(AND($AE$11=$AL$1,OR($AH$11="Southbound",$AH$11="Westbound")),'Raw Data'!BK272,IF(AND($AE$11=$AL$2,OR($AH$11="Southbound",$AH$11="Westbound")),'Raw Data'!BK479,IF(AND($AE$11=$AL$3,OR($AH$11="Southbound",$AH$11="Westbound")),'Raw Data'!BK686,IF(AND($AE$11=$AL$4,OR($AH$11="Southbound",$AH$11="Westbound")),'Raw Data'!BK893,IF(AND($AE$11=$AL$5,OR($AH$11="Southbound",$AH$11="Westbound")),'Raw Data'!BK1100,IF(AND($AE$11=$AL$6,OR($AH$11="Southbound",$AH$11="Westbound")),'Raw Data'!BK1307,IF(AND($AE$11=$AL$7,OR($AH$11="Southbound",$AH$11="Westbound")),'Raw Data'!BK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8" s="47"/>
      <c r="AF88" s="47"/>
      <c r="AG88" s="47"/>
      <c r="AH88" s="47"/>
      <c r="AI88" s="47"/>
      <c r="AJ88" s="47"/>
      <c r="AK88" s="47"/>
      <c r="AL88" s="51"/>
      <c r="AM88" s="51"/>
      <c r="AN88" s="41"/>
      <c r="AO88" s="51"/>
      <c r="AQ88" s="47"/>
      <c r="AR88" s="47"/>
      <c r="AT88" s="47"/>
      <c r="AU88" s="47"/>
    </row>
    <row r="89" spans="1:47" ht="13.8" x14ac:dyDescent="0.25">
      <c r="A89" s="43">
        <v>0.78125</v>
      </c>
      <c r="B89" s="54">
        <f t="shared" si="4"/>
        <v>16</v>
      </c>
      <c r="C89" s="6">
        <f>IF(AND($AE$11=$AL$1,OR($AH$11="Northbound",$AH$11="Eastbound")),'Raw Data'!AM273,IF(AND($AE$11=$AL$2,OR($AH$11="Northbound",$AH$11="Eastbound")),'Raw Data'!AM480,IF(AND($AE$11=$AL$3,OR($AH$11="Northbound",$AH$11="Eastbound")),'Raw Data'!AM687,IF(AND($AE$11=$AL$4,OR($AH$11="Northbound",$AH$11="Eastbound")),'Raw Data'!AM894,IF(AND($AE$11=$AL$5,OR($AH$11="Northbound",$AH$11="Eastbound")),'Raw Data'!AM1101,IF(AND($AE$11=$AL$6,OR($AH$11="Northbound",$AH$11="Eastbound")),'Raw Data'!AM1308,IF(AND($AE$11=$AL$7,OR($AH$11="Northbound",$AH$11="Eastbound")),'Raw Data'!AM1515,IF(AND($AE$11=$AL$1,OR($AH$11="Southbound",$AH$11="Westbound")),'Raw Data'!AM274,IF(AND($AE$11=$AL$2,OR($AH$11="Southbound",$AH$11="Westbound")),'Raw Data'!AM481,IF(AND($AE$11=$AL$3,OR($AH$11="Southbound",$AH$11="Westbound")),'Raw Data'!AM688,IF(AND($AE$11=$AL$4,OR($AH$11="Southbound",$AH$11="Westbound")),'Raw Data'!AM895,IF(AND($AE$11=$AL$5,OR($AH$11="Southbound",$AH$11="Westbound")),'Raw Data'!AM1102,IF(AND($AE$11=$AL$6,OR($AH$11="Southbound",$AH$11="Westbound")),'Raw Data'!AM1309,IF(AND($AE$11=$AL$7,OR($AH$11="Southbound",$AH$11="Westbound")),'Raw Data'!AM1516,IF(AND($AE$11=$AL$1,$AH$11="Combined"),SUM('Raw Data'!AM273:AM274),IF(AND($AE$11=$AL$2,$AH$11="Combined"),SUM('Raw Data'!AM480:AM481),IF(AND($AE$11=$AL$3,$AH$11="Combined"),SUM('Raw Data'!AM687:AM688),IF(AND($AE$11=$AL$4,$AH$11="Combined"),SUM('Raw Data'!AM894:AM895),IF(AND($AE$11=$AL$5,$AH$11="Combined"),SUM('Raw Data'!AM1101:AM1102),IF(AND($AE$11=$AL$6,$AH$11="Combined"),SUM('Raw Data'!AM1308:AM1309),IF(AND($AE$11=$AL$7,$AH$11="Combined"),SUM('Raw Data'!AM1515:AM1516),"Error")))))))))))))))))))))</f>
        <v>1</v>
      </c>
      <c r="D89" s="6">
        <f>IF(AND($AE$11=$AL$1,OR($AH$11="Northbound",$AH$11="Eastbound")),'Raw Data'!AN273,IF(AND($AE$11=$AL$2,OR($AH$11="Northbound",$AH$11="Eastbound")),'Raw Data'!AN480,IF(AND($AE$11=$AL$3,OR($AH$11="Northbound",$AH$11="Eastbound")),'Raw Data'!AN687,IF(AND($AE$11=$AL$4,OR($AH$11="Northbound",$AH$11="Eastbound")),'Raw Data'!AN894,IF(AND($AE$11=$AL$5,OR($AH$11="Northbound",$AH$11="Eastbound")),'Raw Data'!AN1101,IF(AND($AE$11=$AL$6,OR($AH$11="Northbound",$AH$11="Eastbound")),'Raw Data'!AN1308,IF(AND($AE$11=$AL$7,OR($AH$11="Northbound",$AH$11="Eastbound")),'Raw Data'!AN1515,IF(AND($AE$11=$AL$1,OR($AH$11="Southbound",$AH$11="Westbound")),'Raw Data'!AN274,IF(AND($AE$11=$AL$2,OR($AH$11="Southbound",$AH$11="Westbound")),'Raw Data'!AN481,IF(AND($AE$11=$AL$3,OR($AH$11="Southbound",$AH$11="Westbound")),'Raw Data'!AN688,IF(AND($AE$11=$AL$4,OR($AH$11="Southbound",$AH$11="Westbound")),'Raw Data'!AN895,IF(AND($AE$11=$AL$5,OR($AH$11="Southbound",$AH$11="Westbound")),'Raw Data'!AN1102,IF(AND($AE$11=$AL$6,OR($AH$11="Southbound",$AH$11="Westbound")),'Raw Data'!AN1309,IF(AND($AE$11=$AL$7,OR($AH$11="Southbound",$AH$11="Westbound")),'Raw Data'!AN1516,IF(AND($AE$11=$AL$1,$AH$11="Combined"),SUM('Raw Data'!AN273:AN274),IF(AND($AE$11=$AL$2,$AH$11="Combined"),SUM('Raw Data'!AN480:AN481),IF(AND($AE$11=$AL$3,$AH$11="Combined"),SUM('Raw Data'!AN687:AN688),IF(AND($AE$11=$AL$4,$AH$11="Combined"),SUM('Raw Data'!AN894:AN895),IF(AND($AE$11=$AL$5,$AH$11="Combined"),SUM('Raw Data'!AN1101:AN1102),IF(AND($AE$11=$AL$6,$AH$11="Combined"),SUM('Raw Data'!AN1308:AN1309),IF(AND($AE$11=$AL$7,$AH$11="Combined"),SUM('Raw Data'!AN1515:AN1516),"Error")))))))))))))))))))))</f>
        <v>5</v>
      </c>
      <c r="E89" s="6">
        <f>IF(AND($AE$11=$AL$1,OR($AH$11="Northbound",$AH$11="Eastbound")),'Raw Data'!AO273,IF(AND($AE$11=$AL$2,OR($AH$11="Northbound",$AH$11="Eastbound")),'Raw Data'!AO480,IF(AND($AE$11=$AL$3,OR($AH$11="Northbound",$AH$11="Eastbound")),'Raw Data'!AO687,IF(AND($AE$11=$AL$4,OR($AH$11="Northbound",$AH$11="Eastbound")),'Raw Data'!AO894,IF(AND($AE$11=$AL$5,OR($AH$11="Northbound",$AH$11="Eastbound")),'Raw Data'!AO1101,IF(AND($AE$11=$AL$6,OR($AH$11="Northbound",$AH$11="Eastbound")),'Raw Data'!AO1308,IF(AND($AE$11=$AL$7,OR($AH$11="Northbound",$AH$11="Eastbound")),'Raw Data'!AO1515,IF(AND($AE$11=$AL$1,OR($AH$11="Southbound",$AH$11="Westbound")),'Raw Data'!AO274,IF(AND($AE$11=$AL$2,OR($AH$11="Southbound",$AH$11="Westbound")),'Raw Data'!AO481,IF(AND($AE$11=$AL$3,OR($AH$11="Southbound",$AH$11="Westbound")),'Raw Data'!AO688,IF(AND($AE$11=$AL$4,OR($AH$11="Southbound",$AH$11="Westbound")),'Raw Data'!AO895,IF(AND($AE$11=$AL$5,OR($AH$11="Southbound",$AH$11="Westbound")),'Raw Data'!AO1102,IF(AND($AE$11=$AL$6,OR($AH$11="Southbound",$AH$11="Westbound")),'Raw Data'!AO1309,IF(AND($AE$11=$AL$7,OR($AH$11="Southbound",$AH$11="Westbound")),'Raw Data'!AO1516,IF(AND($AE$11=$AL$1,$AH$11="Combined"),SUM('Raw Data'!AO273:AO274),IF(AND($AE$11=$AL$2,$AH$11="Combined"),SUM('Raw Data'!AO480:AO481),IF(AND($AE$11=$AL$3,$AH$11="Combined"),SUM('Raw Data'!AO687:AO688),IF(AND($AE$11=$AL$4,$AH$11="Combined"),SUM('Raw Data'!AO894:AO895),IF(AND($AE$11=$AL$5,$AH$11="Combined"),SUM('Raw Data'!AO1101:AO1102),IF(AND($AE$11=$AL$6,$AH$11="Combined"),SUM('Raw Data'!AO1308:AO1309),IF(AND($AE$11=$AL$7,$AH$11="Combined"),SUM('Raw Data'!AO1515:AO1516),"Error")))))))))))))))))))))</f>
        <v>6</v>
      </c>
      <c r="F89" s="6">
        <f>IF(AND($AE$11=$AL$1,OR($AH$11="Northbound",$AH$11="Eastbound")),'Raw Data'!AP273,IF(AND($AE$11=$AL$2,OR($AH$11="Northbound",$AH$11="Eastbound")),'Raw Data'!AP480,IF(AND($AE$11=$AL$3,OR($AH$11="Northbound",$AH$11="Eastbound")),'Raw Data'!AP687,IF(AND($AE$11=$AL$4,OR($AH$11="Northbound",$AH$11="Eastbound")),'Raw Data'!AP894,IF(AND($AE$11=$AL$5,OR($AH$11="Northbound",$AH$11="Eastbound")),'Raw Data'!AP1101,IF(AND($AE$11=$AL$6,OR($AH$11="Northbound",$AH$11="Eastbound")),'Raw Data'!AP1308,IF(AND($AE$11=$AL$7,OR($AH$11="Northbound",$AH$11="Eastbound")),'Raw Data'!AP1515,IF(AND($AE$11=$AL$1,OR($AH$11="Southbound",$AH$11="Westbound")),'Raw Data'!AP274,IF(AND($AE$11=$AL$2,OR($AH$11="Southbound",$AH$11="Westbound")),'Raw Data'!AP481,IF(AND($AE$11=$AL$3,OR($AH$11="Southbound",$AH$11="Westbound")),'Raw Data'!AP688,IF(AND($AE$11=$AL$4,OR($AH$11="Southbound",$AH$11="Westbound")),'Raw Data'!AP895,IF(AND($AE$11=$AL$5,OR($AH$11="Southbound",$AH$11="Westbound")),'Raw Data'!AP1102,IF(AND($AE$11=$AL$6,OR($AH$11="Southbound",$AH$11="Westbound")),'Raw Data'!AP1309,IF(AND($AE$11=$AL$7,OR($AH$11="Southbound",$AH$11="Westbound")),'Raw Data'!AP1516,IF(AND($AE$11=$AL$1,$AH$11="Combined"),SUM('Raw Data'!AP273:AP274),IF(AND($AE$11=$AL$2,$AH$11="Combined"),SUM('Raw Data'!AP480:AP481),IF(AND($AE$11=$AL$3,$AH$11="Combined"),SUM('Raw Data'!AP687:AP688),IF(AND($AE$11=$AL$4,$AH$11="Combined"),SUM('Raw Data'!AP894:AP895),IF(AND($AE$11=$AL$5,$AH$11="Combined"),SUM('Raw Data'!AP1101:AP1102),IF(AND($AE$11=$AL$6,$AH$11="Combined"),SUM('Raw Data'!AP1308:AP1309),IF(AND($AE$11=$AL$7,$AH$11="Combined"),SUM('Raw Data'!AP1515:AP1516),"Error")))))))))))))))))))))</f>
        <v>2</v>
      </c>
      <c r="G89" s="6">
        <f>IF(AND($AE$11=$AL$1,OR($AH$11="Northbound",$AH$11="Eastbound")),'Raw Data'!AQ273,IF(AND($AE$11=$AL$2,OR($AH$11="Northbound",$AH$11="Eastbound")),'Raw Data'!AQ480,IF(AND($AE$11=$AL$3,OR($AH$11="Northbound",$AH$11="Eastbound")),'Raw Data'!AQ687,IF(AND($AE$11=$AL$4,OR($AH$11="Northbound",$AH$11="Eastbound")),'Raw Data'!AQ894,IF(AND($AE$11=$AL$5,OR($AH$11="Northbound",$AH$11="Eastbound")),'Raw Data'!AQ1101,IF(AND($AE$11=$AL$6,OR($AH$11="Northbound",$AH$11="Eastbound")),'Raw Data'!AQ1308,IF(AND($AE$11=$AL$7,OR($AH$11="Northbound",$AH$11="Eastbound")),'Raw Data'!AQ1515,IF(AND($AE$11=$AL$1,OR($AH$11="Southbound",$AH$11="Westbound")),'Raw Data'!AQ274,IF(AND($AE$11=$AL$2,OR($AH$11="Southbound",$AH$11="Westbound")),'Raw Data'!AQ481,IF(AND($AE$11=$AL$3,OR($AH$11="Southbound",$AH$11="Westbound")),'Raw Data'!AQ688,IF(AND($AE$11=$AL$4,OR($AH$11="Southbound",$AH$11="Westbound")),'Raw Data'!AQ895,IF(AND($AE$11=$AL$5,OR($AH$11="Southbound",$AH$11="Westbound")),'Raw Data'!AQ1102,IF(AND($AE$11=$AL$6,OR($AH$11="Southbound",$AH$11="Westbound")),'Raw Data'!AQ1309,IF(AND($AE$11=$AL$7,OR($AH$11="Southbound",$AH$11="Westbound")),'Raw Data'!AQ1516,IF(AND($AE$11=$AL$1,$AH$11="Combined"),SUM('Raw Data'!AQ273:AQ274),IF(AND($AE$11=$AL$2,$AH$11="Combined"),SUM('Raw Data'!AQ480:AQ481),IF(AND($AE$11=$AL$3,$AH$11="Combined"),SUM('Raw Data'!AQ687:AQ688),IF(AND($AE$11=$AL$4,$AH$11="Combined"),SUM('Raw Data'!AQ894:AQ895),IF(AND($AE$11=$AL$5,$AH$11="Combined"),SUM('Raw Data'!AQ1101:AQ1102),IF(AND($AE$11=$AL$6,$AH$11="Combined"),SUM('Raw Data'!AQ1308:AQ1309),IF(AND($AE$11=$AL$7,$AH$11="Combined"),SUM('Raw Data'!AQ1515:AQ1516),"Error")))))))))))))))))))))</f>
        <v>1</v>
      </c>
      <c r="H89" s="6">
        <f>IF(AND($AE$11=$AL$1,OR($AH$11="Northbound",$AH$11="Eastbound")),'Raw Data'!AR273,IF(AND($AE$11=$AL$2,OR($AH$11="Northbound",$AH$11="Eastbound")),'Raw Data'!AR480,IF(AND($AE$11=$AL$3,OR($AH$11="Northbound",$AH$11="Eastbound")),'Raw Data'!AR687,IF(AND($AE$11=$AL$4,OR($AH$11="Northbound",$AH$11="Eastbound")),'Raw Data'!AR894,IF(AND($AE$11=$AL$5,OR($AH$11="Northbound",$AH$11="Eastbound")),'Raw Data'!AR1101,IF(AND($AE$11=$AL$6,OR($AH$11="Northbound",$AH$11="Eastbound")),'Raw Data'!AR1308,IF(AND($AE$11=$AL$7,OR($AH$11="Northbound",$AH$11="Eastbound")),'Raw Data'!AR1515,IF(AND($AE$11=$AL$1,OR($AH$11="Southbound",$AH$11="Westbound")),'Raw Data'!AR274,IF(AND($AE$11=$AL$2,OR($AH$11="Southbound",$AH$11="Westbound")),'Raw Data'!AR481,IF(AND($AE$11=$AL$3,OR($AH$11="Southbound",$AH$11="Westbound")),'Raw Data'!AR688,IF(AND($AE$11=$AL$4,OR($AH$11="Southbound",$AH$11="Westbound")),'Raw Data'!AR895,IF(AND($AE$11=$AL$5,OR($AH$11="Southbound",$AH$11="Westbound")),'Raw Data'!AR1102,IF(AND($AE$11=$AL$6,OR($AH$11="Southbound",$AH$11="Westbound")),'Raw Data'!AR1309,IF(AND($AE$11=$AL$7,OR($AH$11="Southbound",$AH$11="Westbound")),'Raw Data'!AR1516,IF(AND($AE$11=$AL$1,$AH$11="Combined"),SUM('Raw Data'!AR273:AR274),IF(AND($AE$11=$AL$2,$AH$11="Combined"),SUM('Raw Data'!AR480:AR481),IF(AND($AE$11=$AL$3,$AH$11="Combined"),SUM('Raw Data'!AR687:AR688),IF(AND($AE$11=$AL$4,$AH$11="Combined"),SUM('Raw Data'!AR894:AR895),IF(AND($AE$11=$AL$5,$AH$11="Combined"),SUM('Raw Data'!AR1101:AR1102),IF(AND($AE$11=$AL$6,$AH$11="Combined"),SUM('Raw Data'!AR1308:AR1309),IF(AND($AE$11=$AL$7,$AH$11="Combined"),SUM('Raw Data'!AR1515:AR1516),"Error")))))))))))))))))))))</f>
        <v>1</v>
      </c>
      <c r="I89" s="6">
        <f>IF(AND($AE$11=$AL$1,OR($AH$11="Northbound",$AH$11="Eastbound")),'Raw Data'!AS273,IF(AND($AE$11=$AL$2,OR($AH$11="Northbound",$AH$11="Eastbound")),'Raw Data'!AS480,IF(AND($AE$11=$AL$3,OR($AH$11="Northbound",$AH$11="Eastbound")),'Raw Data'!AS687,IF(AND($AE$11=$AL$4,OR($AH$11="Northbound",$AH$11="Eastbound")),'Raw Data'!AS894,IF(AND($AE$11=$AL$5,OR($AH$11="Northbound",$AH$11="Eastbound")),'Raw Data'!AS1101,IF(AND($AE$11=$AL$6,OR($AH$11="Northbound",$AH$11="Eastbound")),'Raw Data'!AS1308,IF(AND($AE$11=$AL$7,OR($AH$11="Northbound",$AH$11="Eastbound")),'Raw Data'!AS1515,IF(AND($AE$11=$AL$1,OR($AH$11="Southbound",$AH$11="Westbound")),'Raw Data'!AS274,IF(AND($AE$11=$AL$2,OR($AH$11="Southbound",$AH$11="Westbound")),'Raw Data'!AS481,IF(AND($AE$11=$AL$3,OR($AH$11="Southbound",$AH$11="Westbound")),'Raw Data'!AS688,IF(AND($AE$11=$AL$4,OR($AH$11="Southbound",$AH$11="Westbound")),'Raw Data'!AS895,IF(AND($AE$11=$AL$5,OR($AH$11="Southbound",$AH$11="Westbound")),'Raw Data'!AS1102,IF(AND($AE$11=$AL$6,OR($AH$11="Southbound",$AH$11="Westbound")),'Raw Data'!AS1309,IF(AND($AE$11=$AL$7,OR($AH$11="Southbound",$AH$11="Westbound")),'Raw Data'!AS1516,IF(AND($AE$11=$AL$1,$AH$11="Combined"),SUM('Raw Data'!AS273:AS274),IF(AND($AE$11=$AL$2,$AH$11="Combined"),SUM('Raw Data'!AS480:AS481),IF(AND($AE$11=$AL$3,$AH$11="Combined"),SUM('Raw Data'!AS687:AS688),IF(AND($AE$11=$AL$4,$AH$11="Combined"),SUM('Raw Data'!AS894:AS895),IF(AND($AE$11=$AL$5,$AH$11="Combined"),SUM('Raw Data'!AS1101:AS1102),IF(AND($AE$11=$AL$6,$AH$11="Combined"),SUM('Raw Data'!AS1308:AS1309),IF(AND($AE$11=$AL$7,$AH$11="Combined"),SUM('Raw Data'!AS1515:AS1516),"Error")))))))))))))))))))))</f>
        <v>0</v>
      </c>
      <c r="J89" s="6">
        <f>IF(AND($AE$11=$AL$1,OR($AH$11="Northbound",$AH$11="Eastbound")),'Raw Data'!AT273,IF(AND($AE$11=$AL$2,OR($AH$11="Northbound",$AH$11="Eastbound")),'Raw Data'!AT480,IF(AND($AE$11=$AL$3,OR($AH$11="Northbound",$AH$11="Eastbound")),'Raw Data'!AT687,IF(AND($AE$11=$AL$4,OR($AH$11="Northbound",$AH$11="Eastbound")),'Raw Data'!AT894,IF(AND($AE$11=$AL$5,OR($AH$11="Northbound",$AH$11="Eastbound")),'Raw Data'!AT1101,IF(AND($AE$11=$AL$6,OR($AH$11="Northbound",$AH$11="Eastbound")),'Raw Data'!AT1308,IF(AND($AE$11=$AL$7,OR($AH$11="Northbound",$AH$11="Eastbound")),'Raw Data'!AT1515,IF(AND($AE$11=$AL$1,OR($AH$11="Southbound",$AH$11="Westbound")),'Raw Data'!AT274,IF(AND($AE$11=$AL$2,OR($AH$11="Southbound",$AH$11="Westbound")),'Raw Data'!AT481,IF(AND($AE$11=$AL$3,OR($AH$11="Southbound",$AH$11="Westbound")),'Raw Data'!AT688,IF(AND($AE$11=$AL$4,OR($AH$11="Southbound",$AH$11="Westbound")),'Raw Data'!AT895,IF(AND($AE$11=$AL$5,OR($AH$11="Southbound",$AH$11="Westbound")),'Raw Data'!AT1102,IF(AND($AE$11=$AL$6,OR($AH$11="Southbound",$AH$11="Westbound")),'Raw Data'!AT1309,IF(AND($AE$11=$AL$7,OR($AH$11="Southbound",$AH$11="Westbound")),'Raw Data'!AT1516,IF(AND($AE$11=$AL$1,$AH$11="Combined"),SUM('Raw Data'!AT273:AT274),IF(AND($AE$11=$AL$2,$AH$11="Combined"),SUM('Raw Data'!AT480:AT481),IF(AND($AE$11=$AL$3,$AH$11="Combined"),SUM('Raw Data'!AT687:AT688),IF(AND($AE$11=$AL$4,$AH$11="Combined"),SUM('Raw Data'!AT894:AT895),IF(AND($AE$11=$AL$5,$AH$11="Combined"),SUM('Raw Data'!AT1101:AT1102),IF(AND($AE$11=$AL$6,$AH$11="Combined"),SUM('Raw Data'!AT1308:AT1309),IF(AND($AE$11=$AL$7,$AH$11="Combined"),SUM('Raw Data'!AT1515:AT1516),"Error")))))))))))))))))))))</f>
        <v>0</v>
      </c>
      <c r="K89" s="6">
        <f>IF(AND($AE$11=$AL$1,OR($AH$11="Northbound",$AH$11="Eastbound")),'Raw Data'!AU273,IF(AND($AE$11=$AL$2,OR($AH$11="Northbound",$AH$11="Eastbound")),'Raw Data'!AU480,IF(AND($AE$11=$AL$3,OR($AH$11="Northbound",$AH$11="Eastbound")),'Raw Data'!AU687,IF(AND($AE$11=$AL$4,OR($AH$11="Northbound",$AH$11="Eastbound")),'Raw Data'!AU894,IF(AND($AE$11=$AL$5,OR($AH$11="Northbound",$AH$11="Eastbound")),'Raw Data'!AU1101,IF(AND($AE$11=$AL$6,OR($AH$11="Northbound",$AH$11="Eastbound")),'Raw Data'!AU1308,IF(AND($AE$11=$AL$7,OR($AH$11="Northbound",$AH$11="Eastbound")),'Raw Data'!AU1515,IF(AND($AE$11=$AL$1,OR($AH$11="Southbound",$AH$11="Westbound")),'Raw Data'!AU274,IF(AND($AE$11=$AL$2,OR($AH$11="Southbound",$AH$11="Westbound")),'Raw Data'!AU481,IF(AND($AE$11=$AL$3,OR($AH$11="Southbound",$AH$11="Westbound")),'Raw Data'!AU688,IF(AND($AE$11=$AL$4,OR($AH$11="Southbound",$AH$11="Westbound")),'Raw Data'!AU895,IF(AND($AE$11=$AL$5,OR($AH$11="Southbound",$AH$11="Westbound")),'Raw Data'!AU1102,IF(AND($AE$11=$AL$6,OR($AH$11="Southbound",$AH$11="Westbound")),'Raw Data'!AU1309,IF(AND($AE$11=$AL$7,OR($AH$11="Southbound",$AH$11="Westbound")),'Raw Data'!AU1516,IF(AND($AE$11=$AL$1,$AH$11="Combined"),SUM('Raw Data'!AU273:AU274),IF(AND($AE$11=$AL$2,$AH$11="Combined"),SUM('Raw Data'!AU480:AU481),IF(AND($AE$11=$AL$3,$AH$11="Combined"),SUM('Raw Data'!AU687:AU688),IF(AND($AE$11=$AL$4,$AH$11="Combined"),SUM('Raw Data'!AU894:AU895),IF(AND($AE$11=$AL$5,$AH$11="Combined"),SUM('Raw Data'!AU1101:AU1102),IF(AND($AE$11=$AL$6,$AH$11="Combined"),SUM('Raw Data'!AU1308:AU1309),IF(AND($AE$11=$AL$7,$AH$11="Combined"),SUM('Raw Data'!AU1515:AU1516),"Error")))))))))))))))))))))</f>
        <v>0</v>
      </c>
      <c r="L89" s="6">
        <f>IF(AND($AE$11=$AL$1,OR($AH$11="Northbound",$AH$11="Eastbound")),'Raw Data'!AV273,IF(AND($AE$11=$AL$2,OR($AH$11="Northbound",$AH$11="Eastbound")),'Raw Data'!AV480,IF(AND($AE$11=$AL$3,OR($AH$11="Northbound",$AH$11="Eastbound")),'Raw Data'!AV687,IF(AND($AE$11=$AL$4,OR($AH$11="Northbound",$AH$11="Eastbound")),'Raw Data'!AV894,IF(AND($AE$11=$AL$5,OR($AH$11="Northbound",$AH$11="Eastbound")),'Raw Data'!AV1101,IF(AND($AE$11=$AL$6,OR($AH$11="Northbound",$AH$11="Eastbound")),'Raw Data'!AV1308,IF(AND($AE$11=$AL$7,OR($AH$11="Northbound",$AH$11="Eastbound")),'Raw Data'!AV1515,IF(AND($AE$11=$AL$1,OR($AH$11="Southbound",$AH$11="Westbound")),'Raw Data'!AV274,IF(AND($AE$11=$AL$2,OR($AH$11="Southbound",$AH$11="Westbound")),'Raw Data'!AV481,IF(AND($AE$11=$AL$3,OR($AH$11="Southbound",$AH$11="Westbound")),'Raw Data'!AV688,IF(AND($AE$11=$AL$4,OR($AH$11="Southbound",$AH$11="Westbound")),'Raw Data'!AV895,IF(AND($AE$11=$AL$5,OR($AH$11="Southbound",$AH$11="Westbound")),'Raw Data'!AV1102,IF(AND($AE$11=$AL$6,OR($AH$11="Southbound",$AH$11="Westbound")),'Raw Data'!AV1309,IF(AND($AE$11=$AL$7,OR($AH$11="Southbound",$AH$11="Westbound")),'Raw Data'!AV1516,IF(AND($AE$11=$AL$1,$AH$11="Combined"),SUM('Raw Data'!AV273:AV274),IF(AND($AE$11=$AL$2,$AH$11="Combined"),SUM('Raw Data'!AV480:AV481),IF(AND($AE$11=$AL$3,$AH$11="Combined"),SUM('Raw Data'!AV687:AV688),IF(AND($AE$11=$AL$4,$AH$11="Combined"),SUM('Raw Data'!AV894:AV895),IF(AND($AE$11=$AL$5,$AH$11="Combined"),SUM('Raw Data'!AV1101:AV1102),IF(AND($AE$11=$AL$6,$AH$11="Combined"),SUM('Raw Data'!AV1308:AV1309),IF(AND($AE$11=$AL$7,$AH$11="Combined"),SUM('Raw Data'!AV1515:AV1516),"Error")))))))))))))))))))))</f>
        <v>0</v>
      </c>
      <c r="M89" s="6">
        <f>IF(AND($AE$11=$AL$1,OR($AH$11="Northbound",$AH$11="Eastbound")),'Raw Data'!AW273,IF(AND($AE$11=$AL$2,OR($AH$11="Northbound",$AH$11="Eastbound")),'Raw Data'!AW480,IF(AND($AE$11=$AL$3,OR($AH$11="Northbound",$AH$11="Eastbound")),'Raw Data'!AW687,IF(AND($AE$11=$AL$4,OR($AH$11="Northbound",$AH$11="Eastbound")),'Raw Data'!AW894,IF(AND($AE$11=$AL$5,OR($AH$11="Northbound",$AH$11="Eastbound")),'Raw Data'!AW1101,IF(AND($AE$11=$AL$6,OR($AH$11="Northbound",$AH$11="Eastbound")),'Raw Data'!AW1308,IF(AND($AE$11=$AL$7,OR($AH$11="Northbound",$AH$11="Eastbound")),'Raw Data'!AW1515,IF(AND($AE$11=$AL$1,OR($AH$11="Southbound",$AH$11="Westbound")),'Raw Data'!AW274,IF(AND($AE$11=$AL$2,OR($AH$11="Southbound",$AH$11="Westbound")),'Raw Data'!AW481,IF(AND($AE$11=$AL$3,OR($AH$11="Southbound",$AH$11="Westbound")),'Raw Data'!AW688,IF(AND($AE$11=$AL$4,OR($AH$11="Southbound",$AH$11="Westbound")),'Raw Data'!AW895,IF(AND($AE$11=$AL$5,OR($AH$11="Southbound",$AH$11="Westbound")),'Raw Data'!AW1102,IF(AND($AE$11=$AL$6,OR($AH$11="Southbound",$AH$11="Westbound")),'Raw Data'!AW1309,IF(AND($AE$11=$AL$7,OR($AH$11="Southbound",$AH$11="Westbound")),'Raw Data'!AW1516,IF(AND($AE$11=$AL$1,$AH$11="Combined"),SUM('Raw Data'!AW273:AW274),IF(AND($AE$11=$AL$2,$AH$11="Combined"),SUM('Raw Data'!AW480:AW481),IF(AND($AE$11=$AL$3,$AH$11="Combined"),SUM('Raw Data'!AW687:AW688),IF(AND($AE$11=$AL$4,$AH$11="Combined"),SUM('Raw Data'!AW894:AW895),IF(AND($AE$11=$AL$5,$AH$11="Combined"),SUM('Raw Data'!AW1101:AW1102),IF(AND($AE$11=$AL$6,$AH$11="Combined"),SUM('Raw Data'!AW1308:AW1309),IF(AND($AE$11=$AL$7,$AH$11="Combined"),SUM('Raw Data'!AW1515:AW1516),"Error")))))))))))))))))))))</f>
        <v>0</v>
      </c>
      <c r="N89" s="6">
        <f>IF(AND($AE$11=$AL$1,OR($AH$11="Northbound",$AH$11="Eastbound")),'Raw Data'!AX273,IF(AND($AE$11=$AL$2,OR($AH$11="Northbound",$AH$11="Eastbound")),'Raw Data'!AX480,IF(AND($AE$11=$AL$3,OR($AH$11="Northbound",$AH$11="Eastbound")),'Raw Data'!AX687,IF(AND($AE$11=$AL$4,OR($AH$11="Northbound",$AH$11="Eastbound")),'Raw Data'!AX894,IF(AND($AE$11=$AL$5,OR($AH$11="Northbound",$AH$11="Eastbound")),'Raw Data'!AX1101,IF(AND($AE$11=$AL$6,OR($AH$11="Northbound",$AH$11="Eastbound")),'Raw Data'!AX1308,IF(AND($AE$11=$AL$7,OR($AH$11="Northbound",$AH$11="Eastbound")),'Raw Data'!AX1515,IF(AND($AE$11=$AL$1,OR($AH$11="Southbound",$AH$11="Westbound")),'Raw Data'!AX274,IF(AND($AE$11=$AL$2,OR($AH$11="Southbound",$AH$11="Westbound")),'Raw Data'!AX481,IF(AND($AE$11=$AL$3,OR($AH$11="Southbound",$AH$11="Westbound")),'Raw Data'!AX688,IF(AND($AE$11=$AL$4,OR($AH$11="Southbound",$AH$11="Westbound")),'Raw Data'!AX895,IF(AND($AE$11=$AL$5,OR($AH$11="Southbound",$AH$11="Westbound")),'Raw Data'!AX1102,IF(AND($AE$11=$AL$6,OR($AH$11="Southbound",$AH$11="Westbound")),'Raw Data'!AX1309,IF(AND($AE$11=$AL$7,OR($AH$11="Southbound",$AH$11="Westbound")),'Raw Data'!AX1516,IF(AND($AE$11=$AL$1,$AH$11="Combined"),SUM('Raw Data'!AX273:AX274),IF(AND($AE$11=$AL$2,$AH$11="Combined"),SUM('Raw Data'!AX480:AX481),IF(AND($AE$11=$AL$3,$AH$11="Combined"),SUM('Raw Data'!AX687:AX688),IF(AND($AE$11=$AL$4,$AH$11="Combined"),SUM('Raw Data'!AX894:AX895),IF(AND($AE$11=$AL$5,$AH$11="Combined"),SUM('Raw Data'!AX1101:AX1102),IF(AND($AE$11=$AL$6,$AH$11="Combined"),SUM('Raw Data'!AX1308:AX1309),IF(AND($AE$11=$AL$7,$AH$11="Combined"),SUM('Raw Data'!AX1515:AX1516),"Error")))))))))))))))))))))</f>
        <v>0</v>
      </c>
      <c r="O89" s="6">
        <f>IF(AND($AE$11=$AL$1,OR($AH$11="Northbound",$AH$11="Eastbound")),'Raw Data'!AY273,IF(AND($AE$11=$AL$2,OR($AH$11="Northbound",$AH$11="Eastbound")),'Raw Data'!AY480,IF(AND($AE$11=$AL$3,OR($AH$11="Northbound",$AH$11="Eastbound")),'Raw Data'!AY687,IF(AND($AE$11=$AL$4,OR($AH$11="Northbound",$AH$11="Eastbound")),'Raw Data'!AY894,IF(AND($AE$11=$AL$5,OR($AH$11="Northbound",$AH$11="Eastbound")),'Raw Data'!AY1101,IF(AND($AE$11=$AL$6,OR($AH$11="Northbound",$AH$11="Eastbound")),'Raw Data'!AY1308,IF(AND($AE$11=$AL$7,OR($AH$11="Northbound",$AH$11="Eastbound")),'Raw Data'!AY1515,IF(AND($AE$11=$AL$1,OR($AH$11="Southbound",$AH$11="Westbound")),'Raw Data'!AY274,IF(AND($AE$11=$AL$2,OR($AH$11="Southbound",$AH$11="Westbound")),'Raw Data'!AY481,IF(AND($AE$11=$AL$3,OR($AH$11="Southbound",$AH$11="Westbound")),'Raw Data'!AY688,IF(AND($AE$11=$AL$4,OR($AH$11="Southbound",$AH$11="Westbound")),'Raw Data'!AY895,IF(AND($AE$11=$AL$5,OR($AH$11="Southbound",$AH$11="Westbound")),'Raw Data'!AY1102,IF(AND($AE$11=$AL$6,OR($AH$11="Southbound",$AH$11="Westbound")),'Raw Data'!AY1309,IF(AND($AE$11=$AL$7,OR($AH$11="Southbound",$AH$11="Westbound")),'Raw Data'!AY1516,IF(AND($AE$11=$AL$1,$AH$11="Combined"),SUM('Raw Data'!AY273:AY274),IF(AND($AE$11=$AL$2,$AH$11="Combined"),SUM('Raw Data'!AY480:AY481),IF(AND($AE$11=$AL$3,$AH$11="Combined"),SUM('Raw Data'!AY687:AY688),IF(AND($AE$11=$AL$4,$AH$11="Combined"),SUM('Raw Data'!AY894:AY895),IF(AND($AE$11=$AL$5,$AH$11="Combined"),SUM('Raw Data'!AY1101:AY1102),IF(AND($AE$11=$AL$6,$AH$11="Combined"),SUM('Raw Data'!AY1308:AY1309),IF(AND($AE$11=$AL$7,$AH$11="Combined"),SUM('Raw Data'!AY1515:AY1516),"Error")))))))))))))))))))))</f>
        <v>0</v>
      </c>
      <c r="P89" s="6">
        <f>IF(AND($AE$11=$AL$1,OR($AH$11="Northbound",$AH$11="Eastbound")),'Raw Data'!AZ273,IF(AND($AE$11=$AL$2,OR($AH$11="Northbound",$AH$11="Eastbound")),'Raw Data'!AZ480,IF(AND($AE$11=$AL$3,OR($AH$11="Northbound",$AH$11="Eastbound")),'Raw Data'!AZ687,IF(AND($AE$11=$AL$4,OR($AH$11="Northbound",$AH$11="Eastbound")),'Raw Data'!AZ894,IF(AND($AE$11=$AL$5,OR($AH$11="Northbound",$AH$11="Eastbound")),'Raw Data'!AZ1101,IF(AND($AE$11=$AL$6,OR($AH$11="Northbound",$AH$11="Eastbound")),'Raw Data'!AZ1308,IF(AND($AE$11=$AL$7,OR($AH$11="Northbound",$AH$11="Eastbound")),'Raw Data'!AZ1515,IF(AND($AE$11=$AL$1,OR($AH$11="Southbound",$AH$11="Westbound")),'Raw Data'!AZ274,IF(AND($AE$11=$AL$2,OR($AH$11="Southbound",$AH$11="Westbound")),'Raw Data'!AZ481,IF(AND($AE$11=$AL$3,OR($AH$11="Southbound",$AH$11="Westbound")),'Raw Data'!AZ688,IF(AND($AE$11=$AL$4,OR($AH$11="Southbound",$AH$11="Westbound")),'Raw Data'!AZ895,IF(AND($AE$11=$AL$5,OR($AH$11="Southbound",$AH$11="Westbound")),'Raw Data'!AZ1102,IF(AND($AE$11=$AL$6,OR($AH$11="Southbound",$AH$11="Westbound")),'Raw Data'!AZ1309,IF(AND($AE$11=$AL$7,OR($AH$11="Southbound",$AH$11="Westbound")),'Raw Data'!AZ1516,IF(AND($AE$11=$AL$1,$AH$11="Combined"),SUM('Raw Data'!AZ273:AZ274),IF(AND($AE$11=$AL$2,$AH$11="Combined"),SUM('Raw Data'!AZ480:AZ481),IF(AND($AE$11=$AL$3,$AH$11="Combined"),SUM('Raw Data'!AZ687:AZ688),IF(AND($AE$11=$AL$4,$AH$11="Combined"),SUM('Raw Data'!AZ894:AZ895),IF(AND($AE$11=$AL$5,$AH$11="Combined"),SUM('Raw Data'!AZ1101:AZ1102),IF(AND($AE$11=$AL$6,$AH$11="Combined"),SUM('Raw Data'!AZ1308:AZ1309),IF(AND($AE$11=$AL$7,$AH$11="Combined"),SUM('Raw Data'!AZ1515:AZ1516),"Error")))))))))))))))))))))</f>
        <v>0</v>
      </c>
      <c r="Q89" s="6">
        <f>IF(AND($AE$11=$AL$1,OR($AH$11="Northbound",$AH$11="Eastbound")),'Raw Data'!BA273,IF(AND($AE$11=$AL$2,OR($AH$11="Northbound",$AH$11="Eastbound")),'Raw Data'!BA480,IF(AND($AE$11=$AL$3,OR($AH$11="Northbound",$AH$11="Eastbound")),'Raw Data'!BA687,IF(AND($AE$11=$AL$4,OR($AH$11="Northbound",$AH$11="Eastbound")),'Raw Data'!BA894,IF(AND($AE$11=$AL$5,OR($AH$11="Northbound",$AH$11="Eastbound")),'Raw Data'!BA1101,IF(AND($AE$11=$AL$6,OR($AH$11="Northbound",$AH$11="Eastbound")),'Raw Data'!BA1308,IF(AND($AE$11=$AL$7,OR($AH$11="Northbound",$AH$11="Eastbound")),'Raw Data'!BA1515,IF(AND($AE$11=$AL$1,OR($AH$11="Southbound",$AH$11="Westbound")),'Raw Data'!BA274,IF(AND($AE$11=$AL$2,OR($AH$11="Southbound",$AH$11="Westbound")),'Raw Data'!BA481,IF(AND($AE$11=$AL$3,OR($AH$11="Southbound",$AH$11="Westbound")),'Raw Data'!BA688,IF(AND($AE$11=$AL$4,OR($AH$11="Southbound",$AH$11="Westbound")),'Raw Data'!BA895,IF(AND($AE$11=$AL$5,OR($AH$11="Southbound",$AH$11="Westbound")),'Raw Data'!BA1102,IF(AND($AE$11=$AL$6,OR($AH$11="Southbound",$AH$11="Westbound")),'Raw Data'!BA1309,IF(AND($AE$11=$AL$7,OR($AH$11="Southbound",$AH$11="Westbound")),'Raw Data'!BA1516,IF(AND($AE$11=$AL$1,$AH$11="Combined"),SUM('Raw Data'!BA273:BA274),IF(AND($AE$11=$AL$2,$AH$11="Combined"),SUM('Raw Data'!BA480:BA481),IF(AND($AE$11=$AL$3,$AH$11="Combined"),SUM('Raw Data'!BA687:BA688),IF(AND($AE$11=$AL$4,$AH$11="Combined"),SUM('Raw Data'!BA894:BA895),IF(AND($AE$11=$AL$5,$AH$11="Combined"),SUM('Raw Data'!BA1101:BA1102),IF(AND($AE$11=$AL$6,$AH$11="Combined"),SUM('Raw Data'!BA1308:BA1309),IF(AND($AE$11=$AL$7,$AH$11="Combined"),SUM('Raw Data'!BA1515:BA1516),"Error")))))))))))))))))))))</f>
        <v>0</v>
      </c>
      <c r="R89" s="6">
        <f>IF(AND($AE$11=$AL$1,OR($AH$11="Northbound",$AH$11="Eastbound")),'Raw Data'!BB273,IF(AND($AE$11=$AL$2,OR($AH$11="Northbound",$AH$11="Eastbound")),'Raw Data'!BB480,IF(AND($AE$11=$AL$3,OR($AH$11="Northbound",$AH$11="Eastbound")),'Raw Data'!BB687,IF(AND($AE$11=$AL$4,OR($AH$11="Northbound",$AH$11="Eastbound")),'Raw Data'!BB894,IF(AND($AE$11=$AL$5,OR($AH$11="Northbound",$AH$11="Eastbound")),'Raw Data'!BB1101,IF(AND($AE$11=$AL$6,OR($AH$11="Northbound",$AH$11="Eastbound")),'Raw Data'!BB1308,IF(AND($AE$11=$AL$7,OR($AH$11="Northbound",$AH$11="Eastbound")),'Raw Data'!BB1515,IF(AND($AE$11=$AL$1,OR($AH$11="Southbound",$AH$11="Westbound")),'Raw Data'!BB274,IF(AND($AE$11=$AL$2,OR($AH$11="Southbound",$AH$11="Westbound")),'Raw Data'!BB481,IF(AND($AE$11=$AL$3,OR($AH$11="Southbound",$AH$11="Westbound")),'Raw Data'!BB688,IF(AND($AE$11=$AL$4,OR($AH$11="Southbound",$AH$11="Westbound")),'Raw Data'!BB895,IF(AND($AE$11=$AL$5,OR($AH$11="Southbound",$AH$11="Westbound")),'Raw Data'!BB1102,IF(AND($AE$11=$AL$6,OR($AH$11="Southbound",$AH$11="Westbound")),'Raw Data'!BB1309,IF(AND($AE$11=$AL$7,OR($AH$11="Southbound",$AH$11="Westbound")),'Raw Data'!BB1516,IF(AND($AE$11=$AL$1,$AH$11="Combined"),SUM('Raw Data'!BB273:BB274),IF(AND($AE$11=$AL$2,$AH$11="Combined"),SUM('Raw Data'!BB480:BB481),IF(AND($AE$11=$AL$3,$AH$11="Combined"),SUM('Raw Data'!BB687:BB688),IF(AND($AE$11=$AL$4,$AH$11="Combined"),SUM('Raw Data'!BB894:BB895),IF(AND($AE$11=$AL$5,$AH$11="Combined"),SUM('Raw Data'!BB1101:BB1102),IF(AND($AE$11=$AL$6,$AH$11="Combined"),SUM('Raw Data'!BB1308:BB1309),IF(AND($AE$11=$AL$7,$AH$11="Combined"),SUM('Raw Data'!BB1515:BB1516),"Error")))))))))))))))))))))</f>
        <v>0</v>
      </c>
      <c r="S89" s="6">
        <f>IF(AND($AE$11=$AL$1,OR($AH$11="Northbound",$AH$11="Eastbound")),'Raw Data'!BC273,IF(AND($AE$11=$AL$2,OR($AH$11="Northbound",$AH$11="Eastbound")),'Raw Data'!BC480,IF(AND($AE$11=$AL$3,OR($AH$11="Northbound",$AH$11="Eastbound")),'Raw Data'!BC687,IF(AND($AE$11=$AL$4,OR($AH$11="Northbound",$AH$11="Eastbound")),'Raw Data'!BC894,IF(AND($AE$11=$AL$5,OR($AH$11="Northbound",$AH$11="Eastbound")),'Raw Data'!BC1101,IF(AND($AE$11=$AL$6,OR($AH$11="Northbound",$AH$11="Eastbound")),'Raw Data'!BC1308,IF(AND($AE$11=$AL$7,OR($AH$11="Northbound",$AH$11="Eastbound")),'Raw Data'!BC1515,IF(AND($AE$11=$AL$1,OR($AH$11="Southbound",$AH$11="Westbound")),'Raw Data'!BC274,IF(AND($AE$11=$AL$2,OR($AH$11="Southbound",$AH$11="Westbound")),'Raw Data'!BC481,IF(AND($AE$11=$AL$3,OR($AH$11="Southbound",$AH$11="Westbound")),'Raw Data'!BC688,IF(AND($AE$11=$AL$4,OR($AH$11="Southbound",$AH$11="Westbound")),'Raw Data'!BC895,IF(AND($AE$11=$AL$5,OR($AH$11="Southbound",$AH$11="Westbound")),'Raw Data'!BC1102,IF(AND($AE$11=$AL$6,OR($AH$11="Southbound",$AH$11="Westbound")),'Raw Data'!BC1309,IF(AND($AE$11=$AL$7,OR($AH$11="Southbound",$AH$11="Westbound")),'Raw Data'!BC1516,IF(AND($AE$11=$AL$1,$AH$11="Combined"),SUM('Raw Data'!BC273:BC274),IF(AND($AE$11=$AL$2,$AH$11="Combined"),SUM('Raw Data'!BC480:BC481),IF(AND($AE$11=$AL$3,$AH$11="Combined"),SUM('Raw Data'!BC687:BC688),IF(AND($AE$11=$AL$4,$AH$11="Combined"),SUM('Raw Data'!BC894:BC895),IF(AND($AE$11=$AL$5,$AH$11="Combined"),SUM('Raw Data'!BC1101:BC1102),IF(AND($AE$11=$AL$6,$AH$11="Combined"),SUM('Raw Data'!BC1308:BC1309),IF(AND($AE$11=$AL$7,$AH$11="Combined"),SUM('Raw Data'!BC1515:BC1516),"Error")))))))))))))))))))))</f>
        <v>0</v>
      </c>
      <c r="T89" s="6">
        <f>IF(AND($AE$11=$AL$1,OR($AH$11="Northbound",$AH$11="Eastbound")),'Raw Data'!BD273,IF(AND($AE$11=$AL$2,OR($AH$11="Northbound",$AH$11="Eastbound")),'Raw Data'!BD480,IF(AND($AE$11=$AL$3,OR($AH$11="Northbound",$AH$11="Eastbound")),'Raw Data'!BD687,IF(AND($AE$11=$AL$4,OR($AH$11="Northbound",$AH$11="Eastbound")),'Raw Data'!BD894,IF(AND($AE$11=$AL$5,OR($AH$11="Northbound",$AH$11="Eastbound")),'Raw Data'!BD1101,IF(AND($AE$11=$AL$6,OR($AH$11="Northbound",$AH$11="Eastbound")),'Raw Data'!BD1308,IF(AND($AE$11=$AL$7,OR($AH$11="Northbound",$AH$11="Eastbound")),'Raw Data'!BD1515,IF(AND($AE$11=$AL$1,OR($AH$11="Southbound",$AH$11="Westbound")),'Raw Data'!BD274,IF(AND($AE$11=$AL$2,OR($AH$11="Southbound",$AH$11="Westbound")),'Raw Data'!BD481,IF(AND($AE$11=$AL$3,OR($AH$11="Southbound",$AH$11="Westbound")),'Raw Data'!BD688,IF(AND($AE$11=$AL$4,OR($AH$11="Southbound",$AH$11="Westbound")),'Raw Data'!BD895,IF(AND($AE$11=$AL$5,OR($AH$11="Southbound",$AH$11="Westbound")),'Raw Data'!BD1102,IF(AND($AE$11=$AL$6,OR($AH$11="Southbound",$AH$11="Westbound")),'Raw Data'!BD1309,IF(AND($AE$11=$AL$7,OR($AH$11="Southbound",$AH$11="Westbound")),'Raw Data'!BD1516,IF(AND($AE$11=$AL$1,$AH$11="Combined"),SUM('Raw Data'!BD273:BD274),IF(AND($AE$11=$AL$2,$AH$11="Combined"),SUM('Raw Data'!BD480:BD481),IF(AND($AE$11=$AL$3,$AH$11="Combined"),SUM('Raw Data'!BD687:BD688),IF(AND($AE$11=$AL$4,$AH$11="Combined"),SUM('Raw Data'!BD894:BD895),IF(AND($AE$11=$AL$5,$AH$11="Combined"),SUM('Raw Data'!BD1101:BD1102),IF(AND($AE$11=$AL$6,$AH$11="Combined"),SUM('Raw Data'!BD1308:BD1309),IF(AND($AE$11=$AL$7,$AH$11="Combined"),SUM('Raw Data'!BD1515:BD1516),"Error")))))))))))))))))))))</f>
        <v>0</v>
      </c>
      <c r="U89" s="6">
        <f>IF(AND($AE$11=$AL$1,OR($AH$11="Northbound",$AH$11="Eastbound")),'Raw Data'!BE273,IF(AND($AE$11=$AL$2,OR($AH$11="Northbound",$AH$11="Eastbound")),'Raw Data'!BE480,IF(AND($AE$11=$AL$3,OR($AH$11="Northbound",$AH$11="Eastbound")),'Raw Data'!BE687,IF(AND($AE$11=$AL$4,OR($AH$11="Northbound",$AH$11="Eastbound")),'Raw Data'!BE894,IF(AND($AE$11=$AL$5,OR($AH$11="Northbound",$AH$11="Eastbound")),'Raw Data'!BE1101,IF(AND($AE$11=$AL$6,OR($AH$11="Northbound",$AH$11="Eastbound")),'Raw Data'!BE1308,IF(AND($AE$11=$AL$7,OR($AH$11="Northbound",$AH$11="Eastbound")),'Raw Data'!BE1515,IF(AND($AE$11=$AL$1,OR($AH$11="Southbound",$AH$11="Westbound")),'Raw Data'!BE274,IF(AND($AE$11=$AL$2,OR($AH$11="Southbound",$AH$11="Westbound")),'Raw Data'!BE481,IF(AND($AE$11=$AL$3,OR($AH$11="Southbound",$AH$11="Westbound")),'Raw Data'!BE688,IF(AND($AE$11=$AL$4,OR($AH$11="Southbound",$AH$11="Westbound")),'Raw Data'!BE895,IF(AND($AE$11=$AL$5,OR($AH$11="Southbound",$AH$11="Westbound")),'Raw Data'!BE1102,IF(AND($AE$11=$AL$6,OR($AH$11="Southbound",$AH$11="Westbound")),'Raw Data'!BE1309,IF(AND($AE$11=$AL$7,OR($AH$11="Southbound",$AH$11="Westbound")),'Raw Data'!BE1516,IF(AND($AE$11=$AL$1,$AH$11="Combined"),SUM('Raw Data'!BE273:BE274),IF(AND($AE$11=$AL$2,$AH$11="Combined"),SUM('Raw Data'!BE480:BE481),IF(AND($AE$11=$AL$3,$AH$11="Combined"),SUM('Raw Data'!BE687:BE688),IF(AND($AE$11=$AL$4,$AH$11="Combined"),SUM('Raw Data'!BE894:BE895),IF(AND($AE$11=$AL$5,$AH$11="Combined"),SUM('Raw Data'!BE1101:BE1102),IF(AND($AE$11=$AL$6,$AH$11="Combined"),SUM('Raw Data'!BE1308:BE1309),IF(AND($AE$11=$AL$7,$AH$11="Combined"),SUM('Raw Data'!BE1515:BE1516),"Error")))))))))))))))))))))</f>
        <v>0</v>
      </c>
      <c r="V89" s="6">
        <f>IF(AND($AE$11=$AL$1,OR($AH$11="Northbound",$AH$11="Eastbound")),'Raw Data'!BF273,IF(AND($AE$11=$AL$2,OR($AH$11="Northbound",$AH$11="Eastbound")),'Raw Data'!BF480,IF(AND($AE$11=$AL$3,OR($AH$11="Northbound",$AH$11="Eastbound")),'Raw Data'!BF687,IF(AND($AE$11=$AL$4,OR($AH$11="Northbound",$AH$11="Eastbound")),'Raw Data'!BF894,IF(AND($AE$11=$AL$5,OR($AH$11="Northbound",$AH$11="Eastbound")),'Raw Data'!BF1101,IF(AND($AE$11=$AL$6,OR($AH$11="Northbound",$AH$11="Eastbound")),'Raw Data'!BF1308,IF(AND($AE$11=$AL$7,OR($AH$11="Northbound",$AH$11="Eastbound")),'Raw Data'!BF1515,IF(AND($AE$11=$AL$1,OR($AH$11="Southbound",$AH$11="Westbound")),'Raw Data'!BF274,IF(AND($AE$11=$AL$2,OR($AH$11="Southbound",$AH$11="Westbound")),'Raw Data'!BF481,IF(AND($AE$11=$AL$3,OR($AH$11="Southbound",$AH$11="Westbound")),'Raw Data'!BF688,IF(AND($AE$11=$AL$4,OR($AH$11="Southbound",$AH$11="Westbound")),'Raw Data'!BF895,IF(AND($AE$11=$AL$5,OR($AH$11="Southbound",$AH$11="Westbound")),'Raw Data'!BF1102,IF(AND($AE$11=$AL$6,OR($AH$11="Southbound",$AH$11="Westbound")),'Raw Data'!BF1309,IF(AND($AE$11=$AL$7,OR($AH$11="Southbound",$AH$11="Westbound")),'Raw Data'!BF1516,IF(AND($AE$11=$AL$1,$AH$11="Combined"),SUM('Raw Data'!BF273:BF274),IF(AND($AE$11=$AL$2,$AH$11="Combined"),SUM('Raw Data'!BF480:BF481),IF(AND($AE$11=$AL$3,$AH$11="Combined"),SUM('Raw Data'!BF687:BF688),IF(AND($AE$11=$AL$4,$AH$11="Combined"),SUM('Raw Data'!BF894:BF895),IF(AND($AE$11=$AL$5,$AH$11="Combined"),SUM('Raw Data'!BF1101:BF1102),IF(AND($AE$11=$AL$6,$AH$11="Combined"),SUM('Raw Data'!BF1308:BF1309),IF(AND($AE$11=$AL$7,$AH$11="Combined"),SUM('Raw Data'!BF1515:BF1516),"Error")))))))))))))))))))))</f>
        <v>0</v>
      </c>
      <c r="W89" s="6">
        <f>IF(AND($AE$11=$AL$1,OR($AH$11="Northbound",$AH$11="Eastbound")),'Raw Data'!BG273,IF(AND($AE$11=$AL$2,OR($AH$11="Northbound",$AH$11="Eastbound")),'Raw Data'!BG480,IF(AND($AE$11=$AL$3,OR($AH$11="Northbound",$AH$11="Eastbound")),'Raw Data'!BG687,IF(AND($AE$11=$AL$4,OR($AH$11="Northbound",$AH$11="Eastbound")),'Raw Data'!BG894,IF(AND($AE$11=$AL$5,OR($AH$11="Northbound",$AH$11="Eastbound")),'Raw Data'!BG1101,IF(AND($AE$11=$AL$6,OR($AH$11="Northbound",$AH$11="Eastbound")),'Raw Data'!BG1308,IF(AND($AE$11=$AL$7,OR($AH$11="Northbound",$AH$11="Eastbound")),'Raw Data'!BG1515,IF(AND($AE$11=$AL$1,OR($AH$11="Southbound",$AH$11="Westbound")),'Raw Data'!BG274,IF(AND($AE$11=$AL$2,OR($AH$11="Southbound",$AH$11="Westbound")),'Raw Data'!BG481,IF(AND($AE$11=$AL$3,OR($AH$11="Southbound",$AH$11="Westbound")),'Raw Data'!BG688,IF(AND($AE$11=$AL$4,OR($AH$11="Southbound",$AH$11="Westbound")),'Raw Data'!BG895,IF(AND($AE$11=$AL$5,OR($AH$11="Southbound",$AH$11="Westbound")),'Raw Data'!BG1102,IF(AND($AE$11=$AL$6,OR($AH$11="Southbound",$AH$11="Westbound")),'Raw Data'!BG1309,IF(AND($AE$11=$AL$7,OR($AH$11="Southbound",$AH$11="Westbound")),'Raw Data'!BG1516,IF(AND($AE$11=$AL$1,$AH$11="Combined"),SUM('Raw Data'!BG273:BG274),IF(AND($AE$11=$AL$2,$AH$11="Combined"),SUM('Raw Data'!BG480:BG481),IF(AND($AE$11=$AL$3,$AH$11="Combined"),SUM('Raw Data'!BG687:BG688),IF(AND($AE$11=$AL$4,$AH$11="Combined"),SUM('Raw Data'!BG894:BG895),IF(AND($AE$11=$AL$5,$AH$11="Combined"),SUM('Raw Data'!BG1101:BG1102),IF(AND($AE$11=$AL$6,$AH$11="Combined"),SUM('Raw Data'!BG1308:BG1309),IF(AND($AE$11=$AL$7,$AH$11="Combined"),SUM('Raw Data'!BG1515:BG1516),"Error")))))))))))))))))))))</f>
        <v>0</v>
      </c>
      <c r="X89" s="6">
        <f t="shared" si="5"/>
        <v>2</v>
      </c>
      <c r="Y89" s="24">
        <f t="shared" si="3"/>
        <v>12.5</v>
      </c>
      <c r="Z89" s="6" t="str">
        <f>IF(AND($AE$11=$AL$1,OR($AH$11="Northbound",$AH$11="Eastbound")),'Raw Data'!BH273,IF(AND($AE$11=$AL$2,OR($AH$11="Northbound",$AH$11="Eastbound")),'Raw Data'!BH480,IF(AND($AE$11=$AL$3,OR($AH$11="Northbound",$AH$11="Eastbound")),'Raw Data'!BH687,IF(AND($AE$11=$AL$4,OR($AH$11="Northbound",$AH$11="Eastbound")),'Raw Data'!BH894,IF(AND($AE$11=$AL$5,OR($AH$11="Northbound",$AH$11="Eastbound")),'Raw Data'!BH1101,IF(AND($AE$11=$AL$6,OR($AH$11="Northbound",$AH$11="Eastbound")),'Raw Data'!BH1308,IF(AND($AE$11=$AL$7,OR($AH$11="Northbound",$AH$11="Eastbound")),'Raw Data'!BH1515,IF(AND($AE$11=$AL$1,OR($AH$11="Southbound",$AH$11="Westbound")),'Raw Data'!BH274,IF(AND($AE$11=$AL$2,OR($AH$11="Southbound",$AH$11="Westbound")),'Raw Data'!BH481,IF(AND($AE$11=$AL$3,OR($AH$11="Southbound",$AH$11="Westbound")),'Raw Data'!BH688,IF(AND($AE$11=$AL$4,OR($AH$11="Southbound",$AH$11="Westbound")),'Raw Data'!BH895,IF(AND($AE$11=$AL$5,OR($AH$11="Southbound",$AH$11="Westbound")),'Raw Data'!BH1102,IF(AND($AE$11=$AL$6,OR($AH$11="Southbound",$AH$11="Westbound")),'Raw Data'!BH1309,IF(AND($AE$11=$AL$7,OR($AH$11="Southbound",$AH$11="Westbound")),'Raw Data'!BH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9" s="6" t="str">
        <f>IF(AND($AE$11=$AL$1,OR($AH$11="Northbound",$AH$11="Eastbound")),'Raw Data'!BI273,IF(AND($AE$11=$AL$2,OR($AH$11="Northbound",$AH$11="Eastbound")),'Raw Data'!BI480,IF(AND($AE$11=$AL$3,OR($AH$11="Northbound",$AH$11="Eastbound")),'Raw Data'!BI687,IF(AND($AE$11=$AL$4,OR($AH$11="Northbound",$AH$11="Eastbound")),'Raw Data'!BI894,IF(AND($AE$11=$AL$5,OR($AH$11="Northbound",$AH$11="Eastbound")),'Raw Data'!BI1101,IF(AND($AE$11=$AL$6,OR($AH$11="Northbound",$AH$11="Eastbound")),'Raw Data'!BI1308,IF(AND($AE$11=$AL$7,OR($AH$11="Northbound",$AH$11="Eastbound")),'Raw Data'!BI1515,IF(AND($AE$11=$AL$1,OR($AH$11="Southbound",$AH$11="Westbound")),'Raw Data'!BI274,IF(AND($AE$11=$AL$2,OR($AH$11="Southbound",$AH$11="Westbound")),'Raw Data'!BI481,IF(AND($AE$11=$AL$3,OR($AH$11="Southbound",$AH$11="Westbound")),'Raw Data'!BI688,IF(AND($AE$11=$AL$4,OR($AH$11="Southbound",$AH$11="Westbound")),'Raw Data'!BI895,IF(AND($AE$11=$AL$5,OR($AH$11="Southbound",$AH$11="Westbound")),'Raw Data'!BI1102,IF(AND($AE$11=$AL$6,OR($AH$11="Southbound",$AH$11="Westbound")),'Raw Data'!BI1309,IF(AND($AE$11=$AL$7,OR($AH$11="Southbound",$AH$11="Westbound")),'Raw Data'!BI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9" s="6" t="str">
        <f>IF(AND($AE$11=$AL$1,OR($AH$11="Northbound",$AH$11="Eastbound")),'Raw Data'!BJ273,IF(AND($AE$11=$AL$2,OR($AH$11="Northbound",$AH$11="Eastbound")),'Raw Data'!BJ480,IF(AND($AE$11=$AL$3,OR($AH$11="Northbound",$AH$11="Eastbound")),'Raw Data'!BJ687,IF(AND($AE$11=$AL$4,OR($AH$11="Northbound",$AH$11="Eastbound")),'Raw Data'!BJ894,IF(AND($AE$11=$AL$5,OR($AH$11="Northbound",$AH$11="Eastbound")),'Raw Data'!BJ1101,IF(AND($AE$11=$AL$6,OR($AH$11="Northbound",$AH$11="Eastbound")),'Raw Data'!BJ1308,IF(AND($AE$11=$AL$7,OR($AH$11="Northbound",$AH$11="Eastbound")),'Raw Data'!BJ1515,IF(AND($AE$11=$AL$1,OR($AH$11="Southbound",$AH$11="Westbound")),'Raw Data'!BJ274,IF(AND($AE$11=$AL$2,OR($AH$11="Southbound",$AH$11="Westbound")),'Raw Data'!BJ481,IF(AND($AE$11=$AL$3,OR($AH$11="Southbound",$AH$11="Westbound")),'Raw Data'!BJ688,IF(AND($AE$11=$AL$4,OR($AH$11="Southbound",$AH$11="Westbound")),'Raw Data'!BJ895,IF(AND($AE$11=$AL$5,OR($AH$11="Southbound",$AH$11="Westbound")),'Raw Data'!BJ1102,IF(AND($AE$11=$AL$6,OR($AH$11="Southbound",$AH$11="Westbound")),'Raw Data'!BJ1309,IF(AND($AE$11=$AL$7,OR($AH$11="Southbound",$AH$11="Westbound")),'Raw Data'!BJ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9" s="70" t="str">
        <f>IF(AND($AE$11=$AL$1,OR($AH$11="Northbound",$AH$11="Eastbound")),'Raw Data'!BK273,IF(AND($AE$11=$AL$2,OR($AH$11="Northbound",$AH$11="Eastbound")),'Raw Data'!BK480,IF(AND($AE$11=$AL$3,OR($AH$11="Northbound",$AH$11="Eastbound")),'Raw Data'!BK687,IF(AND($AE$11=$AL$4,OR($AH$11="Northbound",$AH$11="Eastbound")),'Raw Data'!BK894,IF(AND($AE$11=$AL$5,OR($AH$11="Northbound",$AH$11="Eastbound")),'Raw Data'!BK1101,IF(AND($AE$11=$AL$6,OR($AH$11="Northbound",$AH$11="Eastbound")),'Raw Data'!BK1308,IF(AND($AE$11=$AL$7,OR($AH$11="Northbound",$AH$11="Eastbound")),'Raw Data'!BK1515,IF(AND($AE$11=$AL$1,OR($AH$11="Southbound",$AH$11="Westbound")),'Raw Data'!BK274,IF(AND($AE$11=$AL$2,OR($AH$11="Southbound",$AH$11="Westbound")),'Raw Data'!BK481,IF(AND($AE$11=$AL$3,OR($AH$11="Southbound",$AH$11="Westbound")),'Raw Data'!BK688,IF(AND($AE$11=$AL$4,OR($AH$11="Southbound",$AH$11="Westbound")),'Raw Data'!BK895,IF(AND($AE$11=$AL$5,OR($AH$11="Southbound",$AH$11="Westbound")),'Raw Data'!BK1102,IF(AND($AE$11=$AL$6,OR($AH$11="Southbound",$AH$11="Westbound")),'Raw Data'!BK1309,IF(AND($AE$11=$AL$7,OR($AH$11="Southbound",$AH$11="Westbound")),'Raw Data'!BK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9" s="47"/>
      <c r="AF89" s="47"/>
      <c r="AG89" s="47"/>
      <c r="AH89" s="47"/>
      <c r="AI89" s="47"/>
      <c r="AJ89" s="47"/>
      <c r="AK89" s="47"/>
      <c r="AL89" s="51"/>
      <c r="AM89" s="51"/>
      <c r="AN89" s="41"/>
      <c r="AO89" s="51"/>
      <c r="AQ89" s="47"/>
      <c r="AR89" s="47"/>
      <c r="AT89" s="47"/>
      <c r="AU89" s="47"/>
    </row>
    <row r="90" spans="1:47" ht="13.8" x14ac:dyDescent="0.25">
      <c r="A90" s="43">
        <v>0.79166666666666696</v>
      </c>
      <c r="B90" s="54">
        <f t="shared" si="4"/>
        <v>22</v>
      </c>
      <c r="C90" s="6">
        <f>IF(AND($AE$11=$AL$1,OR($AH$11="Northbound",$AH$11="Eastbound")),'Raw Data'!AM275,IF(AND($AE$11=$AL$2,OR($AH$11="Northbound",$AH$11="Eastbound")),'Raw Data'!AM482,IF(AND($AE$11=$AL$3,OR($AH$11="Northbound",$AH$11="Eastbound")),'Raw Data'!AM689,IF(AND($AE$11=$AL$4,OR($AH$11="Northbound",$AH$11="Eastbound")),'Raw Data'!AM896,IF(AND($AE$11=$AL$5,OR($AH$11="Northbound",$AH$11="Eastbound")),'Raw Data'!AM1103,IF(AND($AE$11=$AL$6,OR($AH$11="Northbound",$AH$11="Eastbound")),'Raw Data'!AM1310,IF(AND($AE$11=$AL$7,OR($AH$11="Northbound",$AH$11="Eastbound")),'Raw Data'!AM1517,IF(AND($AE$11=$AL$1,OR($AH$11="Southbound",$AH$11="Westbound")),'Raw Data'!AM276,IF(AND($AE$11=$AL$2,OR($AH$11="Southbound",$AH$11="Westbound")),'Raw Data'!AM483,IF(AND($AE$11=$AL$3,OR($AH$11="Southbound",$AH$11="Westbound")),'Raw Data'!AM690,IF(AND($AE$11=$AL$4,OR($AH$11="Southbound",$AH$11="Westbound")),'Raw Data'!AM897,IF(AND($AE$11=$AL$5,OR($AH$11="Southbound",$AH$11="Westbound")),'Raw Data'!AM1104,IF(AND($AE$11=$AL$6,OR($AH$11="Southbound",$AH$11="Westbound")),'Raw Data'!AM1311,IF(AND($AE$11=$AL$7,OR($AH$11="Southbound",$AH$11="Westbound")),'Raw Data'!AM1518,IF(AND($AE$11=$AL$1,$AH$11="Combined"),SUM('Raw Data'!AM275:AM276),IF(AND($AE$11=$AL$2,$AH$11="Combined"),SUM('Raw Data'!AM482:AM483),IF(AND($AE$11=$AL$3,$AH$11="Combined"),SUM('Raw Data'!AM689:AM690),IF(AND($AE$11=$AL$4,$AH$11="Combined"),SUM('Raw Data'!AM896:AM897),IF(AND($AE$11=$AL$5,$AH$11="Combined"),SUM('Raw Data'!AM1103:AM1104),IF(AND($AE$11=$AL$6,$AH$11="Combined"),SUM('Raw Data'!AM1310:AM1311),IF(AND($AE$11=$AL$7,$AH$11="Combined"),SUM('Raw Data'!AM1517:AM1518),"Error")))))))))))))))))))))</f>
        <v>0</v>
      </c>
      <c r="D90" s="6">
        <f>IF(AND($AE$11=$AL$1,OR($AH$11="Northbound",$AH$11="Eastbound")),'Raw Data'!AN275,IF(AND($AE$11=$AL$2,OR($AH$11="Northbound",$AH$11="Eastbound")),'Raw Data'!AN482,IF(AND($AE$11=$AL$3,OR($AH$11="Northbound",$AH$11="Eastbound")),'Raw Data'!AN689,IF(AND($AE$11=$AL$4,OR($AH$11="Northbound",$AH$11="Eastbound")),'Raw Data'!AN896,IF(AND($AE$11=$AL$5,OR($AH$11="Northbound",$AH$11="Eastbound")),'Raw Data'!AN1103,IF(AND($AE$11=$AL$6,OR($AH$11="Northbound",$AH$11="Eastbound")),'Raw Data'!AN1310,IF(AND($AE$11=$AL$7,OR($AH$11="Northbound",$AH$11="Eastbound")),'Raw Data'!AN1517,IF(AND($AE$11=$AL$1,OR($AH$11="Southbound",$AH$11="Westbound")),'Raw Data'!AN276,IF(AND($AE$11=$AL$2,OR($AH$11="Southbound",$AH$11="Westbound")),'Raw Data'!AN483,IF(AND($AE$11=$AL$3,OR($AH$11="Southbound",$AH$11="Westbound")),'Raw Data'!AN690,IF(AND($AE$11=$AL$4,OR($AH$11="Southbound",$AH$11="Westbound")),'Raw Data'!AN897,IF(AND($AE$11=$AL$5,OR($AH$11="Southbound",$AH$11="Westbound")),'Raw Data'!AN1104,IF(AND($AE$11=$AL$6,OR($AH$11="Southbound",$AH$11="Westbound")),'Raw Data'!AN1311,IF(AND($AE$11=$AL$7,OR($AH$11="Southbound",$AH$11="Westbound")),'Raw Data'!AN1518,IF(AND($AE$11=$AL$1,$AH$11="Combined"),SUM('Raw Data'!AN275:AN276),IF(AND($AE$11=$AL$2,$AH$11="Combined"),SUM('Raw Data'!AN482:AN483),IF(AND($AE$11=$AL$3,$AH$11="Combined"),SUM('Raw Data'!AN689:AN690),IF(AND($AE$11=$AL$4,$AH$11="Combined"),SUM('Raw Data'!AN896:AN897),IF(AND($AE$11=$AL$5,$AH$11="Combined"),SUM('Raw Data'!AN1103:AN1104),IF(AND($AE$11=$AL$6,$AH$11="Combined"),SUM('Raw Data'!AN1310:AN1311),IF(AND($AE$11=$AL$7,$AH$11="Combined"),SUM('Raw Data'!AN1517:AN1518),"Error")))))))))))))))))))))</f>
        <v>5</v>
      </c>
      <c r="E90" s="6">
        <f>IF(AND($AE$11=$AL$1,OR($AH$11="Northbound",$AH$11="Eastbound")),'Raw Data'!AO275,IF(AND($AE$11=$AL$2,OR($AH$11="Northbound",$AH$11="Eastbound")),'Raw Data'!AO482,IF(AND($AE$11=$AL$3,OR($AH$11="Northbound",$AH$11="Eastbound")),'Raw Data'!AO689,IF(AND($AE$11=$AL$4,OR($AH$11="Northbound",$AH$11="Eastbound")),'Raw Data'!AO896,IF(AND($AE$11=$AL$5,OR($AH$11="Northbound",$AH$11="Eastbound")),'Raw Data'!AO1103,IF(AND($AE$11=$AL$6,OR($AH$11="Northbound",$AH$11="Eastbound")),'Raw Data'!AO1310,IF(AND($AE$11=$AL$7,OR($AH$11="Northbound",$AH$11="Eastbound")),'Raw Data'!AO1517,IF(AND($AE$11=$AL$1,OR($AH$11="Southbound",$AH$11="Westbound")),'Raw Data'!AO276,IF(AND($AE$11=$AL$2,OR($AH$11="Southbound",$AH$11="Westbound")),'Raw Data'!AO483,IF(AND($AE$11=$AL$3,OR($AH$11="Southbound",$AH$11="Westbound")),'Raw Data'!AO690,IF(AND($AE$11=$AL$4,OR($AH$11="Southbound",$AH$11="Westbound")),'Raw Data'!AO897,IF(AND($AE$11=$AL$5,OR($AH$11="Southbound",$AH$11="Westbound")),'Raw Data'!AO1104,IF(AND($AE$11=$AL$6,OR($AH$11="Southbound",$AH$11="Westbound")),'Raw Data'!AO1311,IF(AND($AE$11=$AL$7,OR($AH$11="Southbound",$AH$11="Westbound")),'Raw Data'!AO1518,IF(AND($AE$11=$AL$1,$AH$11="Combined"),SUM('Raw Data'!AO275:AO276),IF(AND($AE$11=$AL$2,$AH$11="Combined"),SUM('Raw Data'!AO482:AO483),IF(AND($AE$11=$AL$3,$AH$11="Combined"),SUM('Raw Data'!AO689:AO690),IF(AND($AE$11=$AL$4,$AH$11="Combined"),SUM('Raw Data'!AO896:AO897),IF(AND($AE$11=$AL$5,$AH$11="Combined"),SUM('Raw Data'!AO1103:AO1104),IF(AND($AE$11=$AL$6,$AH$11="Combined"),SUM('Raw Data'!AO1310:AO1311),IF(AND($AE$11=$AL$7,$AH$11="Combined"),SUM('Raw Data'!AO1517:AO1518),"Error")))))))))))))))))))))</f>
        <v>11</v>
      </c>
      <c r="F90" s="6">
        <f>IF(AND($AE$11=$AL$1,OR($AH$11="Northbound",$AH$11="Eastbound")),'Raw Data'!AP275,IF(AND($AE$11=$AL$2,OR($AH$11="Northbound",$AH$11="Eastbound")),'Raw Data'!AP482,IF(AND($AE$11=$AL$3,OR($AH$11="Northbound",$AH$11="Eastbound")),'Raw Data'!AP689,IF(AND($AE$11=$AL$4,OR($AH$11="Northbound",$AH$11="Eastbound")),'Raw Data'!AP896,IF(AND($AE$11=$AL$5,OR($AH$11="Northbound",$AH$11="Eastbound")),'Raw Data'!AP1103,IF(AND($AE$11=$AL$6,OR($AH$11="Northbound",$AH$11="Eastbound")),'Raw Data'!AP1310,IF(AND($AE$11=$AL$7,OR($AH$11="Northbound",$AH$11="Eastbound")),'Raw Data'!AP1517,IF(AND($AE$11=$AL$1,OR($AH$11="Southbound",$AH$11="Westbound")),'Raw Data'!AP276,IF(AND($AE$11=$AL$2,OR($AH$11="Southbound",$AH$11="Westbound")),'Raw Data'!AP483,IF(AND($AE$11=$AL$3,OR($AH$11="Southbound",$AH$11="Westbound")),'Raw Data'!AP690,IF(AND($AE$11=$AL$4,OR($AH$11="Southbound",$AH$11="Westbound")),'Raw Data'!AP897,IF(AND($AE$11=$AL$5,OR($AH$11="Southbound",$AH$11="Westbound")),'Raw Data'!AP1104,IF(AND($AE$11=$AL$6,OR($AH$11="Southbound",$AH$11="Westbound")),'Raw Data'!AP1311,IF(AND($AE$11=$AL$7,OR($AH$11="Southbound",$AH$11="Westbound")),'Raw Data'!AP1518,IF(AND($AE$11=$AL$1,$AH$11="Combined"),SUM('Raw Data'!AP275:AP276),IF(AND($AE$11=$AL$2,$AH$11="Combined"),SUM('Raw Data'!AP482:AP483),IF(AND($AE$11=$AL$3,$AH$11="Combined"),SUM('Raw Data'!AP689:AP690),IF(AND($AE$11=$AL$4,$AH$11="Combined"),SUM('Raw Data'!AP896:AP897),IF(AND($AE$11=$AL$5,$AH$11="Combined"),SUM('Raw Data'!AP1103:AP1104),IF(AND($AE$11=$AL$6,$AH$11="Combined"),SUM('Raw Data'!AP1310:AP1311),IF(AND($AE$11=$AL$7,$AH$11="Combined"),SUM('Raw Data'!AP1517:AP1518),"Error")))))))))))))))))))))</f>
        <v>2</v>
      </c>
      <c r="G90" s="6">
        <f>IF(AND($AE$11=$AL$1,OR($AH$11="Northbound",$AH$11="Eastbound")),'Raw Data'!AQ275,IF(AND($AE$11=$AL$2,OR($AH$11="Northbound",$AH$11="Eastbound")),'Raw Data'!AQ482,IF(AND($AE$11=$AL$3,OR($AH$11="Northbound",$AH$11="Eastbound")),'Raw Data'!AQ689,IF(AND($AE$11=$AL$4,OR($AH$11="Northbound",$AH$11="Eastbound")),'Raw Data'!AQ896,IF(AND($AE$11=$AL$5,OR($AH$11="Northbound",$AH$11="Eastbound")),'Raw Data'!AQ1103,IF(AND($AE$11=$AL$6,OR($AH$11="Northbound",$AH$11="Eastbound")),'Raw Data'!AQ1310,IF(AND($AE$11=$AL$7,OR($AH$11="Northbound",$AH$11="Eastbound")),'Raw Data'!AQ1517,IF(AND($AE$11=$AL$1,OR($AH$11="Southbound",$AH$11="Westbound")),'Raw Data'!AQ276,IF(AND($AE$11=$AL$2,OR($AH$11="Southbound",$AH$11="Westbound")),'Raw Data'!AQ483,IF(AND($AE$11=$AL$3,OR($AH$11="Southbound",$AH$11="Westbound")),'Raw Data'!AQ690,IF(AND($AE$11=$AL$4,OR($AH$11="Southbound",$AH$11="Westbound")),'Raw Data'!AQ897,IF(AND($AE$11=$AL$5,OR($AH$11="Southbound",$AH$11="Westbound")),'Raw Data'!AQ1104,IF(AND($AE$11=$AL$6,OR($AH$11="Southbound",$AH$11="Westbound")),'Raw Data'!AQ1311,IF(AND($AE$11=$AL$7,OR($AH$11="Southbound",$AH$11="Westbound")),'Raw Data'!AQ1518,IF(AND($AE$11=$AL$1,$AH$11="Combined"),SUM('Raw Data'!AQ275:AQ276),IF(AND($AE$11=$AL$2,$AH$11="Combined"),SUM('Raw Data'!AQ482:AQ483),IF(AND($AE$11=$AL$3,$AH$11="Combined"),SUM('Raw Data'!AQ689:AQ690),IF(AND($AE$11=$AL$4,$AH$11="Combined"),SUM('Raw Data'!AQ896:AQ897),IF(AND($AE$11=$AL$5,$AH$11="Combined"),SUM('Raw Data'!AQ1103:AQ1104),IF(AND($AE$11=$AL$6,$AH$11="Combined"),SUM('Raw Data'!AQ1310:AQ1311),IF(AND($AE$11=$AL$7,$AH$11="Combined"),SUM('Raw Data'!AQ1517:AQ1518),"Error")))))))))))))))))))))</f>
        <v>3</v>
      </c>
      <c r="H90" s="6">
        <f>IF(AND($AE$11=$AL$1,OR($AH$11="Northbound",$AH$11="Eastbound")),'Raw Data'!AR275,IF(AND($AE$11=$AL$2,OR($AH$11="Northbound",$AH$11="Eastbound")),'Raw Data'!AR482,IF(AND($AE$11=$AL$3,OR($AH$11="Northbound",$AH$11="Eastbound")),'Raw Data'!AR689,IF(AND($AE$11=$AL$4,OR($AH$11="Northbound",$AH$11="Eastbound")),'Raw Data'!AR896,IF(AND($AE$11=$AL$5,OR($AH$11="Northbound",$AH$11="Eastbound")),'Raw Data'!AR1103,IF(AND($AE$11=$AL$6,OR($AH$11="Northbound",$AH$11="Eastbound")),'Raw Data'!AR1310,IF(AND($AE$11=$AL$7,OR($AH$11="Northbound",$AH$11="Eastbound")),'Raw Data'!AR1517,IF(AND($AE$11=$AL$1,OR($AH$11="Southbound",$AH$11="Westbound")),'Raw Data'!AR276,IF(AND($AE$11=$AL$2,OR($AH$11="Southbound",$AH$11="Westbound")),'Raw Data'!AR483,IF(AND($AE$11=$AL$3,OR($AH$11="Southbound",$AH$11="Westbound")),'Raw Data'!AR690,IF(AND($AE$11=$AL$4,OR($AH$11="Southbound",$AH$11="Westbound")),'Raw Data'!AR897,IF(AND($AE$11=$AL$5,OR($AH$11="Southbound",$AH$11="Westbound")),'Raw Data'!AR1104,IF(AND($AE$11=$AL$6,OR($AH$11="Southbound",$AH$11="Westbound")),'Raw Data'!AR1311,IF(AND($AE$11=$AL$7,OR($AH$11="Southbound",$AH$11="Westbound")),'Raw Data'!AR1518,IF(AND($AE$11=$AL$1,$AH$11="Combined"),SUM('Raw Data'!AR275:AR276),IF(AND($AE$11=$AL$2,$AH$11="Combined"),SUM('Raw Data'!AR482:AR483),IF(AND($AE$11=$AL$3,$AH$11="Combined"),SUM('Raw Data'!AR689:AR690),IF(AND($AE$11=$AL$4,$AH$11="Combined"),SUM('Raw Data'!AR896:AR897),IF(AND($AE$11=$AL$5,$AH$11="Combined"),SUM('Raw Data'!AR1103:AR1104),IF(AND($AE$11=$AL$6,$AH$11="Combined"),SUM('Raw Data'!AR1310:AR1311),IF(AND($AE$11=$AL$7,$AH$11="Combined"),SUM('Raw Data'!AR1517:AR1518),"Error")))))))))))))))))))))</f>
        <v>1</v>
      </c>
      <c r="I90" s="6">
        <f>IF(AND($AE$11=$AL$1,OR($AH$11="Northbound",$AH$11="Eastbound")),'Raw Data'!AS275,IF(AND($AE$11=$AL$2,OR($AH$11="Northbound",$AH$11="Eastbound")),'Raw Data'!AS482,IF(AND($AE$11=$AL$3,OR($AH$11="Northbound",$AH$11="Eastbound")),'Raw Data'!AS689,IF(AND($AE$11=$AL$4,OR($AH$11="Northbound",$AH$11="Eastbound")),'Raw Data'!AS896,IF(AND($AE$11=$AL$5,OR($AH$11="Northbound",$AH$11="Eastbound")),'Raw Data'!AS1103,IF(AND($AE$11=$AL$6,OR($AH$11="Northbound",$AH$11="Eastbound")),'Raw Data'!AS1310,IF(AND($AE$11=$AL$7,OR($AH$11="Northbound",$AH$11="Eastbound")),'Raw Data'!AS1517,IF(AND($AE$11=$AL$1,OR($AH$11="Southbound",$AH$11="Westbound")),'Raw Data'!AS276,IF(AND($AE$11=$AL$2,OR($AH$11="Southbound",$AH$11="Westbound")),'Raw Data'!AS483,IF(AND($AE$11=$AL$3,OR($AH$11="Southbound",$AH$11="Westbound")),'Raw Data'!AS690,IF(AND($AE$11=$AL$4,OR($AH$11="Southbound",$AH$11="Westbound")),'Raw Data'!AS897,IF(AND($AE$11=$AL$5,OR($AH$11="Southbound",$AH$11="Westbound")),'Raw Data'!AS1104,IF(AND($AE$11=$AL$6,OR($AH$11="Southbound",$AH$11="Westbound")),'Raw Data'!AS1311,IF(AND($AE$11=$AL$7,OR($AH$11="Southbound",$AH$11="Westbound")),'Raw Data'!AS1518,IF(AND($AE$11=$AL$1,$AH$11="Combined"),SUM('Raw Data'!AS275:AS276),IF(AND($AE$11=$AL$2,$AH$11="Combined"),SUM('Raw Data'!AS482:AS483),IF(AND($AE$11=$AL$3,$AH$11="Combined"),SUM('Raw Data'!AS689:AS690),IF(AND($AE$11=$AL$4,$AH$11="Combined"),SUM('Raw Data'!AS896:AS897),IF(AND($AE$11=$AL$5,$AH$11="Combined"),SUM('Raw Data'!AS1103:AS1104),IF(AND($AE$11=$AL$6,$AH$11="Combined"),SUM('Raw Data'!AS1310:AS1311),IF(AND($AE$11=$AL$7,$AH$11="Combined"),SUM('Raw Data'!AS1517:AS1518),"Error")))))))))))))))))))))</f>
        <v>0</v>
      </c>
      <c r="J90" s="6">
        <f>IF(AND($AE$11=$AL$1,OR($AH$11="Northbound",$AH$11="Eastbound")),'Raw Data'!AT275,IF(AND($AE$11=$AL$2,OR($AH$11="Northbound",$AH$11="Eastbound")),'Raw Data'!AT482,IF(AND($AE$11=$AL$3,OR($AH$11="Northbound",$AH$11="Eastbound")),'Raw Data'!AT689,IF(AND($AE$11=$AL$4,OR($AH$11="Northbound",$AH$11="Eastbound")),'Raw Data'!AT896,IF(AND($AE$11=$AL$5,OR($AH$11="Northbound",$AH$11="Eastbound")),'Raw Data'!AT1103,IF(AND($AE$11=$AL$6,OR($AH$11="Northbound",$AH$11="Eastbound")),'Raw Data'!AT1310,IF(AND($AE$11=$AL$7,OR($AH$11="Northbound",$AH$11="Eastbound")),'Raw Data'!AT1517,IF(AND($AE$11=$AL$1,OR($AH$11="Southbound",$AH$11="Westbound")),'Raw Data'!AT276,IF(AND($AE$11=$AL$2,OR($AH$11="Southbound",$AH$11="Westbound")),'Raw Data'!AT483,IF(AND($AE$11=$AL$3,OR($AH$11="Southbound",$AH$11="Westbound")),'Raw Data'!AT690,IF(AND($AE$11=$AL$4,OR($AH$11="Southbound",$AH$11="Westbound")),'Raw Data'!AT897,IF(AND($AE$11=$AL$5,OR($AH$11="Southbound",$AH$11="Westbound")),'Raw Data'!AT1104,IF(AND($AE$11=$AL$6,OR($AH$11="Southbound",$AH$11="Westbound")),'Raw Data'!AT1311,IF(AND($AE$11=$AL$7,OR($AH$11="Southbound",$AH$11="Westbound")),'Raw Data'!AT1518,IF(AND($AE$11=$AL$1,$AH$11="Combined"),SUM('Raw Data'!AT275:AT276),IF(AND($AE$11=$AL$2,$AH$11="Combined"),SUM('Raw Data'!AT482:AT483),IF(AND($AE$11=$AL$3,$AH$11="Combined"),SUM('Raw Data'!AT689:AT690),IF(AND($AE$11=$AL$4,$AH$11="Combined"),SUM('Raw Data'!AT896:AT897),IF(AND($AE$11=$AL$5,$AH$11="Combined"),SUM('Raw Data'!AT1103:AT1104),IF(AND($AE$11=$AL$6,$AH$11="Combined"),SUM('Raw Data'!AT1310:AT1311),IF(AND($AE$11=$AL$7,$AH$11="Combined"),SUM('Raw Data'!AT1517:AT1518),"Error")))))))))))))))))))))</f>
        <v>0</v>
      </c>
      <c r="K90" s="6">
        <f>IF(AND($AE$11=$AL$1,OR($AH$11="Northbound",$AH$11="Eastbound")),'Raw Data'!AU275,IF(AND($AE$11=$AL$2,OR($AH$11="Northbound",$AH$11="Eastbound")),'Raw Data'!AU482,IF(AND($AE$11=$AL$3,OR($AH$11="Northbound",$AH$11="Eastbound")),'Raw Data'!AU689,IF(AND($AE$11=$AL$4,OR($AH$11="Northbound",$AH$11="Eastbound")),'Raw Data'!AU896,IF(AND($AE$11=$AL$5,OR($AH$11="Northbound",$AH$11="Eastbound")),'Raw Data'!AU1103,IF(AND($AE$11=$AL$6,OR($AH$11="Northbound",$AH$11="Eastbound")),'Raw Data'!AU1310,IF(AND($AE$11=$AL$7,OR($AH$11="Northbound",$AH$11="Eastbound")),'Raw Data'!AU1517,IF(AND($AE$11=$AL$1,OR($AH$11="Southbound",$AH$11="Westbound")),'Raw Data'!AU276,IF(AND($AE$11=$AL$2,OR($AH$11="Southbound",$AH$11="Westbound")),'Raw Data'!AU483,IF(AND($AE$11=$AL$3,OR($AH$11="Southbound",$AH$11="Westbound")),'Raw Data'!AU690,IF(AND($AE$11=$AL$4,OR($AH$11="Southbound",$AH$11="Westbound")),'Raw Data'!AU897,IF(AND($AE$11=$AL$5,OR($AH$11="Southbound",$AH$11="Westbound")),'Raw Data'!AU1104,IF(AND($AE$11=$AL$6,OR($AH$11="Southbound",$AH$11="Westbound")),'Raw Data'!AU1311,IF(AND($AE$11=$AL$7,OR($AH$11="Southbound",$AH$11="Westbound")),'Raw Data'!AU1518,IF(AND($AE$11=$AL$1,$AH$11="Combined"),SUM('Raw Data'!AU275:AU276),IF(AND($AE$11=$AL$2,$AH$11="Combined"),SUM('Raw Data'!AU482:AU483),IF(AND($AE$11=$AL$3,$AH$11="Combined"),SUM('Raw Data'!AU689:AU690),IF(AND($AE$11=$AL$4,$AH$11="Combined"),SUM('Raw Data'!AU896:AU897),IF(AND($AE$11=$AL$5,$AH$11="Combined"),SUM('Raw Data'!AU1103:AU1104),IF(AND($AE$11=$AL$6,$AH$11="Combined"),SUM('Raw Data'!AU1310:AU1311),IF(AND($AE$11=$AL$7,$AH$11="Combined"),SUM('Raw Data'!AU1517:AU1518),"Error")))))))))))))))))))))</f>
        <v>0</v>
      </c>
      <c r="L90" s="6">
        <f>IF(AND($AE$11=$AL$1,OR($AH$11="Northbound",$AH$11="Eastbound")),'Raw Data'!AV275,IF(AND($AE$11=$AL$2,OR($AH$11="Northbound",$AH$11="Eastbound")),'Raw Data'!AV482,IF(AND($AE$11=$AL$3,OR($AH$11="Northbound",$AH$11="Eastbound")),'Raw Data'!AV689,IF(AND($AE$11=$AL$4,OR($AH$11="Northbound",$AH$11="Eastbound")),'Raw Data'!AV896,IF(AND($AE$11=$AL$5,OR($AH$11="Northbound",$AH$11="Eastbound")),'Raw Data'!AV1103,IF(AND($AE$11=$AL$6,OR($AH$11="Northbound",$AH$11="Eastbound")),'Raw Data'!AV1310,IF(AND($AE$11=$AL$7,OR($AH$11="Northbound",$AH$11="Eastbound")),'Raw Data'!AV1517,IF(AND($AE$11=$AL$1,OR($AH$11="Southbound",$AH$11="Westbound")),'Raw Data'!AV276,IF(AND($AE$11=$AL$2,OR($AH$11="Southbound",$AH$11="Westbound")),'Raw Data'!AV483,IF(AND($AE$11=$AL$3,OR($AH$11="Southbound",$AH$11="Westbound")),'Raw Data'!AV690,IF(AND($AE$11=$AL$4,OR($AH$11="Southbound",$AH$11="Westbound")),'Raw Data'!AV897,IF(AND($AE$11=$AL$5,OR($AH$11="Southbound",$AH$11="Westbound")),'Raw Data'!AV1104,IF(AND($AE$11=$AL$6,OR($AH$11="Southbound",$AH$11="Westbound")),'Raw Data'!AV1311,IF(AND($AE$11=$AL$7,OR($AH$11="Southbound",$AH$11="Westbound")),'Raw Data'!AV1518,IF(AND($AE$11=$AL$1,$AH$11="Combined"),SUM('Raw Data'!AV275:AV276),IF(AND($AE$11=$AL$2,$AH$11="Combined"),SUM('Raw Data'!AV482:AV483),IF(AND($AE$11=$AL$3,$AH$11="Combined"),SUM('Raw Data'!AV689:AV690),IF(AND($AE$11=$AL$4,$AH$11="Combined"),SUM('Raw Data'!AV896:AV897),IF(AND($AE$11=$AL$5,$AH$11="Combined"),SUM('Raw Data'!AV1103:AV1104),IF(AND($AE$11=$AL$6,$AH$11="Combined"),SUM('Raw Data'!AV1310:AV1311),IF(AND($AE$11=$AL$7,$AH$11="Combined"),SUM('Raw Data'!AV1517:AV1518),"Error")))))))))))))))))))))</f>
        <v>0</v>
      </c>
      <c r="M90" s="6">
        <f>IF(AND($AE$11=$AL$1,OR($AH$11="Northbound",$AH$11="Eastbound")),'Raw Data'!AW275,IF(AND($AE$11=$AL$2,OR($AH$11="Northbound",$AH$11="Eastbound")),'Raw Data'!AW482,IF(AND($AE$11=$AL$3,OR($AH$11="Northbound",$AH$11="Eastbound")),'Raw Data'!AW689,IF(AND($AE$11=$AL$4,OR($AH$11="Northbound",$AH$11="Eastbound")),'Raw Data'!AW896,IF(AND($AE$11=$AL$5,OR($AH$11="Northbound",$AH$11="Eastbound")),'Raw Data'!AW1103,IF(AND($AE$11=$AL$6,OR($AH$11="Northbound",$AH$11="Eastbound")),'Raw Data'!AW1310,IF(AND($AE$11=$AL$7,OR($AH$11="Northbound",$AH$11="Eastbound")),'Raw Data'!AW1517,IF(AND($AE$11=$AL$1,OR($AH$11="Southbound",$AH$11="Westbound")),'Raw Data'!AW276,IF(AND($AE$11=$AL$2,OR($AH$11="Southbound",$AH$11="Westbound")),'Raw Data'!AW483,IF(AND($AE$11=$AL$3,OR($AH$11="Southbound",$AH$11="Westbound")),'Raw Data'!AW690,IF(AND($AE$11=$AL$4,OR($AH$11="Southbound",$AH$11="Westbound")),'Raw Data'!AW897,IF(AND($AE$11=$AL$5,OR($AH$11="Southbound",$AH$11="Westbound")),'Raw Data'!AW1104,IF(AND($AE$11=$AL$6,OR($AH$11="Southbound",$AH$11="Westbound")),'Raw Data'!AW1311,IF(AND($AE$11=$AL$7,OR($AH$11="Southbound",$AH$11="Westbound")),'Raw Data'!AW1518,IF(AND($AE$11=$AL$1,$AH$11="Combined"),SUM('Raw Data'!AW275:AW276),IF(AND($AE$11=$AL$2,$AH$11="Combined"),SUM('Raw Data'!AW482:AW483),IF(AND($AE$11=$AL$3,$AH$11="Combined"),SUM('Raw Data'!AW689:AW690),IF(AND($AE$11=$AL$4,$AH$11="Combined"),SUM('Raw Data'!AW896:AW897),IF(AND($AE$11=$AL$5,$AH$11="Combined"),SUM('Raw Data'!AW1103:AW1104),IF(AND($AE$11=$AL$6,$AH$11="Combined"),SUM('Raw Data'!AW1310:AW1311),IF(AND($AE$11=$AL$7,$AH$11="Combined"),SUM('Raw Data'!AW1517:AW1518),"Error")))))))))))))))))))))</f>
        <v>0</v>
      </c>
      <c r="N90" s="6">
        <f>IF(AND($AE$11=$AL$1,OR($AH$11="Northbound",$AH$11="Eastbound")),'Raw Data'!AX275,IF(AND($AE$11=$AL$2,OR($AH$11="Northbound",$AH$11="Eastbound")),'Raw Data'!AX482,IF(AND($AE$11=$AL$3,OR($AH$11="Northbound",$AH$11="Eastbound")),'Raw Data'!AX689,IF(AND($AE$11=$AL$4,OR($AH$11="Northbound",$AH$11="Eastbound")),'Raw Data'!AX896,IF(AND($AE$11=$AL$5,OR($AH$11="Northbound",$AH$11="Eastbound")),'Raw Data'!AX1103,IF(AND($AE$11=$AL$6,OR($AH$11="Northbound",$AH$11="Eastbound")),'Raw Data'!AX1310,IF(AND($AE$11=$AL$7,OR($AH$11="Northbound",$AH$11="Eastbound")),'Raw Data'!AX1517,IF(AND($AE$11=$AL$1,OR($AH$11="Southbound",$AH$11="Westbound")),'Raw Data'!AX276,IF(AND($AE$11=$AL$2,OR($AH$11="Southbound",$AH$11="Westbound")),'Raw Data'!AX483,IF(AND($AE$11=$AL$3,OR($AH$11="Southbound",$AH$11="Westbound")),'Raw Data'!AX690,IF(AND($AE$11=$AL$4,OR($AH$11="Southbound",$AH$11="Westbound")),'Raw Data'!AX897,IF(AND($AE$11=$AL$5,OR($AH$11="Southbound",$AH$11="Westbound")),'Raw Data'!AX1104,IF(AND($AE$11=$AL$6,OR($AH$11="Southbound",$AH$11="Westbound")),'Raw Data'!AX1311,IF(AND($AE$11=$AL$7,OR($AH$11="Southbound",$AH$11="Westbound")),'Raw Data'!AX1518,IF(AND($AE$11=$AL$1,$AH$11="Combined"),SUM('Raw Data'!AX275:AX276),IF(AND($AE$11=$AL$2,$AH$11="Combined"),SUM('Raw Data'!AX482:AX483),IF(AND($AE$11=$AL$3,$AH$11="Combined"),SUM('Raw Data'!AX689:AX690),IF(AND($AE$11=$AL$4,$AH$11="Combined"),SUM('Raw Data'!AX896:AX897),IF(AND($AE$11=$AL$5,$AH$11="Combined"),SUM('Raw Data'!AX1103:AX1104),IF(AND($AE$11=$AL$6,$AH$11="Combined"),SUM('Raw Data'!AX1310:AX1311),IF(AND($AE$11=$AL$7,$AH$11="Combined"),SUM('Raw Data'!AX1517:AX1518),"Error")))))))))))))))))))))</f>
        <v>0</v>
      </c>
      <c r="O90" s="6">
        <f>IF(AND($AE$11=$AL$1,OR($AH$11="Northbound",$AH$11="Eastbound")),'Raw Data'!AY275,IF(AND($AE$11=$AL$2,OR($AH$11="Northbound",$AH$11="Eastbound")),'Raw Data'!AY482,IF(AND($AE$11=$AL$3,OR($AH$11="Northbound",$AH$11="Eastbound")),'Raw Data'!AY689,IF(AND($AE$11=$AL$4,OR($AH$11="Northbound",$AH$11="Eastbound")),'Raw Data'!AY896,IF(AND($AE$11=$AL$5,OR($AH$11="Northbound",$AH$11="Eastbound")),'Raw Data'!AY1103,IF(AND($AE$11=$AL$6,OR($AH$11="Northbound",$AH$11="Eastbound")),'Raw Data'!AY1310,IF(AND($AE$11=$AL$7,OR($AH$11="Northbound",$AH$11="Eastbound")),'Raw Data'!AY1517,IF(AND($AE$11=$AL$1,OR($AH$11="Southbound",$AH$11="Westbound")),'Raw Data'!AY276,IF(AND($AE$11=$AL$2,OR($AH$11="Southbound",$AH$11="Westbound")),'Raw Data'!AY483,IF(AND($AE$11=$AL$3,OR($AH$11="Southbound",$AH$11="Westbound")),'Raw Data'!AY690,IF(AND($AE$11=$AL$4,OR($AH$11="Southbound",$AH$11="Westbound")),'Raw Data'!AY897,IF(AND($AE$11=$AL$5,OR($AH$11="Southbound",$AH$11="Westbound")),'Raw Data'!AY1104,IF(AND($AE$11=$AL$6,OR($AH$11="Southbound",$AH$11="Westbound")),'Raw Data'!AY1311,IF(AND($AE$11=$AL$7,OR($AH$11="Southbound",$AH$11="Westbound")),'Raw Data'!AY1518,IF(AND($AE$11=$AL$1,$AH$11="Combined"),SUM('Raw Data'!AY275:AY276),IF(AND($AE$11=$AL$2,$AH$11="Combined"),SUM('Raw Data'!AY482:AY483),IF(AND($AE$11=$AL$3,$AH$11="Combined"),SUM('Raw Data'!AY689:AY690),IF(AND($AE$11=$AL$4,$AH$11="Combined"),SUM('Raw Data'!AY896:AY897),IF(AND($AE$11=$AL$5,$AH$11="Combined"),SUM('Raw Data'!AY1103:AY1104),IF(AND($AE$11=$AL$6,$AH$11="Combined"),SUM('Raw Data'!AY1310:AY1311),IF(AND($AE$11=$AL$7,$AH$11="Combined"),SUM('Raw Data'!AY1517:AY1518),"Error")))))))))))))))))))))</f>
        <v>0</v>
      </c>
      <c r="P90" s="6">
        <f>IF(AND($AE$11=$AL$1,OR($AH$11="Northbound",$AH$11="Eastbound")),'Raw Data'!AZ275,IF(AND($AE$11=$AL$2,OR($AH$11="Northbound",$AH$11="Eastbound")),'Raw Data'!AZ482,IF(AND($AE$11=$AL$3,OR($AH$11="Northbound",$AH$11="Eastbound")),'Raw Data'!AZ689,IF(AND($AE$11=$AL$4,OR($AH$11="Northbound",$AH$11="Eastbound")),'Raw Data'!AZ896,IF(AND($AE$11=$AL$5,OR($AH$11="Northbound",$AH$11="Eastbound")),'Raw Data'!AZ1103,IF(AND($AE$11=$AL$6,OR($AH$11="Northbound",$AH$11="Eastbound")),'Raw Data'!AZ1310,IF(AND($AE$11=$AL$7,OR($AH$11="Northbound",$AH$11="Eastbound")),'Raw Data'!AZ1517,IF(AND($AE$11=$AL$1,OR($AH$11="Southbound",$AH$11="Westbound")),'Raw Data'!AZ276,IF(AND($AE$11=$AL$2,OR($AH$11="Southbound",$AH$11="Westbound")),'Raw Data'!AZ483,IF(AND($AE$11=$AL$3,OR($AH$11="Southbound",$AH$11="Westbound")),'Raw Data'!AZ690,IF(AND($AE$11=$AL$4,OR($AH$11="Southbound",$AH$11="Westbound")),'Raw Data'!AZ897,IF(AND($AE$11=$AL$5,OR($AH$11="Southbound",$AH$11="Westbound")),'Raw Data'!AZ1104,IF(AND($AE$11=$AL$6,OR($AH$11="Southbound",$AH$11="Westbound")),'Raw Data'!AZ1311,IF(AND($AE$11=$AL$7,OR($AH$11="Southbound",$AH$11="Westbound")),'Raw Data'!AZ1518,IF(AND($AE$11=$AL$1,$AH$11="Combined"),SUM('Raw Data'!AZ275:AZ276),IF(AND($AE$11=$AL$2,$AH$11="Combined"),SUM('Raw Data'!AZ482:AZ483),IF(AND($AE$11=$AL$3,$AH$11="Combined"),SUM('Raw Data'!AZ689:AZ690),IF(AND($AE$11=$AL$4,$AH$11="Combined"),SUM('Raw Data'!AZ896:AZ897),IF(AND($AE$11=$AL$5,$AH$11="Combined"),SUM('Raw Data'!AZ1103:AZ1104),IF(AND($AE$11=$AL$6,$AH$11="Combined"),SUM('Raw Data'!AZ1310:AZ1311),IF(AND($AE$11=$AL$7,$AH$11="Combined"),SUM('Raw Data'!AZ1517:AZ1518),"Error")))))))))))))))))))))</f>
        <v>0</v>
      </c>
      <c r="Q90" s="6">
        <f>IF(AND($AE$11=$AL$1,OR($AH$11="Northbound",$AH$11="Eastbound")),'Raw Data'!BA275,IF(AND($AE$11=$AL$2,OR($AH$11="Northbound",$AH$11="Eastbound")),'Raw Data'!BA482,IF(AND($AE$11=$AL$3,OR($AH$11="Northbound",$AH$11="Eastbound")),'Raw Data'!BA689,IF(AND($AE$11=$AL$4,OR($AH$11="Northbound",$AH$11="Eastbound")),'Raw Data'!BA896,IF(AND($AE$11=$AL$5,OR($AH$11="Northbound",$AH$11="Eastbound")),'Raw Data'!BA1103,IF(AND($AE$11=$AL$6,OR($AH$11="Northbound",$AH$11="Eastbound")),'Raw Data'!BA1310,IF(AND($AE$11=$AL$7,OR($AH$11="Northbound",$AH$11="Eastbound")),'Raw Data'!BA1517,IF(AND($AE$11=$AL$1,OR($AH$11="Southbound",$AH$11="Westbound")),'Raw Data'!BA276,IF(AND($AE$11=$AL$2,OR($AH$11="Southbound",$AH$11="Westbound")),'Raw Data'!BA483,IF(AND($AE$11=$AL$3,OR($AH$11="Southbound",$AH$11="Westbound")),'Raw Data'!BA690,IF(AND($AE$11=$AL$4,OR($AH$11="Southbound",$AH$11="Westbound")),'Raw Data'!BA897,IF(AND($AE$11=$AL$5,OR($AH$11="Southbound",$AH$11="Westbound")),'Raw Data'!BA1104,IF(AND($AE$11=$AL$6,OR($AH$11="Southbound",$AH$11="Westbound")),'Raw Data'!BA1311,IF(AND($AE$11=$AL$7,OR($AH$11="Southbound",$AH$11="Westbound")),'Raw Data'!BA1518,IF(AND($AE$11=$AL$1,$AH$11="Combined"),SUM('Raw Data'!BA275:BA276),IF(AND($AE$11=$AL$2,$AH$11="Combined"),SUM('Raw Data'!BA482:BA483),IF(AND($AE$11=$AL$3,$AH$11="Combined"),SUM('Raw Data'!BA689:BA690),IF(AND($AE$11=$AL$4,$AH$11="Combined"),SUM('Raw Data'!BA896:BA897),IF(AND($AE$11=$AL$5,$AH$11="Combined"),SUM('Raw Data'!BA1103:BA1104),IF(AND($AE$11=$AL$6,$AH$11="Combined"),SUM('Raw Data'!BA1310:BA1311),IF(AND($AE$11=$AL$7,$AH$11="Combined"),SUM('Raw Data'!BA1517:BA1518),"Error")))))))))))))))))))))</f>
        <v>0</v>
      </c>
      <c r="R90" s="6">
        <f>IF(AND($AE$11=$AL$1,OR($AH$11="Northbound",$AH$11="Eastbound")),'Raw Data'!BB275,IF(AND($AE$11=$AL$2,OR($AH$11="Northbound",$AH$11="Eastbound")),'Raw Data'!BB482,IF(AND($AE$11=$AL$3,OR($AH$11="Northbound",$AH$11="Eastbound")),'Raw Data'!BB689,IF(AND($AE$11=$AL$4,OR($AH$11="Northbound",$AH$11="Eastbound")),'Raw Data'!BB896,IF(AND($AE$11=$AL$5,OR($AH$11="Northbound",$AH$11="Eastbound")),'Raw Data'!BB1103,IF(AND($AE$11=$AL$6,OR($AH$11="Northbound",$AH$11="Eastbound")),'Raw Data'!BB1310,IF(AND($AE$11=$AL$7,OR($AH$11="Northbound",$AH$11="Eastbound")),'Raw Data'!BB1517,IF(AND($AE$11=$AL$1,OR($AH$11="Southbound",$AH$11="Westbound")),'Raw Data'!BB276,IF(AND($AE$11=$AL$2,OR($AH$11="Southbound",$AH$11="Westbound")),'Raw Data'!BB483,IF(AND($AE$11=$AL$3,OR($AH$11="Southbound",$AH$11="Westbound")),'Raw Data'!BB690,IF(AND($AE$11=$AL$4,OR($AH$11="Southbound",$AH$11="Westbound")),'Raw Data'!BB897,IF(AND($AE$11=$AL$5,OR($AH$11="Southbound",$AH$11="Westbound")),'Raw Data'!BB1104,IF(AND($AE$11=$AL$6,OR($AH$11="Southbound",$AH$11="Westbound")),'Raw Data'!BB1311,IF(AND($AE$11=$AL$7,OR($AH$11="Southbound",$AH$11="Westbound")),'Raw Data'!BB1518,IF(AND($AE$11=$AL$1,$AH$11="Combined"),SUM('Raw Data'!BB275:BB276),IF(AND($AE$11=$AL$2,$AH$11="Combined"),SUM('Raw Data'!BB482:BB483),IF(AND($AE$11=$AL$3,$AH$11="Combined"),SUM('Raw Data'!BB689:BB690),IF(AND($AE$11=$AL$4,$AH$11="Combined"),SUM('Raw Data'!BB896:BB897),IF(AND($AE$11=$AL$5,$AH$11="Combined"),SUM('Raw Data'!BB1103:BB1104),IF(AND($AE$11=$AL$6,$AH$11="Combined"),SUM('Raw Data'!BB1310:BB1311),IF(AND($AE$11=$AL$7,$AH$11="Combined"),SUM('Raw Data'!BB1517:BB1518),"Error")))))))))))))))))))))</f>
        <v>0</v>
      </c>
      <c r="S90" s="6">
        <f>IF(AND($AE$11=$AL$1,OR($AH$11="Northbound",$AH$11="Eastbound")),'Raw Data'!BC275,IF(AND($AE$11=$AL$2,OR($AH$11="Northbound",$AH$11="Eastbound")),'Raw Data'!BC482,IF(AND($AE$11=$AL$3,OR($AH$11="Northbound",$AH$11="Eastbound")),'Raw Data'!BC689,IF(AND($AE$11=$AL$4,OR($AH$11="Northbound",$AH$11="Eastbound")),'Raw Data'!BC896,IF(AND($AE$11=$AL$5,OR($AH$11="Northbound",$AH$11="Eastbound")),'Raw Data'!BC1103,IF(AND($AE$11=$AL$6,OR($AH$11="Northbound",$AH$11="Eastbound")),'Raw Data'!BC1310,IF(AND($AE$11=$AL$7,OR($AH$11="Northbound",$AH$11="Eastbound")),'Raw Data'!BC1517,IF(AND($AE$11=$AL$1,OR($AH$11="Southbound",$AH$11="Westbound")),'Raw Data'!BC276,IF(AND($AE$11=$AL$2,OR($AH$11="Southbound",$AH$11="Westbound")),'Raw Data'!BC483,IF(AND($AE$11=$AL$3,OR($AH$11="Southbound",$AH$11="Westbound")),'Raw Data'!BC690,IF(AND($AE$11=$AL$4,OR($AH$11="Southbound",$AH$11="Westbound")),'Raw Data'!BC897,IF(AND($AE$11=$AL$5,OR($AH$11="Southbound",$AH$11="Westbound")),'Raw Data'!BC1104,IF(AND($AE$11=$AL$6,OR($AH$11="Southbound",$AH$11="Westbound")),'Raw Data'!BC1311,IF(AND($AE$11=$AL$7,OR($AH$11="Southbound",$AH$11="Westbound")),'Raw Data'!BC1518,IF(AND($AE$11=$AL$1,$AH$11="Combined"),SUM('Raw Data'!BC275:BC276),IF(AND($AE$11=$AL$2,$AH$11="Combined"),SUM('Raw Data'!BC482:BC483),IF(AND($AE$11=$AL$3,$AH$11="Combined"),SUM('Raw Data'!BC689:BC690),IF(AND($AE$11=$AL$4,$AH$11="Combined"),SUM('Raw Data'!BC896:BC897),IF(AND($AE$11=$AL$5,$AH$11="Combined"),SUM('Raw Data'!BC1103:BC1104),IF(AND($AE$11=$AL$6,$AH$11="Combined"),SUM('Raw Data'!BC1310:BC1311),IF(AND($AE$11=$AL$7,$AH$11="Combined"),SUM('Raw Data'!BC1517:BC1518),"Error")))))))))))))))))))))</f>
        <v>0</v>
      </c>
      <c r="T90" s="6">
        <f>IF(AND($AE$11=$AL$1,OR($AH$11="Northbound",$AH$11="Eastbound")),'Raw Data'!BD275,IF(AND($AE$11=$AL$2,OR($AH$11="Northbound",$AH$11="Eastbound")),'Raw Data'!BD482,IF(AND($AE$11=$AL$3,OR($AH$11="Northbound",$AH$11="Eastbound")),'Raw Data'!BD689,IF(AND($AE$11=$AL$4,OR($AH$11="Northbound",$AH$11="Eastbound")),'Raw Data'!BD896,IF(AND($AE$11=$AL$5,OR($AH$11="Northbound",$AH$11="Eastbound")),'Raw Data'!BD1103,IF(AND($AE$11=$AL$6,OR($AH$11="Northbound",$AH$11="Eastbound")),'Raw Data'!BD1310,IF(AND($AE$11=$AL$7,OR($AH$11="Northbound",$AH$11="Eastbound")),'Raw Data'!BD1517,IF(AND($AE$11=$AL$1,OR($AH$11="Southbound",$AH$11="Westbound")),'Raw Data'!BD276,IF(AND($AE$11=$AL$2,OR($AH$11="Southbound",$AH$11="Westbound")),'Raw Data'!BD483,IF(AND($AE$11=$AL$3,OR($AH$11="Southbound",$AH$11="Westbound")),'Raw Data'!BD690,IF(AND($AE$11=$AL$4,OR($AH$11="Southbound",$AH$11="Westbound")),'Raw Data'!BD897,IF(AND($AE$11=$AL$5,OR($AH$11="Southbound",$AH$11="Westbound")),'Raw Data'!BD1104,IF(AND($AE$11=$AL$6,OR($AH$11="Southbound",$AH$11="Westbound")),'Raw Data'!BD1311,IF(AND($AE$11=$AL$7,OR($AH$11="Southbound",$AH$11="Westbound")),'Raw Data'!BD1518,IF(AND($AE$11=$AL$1,$AH$11="Combined"),SUM('Raw Data'!BD275:BD276),IF(AND($AE$11=$AL$2,$AH$11="Combined"),SUM('Raw Data'!BD482:BD483),IF(AND($AE$11=$AL$3,$AH$11="Combined"),SUM('Raw Data'!BD689:BD690),IF(AND($AE$11=$AL$4,$AH$11="Combined"),SUM('Raw Data'!BD896:BD897),IF(AND($AE$11=$AL$5,$AH$11="Combined"),SUM('Raw Data'!BD1103:BD1104),IF(AND($AE$11=$AL$6,$AH$11="Combined"),SUM('Raw Data'!BD1310:BD1311),IF(AND($AE$11=$AL$7,$AH$11="Combined"),SUM('Raw Data'!BD1517:BD1518),"Error")))))))))))))))))))))</f>
        <v>0</v>
      </c>
      <c r="U90" s="6">
        <f>IF(AND($AE$11=$AL$1,OR($AH$11="Northbound",$AH$11="Eastbound")),'Raw Data'!BE275,IF(AND($AE$11=$AL$2,OR($AH$11="Northbound",$AH$11="Eastbound")),'Raw Data'!BE482,IF(AND($AE$11=$AL$3,OR($AH$11="Northbound",$AH$11="Eastbound")),'Raw Data'!BE689,IF(AND($AE$11=$AL$4,OR($AH$11="Northbound",$AH$11="Eastbound")),'Raw Data'!BE896,IF(AND($AE$11=$AL$5,OR($AH$11="Northbound",$AH$11="Eastbound")),'Raw Data'!BE1103,IF(AND($AE$11=$AL$6,OR($AH$11="Northbound",$AH$11="Eastbound")),'Raw Data'!BE1310,IF(AND($AE$11=$AL$7,OR($AH$11="Northbound",$AH$11="Eastbound")),'Raw Data'!BE1517,IF(AND($AE$11=$AL$1,OR($AH$11="Southbound",$AH$11="Westbound")),'Raw Data'!BE276,IF(AND($AE$11=$AL$2,OR($AH$11="Southbound",$AH$11="Westbound")),'Raw Data'!BE483,IF(AND($AE$11=$AL$3,OR($AH$11="Southbound",$AH$11="Westbound")),'Raw Data'!BE690,IF(AND($AE$11=$AL$4,OR($AH$11="Southbound",$AH$11="Westbound")),'Raw Data'!BE897,IF(AND($AE$11=$AL$5,OR($AH$11="Southbound",$AH$11="Westbound")),'Raw Data'!BE1104,IF(AND($AE$11=$AL$6,OR($AH$11="Southbound",$AH$11="Westbound")),'Raw Data'!BE1311,IF(AND($AE$11=$AL$7,OR($AH$11="Southbound",$AH$11="Westbound")),'Raw Data'!BE1518,IF(AND($AE$11=$AL$1,$AH$11="Combined"),SUM('Raw Data'!BE275:BE276),IF(AND($AE$11=$AL$2,$AH$11="Combined"),SUM('Raw Data'!BE482:BE483),IF(AND($AE$11=$AL$3,$AH$11="Combined"),SUM('Raw Data'!BE689:BE690),IF(AND($AE$11=$AL$4,$AH$11="Combined"),SUM('Raw Data'!BE896:BE897),IF(AND($AE$11=$AL$5,$AH$11="Combined"),SUM('Raw Data'!BE1103:BE1104),IF(AND($AE$11=$AL$6,$AH$11="Combined"),SUM('Raw Data'!BE1310:BE1311),IF(AND($AE$11=$AL$7,$AH$11="Combined"),SUM('Raw Data'!BE1517:BE1518),"Error")))))))))))))))))))))</f>
        <v>0</v>
      </c>
      <c r="V90" s="6">
        <f>IF(AND($AE$11=$AL$1,OR($AH$11="Northbound",$AH$11="Eastbound")),'Raw Data'!BF275,IF(AND($AE$11=$AL$2,OR($AH$11="Northbound",$AH$11="Eastbound")),'Raw Data'!BF482,IF(AND($AE$11=$AL$3,OR($AH$11="Northbound",$AH$11="Eastbound")),'Raw Data'!BF689,IF(AND($AE$11=$AL$4,OR($AH$11="Northbound",$AH$11="Eastbound")),'Raw Data'!BF896,IF(AND($AE$11=$AL$5,OR($AH$11="Northbound",$AH$11="Eastbound")),'Raw Data'!BF1103,IF(AND($AE$11=$AL$6,OR($AH$11="Northbound",$AH$11="Eastbound")),'Raw Data'!BF1310,IF(AND($AE$11=$AL$7,OR($AH$11="Northbound",$AH$11="Eastbound")),'Raw Data'!BF1517,IF(AND($AE$11=$AL$1,OR($AH$11="Southbound",$AH$11="Westbound")),'Raw Data'!BF276,IF(AND($AE$11=$AL$2,OR($AH$11="Southbound",$AH$11="Westbound")),'Raw Data'!BF483,IF(AND($AE$11=$AL$3,OR($AH$11="Southbound",$AH$11="Westbound")),'Raw Data'!BF690,IF(AND($AE$11=$AL$4,OR($AH$11="Southbound",$AH$11="Westbound")),'Raw Data'!BF897,IF(AND($AE$11=$AL$5,OR($AH$11="Southbound",$AH$11="Westbound")),'Raw Data'!BF1104,IF(AND($AE$11=$AL$6,OR($AH$11="Southbound",$AH$11="Westbound")),'Raw Data'!BF1311,IF(AND($AE$11=$AL$7,OR($AH$11="Southbound",$AH$11="Westbound")),'Raw Data'!BF1518,IF(AND($AE$11=$AL$1,$AH$11="Combined"),SUM('Raw Data'!BF275:BF276),IF(AND($AE$11=$AL$2,$AH$11="Combined"),SUM('Raw Data'!BF482:BF483),IF(AND($AE$11=$AL$3,$AH$11="Combined"),SUM('Raw Data'!BF689:BF690),IF(AND($AE$11=$AL$4,$AH$11="Combined"),SUM('Raw Data'!BF896:BF897),IF(AND($AE$11=$AL$5,$AH$11="Combined"),SUM('Raw Data'!BF1103:BF1104),IF(AND($AE$11=$AL$6,$AH$11="Combined"),SUM('Raw Data'!BF1310:BF1311),IF(AND($AE$11=$AL$7,$AH$11="Combined"),SUM('Raw Data'!BF1517:BF1518),"Error")))))))))))))))))))))</f>
        <v>0</v>
      </c>
      <c r="W90" s="6">
        <f>IF(AND($AE$11=$AL$1,OR($AH$11="Northbound",$AH$11="Eastbound")),'Raw Data'!BG275,IF(AND($AE$11=$AL$2,OR($AH$11="Northbound",$AH$11="Eastbound")),'Raw Data'!BG482,IF(AND($AE$11=$AL$3,OR($AH$11="Northbound",$AH$11="Eastbound")),'Raw Data'!BG689,IF(AND($AE$11=$AL$4,OR($AH$11="Northbound",$AH$11="Eastbound")),'Raw Data'!BG896,IF(AND($AE$11=$AL$5,OR($AH$11="Northbound",$AH$11="Eastbound")),'Raw Data'!BG1103,IF(AND($AE$11=$AL$6,OR($AH$11="Northbound",$AH$11="Eastbound")),'Raw Data'!BG1310,IF(AND($AE$11=$AL$7,OR($AH$11="Northbound",$AH$11="Eastbound")),'Raw Data'!BG1517,IF(AND($AE$11=$AL$1,OR($AH$11="Southbound",$AH$11="Westbound")),'Raw Data'!BG276,IF(AND($AE$11=$AL$2,OR($AH$11="Southbound",$AH$11="Westbound")),'Raw Data'!BG483,IF(AND($AE$11=$AL$3,OR($AH$11="Southbound",$AH$11="Westbound")),'Raw Data'!BG690,IF(AND($AE$11=$AL$4,OR($AH$11="Southbound",$AH$11="Westbound")),'Raw Data'!BG897,IF(AND($AE$11=$AL$5,OR($AH$11="Southbound",$AH$11="Westbound")),'Raw Data'!BG1104,IF(AND($AE$11=$AL$6,OR($AH$11="Southbound",$AH$11="Westbound")),'Raw Data'!BG1311,IF(AND($AE$11=$AL$7,OR($AH$11="Southbound",$AH$11="Westbound")),'Raw Data'!BG1518,IF(AND($AE$11=$AL$1,$AH$11="Combined"),SUM('Raw Data'!BG275:BG276),IF(AND($AE$11=$AL$2,$AH$11="Combined"),SUM('Raw Data'!BG482:BG483),IF(AND($AE$11=$AL$3,$AH$11="Combined"),SUM('Raw Data'!BG689:BG690),IF(AND($AE$11=$AL$4,$AH$11="Combined"),SUM('Raw Data'!BG896:BG897),IF(AND($AE$11=$AL$5,$AH$11="Combined"),SUM('Raw Data'!BG1103:BG1104),IF(AND($AE$11=$AL$6,$AH$11="Combined"),SUM('Raw Data'!BG1310:BG1311),IF(AND($AE$11=$AL$7,$AH$11="Combined"),SUM('Raw Data'!BG1517:BG1518),"Error")))))))))))))))))))))</f>
        <v>0</v>
      </c>
      <c r="X90" s="6">
        <f t="shared" si="5"/>
        <v>4</v>
      </c>
      <c r="Y90" s="24">
        <f t="shared" si="3"/>
        <v>18.181818181818183</v>
      </c>
      <c r="Z90" s="6" t="str">
        <f>IF(AND($AE$11=$AL$1,OR($AH$11="Northbound",$AH$11="Eastbound")),'Raw Data'!BH275,IF(AND($AE$11=$AL$2,OR($AH$11="Northbound",$AH$11="Eastbound")),'Raw Data'!BH482,IF(AND($AE$11=$AL$3,OR($AH$11="Northbound",$AH$11="Eastbound")),'Raw Data'!BH689,IF(AND($AE$11=$AL$4,OR($AH$11="Northbound",$AH$11="Eastbound")),'Raw Data'!BH896,IF(AND($AE$11=$AL$5,OR($AH$11="Northbound",$AH$11="Eastbound")),'Raw Data'!BH1103,IF(AND($AE$11=$AL$6,OR($AH$11="Northbound",$AH$11="Eastbound")),'Raw Data'!BH1310,IF(AND($AE$11=$AL$7,OR($AH$11="Northbound",$AH$11="Eastbound")),'Raw Data'!BH1517,IF(AND($AE$11=$AL$1,OR($AH$11="Southbound",$AH$11="Westbound")),'Raw Data'!BH276,IF(AND($AE$11=$AL$2,OR($AH$11="Southbound",$AH$11="Westbound")),'Raw Data'!BH483,IF(AND($AE$11=$AL$3,OR($AH$11="Southbound",$AH$11="Westbound")),'Raw Data'!BH690,IF(AND($AE$11=$AL$4,OR($AH$11="Southbound",$AH$11="Westbound")),'Raw Data'!BH897,IF(AND($AE$11=$AL$5,OR($AH$11="Southbound",$AH$11="Westbound")),'Raw Data'!BH1104,IF(AND($AE$11=$AL$6,OR($AH$11="Southbound",$AH$11="Westbound")),'Raw Data'!BH1311,IF(AND($AE$11=$AL$7,OR($AH$11="Southbound",$AH$11="Westbound")),'Raw Data'!BH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0" s="6" t="str">
        <f>IF(AND($AE$11=$AL$1,OR($AH$11="Northbound",$AH$11="Eastbound")),'Raw Data'!BI275,IF(AND($AE$11=$AL$2,OR($AH$11="Northbound",$AH$11="Eastbound")),'Raw Data'!BI482,IF(AND($AE$11=$AL$3,OR($AH$11="Northbound",$AH$11="Eastbound")),'Raw Data'!BI689,IF(AND($AE$11=$AL$4,OR($AH$11="Northbound",$AH$11="Eastbound")),'Raw Data'!BI896,IF(AND($AE$11=$AL$5,OR($AH$11="Northbound",$AH$11="Eastbound")),'Raw Data'!BI1103,IF(AND($AE$11=$AL$6,OR($AH$11="Northbound",$AH$11="Eastbound")),'Raw Data'!BI1310,IF(AND($AE$11=$AL$7,OR($AH$11="Northbound",$AH$11="Eastbound")),'Raw Data'!BI1517,IF(AND($AE$11=$AL$1,OR($AH$11="Southbound",$AH$11="Westbound")),'Raw Data'!BI276,IF(AND($AE$11=$AL$2,OR($AH$11="Southbound",$AH$11="Westbound")),'Raw Data'!BI483,IF(AND($AE$11=$AL$3,OR($AH$11="Southbound",$AH$11="Westbound")),'Raw Data'!BI690,IF(AND($AE$11=$AL$4,OR($AH$11="Southbound",$AH$11="Westbound")),'Raw Data'!BI897,IF(AND($AE$11=$AL$5,OR($AH$11="Southbound",$AH$11="Westbound")),'Raw Data'!BI1104,IF(AND($AE$11=$AL$6,OR($AH$11="Southbound",$AH$11="Westbound")),'Raw Data'!BI1311,IF(AND($AE$11=$AL$7,OR($AH$11="Southbound",$AH$11="Westbound")),'Raw Data'!BI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0" s="6" t="str">
        <f>IF(AND($AE$11=$AL$1,OR($AH$11="Northbound",$AH$11="Eastbound")),'Raw Data'!BJ275,IF(AND($AE$11=$AL$2,OR($AH$11="Northbound",$AH$11="Eastbound")),'Raw Data'!BJ482,IF(AND($AE$11=$AL$3,OR($AH$11="Northbound",$AH$11="Eastbound")),'Raw Data'!BJ689,IF(AND($AE$11=$AL$4,OR($AH$11="Northbound",$AH$11="Eastbound")),'Raw Data'!BJ896,IF(AND($AE$11=$AL$5,OR($AH$11="Northbound",$AH$11="Eastbound")),'Raw Data'!BJ1103,IF(AND($AE$11=$AL$6,OR($AH$11="Northbound",$AH$11="Eastbound")),'Raw Data'!BJ1310,IF(AND($AE$11=$AL$7,OR($AH$11="Northbound",$AH$11="Eastbound")),'Raw Data'!BJ1517,IF(AND($AE$11=$AL$1,OR($AH$11="Southbound",$AH$11="Westbound")),'Raw Data'!BJ276,IF(AND($AE$11=$AL$2,OR($AH$11="Southbound",$AH$11="Westbound")),'Raw Data'!BJ483,IF(AND($AE$11=$AL$3,OR($AH$11="Southbound",$AH$11="Westbound")),'Raw Data'!BJ690,IF(AND($AE$11=$AL$4,OR($AH$11="Southbound",$AH$11="Westbound")),'Raw Data'!BJ897,IF(AND($AE$11=$AL$5,OR($AH$11="Southbound",$AH$11="Westbound")),'Raw Data'!BJ1104,IF(AND($AE$11=$AL$6,OR($AH$11="Southbound",$AH$11="Westbound")),'Raw Data'!BJ1311,IF(AND($AE$11=$AL$7,OR($AH$11="Southbound",$AH$11="Westbound")),'Raw Data'!BJ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0" s="70" t="str">
        <f>IF(AND($AE$11=$AL$1,OR($AH$11="Northbound",$AH$11="Eastbound")),'Raw Data'!BK275,IF(AND($AE$11=$AL$2,OR($AH$11="Northbound",$AH$11="Eastbound")),'Raw Data'!BK482,IF(AND($AE$11=$AL$3,OR($AH$11="Northbound",$AH$11="Eastbound")),'Raw Data'!BK689,IF(AND($AE$11=$AL$4,OR($AH$11="Northbound",$AH$11="Eastbound")),'Raw Data'!BK896,IF(AND($AE$11=$AL$5,OR($AH$11="Northbound",$AH$11="Eastbound")),'Raw Data'!BK1103,IF(AND($AE$11=$AL$6,OR($AH$11="Northbound",$AH$11="Eastbound")),'Raw Data'!BK1310,IF(AND($AE$11=$AL$7,OR($AH$11="Northbound",$AH$11="Eastbound")),'Raw Data'!BK1517,IF(AND($AE$11=$AL$1,OR($AH$11="Southbound",$AH$11="Westbound")),'Raw Data'!BK276,IF(AND($AE$11=$AL$2,OR($AH$11="Southbound",$AH$11="Westbound")),'Raw Data'!BK483,IF(AND($AE$11=$AL$3,OR($AH$11="Southbound",$AH$11="Westbound")),'Raw Data'!BK690,IF(AND($AE$11=$AL$4,OR($AH$11="Southbound",$AH$11="Westbound")),'Raw Data'!BK897,IF(AND($AE$11=$AL$5,OR($AH$11="Southbound",$AH$11="Westbound")),'Raw Data'!BK1104,IF(AND($AE$11=$AL$6,OR($AH$11="Southbound",$AH$11="Westbound")),'Raw Data'!BK1311,IF(AND($AE$11=$AL$7,OR($AH$11="Southbound",$AH$11="Westbound")),'Raw Data'!BK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0" s="47"/>
      <c r="AF90" s="47"/>
      <c r="AG90" s="47"/>
      <c r="AH90" s="47"/>
      <c r="AI90" s="47"/>
      <c r="AJ90" s="47"/>
      <c r="AK90" s="47"/>
      <c r="AL90" s="51"/>
      <c r="AM90" s="51"/>
      <c r="AN90" s="41"/>
      <c r="AO90" s="51"/>
      <c r="AQ90" s="47"/>
      <c r="AR90" s="47"/>
      <c r="AT90" s="47"/>
      <c r="AU90" s="47"/>
    </row>
    <row r="91" spans="1:47" ht="13.8" x14ac:dyDescent="0.25">
      <c r="A91" s="43">
        <v>0.80208333333333404</v>
      </c>
      <c r="B91" s="54">
        <f t="shared" si="4"/>
        <v>4</v>
      </c>
      <c r="C91" s="6">
        <f>IF(AND($AE$11=$AL$1,OR($AH$11="Northbound",$AH$11="Eastbound")),'Raw Data'!AM277,IF(AND($AE$11=$AL$2,OR($AH$11="Northbound",$AH$11="Eastbound")),'Raw Data'!AM484,IF(AND($AE$11=$AL$3,OR($AH$11="Northbound",$AH$11="Eastbound")),'Raw Data'!AM691,IF(AND($AE$11=$AL$4,OR($AH$11="Northbound",$AH$11="Eastbound")),'Raw Data'!AM898,IF(AND($AE$11=$AL$5,OR($AH$11="Northbound",$AH$11="Eastbound")),'Raw Data'!AM1105,IF(AND($AE$11=$AL$6,OR($AH$11="Northbound",$AH$11="Eastbound")),'Raw Data'!AM1312,IF(AND($AE$11=$AL$7,OR($AH$11="Northbound",$AH$11="Eastbound")),'Raw Data'!AM1519,IF(AND($AE$11=$AL$1,OR($AH$11="Southbound",$AH$11="Westbound")),'Raw Data'!AM278,IF(AND($AE$11=$AL$2,OR($AH$11="Southbound",$AH$11="Westbound")),'Raw Data'!AM485,IF(AND($AE$11=$AL$3,OR($AH$11="Southbound",$AH$11="Westbound")),'Raw Data'!AM692,IF(AND($AE$11=$AL$4,OR($AH$11="Southbound",$AH$11="Westbound")),'Raw Data'!AM899,IF(AND($AE$11=$AL$5,OR($AH$11="Southbound",$AH$11="Westbound")),'Raw Data'!AM1106,IF(AND($AE$11=$AL$6,OR($AH$11="Southbound",$AH$11="Westbound")),'Raw Data'!AM1313,IF(AND($AE$11=$AL$7,OR($AH$11="Southbound",$AH$11="Westbound")),'Raw Data'!AM1520,IF(AND($AE$11=$AL$1,$AH$11="Combined"),SUM('Raw Data'!AM277:AM278),IF(AND($AE$11=$AL$2,$AH$11="Combined"),SUM('Raw Data'!AM484:AM485),IF(AND($AE$11=$AL$3,$AH$11="Combined"),SUM('Raw Data'!AM691:AM692),IF(AND($AE$11=$AL$4,$AH$11="Combined"),SUM('Raw Data'!AM898:AM899),IF(AND($AE$11=$AL$5,$AH$11="Combined"),SUM('Raw Data'!AM1105:AM1106),IF(AND($AE$11=$AL$6,$AH$11="Combined"),SUM('Raw Data'!AM1312:AM1313),IF(AND($AE$11=$AL$7,$AH$11="Combined"),SUM('Raw Data'!AM1519:AM1520),"Error")))))))))))))))))))))</f>
        <v>0</v>
      </c>
      <c r="D91" s="6">
        <f>IF(AND($AE$11=$AL$1,OR($AH$11="Northbound",$AH$11="Eastbound")),'Raw Data'!AN277,IF(AND($AE$11=$AL$2,OR($AH$11="Northbound",$AH$11="Eastbound")),'Raw Data'!AN484,IF(AND($AE$11=$AL$3,OR($AH$11="Northbound",$AH$11="Eastbound")),'Raw Data'!AN691,IF(AND($AE$11=$AL$4,OR($AH$11="Northbound",$AH$11="Eastbound")),'Raw Data'!AN898,IF(AND($AE$11=$AL$5,OR($AH$11="Northbound",$AH$11="Eastbound")),'Raw Data'!AN1105,IF(AND($AE$11=$AL$6,OR($AH$11="Northbound",$AH$11="Eastbound")),'Raw Data'!AN1312,IF(AND($AE$11=$AL$7,OR($AH$11="Northbound",$AH$11="Eastbound")),'Raw Data'!AN1519,IF(AND($AE$11=$AL$1,OR($AH$11="Southbound",$AH$11="Westbound")),'Raw Data'!AN278,IF(AND($AE$11=$AL$2,OR($AH$11="Southbound",$AH$11="Westbound")),'Raw Data'!AN485,IF(AND($AE$11=$AL$3,OR($AH$11="Southbound",$AH$11="Westbound")),'Raw Data'!AN692,IF(AND($AE$11=$AL$4,OR($AH$11="Southbound",$AH$11="Westbound")),'Raw Data'!AN899,IF(AND($AE$11=$AL$5,OR($AH$11="Southbound",$AH$11="Westbound")),'Raw Data'!AN1106,IF(AND($AE$11=$AL$6,OR($AH$11="Southbound",$AH$11="Westbound")),'Raw Data'!AN1313,IF(AND($AE$11=$AL$7,OR($AH$11="Southbound",$AH$11="Westbound")),'Raw Data'!AN1520,IF(AND($AE$11=$AL$1,$AH$11="Combined"),SUM('Raw Data'!AN277:AN278),IF(AND($AE$11=$AL$2,$AH$11="Combined"),SUM('Raw Data'!AN484:AN485),IF(AND($AE$11=$AL$3,$AH$11="Combined"),SUM('Raw Data'!AN691:AN692),IF(AND($AE$11=$AL$4,$AH$11="Combined"),SUM('Raw Data'!AN898:AN899),IF(AND($AE$11=$AL$5,$AH$11="Combined"),SUM('Raw Data'!AN1105:AN1106),IF(AND($AE$11=$AL$6,$AH$11="Combined"),SUM('Raw Data'!AN1312:AN1313),IF(AND($AE$11=$AL$7,$AH$11="Combined"),SUM('Raw Data'!AN1519:AN1520),"Error")))))))))))))))))))))</f>
        <v>1</v>
      </c>
      <c r="E91" s="6">
        <f>IF(AND($AE$11=$AL$1,OR($AH$11="Northbound",$AH$11="Eastbound")),'Raw Data'!AO277,IF(AND($AE$11=$AL$2,OR($AH$11="Northbound",$AH$11="Eastbound")),'Raw Data'!AO484,IF(AND($AE$11=$AL$3,OR($AH$11="Northbound",$AH$11="Eastbound")),'Raw Data'!AO691,IF(AND($AE$11=$AL$4,OR($AH$11="Northbound",$AH$11="Eastbound")),'Raw Data'!AO898,IF(AND($AE$11=$AL$5,OR($AH$11="Northbound",$AH$11="Eastbound")),'Raw Data'!AO1105,IF(AND($AE$11=$AL$6,OR($AH$11="Northbound",$AH$11="Eastbound")),'Raw Data'!AO1312,IF(AND($AE$11=$AL$7,OR($AH$11="Northbound",$AH$11="Eastbound")),'Raw Data'!AO1519,IF(AND($AE$11=$AL$1,OR($AH$11="Southbound",$AH$11="Westbound")),'Raw Data'!AO278,IF(AND($AE$11=$AL$2,OR($AH$11="Southbound",$AH$11="Westbound")),'Raw Data'!AO485,IF(AND($AE$11=$AL$3,OR($AH$11="Southbound",$AH$11="Westbound")),'Raw Data'!AO692,IF(AND($AE$11=$AL$4,OR($AH$11="Southbound",$AH$11="Westbound")),'Raw Data'!AO899,IF(AND($AE$11=$AL$5,OR($AH$11="Southbound",$AH$11="Westbound")),'Raw Data'!AO1106,IF(AND($AE$11=$AL$6,OR($AH$11="Southbound",$AH$11="Westbound")),'Raw Data'!AO1313,IF(AND($AE$11=$AL$7,OR($AH$11="Southbound",$AH$11="Westbound")),'Raw Data'!AO1520,IF(AND($AE$11=$AL$1,$AH$11="Combined"),SUM('Raw Data'!AO277:AO278),IF(AND($AE$11=$AL$2,$AH$11="Combined"),SUM('Raw Data'!AO484:AO485),IF(AND($AE$11=$AL$3,$AH$11="Combined"),SUM('Raw Data'!AO691:AO692),IF(AND($AE$11=$AL$4,$AH$11="Combined"),SUM('Raw Data'!AO898:AO899),IF(AND($AE$11=$AL$5,$AH$11="Combined"),SUM('Raw Data'!AO1105:AO1106),IF(AND($AE$11=$AL$6,$AH$11="Combined"),SUM('Raw Data'!AO1312:AO1313),IF(AND($AE$11=$AL$7,$AH$11="Combined"),SUM('Raw Data'!AO1519:AO1520),"Error")))))))))))))))))))))</f>
        <v>0</v>
      </c>
      <c r="F91" s="6">
        <f>IF(AND($AE$11=$AL$1,OR($AH$11="Northbound",$AH$11="Eastbound")),'Raw Data'!AP277,IF(AND($AE$11=$AL$2,OR($AH$11="Northbound",$AH$11="Eastbound")),'Raw Data'!AP484,IF(AND($AE$11=$AL$3,OR($AH$11="Northbound",$AH$11="Eastbound")),'Raw Data'!AP691,IF(AND($AE$11=$AL$4,OR($AH$11="Northbound",$AH$11="Eastbound")),'Raw Data'!AP898,IF(AND($AE$11=$AL$5,OR($AH$11="Northbound",$AH$11="Eastbound")),'Raw Data'!AP1105,IF(AND($AE$11=$AL$6,OR($AH$11="Northbound",$AH$11="Eastbound")),'Raw Data'!AP1312,IF(AND($AE$11=$AL$7,OR($AH$11="Northbound",$AH$11="Eastbound")),'Raw Data'!AP1519,IF(AND($AE$11=$AL$1,OR($AH$11="Southbound",$AH$11="Westbound")),'Raw Data'!AP278,IF(AND($AE$11=$AL$2,OR($AH$11="Southbound",$AH$11="Westbound")),'Raw Data'!AP485,IF(AND($AE$11=$AL$3,OR($AH$11="Southbound",$AH$11="Westbound")),'Raw Data'!AP692,IF(AND($AE$11=$AL$4,OR($AH$11="Southbound",$AH$11="Westbound")),'Raw Data'!AP899,IF(AND($AE$11=$AL$5,OR($AH$11="Southbound",$AH$11="Westbound")),'Raw Data'!AP1106,IF(AND($AE$11=$AL$6,OR($AH$11="Southbound",$AH$11="Westbound")),'Raw Data'!AP1313,IF(AND($AE$11=$AL$7,OR($AH$11="Southbound",$AH$11="Westbound")),'Raw Data'!AP1520,IF(AND($AE$11=$AL$1,$AH$11="Combined"),SUM('Raw Data'!AP277:AP278),IF(AND($AE$11=$AL$2,$AH$11="Combined"),SUM('Raw Data'!AP484:AP485),IF(AND($AE$11=$AL$3,$AH$11="Combined"),SUM('Raw Data'!AP691:AP692),IF(AND($AE$11=$AL$4,$AH$11="Combined"),SUM('Raw Data'!AP898:AP899),IF(AND($AE$11=$AL$5,$AH$11="Combined"),SUM('Raw Data'!AP1105:AP1106),IF(AND($AE$11=$AL$6,$AH$11="Combined"),SUM('Raw Data'!AP1312:AP1313),IF(AND($AE$11=$AL$7,$AH$11="Combined"),SUM('Raw Data'!AP1519:AP1520),"Error")))))))))))))))))))))</f>
        <v>2</v>
      </c>
      <c r="G91" s="6">
        <f>IF(AND($AE$11=$AL$1,OR($AH$11="Northbound",$AH$11="Eastbound")),'Raw Data'!AQ277,IF(AND($AE$11=$AL$2,OR($AH$11="Northbound",$AH$11="Eastbound")),'Raw Data'!AQ484,IF(AND($AE$11=$AL$3,OR($AH$11="Northbound",$AH$11="Eastbound")),'Raw Data'!AQ691,IF(AND($AE$11=$AL$4,OR($AH$11="Northbound",$AH$11="Eastbound")),'Raw Data'!AQ898,IF(AND($AE$11=$AL$5,OR($AH$11="Northbound",$AH$11="Eastbound")),'Raw Data'!AQ1105,IF(AND($AE$11=$AL$6,OR($AH$11="Northbound",$AH$11="Eastbound")),'Raw Data'!AQ1312,IF(AND($AE$11=$AL$7,OR($AH$11="Northbound",$AH$11="Eastbound")),'Raw Data'!AQ1519,IF(AND($AE$11=$AL$1,OR($AH$11="Southbound",$AH$11="Westbound")),'Raw Data'!AQ278,IF(AND($AE$11=$AL$2,OR($AH$11="Southbound",$AH$11="Westbound")),'Raw Data'!AQ485,IF(AND($AE$11=$AL$3,OR($AH$11="Southbound",$AH$11="Westbound")),'Raw Data'!AQ692,IF(AND($AE$11=$AL$4,OR($AH$11="Southbound",$AH$11="Westbound")),'Raw Data'!AQ899,IF(AND($AE$11=$AL$5,OR($AH$11="Southbound",$AH$11="Westbound")),'Raw Data'!AQ1106,IF(AND($AE$11=$AL$6,OR($AH$11="Southbound",$AH$11="Westbound")),'Raw Data'!AQ1313,IF(AND($AE$11=$AL$7,OR($AH$11="Southbound",$AH$11="Westbound")),'Raw Data'!AQ1520,IF(AND($AE$11=$AL$1,$AH$11="Combined"),SUM('Raw Data'!AQ277:AQ278),IF(AND($AE$11=$AL$2,$AH$11="Combined"),SUM('Raw Data'!AQ484:AQ485),IF(AND($AE$11=$AL$3,$AH$11="Combined"),SUM('Raw Data'!AQ691:AQ692),IF(AND($AE$11=$AL$4,$AH$11="Combined"),SUM('Raw Data'!AQ898:AQ899),IF(AND($AE$11=$AL$5,$AH$11="Combined"),SUM('Raw Data'!AQ1105:AQ1106),IF(AND($AE$11=$AL$6,$AH$11="Combined"),SUM('Raw Data'!AQ1312:AQ1313),IF(AND($AE$11=$AL$7,$AH$11="Combined"),SUM('Raw Data'!AQ1519:AQ1520),"Error")))))))))))))))))))))</f>
        <v>1</v>
      </c>
      <c r="H91" s="6">
        <f>IF(AND($AE$11=$AL$1,OR($AH$11="Northbound",$AH$11="Eastbound")),'Raw Data'!AR277,IF(AND($AE$11=$AL$2,OR($AH$11="Northbound",$AH$11="Eastbound")),'Raw Data'!AR484,IF(AND($AE$11=$AL$3,OR($AH$11="Northbound",$AH$11="Eastbound")),'Raw Data'!AR691,IF(AND($AE$11=$AL$4,OR($AH$11="Northbound",$AH$11="Eastbound")),'Raw Data'!AR898,IF(AND($AE$11=$AL$5,OR($AH$11="Northbound",$AH$11="Eastbound")),'Raw Data'!AR1105,IF(AND($AE$11=$AL$6,OR($AH$11="Northbound",$AH$11="Eastbound")),'Raw Data'!AR1312,IF(AND($AE$11=$AL$7,OR($AH$11="Northbound",$AH$11="Eastbound")),'Raw Data'!AR1519,IF(AND($AE$11=$AL$1,OR($AH$11="Southbound",$AH$11="Westbound")),'Raw Data'!AR278,IF(AND($AE$11=$AL$2,OR($AH$11="Southbound",$AH$11="Westbound")),'Raw Data'!AR485,IF(AND($AE$11=$AL$3,OR($AH$11="Southbound",$AH$11="Westbound")),'Raw Data'!AR692,IF(AND($AE$11=$AL$4,OR($AH$11="Southbound",$AH$11="Westbound")),'Raw Data'!AR899,IF(AND($AE$11=$AL$5,OR($AH$11="Southbound",$AH$11="Westbound")),'Raw Data'!AR1106,IF(AND($AE$11=$AL$6,OR($AH$11="Southbound",$AH$11="Westbound")),'Raw Data'!AR1313,IF(AND($AE$11=$AL$7,OR($AH$11="Southbound",$AH$11="Westbound")),'Raw Data'!AR1520,IF(AND($AE$11=$AL$1,$AH$11="Combined"),SUM('Raw Data'!AR277:AR278),IF(AND($AE$11=$AL$2,$AH$11="Combined"),SUM('Raw Data'!AR484:AR485),IF(AND($AE$11=$AL$3,$AH$11="Combined"),SUM('Raw Data'!AR691:AR692),IF(AND($AE$11=$AL$4,$AH$11="Combined"),SUM('Raw Data'!AR898:AR899),IF(AND($AE$11=$AL$5,$AH$11="Combined"),SUM('Raw Data'!AR1105:AR1106),IF(AND($AE$11=$AL$6,$AH$11="Combined"),SUM('Raw Data'!AR1312:AR1313),IF(AND($AE$11=$AL$7,$AH$11="Combined"),SUM('Raw Data'!AR1519:AR1520),"Error")))))))))))))))))))))</f>
        <v>0</v>
      </c>
      <c r="I91" s="6">
        <f>IF(AND($AE$11=$AL$1,OR($AH$11="Northbound",$AH$11="Eastbound")),'Raw Data'!AS277,IF(AND($AE$11=$AL$2,OR($AH$11="Northbound",$AH$11="Eastbound")),'Raw Data'!AS484,IF(AND($AE$11=$AL$3,OR($AH$11="Northbound",$AH$11="Eastbound")),'Raw Data'!AS691,IF(AND($AE$11=$AL$4,OR($AH$11="Northbound",$AH$11="Eastbound")),'Raw Data'!AS898,IF(AND($AE$11=$AL$5,OR($AH$11="Northbound",$AH$11="Eastbound")),'Raw Data'!AS1105,IF(AND($AE$11=$AL$6,OR($AH$11="Northbound",$AH$11="Eastbound")),'Raw Data'!AS1312,IF(AND($AE$11=$AL$7,OR($AH$11="Northbound",$AH$11="Eastbound")),'Raw Data'!AS1519,IF(AND($AE$11=$AL$1,OR($AH$11="Southbound",$AH$11="Westbound")),'Raw Data'!AS278,IF(AND($AE$11=$AL$2,OR($AH$11="Southbound",$AH$11="Westbound")),'Raw Data'!AS485,IF(AND($AE$11=$AL$3,OR($AH$11="Southbound",$AH$11="Westbound")),'Raw Data'!AS692,IF(AND($AE$11=$AL$4,OR($AH$11="Southbound",$AH$11="Westbound")),'Raw Data'!AS899,IF(AND($AE$11=$AL$5,OR($AH$11="Southbound",$AH$11="Westbound")),'Raw Data'!AS1106,IF(AND($AE$11=$AL$6,OR($AH$11="Southbound",$AH$11="Westbound")),'Raw Data'!AS1313,IF(AND($AE$11=$AL$7,OR($AH$11="Southbound",$AH$11="Westbound")),'Raw Data'!AS1520,IF(AND($AE$11=$AL$1,$AH$11="Combined"),SUM('Raw Data'!AS277:AS278),IF(AND($AE$11=$AL$2,$AH$11="Combined"),SUM('Raw Data'!AS484:AS485),IF(AND($AE$11=$AL$3,$AH$11="Combined"),SUM('Raw Data'!AS691:AS692),IF(AND($AE$11=$AL$4,$AH$11="Combined"),SUM('Raw Data'!AS898:AS899),IF(AND($AE$11=$AL$5,$AH$11="Combined"),SUM('Raw Data'!AS1105:AS1106),IF(AND($AE$11=$AL$6,$AH$11="Combined"),SUM('Raw Data'!AS1312:AS1313),IF(AND($AE$11=$AL$7,$AH$11="Combined"),SUM('Raw Data'!AS1519:AS1520),"Error")))))))))))))))))))))</f>
        <v>0</v>
      </c>
      <c r="J91" s="6">
        <f>IF(AND($AE$11=$AL$1,OR($AH$11="Northbound",$AH$11="Eastbound")),'Raw Data'!AT277,IF(AND($AE$11=$AL$2,OR($AH$11="Northbound",$AH$11="Eastbound")),'Raw Data'!AT484,IF(AND($AE$11=$AL$3,OR($AH$11="Northbound",$AH$11="Eastbound")),'Raw Data'!AT691,IF(AND($AE$11=$AL$4,OR($AH$11="Northbound",$AH$11="Eastbound")),'Raw Data'!AT898,IF(AND($AE$11=$AL$5,OR($AH$11="Northbound",$AH$11="Eastbound")),'Raw Data'!AT1105,IF(AND($AE$11=$AL$6,OR($AH$11="Northbound",$AH$11="Eastbound")),'Raw Data'!AT1312,IF(AND($AE$11=$AL$7,OR($AH$11="Northbound",$AH$11="Eastbound")),'Raw Data'!AT1519,IF(AND($AE$11=$AL$1,OR($AH$11="Southbound",$AH$11="Westbound")),'Raw Data'!AT278,IF(AND($AE$11=$AL$2,OR($AH$11="Southbound",$AH$11="Westbound")),'Raw Data'!AT485,IF(AND($AE$11=$AL$3,OR($AH$11="Southbound",$AH$11="Westbound")),'Raw Data'!AT692,IF(AND($AE$11=$AL$4,OR($AH$11="Southbound",$AH$11="Westbound")),'Raw Data'!AT899,IF(AND($AE$11=$AL$5,OR($AH$11="Southbound",$AH$11="Westbound")),'Raw Data'!AT1106,IF(AND($AE$11=$AL$6,OR($AH$11="Southbound",$AH$11="Westbound")),'Raw Data'!AT1313,IF(AND($AE$11=$AL$7,OR($AH$11="Southbound",$AH$11="Westbound")),'Raw Data'!AT1520,IF(AND($AE$11=$AL$1,$AH$11="Combined"),SUM('Raw Data'!AT277:AT278),IF(AND($AE$11=$AL$2,$AH$11="Combined"),SUM('Raw Data'!AT484:AT485),IF(AND($AE$11=$AL$3,$AH$11="Combined"),SUM('Raw Data'!AT691:AT692),IF(AND($AE$11=$AL$4,$AH$11="Combined"),SUM('Raw Data'!AT898:AT899),IF(AND($AE$11=$AL$5,$AH$11="Combined"),SUM('Raw Data'!AT1105:AT1106),IF(AND($AE$11=$AL$6,$AH$11="Combined"),SUM('Raw Data'!AT1312:AT1313),IF(AND($AE$11=$AL$7,$AH$11="Combined"),SUM('Raw Data'!AT1519:AT1520),"Error")))))))))))))))))))))</f>
        <v>0</v>
      </c>
      <c r="K91" s="6">
        <f>IF(AND($AE$11=$AL$1,OR($AH$11="Northbound",$AH$11="Eastbound")),'Raw Data'!AU277,IF(AND($AE$11=$AL$2,OR($AH$11="Northbound",$AH$11="Eastbound")),'Raw Data'!AU484,IF(AND($AE$11=$AL$3,OR($AH$11="Northbound",$AH$11="Eastbound")),'Raw Data'!AU691,IF(AND($AE$11=$AL$4,OR($AH$11="Northbound",$AH$11="Eastbound")),'Raw Data'!AU898,IF(AND($AE$11=$AL$5,OR($AH$11="Northbound",$AH$11="Eastbound")),'Raw Data'!AU1105,IF(AND($AE$11=$AL$6,OR($AH$11="Northbound",$AH$11="Eastbound")),'Raw Data'!AU1312,IF(AND($AE$11=$AL$7,OR($AH$11="Northbound",$AH$11="Eastbound")),'Raw Data'!AU1519,IF(AND($AE$11=$AL$1,OR($AH$11="Southbound",$AH$11="Westbound")),'Raw Data'!AU278,IF(AND($AE$11=$AL$2,OR($AH$11="Southbound",$AH$11="Westbound")),'Raw Data'!AU485,IF(AND($AE$11=$AL$3,OR($AH$11="Southbound",$AH$11="Westbound")),'Raw Data'!AU692,IF(AND($AE$11=$AL$4,OR($AH$11="Southbound",$AH$11="Westbound")),'Raw Data'!AU899,IF(AND($AE$11=$AL$5,OR($AH$11="Southbound",$AH$11="Westbound")),'Raw Data'!AU1106,IF(AND($AE$11=$AL$6,OR($AH$11="Southbound",$AH$11="Westbound")),'Raw Data'!AU1313,IF(AND($AE$11=$AL$7,OR($AH$11="Southbound",$AH$11="Westbound")),'Raw Data'!AU1520,IF(AND($AE$11=$AL$1,$AH$11="Combined"),SUM('Raw Data'!AU277:AU278),IF(AND($AE$11=$AL$2,$AH$11="Combined"),SUM('Raw Data'!AU484:AU485),IF(AND($AE$11=$AL$3,$AH$11="Combined"),SUM('Raw Data'!AU691:AU692),IF(AND($AE$11=$AL$4,$AH$11="Combined"),SUM('Raw Data'!AU898:AU899),IF(AND($AE$11=$AL$5,$AH$11="Combined"),SUM('Raw Data'!AU1105:AU1106),IF(AND($AE$11=$AL$6,$AH$11="Combined"),SUM('Raw Data'!AU1312:AU1313),IF(AND($AE$11=$AL$7,$AH$11="Combined"),SUM('Raw Data'!AU1519:AU1520),"Error")))))))))))))))))))))</f>
        <v>0</v>
      </c>
      <c r="L91" s="6">
        <f>IF(AND($AE$11=$AL$1,OR($AH$11="Northbound",$AH$11="Eastbound")),'Raw Data'!AV277,IF(AND($AE$11=$AL$2,OR($AH$11="Northbound",$AH$11="Eastbound")),'Raw Data'!AV484,IF(AND($AE$11=$AL$3,OR($AH$11="Northbound",$AH$11="Eastbound")),'Raw Data'!AV691,IF(AND($AE$11=$AL$4,OR($AH$11="Northbound",$AH$11="Eastbound")),'Raw Data'!AV898,IF(AND($AE$11=$AL$5,OR($AH$11="Northbound",$AH$11="Eastbound")),'Raw Data'!AV1105,IF(AND($AE$11=$AL$6,OR($AH$11="Northbound",$AH$11="Eastbound")),'Raw Data'!AV1312,IF(AND($AE$11=$AL$7,OR($AH$11="Northbound",$AH$11="Eastbound")),'Raw Data'!AV1519,IF(AND($AE$11=$AL$1,OR($AH$11="Southbound",$AH$11="Westbound")),'Raw Data'!AV278,IF(AND($AE$11=$AL$2,OR($AH$11="Southbound",$AH$11="Westbound")),'Raw Data'!AV485,IF(AND($AE$11=$AL$3,OR($AH$11="Southbound",$AH$11="Westbound")),'Raw Data'!AV692,IF(AND($AE$11=$AL$4,OR($AH$11="Southbound",$AH$11="Westbound")),'Raw Data'!AV899,IF(AND($AE$11=$AL$5,OR($AH$11="Southbound",$AH$11="Westbound")),'Raw Data'!AV1106,IF(AND($AE$11=$AL$6,OR($AH$11="Southbound",$AH$11="Westbound")),'Raw Data'!AV1313,IF(AND($AE$11=$AL$7,OR($AH$11="Southbound",$AH$11="Westbound")),'Raw Data'!AV1520,IF(AND($AE$11=$AL$1,$AH$11="Combined"),SUM('Raw Data'!AV277:AV278),IF(AND($AE$11=$AL$2,$AH$11="Combined"),SUM('Raw Data'!AV484:AV485),IF(AND($AE$11=$AL$3,$AH$11="Combined"),SUM('Raw Data'!AV691:AV692),IF(AND($AE$11=$AL$4,$AH$11="Combined"),SUM('Raw Data'!AV898:AV899),IF(AND($AE$11=$AL$5,$AH$11="Combined"),SUM('Raw Data'!AV1105:AV1106),IF(AND($AE$11=$AL$6,$AH$11="Combined"),SUM('Raw Data'!AV1312:AV1313),IF(AND($AE$11=$AL$7,$AH$11="Combined"),SUM('Raw Data'!AV1519:AV1520),"Error")))))))))))))))))))))</f>
        <v>0</v>
      </c>
      <c r="M91" s="6">
        <f>IF(AND($AE$11=$AL$1,OR($AH$11="Northbound",$AH$11="Eastbound")),'Raw Data'!AW277,IF(AND($AE$11=$AL$2,OR($AH$11="Northbound",$AH$11="Eastbound")),'Raw Data'!AW484,IF(AND($AE$11=$AL$3,OR($AH$11="Northbound",$AH$11="Eastbound")),'Raw Data'!AW691,IF(AND($AE$11=$AL$4,OR($AH$11="Northbound",$AH$11="Eastbound")),'Raw Data'!AW898,IF(AND($AE$11=$AL$5,OR($AH$11="Northbound",$AH$11="Eastbound")),'Raw Data'!AW1105,IF(AND($AE$11=$AL$6,OR($AH$11="Northbound",$AH$11="Eastbound")),'Raw Data'!AW1312,IF(AND($AE$11=$AL$7,OR($AH$11="Northbound",$AH$11="Eastbound")),'Raw Data'!AW1519,IF(AND($AE$11=$AL$1,OR($AH$11="Southbound",$AH$11="Westbound")),'Raw Data'!AW278,IF(AND($AE$11=$AL$2,OR($AH$11="Southbound",$AH$11="Westbound")),'Raw Data'!AW485,IF(AND($AE$11=$AL$3,OR($AH$11="Southbound",$AH$11="Westbound")),'Raw Data'!AW692,IF(AND($AE$11=$AL$4,OR($AH$11="Southbound",$AH$11="Westbound")),'Raw Data'!AW899,IF(AND($AE$11=$AL$5,OR($AH$11="Southbound",$AH$11="Westbound")),'Raw Data'!AW1106,IF(AND($AE$11=$AL$6,OR($AH$11="Southbound",$AH$11="Westbound")),'Raw Data'!AW1313,IF(AND($AE$11=$AL$7,OR($AH$11="Southbound",$AH$11="Westbound")),'Raw Data'!AW1520,IF(AND($AE$11=$AL$1,$AH$11="Combined"),SUM('Raw Data'!AW277:AW278),IF(AND($AE$11=$AL$2,$AH$11="Combined"),SUM('Raw Data'!AW484:AW485),IF(AND($AE$11=$AL$3,$AH$11="Combined"),SUM('Raw Data'!AW691:AW692),IF(AND($AE$11=$AL$4,$AH$11="Combined"),SUM('Raw Data'!AW898:AW899),IF(AND($AE$11=$AL$5,$AH$11="Combined"),SUM('Raw Data'!AW1105:AW1106),IF(AND($AE$11=$AL$6,$AH$11="Combined"),SUM('Raw Data'!AW1312:AW1313),IF(AND($AE$11=$AL$7,$AH$11="Combined"),SUM('Raw Data'!AW1519:AW1520),"Error")))))))))))))))))))))</f>
        <v>0</v>
      </c>
      <c r="N91" s="6">
        <f>IF(AND($AE$11=$AL$1,OR($AH$11="Northbound",$AH$11="Eastbound")),'Raw Data'!AX277,IF(AND($AE$11=$AL$2,OR($AH$11="Northbound",$AH$11="Eastbound")),'Raw Data'!AX484,IF(AND($AE$11=$AL$3,OR($AH$11="Northbound",$AH$11="Eastbound")),'Raw Data'!AX691,IF(AND($AE$11=$AL$4,OR($AH$11="Northbound",$AH$11="Eastbound")),'Raw Data'!AX898,IF(AND($AE$11=$AL$5,OR($AH$11="Northbound",$AH$11="Eastbound")),'Raw Data'!AX1105,IF(AND($AE$11=$AL$6,OR($AH$11="Northbound",$AH$11="Eastbound")),'Raw Data'!AX1312,IF(AND($AE$11=$AL$7,OR($AH$11="Northbound",$AH$11="Eastbound")),'Raw Data'!AX1519,IF(AND($AE$11=$AL$1,OR($AH$11="Southbound",$AH$11="Westbound")),'Raw Data'!AX278,IF(AND($AE$11=$AL$2,OR($AH$11="Southbound",$AH$11="Westbound")),'Raw Data'!AX485,IF(AND($AE$11=$AL$3,OR($AH$11="Southbound",$AH$11="Westbound")),'Raw Data'!AX692,IF(AND($AE$11=$AL$4,OR($AH$11="Southbound",$AH$11="Westbound")),'Raw Data'!AX899,IF(AND($AE$11=$AL$5,OR($AH$11="Southbound",$AH$11="Westbound")),'Raw Data'!AX1106,IF(AND($AE$11=$AL$6,OR($AH$11="Southbound",$AH$11="Westbound")),'Raw Data'!AX1313,IF(AND($AE$11=$AL$7,OR($AH$11="Southbound",$AH$11="Westbound")),'Raw Data'!AX1520,IF(AND($AE$11=$AL$1,$AH$11="Combined"),SUM('Raw Data'!AX277:AX278),IF(AND($AE$11=$AL$2,$AH$11="Combined"),SUM('Raw Data'!AX484:AX485),IF(AND($AE$11=$AL$3,$AH$11="Combined"),SUM('Raw Data'!AX691:AX692),IF(AND($AE$11=$AL$4,$AH$11="Combined"),SUM('Raw Data'!AX898:AX899),IF(AND($AE$11=$AL$5,$AH$11="Combined"),SUM('Raw Data'!AX1105:AX1106),IF(AND($AE$11=$AL$6,$AH$11="Combined"),SUM('Raw Data'!AX1312:AX1313),IF(AND($AE$11=$AL$7,$AH$11="Combined"),SUM('Raw Data'!AX1519:AX1520),"Error")))))))))))))))))))))</f>
        <v>0</v>
      </c>
      <c r="O91" s="6">
        <f>IF(AND($AE$11=$AL$1,OR($AH$11="Northbound",$AH$11="Eastbound")),'Raw Data'!AY277,IF(AND($AE$11=$AL$2,OR($AH$11="Northbound",$AH$11="Eastbound")),'Raw Data'!AY484,IF(AND($AE$11=$AL$3,OR($AH$11="Northbound",$AH$11="Eastbound")),'Raw Data'!AY691,IF(AND($AE$11=$AL$4,OR($AH$11="Northbound",$AH$11="Eastbound")),'Raw Data'!AY898,IF(AND($AE$11=$AL$5,OR($AH$11="Northbound",$AH$11="Eastbound")),'Raw Data'!AY1105,IF(AND($AE$11=$AL$6,OR($AH$11="Northbound",$AH$11="Eastbound")),'Raw Data'!AY1312,IF(AND($AE$11=$AL$7,OR($AH$11="Northbound",$AH$11="Eastbound")),'Raw Data'!AY1519,IF(AND($AE$11=$AL$1,OR($AH$11="Southbound",$AH$11="Westbound")),'Raw Data'!AY278,IF(AND($AE$11=$AL$2,OR($AH$11="Southbound",$AH$11="Westbound")),'Raw Data'!AY485,IF(AND($AE$11=$AL$3,OR($AH$11="Southbound",$AH$11="Westbound")),'Raw Data'!AY692,IF(AND($AE$11=$AL$4,OR($AH$11="Southbound",$AH$11="Westbound")),'Raw Data'!AY899,IF(AND($AE$11=$AL$5,OR($AH$11="Southbound",$AH$11="Westbound")),'Raw Data'!AY1106,IF(AND($AE$11=$AL$6,OR($AH$11="Southbound",$AH$11="Westbound")),'Raw Data'!AY1313,IF(AND($AE$11=$AL$7,OR($AH$11="Southbound",$AH$11="Westbound")),'Raw Data'!AY1520,IF(AND($AE$11=$AL$1,$AH$11="Combined"),SUM('Raw Data'!AY277:AY278),IF(AND($AE$11=$AL$2,$AH$11="Combined"),SUM('Raw Data'!AY484:AY485),IF(AND($AE$11=$AL$3,$AH$11="Combined"),SUM('Raw Data'!AY691:AY692),IF(AND($AE$11=$AL$4,$AH$11="Combined"),SUM('Raw Data'!AY898:AY899),IF(AND($AE$11=$AL$5,$AH$11="Combined"),SUM('Raw Data'!AY1105:AY1106),IF(AND($AE$11=$AL$6,$AH$11="Combined"),SUM('Raw Data'!AY1312:AY1313),IF(AND($AE$11=$AL$7,$AH$11="Combined"),SUM('Raw Data'!AY1519:AY1520),"Error")))))))))))))))))))))</f>
        <v>0</v>
      </c>
      <c r="P91" s="6">
        <f>IF(AND($AE$11=$AL$1,OR($AH$11="Northbound",$AH$11="Eastbound")),'Raw Data'!AZ277,IF(AND($AE$11=$AL$2,OR($AH$11="Northbound",$AH$11="Eastbound")),'Raw Data'!AZ484,IF(AND($AE$11=$AL$3,OR($AH$11="Northbound",$AH$11="Eastbound")),'Raw Data'!AZ691,IF(AND($AE$11=$AL$4,OR($AH$11="Northbound",$AH$11="Eastbound")),'Raw Data'!AZ898,IF(AND($AE$11=$AL$5,OR($AH$11="Northbound",$AH$11="Eastbound")),'Raw Data'!AZ1105,IF(AND($AE$11=$AL$6,OR($AH$11="Northbound",$AH$11="Eastbound")),'Raw Data'!AZ1312,IF(AND($AE$11=$AL$7,OR($AH$11="Northbound",$AH$11="Eastbound")),'Raw Data'!AZ1519,IF(AND($AE$11=$AL$1,OR($AH$11="Southbound",$AH$11="Westbound")),'Raw Data'!AZ278,IF(AND($AE$11=$AL$2,OR($AH$11="Southbound",$AH$11="Westbound")),'Raw Data'!AZ485,IF(AND($AE$11=$AL$3,OR($AH$11="Southbound",$AH$11="Westbound")),'Raw Data'!AZ692,IF(AND($AE$11=$AL$4,OR($AH$11="Southbound",$AH$11="Westbound")),'Raw Data'!AZ899,IF(AND($AE$11=$AL$5,OR($AH$11="Southbound",$AH$11="Westbound")),'Raw Data'!AZ1106,IF(AND($AE$11=$AL$6,OR($AH$11="Southbound",$AH$11="Westbound")),'Raw Data'!AZ1313,IF(AND($AE$11=$AL$7,OR($AH$11="Southbound",$AH$11="Westbound")),'Raw Data'!AZ1520,IF(AND($AE$11=$AL$1,$AH$11="Combined"),SUM('Raw Data'!AZ277:AZ278),IF(AND($AE$11=$AL$2,$AH$11="Combined"),SUM('Raw Data'!AZ484:AZ485),IF(AND($AE$11=$AL$3,$AH$11="Combined"),SUM('Raw Data'!AZ691:AZ692),IF(AND($AE$11=$AL$4,$AH$11="Combined"),SUM('Raw Data'!AZ898:AZ899),IF(AND($AE$11=$AL$5,$AH$11="Combined"),SUM('Raw Data'!AZ1105:AZ1106),IF(AND($AE$11=$AL$6,$AH$11="Combined"),SUM('Raw Data'!AZ1312:AZ1313),IF(AND($AE$11=$AL$7,$AH$11="Combined"),SUM('Raw Data'!AZ1519:AZ1520),"Error")))))))))))))))))))))</f>
        <v>0</v>
      </c>
      <c r="Q91" s="6">
        <f>IF(AND($AE$11=$AL$1,OR($AH$11="Northbound",$AH$11="Eastbound")),'Raw Data'!BA277,IF(AND($AE$11=$AL$2,OR($AH$11="Northbound",$AH$11="Eastbound")),'Raw Data'!BA484,IF(AND($AE$11=$AL$3,OR($AH$11="Northbound",$AH$11="Eastbound")),'Raw Data'!BA691,IF(AND($AE$11=$AL$4,OR($AH$11="Northbound",$AH$11="Eastbound")),'Raw Data'!BA898,IF(AND($AE$11=$AL$5,OR($AH$11="Northbound",$AH$11="Eastbound")),'Raw Data'!BA1105,IF(AND($AE$11=$AL$6,OR($AH$11="Northbound",$AH$11="Eastbound")),'Raw Data'!BA1312,IF(AND($AE$11=$AL$7,OR($AH$11="Northbound",$AH$11="Eastbound")),'Raw Data'!BA1519,IF(AND($AE$11=$AL$1,OR($AH$11="Southbound",$AH$11="Westbound")),'Raw Data'!BA278,IF(AND($AE$11=$AL$2,OR($AH$11="Southbound",$AH$11="Westbound")),'Raw Data'!BA485,IF(AND($AE$11=$AL$3,OR($AH$11="Southbound",$AH$11="Westbound")),'Raw Data'!BA692,IF(AND($AE$11=$AL$4,OR($AH$11="Southbound",$AH$11="Westbound")),'Raw Data'!BA899,IF(AND($AE$11=$AL$5,OR($AH$11="Southbound",$AH$11="Westbound")),'Raw Data'!BA1106,IF(AND($AE$11=$AL$6,OR($AH$11="Southbound",$AH$11="Westbound")),'Raw Data'!BA1313,IF(AND($AE$11=$AL$7,OR($AH$11="Southbound",$AH$11="Westbound")),'Raw Data'!BA1520,IF(AND($AE$11=$AL$1,$AH$11="Combined"),SUM('Raw Data'!BA277:BA278),IF(AND($AE$11=$AL$2,$AH$11="Combined"),SUM('Raw Data'!BA484:BA485),IF(AND($AE$11=$AL$3,$AH$11="Combined"),SUM('Raw Data'!BA691:BA692),IF(AND($AE$11=$AL$4,$AH$11="Combined"),SUM('Raw Data'!BA898:BA899),IF(AND($AE$11=$AL$5,$AH$11="Combined"),SUM('Raw Data'!BA1105:BA1106),IF(AND($AE$11=$AL$6,$AH$11="Combined"),SUM('Raw Data'!BA1312:BA1313),IF(AND($AE$11=$AL$7,$AH$11="Combined"),SUM('Raw Data'!BA1519:BA1520),"Error")))))))))))))))))))))</f>
        <v>0</v>
      </c>
      <c r="R91" s="6">
        <f>IF(AND($AE$11=$AL$1,OR($AH$11="Northbound",$AH$11="Eastbound")),'Raw Data'!BB277,IF(AND($AE$11=$AL$2,OR($AH$11="Northbound",$AH$11="Eastbound")),'Raw Data'!BB484,IF(AND($AE$11=$AL$3,OR($AH$11="Northbound",$AH$11="Eastbound")),'Raw Data'!BB691,IF(AND($AE$11=$AL$4,OR($AH$11="Northbound",$AH$11="Eastbound")),'Raw Data'!BB898,IF(AND($AE$11=$AL$5,OR($AH$11="Northbound",$AH$11="Eastbound")),'Raw Data'!BB1105,IF(AND($AE$11=$AL$6,OR($AH$11="Northbound",$AH$11="Eastbound")),'Raw Data'!BB1312,IF(AND($AE$11=$AL$7,OR($AH$11="Northbound",$AH$11="Eastbound")),'Raw Data'!BB1519,IF(AND($AE$11=$AL$1,OR($AH$11="Southbound",$AH$11="Westbound")),'Raw Data'!BB278,IF(AND($AE$11=$AL$2,OR($AH$11="Southbound",$AH$11="Westbound")),'Raw Data'!BB485,IF(AND($AE$11=$AL$3,OR($AH$11="Southbound",$AH$11="Westbound")),'Raw Data'!BB692,IF(AND($AE$11=$AL$4,OR($AH$11="Southbound",$AH$11="Westbound")),'Raw Data'!BB899,IF(AND($AE$11=$AL$5,OR($AH$11="Southbound",$AH$11="Westbound")),'Raw Data'!BB1106,IF(AND($AE$11=$AL$6,OR($AH$11="Southbound",$AH$11="Westbound")),'Raw Data'!BB1313,IF(AND($AE$11=$AL$7,OR($AH$11="Southbound",$AH$11="Westbound")),'Raw Data'!BB1520,IF(AND($AE$11=$AL$1,$AH$11="Combined"),SUM('Raw Data'!BB277:BB278),IF(AND($AE$11=$AL$2,$AH$11="Combined"),SUM('Raw Data'!BB484:BB485),IF(AND($AE$11=$AL$3,$AH$11="Combined"),SUM('Raw Data'!BB691:BB692),IF(AND($AE$11=$AL$4,$AH$11="Combined"),SUM('Raw Data'!BB898:BB899),IF(AND($AE$11=$AL$5,$AH$11="Combined"),SUM('Raw Data'!BB1105:BB1106),IF(AND($AE$11=$AL$6,$AH$11="Combined"),SUM('Raw Data'!BB1312:BB1313),IF(AND($AE$11=$AL$7,$AH$11="Combined"),SUM('Raw Data'!BB1519:BB1520),"Error")))))))))))))))))))))</f>
        <v>0</v>
      </c>
      <c r="S91" s="6">
        <f>IF(AND($AE$11=$AL$1,OR($AH$11="Northbound",$AH$11="Eastbound")),'Raw Data'!BC277,IF(AND($AE$11=$AL$2,OR($AH$11="Northbound",$AH$11="Eastbound")),'Raw Data'!BC484,IF(AND($AE$11=$AL$3,OR($AH$11="Northbound",$AH$11="Eastbound")),'Raw Data'!BC691,IF(AND($AE$11=$AL$4,OR($AH$11="Northbound",$AH$11="Eastbound")),'Raw Data'!BC898,IF(AND($AE$11=$AL$5,OR($AH$11="Northbound",$AH$11="Eastbound")),'Raw Data'!BC1105,IF(AND($AE$11=$AL$6,OR($AH$11="Northbound",$AH$11="Eastbound")),'Raw Data'!BC1312,IF(AND($AE$11=$AL$7,OR($AH$11="Northbound",$AH$11="Eastbound")),'Raw Data'!BC1519,IF(AND($AE$11=$AL$1,OR($AH$11="Southbound",$AH$11="Westbound")),'Raw Data'!BC278,IF(AND($AE$11=$AL$2,OR($AH$11="Southbound",$AH$11="Westbound")),'Raw Data'!BC485,IF(AND($AE$11=$AL$3,OR($AH$11="Southbound",$AH$11="Westbound")),'Raw Data'!BC692,IF(AND($AE$11=$AL$4,OR($AH$11="Southbound",$AH$11="Westbound")),'Raw Data'!BC899,IF(AND($AE$11=$AL$5,OR($AH$11="Southbound",$AH$11="Westbound")),'Raw Data'!BC1106,IF(AND($AE$11=$AL$6,OR($AH$11="Southbound",$AH$11="Westbound")),'Raw Data'!BC1313,IF(AND($AE$11=$AL$7,OR($AH$11="Southbound",$AH$11="Westbound")),'Raw Data'!BC1520,IF(AND($AE$11=$AL$1,$AH$11="Combined"),SUM('Raw Data'!BC277:BC278),IF(AND($AE$11=$AL$2,$AH$11="Combined"),SUM('Raw Data'!BC484:BC485),IF(AND($AE$11=$AL$3,$AH$11="Combined"),SUM('Raw Data'!BC691:BC692),IF(AND($AE$11=$AL$4,$AH$11="Combined"),SUM('Raw Data'!BC898:BC899),IF(AND($AE$11=$AL$5,$AH$11="Combined"),SUM('Raw Data'!BC1105:BC1106),IF(AND($AE$11=$AL$6,$AH$11="Combined"),SUM('Raw Data'!BC1312:BC1313),IF(AND($AE$11=$AL$7,$AH$11="Combined"),SUM('Raw Data'!BC1519:BC1520),"Error")))))))))))))))))))))</f>
        <v>0</v>
      </c>
      <c r="T91" s="6">
        <f>IF(AND($AE$11=$AL$1,OR($AH$11="Northbound",$AH$11="Eastbound")),'Raw Data'!BD277,IF(AND($AE$11=$AL$2,OR($AH$11="Northbound",$AH$11="Eastbound")),'Raw Data'!BD484,IF(AND($AE$11=$AL$3,OR($AH$11="Northbound",$AH$11="Eastbound")),'Raw Data'!BD691,IF(AND($AE$11=$AL$4,OR($AH$11="Northbound",$AH$11="Eastbound")),'Raw Data'!BD898,IF(AND($AE$11=$AL$5,OR($AH$11="Northbound",$AH$11="Eastbound")),'Raw Data'!BD1105,IF(AND($AE$11=$AL$6,OR($AH$11="Northbound",$AH$11="Eastbound")),'Raw Data'!BD1312,IF(AND($AE$11=$AL$7,OR($AH$11="Northbound",$AH$11="Eastbound")),'Raw Data'!BD1519,IF(AND($AE$11=$AL$1,OR($AH$11="Southbound",$AH$11="Westbound")),'Raw Data'!BD278,IF(AND($AE$11=$AL$2,OR($AH$11="Southbound",$AH$11="Westbound")),'Raw Data'!BD485,IF(AND($AE$11=$AL$3,OR($AH$11="Southbound",$AH$11="Westbound")),'Raw Data'!BD692,IF(AND($AE$11=$AL$4,OR($AH$11="Southbound",$AH$11="Westbound")),'Raw Data'!BD899,IF(AND($AE$11=$AL$5,OR($AH$11="Southbound",$AH$11="Westbound")),'Raw Data'!BD1106,IF(AND($AE$11=$AL$6,OR($AH$11="Southbound",$AH$11="Westbound")),'Raw Data'!BD1313,IF(AND($AE$11=$AL$7,OR($AH$11="Southbound",$AH$11="Westbound")),'Raw Data'!BD1520,IF(AND($AE$11=$AL$1,$AH$11="Combined"),SUM('Raw Data'!BD277:BD278),IF(AND($AE$11=$AL$2,$AH$11="Combined"),SUM('Raw Data'!BD484:BD485),IF(AND($AE$11=$AL$3,$AH$11="Combined"),SUM('Raw Data'!BD691:BD692),IF(AND($AE$11=$AL$4,$AH$11="Combined"),SUM('Raw Data'!BD898:BD899),IF(AND($AE$11=$AL$5,$AH$11="Combined"),SUM('Raw Data'!BD1105:BD1106),IF(AND($AE$11=$AL$6,$AH$11="Combined"),SUM('Raw Data'!BD1312:BD1313),IF(AND($AE$11=$AL$7,$AH$11="Combined"),SUM('Raw Data'!BD1519:BD1520),"Error")))))))))))))))))))))</f>
        <v>0</v>
      </c>
      <c r="U91" s="6">
        <f>IF(AND($AE$11=$AL$1,OR($AH$11="Northbound",$AH$11="Eastbound")),'Raw Data'!BE277,IF(AND($AE$11=$AL$2,OR($AH$11="Northbound",$AH$11="Eastbound")),'Raw Data'!BE484,IF(AND($AE$11=$AL$3,OR($AH$11="Northbound",$AH$11="Eastbound")),'Raw Data'!BE691,IF(AND($AE$11=$AL$4,OR($AH$11="Northbound",$AH$11="Eastbound")),'Raw Data'!BE898,IF(AND($AE$11=$AL$5,OR($AH$11="Northbound",$AH$11="Eastbound")),'Raw Data'!BE1105,IF(AND($AE$11=$AL$6,OR($AH$11="Northbound",$AH$11="Eastbound")),'Raw Data'!BE1312,IF(AND($AE$11=$AL$7,OR($AH$11="Northbound",$AH$11="Eastbound")),'Raw Data'!BE1519,IF(AND($AE$11=$AL$1,OR($AH$11="Southbound",$AH$11="Westbound")),'Raw Data'!BE278,IF(AND($AE$11=$AL$2,OR($AH$11="Southbound",$AH$11="Westbound")),'Raw Data'!BE485,IF(AND($AE$11=$AL$3,OR($AH$11="Southbound",$AH$11="Westbound")),'Raw Data'!BE692,IF(AND($AE$11=$AL$4,OR($AH$11="Southbound",$AH$11="Westbound")),'Raw Data'!BE899,IF(AND($AE$11=$AL$5,OR($AH$11="Southbound",$AH$11="Westbound")),'Raw Data'!BE1106,IF(AND($AE$11=$AL$6,OR($AH$11="Southbound",$AH$11="Westbound")),'Raw Data'!BE1313,IF(AND($AE$11=$AL$7,OR($AH$11="Southbound",$AH$11="Westbound")),'Raw Data'!BE1520,IF(AND($AE$11=$AL$1,$AH$11="Combined"),SUM('Raw Data'!BE277:BE278),IF(AND($AE$11=$AL$2,$AH$11="Combined"),SUM('Raw Data'!BE484:BE485),IF(AND($AE$11=$AL$3,$AH$11="Combined"),SUM('Raw Data'!BE691:BE692),IF(AND($AE$11=$AL$4,$AH$11="Combined"),SUM('Raw Data'!BE898:BE899),IF(AND($AE$11=$AL$5,$AH$11="Combined"),SUM('Raw Data'!BE1105:BE1106),IF(AND($AE$11=$AL$6,$AH$11="Combined"),SUM('Raw Data'!BE1312:BE1313),IF(AND($AE$11=$AL$7,$AH$11="Combined"),SUM('Raw Data'!BE1519:BE1520),"Error")))))))))))))))))))))</f>
        <v>0</v>
      </c>
      <c r="V91" s="6">
        <f>IF(AND($AE$11=$AL$1,OR($AH$11="Northbound",$AH$11="Eastbound")),'Raw Data'!BF277,IF(AND($AE$11=$AL$2,OR($AH$11="Northbound",$AH$11="Eastbound")),'Raw Data'!BF484,IF(AND($AE$11=$AL$3,OR($AH$11="Northbound",$AH$11="Eastbound")),'Raw Data'!BF691,IF(AND($AE$11=$AL$4,OR($AH$11="Northbound",$AH$11="Eastbound")),'Raw Data'!BF898,IF(AND($AE$11=$AL$5,OR($AH$11="Northbound",$AH$11="Eastbound")),'Raw Data'!BF1105,IF(AND($AE$11=$AL$6,OR($AH$11="Northbound",$AH$11="Eastbound")),'Raw Data'!BF1312,IF(AND($AE$11=$AL$7,OR($AH$11="Northbound",$AH$11="Eastbound")),'Raw Data'!BF1519,IF(AND($AE$11=$AL$1,OR($AH$11="Southbound",$AH$11="Westbound")),'Raw Data'!BF278,IF(AND($AE$11=$AL$2,OR($AH$11="Southbound",$AH$11="Westbound")),'Raw Data'!BF485,IF(AND($AE$11=$AL$3,OR($AH$11="Southbound",$AH$11="Westbound")),'Raw Data'!BF692,IF(AND($AE$11=$AL$4,OR($AH$11="Southbound",$AH$11="Westbound")),'Raw Data'!BF899,IF(AND($AE$11=$AL$5,OR($AH$11="Southbound",$AH$11="Westbound")),'Raw Data'!BF1106,IF(AND($AE$11=$AL$6,OR($AH$11="Southbound",$AH$11="Westbound")),'Raw Data'!BF1313,IF(AND($AE$11=$AL$7,OR($AH$11="Southbound",$AH$11="Westbound")),'Raw Data'!BF1520,IF(AND($AE$11=$AL$1,$AH$11="Combined"),SUM('Raw Data'!BF277:BF278),IF(AND($AE$11=$AL$2,$AH$11="Combined"),SUM('Raw Data'!BF484:BF485),IF(AND($AE$11=$AL$3,$AH$11="Combined"),SUM('Raw Data'!BF691:BF692),IF(AND($AE$11=$AL$4,$AH$11="Combined"),SUM('Raw Data'!BF898:BF899),IF(AND($AE$11=$AL$5,$AH$11="Combined"),SUM('Raw Data'!BF1105:BF1106),IF(AND($AE$11=$AL$6,$AH$11="Combined"),SUM('Raw Data'!BF1312:BF1313),IF(AND($AE$11=$AL$7,$AH$11="Combined"),SUM('Raw Data'!BF1519:BF1520),"Error")))))))))))))))))))))</f>
        <v>0</v>
      </c>
      <c r="W91" s="6">
        <f>IF(AND($AE$11=$AL$1,OR($AH$11="Northbound",$AH$11="Eastbound")),'Raw Data'!BG277,IF(AND($AE$11=$AL$2,OR($AH$11="Northbound",$AH$11="Eastbound")),'Raw Data'!BG484,IF(AND($AE$11=$AL$3,OR($AH$11="Northbound",$AH$11="Eastbound")),'Raw Data'!BG691,IF(AND($AE$11=$AL$4,OR($AH$11="Northbound",$AH$11="Eastbound")),'Raw Data'!BG898,IF(AND($AE$11=$AL$5,OR($AH$11="Northbound",$AH$11="Eastbound")),'Raw Data'!BG1105,IF(AND($AE$11=$AL$6,OR($AH$11="Northbound",$AH$11="Eastbound")),'Raw Data'!BG1312,IF(AND($AE$11=$AL$7,OR($AH$11="Northbound",$AH$11="Eastbound")),'Raw Data'!BG1519,IF(AND($AE$11=$AL$1,OR($AH$11="Southbound",$AH$11="Westbound")),'Raw Data'!BG278,IF(AND($AE$11=$AL$2,OR($AH$11="Southbound",$AH$11="Westbound")),'Raw Data'!BG485,IF(AND($AE$11=$AL$3,OR($AH$11="Southbound",$AH$11="Westbound")),'Raw Data'!BG692,IF(AND($AE$11=$AL$4,OR($AH$11="Southbound",$AH$11="Westbound")),'Raw Data'!BG899,IF(AND($AE$11=$AL$5,OR($AH$11="Southbound",$AH$11="Westbound")),'Raw Data'!BG1106,IF(AND($AE$11=$AL$6,OR($AH$11="Southbound",$AH$11="Westbound")),'Raw Data'!BG1313,IF(AND($AE$11=$AL$7,OR($AH$11="Southbound",$AH$11="Westbound")),'Raw Data'!BG1520,IF(AND($AE$11=$AL$1,$AH$11="Combined"),SUM('Raw Data'!BG277:BG278),IF(AND($AE$11=$AL$2,$AH$11="Combined"),SUM('Raw Data'!BG484:BG485),IF(AND($AE$11=$AL$3,$AH$11="Combined"),SUM('Raw Data'!BG691:BG692),IF(AND($AE$11=$AL$4,$AH$11="Combined"),SUM('Raw Data'!BG898:BG899),IF(AND($AE$11=$AL$5,$AH$11="Combined"),SUM('Raw Data'!BG1105:BG1106),IF(AND($AE$11=$AL$6,$AH$11="Combined"),SUM('Raw Data'!BG1312:BG1313),IF(AND($AE$11=$AL$7,$AH$11="Combined"),SUM('Raw Data'!BG1519:BG1520),"Error")))))))))))))))))))))</f>
        <v>0</v>
      </c>
      <c r="X91" s="6">
        <f t="shared" si="5"/>
        <v>1</v>
      </c>
      <c r="Y91" s="24">
        <f t="shared" si="3"/>
        <v>25</v>
      </c>
      <c r="Z91" s="6" t="str">
        <f>IF(AND($AE$11=$AL$1,OR($AH$11="Northbound",$AH$11="Eastbound")),'Raw Data'!BH277,IF(AND($AE$11=$AL$2,OR($AH$11="Northbound",$AH$11="Eastbound")),'Raw Data'!BH484,IF(AND($AE$11=$AL$3,OR($AH$11="Northbound",$AH$11="Eastbound")),'Raw Data'!BH691,IF(AND($AE$11=$AL$4,OR($AH$11="Northbound",$AH$11="Eastbound")),'Raw Data'!BH898,IF(AND($AE$11=$AL$5,OR($AH$11="Northbound",$AH$11="Eastbound")),'Raw Data'!BH1105,IF(AND($AE$11=$AL$6,OR($AH$11="Northbound",$AH$11="Eastbound")),'Raw Data'!BH1312,IF(AND($AE$11=$AL$7,OR($AH$11="Northbound",$AH$11="Eastbound")),'Raw Data'!BH1519,IF(AND($AE$11=$AL$1,OR($AH$11="Southbound",$AH$11="Westbound")),'Raw Data'!BH278,IF(AND($AE$11=$AL$2,OR($AH$11="Southbound",$AH$11="Westbound")),'Raw Data'!BH485,IF(AND($AE$11=$AL$3,OR($AH$11="Southbound",$AH$11="Westbound")),'Raw Data'!BH692,IF(AND($AE$11=$AL$4,OR($AH$11="Southbound",$AH$11="Westbound")),'Raw Data'!BH899,IF(AND($AE$11=$AL$5,OR($AH$11="Southbound",$AH$11="Westbound")),'Raw Data'!BH1106,IF(AND($AE$11=$AL$6,OR($AH$11="Southbound",$AH$11="Westbound")),'Raw Data'!BH1313,IF(AND($AE$11=$AL$7,OR($AH$11="Southbound",$AH$11="Westbound")),'Raw Data'!BH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1" s="6" t="str">
        <f>IF(AND($AE$11=$AL$1,OR($AH$11="Northbound",$AH$11="Eastbound")),'Raw Data'!BI277,IF(AND($AE$11=$AL$2,OR($AH$11="Northbound",$AH$11="Eastbound")),'Raw Data'!BI484,IF(AND($AE$11=$AL$3,OR($AH$11="Northbound",$AH$11="Eastbound")),'Raw Data'!BI691,IF(AND($AE$11=$AL$4,OR($AH$11="Northbound",$AH$11="Eastbound")),'Raw Data'!BI898,IF(AND($AE$11=$AL$5,OR($AH$11="Northbound",$AH$11="Eastbound")),'Raw Data'!BI1105,IF(AND($AE$11=$AL$6,OR($AH$11="Northbound",$AH$11="Eastbound")),'Raw Data'!BI1312,IF(AND($AE$11=$AL$7,OR($AH$11="Northbound",$AH$11="Eastbound")),'Raw Data'!BI1519,IF(AND($AE$11=$AL$1,OR($AH$11="Southbound",$AH$11="Westbound")),'Raw Data'!BI278,IF(AND($AE$11=$AL$2,OR($AH$11="Southbound",$AH$11="Westbound")),'Raw Data'!BI485,IF(AND($AE$11=$AL$3,OR($AH$11="Southbound",$AH$11="Westbound")),'Raw Data'!BI692,IF(AND($AE$11=$AL$4,OR($AH$11="Southbound",$AH$11="Westbound")),'Raw Data'!BI899,IF(AND($AE$11=$AL$5,OR($AH$11="Southbound",$AH$11="Westbound")),'Raw Data'!BI1106,IF(AND($AE$11=$AL$6,OR($AH$11="Southbound",$AH$11="Westbound")),'Raw Data'!BI1313,IF(AND($AE$11=$AL$7,OR($AH$11="Southbound",$AH$11="Westbound")),'Raw Data'!BI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1" s="6" t="str">
        <f>IF(AND($AE$11=$AL$1,OR($AH$11="Northbound",$AH$11="Eastbound")),'Raw Data'!BJ277,IF(AND($AE$11=$AL$2,OR($AH$11="Northbound",$AH$11="Eastbound")),'Raw Data'!BJ484,IF(AND($AE$11=$AL$3,OR($AH$11="Northbound",$AH$11="Eastbound")),'Raw Data'!BJ691,IF(AND($AE$11=$AL$4,OR($AH$11="Northbound",$AH$11="Eastbound")),'Raw Data'!BJ898,IF(AND($AE$11=$AL$5,OR($AH$11="Northbound",$AH$11="Eastbound")),'Raw Data'!BJ1105,IF(AND($AE$11=$AL$6,OR($AH$11="Northbound",$AH$11="Eastbound")),'Raw Data'!BJ1312,IF(AND($AE$11=$AL$7,OR($AH$11="Northbound",$AH$11="Eastbound")),'Raw Data'!BJ1519,IF(AND($AE$11=$AL$1,OR($AH$11="Southbound",$AH$11="Westbound")),'Raw Data'!BJ278,IF(AND($AE$11=$AL$2,OR($AH$11="Southbound",$AH$11="Westbound")),'Raw Data'!BJ485,IF(AND($AE$11=$AL$3,OR($AH$11="Southbound",$AH$11="Westbound")),'Raw Data'!BJ692,IF(AND($AE$11=$AL$4,OR($AH$11="Southbound",$AH$11="Westbound")),'Raw Data'!BJ899,IF(AND($AE$11=$AL$5,OR($AH$11="Southbound",$AH$11="Westbound")),'Raw Data'!BJ1106,IF(AND($AE$11=$AL$6,OR($AH$11="Southbound",$AH$11="Westbound")),'Raw Data'!BJ1313,IF(AND($AE$11=$AL$7,OR($AH$11="Southbound",$AH$11="Westbound")),'Raw Data'!BJ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1" s="70" t="str">
        <f>IF(AND($AE$11=$AL$1,OR($AH$11="Northbound",$AH$11="Eastbound")),'Raw Data'!BK277,IF(AND($AE$11=$AL$2,OR($AH$11="Northbound",$AH$11="Eastbound")),'Raw Data'!BK484,IF(AND($AE$11=$AL$3,OR($AH$11="Northbound",$AH$11="Eastbound")),'Raw Data'!BK691,IF(AND($AE$11=$AL$4,OR($AH$11="Northbound",$AH$11="Eastbound")),'Raw Data'!BK898,IF(AND($AE$11=$AL$5,OR($AH$11="Northbound",$AH$11="Eastbound")),'Raw Data'!BK1105,IF(AND($AE$11=$AL$6,OR($AH$11="Northbound",$AH$11="Eastbound")),'Raw Data'!BK1312,IF(AND($AE$11=$AL$7,OR($AH$11="Northbound",$AH$11="Eastbound")),'Raw Data'!BK1519,IF(AND($AE$11=$AL$1,OR($AH$11="Southbound",$AH$11="Westbound")),'Raw Data'!BK278,IF(AND($AE$11=$AL$2,OR($AH$11="Southbound",$AH$11="Westbound")),'Raw Data'!BK485,IF(AND($AE$11=$AL$3,OR($AH$11="Southbound",$AH$11="Westbound")),'Raw Data'!BK692,IF(AND($AE$11=$AL$4,OR($AH$11="Southbound",$AH$11="Westbound")),'Raw Data'!BK899,IF(AND($AE$11=$AL$5,OR($AH$11="Southbound",$AH$11="Westbound")),'Raw Data'!BK1106,IF(AND($AE$11=$AL$6,OR($AH$11="Southbound",$AH$11="Westbound")),'Raw Data'!BK1313,IF(AND($AE$11=$AL$7,OR($AH$11="Southbound",$AH$11="Westbound")),'Raw Data'!BK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1" s="47"/>
      <c r="AF91" s="47"/>
      <c r="AG91" s="47"/>
      <c r="AH91" s="47"/>
      <c r="AI91" s="47"/>
      <c r="AJ91" s="47"/>
      <c r="AK91" s="47"/>
      <c r="AL91" s="51"/>
      <c r="AM91" s="51"/>
      <c r="AN91" s="41"/>
      <c r="AO91" s="51"/>
      <c r="AQ91" s="47"/>
      <c r="AR91" s="47"/>
      <c r="AT91" s="47"/>
      <c r="AU91" s="47"/>
    </row>
    <row r="92" spans="1:47" ht="13.8" x14ac:dyDescent="0.25">
      <c r="A92" s="43">
        <v>0.8125</v>
      </c>
      <c r="B92" s="54">
        <f t="shared" si="4"/>
        <v>10</v>
      </c>
      <c r="C92" s="6">
        <f>IF(AND($AE$11=$AL$1,OR($AH$11="Northbound",$AH$11="Eastbound")),'Raw Data'!AM279,IF(AND($AE$11=$AL$2,OR($AH$11="Northbound",$AH$11="Eastbound")),'Raw Data'!AM486,IF(AND($AE$11=$AL$3,OR($AH$11="Northbound",$AH$11="Eastbound")),'Raw Data'!AM693,IF(AND($AE$11=$AL$4,OR($AH$11="Northbound",$AH$11="Eastbound")),'Raw Data'!AM900,IF(AND($AE$11=$AL$5,OR($AH$11="Northbound",$AH$11="Eastbound")),'Raw Data'!AM1107,IF(AND($AE$11=$AL$6,OR($AH$11="Northbound",$AH$11="Eastbound")),'Raw Data'!AM1314,IF(AND($AE$11=$AL$7,OR($AH$11="Northbound",$AH$11="Eastbound")),'Raw Data'!AM1521,IF(AND($AE$11=$AL$1,OR($AH$11="Southbound",$AH$11="Westbound")),'Raw Data'!AM280,IF(AND($AE$11=$AL$2,OR($AH$11="Southbound",$AH$11="Westbound")),'Raw Data'!AM487,IF(AND($AE$11=$AL$3,OR($AH$11="Southbound",$AH$11="Westbound")),'Raw Data'!AM694,IF(AND($AE$11=$AL$4,OR($AH$11="Southbound",$AH$11="Westbound")),'Raw Data'!AM901,IF(AND($AE$11=$AL$5,OR($AH$11="Southbound",$AH$11="Westbound")),'Raw Data'!AM1108,IF(AND($AE$11=$AL$6,OR($AH$11="Southbound",$AH$11="Westbound")),'Raw Data'!AM1315,IF(AND($AE$11=$AL$7,OR($AH$11="Southbound",$AH$11="Westbound")),'Raw Data'!AM1522,IF(AND($AE$11=$AL$1,$AH$11="Combined"),SUM('Raw Data'!AM279:AM280),IF(AND($AE$11=$AL$2,$AH$11="Combined"),SUM('Raw Data'!AM486:AM487),IF(AND($AE$11=$AL$3,$AH$11="Combined"),SUM('Raw Data'!AM693:AM694),IF(AND($AE$11=$AL$4,$AH$11="Combined"),SUM('Raw Data'!AM900:AM901),IF(AND($AE$11=$AL$5,$AH$11="Combined"),SUM('Raw Data'!AM1107:AM1108),IF(AND($AE$11=$AL$6,$AH$11="Combined"),SUM('Raw Data'!AM1314:AM1315),IF(AND($AE$11=$AL$7,$AH$11="Combined"),SUM('Raw Data'!AM1521:AM1522),"Error")))))))))))))))))))))</f>
        <v>0</v>
      </c>
      <c r="D92" s="6">
        <f>IF(AND($AE$11=$AL$1,OR($AH$11="Northbound",$AH$11="Eastbound")),'Raw Data'!AN279,IF(AND($AE$11=$AL$2,OR($AH$11="Northbound",$AH$11="Eastbound")),'Raw Data'!AN486,IF(AND($AE$11=$AL$3,OR($AH$11="Northbound",$AH$11="Eastbound")),'Raw Data'!AN693,IF(AND($AE$11=$AL$4,OR($AH$11="Northbound",$AH$11="Eastbound")),'Raw Data'!AN900,IF(AND($AE$11=$AL$5,OR($AH$11="Northbound",$AH$11="Eastbound")),'Raw Data'!AN1107,IF(AND($AE$11=$AL$6,OR($AH$11="Northbound",$AH$11="Eastbound")),'Raw Data'!AN1314,IF(AND($AE$11=$AL$7,OR($AH$11="Northbound",$AH$11="Eastbound")),'Raw Data'!AN1521,IF(AND($AE$11=$AL$1,OR($AH$11="Southbound",$AH$11="Westbound")),'Raw Data'!AN280,IF(AND($AE$11=$AL$2,OR($AH$11="Southbound",$AH$11="Westbound")),'Raw Data'!AN487,IF(AND($AE$11=$AL$3,OR($AH$11="Southbound",$AH$11="Westbound")),'Raw Data'!AN694,IF(AND($AE$11=$AL$4,OR($AH$11="Southbound",$AH$11="Westbound")),'Raw Data'!AN901,IF(AND($AE$11=$AL$5,OR($AH$11="Southbound",$AH$11="Westbound")),'Raw Data'!AN1108,IF(AND($AE$11=$AL$6,OR($AH$11="Southbound",$AH$11="Westbound")),'Raw Data'!AN1315,IF(AND($AE$11=$AL$7,OR($AH$11="Southbound",$AH$11="Westbound")),'Raw Data'!AN1522,IF(AND($AE$11=$AL$1,$AH$11="Combined"),SUM('Raw Data'!AN279:AN280),IF(AND($AE$11=$AL$2,$AH$11="Combined"),SUM('Raw Data'!AN486:AN487),IF(AND($AE$11=$AL$3,$AH$11="Combined"),SUM('Raw Data'!AN693:AN694),IF(AND($AE$11=$AL$4,$AH$11="Combined"),SUM('Raw Data'!AN900:AN901),IF(AND($AE$11=$AL$5,$AH$11="Combined"),SUM('Raw Data'!AN1107:AN1108),IF(AND($AE$11=$AL$6,$AH$11="Combined"),SUM('Raw Data'!AN1314:AN1315),IF(AND($AE$11=$AL$7,$AH$11="Combined"),SUM('Raw Data'!AN1521:AN1522),"Error")))))))))))))))))))))</f>
        <v>0</v>
      </c>
      <c r="E92" s="6">
        <f>IF(AND($AE$11=$AL$1,OR($AH$11="Northbound",$AH$11="Eastbound")),'Raw Data'!AO279,IF(AND($AE$11=$AL$2,OR($AH$11="Northbound",$AH$11="Eastbound")),'Raw Data'!AO486,IF(AND($AE$11=$AL$3,OR($AH$11="Northbound",$AH$11="Eastbound")),'Raw Data'!AO693,IF(AND($AE$11=$AL$4,OR($AH$11="Northbound",$AH$11="Eastbound")),'Raw Data'!AO900,IF(AND($AE$11=$AL$5,OR($AH$11="Northbound",$AH$11="Eastbound")),'Raw Data'!AO1107,IF(AND($AE$11=$AL$6,OR($AH$11="Northbound",$AH$11="Eastbound")),'Raw Data'!AO1314,IF(AND($AE$11=$AL$7,OR($AH$11="Northbound",$AH$11="Eastbound")),'Raw Data'!AO1521,IF(AND($AE$11=$AL$1,OR($AH$11="Southbound",$AH$11="Westbound")),'Raw Data'!AO280,IF(AND($AE$11=$AL$2,OR($AH$11="Southbound",$AH$11="Westbound")),'Raw Data'!AO487,IF(AND($AE$11=$AL$3,OR($AH$11="Southbound",$AH$11="Westbound")),'Raw Data'!AO694,IF(AND($AE$11=$AL$4,OR($AH$11="Southbound",$AH$11="Westbound")),'Raw Data'!AO901,IF(AND($AE$11=$AL$5,OR($AH$11="Southbound",$AH$11="Westbound")),'Raw Data'!AO1108,IF(AND($AE$11=$AL$6,OR($AH$11="Southbound",$AH$11="Westbound")),'Raw Data'!AO1315,IF(AND($AE$11=$AL$7,OR($AH$11="Southbound",$AH$11="Westbound")),'Raw Data'!AO1522,IF(AND($AE$11=$AL$1,$AH$11="Combined"),SUM('Raw Data'!AO279:AO280),IF(AND($AE$11=$AL$2,$AH$11="Combined"),SUM('Raw Data'!AO486:AO487),IF(AND($AE$11=$AL$3,$AH$11="Combined"),SUM('Raw Data'!AO693:AO694),IF(AND($AE$11=$AL$4,$AH$11="Combined"),SUM('Raw Data'!AO900:AO901),IF(AND($AE$11=$AL$5,$AH$11="Combined"),SUM('Raw Data'!AO1107:AO1108),IF(AND($AE$11=$AL$6,$AH$11="Combined"),SUM('Raw Data'!AO1314:AO1315),IF(AND($AE$11=$AL$7,$AH$11="Combined"),SUM('Raw Data'!AO1521:AO1522),"Error")))))))))))))))))))))</f>
        <v>4</v>
      </c>
      <c r="F92" s="6">
        <f>IF(AND($AE$11=$AL$1,OR($AH$11="Northbound",$AH$11="Eastbound")),'Raw Data'!AP279,IF(AND($AE$11=$AL$2,OR($AH$11="Northbound",$AH$11="Eastbound")),'Raw Data'!AP486,IF(AND($AE$11=$AL$3,OR($AH$11="Northbound",$AH$11="Eastbound")),'Raw Data'!AP693,IF(AND($AE$11=$AL$4,OR($AH$11="Northbound",$AH$11="Eastbound")),'Raw Data'!AP900,IF(AND($AE$11=$AL$5,OR($AH$11="Northbound",$AH$11="Eastbound")),'Raw Data'!AP1107,IF(AND($AE$11=$AL$6,OR($AH$11="Northbound",$AH$11="Eastbound")),'Raw Data'!AP1314,IF(AND($AE$11=$AL$7,OR($AH$11="Northbound",$AH$11="Eastbound")),'Raw Data'!AP1521,IF(AND($AE$11=$AL$1,OR($AH$11="Southbound",$AH$11="Westbound")),'Raw Data'!AP280,IF(AND($AE$11=$AL$2,OR($AH$11="Southbound",$AH$11="Westbound")),'Raw Data'!AP487,IF(AND($AE$11=$AL$3,OR($AH$11="Southbound",$AH$11="Westbound")),'Raw Data'!AP694,IF(AND($AE$11=$AL$4,OR($AH$11="Southbound",$AH$11="Westbound")),'Raw Data'!AP901,IF(AND($AE$11=$AL$5,OR($AH$11="Southbound",$AH$11="Westbound")),'Raw Data'!AP1108,IF(AND($AE$11=$AL$6,OR($AH$11="Southbound",$AH$11="Westbound")),'Raw Data'!AP1315,IF(AND($AE$11=$AL$7,OR($AH$11="Southbound",$AH$11="Westbound")),'Raw Data'!AP1522,IF(AND($AE$11=$AL$1,$AH$11="Combined"),SUM('Raw Data'!AP279:AP280),IF(AND($AE$11=$AL$2,$AH$11="Combined"),SUM('Raw Data'!AP486:AP487),IF(AND($AE$11=$AL$3,$AH$11="Combined"),SUM('Raw Data'!AP693:AP694),IF(AND($AE$11=$AL$4,$AH$11="Combined"),SUM('Raw Data'!AP900:AP901),IF(AND($AE$11=$AL$5,$AH$11="Combined"),SUM('Raw Data'!AP1107:AP1108),IF(AND($AE$11=$AL$6,$AH$11="Combined"),SUM('Raw Data'!AP1314:AP1315),IF(AND($AE$11=$AL$7,$AH$11="Combined"),SUM('Raw Data'!AP1521:AP1522),"Error")))))))))))))))))))))</f>
        <v>1</v>
      </c>
      <c r="G92" s="6">
        <f>IF(AND($AE$11=$AL$1,OR($AH$11="Northbound",$AH$11="Eastbound")),'Raw Data'!AQ279,IF(AND($AE$11=$AL$2,OR($AH$11="Northbound",$AH$11="Eastbound")),'Raw Data'!AQ486,IF(AND($AE$11=$AL$3,OR($AH$11="Northbound",$AH$11="Eastbound")),'Raw Data'!AQ693,IF(AND($AE$11=$AL$4,OR($AH$11="Northbound",$AH$11="Eastbound")),'Raw Data'!AQ900,IF(AND($AE$11=$AL$5,OR($AH$11="Northbound",$AH$11="Eastbound")),'Raw Data'!AQ1107,IF(AND($AE$11=$AL$6,OR($AH$11="Northbound",$AH$11="Eastbound")),'Raw Data'!AQ1314,IF(AND($AE$11=$AL$7,OR($AH$11="Northbound",$AH$11="Eastbound")),'Raw Data'!AQ1521,IF(AND($AE$11=$AL$1,OR($AH$11="Southbound",$AH$11="Westbound")),'Raw Data'!AQ280,IF(AND($AE$11=$AL$2,OR($AH$11="Southbound",$AH$11="Westbound")),'Raw Data'!AQ487,IF(AND($AE$11=$AL$3,OR($AH$11="Southbound",$AH$11="Westbound")),'Raw Data'!AQ694,IF(AND($AE$11=$AL$4,OR($AH$11="Southbound",$AH$11="Westbound")),'Raw Data'!AQ901,IF(AND($AE$11=$AL$5,OR($AH$11="Southbound",$AH$11="Westbound")),'Raw Data'!AQ1108,IF(AND($AE$11=$AL$6,OR($AH$11="Southbound",$AH$11="Westbound")),'Raw Data'!AQ1315,IF(AND($AE$11=$AL$7,OR($AH$11="Southbound",$AH$11="Westbound")),'Raw Data'!AQ1522,IF(AND($AE$11=$AL$1,$AH$11="Combined"),SUM('Raw Data'!AQ279:AQ280),IF(AND($AE$11=$AL$2,$AH$11="Combined"),SUM('Raw Data'!AQ486:AQ487),IF(AND($AE$11=$AL$3,$AH$11="Combined"),SUM('Raw Data'!AQ693:AQ694),IF(AND($AE$11=$AL$4,$AH$11="Combined"),SUM('Raw Data'!AQ900:AQ901),IF(AND($AE$11=$AL$5,$AH$11="Combined"),SUM('Raw Data'!AQ1107:AQ1108),IF(AND($AE$11=$AL$6,$AH$11="Combined"),SUM('Raw Data'!AQ1314:AQ1315),IF(AND($AE$11=$AL$7,$AH$11="Combined"),SUM('Raw Data'!AQ1521:AQ1522),"Error")))))))))))))))))))))</f>
        <v>2</v>
      </c>
      <c r="H92" s="6">
        <f>IF(AND($AE$11=$AL$1,OR($AH$11="Northbound",$AH$11="Eastbound")),'Raw Data'!AR279,IF(AND($AE$11=$AL$2,OR($AH$11="Northbound",$AH$11="Eastbound")),'Raw Data'!AR486,IF(AND($AE$11=$AL$3,OR($AH$11="Northbound",$AH$11="Eastbound")),'Raw Data'!AR693,IF(AND($AE$11=$AL$4,OR($AH$11="Northbound",$AH$11="Eastbound")),'Raw Data'!AR900,IF(AND($AE$11=$AL$5,OR($AH$11="Northbound",$AH$11="Eastbound")),'Raw Data'!AR1107,IF(AND($AE$11=$AL$6,OR($AH$11="Northbound",$AH$11="Eastbound")),'Raw Data'!AR1314,IF(AND($AE$11=$AL$7,OR($AH$11="Northbound",$AH$11="Eastbound")),'Raw Data'!AR1521,IF(AND($AE$11=$AL$1,OR($AH$11="Southbound",$AH$11="Westbound")),'Raw Data'!AR280,IF(AND($AE$11=$AL$2,OR($AH$11="Southbound",$AH$11="Westbound")),'Raw Data'!AR487,IF(AND($AE$11=$AL$3,OR($AH$11="Southbound",$AH$11="Westbound")),'Raw Data'!AR694,IF(AND($AE$11=$AL$4,OR($AH$11="Southbound",$AH$11="Westbound")),'Raw Data'!AR901,IF(AND($AE$11=$AL$5,OR($AH$11="Southbound",$AH$11="Westbound")),'Raw Data'!AR1108,IF(AND($AE$11=$AL$6,OR($AH$11="Southbound",$AH$11="Westbound")),'Raw Data'!AR1315,IF(AND($AE$11=$AL$7,OR($AH$11="Southbound",$AH$11="Westbound")),'Raw Data'!AR1522,IF(AND($AE$11=$AL$1,$AH$11="Combined"),SUM('Raw Data'!AR279:AR280),IF(AND($AE$11=$AL$2,$AH$11="Combined"),SUM('Raw Data'!AR486:AR487),IF(AND($AE$11=$AL$3,$AH$11="Combined"),SUM('Raw Data'!AR693:AR694),IF(AND($AE$11=$AL$4,$AH$11="Combined"),SUM('Raw Data'!AR900:AR901),IF(AND($AE$11=$AL$5,$AH$11="Combined"),SUM('Raw Data'!AR1107:AR1108),IF(AND($AE$11=$AL$6,$AH$11="Combined"),SUM('Raw Data'!AR1314:AR1315),IF(AND($AE$11=$AL$7,$AH$11="Combined"),SUM('Raw Data'!AR1521:AR1522),"Error")))))))))))))))))))))</f>
        <v>2</v>
      </c>
      <c r="I92" s="6">
        <f>IF(AND($AE$11=$AL$1,OR($AH$11="Northbound",$AH$11="Eastbound")),'Raw Data'!AS279,IF(AND($AE$11=$AL$2,OR($AH$11="Northbound",$AH$11="Eastbound")),'Raw Data'!AS486,IF(AND($AE$11=$AL$3,OR($AH$11="Northbound",$AH$11="Eastbound")),'Raw Data'!AS693,IF(AND($AE$11=$AL$4,OR($AH$11="Northbound",$AH$11="Eastbound")),'Raw Data'!AS900,IF(AND($AE$11=$AL$5,OR($AH$11="Northbound",$AH$11="Eastbound")),'Raw Data'!AS1107,IF(AND($AE$11=$AL$6,OR($AH$11="Northbound",$AH$11="Eastbound")),'Raw Data'!AS1314,IF(AND($AE$11=$AL$7,OR($AH$11="Northbound",$AH$11="Eastbound")),'Raw Data'!AS1521,IF(AND($AE$11=$AL$1,OR($AH$11="Southbound",$AH$11="Westbound")),'Raw Data'!AS280,IF(AND($AE$11=$AL$2,OR($AH$11="Southbound",$AH$11="Westbound")),'Raw Data'!AS487,IF(AND($AE$11=$AL$3,OR($AH$11="Southbound",$AH$11="Westbound")),'Raw Data'!AS694,IF(AND($AE$11=$AL$4,OR($AH$11="Southbound",$AH$11="Westbound")),'Raw Data'!AS901,IF(AND($AE$11=$AL$5,OR($AH$11="Southbound",$AH$11="Westbound")),'Raw Data'!AS1108,IF(AND($AE$11=$AL$6,OR($AH$11="Southbound",$AH$11="Westbound")),'Raw Data'!AS1315,IF(AND($AE$11=$AL$7,OR($AH$11="Southbound",$AH$11="Westbound")),'Raw Data'!AS1522,IF(AND($AE$11=$AL$1,$AH$11="Combined"),SUM('Raw Data'!AS279:AS280),IF(AND($AE$11=$AL$2,$AH$11="Combined"),SUM('Raw Data'!AS486:AS487),IF(AND($AE$11=$AL$3,$AH$11="Combined"),SUM('Raw Data'!AS693:AS694),IF(AND($AE$11=$AL$4,$AH$11="Combined"),SUM('Raw Data'!AS900:AS901),IF(AND($AE$11=$AL$5,$AH$11="Combined"),SUM('Raw Data'!AS1107:AS1108),IF(AND($AE$11=$AL$6,$AH$11="Combined"),SUM('Raw Data'!AS1314:AS1315),IF(AND($AE$11=$AL$7,$AH$11="Combined"),SUM('Raw Data'!AS1521:AS1522),"Error")))))))))))))))))))))</f>
        <v>1</v>
      </c>
      <c r="J92" s="6">
        <f>IF(AND($AE$11=$AL$1,OR($AH$11="Northbound",$AH$11="Eastbound")),'Raw Data'!AT279,IF(AND($AE$11=$AL$2,OR($AH$11="Northbound",$AH$11="Eastbound")),'Raw Data'!AT486,IF(AND($AE$11=$AL$3,OR($AH$11="Northbound",$AH$11="Eastbound")),'Raw Data'!AT693,IF(AND($AE$11=$AL$4,OR($AH$11="Northbound",$AH$11="Eastbound")),'Raw Data'!AT900,IF(AND($AE$11=$AL$5,OR($AH$11="Northbound",$AH$11="Eastbound")),'Raw Data'!AT1107,IF(AND($AE$11=$AL$6,OR($AH$11="Northbound",$AH$11="Eastbound")),'Raw Data'!AT1314,IF(AND($AE$11=$AL$7,OR($AH$11="Northbound",$AH$11="Eastbound")),'Raw Data'!AT1521,IF(AND($AE$11=$AL$1,OR($AH$11="Southbound",$AH$11="Westbound")),'Raw Data'!AT280,IF(AND($AE$11=$AL$2,OR($AH$11="Southbound",$AH$11="Westbound")),'Raw Data'!AT487,IF(AND($AE$11=$AL$3,OR($AH$11="Southbound",$AH$11="Westbound")),'Raw Data'!AT694,IF(AND($AE$11=$AL$4,OR($AH$11="Southbound",$AH$11="Westbound")),'Raw Data'!AT901,IF(AND($AE$11=$AL$5,OR($AH$11="Southbound",$AH$11="Westbound")),'Raw Data'!AT1108,IF(AND($AE$11=$AL$6,OR($AH$11="Southbound",$AH$11="Westbound")),'Raw Data'!AT1315,IF(AND($AE$11=$AL$7,OR($AH$11="Southbound",$AH$11="Westbound")),'Raw Data'!AT1522,IF(AND($AE$11=$AL$1,$AH$11="Combined"),SUM('Raw Data'!AT279:AT280),IF(AND($AE$11=$AL$2,$AH$11="Combined"),SUM('Raw Data'!AT486:AT487),IF(AND($AE$11=$AL$3,$AH$11="Combined"),SUM('Raw Data'!AT693:AT694),IF(AND($AE$11=$AL$4,$AH$11="Combined"),SUM('Raw Data'!AT900:AT901),IF(AND($AE$11=$AL$5,$AH$11="Combined"),SUM('Raw Data'!AT1107:AT1108),IF(AND($AE$11=$AL$6,$AH$11="Combined"),SUM('Raw Data'!AT1314:AT1315),IF(AND($AE$11=$AL$7,$AH$11="Combined"),SUM('Raw Data'!AT1521:AT1522),"Error")))))))))))))))))))))</f>
        <v>0</v>
      </c>
      <c r="K92" s="6">
        <f>IF(AND($AE$11=$AL$1,OR($AH$11="Northbound",$AH$11="Eastbound")),'Raw Data'!AU279,IF(AND($AE$11=$AL$2,OR($AH$11="Northbound",$AH$11="Eastbound")),'Raw Data'!AU486,IF(AND($AE$11=$AL$3,OR($AH$11="Northbound",$AH$11="Eastbound")),'Raw Data'!AU693,IF(AND($AE$11=$AL$4,OR($AH$11="Northbound",$AH$11="Eastbound")),'Raw Data'!AU900,IF(AND($AE$11=$AL$5,OR($AH$11="Northbound",$AH$11="Eastbound")),'Raw Data'!AU1107,IF(AND($AE$11=$AL$6,OR($AH$11="Northbound",$AH$11="Eastbound")),'Raw Data'!AU1314,IF(AND($AE$11=$AL$7,OR($AH$11="Northbound",$AH$11="Eastbound")),'Raw Data'!AU1521,IF(AND($AE$11=$AL$1,OR($AH$11="Southbound",$AH$11="Westbound")),'Raw Data'!AU280,IF(AND($AE$11=$AL$2,OR($AH$11="Southbound",$AH$11="Westbound")),'Raw Data'!AU487,IF(AND($AE$11=$AL$3,OR($AH$11="Southbound",$AH$11="Westbound")),'Raw Data'!AU694,IF(AND($AE$11=$AL$4,OR($AH$11="Southbound",$AH$11="Westbound")),'Raw Data'!AU901,IF(AND($AE$11=$AL$5,OR($AH$11="Southbound",$AH$11="Westbound")),'Raw Data'!AU1108,IF(AND($AE$11=$AL$6,OR($AH$11="Southbound",$AH$11="Westbound")),'Raw Data'!AU1315,IF(AND($AE$11=$AL$7,OR($AH$11="Southbound",$AH$11="Westbound")),'Raw Data'!AU1522,IF(AND($AE$11=$AL$1,$AH$11="Combined"),SUM('Raw Data'!AU279:AU280),IF(AND($AE$11=$AL$2,$AH$11="Combined"),SUM('Raw Data'!AU486:AU487),IF(AND($AE$11=$AL$3,$AH$11="Combined"),SUM('Raw Data'!AU693:AU694),IF(AND($AE$11=$AL$4,$AH$11="Combined"),SUM('Raw Data'!AU900:AU901),IF(AND($AE$11=$AL$5,$AH$11="Combined"),SUM('Raw Data'!AU1107:AU1108),IF(AND($AE$11=$AL$6,$AH$11="Combined"),SUM('Raw Data'!AU1314:AU1315),IF(AND($AE$11=$AL$7,$AH$11="Combined"),SUM('Raw Data'!AU1521:AU1522),"Error")))))))))))))))))))))</f>
        <v>0</v>
      </c>
      <c r="L92" s="6">
        <f>IF(AND($AE$11=$AL$1,OR($AH$11="Northbound",$AH$11="Eastbound")),'Raw Data'!AV279,IF(AND($AE$11=$AL$2,OR($AH$11="Northbound",$AH$11="Eastbound")),'Raw Data'!AV486,IF(AND($AE$11=$AL$3,OR($AH$11="Northbound",$AH$11="Eastbound")),'Raw Data'!AV693,IF(AND($AE$11=$AL$4,OR($AH$11="Northbound",$AH$11="Eastbound")),'Raw Data'!AV900,IF(AND($AE$11=$AL$5,OR($AH$11="Northbound",$AH$11="Eastbound")),'Raw Data'!AV1107,IF(AND($AE$11=$AL$6,OR($AH$11="Northbound",$AH$11="Eastbound")),'Raw Data'!AV1314,IF(AND($AE$11=$AL$7,OR($AH$11="Northbound",$AH$11="Eastbound")),'Raw Data'!AV1521,IF(AND($AE$11=$AL$1,OR($AH$11="Southbound",$AH$11="Westbound")),'Raw Data'!AV280,IF(AND($AE$11=$AL$2,OR($AH$11="Southbound",$AH$11="Westbound")),'Raw Data'!AV487,IF(AND($AE$11=$AL$3,OR($AH$11="Southbound",$AH$11="Westbound")),'Raw Data'!AV694,IF(AND($AE$11=$AL$4,OR($AH$11="Southbound",$AH$11="Westbound")),'Raw Data'!AV901,IF(AND($AE$11=$AL$5,OR($AH$11="Southbound",$AH$11="Westbound")),'Raw Data'!AV1108,IF(AND($AE$11=$AL$6,OR($AH$11="Southbound",$AH$11="Westbound")),'Raw Data'!AV1315,IF(AND($AE$11=$AL$7,OR($AH$11="Southbound",$AH$11="Westbound")),'Raw Data'!AV1522,IF(AND($AE$11=$AL$1,$AH$11="Combined"),SUM('Raw Data'!AV279:AV280),IF(AND($AE$11=$AL$2,$AH$11="Combined"),SUM('Raw Data'!AV486:AV487),IF(AND($AE$11=$AL$3,$AH$11="Combined"),SUM('Raw Data'!AV693:AV694),IF(AND($AE$11=$AL$4,$AH$11="Combined"),SUM('Raw Data'!AV900:AV901),IF(AND($AE$11=$AL$5,$AH$11="Combined"),SUM('Raw Data'!AV1107:AV1108),IF(AND($AE$11=$AL$6,$AH$11="Combined"),SUM('Raw Data'!AV1314:AV1315),IF(AND($AE$11=$AL$7,$AH$11="Combined"),SUM('Raw Data'!AV1521:AV1522),"Error")))))))))))))))))))))</f>
        <v>0</v>
      </c>
      <c r="M92" s="6">
        <f>IF(AND($AE$11=$AL$1,OR($AH$11="Northbound",$AH$11="Eastbound")),'Raw Data'!AW279,IF(AND($AE$11=$AL$2,OR($AH$11="Northbound",$AH$11="Eastbound")),'Raw Data'!AW486,IF(AND($AE$11=$AL$3,OR($AH$11="Northbound",$AH$11="Eastbound")),'Raw Data'!AW693,IF(AND($AE$11=$AL$4,OR($AH$11="Northbound",$AH$11="Eastbound")),'Raw Data'!AW900,IF(AND($AE$11=$AL$5,OR($AH$11="Northbound",$AH$11="Eastbound")),'Raw Data'!AW1107,IF(AND($AE$11=$AL$6,OR($AH$11="Northbound",$AH$11="Eastbound")),'Raw Data'!AW1314,IF(AND($AE$11=$AL$7,OR($AH$11="Northbound",$AH$11="Eastbound")),'Raw Data'!AW1521,IF(AND($AE$11=$AL$1,OR($AH$11="Southbound",$AH$11="Westbound")),'Raw Data'!AW280,IF(AND($AE$11=$AL$2,OR($AH$11="Southbound",$AH$11="Westbound")),'Raw Data'!AW487,IF(AND($AE$11=$AL$3,OR($AH$11="Southbound",$AH$11="Westbound")),'Raw Data'!AW694,IF(AND($AE$11=$AL$4,OR($AH$11="Southbound",$AH$11="Westbound")),'Raw Data'!AW901,IF(AND($AE$11=$AL$5,OR($AH$11="Southbound",$AH$11="Westbound")),'Raw Data'!AW1108,IF(AND($AE$11=$AL$6,OR($AH$11="Southbound",$AH$11="Westbound")),'Raw Data'!AW1315,IF(AND($AE$11=$AL$7,OR($AH$11="Southbound",$AH$11="Westbound")),'Raw Data'!AW1522,IF(AND($AE$11=$AL$1,$AH$11="Combined"),SUM('Raw Data'!AW279:AW280),IF(AND($AE$11=$AL$2,$AH$11="Combined"),SUM('Raw Data'!AW486:AW487),IF(AND($AE$11=$AL$3,$AH$11="Combined"),SUM('Raw Data'!AW693:AW694),IF(AND($AE$11=$AL$4,$AH$11="Combined"),SUM('Raw Data'!AW900:AW901),IF(AND($AE$11=$AL$5,$AH$11="Combined"),SUM('Raw Data'!AW1107:AW1108),IF(AND($AE$11=$AL$6,$AH$11="Combined"),SUM('Raw Data'!AW1314:AW1315),IF(AND($AE$11=$AL$7,$AH$11="Combined"),SUM('Raw Data'!AW1521:AW1522),"Error")))))))))))))))))))))</f>
        <v>0</v>
      </c>
      <c r="N92" s="6">
        <f>IF(AND($AE$11=$AL$1,OR($AH$11="Northbound",$AH$11="Eastbound")),'Raw Data'!AX279,IF(AND($AE$11=$AL$2,OR($AH$11="Northbound",$AH$11="Eastbound")),'Raw Data'!AX486,IF(AND($AE$11=$AL$3,OR($AH$11="Northbound",$AH$11="Eastbound")),'Raw Data'!AX693,IF(AND($AE$11=$AL$4,OR($AH$11="Northbound",$AH$11="Eastbound")),'Raw Data'!AX900,IF(AND($AE$11=$AL$5,OR($AH$11="Northbound",$AH$11="Eastbound")),'Raw Data'!AX1107,IF(AND($AE$11=$AL$6,OR($AH$11="Northbound",$AH$11="Eastbound")),'Raw Data'!AX1314,IF(AND($AE$11=$AL$7,OR($AH$11="Northbound",$AH$11="Eastbound")),'Raw Data'!AX1521,IF(AND($AE$11=$AL$1,OR($AH$11="Southbound",$AH$11="Westbound")),'Raw Data'!AX280,IF(AND($AE$11=$AL$2,OR($AH$11="Southbound",$AH$11="Westbound")),'Raw Data'!AX487,IF(AND($AE$11=$AL$3,OR($AH$11="Southbound",$AH$11="Westbound")),'Raw Data'!AX694,IF(AND($AE$11=$AL$4,OR($AH$11="Southbound",$AH$11="Westbound")),'Raw Data'!AX901,IF(AND($AE$11=$AL$5,OR($AH$11="Southbound",$AH$11="Westbound")),'Raw Data'!AX1108,IF(AND($AE$11=$AL$6,OR($AH$11="Southbound",$AH$11="Westbound")),'Raw Data'!AX1315,IF(AND($AE$11=$AL$7,OR($AH$11="Southbound",$AH$11="Westbound")),'Raw Data'!AX1522,IF(AND($AE$11=$AL$1,$AH$11="Combined"),SUM('Raw Data'!AX279:AX280),IF(AND($AE$11=$AL$2,$AH$11="Combined"),SUM('Raw Data'!AX486:AX487),IF(AND($AE$11=$AL$3,$AH$11="Combined"),SUM('Raw Data'!AX693:AX694),IF(AND($AE$11=$AL$4,$AH$11="Combined"),SUM('Raw Data'!AX900:AX901),IF(AND($AE$11=$AL$5,$AH$11="Combined"),SUM('Raw Data'!AX1107:AX1108),IF(AND($AE$11=$AL$6,$AH$11="Combined"),SUM('Raw Data'!AX1314:AX1315),IF(AND($AE$11=$AL$7,$AH$11="Combined"),SUM('Raw Data'!AX1521:AX1522),"Error")))))))))))))))))))))</f>
        <v>0</v>
      </c>
      <c r="O92" s="6">
        <f>IF(AND($AE$11=$AL$1,OR($AH$11="Northbound",$AH$11="Eastbound")),'Raw Data'!AY279,IF(AND($AE$11=$AL$2,OR($AH$11="Northbound",$AH$11="Eastbound")),'Raw Data'!AY486,IF(AND($AE$11=$AL$3,OR($AH$11="Northbound",$AH$11="Eastbound")),'Raw Data'!AY693,IF(AND($AE$11=$AL$4,OR($AH$11="Northbound",$AH$11="Eastbound")),'Raw Data'!AY900,IF(AND($AE$11=$AL$5,OR($AH$11="Northbound",$AH$11="Eastbound")),'Raw Data'!AY1107,IF(AND($AE$11=$AL$6,OR($AH$11="Northbound",$AH$11="Eastbound")),'Raw Data'!AY1314,IF(AND($AE$11=$AL$7,OR($AH$11="Northbound",$AH$11="Eastbound")),'Raw Data'!AY1521,IF(AND($AE$11=$AL$1,OR($AH$11="Southbound",$AH$11="Westbound")),'Raw Data'!AY280,IF(AND($AE$11=$AL$2,OR($AH$11="Southbound",$AH$11="Westbound")),'Raw Data'!AY487,IF(AND($AE$11=$AL$3,OR($AH$11="Southbound",$AH$11="Westbound")),'Raw Data'!AY694,IF(AND($AE$11=$AL$4,OR($AH$11="Southbound",$AH$11="Westbound")),'Raw Data'!AY901,IF(AND($AE$11=$AL$5,OR($AH$11="Southbound",$AH$11="Westbound")),'Raw Data'!AY1108,IF(AND($AE$11=$AL$6,OR($AH$11="Southbound",$AH$11="Westbound")),'Raw Data'!AY1315,IF(AND($AE$11=$AL$7,OR($AH$11="Southbound",$AH$11="Westbound")),'Raw Data'!AY1522,IF(AND($AE$11=$AL$1,$AH$11="Combined"),SUM('Raw Data'!AY279:AY280),IF(AND($AE$11=$AL$2,$AH$11="Combined"),SUM('Raw Data'!AY486:AY487),IF(AND($AE$11=$AL$3,$AH$11="Combined"),SUM('Raw Data'!AY693:AY694),IF(AND($AE$11=$AL$4,$AH$11="Combined"),SUM('Raw Data'!AY900:AY901),IF(AND($AE$11=$AL$5,$AH$11="Combined"),SUM('Raw Data'!AY1107:AY1108),IF(AND($AE$11=$AL$6,$AH$11="Combined"),SUM('Raw Data'!AY1314:AY1315),IF(AND($AE$11=$AL$7,$AH$11="Combined"),SUM('Raw Data'!AY1521:AY1522),"Error")))))))))))))))))))))</f>
        <v>0</v>
      </c>
      <c r="P92" s="6">
        <f>IF(AND($AE$11=$AL$1,OR($AH$11="Northbound",$AH$11="Eastbound")),'Raw Data'!AZ279,IF(AND($AE$11=$AL$2,OR($AH$11="Northbound",$AH$11="Eastbound")),'Raw Data'!AZ486,IF(AND($AE$11=$AL$3,OR($AH$11="Northbound",$AH$11="Eastbound")),'Raw Data'!AZ693,IF(AND($AE$11=$AL$4,OR($AH$11="Northbound",$AH$11="Eastbound")),'Raw Data'!AZ900,IF(AND($AE$11=$AL$5,OR($AH$11="Northbound",$AH$11="Eastbound")),'Raw Data'!AZ1107,IF(AND($AE$11=$AL$6,OR($AH$11="Northbound",$AH$11="Eastbound")),'Raw Data'!AZ1314,IF(AND($AE$11=$AL$7,OR($AH$11="Northbound",$AH$11="Eastbound")),'Raw Data'!AZ1521,IF(AND($AE$11=$AL$1,OR($AH$11="Southbound",$AH$11="Westbound")),'Raw Data'!AZ280,IF(AND($AE$11=$AL$2,OR($AH$11="Southbound",$AH$11="Westbound")),'Raw Data'!AZ487,IF(AND($AE$11=$AL$3,OR($AH$11="Southbound",$AH$11="Westbound")),'Raw Data'!AZ694,IF(AND($AE$11=$AL$4,OR($AH$11="Southbound",$AH$11="Westbound")),'Raw Data'!AZ901,IF(AND($AE$11=$AL$5,OR($AH$11="Southbound",$AH$11="Westbound")),'Raw Data'!AZ1108,IF(AND($AE$11=$AL$6,OR($AH$11="Southbound",$AH$11="Westbound")),'Raw Data'!AZ1315,IF(AND($AE$11=$AL$7,OR($AH$11="Southbound",$AH$11="Westbound")),'Raw Data'!AZ1522,IF(AND($AE$11=$AL$1,$AH$11="Combined"),SUM('Raw Data'!AZ279:AZ280),IF(AND($AE$11=$AL$2,$AH$11="Combined"),SUM('Raw Data'!AZ486:AZ487),IF(AND($AE$11=$AL$3,$AH$11="Combined"),SUM('Raw Data'!AZ693:AZ694),IF(AND($AE$11=$AL$4,$AH$11="Combined"),SUM('Raw Data'!AZ900:AZ901),IF(AND($AE$11=$AL$5,$AH$11="Combined"),SUM('Raw Data'!AZ1107:AZ1108),IF(AND($AE$11=$AL$6,$AH$11="Combined"),SUM('Raw Data'!AZ1314:AZ1315),IF(AND($AE$11=$AL$7,$AH$11="Combined"),SUM('Raw Data'!AZ1521:AZ1522),"Error")))))))))))))))))))))</f>
        <v>0</v>
      </c>
      <c r="Q92" s="6">
        <f>IF(AND($AE$11=$AL$1,OR($AH$11="Northbound",$AH$11="Eastbound")),'Raw Data'!BA279,IF(AND($AE$11=$AL$2,OR($AH$11="Northbound",$AH$11="Eastbound")),'Raw Data'!BA486,IF(AND($AE$11=$AL$3,OR($AH$11="Northbound",$AH$11="Eastbound")),'Raw Data'!BA693,IF(AND($AE$11=$AL$4,OR($AH$11="Northbound",$AH$11="Eastbound")),'Raw Data'!BA900,IF(AND($AE$11=$AL$5,OR($AH$11="Northbound",$AH$11="Eastbound")),'Raw Data'!BA1107,IF(AND($AE$11=$AL$6,OR($AH$11="Northbound",$AH$11="Eastbound")),'Raw Data'!BA1314,IF(AND($AE$11=$AL$7,OR($AH$11="Northbound",$AH$11="Eastbound")),'Raw Data'!BA1521,IF(AND($AE$11=$AL$1,OR($AH$11="Southbound",$AH$11="Westbound")),'Raw Data'!BA280,IF(AND($AE$11=$AL$2,OR($AH$11="Southbound",$AH$11="Westbound")),'Raw Data'!BA487,IF(AND($AE$11=$AL$3,OR($AH$11="Southbound",$AH$11="Westbound")),'Raw Data'!BA694,IF(AND($AE$11=$AL$4,OR($AH$11="Southbound",$AH$11="Westbound")),'Raw Data'!BA901,IF(AND($AE$11=$AL$5,OR($AH$11="Southbound",$AH$11="Westbound")),'Raw Data'!BA1108,IF(AND($AE$11=$AL$6,OR($AH$11="Southbound",$AH$11="Westbound")),'Raw Data'!BA1315,IF(AND($AE$11=$AL$7,OR($AH$11="Southbound",$AH$11="Westbound")),'Raw Data'!BA1522,IF(AND($AE$11=$AL$1,$AH$11="Combined"),SUM('Raw Data'!BA279:BA280),IF(AND($AE$11=$AL$2,$AH$11="Combined"),SUM('Raw Data'!BA486:BA487),IF(AND($AE$11=$AL$3,$AH$11="Combined"),SUM('Raw Data'!BA693:BA694),IF(AND($AE$11=$AL$4,$AH$11="Combined"),SUM('Raw Data'!BA900:BA901),IF(AND($AE$11=$AL$5,$AH$11="Combined"),SUM('Raw Data'!BA1107:BA1108),IF(AND($AE$11=$AL$6,$AH$11="Combined"),SUM('Raw Data'!BA1314:BA1315),IF(AND($AE$11=$AL$7,$AH$11="Combined"),SUM('Raw Data'!BA1521:BA1522),"Error")))))))))))))))))))))</f>
        <v>0</v>
      </c>
      <c r="R92" s="6">
        <f>IF(AND($AE$11=$AL$1,OR($AH$11="Northbound",$AH$11="Eastbound")),'Raw Data'!BB279,IF(AND($AE$11=$AL$2,OR($AH$11="Northbound",$AH$11="Eastbound")),'Raw Data'!BB486,IF(AND($AE$11=$AL$3,OR($AH$11="Northbound",$AH$11="Eastbound")),'Raw Data'!BB693,IF(AND($AE$11=$AL$4,OR($AH$11="Northbound",$AH$11="Eastbound")),'Raw Data'!BB900,IF(AND($AE$11=$AL$5,OR($AH$11="Northbound",$AH$11="Eastbound")),'Raw Data'!BB1107,IF(AND($AE$11=$AL$6,OR($AH$11="Northbound",$AH$11="Eastbound")),'Raw Data'!BB1314,IF(AND($AE$11=$AL$7,OR($AH$11="Northbound",$AH$11="Eastbound")),'Raw Data'!BB1521,IF(AND($AE$11=$AL$1,OR($AH$11="Southbound",$AH$11="Westbound")),'Raw Data'!BB280,IF(AND($AE$11=$AL$2,OR($AH$11="Southbound",$AH$11="Westbound")),'Raw Data'!BB487,IF(AND($AE$11=$AL$3,OR($AH$11="Southbound",$AH$11="Westbound")),'Raw Data'!BB694,IF(AND($AE$11=$AL$4,OR($AH$11="Southbound",$AH$11="Westbound")),'Raw Data'!BB901,IF(AND($AE$11=$AL$5,OR($AH$11="Southbound",$AH$11="Westbound")),'Raw Data'!BB1108,IF(AND($AE$11=$AL$6,OR($AH$11="Southbound",$AH$11="Westbound")),'Raw Data'!BB1315,IF(AND($AE$11=$AL$7,OR($AH$11="Southbound",$AH$11="Westbound")),'Raw Data'!BB1522,IF(AND($AE$11=$AL$1,$AH$11="Combined"),SUM('Raw Data'!BB279:BB280),IF(AND($AE$11=$AL$2,$AH$11="Combined"),SUM('Raw Data'!BB486:BB487),IF(AND($AE$11=$AL$3,$AH$11="Combined"),SUM('Raw Data'!BB693:BB694),IF(AND($AE$11=$AL$4,$AH$11="Combined"),SUM('Raw Data'!BB900:BB901),IF(AND($AE$11=$AL$5,$AH$11="Combined"),SUM('Raw Data'!BB1107:BB1108),IF(AND($AE$11=$AL$6,$AH$11="Combined"),SUM('Raw Data'!BB1314:BB1315),IF(AND($AE$11=$AL$7,$AH$11="Combined"),SUM('Raw Data'!BB1521:BB1522),"Error")))))))))))))))))))))</f>
        <v>0</v>
      </c>
      <c r="S92" s="6">
        <f>IF(AND($AE$11=$AL$1,OR($AH$11="Northbound",$AH$11="Eastbound")),'Raw Data'!BC279,IF(AND($AE$11=$AL$2,OR($AH$11="Northbound",$AH$11="Eastbound")),'Raw Data'!BC486,IF(AND($AE$11=$AL$3,OR($AH$11="Northbound",$AH$11="Eastbound")),'Raw Data'!BC693,IF(AND($AE$11=$AL$4,OR($AH$11="Northbound",$AH$11="Eastbound")),'Raw Data'!BC900,IF(AND($AE$11=$AL$5,OR($AH$11="Northbound",$AH$11="Eastbound")),'Raw Data'!BC1107,IF(AND($AE$11=$AL$6,OR($AH$11="Northbound",$AH$11="Eastbound")),'Raw Data'!BC1314,IF(AND($AE$11=$AL$7,OR($AH$11="Northbound",$AH$11="Eastbound")),'Raw Data'!BC1521,IF(AND($AE$11=$AL$1,OR($AH$11="Southbound",$AH$11="Westbound")),'Raw Data'!BC280,IF(AND($AE$11=$AL$2,OR($AH$11="Southbound",$AH$11="Westbound")),'Raw Data'!BC487,IF(AND($AE$11=$AL$3,OR($AH$11="Southbound",$AH$11="Westbound")),'Raw Data'!BC694,IF(AND($AE$11=$AL$4,OR($AH$11="Southbound",$AH$11="Westbound")),'Raw Data'!BC901,IF(AND($AE$11=$AL$5,OR($AH$11="Southbound",$AH$11="Westbound")),'Raw Data'!BC1108,IF(AND($AE$11=$AL$6,OR($AH$11="Southbound",$AH$11="Westbound")),'Raw Data'!BC1315,IF(AND($AE$11=$AL$7,OR($AH$11="Southbound",$AH$11="Westbound")),'Raw Data'!BC1522,IF(AND($AE$11=$AL$1,$AH$11="Combined"),SUM('Raw Data'!BC279:BC280),IF(AND($AE$11=$AL$2,$AH$11="Combined"),SUM('Raw Data'!BC486:BC487),IF(AND($AE$11=$AL$3,$AH$11="Combined"),SUM('Raw Data'!BC693:BC694),IF(AND($AE$11=$AL$4,$AH$11="Combined"),SUM('Raw Data'!BC900:BC901),IF(AND($AE$11=$AL$5,$AH$11="Combined"),SUM('Raw Data'!BC1107:BC1108),IF(AND($AE$11=$AL$6,$AH$11="Combined"),SUM('Raw Data'!BC1314:BC1315),IF(AND($AE$11=$AL$7,$AH$11="Combined"),SUM('Raw Data'!BC1521:BC1522),"Error")))))))))))))))))))))</f>
        <v>0</v>
      </c>
      <c r="T92" s="6">
        <f>IF(AND($AE$11=$AL$1,OR($AH$11="Northbound",$AH$11="Eastbound")),'Raw Data'!BD279,IF(AND($AE$11=$AL$2,OR($AH$11="Northbound",$AH$11="Eastbound")),'Raw Data'!BD486,IF(AND($AE$11=$AL$3,OR($AH$11="Northbound",$AH$11="Eastbound")),'Raw Data'!BD693,IF(AND($AE$11=$AL$4,OR($AH$11="Northbound",$AH$11="Eastbound")),'Raw Data'!BD900,IF(AND($AE$11=$AL$5,OR($AH$11="Northbound",$AH$11="Eastbound")),'Raw Data'!BD1107,IF(AND($AE$11=$AL$6,OR($AH$11="Northbound",$AH$11="Eastbound")),'Raw Data'!BD1314,IF(AND($AE$11=$AL$7,OR($AH$11="Northbound",$AH$11="Eastbound")),'Raw Data'!BD1521,IF(AND($AE$11=$AL$1,OR($AH$11="Southbound",$AH$11="Westbound")),'Raw Data'!BD280,IF(AND($AE$11=$AL$2,OR($AH$11="Southbound",$AH$11="Westbound")),'Raw Data'!BD487,IF(AND($AE$11=$AL$3,OR($AH$11="Southbound",$AH$11="Westbound")),'Raw Data'!BD694,IF(AND($AE$11=$AL$4,OR($AH$11="Southbound",$AH$11="Westbound")),'Raw Data'!BD901,IF(AND($AE$11=$AL$5,OR($AH$11="Southbound",$AH$11="Westbound")),'Raw Data'!BD1108,IF(AND($AE$11=$AL$6,OR($AH$11="Southbound",$AH$11="Westbound")),'Raw Data'!BD1315,IF(AND($AE$11=$AL$7,OR($AH$11="Southbound",$AH$11="Westbound")),'Raw Data'!BD1522,IF(AND($AE$11=$AL$1,$AH$11="Combined"),SUM('Raw Data'!BD279:BD280),IF(AND($AE$11=$AL$2,$AH$11="Combined"),SUM('Raw Data'!BD486:BD487),IF(AND($AE$11=$AL$3,$AH$11="Combined"),SUM('Raw Data'!BD693:BD694),IF(AND($AE$11=$AL$4,$AH$11="Combined"),SUM('Raw Data'!BD900:BD901),IF(AND($AE$11=$AL$5,$AH$11="Combined"),SUM('Raw Data'!BD1107:BD1108),IF(AND($AE$11=$AL$6,$AH$11="Combined"),SUM('Raw Data'!BD1314:BD1315),IF(AND($AE$11=$AL$7,$AH$11="Combined"),SUM('Raw Data'!BD1521:BD1522),"Error")))))))))))))))))))))</f>
        <v>0</v>
      </c>
      <c r="U92" s="6">
        <f>IF(AND($AE$11=$AL$1,OR($AH$11="Northbound",$AH$11="Eastbound")),'Raw Data'!BE279,IF(AND($AE$11=$AL$2,OR($AH$11="Northbound",$AH$11="Eastbound")),'Raw Data'!BE486,IF(AND($AE$11=$AL$3,OR($AH$11="Northbound",$AH$11="Eastbound")),'Raw Data'!BE693,IF(AND($AE$11=$AL$4,OR($AH$11="Northbound",$AH$11="Eastbound")),'Raw Data'!BE900,IF(AND($AE$11=$AL$5,OR($AH$11="Northbound",$AH$11="Eastbound")),'Raw Data'!BE1107,IF(AND($AE$11=$AL$6,OR($AH$11="Northbound",$AH$11="Eastbound")),'Raw Data'!BE1314,IF(AND($AE$11=$AL$7,OR($AH$11="Northbound",$AH$11="Eastbound")),'Raw Data'!BE1521,IF(AND($AE$11=$AL$1,OR($AH$11="Southbound",$AH$11="Westbound")),'Raw Data'!BE280,IF(AND($AE$11=$AL$2,OR($AH$11="Southbound",$AH$11="Westbound")),'Raw Data'!BE487,IF(AND($AE$11=$AL$3,OR($AH$11="Southbound",$AH$11="Westbound")),'Raw Data'!BE694,IF(AND($AE$11=$AL$4,OR($AH$11="Southbound",$AH$11="Westbound")),'Raw Data'!BE901,IF(AND($AE$11=$AL$5,OR($AH$11="Southbound",$AH$11="Westbound")),'Raw Data'!BE1108,IF(AND($AE$11=$AL$6,OR($AH$11="Southbound",$AH$11="Westbound")),'Raw Data'!BE1315,IF(AND($AE$11=$AL$7,OR($AH$11="Southbound",$AH$11="Westbound")),'Raw Data'!BE1522,IF(AND($AE$11=$AL$1,$AH$11="Combined"),SUM('Raw Data'!BE279:BE280),IF(AND($AE$11=$AL$2,$AH$11="Combined"),SUM('Raw Data'!BE486:BE487),IF(AND($AE$11=$AL$3,$AH$11="Combined"),SUM('Raw Data'!BE693:BE694),IF(AND($AE$11=$AL$4,$AH$11="Combined"),SUM('Raw Data'!BE900:BE901),IF(AND($AE$11=$AL$5,$AH$11="Combined"),SUM('Raw Data'!BE1107:BE1108),IF(AND($AE$11=$AL$6,$AH$11="Combined"),SUM('Raw Data'!BE1314:BE1315),IF(AND($AE$11=$AL$7,$AH$11="Combined"),SUM('Raw Data'!BE1521:BE1522),"Error")))))))))))))))))))))</f>
        <v>0</v>
      </c>
      <c r="V92" s="6">
        <f>IF(AND($AE$11=$AL$1,OR($AH$11="Northbound",$AH$11="Eastbound")),'Raw Data'!BF279,IF(AND($AE$11=$AL$2,OR($AH$11="Northbound",$AH$11="Eastbound")),'Raw Data'!BF486,IF(AND($AE$11=$AL$3,OR($AH$11="Northbound",$AH$11="Eastbound")),'Raw Data'!BF693,IF(AND($AE$11=$AL$4,OR($AH$11="Northbound",$AH$11="Eastbound")),'Raw Data'!BF900,IF(AND($AE$11=$AL$5,OR($AH$11="Northbound",$AH$11="Eastbound")),'Raw Data'!BF1107,IF(AND($AE$11=$AL$6,OR($AH$11="Northbound",$AH$11="Eastbound")),'Raw Data'!BF1314,IF(AND($AE$11=$AL$7,OR($AH$11="Northbound",$AH$11="Eastbound")),'Raw Data'!BF1521,IF(AND($AE$11=$AL$1,OR($AH$11="Southbound",$AH$11="Westbound")),'Raw Data'!BF280,IF(AND($AE$11=$AL$2,OR($AH$11="Southbound",$AH$11="Westbound")),'Raw Data'!BF487,IF(AND($AE$11=$AL$3,OR($AH$11="Southbound",$AH$11="Westbound")),'Raw Data'!BF694,IF(AND($AE$11=$AL$4,OR($AH$11="Southbound",$AH$11="Westbound")),'Raw Data'!BF901,IF(AND($AE$11=$AL$5,OR($AH$11="Southbound",$AH$11="Westbound")),'Raw Data'!BF1108,IF(AND($AE$11=$AL$6,OR($AH$11="Southbound",$AH$11="Westbound")),'Raw Data'!BF1315,IF(AND($AE$11=$AL$7,OR($AH$11="Southbound",$AH$11="Westbound")),'Raw Data'!BF1522,IF(AND($AE$11=$AL$1,$AH$11="Combined"),SUM('Raw Data'!BF279:BF280),IF(AND($AE$11=$AL$2,$AH$11="Combined"),SUM('Raw Data'!BF486:BF487),IF(AND($AE$11=$AL$3,$AH$11="Combined"),SUM('Raw Data'!BF693:BF694),IF(AND($AE$11=$AL$4,$AH$11="Combined"),SUM('Raw Data'!BF900:BF901),IF(AND($AE$11=$AL$5,$AH$11="Combined"),SUM('Raw Data'!BF1107:BF1108),IF(AND($AE$11=$AL$6,$AH$11="Combined"),SUM('Raw Data'!BF1314:BF1315),IF(AND($AE$11=$AL$7,$AH$11="Combined"),SUM('Raw Data'!BF1521:BF1522),"Error")))))))))))))))))))))</f>
        <v>0</v>
      </c>
      <c r="W92" s="6">
        <f>IF(AND($AE$11=$AL$1,OR($AH$11="Northbound",$AH$11="Eastbound")),'Raw Data'!BG279,IF(AND($AE$11=$AL$2,OR($AH$11="Northbound",$AH$11="Eastbound")),'Raw Data'!BG486,IF(AND($AE$11=$AL$3,OR($AH$11="Northbound",$AH$11="Eastbound")),'Raw Data'!BG693,IF(AND($AE$11=$AL$4,OR($AH$11="Northbound",$AH$11="Eastbound")),'Raw Data'!BG900,IF(AND($AE$11=$AL$5,OR($AH$11="Northbound",$AH$11="Eastbound")),'Raw Data'!BG1107,IF(AND($AE$11=$AL$6,OR($AH$11="Northbound",$AH$11="Eastbound")),'Raw Data'!BG1314,IF(AND($AE$11=$AL$7,OR($AH$11="Northbound",$AH$11="Eastbound")),'Raw Data'!BG1521,IF(AND($AE$11=$AL$1,OR($AH$11="Southbound",$AH$11="Westbound")),'Raw Data'!BG280,IF(AND($AE$11=$AL$2,OR($AH$11="Southbound",$AH$11="Westbound")),'Raw Data'!BG487,IF(AND($AE$11=$AL$3,OR($AH$11="Southbound",$AH$11="Westbound")),'Raw Data'!BG694,IF(AND($AE$11=$AL$4,OR($AH$11="Southbound",$AH$11="Westbound")),'Raw Data'!BG901,IF(AND($AE$11=$AL$5,OR($AH$11="Southbound",$AH$11="Westbound")),'Raw Data'!BG1108,IF(AND($AE$11=$AL$6,OR($AH$11="Southbound",$AH$11="Westbound")),'Raw Data'!BG1315,IF(AND($AE$11=$AL$7,OR($AH$11="Southbound",$AH$11="Westbound")),'Raw Data'!BG1522,IF(AND($AE$11=$AL$1,$AH$11="Combined"),SUM('Raw Data'!BG279:BG280),IF(AND($AE$11=$AL$2,$AH$11="Combined"),SUM('Raw Data'!BG486:BG487),IF(AND($AE$11=$AL$3,$AH$11="Combined"),SUM('Raw Data'!BG693:BG694),IF(AND($AE$11=$AL$4,$AH$11="Combined"),SUM('Raw Data'!BG900:BG901),IF(AND($AE$11=$AL$5,$AH$11="Combined"),SUM('Raw Data'!BG1107:BG1108),IF(AND($AE$11=$AL$6,$AH$11="Combined"),SUM('Raw Data'!BG1314:BG1315),IF(AND($AE$11=$AL$7,$AH$11="Combined"),SUM('Raw Data'!BG1521:BG1522),"Error")))))))))))))))))))))</f>
        <v>0</v>
      </c>
      <c r="X92" s="6">
        <f t="shared" si="5"/>
        <v>5</v>
      </c>
      <c r="Y92" s="24">
        <f t="shared" si="3"/>
        <v>50</v>
      </c>
      <c r="Z92" s="6" t="str">
        <f>IF(AND($AE$11=$AL$1,OR($AH$11="Northbound",$AH$11="Eastbound")),'Raw Data'!BH279,IF(AND($AE$11=$AL$2,OR($AH$11="Northbound",$AH$11="Eastbound")),'Raw Data'!BH486,IF(AND($AE$11=$AL$3,OR($AH$11="Northbound",$AH$11="Eastbound")),'Raw Data'!BH693,IF(AND($AE$11=$AL$4,OR($AH$11="Northbound",$AH$11="Eastbound")),'Raw Data'!BH900,IF(AND($AE$11=$AL$5,OR($AH$11="Northbound",$AH$11="Eastbound")),'Raw Data'!BH1107,IF(AND($AE$11=$AL$6,OR($AH$11="Northbound",$AH$11="Eastbound")),'Raw Data'!BH1314,IF(AND($AE$11=$AL$7,OR($AH$11="Northbound",$AH$11="Eastbound")),'Raw Data'!BH1521,IF(AND($AE$11=$AL$1,OR($AH$11="Southbound",$AH$11="Westbound")),'Raw Data'!BH280,IF(AND($AE$11=$AL$2,OR($AH$11="Southbound",$AH$11="Westbound")),'Raw Data'!BH487,IF(AND($AE$11=$AL$3,OR($AH$11="Southbound",$AH$11="Westbound")),'Raw Data'!BH694,IF(AND($AE$11=$AL$4,OR($AH$11="Southbound",$AH$11="Westbound")),'Raw Data'!BH901,IF(AND($AE$11=$AL$5,OR($AH$11="Southbound",$AH$11="Westbound")),'Raw Data'!BH1108,IF(AND($AE$11=$AL$6,OR($AH$11="Southbound",$AH$11="Westbound")),'Raw Data'!BH1315,IF(AND($AE$11=$AL$7,OR($AH$11="Southbound",$AH$11="Westbound")),'Raw Data'!BH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2" s="6" t="str">
        <f>IF(AND($AE$11=$AL$1,OR($AH$11="Northbound",$AH$11="Eastbound")),'Raw Data'!BI279,IF(AND($AE$11=$AL$2,OR($AH$11="Northbound",$AH$11="Eastbound")),'Raw Data'!BI486,IF(AND($AE$11=$AL$3,OR($AH$11="Northbound",$AH$11="Eastbound")),'Raw Data'!BI693,IF(AND($AE$11=$AL$4,OR($AH$11="Northbound",$AH$11="Eastbound")),'Raw Data'!BI900,IF(AND($AE$11=$AL$5,OR($AH$11="Northbound",$AH$11="Eastbound")),'Raw Data'!BI1107,IF(AND($AE$11=$AL$6,OR($AH$11="Northbound",$AH$11="Eastbound")),'Raw Data'!BI1314,IF(AND($AE$11=$AL$7,OR($AH$11="Northbound",$AH$11="Eastbound")),'Raw Data'!BI1521,IF(AND($AE$11=$AL$1,OR($AH$11="Southbound",$AH$11="Westbound")),'Raw Data'!BI280,IF(AND($AE$11=$AL$2,OR($AH$11="Southbound",$AH$11="Westbound")),'Raw Data'!BI487,IF(AND($AE$11=$AL$3,OR($AH$11="Southbound",$AH$11="Westbound")),'Raw Data'!BI694,IF(AND($AE$11=$AL$4,OR($AH$11="Southbound",$AH$11="Westbound")),'Raw Data'!BI901,IF(AND($AE$11=$AL$5,OR($AH$11="Southbound",$AH$11="Westbound")),'Raw Data'!BI1108,IF(AND($AE$11=$AL$6,OR($AH$11="Southbound",$AH$11="Westbound")),'Raw Data'!BI1315,IF(AND($AE$11=$AL$7,OR($AH$11="Southbound",$AH$11="Westbound")),'Raw Data'!BI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2" s="6" t="str">
        <f>IF(AND($AE$11=$AL$1,OR($AH$11="Northbound",$AH$11="Eastbound")),'Raw Data'!BJ279,IF(AND($AE$11=$AL$2,OR($AH$11="Northbound",$AH$11="Eastbound")),'Raw Data'!BJ486,IF(AND($AE$11=$AL$3,OR($AH$11="Northbound",$AH$11="Eastbound")),'Raw Data'!BJ693,IF(AND($AE$11=$AL$4,OR($AH$11="Northbound",$AH$11="Eastbound")),'Raw Data'!BJ900,IF(AND($AE$11=$AL$5,OR($AH$11="Northbound",$AH$11="Eastbound")),'Raw Data'!BJ1107,IF(AND($AE$11=$AL$6,OR($AH$11="Northbound",$AH$11="Eastbound")),'Raw Data'!BJ1314,IF(AND($AE$11=$AL$7,OR($AH$11="Northbound",$AH$11="Eastbound")),'Raw Data'!BJ1521,IF(AND($AE$11=$AL$1,OR($AH$11="Southbound",$AH$11="Westbound")),'Raw Data'!BJ280,IF(AND($AE$11=$AL$2,OR($AH$11="Southbound",$AH$11="Westbound")),'Raw Data'!BJ487,IF(AND($AE$11=$AL$3,OR($AH$11="Southbound",$AH$11="Westbound")),'Raw Data'!BJ694,IF(AND($AE$11=$AL$4,OR($AH$11="Southbound",$AH$11="Westbound")),'Raw Data'!BJ901,IF(AND($AE$11=$AL$5,OR($AH$11="Southbound",$AH$11="Westbound")),'Raw Data'!BJ1108,IF(AND($AE$11=$AL$6,OR($AH$11="Southbound",$AH$11="Westbound")),'Raw Data'!BJ1315,IF(AND($AE$11=$AL$7,OR($AH$11="Southbound",$AH$11="Westbound")),'Raw Data'!BJ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2" s="70" t="str">
        <f>IF(AND($AE$11=$AL$1,OR($AH$11="Northbound",$AH$11="Eastbound")),'Raw Data'!BK279,IF(AND($AE$11=$AL$2,OR($AH$11="Northbound",$AH$11="Eastbound")),'Raw Data'!BK486,IF(AND($AE$11=$AL$3,OR($AH$11="Northbound",$AH$11="Eastbound")),'Raw Data'!BK693,IF(AND($AE$11=$AL$4,OR($AH$11="Northbound",$AH$11="Eastbound")),'Raw Data'!BK900,IF(AND($AE$11=$AL$5,OR($AH$11="Northbound",$AH$11="Eastbound")),'Raw Data'!BK1107,IF(AND($AE$11=$AL$6,OR($AH$11="Northbound",$AH$11="Eastbound")),'Raw Data'!BK1314,IF(AND($AE$11=$AL$7,OR($AH$11="Northbound",$AH$11="Eastbound")),'Raw Data'!BK1521,IF(AND($AE$11=$AL$1,OR($AH$11="Southbound",$AH$11="Westbound")),'Raw Data'!BK280,IF(AND($AE$11=$AL$2,OR($AH$11="Southbound",$AH$11="Westbound")),'Raw Data'!BK487,IF(AND($AE$11=$AL$3,OR($AH$11="Southbound",$AH$11="Westbound")),'Raw Data'!BK694,IF(AND($AE$11=$AL$4,OR($AH$11="Southbound",$AH$11="Westbound")),'Raw Data'!BK901,IF(AND($AE$11=$AL$5,OR($AH$11="Southbound",$AH$11="Westbound")),'Raw Data'!BK1108,IF(AND($AE$11=$AL$6,OR($AH$11="Southbound",$AH$11="Westbound")),'Raw Data'!BK1315,IF(AND($AE$11=$AL$7,OR($AH$11="Southbound",$AH$11="Westbound")),'Raw Data'!BK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2" s="47"/>
      <c r="AF92" s="47"/>
      <c r="AG92" s="47"/>
      <c r="AH92" s="47"/>
      <c r="AI92" s="47"/>
      <c r="AJ92" s="47"/>
      <c r="AK92" s="47"/>
      <c r="AL92" s="51"/>
      <c r="AM92" s="51"/>
      <c r="AN92" s="41"/>
      <c r="AO92" s="51"/>
      <c r="AQ92" s="47"/>
      <c r="AR92" s="47"/>
      <c r="AT92" s="47"/>
      <c r="AU92" s="47"/>
    </row>
    <row r="93" spans="1:47" ht="13.8" x14ac:dyDescent="0.25">
      <c r="A93" s="43">
        <v>0.82291666666666696</v>
      </c>
      <c r="B93" s="54">
        <f t="shared" si="4"/>
        <v>14</v>
      </c>
      <c r="C93" s="6">
        <f>IF(AND($AE$11=$AL$1,OR($AH$11="Northbound",$AH$11="Eastbound")),'Raw Data'!AM281,IF(AND($AE$11=$AL$2,OR($AH$11="Northbound",$AH$11="Eastbound")),'Raw Data'!AM488,IF(AND($AE$11=$AL$3,OR($AH$11="Northbound",$AH$11="Eastbound")),'Raw Data'!AM695,IF(AND($AE$11=$AL$4,OR($AH$11="Northbound",$AH$11="Eastbound")),'Raw Data'!AM902,IF(AND($AE$11=$AL$5,OR($AH$11="Northbound",$AH$11="Eastbound")),'Raw Data'!AM1109,IF(AND($AE$11=$AL$6,OR($AH$11="Northbound",$AH$11="Eastbound")),'Raw Data'!AM1316,IF(AND($AE$11=$AL$7,OR($AH$11="Northbound",$AH$11="Eastbound")),'Raw Data'!AM1523,IF(AND($AE$11=$AL$1,OR($AH$11="Southbound",$AH$11="Westbound")),'Raw Data'!AM282,IF(AND($AE$11=$AL$2,OR($AH$11="Southbound",$AH$11="Westbound")),'Raw Data'!AM489,IF(AND($AE$11=$AL$3,OR($AH$11="Southbound",$AH$11="Westbound")),'Raw Data'!AM696,IF(AND($AE$11=$AL$4,OR($AH$11="Southbound",$AH$11="Westbound")),'Raw Data'!AM903,IF(AND($AE$11=$AL$5,OR($AH$11="Southbound",$AH$11="Westbound")),'Raw Data'!AM1110,IF(AND($AE$11=$AL$6,OR($AH$11="Southbound",$AH$11="Westbound")),'Raw Data'!AM1317,IF(AND($AE$11=$AL$7,OR($AH$11="Southbound",$AH$11="Westbound")),'Raw Data'!AM1524,IF(AND($AE$11=$AL$1,$AH$11="Combined"),SUM('Raw Data'!AM281:AM282),IF(AND($AE$11=$AL$2,$AH$11="Combined"),SUM('Raw Data'!AM488:AM489),IF(AND($AE$11=$AL$3,$AH$11="Combined"),SUM('Raw Data'!AM695:AM696),IF(AND($AE$11=$AL$4,$AH$11="Combined"),SUM('Raw Data'!AM902:AM903),IF(AND($AE$11=$AL$5,$AH$11="Combined"),SUM('Raw Data'!AM1109:AM1110),IF(AND($AE$11=$AL$6,$AH$11="Combined"),SUM('Raw Data'!AM1316:AM1317),IF(AND($AE$11=$AL$7,$AH$11="Combined"),SUM('Raw Data'!AM1523:AM1524),"Error")))))))))))))))))))))</f>
        <v>0</v>
      </c>
      <c r="D93" s="6">
        <f>IF(AND($AE$11=$AL$1,OR($AH$11="Northbound",$AH$11="Eastbound")),'Raw Data'!AN281,IF(AND($AE$11=$AL$2,OR($AH$11="Northbound",$AH$11="Eastbound")),'Raw Data'!AN488,IF(AND($AE$11=$AL$3,OR($AH$11="Northbound",$AH$11="Eastbound")),'Raw Data'!AN695,IF(AND($AE$11=$AL$4,OR($AH$11="Northbound",$AH$11="Eastbound")),'Raw Data'!AN902,IF(AND($AE$11=$AL$5,OR($AH$11="Northbound",$AH$11="Eastbound")),'Raw Data'!AN1109,IF(AND($AE$11=$AL$6,OR($AH$11="Northbound",$AH$11="Eastbound")),'Raw Data'!AN1316,IF(AND($AE$11=$AL$7,OR($AH$11="Northbound",$AH$11="Eastbound")),'Raw Data'!AN1523,IF(AND($AE$11=$AL$1,OR($AH$11="Southbound",$AH$11="Westbound")),'Raw Data'!AN282,IF(AND($AE$11=$AL$2,OR($AH$11="Southbound",$AH$11="Westbound")),'Raw Data'!AN489,IF(AND($AE$11=$AL$3,OR($AH$11="Southbound",$AH$11="Westbound")),'Raw Data'!AN696,IF(AND($AE$11=$AL$4,OR($AH$11="Southbound",$AH$11="Westbound")),'Raw Data'!AN903,IF(AND($AE$11=$AL$5,OR($AH$11="Southbound",$AH$11="Westbound")),'Raw Data'!AN1110,IF(AND($AE$11=$AL$6,OR($AH$11="Southbound",$AH$11="Westbound")),'Raw Data'!AN1317,IF(AND($AE$11=$AL$7,OR($AH$11="Southbound",$AH$11="Westbound")),'Raw Data'!AN1524,IF(AND($AE$11=$AL$1,$AH$11="Combined"),SUM('Raw Data'!AN281:AN282),IF(AND($AE$11=$AL$2,$AH$11="Combined"),SUM('Raw Data'!AN488:AN489),IF(AND($AE$11=$AL$3,$AH$11="Combined"),SUM('Raw Data'!AN695:AN696),IF(AND($AE$11=$AL$4,$AH$11="Combined"),SUM('Raw Data'!AN902:AN903),IF(AND($AE$11=$AL$5,$AH$11="Combined"),SUM('Raw Data'!AN1109:AN1110),IF(AND($AE$11=$AL$6,$AH$11="Combined"),SUM('Raw Data'!AN1316:AN1317),IF(AND($AE$11=$AL$7,$AH$11="Combined"),SUM('Raw Data'!AN1523:AN1524),"Error")))))))))))))))))))))</f>
        <v>0</v>
      </c>
      <c r="E93" s="6">
        <f>IF(AND($AE$11=$AL$1,OR($AH$11="Northbound",$AH$11="Eastbound")),'Raw Data'!AO281,IF(AND($AE$11=$AL$2,OR($AH$11="Northbound",$AH$11="Eastbound")),'Raw Data'!AO488,IF(AND($AE$11=$AL$3,OR($AH$11="Northbound",$AH$11="Eastbound")),'Raw Data'!AO695,IF(AND($AE$11=$AL$4,OR($AH$11="Northbound",$AH$11="Eastbound")),'Raw Data'!AO902,IF(AND($AE$11=$AL$5,OR($AH$11="Northbound",$AH$11="Eastbound")),'Raw Data'!AO1109,IF(AND($AE$11=$AL$6,OR($AH$11="Northbound",$AH$11="Eastbound")),'Raw Data'!AO1316,IF(AND($AE$11=$AL$7,OR($AH$11="Northbound",$AH$11="Eastbound")),'Raw Data'!AO1523,IF(AND($AE$11=$AL$1,OR($AH$11="Southbound",$AH$11="Westbound")),'Raw Data'!AO282,IF(AND($AE$11=$AL$2,OR($AH$11="Southbound",$AH$11="Westbound")),'Raw Data'!AO489,IF(AND($AE$11=$AL$3,OR($AH$11="Southbound",$AH$11="Westbound")),'Raw Data'!AO696,IF(AND($AE$11=$AL$4,OR($AH$11="Southbound",$AH$11="Westbound")),'Raw Data'!AO903,IF(AND($AE$11=$AL$5,OR($AH$11="Southbound",$AH$11="Westbound")),'Raw Data'!AO1110,IF(AND($AE$11=$AL$6,OR($AH$11="Southbound",$AH$11="Westbound")),'Raw Data'!AO1317,IF(AND($AE$11=$AL$7,OR($AH$11="Southbound",$AH$11="Westbound")),'Raw Data'!AO1524,IF(AND($AE$11=$AL$1,$AH$11="Combined"),SUM('Raw Data'!AO281:AO282),IF(AND($AE$11=$AL$2,$AH$11="Combined"),SUM('Raw Data'!AO488:AO489),IF(AND($AE$11=$AL$3,$AH$11="Combined"),SUM('Raw Data'!AO695:AO696),IF(AND($AE$11=$AL$4,$AH$11="Combined"),SUM('Raw Data'!AO902:AO903),IF(AND($AE$11=$AL$5,$AH$11="Combined"),SUM('Raw Data'!AO1109:AO1110),IF(AND($AE$11=$AL$6,$AH$11="Combined"),SUM('Raw Data'!AO1316:AO1317),IF(AND($AE$11=$AL$7,$AH$11="Combined"),SUM('Raw Data'!AO1523:AO1524),"Error")))))))))))))))))))))</f>
        <v>5</v>
      </c>
      <c r="F93" s="6">
        <f>IF(AND($AE$11=$AL$1,OR($AH$11="Northbound",$AH$11="Eastbound")),'Raw Data'!AP281,IF(AND($AE$11=$AL$2,OR($AH$11="Northbound",$AH$11="Eastbound")),'Raw Data'!AP488,IF(AND($AE$11=$AL$3,OR($AH$11="Northbound",$AH$11="Eastbound")),'Raw Data'!AP695,IF(AND($AE$11=$AL$4,OR($AH$11="Northbound",$AH$11="Eastbound")),'Raw Data'!AP902,IF(AND($AE$11=$AL$5,OR($AH$11="Northbound",$AH$11="Eastbound")),'Raw Data'!AP1109,IF(AND($AE$11=$AL$6,OR($AH$11="Northbound",$AH$11="Eastbound")),'Raw Data'!AP1316,IF(AND($AE$11=$AL$7,OR($AH$11="Northbound",$AH$11="Eastbound")),'Raw Data'!AP1523,IF(AND($AE$11=$AL$1,OR($AH$11="Southbound",$AH$11="Westbound")),'Raw Data'!AP282,IF(AND($AE$11=$AL$2,OR($AH$11="Southbound",$AH$11="Westbound")),'Raw Data'!AP489,IF(AND($AE$11=$AL$3,OR($AH$11="Southbound",$AH$11="Westbound")),'Raw Data'!AP696,IF(AND($AE$11=$AL$4,OR($AH$11="Southbound",$AH$11="Westbound")),'Raw Data'!AP903,IF(AND($AE$11=$AL$5,OR($AH$11="Southbound",$AH$11="Westbound")),'Raw Data'!AP1110,IF(AND($AE$11=$AL$6,OR($AH$11="Southbound",$AH$11="Westbound")),'Raw Data'!AP1317,IF(AND($AE$11=$AL$7,OR($AH$11="Southbound",$AH$11="Westbound")),'Raw Data'!AP1524,IF(AND($AE$11=$AL$1,$AH$11="Combined"),SUM('Raw Data'!AP281:AP282),IF(AND($AE$11=$AL$2,$AH$11="Combined"),SUM('Raw Data'!AP488:AP489),IF(AND($AE$11=$AL$3,$AH$11="Combined"),SUM('Raw Data'!AP695:AP696),IF(AND($AE$11=$AL$4,$AH$11="Combined"),SUM('Raw Data'!AP902:AP903),IF(AND($AE$11=$AL$5,$AH$11="Combined"),SUM('Raw Data'!AP1109:AP1110),IF(AND($AE$11=$AL$6,$AH$11="Combined"),SUM('Raw Data'!AP1316:AP1317),IF(AND($AE$11=$AL$7,$AH$11="Combined"),SUM('Raw Data'!AP1523:AP1524),"Error")))))))))))))))))))))</f>
        <v>4</v>
      </c>
      <c r="G93" s="6">
        <f>IF(AND($AE$11=$AL$1,OR($AH$11="Northbound",$AH$11="Eastbound")),'Raw Data'!AQ281,IF(AND($AE$11=$AL$2,OR($AH$11="Northbound",$AH$11="Eastbound")),'Raw Data'!AQ488,IF(AND($AE$11=$AL$3,OR($AH$11="Northbound",$AH$11="Eastbound")),'Raw Data'!AQ695,IF(AND($AE$11=$AL$4,OR($AH$11="Northbound",$AH$11="Eastbound")),'Raw Data'!AQ902,IF(AND($AE$11=$AL$5,OR($AH$11="Northbound",$AH$11="Eastbound")),'Raw Data'!AQ1109,IF(AND($AE$11=$AL$6,OR($AH$11="Northbound",$AH$11="Eastbound")),'Raw Data'!AQ1316,IF(AND($AE$11=$AL$7,OR($AH$11="Northbound",$AH$11="Eastbound")),'Raw Data'!AQ1523,IF(AND($AE$11=$AL$1,OR($AH$11="Southbound",$AH$11="Westbound")),'Raw Data'!AQ282,IF(AND($AE$11=$AL$2,OR($AH$11="Southbound",$AH$11="Westbound")),'Raw Data'!AQ489,IF(AND($AE$11=$AL$3,OR($AH$11="Southbound",$AH$11="Westbound")),'Raw Data'!AQ696,IF(AND($AE$11=$AL$4,OR($AH$11="Southbound",$AH$11="Westbound")),'Raw Data'!AQ903,IF(AND($AE$11=$AL$5,OR($AH$11="Southbound",$AH$11="Westbound")),'Raw Data'!AQ1110,IF(AND($AE$11=$AL$6,OR($AH$11="Southbound",$AH$11="Westbound")),'Raw Data'!AQ1317,IF(AND($AE$11=$AL$7,OR($AH$11="Southbound",$AH$11="Westbound")),'Raw Data'!AQ1524,IF(AND($AE$11=$AL$1,$AH$11="Combined"),SUM('Raw Data'!AQ281:AQ282),IF(AND($AE$11=$AL$2,$AH$11="Combined"),SUM('Raw Data'!AQ488:AQ489),IF(AND($AE$11=$AL$3,$AH$11="Combined"),SUM('Raw Data'!AQ695:AQ696),IF(AND($AE$11=$AL$4,$AH$11="Combined"),SUM('Raw Data'!AQ902:AQ903),IF(AND($AE$11=$AL$5,$AH$11="Combined"),SUM('Raw Data'!AQ1109:AQ1110),IF(AND($AE$11=$AL$6,$AH$11="Combined"),SUM('Raw Data'!AQ1316:AQ1317),IF(AND($AE$11=$AL$7,$AH$11="Combined"),SUM('Raw Data'!AQ1523:AQ1524),"Error")))))))))))))))))))))</f>
        <v>3</v>
      </c>
      <c r="H93" s="6">
        <f>IF(AND($AE$11=$AL$1,OR($AH$11="Northbound",$AH$11="Eastbound")),'Raw Data'!AR281,IF(AND($AE$11=$AL$2,OR($AH$11="Northbound",$AH$11="Eastbound")),'Raw Data'!AR488,IF(AND($AE$11=$AL$3,OR($AH$11="Northbound",$AH$11="Eastbound")),'Raw Data'!AR695,IF(AND($AE$11=$AL$4,OR($AH$11="Northbound",$AH$11="Eastbound")),'Raw Data'!AR902,IF(AND($AE$11=$AL$5,OR($AH$11="Northbound",$AH$11="Eastbound")),'Raw Data'!AR1109,IF(AND($AE$11=$AL$6,OR($AH$11="Northbound",$AH$11="Eastbound")),'Raw Data'!AR1316,IF(AND($AE$11=$AL$7,OR($AH$11="Northbound",$AH$11="Eastbound")),'Raw Data'!AR1523,IF(AND($AE$11=$AL$1,OR($AH$11="Southbound",$AH$11="Westbound")),'Raw Data'!AR282,IF(AND($AE$11=$AL$2,OR($AH$11="Southbound",$AH$11="Westbound")),'Raw Data'!AR489,IF(AND($AE$11=$AL$3,OR($AH$11="Southbound",$AH$11="Westbound")),'Raw Data'!AR696,IF(AND($AE$11=$AL$4,OR($AH$11="Southbound",$AH$11="Westbound")),'Raw Data'!AR903,IF(AND($AE$11=$AL$5,OR($AH$11="Southbound",$AH$11="Westbound")),'Raw Data'!AR1110,IF(AND($AE$11=$AL$6,OR($AH$11="Southbound",$AH$11="Westbound")),'Raw Data'!AR1317,IF(AND($AE$11=$AL$7,OR($AH$11="Southbound",$AH$11="Westbound")),'Raw Data'!AR1524,IF(AND($AE$11=$AL$1,$AH$11="Combined"),SUM('Raw Data'!AR281:AR282),IF(AND($AE$11=$AL$2,$AH$11="Combined"),SUM('Raw Data'!AR488:AR489),IF(AND($AE$11=$AL$3,$AH$11="Combined"),SUM('Raw Data'!AR695:AR696),IF(AND($AE$11=$AL$4,$AH$11="Combined"),SUM('Raw Data'!AR902:AR903),IF(AND($AE$11=$AL$5,$AH$11="Combined"),SUM('Raw Data'!AR1109:AR1110),IF(AND($AE$11=$AL$6,$AH$11="Combined"),SUM('Raw Data'!AR1316:AR1317),IF(AND($AE$11=$AL$7,$AH$11="Combined"),SUM('Raw Data'!AR1523:AR1524),"Error")))))))))))))))))))))</f>
        <v>0</v>
      </c>
      <c r="I93" s="6">
        <f>IF(AND($AE$11=$AL$1,OR($AH$11="Northbound",$AH$11="Eastbound")),'Raw Data'!AS281,IF(AND($AE$11=$AL$2,OR($AH$11="Northbound",$AH$11="Eastbound")),'Raw Data'!AS488,IF(AND($AE$11=$AL$3,OR($AH$11="Northbound",$AH$11="Eastbound")),'Raw Data'!AS695,IF(AND($AE$11=$AL$4,OR($AH$11="Northbound",$AH$11="Eastbound")),'Raw Data'!AS902,IF(AND($AE$11=$AL$5,OR($AH$11="Northbound",$AH$11="Eastbound")),'Raw Data'!AS1109,IF(AND($AE$11=$AL$6,OR($AH$11="Northbound",$AH$11="Eastbound")),'Raw Data'!AS1316,IF(AND($AE$11=$AL$7,OR($AH$11="Northbound",$AH$11="Eastbound")),'Raw Data'!AS1523,IF(AND($AE$11=$AL$1,OR($AH$11="Southbound",$AH$11="Westbound")),'Raw Data'!AS282,IF(AND($AE$11=$AL$2,OR($AH$11="Southbound",$AH$11="Westbound")),'Raw Data'!AS489,IF(AND($AE$11=$AL$3,OR($AH$11="Southbound",$AH$11="Westbound")),'Raw Data'!AS696,IF(AND($AE$11=$AL$4,OR($AH$11="Southbound",$AH$11="Westbound")),'Raw Data'!AS903,IF(AND($AE$11=$AL$5,OR($AH$11="Southbound",$AH$11="Westbound")),'Raw Data'!AS1110,IF(AND($AE$11=$AL$6,OR($AH$11="Southbound",$AH$11="Westbound")),'Raw Data'!AS1317,IF(AND($AE$11=$AL$7,OR($AH$11="Southbound",$AH$11="Westbound")),'Raw Data'!AS1524,IF(AND($AE$11=$AL$1,$AH$11="Combined"),SUM('Raw Data'!AS281:AS282),IF(AND($AE$11=$AL$2,$AH$11="Combined"),SUM('Raw Data'!AS488:AS489),IF(AND($AE$11=$AL$3,$AH$11="Combined"),SUM('Raw Data'!AS695:AS696),IF(AND($AE$11=$AL$4,$AH$11="Combined"),SUM('Raw Data'!AS902:AS903),IF(AND($AE$11=$AL$5,$AH$11="Combined"),SUM('Raw Data'!AS1109:AS1110),IF(AND($AE$11=$AL$6,$AH$11="Combined"),SUM('Raw Data'!AS1316:AS1317),IF(AND($AE$11=$AL$7,$AH$11="Combined"),SUM('Raw Data'!AS1523:AS1524),"Error")))))))))))))))))))))</f>
        <v>2</v>
      </c>
      <c r="J93" s="6">
        <f>IF(AND($AE$11=$AL$1,OR($AH$11="Northbound",$AH$11="Eastbound")),'Raw Data'!AT281,IF(AND($AE$11=$AL$2,OR($AH$11="Northbound",$AH$11="Eastbound")),'Raw Data'!AT488,IF(AND($AE$11=$AL$3,OR($AH$11="Northbound",$AH$11="Eastbound")),'Raw Data'!AT695,IF(AND($AE$11=$AL$4,OR($AH$11="Northbound",$AH$11="Eastbound")),'Raw Data'!AT902,IF(AND($AE$11=$AL$5,OR($AH$11="Northbound",$AH$11="Eastbound")),'Raw Data'!AT1109,IF(AND($AE$11=$AL$6,OR($AH$11="Northbound",$AH$11="Eastbound")),'Raw Data'!AT1316,IF(AND($AE$11=$AL$7,OR($AH$11="Northbound",$AH$11="Eastbound")),'Raw Data'!AT1523,IF(AND($AE$11=$AL$1,OR($AH$11="Southbound",$AH$11="Westbound")),'Raw Data'!AT282,IF(AND($AE$11=$AL$2,OR($AH$11="Southbound",$AH$11="Westbound")),'Raw Data'!AT489,IF(AND($AE$11=$AL$3,OR($AH$11="Southbound",$AH$11="Westbound")),'Raw Data'!AT696,IF(AND($AE$11=$AL$4,OR($AH$11="Southbound",$AH$11="Westbound")),'Raw Data'!AT903,IF(AND($AE$11=$AL$5,OR($AH$11="Southbound",$AH$11="Westbound")),'Raw Data'!AT1110,IF(AND($AE$11=$AL$6,OR($AH$11="Southbound",$AH$11="Westbound")),'Raw Data'!AT1317,IF(AND($AE$11=$AL$7,OR($AH$11="Southbound",$AH$11="Westbound")),'Raw Data'!AT1524,IF(AND($AE$11=$AL$1,$AH$11="Combined"),SUM('Raw Data'!AT281:AT282),IF(AND($AE$11=$AL$2,$AH$11="Combined"),SUM('Raw Data'!AT488:AT489),IF(AND($AE$11=$AL$3,$AH$11="Combined"),SUM('Raw Data'!AT695:AT696),IF(AND($AE$11=$AL$4,$AH$11="Combined"),SUM('Raw Data'!AT902:AT903),IF(AND($AE$11=$AL$5,$AH$11="Combined"),SUM('Raw Data'!AT1109:AT1110),IF(AND($AE$11=$AL$6,$AH$11="Combined"),SUM('Raw Data'!AT1316:AT1317),IF(AND($AE$11=$AL$7,$AH$11="Combined"),SUM('Raw Data'!AT1523:AT1524),"Error")))))))))))))))))))))</f>
        <v>0</v>
      </c>
      <c r="K93" s="6">
        <f>IF(AND($AE$11=$AL$1,OR($AH$11="Northbound",$AH$11="Eastbound")),'Raw Data'!AU281,IF(AND($AE$11=$AL$2,OR($AH$11="Northbound",$AH$11="Eastbound")),'Raw Data'!AU488,IF(AND($AE$11=$AL$3,OR($AH$11="Northbound",$AH$11="Eastbound")),'Raw Data'!AU695,IF(AND($AE$11=$AL$4,OR($AH$11="Northbound",$AH$11="Eastbound")),'Raw Data'!AU902,IF(AND($AE$11=$AL$5,OR($AH$11="Northbound",$AH$11="Eastbound")),'Raw Data'!AU1109,IF(AND($AE$11=$AL$6,OR($AH$11="Northbound",$AH$11="Eastbound")),'Raw Data'!AU1316,IF(AND($AE$11=$AL$7,OR($AH$11="Northbound",$AH$11="Eastbound")),'Raw Data'!AU1523,IF(AND($AE$11=$AL$1,OR($AH$11="Southbound",$AH$11="Westbound")),'Raw Data'!AU282,IF(AND($AE$11=$AL$2,OR($AH$11="Southbound",$AH$11="Westbound")),'Raw Data'!AU489,IF(AND($AE$11=$AL$3,OR($AH$11="Southbound",$AH$11="Westbound")),'Raw Data'!AU696,IF(AND($AE$11=$AL$4,OR($AH$11="Southbound",$AH$11="Westbound")),'Raw Data'!AU903,IF(AND($AE$11=$AL$5,OR($AH$11="Southbound",$AH$11="Westbound")),'Raw Data'!AU1110,IF(AND($AE$11=$AL$6,OR($AH$11="Southbound",$AH$11="Westbound")),'Raw Data'!AU1317,IF(AND($AE$11=$AL$7,OR($AH$11="Southbound",$AH$11="Westbound")),'Raw Data'!AU1524,IF(AND($AE$11=$AL$1,$AH$11="Combined"),SUM('Raw Data'!AU281:AU282),IF(AND($AE$11=$AL$2,$AH$11="Combined"),SUM('Raw Data'!AU488:AU489),IF(AND($AE$11=$AL$3,$AH$11="Combined"),SUM('Raw Data'!AU695:AU696),IF(AND($AE$11=$AL$4,$AH$11="Combined"),SUM('Raw Data'!AU902:AU903),IF(AND($AE$11=$AL$5,$AH$11="Combined"),SUM('Raw Data'!AU1109:AU1110),IF(AND($AE$11=$AL$6,$AH$11="Combined"),SUM('Raw Data'!AU1316:AU1317),IF(AND($AE$11=$AL$7,$AH$11="Combined"),SUM('Raw Data'!AU1523:AU1524),"Error")))))))))))))))))))))</f>
        <v>0</v>
      </c>
      <c r="L93" s="6">
        <f>IF(AND($AE$11=$AL$1,OR($AH$11="Northbound",$AH$11="Eastbound")),'Raw Data'!AV281,IF(AND($AE$11=$AL$2,OR($AH$11="Northbound",$AH$11="Eastbound")),'Raw Data'!AV488,IF(AND($AE$11=$AL$3,OR($AH$11="Northbound",$AH$11="Eastbound")),'Raw Data'!AV695,IF(AND($AE$11=$AL$4,OR($AH$11="Northbound",$AH$11="Eastbound")),'Raw Data'!AV902,IF(AND($AE$11=$AL$5,OR($AH$11="Northbound",$AH$11="Eastbound")),'Raw Data'!AV1109,IF(AND($AE$11=$AL$6,OR($AH$11="Northbound",$AH$11="Eastbound")),'Raw Data'!AV1316,IF(AND($AE$11=$AL$7,OR($AH$11="Northbound",$AH$11="Eastbound")),'Raw Data'!AV1523,IF(AND($AE$11=$AL$1,OR($AH$11="Southbound",$AH$11="Westbound")),'Raw Data'!AV282,IF(AND($AE$11=$AL$2,OR($AH$11="Southbound",$AH$11="Westbound")),'Raw Data'!AV489,IF(AND($AE$11=$AL$3,OR($AH$11="Southbound",$AH$11="Westbound")),'Raw Data'!AV696,IF(AND($AE$11=$AL$4,OR($AH$11="Southbound",$AH$11="Westbound")),'Raw Data'!AV903,IF(AND($AE$11=$AL$5,OR($AH$11="Southbound",$AH$11="Westbound")),'Raw Data'!AV1110,IF(AND($AE$11=$AL$6,OR($AH$11="Southbound",$AH$11="Westbound")),'Raw Data'!AV1317,IF(AND($AE$11=$AL$7,OR($AH$11="Southbound",$AH$11="Westbound")),'Raw Data'!AV1524,IF(AND($AE$11=$AL$1,$AH$11="Combined"),SUM('Raw Data'!AV281:AV282),IF(AND($AE$11=$AL$2,$AH$11="Combined"),SUM('Raw Data'!AV488:AV489),IF(AND($AE$11=$AL$3,$AH$11="Combined"),SUM('Raw Data'!AV695:AV696),IF(AND($AE$11=$AL$4,$AH$11="Combined"),SUM('Raw Data'!AV902:AV903),IF(AND($AE$11=$AL$5,$AH$11="Combined"),SUM('Raw Data'!AV1109:AV1110),IF(AND($AE$11=$AL$6,$AH$11="Combined"),SUM('Raw Data'!AV1316:AV1317),IF(AND($AE$11=$AL$7,$AH$11="Combined"),SUM('Raw Data'!AV1523:AV1524),"Error")))))))))))))))))))))</f>
        <v>0</v>
      </c>
      <c r="M93" s="6">
        <f>IF(AND($AE$11=$AL$1,OR($AH$11="Northbound",$AH$11="Eastbound")),'Raw Data'!AW281,IF(AND($AE$11=$AL$2,OR($AH$11="Northbound",$AH$11="Eastbound")),'Raw Data'!AW488,IF(AND($AE$11=$AL$3,OR($AH$11="Northbound",$AH$11="Eastbound")),'Raw Data'!AW695,IF(AND($AE$11=$AL$4,OR($AH$11="Northbound",$AH$11="Eastbound")),'Raw Data'!AW902,IF(AND($AE$11=$AL$5,OR($AH$11="Northbound",$AH$11="Eastbound")),'Raw Data'!AW1109,IF(AND($AE$11=$AL$6,OR($AH$11="Northbound",$AH$11="Eastbound")),'Raw Data'!AW1316,IF(AND($AE$11=$AL$7,OR($AH$11="Northbound",$AH$11="Eastbound")),'Raw Data'!AW1523,IF(AND($AE$11=$AL$1,OR($AH$11="Southbound",$AH$11="Westbound")),'Raw Data'!AW282,IF(AND($AE$11=$AL$2,OR($AH$11="Southbound",$AH$11="Westbound")),'Raw Data'!AW489,IF(AND($AE$11=$AL$3,OR($AH$11="Southbound",$AH$11="Westbound")),'Raw Data'!AW696,IF(AND($AE$11=$AL$4,OR($AH$11="Southbound",$AH$11="Westbound")),'Raw Data'!AW903,IF(AND($AE$11=$AL$5,OR($AH$11="Southbound",$AH$11="Westbound")),'Raw Data'!AW1110,IF(AND($AE$11=$AL$6,OR($AH$11="Southbound",$AH$11="Westbound")),'Raw Data'!AW1317,IF(AND($AE$11=$AL$7,OR($AH$11="Southbound",$AH$11="Westbound")),'Raw Data'!AW1524,IF(AND($AE$11=$AL$1,$AH$11="Combined"),SUM('Raw Data'!AW281:AW282),IF(AND($AE$11=$AL$2,$AH$11="Combined"),SUM('Raw Data'!AW488:AW489),IF(AND($AE$11=$AL$3,$AH$11="Combined"),SUM('Raw Data'!AW695:AW696),IF(AND($AE$11=$AL$4,$AH$11="Combined"),SUM('Raw Data'!AW902:AW903),IF(AND($AE$11=$AL$5,$AH$11="Combined"),SUM('Raw Data'!AW1109:AW1110),IF(AND($AE$11=$AL$6,$AH$11="Combined"),SUM('Raw Data'!AW1316:AW1317),IF(AND($AE$11=$AL$7,$AH$11="Combined"),SUM('Raw Data'!AW1523:AW1524),"Error")))))))))))))))))))))</f>
        <v>0</v>
      </c>
      <c r="N93" s="6">
        <f>IF(AND($AE$11=$AL$1,OR($AH$11="Northbound",$AH$11="Eastbound")),'Raw Data'!AX281,IF(AND($AE$11=$AL$2,OR($AH$11="Northbound",$AH$11="Eastbound")),'Raw Data'!AX488,IF(AND($AE$11=$AL$3,OR($AH$11="Northbound",$AH$11="Eastbound")),'Raw Data'!AX695,IF(AND($AE$11=$AL$4,OR($AH$11="Northbound",$AH$11="Eastbound")),'Raw Data'!AX902,IF(AND($AE$11=$AL$5,OR($AH$11="Northbound",$AH$11="Eastbound")),'Raw Data'!AX1109,IF(AND($AE$11=$AL$6,OR($AH$11="Northbound",$AH$11="Eastbound")),'Raw Data'!AX1316,IF(AND($AE$11=$AL$7,OR($AH$11="Northbound",$AH$11="Eastbound")),'Raw Data'!AX1523,IF(AND($AE$11=$AL$1,OR($AH$11="Southbound",$AH$11="Westbound")),'Raw Data'!AX282,IF(AND($AE$11=$AL$2,OR($AH$11="Southbound",$AH$11="Westbound")),'Raw Data'!AX489,IF(AND($AE$11=$AL$3,OR($AH$11="Southbound",$AH$11="Westbound")),'Raw Data'!AX696,IF(AND($AE$11=$AL$4,OR($AH$11="Southbound",$AH$11="Westbound")),'Raw Data'!AX903,IF(AND($AE$11=$AL$5,OR($AH$11="Southbound",$AH$11="Westbound")),'Raw Data'!AX1110,IF(AND($AE$11=$AL$6,OR($AH$11="Southbound",$AH$11="Westbound")),'Raw Data'!AX1317,IF(AND($AE$11=$AL$7,OR($AH$11="Southbound",$AH$11="Westbound")),'Raw Data'!AX1524,IF(AND($AE$11=$AL$1,$AH$11="Combined"),SUM('Raw Data'!AX281:AX282),IF(AND($AE$11=$AL$2,$AH$11="Combined"),SUM('Raw Data'!AX488:AX489),IF(AND($AE$11=$AL$3,$AH$11="Combined"),SUM('Raw Data'!AX695:AX696),IF(AND($AE$11=$AL$4,$AH$11="Combined"),SUM('Raw Data'!AX902:AX903),IF(AND($AE$11=$AL$5,$AH$11="Combined"),SUM('Raw Data'!AX1109:AX1110),IF(AND($AE$11=$AL$6,$AH$11="Combined"),SUM('Raw Data'!AX1316:AX1317),IF(AND($AE$11=$AL$7,$AH$11="Combined"),SUM('Raw Data'!AX1523:AX1524),"Error")))))))))))))))))))))</f>
        <v>0</v>
      </c>
      <c r="O93" s="6">
        <f>IF(AND($AE$11=$AL$1,OR($AH$11="Northbound",$AH$11="Eastbound")),'Raw Data'!AY281,IF(AND($AE$11=$AL$2,OR($AH$11="Northbound",$AH$11="Eastbound")),'Raw Data'!AY488,IF(AND($AE$11=$AL$3,OR($AH$11="Northbound",$AH$11="Eastbound")),'Raw Data'!AY695,IF(AND($AE$11=$AL$4,OR($AH$11="Northbound",$AH$11="Eastbound")),'Raw Data'!AY902,IF(AND($AE$11=$AL$5,OR($AH$11="Northbound",$AH$11="Eastbound")),'Raw Data'!AY1109,IF(AND($AE$11=$AL$6,OR($AH$11="Northbound",$AH$11="Eastbound")),'Raw Data'!AY1316,IF(AND($AE$11=$AL$7,OR($AH$11="Northbound",$AH$11="Eastbound")),'Raw Data'!AY1523,IF(AND($AE$11=$AL$1,OR($AH$11="Southbound",$AH$11="Westbound")),'Raw Data'!AY282,IF(AND($AE$11=$AL$2,OR($AH$11="Southbound",$AH$11="Westbound")),'Raw Data'!AY489,IF(AND($AE$11=$AL$3,OR($AH$11="Southbound",$AH$11="Westbound")),'Raw Data'!AY696,IF(AND($AE$11=$AL$4,OR($AH$11="Southbound",$AH$11="Westbound")),'Raw Data'!AY903,IF(AND($AE$11=$AL$5,OR($AH$11="Southbound",$AH$11="Westbound")),'Raw Data'!AY1110,IF(AND($AE$11=$AL$6,OR($AH$11="Southbound",$AH$11="Westbound")),'Raw Data'!AY1317,IF(AND($AE$11=$AL$7,OR($AH$11="Southbound",$AH$11="Westbound")),'Raw Data'!AY1524,IF(AND($AE$11=$AL$1,$AH$11="Combined"),SUM('Raw Data'!AY281:AY282),IF(AND($AE$11=$AL$2,$AH$11="Combined"),SUM('Raw Data'!AY488:AY489),IF(AND($AE$11=$AL$3,$AH$11="Combined"),SUM('Raw Data'!AY695:AY696),IF(AND($AE$11=$AL$4,$AH$11="Combined"),SUM('Raw Data'!AY902:AY903),IF(AND($AE$11=$AL$5,$AH$11="Combined"),SUM('Raw Data'!AY1109:AY1110),IF(AND($AE$11=$AL$6,$AH$11="Combined"),SUM('Raw Data'!AY1316:AY1317),IF(AND($AE$11=$AL$7,$AH$11="Combined"),SUM('Raw Data'!AY1523:AY1524),"Error")))))))))))))))))))))</f>
        <v>0</v>
      </c>
      <c r="P93" s="6">
        <f>IF(AND($AE$11=$AL$1,OR($AH$11="Northbound",$AH$11="Eastbound")),'Raw Data'!AZ281,IF(AND($AE$11=$AL$2,OR($AH$11="Northbound",$AH$11="Eastbound")),'Raw Data'!AZ488,IF(AND($AE$11=$AL$3,OR($AH$11="Northbound",$AH$11="Eastbound")),'Raw Data'!AZ695,IF(AND($AE$11=$AL$4,OR($AH$11="Northbound",$AH$11="Eastbound")),'Raw Data'!AZ902,IF(AND($AE$11=$AL$5,OR($AH$11="Northbound",$AH$11="Eastbound")),'Raw Data'!AZ1109,IF(AND($AE$11=$AL$6,OR($AH$11="Northbound",$AH$11="Eastbound")),'Raw Data'!AZ1316,IF(AND($AE$11=$AL$7,OR($AH$11="Northbound",$AH$11="Eastbound")),'Raw Data'!AZ1523,IF(AND($AE$11=$AL$1,OR($AH$11="Southbound",$AH$11="Westbound")),'Raw Data'!AZ282,IF(AND($AE$11=$AL$2,OR($AH$11="Southbound",$AH$11="Westbound")),'Raw Data'!AZ489,IF(AND($AE$11=$AL$3,OR($AH$11="Southbound",$AH$11="Westbound")),'Raw Data'!AZ696,IF(AND($AE$11=$AL$4,OR($AH$11="Southbound",$AH$11="Westbound")),'Raw Data'!AZ903,IF(AND($AE$11=$AL$5,OR($AH$11="Southbound",$AH$11="Westbound")),'Raw Data'!AZ1110,IF(AND($AE$11=$AL$6,OR($AH$11="Southbound",$AH$11="Westbound")),'Raw Data'!AZ1317,IF(AND($AE$11=$AL$7,OR($AH$11="Southbound",$AH$11="Westbound")),'Raw Data'!AZ1524,IF(AND($AE$11=$AL$1,$AH$11="Combined"),SUM('Raw Data'!AZ281:AZ282),IF(AND($AE$11=$AL$2,$AH$11="Combined"),SUM('Raw Data'!AZ488:AZ489),IF(AND($AE$11=$AL$3,$AH$11="Combined"),SUM('Raw Data'!AZ695:AZ696),IF(AND($AE$11=$AL$4,$AH$11="Combined"),SUM('Raw Data'!AZ902:AZ903),IF(AND($AE$11=$AL$5,$AH$11="Combined"),SUM('Raw Data'!AZ1109:AZ1110),IF(AND($AE$11=$AL$6,$AH$11="Combined"),SUM('Raw Data'!AZ1316:AZ1317),IF(AND($AE$11=$AL$7,$AH$11="Combined"),SUM('Raw Data'!AZ1523:AZ1524),"Error")))))))))))))))))))))</f>
        <v>0</v>
      </c>
      <c r="Q93" s="6">
        <f>IF(AND($AE$11=$AL$1,OR($AH$11="Northbound",$AH$11="Eastbound")),'Raw Data'!BA281,IF(AND($AE$11=$AL$2,OR($AH$11="Northbound",$AH$11="Eastbound")),'Raw Data'!BA488,IF(AND($AE$11=$AL$3,OR($AH$11="Northbound",$AH$11="Eastbound")),'Raw Data'!BA695,IF(AND($AE$11=$AL$4,OR($AH$11="Northbound",$AH$11="Eastbound")),'Raw Data'!BA902,IF(AND($AE$11=$AL$5,OR($AH$11="Northbound",$AH$11="Eastbound")),'Raw Data'!BA1109,IF(AND($AE$11=$AL$6,OR($AH$11="Northbound",$AH$11="Eastbound")),'Raw Data'!BA1316,IF(AND($AE$11=$AL$7,OR($AH$11="Northbound",$AH$11="Eastbound")),'Raw Data'!BA1523,IF(AND($AE$11=$AL$1,OR($AH$11="Southbound",$AH$11="Westbound")),'Raw Data'!BA282,IF(AND($AE$11=$AL$2,OR($AH$11="Southbound",$AH$11="Westbound")),'Raw Data'!BA489,IF(AND($AE$11=$AL$3,OR($AH$11="Southbound",$AH$11="Westbound")),'Raw Data'!BA696,IF(AND($AE$11=$AL$4,OR($AH$11="Southbound",$AH$11="Westbound")),'Raw Data'!BA903,IF(AND($AE$11=$AL$5,OR($AH$11="Southbound",$AH$11="Westbound")),'Raw Data'!BA1110,IF(AND($AE$11=$AL$6,OR($AH$11="Southbound",$AH$11="Westbound")),'Raw Data'!BA1317,IF(AND($AE$11=$AL$7,OR($AH$11="Southbound",$AH$11="Westbound")),'Raw Data'!BA1524,IF(AND($AE$11=$AL$1,$AH$11="Combined"),SUM('Raw Data'!BA281:BA282),IF(AND($AE$11=$AL$2,$AH$11="Combined"),SUM('Raw Data'!BA488:BA489),IF(AND($AE$11=$AL$3,$AH$11="Combined"),SUM('Raw Data'!BA695:BA696),IF(AND($AE$11=$AL$4,$AH$11="Combined"),SUM('Raw Data'!BA902:BA903),IF(AND($AE$11=$AL$5,$AH$11="Combined"),SUM('Raw Data'!BA1109:BA1110),IF(AND($AE$11=$AL$6,$AH$11="Combined"),SUM('Raw Data'!BA1316:BA1317),IF(AND($AE$11=$AL$7,$AH$11="Combined"),SUM('Raw Data'!BA1523:BA1524),"Error")))))))))))))))))))))</f>
        <v>0</v>
      </c>
      <c r="R93" s="6">
        <f>IF(AND($AE$11=$AL$1,OR($AH$11="Northbound",$AH$11="Eastbound")),'Raw Data'!BB281,IF(AND($AE$11=$AL$2,OR($AH$11="Northbound",$AH$11="Eastbound")),'Raw Data'!BB488,IF(AND($AE$11=$AL$3,OR($AH$11="Northbound",$AH$11="Eastbound")),'Raw Data'!BB695,IF(AND($AE$11=$AL$4,OR($AH$11="Northbound",$AH$11="Eastbound")),'Raw Data'!BB902,IF(AND($AE$11=$AL$5,OR($AH$11="Northbound",$AH$11="Eastbound")),'Raw Data'!BB1109,IF(AND($AE$11=$AL$6,OR($AH$11="Northbound",$AH$11="Eastbound")),'Raw Data'!BB1316,IF(AND($AE$11=$AL$7,OR($AH$11="Northbound",$AH$11="Eastbound")),'Raw Data'!BB1523,IF(AND($AE$11=$AL$1,OR($AH$11="Southbound",$AH$11="Westbound")),'Raw Data'!BB282,IF(AND($AE$11=$AL$2,OR($AH$11="Southbound",$AH$11="Westbound")),'Raw Data'!BB489,IF(AND($AE$11=$AL$3,OR($AH$11="Southbound",$AH$11="Westbound")),'Raw Data'!BB696,IF(AND($AE$11=$AL$4,OR($AH$11="Southbound",$AH$11="Westbound")),'Raw Data'!BB903,IF(AND($AE$11=$AL$5,OR($AH$11="Southbound",$AH$11="Westbound")),'Raw Data'!BB1110,IF(AND($AE$11=$AL$6,OR($AH$11="Southbound",$AH$11="Westbound")),'Raw Data'!BB1317,IF(AND($AE$11=$AL$7,OR($AH$11="Southbound",$AH$11="Westbound")),'Raw Data'!BB1524,IF(AND($AE$11=$AL$1,$AH$11="Combined"),SUM('Raw Data'!BB281:BB282),IF(AND($AE$11=$AL$2,$AH$11="Combined"),SUM('Raw Data'!BB488:BB489),IF(AND($AE$11=$AL$3,$AH$11="Combined"),SUM('Raw Data'!BB695:BB696),IF(AND($AE$11=$AL$4,$AH$11="Combined"),SUM('Raw Data'!BB902:BB903),IF(AND($AE$11=$AL$5,$AH$11="Combined"),SUM('Raw Data'!BB1109:BB1110),IF(AND($AE$11=$AL$6,$AH$11="Combined"),SUM('Raw Data'!BB1316:BB1317),IF(AND($AE$11=$AL$7,$AH$11="Combined"),SUM('Raw Data'!BB1523:BB1524),"Error")))))))))))))))))))))</f>
        <v>0</v>
      </c>
      <c r="S93" s="6">
        <f>IF(AND($AE$11=$AL$1,OR($AH$11="Northbound",$AH$11="Eastbound")),'Raw Data'!BC281,IF(AND($AE$11=$AL$2,OR($AH$11="Northbound",$AH$11="Eastbound")),'Raw Data'!BC488,IF(AND($AE$11=$AL$3,OR($AH$11="Northbound",$AH$11="Eastbound")),'Raw Data'!BC695,IF(AND($AE$11=$AL$4,OR($AH$11="Northbound",$AH$11="Eastbound")),'Raw Data'!BC902,IF(AND($AE$11=$AL$5,OR($AH$11="Northbound",$AH$11="Eastbound")),'Raw Data'!BC1109,IF(AND($AE$11=$AL$6,OR($AH$11="Northbound",$AH$11="Eastbound")),'Raw Data'!BC1316,IF(AND($AE$11=$AL$7,OR($AH$11="Northbound",$AH$11="Eastbound")),'Raw Data'!BC1523,IF(AND($AE$11=$AL$1,OR($AH$11="Southbound",$AH$11="Westbound")),'Raw Data'!BC282,IF(AND($AE$11=$AL$2,OR($AH$11="Southbound",$AH$11="Westbound")),'Raw Data'!BC489,IF(AND($AE$11=$AL$3,OR($AH$11="Southbound",$AH$11="Westbound")),'Raw Data'!BC696,IF(AND($AE$11=$AL$4,OR($AH$11="Southbound",$AH$11="Westbound")),'Raw Data'!BC903,IF(AND($AE$11=$AL$5,OR($AH$11="Southbound",$AH$11="Westbound")),'Raw Data'!BC1110,IF(AND($AE$11=$AL$6,OR($AH$11="Southbound",$AH$11="Westbound")),'Raw Data'!BC1317,IF(AND($AE$11=$AL$7,OR($AH$11="Southbound",$AH$11="Westbound")),'Raw Data'!BC1524,IF(AND($AE$11=$AL$1,$AH$11="Combined"),SUM('Raw Data'!BC281:BC282),IF(AND($AE$11=$AL$2,$AH$11="Combined"),SUM('Raw Data'!BC488:BC489),IF(AND($AE$11=$AL$3,$AH$11="Combined"),SUM('Raw Data'!BC695:BC696),IF(AND($AE$11=$AL$4,$AH$11="Combined"),SUM('Raw Data'!BC902:BC903),IF(AND($AE$11=$AL$5,$AH$11="Combined"),SUM('Raw Data'!BC1109:BC1110),IF(AND($AE$11=$AL$6,$AH$11="Combined"),SUM('Raw Data'!BC1316:BC1317),IF(AND($AE$11=$AL$7,$AH$11="Combined"),SUM('Raw Data'!BC1523:BC1524),"Error")))))))))))))))))))))</f>
        <v>0</v>
      </c>
      <c r="T93" s="6">
        <f>IF(AND($AE$11=$AL$1,OR($AH$11="Northbound",$AH$11="Eastbound")),'Raw Data'!BD281,IF(AND($AE$11=$AL$2,OR($AH$11="Northbound",$AH$11="Eastbound")),'Raw Data'!BD488,IF(AND($AE$11=$AL$3,OR($AH$11="Northbound",$AH$11="Eastbound")),'Raw Data'!BD695,IF(AND($AE$11=$AL$4,OR($AH$11="Northbound",$AH$11="Eastbound")),'Raw Data'!BD902,IF(AND($AE$11=$AL$5,OR($AH$11="Northbound",$AH$11="Eastbound")),'Raw Data'!BD1109,IF(AND($AE$11=$AL$6,OR($AH$11="Northbound",$AH$11="Eastbound")),'Raw Data'!BD1316,IF(AND($AE$11=$AL$7,OR($AH$11="Northbound",$AH$11="Eastbound")),'Raw Data'!BD1523,IF(AND($AE$11=$AL$1,OR($AH$11="Southbound",$AH$11="Westbound")),'Raw Data'!BD282,IF(AND($AE$11=$AL$2,OR($AH$11="Southbound",$AH$11="Westbound")),'Raw Data'!BD489,IF(AND($AE$11=$AL$3,OR($AH$11="Southbound",$AH$11="Westbound")),'Raw Data'!BD696,IF(AND($AE$11=$AL$4,OR($AH$11="Southbound",$AH$11="Westbound")),'Raw Data'!BD903,IF(AND($AE$11=$AL$5,OR($AH$11="Southbound",$AH$11="Westbound")),'Raw Data'!BD1110,IF(AND($AE$11=$AL$6,OR($AH$11="Southbound",$AH$11="Westbound")),'Raw Data'!BD1317,IF(AND($AE$11=$AL$7,OR($AH$11="Southbound",$AH$11="Westbound")),'Raw Data'!BD1524,IF(AND($AE$11=$AL$1,$AH$11="Combined"),SUM('Raw Data'!BD281:BD282),IF(AND($AE$11=$AL$2,$AH$11="Combined"),SUM('Raw Data'!BD488:BD489),IF(AND($AE$11=$AL$3,$AH$11="Combined"),SUM('Raw Data'!BD695:BD696),IF(AND($AE$11=$AL$4,$AH$11="Combined"),SUM('Raw Data'!BD902:BD903),IF(AND($AE$11=$AL$5,$AH$11="Combined"),SUM('Raw Data'!BD1109:BD1110),IF(AND($AE$11=$AL$6,$AH$11="Combined"),SUM('Raw Data'!BD1316:BD1317),IF(AND($AE$11=$AL$7,$AH$11="Combined"),SUM('Raw Data'!BD1523:BD1524),"Error")))))))))))))))))))))</f>
        <v>0</v>
      </c>
      <c r="U93" s="6">
        <f>IF(AND($AE$11=$AL$1,OR($AH$11="Northbound",$AH$11="Eastbound")),'Raw Data'!BE281,IF(AND($AE$11=$AL$2,OR($AH$11="Northbound",$AH$11="Eastbound")),'Raw Data'!BE488,IF(AND($AE$11=$AL$3,OR($AH$11="Northbound",$AH$11="Eastbound")),'Raw Data'!BE695,IF(AND($AE$11=$AL$4,OR($AH$11="Northbound",$AH$11="Eastbound")),'Raw Data'!BE902,IF(AND($AE$11=$AL$5,OR($AH$11="Northbound",$AH$11="Eastbound")),'Raw Data'!BE1109,IF(AND($AE$11=$AL$6,OR($AH$11="Northbound",$AH$11="Eastbound")),'Raw Data'!BE1316,IF(AND($AE$11=$AL$7,OR($AH$11="Northbound",$AH$11="Eastbound")),'Raw Data'!BE1523,IF(AND($AE$11=$AL$1,OR($AH$11="Southbound",$AH$11="Westbound")),'Raw Data'!BE282,IF(AND($AE$11=$AL$2,OR($AH$11="Southbound",$AH$11="Westbound")),'Raw Data'!BE489,IF(AND($AE$11=$AL$3,OR($AH$11="Southbound",$AH$11="Westbound")),'Raw Data'!BE696,IF(AND($AE$11=$AL$4,OR($AH$11="Southbound",$AH$11="Westbound")),'Raw Data'!BE903,IF(AND($AE$11=$AL$5,OR($AH$11="Southbound",$AH$11="Westbound")),'Raw Data'!BE1110,IF(AND($AE$11=$AL$6,OR($AH$11="Southbound",$AH$11="Westbound")),'Raw Data'!BE1317,IF(AND($AE$11=$AL$7,OR($AH$11="Southbound",$AH$11="Westbound")),'Raw Data'!BE1524,IF(AND($AE$11=$AL$1,$AH$11="Combined"),SUM('Raw Data'!BE281:BE282),IF(AND($AE$11=$AL$2,$AH$11="Combined"),SUM('Raw Data'!BE488:BE489),IF(AND($AE$11=$AL$3,$AH$11="Combined"),SUM('Raw Data'!BE695:BE696),IF(AND($AE$11=$AL$4,$AH$11="Combined"),SUM('Raw Data'!BE902:BE903),IF(AND($AE$11=$AL$5,$AH$11="Combined"),SUM('Raw Data'!BE1109:BE1110),IF(AND($AE$11=$AL$6,$AH$11="Combined"),SUM('Raw Data'!BE1316:BE1317),IF(AND($AE$11=$AL$7,$AH$11="Combined"),SUM('Raw Data'!BE1523:BE1524),"Error")))))))))))))))))))))</f>
        <v>0</v>
      </c>
      <c r="V93" s="6">
        <f>IF(AND($AE$11=$AL$1,OR($AH$11="Northbound",$AH$11="Eastbound")),'Raw Data'!BF281,IF(AND($AE$11=$AL$2,OR($AH$11="Northbound",$AH$11="Eastbound")),'Raw Data'!BF488,IF(AND($AE$11=$AL$3,OR($AH$11="Northbound",$AH$11="Eastbound")),'Raw Data'!BF695,IF(AND($AE$11=$AL$4,OR($AH$11="Northbound",$AH$11="Eastbound")),'Raw Data'!BF902,IF(AND($AE$11=$AL$5,OR($AH$11="Northbound",$AH$11="Eastbound")),'Raw Data'!BF1109,IF(AND($AE$11=$AL$6,OR($AH$11="Northbound",$AH$11="Eastbound")),'Raw Data'!BF1316,IF(AND($AE$11=$AL$7,OR($AH$11="Northbound",$AH$11="Eastbound")),'Raw Data'!BF1523,IF(AND($AE$11=$AL$1,OR($AH$11="Southbound",$AH$11="Westbound")),'Raw Data'!BF282,IF(AND($AE$11=$AL$2,OR($AH$11="Southbound",$AH$11="Westbound")),'Raw Data'!BF489,IF(AND($AE$11=$AL$3,OR($AH$11="Southbound",$AH$11="Westbound")),'Raw Data'!BF696,IF(AND($AE$11=$AL$4,OR($AH$11="Southbound",$AH$11="Westbound")),'Raw Data'!BF903,IF(AND($AE$11=$AL$5,OR($AH$11="Southbound",$AH$11="Westbound")),'Raw Data'!BF1110,IF(AND($AE$11=$AL$6,OR($AH$11="Southbound",$AH$11="Westbound")),'Raw Data'!BF1317,IF(AND($AE$11=$AL$7,OR($AH$11="Southbound",$AH$11="Westbound")),'Raw Data'!BF1524,IF(AND($AE$11=$AL$1,$AH$11="Combined"),SUM('Raw Data'!BF281:BF282),IF(AND($AE$11=$AL$2,$AH$11="Combined"),SUM('Raw Data'!BF488:BF489),IF(AND($AE$11=$AL$3,$AH$11="Combined"),SUM('Raw Data'!BF695:BF696),IF(AND($AE$11=$AL$4,$AH$11="Combined"),SUM('Raw Data'!BF902:BF903),IF(AND($AE$11=$AL$5,$AH$11="Combined"),SUM('Raw Data'!BF1109:BF1110),IF(AND($AE$11=$AL$6,$AH$11="Combined"),SUM('Raw Data'!BF1316:BF1317),IF(AND($AE$11=$AL$7,$AH$11="Combined"),SUM('Raw Data'!BF1523:BF1524),"Error")))))))))))))))))))))</f>
        <v>0</v>
      </c>
      <c r="W93" s="6">
        <f>IF(AND($AE$11=$AL$1,OR($AH$11="Northbound",$AH$11="Eastbound")),'Raw Data'!BG281,IF(AND($AE$11=$AL$2,OR($AH$11="Northbound",$AH$11="Eastbound")),'Raw Data'!BG488,IF(AND($AE$11=$AL$3,OR($AH$11="Northbound",$AH$11="Eastbound")),'Raw Data'!BG695,IF(AND($AE$11=$AL$4,OR($AH$11="Northbound",$AH$11="Eastbound")),'Raw Data'!BG902,IF(AND($AE$11=$AL$5,OR($AH$11="Northbound",$AH$11="Eastbound")),'Raw Data'!BG1109,IF(AND($AE$11=$AL$6,OR($AH$11="Northbound",$AH$11="Eastbound")),'Raw Data'!BG1316,IF(AND($AE$11=$AL$7,OR($AH$11="Northbound",$AH$11="Eastbound")),'Raw Data'!BG1523,IF(AND($AE$11=$AL$1,OR($AH$11="Southbound",$AH$11="Westbound")),'Raw Data'!BG282,IF(AND($AE$11=$AL$2,OR($AH$11="Southbound",$AH$11="Westbound")),'Raw Data'!BG489,IF(AND($AE$11=$AL$3,OR($AH$11="Southbound",$AH$11="Westbound")),'Raw Data'!BG696,IF(AND($AE$11=$AL$4,OR($AH$11="Southbound",$AH$11="Westbound")),'Raw Data'!BG903,IF(AND($AE$11=$AL$5,OR($AH$11="Southbound",$AH$11="Westbound")),'Raw Data'!BG1110,IF(AND($AE$11=$AL$6,OR($AH$11="Southbound",$AH$11="Westbound")),'Raw Data'!BG1317,IF(AND($AE$11=$AL$7,OR($AH$11="Southbound",$AH$11="Westbound")),'Raw Data'!BG1524,IF(AND($AE$11=$AL$1,$AH$11="Combined"),SUM('Raw Data'!BG281:BG282),IF(AND($AE$11=$AL$2,$AH$11="Combined"),SUM('Raw Data'!BG488:BG489),IF(AND($AE$11=$AL$3,$AH$11="Combined"),SUM('Raw Data'!BG695:BG696),IF(AND($AE$11=$AL$4,$AH$11="Combined"),SUM('Raw Data'!BG902:BG903),IF(AND($AE$11=$AL$5,$AH$11="Combined"),SUM('Raw Data'!BG1109:BG1110),IF(AND($AE$11=$AL$6,$AH$11="Combined"),SUM('Raw Data'!BG1316:BG1317),IF(AND($AE$11=$AL$7,$AH$11="Combined"),SUM('Raw Data'!BG1523:BG1524),"Error")))))))))))))))))))))</f>
        <v>0</v>
      </c>
      <c r="X93" s="6">
        <f t="shared" si="5"/>
        <v>5</v>
      </c>
      <c r="Y93" s="24">
        <f t="shared" si="3"/>
        <v>35.714285714285715</v>
      </c>
      <c r="Z93" s="6" t="str">
        <f>IF(AND($AE$11=$AL$1,OR($AH$11="Northbound",$AH$11="Eastbound")),'Raw Data'!BH281,IF(AND($AE$11=$AL$2,OR($AH$11="Northbound",$AH$11="Eastbound")),'Raw Data'!BH488,IF(AND($AE$11=$AL$3,OR($AH$11="Northbound",$AH$11="Eastbound")),'Raw Data'!BH695,IF(AND($AE$11=$AL$4,OR($AH$11="Northbound",$AH$11="Eastbound")),'Raw Data'!BH902,IF(AND($AE$11=$AL$5,OR($AH$11="Northbound",$AH$11="Eastbound")),'Raw Data'!BH1109,IF(AND($AE$11=$AL$6,OR($AH$11="Northbound",$AH$11="Eastbound")),'Raw Data'!BH1316,IF(AND($AE$11=$AL$7,OR($AH$11="Northbound",$AH$11="Eastbound")),'Raw Data'!BH1523,IF(AND($AE$11=$AL$1,OR($AH$11="Southbound",$AH$11="Westbound")),'Raw Data'!BH282,IF(AND($AE$11=$AL$2,OR($AH$11="Southbound",$AH$11="Westbound")),'Raw Data'!BH489,IF(AND($AE$11=$AL$3,OR($AH$11="Southbound",$AH$11="Westbound")),'Raw Data'!BH696,IF(AND($AE$11=$AL$4,OR($AH$11="Southbound",$AH$11="Westbound")),'Raw Data'!BH903,IF(AND($AE$11=$AL$5,OR($AH$11="Southbound",$AH$11="Westbound")),'Raw Data'!BH1110,IF(AND($AE$11=$AL$6,OR($AH$11="Southbound",$AH$11="Westbound")),'Raw Data'!BH1317,IF(AND($AE$11=$AL$7,OR($AH$11="Southbound",$AH$11="Westbound")),'Raw Data'!BH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3" s="6" t="str">
        <f>IF(AND($AE$11=$AL$1,OR($AH$11="Northbound",$AH$11="Eastbound")),'Raw Data'!BI281,IF(AND($AE$11=$AL$2,OR($AH$11="Northbound",$AH$11="Eastbound")),'Raw Data'!BI488,IF(AND($AE$11=$AL$3,OR($AH$11="Northbound",$AH$11="Eastbound")),'Raw Data'!BI695,IF(AND($AE$11=$AL$4,OR($AH$11="Northbound",$AH$11="Eastbound")),'Raw Data'!BI902,IF(AND($AE$11=$AL$5,OR($AH$11="Northbound",$AH$11="Eastbound")),'Raw Data'!BI1109,IF(AND($AE$11=$AL$6,OR($AH$11="Northbound",$AH$11="Eastbound")),'Raw Data'!BI1316,IF(AND($AE$11=$AL$7,OR($AH$11="Northbound",$AH$11="Eastbound")),'Raw Data'!BI1523,IF(AND($AE$11=$AL$1,OR($AH$11="Southbound",$AH$11="Westbound")),'Raw Data'!BI282,IF(AND($AE$11=$AL$2,OR($AH$11="Southbound",$AH$11="Westbound")),'Raw Data'!BI489,IF(AND($AE$11=$AL$3,OR($AH$11="Southbound",$AH$11="Westbound")),'Raw Data'!BI696,IF(AND($AE$11=$AL$4,OR($AH$11="Southbound",$AH$11="Westbound")),'Raw Data'!BI903,IF(AND($AE$11=$AL$5,OR($AH$11="Southbound",$AH$11="Westbound")),'Raw Data'!BI1110,IF(AND($AE$11=$AL$6,OR($AH$11="Southbound",$AH$11="Westbound")),'Raw Data'!BI1317,IF(AND($AE$11=$AL$7,OR($AH$11="Southbound",$AH$11="Westbound")),'Raw Data'!BI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3" s="6" t="str">
        <f>IF(AND($AE$11=$AL$1,OR($AH$11="Northbound",$AH$11="Eastbound")),'Raw Data'!BJ281,IF(AND($AE$11=$AL$2,OR($AH$11="Northbound",$AH$11="Eastbound")),'Raw Data'!BJ488,IF(AND($AE$11=$AL$3,OR($AH$11="Northbound",$AH$11="Eastbound")),'Raw Data'!BJ695,IF(AND($AE$11=$AL$4,OR($AH$11="Northbound",$AH$11="Eastbound")),'Raw Data'!BJ902,IF(AND($AE$11=$AL$5,OR($AH$11="Northbound",$AH$11="Eastbound")),'Raw Data'!BJ1109,IF(AND($AE$11=$AL$6,OR($AH$11="Northbound",$AH$11="Eastbound")),'Raw Data'!BJ1316,IF(AND($AE$11=$AL$7,OR($AH$11="Northbound",$AH$11="Eastbound")),'Raw Data'!BJ1523,IF(AND($AE$11=$AL$1,OR($AH$11="Southbound",$AH$11="Westbound")),'Raw Data'!BJ282,IF(AND($AE$11=$AL$2,OR($AH$11="Southbound",$AH$11="Westbound")),'Raw Data'!BJ489,IF(AND($AE$11=$AL$3,OR($AH$11="Southbound",$AH$11="Westbound")),'Raw Data'!BJ696,IF(AND($AE$11=$AL$4,OR($AH$11="Southbound",$AH$11="Westbound")),'Raw Data'!BJ903,IF(AND($AE$11=$AL$5,OR($AH$11="Southbound",$AH$11="Westbound")),'Raw Data'!BJ1110,IF(AND($AE$11=$AL$6,OR($AH$11="Southbound",$AH$11="Westbound")),'Raw Data'!BJ1317,IF(AND($AE$11=$AL$7,OR($AH$11="Southbound",$AH$11="Westbound")),'Raw Data'!BJ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3" s="70" t="str">
        <f>IF(AND($AE$11=$AL$1,OR($AH$11="Northbound",$AH$11="Eastbound")),'Raw Data'!BK281,IF(AND($AE$11=$AL$2,OR($AH$11="Northbound",$AH$11="Eastbound")),'Raw Data'!BK488,IF(AND($AE$11=$AL$3,OR($AH$11="Northbound",$AH$11="Eastbound")),'Raw Data'!BK695,IF(AND($AE$11=$AL$4,OR($AH$11="Northbound",$AH$11="Eastbound")),'Raw Data'!BK902,IF(AND($AE$11=$AL$5,OR($AH$11="Northbound",$AH$11="Eastbound")),'Raw Data'!BK1109,IF(AND($AE$11=$AL$6,OR($AH$11="Northbound",$AH$11="Eastbound")),'Raw Data'!BK1316,IF(AND($AE$11=$AL$7,OR($AH$11="Northbound",$AH$11="Eastbound")),'Raw Data'!BK1523,IF(AND($AE$11=$AL$1,OR($AH$11="Southbound",$AH$11="Westbound")),'Raw Data'!BK282,IF(AND($AE$11=$AL$2,OR($AH$11="Southbound",$AH$11="Westbound")),'Raw Data'!BK489,IF(AND($AE$11=$AL$3,OR($AH$11="Southbound",$AH$11="Westbound")),'Raw Data'!BK696,IF(AND($AE$11=$AL$4,OR($AH$11="Southbound",$AH$11="Westbound")),'Raw Data'!BK903,IF(AND($AE$11=$AL$5,OR($AH$11="Southbound",$AH$11="Westbound")),'Raw Data'!BK1110,IF(AND($AE$11=$AL$6,OR($AH$11="Southbound",$AH$11="Westbound")),'Raw Data'!BK1317,IF(AND($AE$11=$AL$7,OR($AH$11="Southbound",$AH$11="Westbound")),'Raw Data'!BK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3" s="47"/>
      <c r="AF93" s="47"/>
      <c r="AG93" s="47"/>
      <c r="AH93" s="47"/>
      <c r="AI93" s="47"/>
      <c r="AJ93" s="47"/>
      <c r="AK93" s="47"/>
      <c r="AL93" s="51"/>
      <c r="AM93" s="51"/>
      <c r="AN93" s="41"/>
      <c r="AO93" s="51"/>
      <c r="AQ93" s="47"/>
      <c r="AR93" s="47"/>
      <c r="AT93" s="47"/>
      <c r="AU93" s="47"/>
    </row>
    <row r="94" spans="1:47" ht="13.8" x14ac:dyDescent="0.25">
      <c r="A94" s="43">
        <v>0.83333333333333404</v>
      </c>
      <c r="B94" s="54">
        <f t="shared" si="4"/>
        <v>13</v>
      </c>
      <c r="C94" s="6">
        <f>IF(AND($AE$11=$AL$1,OR($AH$11="Northbound",$AH$11="Eastbound")),'Raw Data'!AM283,IF(AND($AE$11=$AL$2,OR($AH$11="Northbound",$AH$11="Eastbound")),'Raw Data'!AM490,IF(AND($AE$11=$AL$3,OR($AH$11="Northbound",$AH$11="Eastbound")),'Raw Data'!AM697,IF(AND($AE$11=$AL$4,OR($AH$11="Northbound",$AH$11="Eastbound")),'Raw Data'!AM904,IF(AND($AE$11=$AL$5,OR($AH$11="Northbound",$AH$11="Eastbound")),'Raw Data'!AM1111,IF(AND($AE$11=$AL$6,OR($AH$11="Northbound",$AH$11="Eastbound")),'Raw Data'!AM1318,IF(AND($AE$11=$AL$7,OR($AH$11="Northbound",$AH$11="Eastbound")),'Raw Data'!AM1525,IF(AND($AE$11=$AL$1,OR($AH$11="Southbound",$AH$11="Westbound")),'Raw Data'!AM284,IF(AND($AE$11=$AL$2,OR($AH$11="Southbound",$AH$11="Westbound")),'Raw Data'!AM491,IF(AND($AE$11=$AL$3,OR($AH$11="Southbound",$AH$11="Westbound")),'Raw Data'!AM698,IF(AND($AE$11=$AL$4,OR($AH$11="Southbound",$AH$11="Westbound")),'Raw Data'!AM905,IF(AND($AE$11=$AL$5,OR($AH$11="Southbound",$AH$11="Westbound")),'Raw Data'!AM1112,IF(AND($AE$11=$AL$6,OR($AH$11="Southbound",$AH$11="Westbound")),'Raw Data'!AM1319,IF(AND($AE$11=$AL$7,OR($AH$11="Southbound",$AH$11="Westbound")),'Raw Data'!AM1526,IF(AND($AE$11=$AL$1,$AH$11="Combined"),SUM('Raw Data'!AM283:AM284),IF(AND($AE$11=$AL$2,$AH$11="Combined"),SUM('Raw Data'!AM490:AM491),IF(AND($AE$11=$AL$3,$AH$11="Combined"),SUM('Raw Data'!AM697:AM698),IF(AND($AE$11=$AL$4,$AH$11="Combined"),SUM('Raw Data'!AM904:AM905),IF(AND($AE$11=$AL$5,$AH$11="Combined"),SUM('Raw Data'!AM1111:AM1112),IF(AND($AE$11=$AL$6,$AH$11="Combined"),SUM('Raw Data'!AM1318:AM1319),IF(AND($AE$11=$AL$7,$AH$11="Combined"),SUM('Raw Data'!AM1525:AM1526),"Error")))))))))))))))))))))</f>
        <v>0</v>
      </c>
      <c r="D94" s="6">
        <f>IF(AND($AE$11=$AL$1,OR($AH$11="Northbound",$AH$11="Eastbound")),'Raw Data'!AN283,IF(AND($AE$11=$AL$2,OR($AH$11="Northbound",$AH$11="Eastbound")),'Raw Data'!AN490,IF(AND($AE$11=$AL$3,OR($AH$11="Northbound",$AH$11="Eastbound")),'Raw Data'!AN697,IF(AND($AE$11=$AL$4,OR($AH$11="Northbound",$AH$11="Eastbound")),'Raw Data'!AN904,IF(AND($AE$11=$AL$5,OR($AH$11="Northbound",$AH$11="Eastbound")),'Raw Data'!AN1111,IF(AND($AE$11=$AL$6,OR($AH$11="Northbound",$AH$11="Eastbound")),'Raw Data'!AN1318,IF(AND($AE$11=$AL$7,OR($AH$11="Northbound",$AH$11="Eastbound")),'Raw Data'!AN1525,IF(AND($AE$11=$AL$1,OR($AH$11="Southbound",$AH$11="Westbound")),'Raw Data'!AN284,IF(AND($AE$11=$AL$2,OR($AH$11="Southbound",$AH$11="Westbound")),'Raw Data'!AN491,IF(AND($AE$11=$AL$3,OR($AH$11="Southbound",$AH$11="Westbound")),'Raw Data'!AN698,IF(AND($AE$11=$AL$4,OR($AH$11="Southbound",$AH$11="Westbound")),'Raw Data'!AN905,IF(AND($AE$11=$AL$5,OR($AH$11="Southbound",$AH$11="Westbound")),'Raw Data'!AN1112,IF(AND($AE$11=$AL$6,OR($AH$11="Southbound",$AH$11="Westbound")),'Raw Data'!AN1319,IF(AND($AE$11=$AL$7,OR($AH$11="Southbound",$AH$11="Westbound")),'Raw Data'!AN1526,IF(AND($AE$11=$AL$1,$AH$11="Combined"),SUM('Raw Data'!AN283:AN284),IF(AND($AE$11=$AL$2,$AH$11="Combined"),SUM('Raw Data'!AN490:AN491),IF(AND($AE$11=$AL$3,$AH$11="Combined"),SUM('Raw Data'!AN697:AN698),IF(AND($AE$11=$AL$4,$AH$11="Combined"),SUM('Raw Data'!AN904:AN905),IF(AND($AE$11=$AL$5,$AH$11="Combined"),SUM('Raw Data'!AN1111:AN1112),IF(AND($AE$11=$AL$6,$AH$11="Combined"),SUM('Raw Data'!AN1318:AN1319),IF(AND($AE$11=$AL$7,$AH$11="Combined"),SUM('Raw Data'!AN1525:AN1526),"Error")))))))))))))))))))))</f>
        <v>2</v>
      </c>
      <c r="E94" s="6">
        <f>IF(AND($AE$11=$AL$1,OR($AH$11="Northbound",$AH$11="Eastbound")),'Raw Data'!AO283,IF(AND($AE$11=$AL$2,OR($AH$11="Northbound",$AH$11="Eastbound")),'Raw Data'!AO490,IF(AND($AE$11=$AL$3,OR($AH$11="Northbound",$AH$11="Eastbound")),'Raw Data'!AO697,IF(AND($AE$11=$AL$4,OR($AH$11="Northbound",$AH$11="Eastbound")),'Raw Data'!AO904,IF(AND($AE$11=$AL$5,OR($AH$11="Northbound",$AH$11="Eastbound")),'Raw Data'!AO1111,IF(AND($AE$11=$AL$6,OR($AH$11="Northbound",$AH$11="Eastbound")),'Raw Data'!AO1318,IF(AND($AE$11=$AL$7,OR($AH$11="Northbound",$AH$11="Eastbound")),'Raw Data'!AO1525,IF(AND($AE$11=$AL$1,OR($AH$11="Southbound",$AH$11="Westbound")),'Raw Data'!AO284,IF(AND($AE$11=$AL$2,OR($AH$11="Southbound",$AH$11="Westbound")),'Raw Data'!AO491,IF(AND($AE$11=$AL$3,OR($AH$11="Southbound",$AH$11="Westbound")),'Raw Data'!AO698,IF(AND($AE$11=$AL$4,OR($AH$11="Southbound",$AH$11="Westbound")),'Raw Data'!AO905,IF(AND($AE$11=$AL$5,OR($AH$11="Southbound",$AH$11="Westbound")),'Raw Data'!AO1112,IF(AND($AE$11=$AL$6,OR($AH$11="Southbound",$AH$11="Westbound")),'Raw Data'!AO1319,IF(AND($AE$11=$AL$7,OR($AH$11="Southbound",$AH$11="Westbound")),'Raw Data'!AO1526,IF(AND($AE$11=$AL$1,$AH$11="Combined"),SUM('Raw Data'!AO283:AO284),IF(AND($AE$11=$AL$2,$AH$11="Combined"),SUM('Raw Data'!AO490:AO491),IF(AND($AE$11=$AL$3,$AH$11="Combined"),SUM('Raw Data'!AO697:AO698),IF(AND($AE$11=$AL$4,$AH$11="Combined"),SUM('Raw Data'!AO904:AO905),IF(AND($AE$11=$AL$5,$AH$11="Combined"),SUM('Raw Data'!AO1111:AO1112),IF(AND($AE$11=$AL$6,$AH$11="Combined"),SUM('Raw Data'!AO1318:AO1319),IF(AND($AE$11=$AL$7,$AH$11="Combined"),SUM('Raw Data'!AO1525:AO1526),"Error")))))))))))))))))))))</f>
        <v>3</v>
      </c>
      <c r="F94" s="6">
        <f>IF(AND($AE$11=$AL$1,OR($AH$11="Northbound",$AH$11="Eastbound")),'Raw Data'!AP283,IF(AND($AE$11=$AL$2,OR($AH$11="Northbound",$AH$11="Eastbound")),'Raw Data'!AP490,IF(AND($AE$11=$AL$3,OR($AH$11="Northbound",$AH$11="Eastbound")),'Raw Data'!AP697,IF(AND($AE$11=$AL$4,OR($AH$11="Northbound",$AH$11="Eastbound")),'Raw Data'!AP904,IF(AND($AE$11=$AL$5,OR($AH$11="Northbound",$AH$11="Eastbound")),'Raw Data'!AP1111,IF(AND($AE$11=$AL$6,OR($AH$11="Northbound",$AH$11="Eastbound")),'Raw Data'!AP1318,IF(AND($AE$11=$AL$7,OR($AH$11="Northbound",$AH$11="Eastbound")),'Raw Data'!AP1525,IF(AND($AE$11=$AL$1,OR($AH$11="Southbound",$AH$11="Westbound")),'Raw Data'!AP284,IF(AND($AE$11=$AL$2,OR($AH$11="Southbound",$AH$11="Westbound")),'Raw Data'!AP491,IF(AND($AE$11=$AL$3,OR($AH$11="Southbound",$AH$11="Westbound")),'Raw Data'!AP698,IF(AND($AE$11=$AL$4,OR($AH$11="Southbound",$AH$11="Westbound")),'Raw Data'!AP905,IF(AND($AE$11=$AL$5,OR($AH$11="Southbound",$AH$11="Westbound")),'Raw Data'!AP1112,IF(AND($AE$11=$AL$6,OR($AH$11="Southbound",$AH$11="Westbound")),'Raw Data'!AP1319,IF(AND($AE$11=$AL$7,OR($AH$11="Southbound",$AH$11="Westbound")),'Raw Data'!AP1526,IF(AND($AE$11=$AL$1,$AH$11="Combined"),SUM('Raw Data'!AP283:AP284),IF(AND($AE$11=$AL$2,$AH$11="Combined"),SUM('Raw Data'!AP490:AP491),IF(AND($AE$11=$AL$3,$AH$11="Combined"),SUM('Raw Data'!AP697:AP698),IF(AND($AE$11=$AL$4,$AH$11="Combined"),SUM('Raw Data'!AP904:AP905),IF(AND($AE$11=$AL$5,$AH$11="Combined"),SUM('Raw Data'!AP1111:AP1112),IF(AND($AE$11=$AL$6,$AH$11="Combined"),SUM('Raw Data'!AP1318:AP1319),IF(AND($AE$11=$AL$7,$AH$11="Combined"),SUM('Raw Data'!AP1525:AP1526),"Error")))))))))))))))))))))</f>
        <v>5</v>
      </c>
      <c r="G94" s="6">
        <f>IF(AND($AE$11=$AL$1,OR($AH$11="Northbound",$AH$11="Eastbound")),'Raw Data'!AQ283,IF(AND($AE$11=$AL$2,OR($AH$11="Northbound",$AH$11="Eastbound")),'Raw Data'!AQ490,IF(AND($AE$11=$AL$3,OR($AH$11="Northbound",$AH$11="Eastbound")),'Raw Data'!AQ697,IF(AND($AE$11=$AL$4,OR($AH$11="Northbound",$AH$11="Eastbound")),'Raw Data'!AQ904,IF(AND($AE$11=$AL$5,OR($AH$11="Northbound",$AH$11="Eastbound")),'Raw Data'!AQ1111,IF(AND($AE$11=$AL$6,OR($AH$11="Northbound",$AH$11="Eastbound")),'Raw Data'!AQ1318,IF(AND($AE$11=$AL$7,OR($AH$11="Northbound",$AH$11="Eastbound")),'Raw Data'!AQ1525,IF(AND($AE$11=$AL$1,OR($AH$11="Southbound",$AH$11="Westbound")),'Raw Data'!AQ284,IF(AND($AE$11=$AL$2,OR($AH$11="Southbound",$AH$11="Westbound")),'Raw Data'!AQ491,IF(AND($AE$11=$AL$3,OR($AH$11="Southbound",$AH$11="Westbound")),'Raw Data'!AQ698,IF(AND($AE$11=$AL$4,OR($AH$11="Southbound",$AH$11="Westbound")),'Raw Data'!AQ905,IF(AND($AE$11=$AL$5,OR($AH$11="Southbound",$AH$11="Westbound")),'Raw Data'!AQ1112,IF(AND($AE$11=$AL$6,OR($AH$11="Southbound",$AH$11="Westbound")),'Raw Data'!AQ1319,IF(AND($AE$11=$AL$7,OR($AH$11="Southbound",$AH$11="Westbound")),'Raw Data'!AQ1526,IF(AND($AE$11=$AL$1,$AH$11="Combined"),SUM('Raw Data'!AQ283:AQ284),IF(AND($AE$11=$AL$2,$AH$11="Combined"),SUM('Raw Data'!AQ490:AQ491),IF(AND($AE$11=$AL$3,$AH$11="Combined"),SUM('Raw Data'!AQ697:AQ698),IF(AND($AE$11=$AL$4,$AH$11="Combined"),SUM('Raw Data'!AQ904:AQ905),IF(AND($AE$11=$AL$5,$AH$11="Combined"),SUM('Raw Data'!AQ1111:AQ1112),IF(AND($AE$11=$AL$6,$AH$11="Combined"),SUM('Raw Data'!AQ1318:AQ1319),IF(AND($AE$11=$AL$7,$AH$11="Combined"),SUM('Raw Data'!AQ1525:AQ1526),"Error")))))))))))))))))))))</f>
        <v>2</v>
      </c>
      <c r="H94" s="6">
        <f>IF(AND($AE$11=$AL$1,OR($AH$11="Northbound",$AH$11="Eastbound")),'Raw Data'!AR283,IF(AND($AE$11=$AL$2,OR($AH$11="Northbound",$AH$11="Eastbound")),'Raw Data'!AR490,IF(AND($AE$11=$AL$3,OR($AH$11="Northbound",$AH$11="Eastbound")),'Raw Data'!AR697,IF(AND($AE$11=$AL$4,OR($AH$11="Northbound",$AH$11="Eastbound")),'Raw Data'!AR904,IF(AND($AE$11=$AL$5,OR($AH$11="Northbound",$AH$11="Eastbound")),'Raw Data'!AR1111,IF(AND($AE$11=$AL$6,OR($AH$11="Northbound",$AH$11="Eastbound")),'Raw Data'!AR1318,IF(AND($AE$11=$AL$7,OR($AH$11="Northbound",$AH$11="Eastbound")),'Raw Data'!AR1525,IF(AND($AE$11=$AL$1,OR($AH$11="Southbound",$AH$11="Westbound")),'Raw Data'!AR284,IF(AND($AE$11=$AL$2,OR($AH$11="Southbound",$AH$11="Westbound")),'Raw Data'!AR491,IF(AND($AE$11=$AL$3,OR($AH$11="Southbound",$AH$11="Westbound")),'Raw Data'!AR698,IF(AND($AE$11=$AL$4,OR($AH$11="Southbound",$AH$11="Westbound")),'Raw Data'!AR905,IF(AND($AE$11=$AL$5,OR($AH$11="Southbound",$AH$11="Westbound")),'Raw Data'!AR1112,IF(AND($AE$11=$AL$6,OR($AH$11="Southbound",$AH$11="Westbound")),'Raw Data'!AR1319,IF(AND($AE$11=$AL$7,OR($AH$11="Southbound",$AH$11="Westbound")),'Raw Data'!AR1526,IF(AND($AE$11=$AL$1,$AH$11="Combined"),SUM('Raw Data'!AR283:AR284),IF(AND($AE$11=$AL$2,$AH$11="Combined"),SUM('Raw Data'!AR490:AR491),IF(AND($AE$11=$AL$3,$AH$11="Combined"),SUM('Raw Data'!AR697:AR698),IF(AND($AE$11=$AL$4,$AH$11="Combined"),SUM('Raw Data'!AR904:AR905),IF(AND($AE$11=$AL$5,$AH$11="Combined"),SUM('Raw Data'!AR1111:AR1112),IF(AND($AE$11=$AL$6,$AH$11="Combined"),SUM('Raw Data'!AR1318:AR1319),IF(AND($AE$11=$AL$7,$AH$11="Combined"),SUM('Raw Data'!AR1525:AR1526),"Error")))))))))))))))))))))</f>
        <v>1</v>
      </c>
      <c r="I94" s="6">
        <f>IF(AND($AE$11=$AL$1,OR($AH$11="Northbound",$AH$11="Eastbound")),'Raw Data'!AS283,IF(AND($AE$11=$AL$2,OR($AH$11="Northbound",$AH$11="Eastbound")),'Raw Data'!AS490,IF(AND($AE$11=$AL$3,OR($AH$11="Northbound",$AH$11="Eastbound")),'Raw Data'!AS697,IF(AND($AE$11=$AL$4,OR($AH$11="Northbound",$AH$11="Eastbound")),'Raw Data'!AS904,IF(AND($AE$11=$AL$5,OR($AH$11="Northbound",$AH$11="Eastbound")),'Raw Data'!AS1111,IF(AND($AE$11=$AL$6,OR($AH$11="Northbound",$AH$11="Eastbound")),'Raw Data'!AS1318,IF(AND($AE$11=$AL$7,OR($AH$11="Northbound",$AH$11="Eastbound")),'Raw Data'!AS1525,IF(AND($AE$11=$AL$1,OR($AH$11="Southbound",$AH$11="Westbound")),'Raw Data'!AS284,IF(AND($AE$11=$AL$2,OR($AH$11="Southbound",$AH$11="Westbound")),'Raw Data'!AS491,IF(AND($AE$11=$AL$3,OR($AH$11="Southbound",$AH$11="Westbound")),'Raw Data'!AS698,IF(AND($AE$11=$AL$4,OR($AH$11="Southbound",$AH$11="Westbound")),'Raw Data'!AS905,IF(AND($AE$11=$AL$5,OR($AH$11="Southbound",$AH$11="Westbound")),'Raw Data'!AS1112,IF(AND($AE$11=$AL$6,OR($AH$11="Southbound",$AH$11="Westbound")),'Raw Data'!AS1319,IF(AND($AE$11=$AL$7,OR($AH$11="Southbound",$AH$11="Westbound")),'Raw Data'!AS1526,IF(AND($AE$11=$AL$1,$AH$11="Combined"),SUM('Raw Data'!AS283:AS284),IF(AND($AE$11=$AL$2,$AH$11="Combined"),SUM('Raw Data'!AS490:AS491),IF(AND($AE$11=$AL$3,$AH$11="Combined"),SUM('Raw Data'!AS697:AS698),IF(AND($AE$11=$AL$4,$AH$11="Combined"),SUM('Raw Data'!AS904:AS905),IF(AND($AE$11=$AL$5,$AH$11="Combined"),SUM('Raw Data'!AS1111:AS1112),IF(AND($AE$11=$AL$6,$AH$11="Combined"),SUM('Raw Data'!AS1318:AS1319),IF(AND($AE$11=$AL$7,$AH$11="Combined"),SUM('Raw Data'!AS1525:AS1526),"Error")))))))))))))))))))))</f>
        <v>0</v>
      </c>
      <c r="J94" s="6">
        <f>IF(AND($AE$11=$AL$1,OR($AH$11="Northbound",$AH$11="Eastbound")),'Raw Data'!AT283,IF(AND($AE$11=$AL$2,OR($AH$11="Northbound",$AH$11="Eastbound")),'Raw Data'!AT490,IF(AND($AE$11=$AL$3,OR($AH$11="Northbound",$AH$11="Eastbound")),'Raw Data'!AT697,IF(AND($AE$11=$AL$4,OR($AH$11="Northbound",$AH$11="Eastbound")),'Raw Data'!AT904,IF(AND($AE$11=$AL$5,OR($AH$11="Northbound",$AH$11="Eastbound")),'Raw Data'!AT1111,IF(AND($AE$11=$AL$6,OR($AH$11="Northbound",$AH$11="Eastbound")),'Raw Data'!AT1318,IF(AND($AE$11=$AL$7,OR($AH$11="Northbound",$AH$11="Eastbound")),'Raw Data'!AT1525,IF(AND($AE$11=$AL$1,OR($AH$11="Southbound",$AH$11="Westbound")),'Raw Data'!AT284,IF(AND($AE$11=$AL$2,OR($AH$11="Southbound",$AH$11="Westbound")),'Raw Data'!AT491,IF(AND($AE$11=$AL$3,OR($AH$11="Southbound",$AH$11="Westbound")),'Raw Data'!AT698,IF(AND($AE$11=$AL$4,OR($AH$11="Southbound",$AH$11="Westbound")),'Raw Data'!AT905,IF(AND($AE$11=$AL$5,OR($AH$11="Southbound",$AH$11="Westbound")),'Raw Data'!AT1112,IF(AND($AE$11=$AL$6,OR($AH$11="Southbound",$AH$11="Westbound")),'Raw Data'!AT1319,IF(AND($AE$11=$AL$7,OR($AH$11="Southbound",$AH$11="Westbound")),'Raw Data'!AT1526,IF(AND($AE$11=$AL$1,$AH$11="Combined"),SUM('Raw Data'!AT283:AT284),IF(AND($AE$11=$AL$2,$AH$11="Combined"),SUM('Raw Data'!AT490:AT491),IF(AND($AE$11=$AL$3,$AH$11="Combined"),SUM('Raw Data'!AT697:AT698),IF(AND($AE$11=$AL$4,$AH$11="Combined"),SUM('Raw Data'!AT904:AT905),IF(AND($AE$11=$AL$5,$AH$11="Combined"),SUM('Raw Data'!AT1111:AT1112),IF(AND($AE$11=$AL$6,$AH$11="Combined"),SUM('Raw Data'!AT1318:AT1319),IF(AND($AE$11=$AL$7,$AH$11="Combined"),SUM('Raw Data'!AT1525:AT1526),"Error")))))))))))))))))))))</f>
        <v>0</v>
      </c>
      <c r="K94" s="6">
        <f>IF(AND($AE$11=$AL$1,OR($AH$11="Northbound",$AH$11="Eastbound")),'Raw Data'!AU283,IF(AND($AE$11=$AL$2,OR($AH$11="Northbound",$AH$11="Eastbound")),'Raw Data'!AU490,IF(AND($AE$11=$AL$3,OR($AH$11="Northbound",$AH$11="Eastbound")),'Raw Data'!AU697,IF(AND($AE$11=$AL$4,OR($AH$11="Northbound",$AH$11="Eastbound")),'Raw Data'!AU904,IF(AND($AE$11=$AL$5,OR($AH$11="Northbound",$AH$11="Eastbound")),'Raw Data'!AU1111,IF(AND($AE$11=$AL$6,OR($AH$11="Northbound",$AH$11="Eastbound")),'Raw Data'!AU1318,IF(AND($AE$11=$AL$7,OR($AH$11="Northbound",$AH$11="Eastbound")),'Raw Data'!AU1525,IF(AND($AE$11=$AL$1,OR($AH$11="Southbound",$AH$11="Westbound")),'Raw Data'!AU284,IF(AND($AE$11=$AL$2,OR($AH$11="Southbound",$AH$11="Westbound")),'Raw Data'!AU491,IF(AND($AE$11=$AL$3,OR($AH$11="Southbound",$AH$11="Westbound")),'Raw Data'!AU698,IF(AND($AE$11=$AL$4,OR($AH$11="Southbound",$AH$11="Westbound")),'Raw Data'!AU905,IF(AND($AE$11=$AL$5,OR($AH$11="Southbound",$AH$11="Westbound")),'Raw Data'!AU1112,IF(AND($AE$11=$AL$6,OR($AH$11="Southbound",$AH$11="Westbound")),'Raw Data'!AU1319,IF(AND($AE$11=$AL$7,OR($AH$11="Southbound",$AH$11="Westbound")),'Raw Data'!AU1526,IF(AND($AE$11=$AL$1,$AH$11="Combined"),SUM('Raw Data'!AU283:AU284),IF(AND($AE$11=$AL$2,$AH$11="Combined"),SUM('Raw Data'!AU490:AU491),IF(AND($AE$11=$AL$3,$AH$11="Combined"),SUM('Raw Data'!AU697:AU698),IF(AND($AE$11=$AL$4,$AH$11="Combined"),SUM('Raw Data'!AU904:AU905),IF(AND($AE$11=$AL$5,$AH$11="Combined"),SUM('Raw Data'!AU1111:AU1112),IF(AND($AE$11=$AL$6,$AH$11="Combined"),SUM('Raw Data'!AU1318:AU1319),IF(AND($AE$11=$AL$7,$AH$11="Combined"),SUM('Raw Data'!AU1525:AU1526),"Error")))))))))))))))))))))</f>
        <v>0</v>
      </c>
      <c r="L94" s="6">
        <f>IF(AND($AE$11=$AL$1,OR($AH$11="Northbound",$AH$11="Eastbound")),'Raw Data'!AV283,IF(AND($AE$11=$AL$2,OR($AH$11="Northbound",$AH$11="Eastbound")),'Raw Data'!AV490,IF(AND($AE$11=$AL$3,OR($AH$11="Northbound",$AH$11="Eastbound")),'Raw Data'!AV697,IF(AND($AE$11=$AL$4,OR($AH$11="Northbound",$AH$11="Eastbound")),'Raw Data'!AV904,IF(AND($AE$11=$AL$5,OR($AH$11="Northbound",$AH$11="Eastbound")),'Raw Data'!AV1111,IF(AND($AE$11=$AL$6,OR($AH$11="Northbound",$AH$11="Eastbound")),'Raw Data'!AV1318,IF(AND($AE$11=$AL$7,OR($AH$11="Northbound",$AH$11="Eastbound")),'Raw Data'!AV1525,IF(AND($AE$11=$AL$1,OR($AH$11="Southbound",$AH$11="Westbound")),'Raw Data'!AV284,IF(AND($AE$11=$AL$2,OR($AH$11="Southbound",$AH$11="Westbound")),'Raw Data'!AV491,IF(AND($AE$11=$AL$3,OR($AH$11="Southbound",$AH$11="Westbound")),'Raw Data'!AV698,IF(AND($AE$11=$AL$4,OR($AH$11="Southbound",$AH$11="Westbound")),'Raw Data'!AV905,IF(AND($AE$11=$AL$5,OR($AH$11="Southbound",$AH$11="Westbound")),'Raw Data'!AV1112,IF(AND($AE$11=$AL$6,OR($AH$11="Southbound",$AH$11="Westbound")),'Raw Data'!AV1319,IF(AND($AE$11=$AL$7,OR($AH$11="Southbound",$AH$11="Westbound")),'Raw Data'!AV1526,IF(AND($AE$11=$AL$1,$AH$11="Combined"),SUM('Raw Data'!AV283:AV284),IF(AND($AE$11=$AL$2,$AH$11="Combined"),SUM('Raw Data'!AV490:AV491),IF(AND($AE$11=$AL$3,$AH$11="Combined"),SUM('Raw Data'!AV697:AV698),IF(AND($AE$11=$AL$4,$AH$11="Combined"),SUM('Raw Data'!AV904:AV905),IF(AND($AE$11=$AL$5,$AH$11="Combined"),SUM('Raw Data'!AV1111:AV1112),IF(AND($AE$11=$AL$6,$AH$11="Combined"),SUM('Raw Data'!AV1318:AV1319),IF(AND($AE$11=$AL$7,$AH$11="Combined"),SUM('Raw Data'!AV1525:AV1526),"Error")))))))))))))))))))))</f>
        <v>0</v>
      </c>
      <c r="M94" s="6">
        <f>IF(AND($AE$11=$AL$1,OR($AH$11="Northbound",$AH$11="Eastbound")),'Raw Data'!AW283,IF(AND($AE$11=$AL$2,OR($AH$11="Northbound",$AH$11="Eastbound")),'Raw Data'!AW490,IF(AND($AE$11=$AL$3,OR($AH$11="Northbound",$AH$11="Eastbound")),'Raw Data'!AW697,IF(AND($AE$11=$AL$4,OR($AH$11="Northbound",$AH$11="Eastbound")),'Raw Data'!AW904,IF(AND($AE$11=$AL$5,OR($AH$11="Northbound",$AH$11="Eastbound")),'Raw Data'!AW1111,IF(AND($AE$11=$AL$6,OR($AH$11="Northbound",$AH$11="Eastbound")),'Raw Data'!AW1318,IF(AND($AE$11=$AL$7,OR($AH$11="Northbound",$AH$11="Eastbound")),'Raw Data'!AW1525,IF(AND($AE$11=$AL$1,OR($AH$11="Southbound",$AH$11="Westbound")),'Raw Data'!AW284,IF(AND($AE$11=$AL$2,OR($AH$11="Southbound",$AH$11="Westbound")),'Raw Data'!AW491,IF(AND($AE$11=$AL$3,OR($AH$11="Southbound",$AH$11="Westbound")),'Raw Data'!AW698,IF(AND($AE$11=$AL$4,OR($AH$11="Southbound",$AH$11="Westbound")),'Raw Data'!AW905,IF(AND($AE$11=$AL$5,OR($AH$11="Southbound",$AH$11="Westbound")),'Raw Data'!AW1112,IF(AND($AE$11=$AL$6,OR($AH$11="Southbound",$AH$11="Westbound")),'Raw Data'!AW1319,IF(AND($AE$11=$AL$7,OR($AH$11="Southbound",$AH$11="Westbound")),'Raw Data'!AW1526,IF(AND($AE$11=$AL$1,$AH$11="Combined"),SUM('Raw Data'!AW283:AW284),IF(AND($AE$11=$AL$2,$AH$11="Combined"),SUM('Raw Data'!AW490:AW491),IF(AND($AE$11=$AL$3,$AH$11="Combined"),SUM('Raw Data'!AW697:AW698),IF(AND($AE$11=$AL$4,$AH$11="Combined"),SUM('Raw Data'!AW904:AW905),IF(AND($AE$11=$AL$5,$AH$11="Combined"),SUM('Raw Data'!AW1111:AW1112),IF(AND($AE$11=$AL$6,$AH$11="Combined"),SUM('Raw Data'!AW1318:AW1319),IF(AND($AE$11=$AL$7,$AH$11="Combined"),SUM('Raw Data'!AW1525:AW1526),"Error")))))))))))))))))))))</f>
        <v>0</v>
      </c>
      <c r="N94" s="6">
        <f>IF(AND($AE$11=$AL$1,OR($AH$11="Northbound",$AH$11="Eastbound")),'Raw Data'!AX283,IF(AND($AE$11=$AL$2,OR($AH$11="Northbound",$AH$11="Eastbound")),'Raw Data'!AX490,IF(AND($AE$11=$AL$3,OR($AH$11="Northbound",$AH$11="Eastbound")),'Raw Data'!AX697,IF(AND($AE$11=$AL$4,OR($AH$11="Northbound",$AH$11="Eastbound")),'Raw Data'!AX904,IF(AND($AE$11=$AL$5,OR($AH$11="Northbound",$AH$11="Eastbound")),'Raw Data'!AX1111,IF(AND($AE$11=$AL$6,OR($AH$11="Northbound",$AH$11="Eastbound")),'Raw Data'!AX1318,IF(AND($AE$11=$AL$7,OR($AH$11="Northbound",$AH$11="Eastbound")),'Raw Data'!AX1525,IF(AND($AE$11=$AL$1,OR($AH$11="Southbound",$AH$11="Westbound")),'Raw Data'!AX284,IF(AND($AE$11=$AL$2,OR($AH$11="Southbound",$AH$11="Westbound")),'Raw Data'!AX491,IF(AND($AE$11=$AL$3,OR($AH$11="Southbound",$AH$11="Westbound")),'Raw Data'!AX698,IF(AND($AE$11=$AL$4,OR($AH$11="Southbound",$AH$11="Westbound")),'Raw Data'!AX905,IF(AND($AE$11=$AL$5,OR($AH$11="Southbound",$AH$11="Westbound")),'Raw Data'!AX1112,IF(AND($AE$11=$AL$6,OR($AH$11="Southbound",$AH$11="Westbound")),'Raw Data'!AX1319,IF(AND($AE$11=$AL$7,OR($AH$11="Southbound",$AH$11="Westbound")),'Raw Data'!AX1526,IF(AND($AE$11=$AL$1,$AH$11="Combined"),SUM('Raw Data'!AX283:AX284),IF(AND($AE$11=$AL$2,$AH$11="Combined"),SUM('Raw Data'!AX490:AX491),IF(AND($AE$11=$AL$3,$AH$11="Combined"),SUM('Raw Data'!AX697:AX698),IF(AND($AE$11=$AL$4,$AH$11="Combined"),SUM('Raw Data'!AX904:AX905),IF(AND($AE$11=$AL$5,$AH$11="Combined"),SUM('Raw Data'!AX1111:AX1112),IF(AND($AE$11=$AL$6,$AH$11="Combined"),SUM('Raw Data'!AX1318:AX1319),IF(AND($AE$11=$AL$7,$AH$11="Combined"),SUM('Raw Data'!AX1525:AX1526),"Error")))))))))))))))))))))</f>
        <v>0</v>
      </c>
      <c r="O94" s="6">
        <f>IF(AND($AE$11=$AL$1,OR($AH$11="Northbound",$AH$11="Eastbound")),'Raw Data'!AY283,IF(AND($AE$11=$AL$2,OR($AH$11="Northbound",$AH$11="Eastbound")),'Raw Data'!AY490,IF(AND($AE$11=$AL$3,OR($AH$11="Northbound",$AH$11="Eastbound")),'Raw Data'!AY697,IF(AND($AE$11=$AL$4,OR($AH$11="Northbound",$AH$11="Eastbound")),'Raw Data'!AY904,IF(AND($AE$11=$AL$5,OR($AH$11="Northbound",$AH$11="Eastbound")),'Raw Data'!AY1111,IF(AND($AE$11=$AL$6,OR($AH$11="Northbound",$AH$11="Eastbound")),'Raw Data'!AY1318,IF(AND($AE$11=$AL$7,OR($AH$11="Northbound",$AH$11="Eastbound")),'Raw Data'!AY1525,IF(AND($AE$11=$AL$1,OR($AH$11="Southbound",$AH$11="Westbound")),'Raw Data'!AY284,IF(AND($AE$11=$AL$2,OR($AH$11="Southbound",$AH$11="Westbound")),'Raw Data'!AY491,IF(AND($AE$11=$AL$3,OR($AH$11="Southbound",$AH$11="Westbound")),'Raw Data'!AY698,IF(AND($AE$11=$AL$4,OR($AH$11="Southbound",$AH$11="Westbound")),'Raw Data'!AY905,IF(AND($AE$11=$AL$5,OR($AH$11="Southbound",$AH$11="Westbound")),'Raw Data'!AY1112,IF(AND($AE$11=$AL$6,OR($AH$11="Southbound",$AH$11="Westbound")),'Raw Data'!AY1319,IF(AND($AE$11=$AL$7,OR($AH$11="Southbound",$AH$11="Westbound")),'Raw Data'!AY1526,IF(AND($AE$11=$AL$1,$AH$11="Combined"),SUM('Raw Data'!AY283:AY284),IF(AND($AE$11=$AL$2,$AH$11="Combined"),SUM('Raw Data'!AY490:AY491),IF(AND($AE$11=$AL$3,$AH$11="Combined"),SUM('Raw Data'!AY697:AY698),IF(AND($AE$11=$AL$4,$AH$11="Combined"),SUM('Raw Data'!AY904:AY905),IF(AND($AE$11=$AL$5,$AH$11="Combined"),SUM('Raw Data'!AY1111:AY1112),IF(AND($AE$11=$AL$6,$AH$11="Combined"),SUM('Raw Data'!AY1318:AY1319),IF(AND($AE$11=$AL$7,$AH$11="Combined"),SUM('Raw Data'!AY1525:AY1526),"Error")))))))))))))))))))))</f>
        <v>0</v>
      </c>
      <c r="P94" s="6">
        <f>IF(AND($AE$11=$AL$1,OR($AH$11="Northbound",$AH$11="Eastbound")),'Raw Data'!AZ283,IF(AND($AE$11=$AL$2,OR($AH$11="Northbound",$AH$11="Eastbound")),'Raw Data'!AZ490,IF(AND($AE$11=$AL$3,OR($AH$11="Northbound",$AH$11="Eastbound")),'Raw Data'!AZ697,IF(AND($AE$11=$AL$4,OR($AH$11="Northbound",$AH$11="Eastbound")),'Raw Data'!AZ904,IF(AND($AE$11=$AL$5,OR($AH$11="Northbound",$AH$11="Eastbound")),'Raw Data'!AZ1111,IF(AND($AE$11=$AL$6,OR($AH$11="Northbound",$AH$11="Eastbound")),'Raw Data'!AZ1318,IF(AND($AE$11=$AL$7,OR($AH$11="Northbound",$AH$11="Eastbound")),'Raw Data'!AZ1525,IF(AND($AE$11=$AL$1,OR($AH$11="Southbound",$AH$11="Westbound")),'Raw Data'!AZ284,IF(AND($AE$11=$AL$2,OR($AH$11="Southbound",$AH$11="Westbound")),'Raw Data'!AZ491,IF(AND($AE$11=$AL$3,OR($AH$11="Southbound",$AH$11="Westbound")),'Raw Data'!AZ698,IF(AND($AE$11=$AL$4,OR($AH$11="Southbound",$AH$11="Westbound")),'Raw Data'!AZ905,IF(AND($AE$11=$AL$5,OR($AH$11="Southbound",$AH$11="Westbound")),'Raw Data'!AZ1112,IF(AND($AE$11=$AL$6,OR($AH$11="Southbound",$AH$11="Westbound")),'Raw Data'!AZ1319,IF(AND($AE$11=$AL$7,OR($AH$11="Southbound",$AH$11="Westbound")),'Raw Data'!AZ1526,IF(AND($AE$11=$AL$1,$AH$11="Combined"),SUM('Raw Data'!AZ283:AZ284),IF(AND($AE$11=$AL$2,$AH$11="Combined"),SUM('Raw Data'!AZ490:AZ491),IF(AND($AE$11=$AL$3,$AH$11="Combined"),SUM('Raw Data'!AZ697:AZ698),IF(AND($AE$11=$AL$4,$AH$11="Combined"),SUM('Raw Data'!AZ904:AZ905),IF(AND($AE$11=$AL$5,$AH$11="Combined"),SUM('Raw Data'!AZ1111:AZ1112),IF(AND($AE$11=$AL$6,$AH$11="Combined"),SUM('Raw Data'!AZ1318:AZ1319),IF(AND($AE$11=$AL$7,$AH$11="Combined"),SUM('Raw Data'!AZ1525:AZ1526),"Error")))))))))))))))))))))</f>
        <v>0</v>
      </c>
      <c r="Q94" s="6">
        <f>IF(AND($AE$11=$AL$1,OR($AH$11="Northbound",$AH$11="Eastbound")),'Raw Data'!BA283,IF(AND($AE$11=$AL$2,OR($AH$11="Northbound",$AH$11="Eastbound")),'Raw Data'!BA490,IF(AND($AE$11=$AL$3,OR($AH$11="Northbound",$AH$11="Eastbound")),'Raw Data'!BA697,IF(AND($AE$11=$AL$4,OR($AH$11="Northbound",$AH$11="Eastbound")),'Raw Data'!BA904,IF(AND($AE$11=$AL$5,OR($AH$11="Northbound",$AH$11="Eastbound")),'Raw Data'!BA1111,IF(AND($AE$11=$AL$6,OR($AH$11="Northbound",$AH$11="Eastbound")),'Raw Data'!BA1318,IF(AND($AE$11=$AL$7,OR($AH$11="Northbound",$AH$11="Eastbound")),'Raw Data'!BA1525,IF(AND($AE$11=$AL$1,OR($AH$11="Southbound",$AH$11="Westbound")),'Raw Data'!BA284,IF(AND($AE$11=$AL$2,OR($AH$11="Southbound",$AH$11="Westbound")),'Raw Data'!BA491,IF(AND($AE$11=$AL$3,OR($AH$11="Southbound",$AH$11="Westbound")),'Raw Data'!BA698,IF(AND($AE$11=$AL$4,OR($AH$11="Southbound",$AH$11="Westbound")),'Raw Data'!BA905,IF(AND($AE$11=$AL$5,OR($AH$11="Southbound",$AH$11="Westbound")),'Raw Data'!BA1112,IF(AND($AE$11=$AL$6,OR($AH$11="Southbound",$AH$11="Westbound")),'Raw Data'!BA1319,IF(AND($AE$11=$AL$7,OR($AH$11="Southbound",$AH$11="Westbound")),'Raw Data'!BA1526,IF(AND($AE$11=$AL$1,$AH$11="Combined"),SUM('Raw Data'!BA283:BA284),IF(AND($AE$11=$AL$2,$AH$11="Combined"),SUM('Raw Data'!BA490:BA491),IF(AND($AE$11=$AL$3,$AH$11="Combined"),SUM('Raw Data'!BA697:BA698),IF(AND($AE$11=$AL$4,$AH$11="Combined"),SUM('Raw Data'!BA904:BA905),IF(AND($AE$11=$AL$5,$AH$11="Combined"),SUM('Raw Data'!BA1111:BA1112),IF(AND($AE$11=$AL$6,$AH$11="Combined"),SUM('Raw Data'!BA1318:BA1319),IF(AND($AE$11=$AL$7,$AH$11="Combined"),SUM('Raw Data'!BA1525:BA1526),"Error")))))))))))))))))))))</f>
        <v>0</v>
      </c>
      <c r="R94" s="6">
        <f>IF(AND($AE$11=$AL$1,OR($AH$11="Northbound",$AH$11="Eastbound")),'Raw Data'!BB283,IF(AND($AE$11=$AL$2,OR($AH$11="Northbound",$AH$11="Eastbound")),'Raw Data'!BB490,IF(AND($AE$11=$AL$3,OR($AH$11="Northbound",$AH$11="Eastbound")),'Raw Data'!BB697,IF(AND($AE$11=$AL$4,OR($AH$11="Northbound",$AH$11="Eastbound")),'Raw Data'!BB904,IF(AND($AE$11=$AL$5,OR($AH$11="Northbound",$AH$11="Eastbound")),'Raw Data'!BB1111,IF(AND($AE$11=$AL$6,OR($AH$11="Northbound",$AH$11="Eastbound")),'Raw Data'!BB1318,IF(AND($AE$11=$AL$7,OR($AH$11="Northbound",$AH$11="Eastbound")),'Raw Data'!BB1525,IF(AND($AE$11=$AL$1,OR($AH$11="Southbound",$AH$11="Westbound")),'Raw Data'!BB284,IF(AND($AE$11=$AL$2,OR($AH$11="Southbound",$AH$11="Westbound")),'Raw Data'!BB491,IF(AND($AE$11=$AL$3,OR($AH$11="Southbound",$AH$11="Westbound")),'Raw Data'!BB698,IF(AND($AE$11=$AL$4,OR($AH$11="Southbound",$AH$11="Westbound")),'Raw Data'!BB905,IF(AND($AE$11=$AL$5,OR($AH$11="Southbound",$AH$11="Westbound")),'Raw Data'!BB1112,IF(AND($AE$11=$AL$6,OR($AH$11="Southbound",$AH$11="Westbound")),'Raw Data'!BB1319,IF(AND($AE$11=$AL$7,OR($AH$11="Southbound",$AH$11="Westbound")),'Raw Data'!BB1526,IF(AND($AE$11=$AL$1,$AH$11="Combined"),SUM('Raw Data'!BB283:BB284),IF(AND($AE$11=$AL$2,$AH$11="Combined"),SUM('Raw Data'!BB490:BB491),IF(AND($AE$11=$AL$3,$AH$11="Combined"),SUM('Raw Data'!BB697:BB698),IF(AND($AE$11=$AL$4,$AH$11="Combined"),SUM('Raw Data'!BB904:BB905),IF(AND($AE$11=$AL$5,$AH$11="Combined"),SUM('Raw Data'!BB1111:BB1112),IF(AND($AE$11=$AL$6,$AH$11="Combined"),SUM('Raw Data'!BB1318:BB1319),IF(AND($AE$11=$AL$7,$AH$11="Combined"),SUM('Raw Data'!BB1525:BB1526),"Error")))))))))))))))))))))</f>
        <v>0</v>
      </c>
      <c r="S94" s="6">
        <f>IF(AND($AE$11=$AL$1,OR($AH$11="Northbound",$AH$11="Eastbound")),'Raw Data'!BC283,IF(AND($AE$11=$AL$2,OR($AH$11="Northbound",$AH$11="Eastbound")),'Raw Data'!BC490,IF(AND($AE$11=$AL$3,OR($AH$11="Northbound",$AH$11="Eastbound")),'Raw Data'!BC697,IF(AND($AE$11=$AL$4,OR($AH$11="Northbound",$AH$11="Eastbound")),'Raw Data'!BC904,IF(AND($AE$11=$AL$5,OR($AH$11="Northbound",$AH$11="Eastbound")),'Raw Data'!BC1111,IF(AND($AE$11=$AL$6,OR($AH$11="Northbound",$AH$11="Eastbound")),'Raw Data'!BC1318,IF(AND($AE$11=$AL$7,OR($AH$11="Northbound",$AH$11="Eastbound")),'Raw Data'!BC1525,IF(AND($AE$11=$AL$1,OR($AH$11="Southbound",$AH$11="Westbound")),'Raw Data'!BC284,IF(AND($AE$11=$AL$2,OR($AH$11="Southbound",$AH$11="Westbound")),'Raw Data'!BC491,IF(AND($AE$11=$AL$3,OR($AH$11="Southbound",$AH$11="Westbound")),'Raw Data'!BC698,IF(AND($AE$11=$AL$4,OR($AH$11="Southbound",$AH$11="Westbound")),'Raw Data'!BC905,IF(AND($AE$11=$AL$5,OR($AH$11="Southbound",$AH$11="Westbound")),'Raw Data'!BC1112,IF(AND($AE$11=$AL$6,OR($AH$11="Southbound",$AH$11="Westbound")),'Raw Data'!BC1319,IF(AND($AE$11=$AL$7,OR($AH$11="Southbound",$AH$11="Westbound")),'Raw Data'!BC1526,IF(AND($AE$11=$AL$1,$AH$11="Combined"),SUM('Raw Data'!BC283:BC284),IF(AND($AE$11=$AL$2,$AH$11="Combined"),SUM('Raw Data'!BC490:BC491),IF(AND($AE$11=$AL$3,$AH$11="Combined"),SUM('Raw Data'!BC697:BC698),IF(AND($AE$11=$AL$4,$AH$11="Combined"),SUM('Raw Data'!BC904:BC905),IF(AND($AE$11=$AL$5,$AH$11="Combined"),SUM('Raw Data'!BC1111:BC1112),IF(AND($AE$11=$AL$6,$AH$11="Combined"),SUM('Raw Data'!BC1318:BC1319),IF(AND($AE$11=$AL$7,$AH$11="Combined"),SUM('Raw Data'!BC1525:BC1526),"Error")))))))))))))))))))))</f>
        <v>0</v>
      </c>
      <c r="T94" s="6">
        <f>IF(AND($AE$11=$AL$1,OR($AH$11="Northbound",$AH$11="Eastbound")),'Raw Data'!BD283,IF(AND($AE$11=$AL$2,OR($AH$11="Northbound",$AH$11="Eastbound")),'Raw Data'!BD490,IF(AND($AE$11=$AL$3,OR($AH$11="Northbound",$AH$11="Eastbound")),'Raw Data'!BD697,IF(AND($AE$11=$AL$4,OR($AH$11="Northbound",$AH$11="Eastbound")),'Raw Data'!BD904,IF(AND($AE$11=$AL$5,OR($AH$11="Northbound",$AH$11="Eastbound")),'Raw Data'!BD1111,IF(AND($AE$11=$AL$6,OR($AH$11="Northbound",$AH$11="Eastbound")),'Raw Data'!BD1318,IF(AND($AE$11=$AL$7,OR($AH$11="Northbound",$AH$11="Eastbound")),'Raw Data'!BD1525,IF(AND($AE$11=$AL$1,OR($AH$11="Southbound",$AH$11="Westbound")),'Raw Data'!BD284,IF(AND($AE$11=$AL$2,OR($AH$11="Southbound",$AH$11="Westbound")),'Raw Data'!BD491,IF(AND($AE$11=$AL$3,OR($AH$11="Southbound",$AH$11="Westbound")),'Raw Data'!BD698,IF(AND($AE$11=$AL$4,OR($AH$11="Southbound",$AH$11="Westbound")),'Raw Data'!BD905,IF(AND($AE$11=$AL$5,OR($AH$11="Southbound",$AH$11="Westbound")),'Raw Data'!BD1112,IF(AND($AE$11=$AL$6,OR($AH$11="Southbound",$AH$11="Westbound")),'Raw Data'!BD1319,IF(AND($AE$11=$AL$7,OR($AH$11="Southbound",$AH$11="Westbound")),'Raw Data'!BD1526,IF(AND($AE$11=$AL$1,$AH$11="Combined"),SUM('Raw Data'!BD283:BD284),IF(AND($AE$11=$AL$2,$AH$11="Combined"),SUM('Raw Data'!BD490:BD491),IF(AND($AE$11=$AL$3,$AH$11="Combined"),SUM('Raw Data'!BD697:BD698),IF(AND($AE$11=$AL$4,$AH$11="Combined"),SUM('Raw Data'!BD904:BD905),IF(AND($AE$11=$AL$5,$AH$11="Combined"),SUM('Raw Data'!BD1111:BD1112),IF(AND($AE$11=$AL$6,$AH$11="Combined"),SUM('Raw Data'!BD1318:BD1319),IF(AND($AE$11=$AL$7,$AH$11="Combined"),SUM('Raw Data'!BD1525:BD1526),"Error")))))))))))))))))))))</f>
        <v>0</v>
      </c>
      <c r="U94" s="6">
        <f>IF(AND($AE$11=$AL$1,OR($AH$11="Northbound",$AH$11="Eastbound")),'Raw Data'!BE283,IF(AND($AE$11=$AL$2,OR($AH$11="Northbound",$AH$11="Eastbound")),'Raw Data'!BE490,IF(AND($AE$11=$AL$3,OR($AH$11="Northbound",$AH$11="Eastbound")),'Raw Data'!BE697,IF(AND($AE$11=$AL$4,OR($AH$11="Northbound",$AH$11="Eastbound")),'Raw Data'!BE904,IF(AND($AE$11=$AL$5,OR($AH$11="Northbound",$AH$11="Eastbound")),'Raw Data'!BE1111,IF(AND($AE$11=$AL$6,OR($AH$11="Northbound",$AH$11="Eastbound")),'Raw Data'!BE1318,IF(AND($AE$11=$AL$7,OR($AH$11="Northbound",$AH$11="Eastbound")),'Raw Data'!BE1525,IF(AND($AE$11=$AL$1,OR($AH$11="Southbound",$AH$11="Westbound")),'Raw Data'!BE284,IF(AND($AE$11=$AL$2,OR($AH$11="Southbound",$AH$11="Westbound")),'Raw Data'!BE491,IF(AND($AE$11=$AL$3,OR($AH$11="Southbound",$AH$11="Westbound")),'Raw Data'!BE698,IF(AND($AE$11=$AL$4,OR($AH$11="Southbound",$AH$11="Westbound")),'Raw Data'!BE905,IF(AND($AE$11=$AL$5,OR($AH$11="Southbound",$AH$11="Westbound")),'Raw Data'!BE1112,IF(AND($AE$11=$AL$6,OR($AH$11="Southbound",$AH$11="Westbound")),'Raw Data'!BE1319,IF(AND($AE$11=$AL$7,OR($AH$11="Southbound",$AH$11="Westbound")),'Raw Data'!BE1526,IF(AND($AE$11=$AL$1,$AH$11="Combined"),SUM('Raw Data'!BE283:BE284),IF(AND($AE$11=$AL$2,$AH$11="Combined"),SUM('Raw Data'!BE490:BE491),IF(AND($AE$11=$AL$3,$AH$11="Combined"),SUM('Raw Data'!BE697:BE698),IF(AND($AE$11=$AL$4,$AH$11="Combined"),SUM('Raw Data'!BE904:BE905),IF(AND($AE$11=$AL$5,$AH$11="Combined"),SUM('Raw Data'!BE1111:BE1112),IF(AND($AE$11=$AL$6,$AH$11="Combined"),SUM('Raw Data'!BE1318:BE1319),IF(AND($AE$11=$AL$7,$AH$11="Combined"),SUM('Raw Data'!BE1525:BE1526),"Error")))))))))))))))))))))</f>
        <v>0</v>
      </c>
      <c r="V94" s="6">
        <f>IF(AND($AE$11=$AL$1,OR($AH$11="Northbound",$AH$11="Eastbound")),'Raw Data'!BF283,IF(AND($AE$11=$AL$2,OR($AH$11="Northbound",$AH$11="Eastbound")),'Raw Data'!BF490,IF(AND($AE$11=$AL$3,OR($AH$11="Northbound",$AH$11="Eastbound")),'Raw Data'!BF697,IF(AND($AE$11=$AL$4,OR($AH$11="Northbound",$AH$11="Eastbound")),'Raw Data'!BF904,IF(AND($AE$11=$AL$5,OR($AH$11="Northbound",$AH$11="Eastbound")),'Raw Data'!BF1111,IF(AND($AE$11=$AL$6,OR($AH$11="Northbound",$AH$11="Eastbound")),'Raw Data'!BF1318,IF(AND($AE$11=$AL$7,OR($AH$11="Northbound",$AH$11="Eastbound")),'Raw Data'!BF1525,IF(AND($AE$11=$AL$1,OR($AH$11="Southbound",$AH$11="Westbound")),'Raw Data'!BF284,IF(AND($AE$11=$AL$2,OR($AH$11="Southbound",$AH$11="Westbound")),'Raw Data'!BF491,IF(AND($AE$11=$AL$3,OR($AH$11="Southbound",$AH$11="Westbound")),'Raw Data'!BF698,IF(AND($AE$11=$AL$4,OR($AH$11="Southbound",$AH$11="Westbound")),'Raw Data'!BF905,IF(AND($AE$11=$AL$5,OR($AH$11="Southbound",$AH$11="Westbound")),'Raw Data'!BF1112,IF(AND($AE$11=$AL$6,OR($AH$11="Southbound",$AH$11="Westbound")),'Raw Data'!BF1319,IF(AND($AE$11=$AL$7,OR($AH$11="Southbound",$AH$11="Westbound")),'Raw Data'!BF1526,IF(AND($AE$11=$AL$1,$AH$11="Combined"),SUM('Raw Data'!BF283:BF284),IF(AND($AE$11=$AL$2,$AH$11="Combined"),SUM('Raw Data'!BF490:BF491),IF(AND($AE$11=$AL$3,$AH$11="Combined"),SUM('Raw Data'!BF697:BF698),IF(AND($AE$11=$AL$4,$AH$11="Combined"),SUM('Raw Data'!BF904:BF905),IF(AND($AE$11=$AL$5,$AH$11="Combined"),SUM('Raw Data'!BF1111:BF1112),IF(AND($AE$11=$AL$6,$AH$11="Combined"),SUM('Raw Data'!BF1318:BF1319),IF(AND($AE$11=$AL$7,$AH$11="Combined"),SUM('Raw Data'!BF1525:BF1526),"Error")))))))))))))))))))))</f>
        <v>0</v>
      </c>
      <c r="W94" s="6">
        <f>IF(AND($AE$11=$AL$1,OR($AH$11="Northbound",$AH$11="Eastbound")),'Raw Data'!BG283,IF(AND($AE$11=$AL$2,OR($AH$11="Northbound",$AH$11="Eastbound")),'Raw Data'!BG490,IF(AND($AE$11=$AL$3,OR($AH$11="Northbound",$AH$11="Eastbound")),'Raw Data'!BG697,IF(AND($AE$11=$AL$4,OR($AH$11="Northbound",$AH$11="Eastbound")),'Raw Data'!BG904,IF(AND($AE$11=$AL$5,OR($AH$11="Northbound",$AH$11="Eastbound")),'Raw Data'!BG1111,IF(AND($AE$11=$AL$6,OR($AH$11="Northbound",$AH$11="Eastbound")),'Raw Data'!BG1318,IF(AND($AE$11=$AL$7,OR($AH$11="Northbound",$AH$11="Eastbound")),'Raw Data'!BG1525,IF(AND($AE$11=$AL$1,OR($AH$11="Southbound",$AH$11="Westbound")),'Raw Data'!BG284,IF(AND($AE$11=$AL$2,OR($AH$11="Southbound",$AH$11="Westbound")),'Raw Data'!BG491,IF(AND($AE$11=$AL$3,OR($AH$11="Southbound",$AH$11="Westbound")),'Raw Data'!BG698,IF(AND($AE$11=$AL$4,OR($AH$11="Southbound",$AH$11="Westbound")),'Raw Data'!BG905,IF(AND($AE$11=$AL$5,OR($AH$11="Southbound",$AH$11="Westbound")),'Raw Data'!BG1112,IF(AND($AE$11=$AL$6,OR($AH$11="Southbound",$AH$11="Westbound")),'Raw Data'!BG1319,IF(AND($AE$11=$AL$7,OR($AH$11="Southbound",$AH$11="Westbound")),'Raw Data'!BG1526,IF(AND($AE$11=$AL$1,$AH$11="Combined"),SUM('Raw Data'!BG283:BG284),IF(AND($AE$11=$AL$2,$AH$11="Combined"),SUM('Raw Data'!BG490:BG491),IF(AND($AE$11=$AL$3,$AH$11="Combined"),SUM('Raw Data'!BG697:BG698),IF(AND($AE$11=$AL$4,$AH$11="Combined"),SUM('Raw Data'!BG904:BG905),IF(AND($AE$11=$AL$5,$AH$11="Combined"),SUM('Raw Data'!BG1111:BG1112),IF(AND($AE$11=$AL$6,$AH$11="Combined"),SUM('Raw Data'!BG1318:BG1319),IF(AND($AE$11=$AL$7,$AH$11="Combined"),SUM('Raw Data'!BG1525:BG1526),"Error")))))))))))))))))))))</f>
        <v>0</v>
      </c>
      <c r="X94" s="6">
        <f t="shared" si="5"/>
        <v>3</v>
      </c>
      <c r="Y94" s="24">
        <f t="shared" si="3"/>
        <v>23.076923076923077</v>
      </c>
      <c r="Z94" s="6" t="str">
        <f>IF(AND($AE$11=$AL$1,OR($AH$11="Northbound",$AH$11="Eastbound")),'Raw Data'!BH283,IF(AND($AE$11=$AL$2,OR($AH$11="Northbound",$AH$11="Eastbound")),'Raw Data'!BH490,IF(AND($AE$11=$AL$3,OR($AH$11="Northbound",$AH$11="Eastbound")),'Raw Data'!BH697,IF(AND($AE$11=$AL$4,OR($AH$11="Northbound",$AH$11="Eastbound")),'Raw Data'!BH904,IF(AND($AE$11=$AL$5,OR($AH$11="Northbound",$AH$11="Eastbound")),'Raw Data'!BH1111,IF(AND($AE$11=$AL$6,OR($AH$11="Northbound",$AH$11="Eastbound")),'Raw Data'!BH1318,IF(AND($AE$11=$AL$7,OR($AH$11="Northbound",$AH$11="Eastbound")),'Raw Data'!BH1525,IF(AND($AE$11=$AL$1,OR($AH$11="Southbound",$AH$11="Westbound")),'Raw Data'!BH284,IF(AND($AE$11=$AL$2,OR($AH$11="Southbound",$AH$11="Westbound")),'Raw Data'!BH491,IF(AND($AE$11=$AL$3,OR($AH$11="Southbound",$AH$11="Westbound")),'Raw Data'!BH698,IF(AND($AE$11=$AL$4,OR($AH$11="Southbound",$AH$11="Westbound")),'Raw Data'!BH905,IF(AND($AE$11=$AL$5,OR($AH$11="Southbound",$AH$11="Westbound")),'Raw Data'!BH1112,IF(AND($AE$11=$AL$6,OR($AH$11="Southbound",$AH$11="Westbound")),'Raw Data'!BH1319,IF(AND($AE$11=$AL$7,OR($AH$11="Southbound",$AH$11="Westbound")),'Raw Data'!BH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4" s="6" t="str">
        <f>IF(AND($AE$11=$AL$1,OR($AH$11="Northbound",$AH$11="Eastbound")),'Raw Data'!BI283,IF(AND($AE$11=$AL$2,OR($AH$11="Northbound",$AH$11="Eastbound")),'Raw Data'!BI490,IF(AND($AE$11=$AL$3,OR($AH$11="Northbound",$AH$11="Eastbound")),'Raw Data'!BI697,IF(AND($AE$11=$AL$4,OR($AH$11="Northbound",$AH$11="Eastbound")),'Raw Data'!BI904,IF(AND($AE$11=$AL$5,OR($AH$11="Northbound",$AH$11="Eastbound")),'Raw Data'!BI1111,IF(AND($AE$11=$AL$6,OR($AH$11="Northbound",$AH$11="Eastbound")),'Raw Data'!BI1318,IF(AND($AE$11=$AL$7,OR($AH$11="Northbound",$AH$11="Eastbound")),'Raw Data'!BI1525,IF(AND($AE$11=$AL$1,OR($AH$11="Southbound",$AH$11="Westbound")),'Raw Data'!BI284,IF(AND($AE$11=$AL$2,OR($AH$11="Southbound",$AH$11="Westbound")),'Raw Data'!BI491,IF(AND($AE$11=$AL$3,OR($AH$11="Southbound",$AH$11="Westbound")),'Raw Data'!BI698,IF(AND($AE$11=$AL$4,OR($AH$11="Southbound",$AH$11="Westbound")),'Raw Data'!BI905,IF(AND($AE$11=$AL$5,OR($AH$11="Southbound",$AH$11="Westbound")),'Raw Data'!BI1112,IF(AND($AE$11=$AL$6,OR($AH$11="Southbound",$AH$11="Westbound")),'Raw Data'!BI1319,IF(AND($AE$11=$AL$7,OR($AH$11="Southbound",$AH$11="Westbound")),'Raw Data'!BI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4" s="6" t="str">
        <f>IF(AND($AE$11=$AL$1,OR($AH$11="Northbound",$AH$11="Eastbound")),'Raw Data'!BJ283,IF(AND($AE$11=$AL$2,OR($AH$11="Northbound",$AH$11="Eastbound")),'Raw Data'!BJ490,IF(AND($AE$11=$AL$3,OR($AH$11="Northbound",$AH$11="Eastbound")),'Raw Data'!BJ697,IF(AND($AE$11=$AL$4,OR($AH$11="Northbound",$AH$11="Eastbound")),'Raw Data'!BJ904,IF(AND($AE$11=$AL$5,OR($AH$11="Northbound",$AH$11="Eastbound")),'Raw Data'!BJ1111,IF(AND($AE$11=$AL$6,OR($AH$11="Northbound",$AH$11="Eastbound")),'Raw Data'!BJ1318,IF(AND($AE$11=$AL$7,OR($AH$11="Northbound",$AH$11="Eastbound")),'Raw Data'!BJ1525,IF(AND($AE$11=$AL$1,OR($AH$11="Southbound",$AH$11="Westbound")),'Raw Data'!BJ284,IF(AND($AE$11=$AL$2,OR($AH$11="Southbound",$AH$11="Westbound")),'Raw Data'!BJ491,IF(AND($AE$11=$AL$3,OR($AH$11="Southbound",$AH$11="Westbound")),'Raw Data'!BJ698,IF(AND($AE$11=$AL$4,OR($AH$11="Southbound",$AH$11="Westbound")),'Raw Data'!BJ905,IF(AND($AE$11=$AL$5,OR($AH$11="Southbound",$AH$11="Westbound")),'Raw Data'!BJ1112,IF(AND($AE$11=$AL$6,OR($AH$11="Southbound",$AH$11="Westbound")),'Raw Data'!BJ1319,IF(AND($AE$11=$AL$7,OR($AH$11="Southbound",$AH$11="Westbound")),'Raw Data'!BJ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4" s="70" t="str">
        <f>IF(AND($AE$11=$AL$1,OR($AH$11="Northbound",$AH$11="Eastbound")),'Raw Data'!BK283,IF(AND($AE$11=$AL$2,OR($AH$11="Northbound",$AH$11="Eastbound")),'Raw Data'!BK490,IF(AND($AE$11=$AL$3,OR($AH$11="Northbound",$AH$11="Eastbound")),'Raw Data'!BK697,IF(AND($AE$11=$AL$4,OR($AH$11="Northbound",$AH$11="Eastbound")),'Raw Data'!BK904,IF(AND($AE$11=$AL$5,OR($AH$11="Northbound",$AH$11="Eastbound")),'Raw Data'!BK1111,IF(AND($AE$11=$AL$6,OR($AH$11="Northbound",$AH$11="Eastbound")),'Raw Data'!BK1318,IF(AND($AE$11=$AL$7,OR($AH$11="Northbound",$AH$11="Eastbound")),'Raw Data'!BK1525,IF(AND($AE$11=$AL$1,OR($AH$11="Southbound",$AH$11="Westbound")),'Raw Data'!BK284,IF(AND($AE$11=$AL$2,OR($AH$11="Southbound",$AH$11="Westbound")),'Raw Data'!BK491,IF(AND($AE$11=$AL$3,OR($AH$11="Southbound",$AH$11="Westbound")),'Raw Data'!BK698,IF(AND($AE$11=$AL$4,OR($AH$11="Southbound",$AH$11="Westbound")),'Raw Data'!BK905,IF(AND($AE$11=$AL$5,OR($AH$11="Southbound",$AH$11="Westbound")),'Raw Data'!BK1112,IF(AND($AE$11=$AL$6,OR($AH$11="Southbound",$AH$11="Westbound")),'Raw Data'!BK1319,IF(AND($AE$11=$AL$7,OR($AH$11="Southbound",$AH$11="Westbound")),'Raw Data'!BK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4" s="47"/>
      <c r="AF94" s="47"/>
      <c r="AG94" s="47"/>
      <c r="AH94" s="47"/>
      <c r="AI94" s="47"/>
      <c r="AJ94" s="47"/>
      <c r="AK94" s="47"/>
      <c r="AL94" s="51"/>
      <c r="AM94" s="51"/>
      <c r="AN94" s="41"/>
      <c r="AO94" s="51"/>
      <c r="AQ94" s="47"/>
      <c r="AR94" s="47"/>
      <c r="AT94" s="47"/>
      <c r="AU94" s="47"/>
    </row>
    <row r="95" spans="1:47" ht="13.8" x14ac:dyDescent="0.25">
      <c r="A95" s="43">
        <v>0.84375</v>
      </c>
      <c r="B95" s="54">
        <f t="shared" si="4"/>
        <v>12</v>
      </c>
      <c r="C95" s="6">
        <f>IF(AND($AE$11=$AL$1,OR($AH$11="Northbound",$AH$11="Eastbound")),'Raw Data'!AM285,IF(AND($AE$11=$AL$2,OR($AH$11="Northbound",$AH$11="Eastbound")),'Raw Data'!AM492,IF(AND($AE$11=$AL$3,OR($AH$11="Northbound",$AH$11="Eastbound")),'Raw Data'!AM699,IF(AND($AE$11=$AL$4,OR($AH$11="Northbound",$AH$11="Eastbound")),'Raw Data'!AM906,IF(AND($AE$11=$AL$5,OR($AH$11="Northbound",$AH$11="Eastbound")),'Raw Data'!AM1113,IF(AND($AE$11=$AL$6,OR($AH$11="Northbound",$AH$11="Eastbound")),'Raw Data'!AM1320,IF(AND($AE$11=$AL$7,OR($AH$11="Northbound",$AH$11="Eastbound")),'Raw Data'!AM1527,IF(AND($AE$11=$AL$1,OR($AH$11="Southbound",$AH$11="Westbound")),'Raw Data'!AM286,IF(AND($AE$11=$AL$2,OR($AH$11="Southbound",$AH$11="Westbound")),'Raw Data'!AM493,IF(AND($AE$11=$AL$3,OR($AH$11="Southbound",$AH$11="Westbound")),'Raw Data'!AM700,IF(AND($AE$11=$AL$4,OR($AH$11="Southbound",$AH$11="Westbound")),'Raw Data'!AM907,IF(AND($AE$11=$AL$5,OR($AH$11="Southbound",$AH$11="Westbound")),'Raw Data'!AM1114,IF(AND($AE$11=$AL$6,OR($AH$11="Southbound",$AH$11="Westbound")),'Raw Data'!AM1321,IF(AND($AE$11=$AL$7,OR($AH$11="Southbound",$AH$11="Westbound")),'Raw Data'!AM1528,IF(AND($AE$11=$AL$1,$AH$11="Combined"),SUM('Raw Data'!AM285:AM286),IF(AND($AE$11=$AL$2,$AH$11="Combined"),SUM('Raw Data'!AM492:AM493),IF(AND($AE$11=$AL$3,$AH$11="Combined"),SUM('Raw Data'!AM699:AM700),IF(AND($AE$11=$AL$4,$AH$11="Combined"),SUM('Raw Data'!AM906:AM907),IF(AND($AE$11=$AL$5,$AH$11="Combined"),SUM('Raw Data'!AM1113:AM1114),IF(AND($AE$11=$AL$6,$AH$11="Combined"),SUM('Raw Data'!AM1320:AM1321),IF(AND($AE$11=$AL$7,$AH$11="Combined"),SUM('Raw Data'!AM1527:AM1528),"Error")))))))))))))))))))))</f>
        <v>0</v>
      </c>
      <c r="D95" s="6">
        <f>IF(AND($AE$11=$AL$1,OR($AH$11="Northbound",$AH$11="Eastbound")),'Raw Data'!AN285,IF(AND($AE$11=$AL$2,OR($AH$11="Northbound",$AH$11="Eastbound")),'Raw Data'!AN492,IF(AND($AE$11=$AL$3,OR($AH$11="Northbound",$AH$11="Eastbound")),'Raw Data'!AN699,IF(AND($AE$11=$AL$4,OR($AH$11="Northbound",$AH$11="Eastbound")),'Raw Data'!AN906,IF(AND($AE$11=$AL$5,OR($AH$11="Northbound",$AH$11="Eastbound")),'Raw Data'!AN1113,IF(AND($AE$11=$AL$6,OR($AH$11="Northbound",$AH$11="Eastbound")),'Raw Data'!AN1320,IF(AND($AE$11=$AL$7,OR($AH$11="Northbound",$AH$11="Eastbound")),'Raw Data'!AN1527,IF(AND($AE$11=$AL$1,OR($AH$11="Southbound",$AH$11="Westbound")),'Raw Data'!AN286,IF(AND($AE$11=$AL$2,OR($AH$11="Southbound",$AH$11="Westbound")),'Raw Data'!AN493,IF(AND($AE$11=$AL$3,OR($AH$11="Southbound",$AH$11="Westbound")),'Raw Data'!AN700,IF(AND($AE$11=$AL$4,OR($AH$11="Southbound",$AH$11="Westbound")),'Raw Data'!AN907,IF(AND($AE$11=$AL$5,OR($AH$11="Southbound",$AH$11="Westbound")),'Raw Data'!AN1114,IF(AND($AE$11=$AL$6,OR($AH$11="Southbound",$AH$11="Westbound")),'Raw Data'!AN1321,IF(AND($AE$11=$AL$7,OR($AH$11="Southbound",$AH$11="Westbound")),'Raw Data'!AN1528,IF(AND($AE$11=$AL$1,$AH$11="Combined"),SUM('Raw Data'!AN285:AN286),IF(AND($AE$11=$AL$2,$AH$11="Combined"),SUM('Raw Data'!AN492:AN493),IF(AND($AE$11=$AL$3,$AH$11="Combined"),SUM('Raw Data'!AN699:AN700),IF(AND($AE$11=$AL$4,$AH$11="Combined"),SUM('Raw Data'!AN906:AN907),IF(AND($AE$11=$AL$5,$AH$11="Combined"),SUM('Raw Data'!AN1113:AN1114),IF(AND($AE$11=$AL$6,$AH$11="Combined"),SUM('Raw Data'!AN1320:AN1321),IF(AND($AE$11=$AL$7,$AH$11="Combined"),SUM('Raw Data'!AN1527:AN1528),"Error")))))))))))))))))))))</f>
        <v>1</v>
      </c>
      <c r="E95" s="6">
        <f>IF(AND($AE$11=$AL$1,OR($AH$11="Northbound",$AH$11="Eastbound")),'Raw Data'!AO285,IF(AND($AE$11=$AL$2,OR($AH$11="Northbound",$AH$11="Eastbound")),'Raw Data'!AO492,IF(AND($AE$11=$AL$3,OR($AH$11="Northbound",$AH$11="Eastbound")),'Raw Data'!AO699,IF(AND($AE$11=$AL$4,OR($AH$11="Northbound",$AH$11="Eastbound")),'Raw Data'!AO906,IF(AND($AE$11=$AL$5,OR($AH$11="Northbound",$AH$11="Eastbound")),'Raw Data'!AO1113,IF(AND($AE$11=$AL$6,OR($AH$11="Northbound",$AH$11="Eastbound")),'Raw Data'!AO1320,IF(AND($AE$11=$AL$7,OR($AH$11="Northbound",$AH$11="Eastbound")),'Raw Data'!AO1527,IF(AND($AE$11=$AL$1,OR($AH$11="Southbound",$AH$11="Westbound")),'Raw Data'!AO286,IF(AND($AE$11=$AL$2,OR($AH$11="Southbound",$AH$11="Westbound")),'Raw Data'!AO493,IF(AND($AE$11=$AL$3,OR($AH$11="Southbound",$AH$11="Westbound")),'Raw Data'!AO700,IF(AND($AE$11=$AL$4,OR($AH$11="Southbound",$AH$11="Westbound")),'Raw Data'!AO907,IF(AND($AE$11=$AL$5,OR($AH$11="Southbound",$AH$11="Westbound")),'Raw Data'!AO1114,IF(AND($AE$11=$AL$6,OR($AH$11="Southbound",$AH$11="Westbound")),'Raw Data'!AO1321,IF(AND($AE$11=$AL$7,OR($AH$11="Southbound",$AH$11="Westbound")),'Raw Data'!AO1528,IF(AND($AE$11=$AL$1,$AH$11="Combined"),SUM('Raw Data'!AO285:AO286),IF(AND($AE$11=$AL$2,$AH$11="Combined"),SUM('Raw Data'!AO492:AO493),IF(AND($AE$11=$AL$3,$AH$11="Combined"),SUM('Raw Data'!AO699:AO700),IF(AND($AE$11=$AL$4,$AH$11="Combined"),SUM('Raw Data'!AO906:AO907),IF(AND($AE$11=$AL$5,$AH$11="Combined"),SUM('Raw Data'!AO1113:AO1114),IF(AND($AE$11=$AL$6,$AH$11="Combined"),SUM('Raw Data'!AO1320:AO1321),IF(AND($AE$11=$AL$7,$AH$11="Combined"),SUM('Raw Data'!AO1527:AO1528),"Error")))))))))))))))))))))</f>
        <v>6</v>
      </c>
      <c r="F95" s="6">
        <f>IF(AND($AE$11=$AL$1,OR($AH$11="Northbound",$AH$11="Eastbound")),'Raw Data'!AP285,IF(AND($AE$11=$AL$2,OR($AH$11="Northbound",$AH$11="Eastbound")),'Raw Data'!AP492,IF(AND($AE$11=$AL$3,OR($AH$11="Northbound",$AH$11="Eastbound")),'Raw Data'!AP699,IF(AND($AE$11=$AL$4,OR($AH$11="Northbound",$AH$11="Eastbound")),'Raw Data'!AP906,IF(AND($AE$11=$AL$5,OR($AH$11="Northbound",$AH$11="Eastbound")),'Raw Data'!AP1113,IF(AND($AE$11=$AL$6,OR($AH$11="Northbound",$AH$11="Eastbound")),'Raw Data'!AP1320,IF(AND($AE$11=$AL$7,OR($AH$11="Northbound",$AH$11="Eastbound")),'Raw Data'!AP1527,IF(AND($AE$11=$AL$1,OR($AH$11="Southbound",$AH$11="Westbound")),'Raw Data'!AP286,IF(AND($AE$11=$AL$2,OR($AH$11="Southbound",$AH$11="Westbound")),'Raw Data'!AP493,IF(AND($AE$11=$AL$3,OR($AH$11="Southbound",$AH$11="Westbound")),'Raw Data'!AP700,IF(AND($AE$11=$AL$4,OR($AH$11="Southbound",$AH$11="Westbound")),'Raw Data'!AP907,IF(AND($AE$11=$AL$5,OR($AH$11="Southbound",$AH$11="Westbound")),'Raw Data'!AP1114,IF(AND($AE$11=$AL$6,OR($AH$11="Southbound",$AH$11="Westbound")),'Raw Data'!AP1321,IF(AND($AE$11=$AL$7,OR($AH$11="Southbound",$AH$11="Westbound")),'Raw Data'!AP1528,IF(AND($AE$11=$AL$1,$AH$11="Combined"),SUM('Raw Data'!AP285:AP286),IF(AND($AE$11=$AL$2,$AH$11="Combined"),SUM('Raw Data'!AP492:AP493),IF(AND($AE$11=$AL$3,$AH$11="Combined"),SUM('Raw Data'!AP699:AP700),IF(AND($AE$11=$AL$4,$AH$11="Combined"),SUM('Raw Data'!AP906:AP907),IF(AND($AE$11=$AL$5,$AH$11="Combined"),SUM('Raw Data'!AP1113:AP1114),IF(AND($AE$11=$AL$6,$AH$11="Combined"),SUM('Raw Data'!AP1320:AP1321),IF(AND($AE$11=$AL$7,$AH$11="Combined"),SUM('Raw Data'!AP1527:AP1528),"Error")))))))))))))))))))))</f>
        <v>2</v>
      </c>
      <c r="G95" s="6">
        <f>IF(AND($AE$11=$AL$1,OR($AH$11="Northbound",$AH$11="Eastbound")),'Raw Data'!AQ285,IF(AND($AE$11=$AL$2,OR($AH$11="Northbound",$AH$11="Eastbound")),'Raw Data'!AQ492,IF(AND($AE$11=$AL$3,OR($AH$11="Northbound",$AH$11="Eastbound")),'Raw Data'!AQ699,IF(AND($AE$11=$AL$4,OR($AH$11="Northbound",$AH$11="Eastbound")),'Raw Data'!AQ906,IF(AND($AE$11=$AL$5,OR($AH$11="Northbound",$AH$11="Eastbound")),'Raw Data'!AQ1113,IF(AND($AE$11=$AL$6,OR($AH$11="Northbound",$AH$11="Eastbound")),'Raw Data'!AQ1320,IF(AND($AE$11=$AL$7,OR($AH$11="Northbound",$AH$11="Eastbound")),'Raw Data'!AQ1527,IF(AND($AE$11=$AL$1,OR($AH$11="Southbound",$AH$11="Westbound")),'Raw Data'!AQ286,IF(AND($AE$11=$AL$2,OR($AH$11="Southbound",$AH$11="Westbound")),'Raw Data'!AQ493,IF(AND($AE$11=$AL$3,OR($AH$11="Southbound",$AH$11="Westbound")),'Raw Data'!AQ700,IF(AND($AE$11=$AL$4,OR($AH$11="Southbound",$AH$11="Westbound")),'Raw Data'!AQ907,IF(AND($AE$11=$AL$5,OR($AH$11="Southbound",$AH$11="Westbound")),'Raw Data'!AQ1114,IF(AND($AE$11=$AL$6,OR($AH$11="Southbound",$AH$11="Westbound")),'Raw Data'!AQ1321,IF(AND($AE$11=$AL$7,OR($AH$11="Southbound",$AH$11="Westbound")),'Raw Data'!AQ1528,IF(AND($AE$11=$AL$1,$AH$11="Combined"),SUM('Raw Data'!AQ285:AQ286),IF(AND($AE$11=$AL$2,$AH$11="Combined"),SUM('Raw Data'!AQ492:AQ493),IF(AND($AE$11=$AL$3,$AH$11="Combined"),SUM('Raw Data'!AQ699:AQ700),IF(AND($AE$11=$AL$4,$AH$11="Combined"),SUM('Raw Data'!AQ906:AQ907),IF(AND($AE$11=$AL$5,$AH$11="Combined"),SUM('Raw Data'!AQ1113:AQ1114),IF(AND($AE$11=$AL$6,$AH$11="Combined"),SUM('Raw Data'!AQ1320:AQ1321),IF(AND($AE$11=$AL$7,$AH$11="Combined"),SUM('Raw Data'!AQ1527:AQ1528),"Error")))))))))))))))))))))</f>
        <v>3</v>
      </c>
      <c r="H95" s="6">
        <f>IF(AND($AE$11=$AL$1,OR($AH$11="Northbound",$AH$11="Eastbound")),'Raw Data'!AR285,IF(AND($AE$11=$AL$2,OR($AH$11="Northbound",$AH$11="Eastbound")),'Raw Data'!AR492,IF(AND($AE$11=$AL$3,OR($AH$11="Northbound",$AH$11="Eastbound")),'Raw Data'!AR699,IF(AND($AE$11=$AL$4,OR($AH$11="Northbound",$AH$11="Eastbound")),'Raw Data'!AR906,IF(AND($AE$11=$AL$5,OR($AH$11="Northbound",$AH$11="Eastbound")),'Raw Data'!AR1113,IF(AND($AE$11=$AL$6,OR($AH$11="Northbound",$AH$11="Eastbound")),'Raw Data'!AR1320,IF(AND($AE$11=$AL$7,OR($AH$11="Northbound",$AH$11="Eastbound")),'Raw Data'!AR1527,IF(AND($AE$11=$AL$1,OR($AH$11="Southbound",$AH$11="Westbound")),'Raw Data'!AR286,IF(AND($AE$11=$AL$2,OR($AH$11="Southbound",$AH$11="Westbound")),'Raw Data'!AR493,IF(AND($AE$11=$AL$3,OR($AH$11="Southbound",$AH$11="Westbound")),'Raw Data'!AR700,IF(AND($AE$11=$AL$4,OR($AH$11="Southbound",$AH$11="Westbound")),'Raw Data'!AR907,IF(AND($AE$11=$AL$5,OR($AH$11="Southbound",$AH$11="Westbound")),'Raw Data'!AR1114,IF(AND($AE$11=$AL$6,OR($AH$11="Southbound",$AH$11="Westbound")),'Raw Data'!AR1321,IF(AND($AE$11=$AL$7,OR($AH$11="Southbound",$AH$11="Westbound")),'Raw Data'!AR1528,IF(AND($AE$11=$AL$1,$AH$11="Combined"),SUM('Raw Data'!AR285:AR286),IF(AND($AE$11=$AL$2,$AH$11="Combined"),SUM('Raw Data'!AR492:AR493),IF(AND($AE$11=$AL$3,$AH$11="Combined"),SUM('Raw Data'!AR699:AR700),IF(AND($AE$11=$AL$4,$AH$11="Combined"),SUM('Raw Data'!AR906:AR907),IF(AND($AE$11=$AL$5,$AH$11="Combined"),SUM('Raw Data'!AR1113:AR1114),IF(AND($AE$11=$AL$6,$AH$11="Combined"),SUM('Raw Data'!AR1320:AR1321),IF(AND($AE$11=$AL$7,$AH$11="Combined"),SUM('Raw Data'!AR1527:AR1528),"Error")))))))))))))))))))))</f>
        <v>0</v>
      </c>
      <c r="I95" s="6">
        <f>IF(AND($AE$11=$AL$1,OR($AH$11="Northbound",$AH$11="Eastbound")),'Raw Data'!AS285,IF(AND($AE$11=$AL$2,OR($AH$11="Northbound",$AH$11="Eastbound")),'Raw Data'!AS492,IF(AND($AE$11=$AL$3,OR($AH$11="Northbound",$AH$11="Eastbound")),'Raw Data'!AS699,IF(AND($AE$11=$AL$4,OR($AH$11="Northbound",$AH$11="Eastbound")),'Raw Data'!AS906,IF(AND($AE$11=$AL$5,OR($AH$11="Northbound",$AH$11="Eastbound")),'Raw Data'!AS1113,IF(AND($AE$11=$AL$6,OR($AH$11="Northbound",$AH$11="Eastbound")),'Raw Data'!AS1320,IF(AND($AE$11=$AL$7,OR($AH$11="Northbound",$AH$11="Eastbound")),'Raw Data'!AS1527,IF(AND($AE$11=$AL$1,OR($AH$11="Southbound",$AH$11="Westbound")),'Raw Data'!AS286,IF(AND($AE$11=$AL$2,OR($AH$11="Southbound",$AH$11="Westbound")),'Raw Data'!AS493,IF(AND($AE$11=$AL$3,OR($AH$11="Southbound",$AH$11="Westbound")),'Raw Data'!AS700,IF(AND($AE$11=$AL$4,OR($AH$11="Southbound",$AH$11="Westbound")),'Raw Data'!AS907,IF(AND($AE$11=$AL$5,OR($AH$11="Southbound",$AH$11="Westbound")),'Raw Data'!AS1114,IF(AND($AE$11=$AL$6,OR($AH$11="Southbound",$AH$11="Westbound")),'Raw Data'!AS1321,IF(AND($AE$11=$AL$7,OR($AH$11="Southbound",$AH$11="Westbound")),'Raw Data'!AS1528,IF(AND($AE$11=$AL$1,$AH$11="Combined"),SUM('Raw Data'!AS285:AS286),IF(AND($AE$11=$AL$2,$AH$11="Combined"),SUM('Raw Data'!AS492:AS493),IF(AND($AE$11=$AL$3,$AH$11="Combined"),SUM('Raw Data'!AS699:AS700),IF(AND($AE$11=$AL$4,$AH$11="Combined"),SUM('Raw Data'!AS906:AS907),IF(AND($AE$11=$AL$5,$AH$11="Combined"),SUM('Raw Data'!AS1113:AS1114),IF(AND($AE$11=$AL$6,$AH$11="Combined"),SUM('Raw Data'!AS1320:AS1321),IF(AND($AE$11=$AL$7,$AH$11="Combined"),SUM('Raw Data'!AS1527:AS1528),"Error")))))))))))))))))))))</f>
        <v>0</v>
      </c>
      <c r="J95" s="6">
        <f>IF(AND($AE$11=$AL$1,OR($AH$11="Northbound",$AH$11="Eastbound")),'Raw Data'!AT285,IF(AND($AE$11=$AL$2,OR($AH$11="Northbound",$AH$11="Eastbound")),'Raw Data'!AT492,IF(AND($AE$11=$AL$3,OR($AH$11="Northbound",$AH$11="Eastbound")),'Raw Data'!AT699,IF(AND($AE$11=$AL$4,OR($AH$11="Northbound",$AH$11="Eastbound")),'Raw Data'!AT906,IF(AND($AE$11=$AL$5,OR($AH$11="Northbound",$AH$11="Eastbound")),'Raw Data'!AT1113,IF(AND($AE$11=$AL$6,OR($AH$11="Northbound",$AH$11="Eastbound")),'Raw Data'!AT1320,IF(AND($AE$11=$AL$7,OR($AH$11="Northbound",$AH$11="Eastbound")),'Raw Data'!AT1527,IF(AND($AE$11=$AL$1,OR($AH$11="Southbound",$AH$11="Westbound")),'Raw Data'!AT286,IF(AND($AE$11=$AL$2,OR($AH$11="Southbound",$AH$11="Westbound")),'Raw Data'!AT493,IF(AND($AE$11=$AL$3,OR($AH$11="Southbound",$AH$11="Westbound")),'Raw Data'!AT700,IF(AND($AE$11=$AL$4,OR($AH$11="Southbound",$AH$11="Westbound")),'Raw Data'!AT907,IF(AND($AE$11=$AL$5,OR($AH$11="Southbound",$AH$11="Westbound")),'Raw Data'!AT1114,IF(AND($AE$11=$AL$6,OR($AH$11="Southbound",$AH$11="Westbound")),'Raw Data'!AT1321,IF(AND($AE$11=$AL$7,OR($AH$11="Southbound",$AH$11="Westbound")),'Raw Data'!AT1528,IF(AND($AE$11=$AL$1,$AH$11="Combined"),SUM('Raw Data'!AT285:AT286),IF(AND($AE$11=$AL$2,$AH$11="Combined"),SUM('Raw Data'!AT492:AT493),IF(AND($AE$11=$AL$3,$AH$11="Combined"),SUM('Raw Data'!AT699:AT700),IF(AND($AE$11=$AL$4,$AH$11="Combined"),SUM('Raw Data'!AT906:AT907),IF(AND($AE$11=$AL$5,$AH$11="Combined"),SUM('Raw Data'!AT1113:AT1114),IF(AND($AE$11=$AL$6,$AH$11="Combined"),SUM('Raw Data'!AT1320:AT1321),IF(AND($AE$11=$AL$7,$AH$11="Combined"),SUM('Raw Data'!AT1527:AT1528),"Error")))))))))))))))))))))</f>
        <v>0</v>
      </c>
      <c r="K95" s="6">
        <f>IF(AND($AE$11=$AL$1,OR($AH$11="Northbound",$AH$11="Eastbound")),'Raw Data'!AU285,IF(AND($AE$11=$AL$2,OR($AH$11="Northbound",$AH$11="Eastbound")),'Raw Data'!AU492,IF(AND($AE$11=$AL$3,OR($AH$11="Northbound",$AH$11="Eastbound")),'Raw Data'!AU699,IF(AND($AE$11=$AL$4,OR($AH$11="Northbound",$AH$11="Eastbound")),'Raw Data'!AU906,IF(AND($AE$11=$AL$5,OR($AH$11="Northbound",$AH$11="Eastbound")),'Raw Data'!AU1113,IF(AND($AE$11=$AL$6,OR($AH$11="Northbound",$AH$11="Eastbound")),'Raw Data'!AU1320,IF(AND($AE$11=$AL$7,OR($AH$11="Northbound",$AH$11="Eastbound")),'Raw Data'!AU1527,IF(AND($AE$11=$AL$1,OR($AH$11="Southbound",$AH$11="Westbound")),'Raw Data'!AU286,IF(AND($AE$11=$AL$2,OR($AH$11="Southbound",$AH$11="Westbound")),'Raw Data'!AU493,IF(AND($AE$11=$AL$3,OR($AH$11="Southbound",$AH$11="Westbound")),'Raw Data'!AU700,IF(AND($AE$11=$AL$4,OR($AH$11="Southbound",$AH$11="Westbound")),'Raw Data'!AU907,IF(AND($AE$11=$AL$5,OR($AH$11="Southbound",$AH$11="Westbound")),'Raw Data'!AU1114,IF(AND($AE$11=$AL$6,OR($AH$11="Southbound",$AH$11="Westbound")),'Raw Data'!AU1321,IF(AND($AE$11=$AL$7,OR($AH$11="Southbound",$AH$11="Westbound")),'Raw Data'!AU1528,IF(AND($AE$11=$AL$1,$AH$11="Combined"),SUM('Raw Data'!AU285:AU286),IF(AND($AE$11=$AL$2,$AH$11="Combined"),SUM('Raw Data'!AU492:AU493),IF(AND($AE$11=$AL$3,$AH$11="Combined"),SUM('Raw Data'!AU699:AU700),IF(AND($AE$11=$AL$4,$AH$11="Combined"),SUM('Raw Data'!AU906:AU907),IF(AND($AE$11=$AL$5,$AH$11="Combined"),SUM('Raw Data'!AU1113:AU1114),IF(AND($AE$11=$AL$6,$AH$11="Combined"),SUM('Raw Data'!AU1320:AU1321),IF(AND($AE$11=$AL$7,$AH$11="Combined"),SUM('Raw Data'!AU1527:AU1528),"Error")))))))))))))))))))))</f>
        <v>0</v>
      </c>
      <c r="L95" s="6">
        <f>IF(AND($AE$11=$AL$1,OR($AH$11="Northbound",$AH$11="Eastbound")),'Raw Data'!AV285,IF(AND($AE$11=$AL$2,OR($AH$11="Northbound",$AH$11="Eastbound")),'Raw Data'!AV492,IF(AND($AE$11=$AL$3,OR($AH$11="Northbound",$AH$11="Eastbound")),'Raw Data'!AV699,IF(AND($AE$11=$AL$4,OR($AH$11="Northbound",$AH$11="Eastbound")),'Raw Data'!AV906,IF(AND($AE$11=$AL$5,OR($AH$11="Northbound",$AH$11="Eastbound")),'Raw Data'!AV1113,IF(AND($AE$11=$AL$6,OR($AH$11="Northbound",$AH$11="Eastbound")),'Raw Data'!AV1320,IF(AND($AE$11=$AL$7,OR($AH$11="Northbound",$AH$11="Eastbound")),'Raw Data'!AV1527,IF(AND($AE$11=$AL$1,OR($AH$11="Southbound",$AH$11="Westbound")),'Raw Data'!AV286,IF(AND($AE$11=$AL$2,OR($AH$11="Southbound",$AH$11="Westbound")),'Raw Data'!AV493,IF(AND($AE$11=$AL$3,OR($AH$11="Southbound",$AH$11="Westbound")),'Raw Data'!AV700,IF(AND($AE$11=$AL$4,OR($AH$11="Southbound",$AH$11="Westbound")),'Raw Data'!AV907,IF(AND($AE$11=$AL$5,OR($AH$11="Southbound",$AH$11="Westbound")),'Raw Data'!AV1114,IF(AND($AE$11=$AL$6,OR($AH$11="Southbound",$AH$11="Westbound")),'Raw Data'!AV1321,IF(AND($AE$11=$AL$7,OR($AH$11="Southbound",$AH$11="Westbound")),'Raw Data'!AV1528,IF(AND($AE$11=$AL$1,$AH$11="Combined"),SUM('Raw Data'!AV285:AV286),IF(AND($AE$11=$AL$2,$AH$11="Combined"),SUM('Raw Data'!AV492:AV493),IF(AND($AE$11=$AL$3,$AH$11="Combined"),SUM('Raw Data'!AV699:AV700),IF(AND($AE$11=$AL$4,$AH$11="Combined"),SUM('Raw Data'!AV906:AV907),IF(AND($AE$11=$AL$5,$AH$11="Combined"),SUM('Raw Data'!AV1113:AV1114),IF(AND($AE$11=$AL$6,$AH$11="Combined"),SUM('Raw Data'!AV1320:AV1321),IF(AND($AE$11=$AL$7,$AH$11="Combined"),SUM('Raw Data'!AV1527:AV1528),"Error")))))))))))))))))))))</f>
        <v>0</v>
      </c>
      <c r="M95" s="6">
        <f>IF(AND($AE$11=$AL$1,OR($AH$11="Northbound",$AH$11="Eastbound")),'Raw Data'!AW285,IF(AND($AE$11=$AL$2,OR($AH$11="Northbound",$AH$11="Eastbound")),'Raw Data'!AW492,IF(AND($AE$11=$AL$3,OR($AH$11="Northbound",$AH$11="Eastbound")),'Raw Data'!AW699,IF(AND($AE$11=$AL$4,OR($AH$11="Northbound",$AH$11="Eastbound")),'Raw Data'!AW906,IF(AND($AE$11=$AL$5,OR($AH$11="Northbound",$AH$11="Eastbound")),'Raw Data'!AW1113,IF(AND($AE$11=$AL$6,OR($AH$11="Northbound",$AH$11="Eastbound")),'Raw Data'!AW1320,IF(AND($AE$11=$AL$7,OR($AH$11="Northbound",$AH$11="Eastbound")),'Raw Data'!AW1527,IF(AND($AE$11=$AL$1,OR($AH$11="Southbound",$AH$11="Westbound")),'Raw Data'!AW286,IF(AND($AE$11=$AL$2,OR($AH$11="Southbound",$AH$11="Westbound")),'Raw Data'!AW493,IF(AND($AE$11=$AL$3,OR($AH$11="Southbound",$AH$11="Westbound")),'Raw Data'!AW700,IF(AND($AE$11=$AL$4,OR($AH$11="Southbound",$AH$11="Westbound")),'Raw Data'!AW907,IF(AND($AE$11=$AL$5,OR($AH$11="Southbound",$AH$11="Westbound")),'Raw Data'!AW1114,IF(AND($AE$11=$AL$6,OR($AH$11="Southbound",$AH$11="Westbound")),'Raw Data'!AW1321,IF(AND($AE$11=$AL$7,OR($AH$11="Southbound",$AH$11="Westbound")),'Raw Data'!AW1528,IF(AND($AE$11=$AL$1,$AH$11="Combined"),SUM('Raw Data'!AW285:AW286),IF(AND($AE$11=$AL$2,$AH$11="Combined"),SUM('Raw Data'!AW492:AW493),IF(AND($AE$11=$AL$3,$AH$11="Combined"),SUM('Raw Data'!AW699:AW700),IF(AND($AE$11=$AL$4,$AH$11="Combined"),SUM('Raw Data'!AW906:AW907),IF(AND($AE$11=$AL$5,$AH$11="Combined"),SUM('Raw Data'!AW1113:AW1114),IF(AND($AE$11=$AL$6,$AH$11="Combined"),SUM('Raw Data'!AW1320:AW1321),IF(AND($AE$11=$AL$7,$AH$11="Combined"),SUM('Raw Data'!AW1527:AW1528),"Error")))))))))))))))))))))</f>
        <v>0</v>
      </c>
      <c r="N95" s="6">
        <f>IF(AND($AE$11=$AL$1,OR($AH$11="Northbound",$AH$11="Eastbound")),'Raw Data'!AX285,IF(AND($AE$11=$AL$2,OR($AH$11="Northbound",$AH$11="Eastbound")),'Raw Data'!AX492,IF(AND($AE$11=$AL$3,OR($AH$11="Northbound",$AH$11="Eastbound")),'Raw Data'!AX699,IF(AND($AE$11=$AL$4,OR($AH$11="Northbound",$AH$11="Eastbound")),'Raw Data'!AX906,IF(AND($AE$11=$AL$5,OR($AH$11="Northbound",$AH$11="Eastbound")),'Raw Data'!AX1113,IF(AND($AE$11=$AL$6,OR($AH$11="Northbound",$AH$11="Eastbound")),'Raw Data'!AX1320,IF(AND($AE$11=$AL$7,OR($AH$11="Northbound",$AH$11="Eastbound")),'Raw Data'!AX1527,IF(AND($AE$11=$AL$1,OR($AH$11="Southbound",$AH$11="Westbound")),'Raw Data'!AX286,IF(AND($AE$11=$AL$2,OR($AH$11="Southbound",$AH$11="Westbound")),'Raw Data'!AX493,IF(AND($AE$11=$AL$3,OR($AH$11="Southbound",$AH$11="Westbound")),'Raw Data'!AX700,IF(AND($AE$11=$AL$4,OR($AH$11="Southbound",$AH$11="Westbound")),'Raw Data'!AX907,IF(AND($AE$11=$AL$5,OR($AH$11="Southbound",$AH$11="Westbound")),'Raw Data'!AX1114,IF(AND($AE$11=$AL$6,OR($AH$11="Southbound",$AH$11="Westbound")),'Raw Data'!AX1321,IF(AND($AE$11=$AL$7,OR($AH$11="Southbound",$AH$11="Westbound")),'Raw Data'!AX1528,IF(AND($AE$11=$AL$1,$AH$11="Combined"),SUM('Raw Data'!AX285:AX286),IF(AND($AE$11=$AL$2,$AH$11="Combined"),SUM('Raw Data'!AX492:AX493),IF(AND($AE$11=$AL$3,$AH$11="Combined"),SUM('Raw Data'!AX699:AX700),IF(AND($AE$11=$AL$4,$AH$11="Combined"),SUM('Raw Data'!AX906:AX907),IF(AND($AE$11=$AL$5,$AH$11="Combined"),SUM('Raw Data'!AX1113:AX1114),IF(AND($AE$11=$AL$6,$AH$11="Combined"),SUM('Raw Data'!AX1320:AX1321),IF(AND($AE$11=$AL$7,$AH$11="Combined"),SUM('Raw Data'!AX1527:AX1528),"Error")))))))))))))))))))))</f>
        <v>0</v>
      </c>
      <c r="O95" s="6">
        <f>IF(AND($AE$11=$AL$1,OR($AH$11="Northbound",$AH$11="Eastbound")),'Raw Data'!AY285,IF(AND($AE$11=$AL$2,OR($AH$11="Northbound",$AH$11="Eastbound")),'Raw Data'!AY492,IF(AND($AE$11=$AL$3,OR($AH$11="Northbound",$AH$11="Eastbound")),'Raw Data'!AY699,IF(AND($AE$11=$AL$4,OR($AH$11="Northbound",$AH$11="Eastbound")),'Raw Data'!AY906,IF(AND($AE$11=$AL$5,OR($AH$11="Northbound",$AH$11="Eastbound")),'Raw Data'!AY1113,IF(AND($AE$11=$AL$6,OR($AH$11="Northbound",$AH$11="Eastbound")),'Raw Data'!AY1320,IF(AND($AE$11=$AL$7,OR($AH$11="Northbound",$AH$11="Eastbound")),'Raw Data'!AY1527,IF(AND($AE$11=$AL$1,OR($AH$11="Southbound",$AH$11="Westbound")),'Raw Data'!AY286,IF(AND($AE$11=$AL$2,OR($AH$11="Southbound",$AH$11="Westbound")),'Raw Data'!AY493,IF(AND($AE$11=$AL$3,OR($AH$11="Southbound",$AH$11="Westbound")),'Raw Data'!AY700,IF(AND($AE$11=$AL$4,OR($AH$11="Southbound",$AH$11="Westbound")),'Raw Data'!AY907,IF(AND($AE$11=$AL$5,OR($AH$11="Southbound",$AH$11="Westbound")),'Raw Data'!AY1114,IF(AND($AE$11=$AL$6,OR($AH$11="Southbound",$AH$11="Westbound")),'Raw Data'!AY1321,IF(AND($AE$11=$AL$7,OR($AH$11="Southbound",$AH$11="Westbound")),'Raw Data'!AY1528,IF(AND($AE$11=$AL$1,$AH$11="Combined"),SUM('Raw Data'!AY285:AY286),IF(AND($AE$11=$AL$2,$AH$11="Combined"),SUM('Raw Data'!AY492:AY493),IF(AND($AE$11=$AL$3,$AH$11="Combined"),SUM('Raw Data'!AY699:AY700),IF(AND($AE$11=$AL$4,$AH$11="Combined"),SUM('Raw Data'!AY906:AY907),IF(AND($AE$11=$AL$5,$AH$11="Combined"),SUM('Raw Data'!AY1113:AY1114),IF(AND($AE$11=$AL$6,$AH$11="Combined"),SUM('Raw Data'!AY1320:AY1321),IF(AND($AE$11=$AL$7,$AH$11="Combined"),SUM('Raw Data'!AY1527:AY1528),"Error")))))))))))))))))))))</f>
        <v>0</v>
      </c>
      <c r="P95" s="6">
        <f>IF(AND($AE$11=$AL$1,OR($AH$11="Northbound",$AH$11="Eastbound")),'Raw Data'!AZ285,IF(AND($AE$11=$AL$2,OR($AH$11="Northbound",$AH$11="Eastbound")),'Raw Data'!AZ492,IF(AND($AE$11=$AL$3,OR($AH$11="Northbound",$AH$11="Eastbound")),'Raw Data'!AZ699,IF(AND($AE$11=$AL$4,OR($AH$11="Northbound",$AH$11="Eastbound")),'Raw Data'!AZ906,IF(AND($AE$11=$AL$5,OR($AH$11="Northbound",$AH$11="Eastbound")),'Raw Data'!AZ1113,IF(AND($AE$11=$AL$6,OR($AH$11="Northbound",$AH$11="Eastbound")),'Raw Data'!AZ1320,IF(AND($AE$11=$AL$7,OR($AH$11="Northbound",$AH$11="Eastbound")),'Raw Data'!AZ1527,IF(AND($AE$11=$AL$1,OR($AH$11="Southbound",$AH$11="Westbound")),'Raw Data'!AZ286,IF(AND($AE$11=$AL$2,OR($AH$11="Southbound",$AH$11="Westbound")),'Raw Data'!AZ493,IF(AND($AE$11=$AL$3,OR($AH$11="Southbound",$AH$11="Westbound")),'Raw Data'!AZ700,IF(AND($AE$11=$AL$4,OR($AH$11="Southbound",$AH$11="Westbound")),'Raw Data'!AZ907,IF(AND($AE$11=$AL$5,OR($AH$11="Southbound",$AH$11="Westbound")),'Raw Data'!AZ1114,IF(AND($AE$11=$AL$6,OR($AH$11="Southbound",$AH$11="Westbound")),'Raw Data'!AZ1321,IF(AND($AE$11=$AL$7,OR($AH$11="Southbound",$AH$11="Westbound")),'Raw Data'!AZ1528,IF(AND($AE$11=$AL$1,$AH$11="Combined"),SUM('Raw Data'!AZ285:AZ286),IF(AND($AE$11=$AL$2,$AH$11="Combined"),SUM('Raw Data'!AZ492:AZ493),IF(AND($AE$11=$AL$3,$AH$11="Combined"),SUM('Raw Data'!AZ699:AZ700),IF(AND($AE$11=$AL$4,$AH$11="Combined"),SUM('Raw Data'!AZ906:AZ907),IF(AND($AE$11=$AL$5,$AH$11="Combined"),SUM('Raw Data'!AZ1113:AZ1114),IF(AND($AE$11=$AL$6,$AH$11="Combined"),SUM('Raw Data'!AZ1320:AZ1321),IF(AND($AE$11=$AL$7,$AH$11="Combined"),SUM('Raw Data'!AZ1527:AZ1528),"Error")))))))))))))))))))))</f>
        <v>0</v>
      </c>
      <c r="Q95" s="6">
        <f>IF(AND($AE$11=$AL$1,OR($AH$11="Northbound",$AH$11="Eastbound")),'Raw Data'!BA285,IF(AND($AE$11=$AL$2,OR($AH$11="Northbound",$AH$11="Eastbound")),'Raw Data'!BA492,IF(AND($AE$11=$AL$3,OR($AH$11="Northbound",$AH$11="Eastbound")),'Raw Data'!BA699,IF(AND($AE$11=$AL$4,OR($AH$11="Northbound",$AH$11="Eastbound")),'Raw Data'!BA906,IF(AND($AE$11=$AL$5,OR($AH$11="Northbound",$AH$11="Eastbound")),'Raw Data'!BA1113,IF(AND($AE$11=$AL$6,OR($AH$11="Northbound",$AH$11="Eastbound")),'Raw Data'!BA1320,IF(AND($AE$11=$AL$7,OR($AH$11="Northbound",$AH$11="Eastbound")),'Raw Data'!BA1527,IF(AND($AE$11=$AL$1,OR($AH$11="Southbound",$AH$11="Westbound")),'Raw Data'!BA286,IF(AND($AE$11=$AL$2,OR($AH$11="Southbound",$AH$11="Westbound")),'Raw Data'!BA493,IF(AND($AE$11=$AL$3,OR($AH$11="Southbound",$AH$11="Westbound")),'Raw Data'!BA700,IF(AND($AE$11=$AL$4,OR($AH$11="Southbound",$AH$11="Westbound")),'Raw Data'!BA907,IF(AND($AE$11=$AL$5,OR($AH$11="Southbound",$AH$11="Westbound")),'Raw Data'!BA1114,IF(AND($AE$11=$AL$6,OR($AH$11="Southbound",$AH$11="Westbound")),'Raw Data'!BA1321,IF(AND($AE$11=$AL$7,OR($AH$11="Southbound",$AH$11="Westbound")),'Raw Data'!BA1528,IF(AND($AE$11=$AL$1,$AH$11="Combined"),SUM('Raw Data'!BA285:BA286),IF(AND($AE$11=$AL$2,$AH$11="Combined"),SUM('Raw Data'!BA492:BA493),IF(AND($AE$11=$AL$3,$AH$11="Combined"),SUM('Raw Data'!BA699:BA700),IF(AND($AE$11=$AL$4,$AH$11="Combined"),SUM('Raw Data'!BA906:BA907),IF(AND($AE$11=$AL$5,$AH$11="Combined"),SUM('Raw Data'!BA1113:BA1114),IF(AND($AE$11=$AL$6,$AH$11="Combined"),SUM('Raw Data'!BA1320:BA1321),IF(AND($AE$11=$AL$7,$AH$11="Combined"),SUM('Raw Data'!BA1527:BA1528),"Error")))))))))))))))))))))</f>
        <v>0</v>
      </c>
      <c r="R95" s="6">
        <f>IF(AND($AE$11=$AL$1,OR($AH$11="Northbound",$AH$11="Eastbound")),'Raw Data'!BB285,IF(AND($AE$11=$AL$2,OR($AH$11="Northbound",$AH$11="Eastbound")),'Raw Data'!BB492,IF(AND($AE$11=$AL$3,OR($AH$11="Northbound",$AH$11="Eastbound")),'Raw Data'!BB699,IF(AND($AE$11=$AL$4,OR($AH$11="Northbound",$AH$11="Eastbound")),'Raw Data'!BB906,IF(AND($AE$11=$AL$5,OR($AH$11="Northbound",$AH$11="Eastbound")),'Raw Data'!BB1113,IF(AND($AE$11=$AL$6,OR($AH$11="Northbound",$AH$11="Eastbound")),'Raw Data'!BB1320,IF(AND($AE$11=$AL$7,OR($AH$11="Northbound",$AH$11="Eastbound")),'Raw Data'!BB1527,IF(AND($AE$11=$AL$1,OR($AH$11="Southbound",$AH$11="Westbound")),'Raw Data'!BB286,IF(AND($AE$11=$AL$2,OR($AH$11="Southbound",$AH$11="Westbound")),'Raw Data'!BB493,IF(AND($AE$11=$AL$3,OR($AH$11="Southbound",$AH$11="Westbound")),'Raw Data'!BB700,IF(AND($AE$11=$AL$4,OR($AH$11="Southbound",$AH$11="Westbound")),'Raw Data'!BB907,IF(AND($AE$11=$AL$5,OR($AH$11="Southbound",$AH$11="Westbound")),'Raw Data'!BB1114,IF(AND($AE$11=$AL$6,OR($AH$11="Southbound",$AH$11="Westbound")),'Raw Data'!BB1321,IF(AND($AE$11=$AL$7,OR($AH$11="Southbound",$AH$11="Westbound")),'Raw Data'!BB1528,IF(AND($AE$11=$AL$1,$AH$11="Combined"),SUM('Raw Data'!BB285:BB286),IF(AND($AE$11=$AL$2,$AH$11="Combined"),SUM('Raw Data'!BB492:BB493),IF(AND($AE$11=$AL$3,$AH$11="Combined"),SUM('Raw Data'!BB699:BB700),IF(AND($AE$11=$AL$4,$AH$11="Combined"),SUM('Raw Data'!BB906:BB907),IF(AND($AE$11=$AL$5,$AH$11="Combined"),SUM('Raw Data'!BB1113:BB1114),IF(AND($AE$11=$AL$6,$AH$11="Combined"),SUM('Raw Data'!BB1320:BB1321),IF(AND($AE$11=$AL$7,$AH$11="Combined"),SUM('Raw Data'!BB1527:BB1528),"Error")))))))))))))))))))))</f>
        <v>0</v>
      </c>
      <c r="S95" s="6">
        <f>IF(AND($AE$11=$AL$1,OR($AH$11="Northbound",$AH$11="Eastbound")),'Raw Data'!BC285,IF(AND($AE$11=$AL$2,OR($AH$11="Northbound",$AH$11="Eastbound")),'Raw Data'!BC492,IF(AND($AE$11=$AL$3,OR($AH$11="Northbound",$AH$11="Eastbound")),'Raw Data'!BC699,IF(AND($AE$11=$AL$4,OR($AH$11="Northbound",$AH$11="Eastbound")),'Raw Data'!BC906,IF(AND($AE$11=$AL$5,OR($AH$11="Northbound",$AH$11="Eastbound")),'Raw Data'!BC1113,IF(AND($AE$11=$AL$6,OR($AH$11="Northbound",$AH$11="Eastbound")),'Raw Data'!BC1320,IF(AND($AE$11=$AL$7,OR($AH$11="Northbound",$AH$11="Eastbound")),'Raw Data'!BC1527,IF(AND($AE$11=$AL$1,OR($AH$11="Southbound",$AH$11="Westbound")),'Raw Data'!BC286,IF(AND($AE$11=$AL$2,OR($AH$11="Southbound",$AH$11="Westbound")),'Raw Data'!BC493,IF(AND($AE$11=$AL$3,OR($AH$11="Southbound",$AH$11="Westbound")),'Raw Data'!BC700,IF(AND($AE$11=$AL$4,OR($AH$11="Southbound",$AH$11="Westbound")),'Raw Data'!BC907,IF(AND($AE$11=$AL$5,OR($AH$11="Southbound",$AH$11="Westbound")),'Raw Data'!BC1114,IF(AND($AE$11=$AL$6,OR($AH$11="Southbound",$AH$11="Westbound")),'Raw Data'!BC1321,IF(AND($AE$11=$AL$7,OR($AH$11="Southbound",$AH$11="Westbound")),'Raw Data'!BC1528,IF(AND($AE$11=$AL$1,$AH$11="Combined"),SUM('Raw Data'!BC285:BC286),IF(AND($AE$11=$AL$2,$AH$11="Combined"),SUM('Raw Data'!BC492:BC493),IF(AND($AE$11=$AL$3,$AH$11="Combined"),SUM('Raw Data'!BC699:BC700),IF(AND($AE$11=$AL$4,$AH$11="Combined"),SUM('Raw Data'!BC906:BC907),IF(AND($AE$11=$AL$5,$AH$11="Combined"),SUM('Raw Data'!BC1113:BC1114),IF(AND($AE$11=$AL$6,$AH$11="Combined"),SUM('Raw Data'!BC1320:BC1321),IF(AND($AE$11=$AL$7,$AH$11="Combined"),SUM('Raw Data'!BC1527:BC1528),"Error")))))))))))))))))))))</f>
        <v>0</v>
      </c>
      <c r="T95" s="6">
        <f>IF(AND($AE$11=$AL$1,OR($AH$11="Northbound",$AH$11="Eastbound")),'Raw Data'!BD285,IF(AND($AE$11=$AL$2,OR($AH$11="Northbound",$AH$11="Eastbound")),'Raw Data'!BD492,IF(AND($AE$11=$AL$3,OR($AH$11="Northbound",$AH$11="Eastbound")),'Raw Data'!BD699,IF(AND($AE$11=$AL$4,OR($AH$11="Northbound",$AH$11="Eastbound")),'Raw Data'!BD906,IF(AND($AE$11=$AL$5,OR($AH$11="Northbound",$AH$11="Eastbound")),'Raw Data'!BD1113,IF(AND($AE$11=$AL$6,OR($AH$11="Northbound",$AH$11="Eastbound")),'Raw Data'!BD1320,IF(AND($AE$11=$AL$7,OR($AH$11="Northbound",$AH$11="Eastbound")),'Raw Data'!BD1527,IF(AND($AE$11=$AL$1,OR($AH$11="Southbound",$AH$11="Westbound")),'Raw Data'!BD286,IF(AND($AE$11=$AL$2,OR($AH$11="Southbound",$AH$11="Westbound")),'Raw Data'!BD493,IF(AND($AE$11=$AL$3,OR($AH$11="Southbound",$AH$11="Westbound")),'Raw Data'!BD700,IF(AND($AE$11=$AL$4,OR($AH$11="Southbound",$AH$11="Westbound")),'Raw Data'!BD907,IF(AND($AE$11=$AL$5,OR($AH$11="Southbound",$AH$11="Westbound")),'Raw Data'!BD1114,IF(AND($AE$11=$AL$6,OR($AH$11="Southbound",$AH$11="Westbound")),'Raw Data'!BD1321,IF(AND($AE$11=$AL$7,OR($AH$11="Southbound",$AH$11="Westbound")),'Raw Data'!BD1528,IF(AND($AE$11=$AL$1,$AH$11="Combined"),SUM('Raw Data'!BD285:BD286),IF(AND($AE$11=$AL$2,$AH$11="Combined"),SUM('Raw Data'!BD492:BD493),IF(AND($AE$11=$AL$3,$AH$11="Combined"),SUM('Raw Data'!BD699:BD700),IF(AND($AE$11=$AL$4,$AH$11="Combined"),SUM('Raw Data'!BD906:BD907),IF(AND($AE$11=$AL$5,$AH$11="Combined"),SUM('Raw Data'!BD1113:BD1114),IF(AND($AE$11=$AL$6,$AH$11="Combined"),SUM('Raw Data'!BD1320:BD1321),IF(AND($AE$11=$AL$7,$AH$11="Combined"),SUM('Raw Data'!BD1527:BD1528),"Error")))))))))))))))))))))</f>
        <v>0</v>
      </c>
      <c r="U95" s="6">
        <f>IF(AND($AE$11=$AL$1,OR($AH$11="Northbound",$AH$11="Eastbound")),'Raw Data'!BE285,IF(AND($AE$11=$AL$2,OR($AH$11="Northbound",$AH$11="Eastbound")),'Raw Data'!BE492,IF(AND($AE$11=$AL$3,OR($AH$11="Northbound",$AH$11="Eastbound")),'Raw Data'!BE699,IF(AND($AE$11=$AL$4,OR($AH$11="Northbound",$AH$11="Eastbound")),'Raw Data'!BE906,IF(AND($AE$11=$AL$5,OR($AH$11="Northbound",$AH$11="Eastbound")),'Raw Data'!BE1113,IF(AND($AE$11=$AL$6,OR($AH$11="Northbound",$AH$11="Eastbound")),'Raw Data'!BE1320,IF(AND($AE$11=$AL$7,OR($AH$11="Northbound",$AH$11="Eastbound")),'Raw Data'!BE1527,IF(AND($AE$11=$AL$1,OR($AH$11="Southbound",$AH$11="Westbound")),'Raw Data'!BE286,IF(AND($AE$11=$AL$2,OR($AH$11="Southbound",$AH$11="Westbound")),'Raw Data'!BE493,IF(AND($AE$11=$AL$3,OR($AH$11="Southbound",$AH$11="Westbound")),'Raw Data'!BE700,IF(AND($AE$11=$AL$4,OR($AH$11="Southbound",$AH$11="Westbound")),'Raw Data'!BE907,IF(AND($AE$11=$AL$5,OR($AH$11="Southbound",$AH$11="Westbound")),'Raw Data'!BE1114,IF(AND($AE$11=$AL$6,OR($AH$11="Southbound",$AH$11="Westbound")),'Raw Data'!BE1321,IF(AND($AE$11=$AL$7,OR($AH$11="Southbound",$AH$11="Westbound")),'Raw Data'!BE1528,IF(AND($AE$11=$AL$1,$AH$11="Combined"),SUM('Raw Data'!BE285:BE286),IF(AND($AE$11=$AL$2,$AH$11="Combined"),SUM('Raw Data'!BE492:BE493),IF(AND($AE$11=$AL$3,$AH$11="Combined"),SUM('Raw Data'!BE699:BE700),IF(AND($AE$11=$AL$4,$AH$11="Combined"),SUM('Raw Data'!BE906:BE907),IF(AND($AE$11=$AL$5,$AH$11="Combined"),SUM('Raw Data'!BE1113:BE1114),IF(AND($AE$11=$AL$6,$AH$11="Combined"),SUM('Raw Data'!BE1320:BE1321),IF(AND($AE$11=$AL$7,$AH$11="Combined"),SUM('Raw Data'!BE1527:BE1528),"Error")))))))))))))))))))))</f>
        <v>0</v>
      </c>
      <c r="V95" s="6">
        <f>IF(AND($AE$11=$AL$1,OR($AH$11="Northbound",$AH$11="Eastbound")),'Raw Data'!BF285,IF(AND($AE$11=$AL$2,OR($AH$11="Northbound",$AH$11="Eastbound")),'Raw Data'!BF492,IF(AND($AE$11=$AL$3,OR($AH$11="Northbound",$AH$11="Eastbound")),'Raw Data'!BF699,IF(AND($AE$11=$AL$4,OR($AH$11="Northbound",$AH$11="Eastbound")),'Raw Data'!BF906,IF(AND($AE$11=$AL$5,OR($AH$11="Northbound",$AH$11="Eastbound")),'Raw Data'!BF1113,IF(AND($AE$11=$AL$6,OR($AH$11="Northbound",$AH$11="Eastbound")),'Raw Data'!BF1320,IF(AND($AE$11=$AL$7,OR($AH$11="Northbound",$AH$11="Eastbound")),'Raw Data'!BF1527,IF(AND($AE$11=$AL$1,OR($AH$11="Southbound",$AH$11="Westbound")),'Raw Data'!BF286,IF(AND($AE$11=$AL$2,OR($AH$11="Southbound",$AH$11="Westbound")),'Raw Data'!BF493,IF(AND($AE$11=$AL$3,OR($AH$11="Southbound",$AH$11="Westbound")),'Raw Data'!BF700,IF(AND($AE$11=$AL$4,OR($AH$11="Southbound",$AH$11="Westbound")),'Raw Data'!BF907,IF(AND($AE$11=$AL$5,OR($AH$11="Southbound",$AH$11="Westbound")),'Raw Data'!BF1114,IF(AND($AE$11=$AL$6,OR($AH$11="Southbound",$AH$11="Westbound")),'Raw Data'!BF1321,IF(AND($AE$11=$AL$7,OR($AH$11="Southbound",$AH$11="Westbound")),'Raw Data'!BF1528,IF(AND($AE$11=$AL$1,$AH$11="Combined"),SUM('Raw Data'!BF285:BF286),IF(AND($AE$11=$AL$2,$AH$11="Combined"),SUM('Raw Data'!BF492:BF493),IF(AND($AE$11=$AL$3,$AH$11="Combined"),SUM('Raw Data'!BF699:BF700),IF(AND($AE$11=$AL$4,$AH$11="Combined"),SUM('Raw Data'!BF906:BF907),IF(AND($AE$11=$AL$5,$AH$11="Combined"),SUM('Raw Data'!BF1113:BF1114),IF(AND($AE$11=$AL$6,$AH$11="Combined"),SUM('Raw Data'!BF1320:BF1321),IF(AND($AE$11=$AL$7,$AH$11="Combined"),SUM('Raw Data'!BF1527:BF1528),"Error")))))))))))))))))))))</f>
        <v>0</v>
      </c>
      <c r="W95" s="6">
        <f>IF(AND($AE$11=$AL$1,OR($AH$11="Northbound",$AH$11="Eastbound")),'Raw Data'!BG285,IF(AND($AE$11=$AL$2,OR($AH$11="Northbound",$AH$11="Eastbound")),'Raw Data'!BG492,IF(AND($AE$11=$AL$3,OR($AH$11="Northbound",$AH$11="Eastbound")),'Raw Data'!BG699,IF(AND($AE$11=$AL$4,OR($AH$11="Northbound",$AH$11="Eastbound")),'Raw Data'!BG906,IF(AND($AE$11=$AL$5,OR($AH$11="Northbound",$AH$11="Eastbound")),'Raw Data'!BG1113,IF(AND($AE$11=$AL$6,OR($AH$11="Northbound",$AH$11="Eastbound")),'Raw Data'!BG1320,IF(AND($AE$11=$AL$7,OR($AH$11="Northbound",$AH$11="Eastbound")),'Raw Data'!BG1527,IF(AND($AE$11=$AL$1,OR($AH$11="Southbound",$AH$11="Westbound")),'Raw Data'!BG286,IF(AND($AE$11=$AL$2,OR($AH$11="Southbound",$AH$11="Westbound")),'Raw Data'!BG493,IF(AND($AE$11=$AL$3,OR($AH$11="Southbound",$AH$11="Westbound")),'Raw Data'!BG700,IF(AND($AE$11=$AL$4,OR($AH$11="Southbound",$AH$11="Westbound")),'Raw Data'!BG907,IF(AND($AE$11=$AL$5,OR($AH$11="Southbound",$AH$11="Westbound")),'Raw Data'!BG1114,IF(AND($AE$11=$AL$6,OR($AH$11="Southbound",$AH$11="Westbound")),'Raw Data'!BG1321,IF(AND($AE$11=$AL$7,OR($AH$11="Southbound",$AH$11="Westbound")),'Raw Data'!BG1528,IF(AND($AE$11=$AL$1,$AH$11="Combined"),SUM('Raw Data'!BG285:BG286),IF(AND($AE$11=$AL$2,$AH$11="Combined"),SUM('Raw Data'!BG492:BG493),IF(AND($AE$11=$AL$3,$AH$11="Combined"),SUM('Raw Data'!BG699:BG700),IF(AND($AE$11=$AL$4,$AH$11="Combined"),SUM('Raw Data'!BG906:BG907),IF(AND($AE$11=$AL$5,$AH$11="Combined"),SUM('Raw Data'!BG1113:BG1114),IF(AND($AE$11=$AL$6,$AH$11="Combined"),SUM('Raw Data'!BG1320:BG1321),IF(AND($AE$11=$AL$7,$AH$11="Combined"),SUM('Raw Data'!BG1527:BG1528),"Error")))))))))))))))))))))</f>
        <v>0</v>
      </c>
      <c r="X95" s="6">
        <f t="shared" si="5"/>
        <v>3</v>
      </c>
      <c r="Y95" s="24">
        <f t="shared" si="3"/>
        <v>25</v>
      </c>
      <c r="Z95" s="6" t="str">
        <f>IF(AND($AE$11=$AL$1,OR($AH$11="Northbound",$AH$11="Eastbound")),'Raw Data'!BH285,IF(AND($AE$11=$AL$2,OR($AH$11="Northbound",$AH$11="Eastbound")),'Raw Data'!BH492,IF(AND($AE$11=$AL$3,OR($AH$11="Northbound",$AH$11="Eastbound")),'Raw Data'!BH699,IF(AND($AE$11=$AL$4,OR($AH$11="Northbound",$AH$11="Eastbound")),'Raw Data'!BH906,IF(AND($AE$11=$AL$5,OR($AH$11="Northbound",$AH$11="Eastbound")),'Raw Data'!BH1113,IF(AND($AE$11=$AL$6,OR($AH$11="Northbound",$AH$11="Eastbound")),'Raw Data'!BH1320,IF(AND($AE$11=$AL$7,OR($AH$11="Northbound",$AH$11="Eastbound")),'Raw Data'!BH1527,IF(AND($AE$11=$AL$1,OR($AH$11="Southbound",$AH$11="Westbound")),'Raw Data'!BH286,IF(AND($AE$11=$AL$2,OR($AH$11="Southbound",$AH$11="Westbound")),'Raw Data'!BH493,IF(AND($AE$11=$AL$3,OR($AH$11="Southbound",$AH$11="Westbound")),'Raw Data'!BH700,IF(AND($AE$11=$AL$4,OR($AH$11="Southbound",$AH$11="Westbound")),'Raw Data'!BH907,IF(AND($AE$11=$AL$5,OR($AH$11="Southbound",$AH$11="Westbound")),'Raw Data'!BH1114,IF(AND($AE$11=$AL$6,OR($AH$11="Southbound",$AH$11="Westbound")),'Raw Data'!BH1321,IF(AND($AE$11=$AL$7,OR($AH$11="Southbound",$AH$11="Westbound")),'Raw Data'!BH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5" s="6" t="str">
        <f>IF(AND($AE$11=$AL$1,OR($AH$11="Northbound",$AH$11="Eastbound")),'Raw Data'!BI285,IF(AND($AE$11=$AL$2,OR($AH$11="Northbound",$AH$11="Eastbound")),'Raw Data'!BI492,IF(AND($AE$11=$AL$3,OR($AH$11="Northbound",$AH$11="Eastbound")),'Raw Data'!BI699,IF(AND($AE$11=$AL$4,OR($AH$11="Northbound",$AH$11="Eastbound")),'Raw Data'!BI906,IF(AND($AE$11=$AL$5,OR($AH$11="Northbound",$AH$11="Eastbound")),'Raw Data'!BI1113,IF(AND($AE$11=$AL$6,OR($AH$11="Northbound",$AH$11="Eastbound")),'Raw Data'!BI1320,IF(AND($AE$11=$AL$7,OR($AH$11="Northbound",$AH$11="Eastbound")),'Raw Data'!BI1527,IF(AND($AE$11=$AL$1,OR($AH$11="Southbound",$AH$11="Westbound")),'Raw Data'!BI286,IF(AND($AE$11=$AL$2,OR($AH$11="Southbound",$AH$11="Westbound")),'Raw Data'!BI493,IF(AND($AE$11=$AL$3,OR($AH$11="Southbound",$AH$11="Westbound")),'Raw Data'!BI700,IF(AND($AE$11=$AL$4,OR($AH$11="Southbound",$AH$11="Westbound")),'Raw Data'!BI907,IF(AND($AE$11=$AL$5,OR($AH$11="Southbound",$AH$11="Westbound")),'Raw Data'!BI1114,IF(AND($AE$11=$AL$6,OR($AH$11="Southbound",$AH$11="Westbound")),'Raw Data'!BI1321,IF(AND($AE$11=$AL$7,OR($AH$11="Southbound",$AH$11="Westbound")),'Raw Data'!BI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5" s="6" t="str">
        <f>IF(AND($AE$11=$AL$1,OR($AH$11="Northbound",$AH$11="Eastbound")),'Raw Data'!BJ285,IF(AND($AE$11=$AL$2,OR($AH$11="Northbound",$AH$11="Eastbound")),'Raw Data'!BJ492,IF(AND($AE$11=$AL$3,OR($AH$11="Northbound",$AH$11="Eastbound")),'Raw Data'!BJ699,IF(AND($AE$11=$AL$4,OR($AH$11="Northbound",$AH$11="Eastbound")),'Raw Data'!BJ906,IF(AND($AE$11=$AL$5,OR($AH$11="Northbound",$AH$11="Eastbound")),'Raw Data'!BJ1113,IF(AND($AE$11=$AL$6,OR($AH$11="Northbound",$AH$11="Eastbound")),'Raw Data'!BJ1320,IF(AND($AE$11=$AL$7,OR($AH$11="Northbound",$AH$11="Eastbound")),'Raw Data'!BJ1527,IF(AND($AE$11=$AL$1,OR($AH$11="Southbound",$AH$11="Westbound")),'Raw Data'!BJ286,IF(AND($AE$11=$AL$2,OR($AH$11="Southbound",$AH$11="Westbound")),'Raw Data'!BJ493,IF(AND($AE$11=$AL$3,OR($AH$11="Southbound",$AH$11="Westbound")),'Raw Data'!BJ700,IF(AND($AE$11=$AL$4,OR($AH$11="Southbound",$AH$11="Westbound")),'Raw Data'!BJ907,IF(AND($AE$11=$AL$5,OR($AH$11="Southbound",$AH$11="Westbound")),'Raw Data'!BJ1114,IF(AND($AE$11=$AL$6,OR($AH$11="Southbound",$AH$11="Westbound")),'Raw Data'!BJ1321,IF(AND($AE$11=$AL$7,OR($AH$11="Southbound",$AH$11="Westbound")),'Raw Data'!BJ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5" s="70" t="str">
        <f>IF(AND($AE$11=$AL$1,OR($AH$11="Northbound",$AH$11="Eastbound")),'Raw Data'!BK285,IF(AND($AE$11=$AL$2,OR($AH$11="Northbound",$AH$11="Eastbound")),'Raw Data'!BK492,IF(AND($AE$11=$AL$3,OR($AH$11="Northbound",$AH$11="Eastbound")),'Raw Data'!BK699,IF(AND($AE$11=$AL$4,OR($AH$11="Northbound",$AH$11="Eastbound")),'Raw Data'!BK906,IF(AND($AE$11=$AL$5,OR($AH$11="Northbound",$AH$11="Eastbound")),'Raw Data'!BK1113,IF(AND($AE$11=$AL$6,OR($AH$11="Northbound",$AH$11="Eastbound")),'Raw Data'!BK1320,IF(AND($AE$11=$AL$7,OR($AH$11="Northbound",$AH$11="Eastbound")),'Raw Data'!BK1527,IF(AND($AE$11=$AL$1,OR($AH$11="Southbound",$AH$11="Westbound")),'Raw Data'!BK286,IF(AND($AE$11=$AL$2,OR($AH$11="Southbound",$AH$11="Westbound")),'Raw Data'!BK493,IF(AND($AE$11=$AL$3,OR($AH$11="Southbound",$AH$11="Westbound")),'Raw Data'!BK700,IF(AND($AE$11=$AL$4,OR($AH$11="Southbound",$AH$11="Westbound")),'Raw Data'!BK907,IF(AND($AE$11=$AL$5,OR($AH$11="Southbound",$AH$11="Westbound")),'Raw Data'!BK1114,IF(AND($AE$11=$AL$6,OR($AH$11="Southbound",$AH$11="Westbound")),'Raw Data'!BK1321,IF(AND($AE$11=$AL$7,OR($AH$11="Southbound",$AH$11="Westbound")),'Raw Data'!BK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5" s="47"/>
      <c r="AF95" s="47"/>
      <c r="AG95" s="47"/>
      <c r="AH95" s="47"/>
      <c r="AI95" s="47"/>
      <c r="AJ95" s="47"/>
      <c r="AK95" s="47"/>
      <c r="AL95" s="51"/>
      <c r="AM95" s="51"/>
      <c r="AN95" s="41"/>
      <c r="AO95" s="51"/>
      <c r="AQ95" s="47"/>
      <c r="AR95" s="47"/>
      <c r="AT95" s="47"/>
      <c r="AU95" s="47"/>
    </row>
    <row r="96" spans="1:47" ht="13.8" x14ac:dyDescent="0.25">
      <c r="A96" s="43">
        <v>0.85416666666666696</v>
      </c>
      <c r="B96" s="54">
        <f t="shared" si="4"/>
        <v>7</v>
      </c>
      <c r="C96" s="6">
        <f>IF(AND($AE$11=$AL$1,OR($AH$11="Northbound",$AH$11="Eastbound")),'Raw Data'!AM287,IF(AND($AE$11=$AL$2,OR($AH$11="Northbound",$AH$11="Eastbound")),'Raw Data'!AM494,IF(AND($AE$11=$AL$3,OR($AH$11="Northbound",$AH$11="Eastbound")),'Raw Data'!AM701,IF(AND($AE$11=$AL$4,OR($AH$11="Northbound",$AH$11="Eastbound")),'Raw Data'!AM908,IF(AND($AE$11=$AL$5,OR($AH$11="Northbound",$AH$11="Eastbound")),'Raw Data'!AM1115,IF(AND($AE$11=$AL$6,OR($AH$11="Northbound",$AH$11="Eastbound")),'Raw Data'!AM1322,IF(AND($AE$11=$AL$7,OR($AH$11="Northbound",$AH$11="Eastbound")),'Raw Data'!AM1529,IF(AND($AE$11=$AL$1,OR($AH$11="Southbound",$AH$11="Westbound")),'Raw Data'!AM288,IF(AND($AE$11=$AL$2,OR($AH$11="Southbound",$AH$11="Westbound")),'Raw Data'!AM495,IF(AND($AE$11=$AL$3,OR($AH$11="Southbound",$AH$11="Westbound")),'Raw Data'!AM702,IF(AND($AE$11=$AL$4,OR($AH$11="Southbound",$AH$11="Westbound")),'Raw Data'!AM909,IF(AND($AE$11=$AL$5,OR($AH$11="Southbound",$AH$11="Westbound")),'Raw Data'!AM1116,IF(AND($AE$11=$AL$6,OR($AH$11="Southbound",$AH$11="Westbound")),'Raw Data'!AM1323,IF(AND($AE$11=$AL$7,OR($AH$11="Southbound",$AH$11="Westbound")),'Raw Data'!AM1530,IF(AND($AE$11=$AL$1,$AH$11="Combined"),SUM('Raw Data'!AM287:AM288),IF(AND($AE$11=$AL$2,$AH$11="Combined"),SUM('Raw Data'!AM494:AM495),IF(AND($AE$11=$AL$3,$AH$11="Combined"),SUM('Raw Data'!AM701:AM702),IF(AND($AE$11=$AL$4,$AH$11="Combined"),SUM('Raw Data'!AM908:AM909),IF(AND($AE$11=$AL$5,$AH$11="Combined"),SUM('Raw Data'!AM1115:AM1116),IF(AND($AE$11=$AL$6,$AH$11="Combined"),SUM('Raw Data'!AM1322:AM1323),IF(AND($AE$11=$AL$7,$AH$11="Combined"),SUM('Raw Data'!AM1529:AM1530),"Error")))))))))))))))))))))</f>
        <v>0</v>
      </c>
      <c r="D96" s="6">
        <f>IF(AND($AE$11=$AL$1,OR($AH$11="Northbound",$AH$11="Eastbound")),'Raw Data'!AN287,IF(AND($AE$11=$AL$2,OR($AH$11="Northbound",$AH$11="Eastbound")),'Raw Data'!AN494,IF(AND($AE$11=$AL$3,OR($AH$11="Northbound",$AH$11="Eastbound")),'Raw Data'!AN701,IF(AND($AE$11=$AL$4,OR($AH$11="Northbound",$AH$11="Eastbound")),'Raw Data'!AN908,IF(AND($AE$11=$AL$5,OR($AH$11="Northbound",$AH$11="Eastbound")),'Raw Data'!AN1115,IF(AND($AE$11=$AL$6,OR($AH$11="Northbound",$AH$11="Eastbound")),'Raw Data'!AN1322,IF(AND($AE$11=$AL$7,OR($AH$11="Northbound",$AH$11="Eastbound")),'Raw Data'!AN1529,IF(AND($AE$11=$AL$1,OR($AH$11="Southbound",$AH$11="Westbound")),'Raw Data'!AN288,IF(AND($AE$11=$AL$2,OR($AH$11="Southbound",$AH$11="Westbound")),'Raw Data'!AN495,IF(AND($AE$11=$AL$3,OR($AH$11="Southbound",$AH$11="Westbound")),'Raw Data'!AN702,IF(AND($AE$11=$AL$4,OR($AH$11="Southbound",$AH$11="Westbound")),'Raw Data'!AN909,IF(AND($AE$11=$AL$5,OR($AH$11="Southbound",$AH$11="Westbound")),'Raw Data'!AN1116,IF(AND($AE$11=$AL$6,OR($AH$11="Southbound",$AH$11="Westbound")),'Raw Data'!AN1323,IF(AND($AE$11=$AL$7,OR($AH$11="Southbound",$AH$11="Westbound")),'Raw Data'!AN1530,IF(AND($AE$11=$AL$1,$AH$11="Combined"),SUM('Raw Data'!AN287:AN288),IF(AND($AE$11=$AL$2,$AH$11="Combined"),SUM('Raw Data'!AN494:AN495),IF(AND($AE$11=$AL$3,$AH$11="Combined"),SUM('Raw Data'!AN701:AN702),IF(AND($AE$11=$AL$4,$AH$11="Combined"),SUM('Raw Data'!AN908:AN909),IF(AND($AE$11=$AL$5,$AH$11="Combined"),SUM('Raw Data'!AN1115:AN1116),IF(AND($AE$11=$AL$6,$AH$11="Combined"),SUM('Raw Data'!AN1322:AN1323),IF(AND($AE$11=$AL$7,$AH$11="Combined"),SUM('Raw Data'!AN1529:AN1530),"Error")))))))))))))))))))))</f>
        <v>0</v>
      </c>
      <c r="E96" s="6">
        <f>IF(AND($AE$11=$AL$1,OR($AH$11="Northbound",$AH$11="Eastbound")),'Raw Data'!AO287,IF(AND($AE$11=$AL$2,OR($AH$11="Northbound",$AH$11="Eastbound")),'Raw Data'!AO494,IF(AND($AE$11=$AL$3,OR($AH$11="Northbound",$AH$11="Eastbound")),'Raw Data'!AO701,IF(AND($AE$11=$AL$4,OR($AH$11="Northbound",$AH$11="Eastbound")),'Raw Data'!AO908,IF(AND($AE$11=$AL$5,OR($AH$11="Northbound",$AH$11="Eastbound")),'Raw Data'!AO1115,IF(AND($AE$11=$AL$6,OR($AH$11="Northbound",$AH$11="Eastbound")),'Raw Data'!AO1322,IF(AND($AE$11=$AL$7,OR($AH$11="Northbound",$AH$11="Eastbound")),'Raw Data'!AO1529,IF(AND($AE$11=$AL$1,OR($AH$11="Southbound",$AH$11="Westbound")),'Raw Data'!AO288,IF(AND($AE$11=$AL$2,OR($AH$11="Southbound",$AH$11="Westbound")),'Raw Data'!AO495,IF(AND($AE$11=$AL$3,OR($AH$11="Southbound",$AH$11="Westbound")),'Raw Data'!AO702,IF(AND($AE$11=$AL$4,OR($AH$11="Southbound",$AH$11="Westbound")),'Raw Data'!AO909,IF(AND($AE$11=$AL$5,OR($AH$11="Southbound",$AH$11="Westbound")),'Raw Data'!AO1116,IF(AND($AE$11=$AL$6,OR($AH$11="Southbound",$AH$11="Westbound")),'Raw Data'!AO1323,IF(AND($AE$11=$AL$7,OR($AH$11="Southbound",$AH$11="Westbound")),'Raw Data'!AO1530,IF(AND($AE$11=$AL$1,$AH$11="Combined"),SUM('Raw Data'!AO287:AO288),IF(AND($AE$11=$AL$2,$AH$11="Combined"),SUM('Raw Data'!AO494:AO495),IF(AND($AE$11=$AL$3,$AH$11="Combined"),SUM('Raw Data'!AO701:AO702),IF(AND($AE$11=$AL$4,$AH$11="Combined"),SUM('Raw Data'!AO908:AO909),IF(AND($AE$11=$AL$5,$AH$11="Combined"),SUM('Raw Data'!AO1115:AO1116),IF(AND($AE$11=$AL$6,$AH$11="Combined"),SUM('Raw Data'!AO1322:AO1323),IF(AND($AE$11=$AL$7,$AH$11="Combined"),SUM('Raw Data'!AO1529:AO1530),"Error")))))))))))))))))))))</f>
        <v>2</v>
      </c>
      <c r="F96" s="6">
        <f>IF(AND($AE$11=$AL$1,OR($AH$11="Northbound",$AH$11="Eastbound")),'Raw Data'!AP287,IF(AND($AE$11=$AL$2,OR($AH$11="Northbound",$AH$11="Eastbound")),'Raw Data'!AP494,IF(AND($AE$11=$AL$3,OR($AH$11="Northbound",$AH$11="Eastbound")),'Raw Data'!AP701,IF(AND($AE$11=$AL$4,OR($AH$11="Northbound",$AH$11="Eastbound")),'Raw Data'!AP908,IF(AND($AE$11=$AL$5,OR($AH$11="Northbound",$AH$11="Eastbound")),'Raw Data'!AP1115,IF(AND($AE$11=$AL$6,OR($AH$11="Northbound",$AH$11="Eastbound")),'Raw Data'!AP1322,IF(AND($AE$11=$AL$7,OR($AH$11="Northbound",$AH$11="Eastbound")),'Raw Data'!AP1529,IF(AND($AE$11=$AL$1,OR($AH$11="Southbound",$AH$11="Westbound")),'Raw Data'!AP288,IF(AND($AE$11=$AL$2,OR($AH$11="Southbound",$AH$11="Westbound")),'Raw Data'!AP495,IF(AND($AE$11=$AL$3,OR($AH$11="Southbound",$AH$11="Westbound")),'Raw Data'!AP702,IF(AND($AE$11=$AL$4,OR($AH$11="Southbound",$AH$11="Westbound")),'Raw Data'!AP909,IF(AND($AE$11=$AL$5,OR($AH$11="Southbound",$AH$11="Westbound")),'Raw Data'!AP1116,IF(AND($AE$11=$AL$6,OR($AH$11="Southbound",$AH$11="Westbound")),'Raw Data'!AP1323,IF(AND($AE$11=$AL$7,OR($AH$11="Southbound",$AH$11="Westbound")),'Raw Data'!AP1530,IF(AND($AE$11=$AL$1,$AH$11="Combined"),SUM('Raw Data'!AP287:AP288),IF(AND($AE$11=$AL$2,$AH$11="Combined"),SUM('Raw Data'!AP494:AP495),IF(AND($AE$11=$AL$3,$AH$11="Combined"),SUM('Raw Data'!AP701:AP702),IF(AND($AE$11=$AL$4,$AH$11="Combined"),SUM('Raw Data'!AP908:AP909),IF(AND($AE$11=$AL$5,$AH$11="Combined"),SUM('Raw Data'!AP1115:AP1116),IF(AND($AE$11=$AL$6,$AH$11="Combined"),SUM('Raw Data'!AP1322:AP1323),IF(AND($AE$11=$AL$7,$AH$11="Combined"),SUM('Raw Data'!AP1529:AP1530),"Error")))))))))))))))))))))</f>
        <v>2</v>
      </c>
      <c r="G96" s="6">
        <f>IF(AND($AE$11=$AL$1,OR($AH$11="Northbound",$AH$11="Eastbound")),'Raw Data'!AQ287,IF(AND($AE$11=$AL$2,OR($AH$11="Northbound",$AH$11="Eastbound")),'Raw Data'!AQ494,IF(AND($AE$11=$AL$3,OR($AH$11="Northbound",$AH$11="Eastbound")),'Raw Data'!AQ701,IF(AND($AE$11=$AL$4,OR($AH$11="Northbound",$AH$11="Eastbound")),'Raw Data'!AQ908,IF(AND($AE$11=$AL$5,OR($AH$11="Northbound",$AH$11="Eastbound")),'Raw Data'!AQ1115,IF(AND($AE$11=$AL$6,OR($AH$11="Northbound",$AH$11="Eastbound")),'Raw Data'!AQ1322,IF(AND($AE$11=$AL$7,OR($AH$11="Northbound",$AH$11="Eastbound")),'Raw Data'!AQ1529,IF(AND($AE$11=$AL$1,OR($AH$11="Southbound",$AH$11="Westbound")),'Raw Data'!AQ288,IF(AND($AE$11=$AL$2,OR($AH$11="Southbound",$AH$11="Westbound")),'Raw Data'!AQ495,IF(AND($AE$11=$AL$3,OR($AH$11="Southbound",$AH$11="Westbound")),'Raw Data'!AQ702,IF(AND($AE$11=$AL$4,OR($AH$11="Southbound",$AH$11="Westbound")),'Raw Data'!AQ909,IF(AND($AE$11=$AL$5,OR($AH$11="Southbound",$AH$11="Westbound")),'Raw Data'!AQ1116,IF(AND($AE$11=$AL$6,OR($AH$11="Southbound",$AH$11="Westbound")),'Raw Data'!AQ1323,IF(AND($AE$11=$AL$7,OR($AH$11="Southbound",$AH$11="Westbound")),'Raw Data'!AQ1530,IF(AND($AE$11=$AL$1,$AH$11="Combined"),SUM('Raw Data'!AQ287:AQ288),IF(AND($AE$11=$AL$2,$AH$11="Combined"),SUM('Raw Data'!AQ494:AQ495),IF(AND($AE$11=$AL$3,$AH$11="Combined"),SUM('Raw Data'!AQ701:AQ702),IF(AND($AE$11=$AL$4,$AH$11="Combined"),SUM('Raw Data'!AQ908:AQ909),IF(AND($AE$11=$AL$5,$AH$11="Combined"),SUM('Raw Data'!AQ1115:AQ1116),IF(AND($AE$11=$AL$6,$AH$11="Combined"),SUM('Raw Data'!AQ1322:AQ1323),IF(AND($AE$11=$AL$7,$AH$11="Combined"),SUM('Raw Data'!AQ1529:AQ1530),"Error")))))))))))))))))))))</f>
        <v>1</v>
      </c>
      <c r="H96" s="6">
        <f>IF(AND($AE$11=$AL$1,OR($AH$11="Northbound",$AH$11="Eastbound")),'Raw Data'!AR287,IF(AND($AE$11=$AL$2,OR($AH$11="Northbound",$AH$11="Eastbound")),'Raw Data'!AR494,IF(AND($AE$11=$AL$3,OR($AH$11="Northbound",$AH$11="Eastbound")),'Raw Data'!AR701,IF(AND($AE$11=$AL$4,OR($AH$11="Northbound",$AH$11="Eastbound")),'Raw Data'!AR908,IF(AND($AE$11=$AL$5,OR($AH$11="Northbound",$AH$11="Eastbound")),'Raw Data'!AR1115,IF(AND($AE$11=$AL$6,OR($AH$11="Northbound",$AH$11="Eastbound")),'Raw Data'!AR1322,IF(AND($AE$11=$AL$7,OR($AH$11="Northbound",$AH$11="Eastbound")),'Raw Data'!AR1529,IF(AND($AE$11=$AL$1,OR($AH$11="Southbound",$AH$11="Westbound")),'Raw Data'!AR288,IF(AND($AE$11=$AL$2,OR($AH$11="Southbound",$AH$11="Westbound")),'Raw Data'!AR495,IF(AND($AE$11=$AL$3,OR($AH$11="Southbound",$AH$11="Westbound")),'Raw Data'!AR702,IF(AND($AE$11=$AL$4,OR($AH$11="Southbound",$AH$11="Westbound")),'Raw Data'!AR909,IF(AND($AE$11=$AL$5,OR($AH$11="Southbound",$AH$11="Westbound")),'Raw Data'!AR1116,IF(AND($AE$11=$AL$6,OR($AH$11="Southbound",$AH$11="Westbound")),'Raw Data'!AR1323,IF(AND($AE$11=$AL$7,OR($AH$11="Southbound",$AH$11="Westbound")),'Raw Data'!AR1530,IF(AND($AE$11=$AL$1,$AH$11="Combined"),SUM('Raw Data'!AR287:AR288),IF(AND($AE$11=$AL$2,$AH$11="Combined"),SUM('Raw Data'!AR494:AR495),IF(AND($AE$11=$AL$3,$AH$11="Combined"),SUM('Raw Data'!AR701:AR702),IF(AND($AE$11=$AL$4,$AH$11="Combined"),SUM('Raw Data'!AR908:AR909),IF(AND($AE$11=$AL$5,$AH$11="Combined"),SUM('Raw Data'!AR1115:AR1116),IF(AND($AE$11=$AL$6,$AH$11="Combined"),SUM('Raw Data'!AR1322:AR1323),IF(AND($AE$11=$AL$7,$AH$11="Combined"),SUM('Raw Data'!AR1529:AR1530),"Error")))))))))))))))))))))</f>
        <v>1</v>
      </c>
      <c r="I96" s="6">
        <f>IF(AND($AE$11=$AL$1,OR($AH$11="Northbound",$AH$11="Eastbound")),'Raw Data'!AS287,IF(AND($AE$11=$AL$2,OR($AH$11="Northbound",$AH$11="Eastbound")),'Raw Data'!AS494,IF(AND($AE$11=$AL$3,OR($AH$11="Northbound",$AH$11="Eastbound")),'Raw Data'!AS701,IF(AND($AE$11=$AL$4,OR($AH$11="Northbound",$AH$11="Eastbound")),'Raw Data'!AS908,IF(AND($AE$11=$AL$5,OR($AH$11="Northbound",$AH$11="Eastbound")),'Raw Data'!AS1115,IF(AND($AE$11=$AL$6,OR($AH$11="Northbound",$AH$11="Eastbound")),'Raw Data'!AS1322,IF(AND($AE$11=$AL$7,OR($AH$11="Northbound",$AH$11="Eastbound")),'Raw Data'!AS1529,IF(AND($AE$11=$AL$1,OR($AH$11="Southbound",$AH$11="Westbound")),'Raw Data'!AS288,IF(AND($AE$11=$AL$2,OR($AH$11="Southbound",$AH$11="Westbound")),'Raw Data'!AS495,IF(AND($AE$11=$AL$3,OR($AH$11="Southbound",$AH$11="Westbound")),'Raw Data'!AS702,IF(AND($AE$11=$AL$4,OR($AH$11="Southbound",$AH$11="Westbound")),'Raw Data'!AS909,IF(AND($AE$11=$AL$5,OR($AH$11="Southbound",$AH$11="Westbound")),'Raw Data'!AS1116,IF(AND($AE$11=$AL$6,OR($AH$11="Southbound",$AH$11="Westbound")),'Raw Data'!AS1323,IF(AND($AE$11=$AL$7,OR($AH$11="Southbound",$AH$11="Westbound")),'Raw Data'!AS1530,IF(AND($AE$11=$AL$1,$AH$11="Combined"),SUM('Raw Data'!AS287:AS288),IF(AND($AE$11=$AL$2,$AH$11="Combined"),SUM('Raw Data'!AS494:AS495),IF(AND($AE$11=$AL$3,$AH$11="Combined"),SUM('Raw Data'!AS701:AS702),IF(AND($AE$11=$AL$4,$AH$11="Combined"),SUM('Raw Data'!AS908:AS909),IF(AND($AE$11=$AL$5,$AH$11="Combined"),SUM('Raw Data'!AS1115:AS1116),IF(AND($AE$11=$AL$6,$AH$11="Combined"),SUM('Raw Data'!AS1322:AS1323),IF(AND($AE$11=$AL$7,$AH$11="Combined"),SUM('Raw Data'!AS1529:AS1530),"Error")))))))))))))))))))))</f>
        <v>1</v>
      </c>
      <c r="J96" s="6">
        <f>IF(AND($AE$11=$AL$1,OR($AH$11="Northbound",$AH$11="Eastbound")),'Raw Data'!AT287,IF(AND($AE$11=$AL$2,OR($AH$11="Northbound",$AH$11="Eastbound")),'Raw Data'!AT494,IF(AND($AE$11=$AL$3,OR($AH$11="Northbound",$AH$11="Eastbound")),'Raw Data'!AT701,IF(AND($AE$11=$AL$4,OR($AH$11="Northbound",$AH$11="Eastbound")),'Raw Data'!AT908,IF(AND($AE$11=$AL$5,OR($AH$11="Northbound",$AH$11="Eastbound")),'Raw Data'!AT1115,IF(AND($AE$11=$AL$6,OR($AH$11="Northbound",$AH$11="Eastbound")),'Raw Data'!AT1322,IF(AND($AE$11=$AL$7,OR($AH$11="Northbound",$AH$11="Eastbound")),'Raw Data'!AT1529,IF(AND($AE$11=$AL$1,OR($AH$11="Southbound",$AH$11="Westbound")),'Raw Data'!AT288,IF(AND($AE$11=$AL$2,OR($AH$11="Southbound",$AH$11="Westbound")),'Raw Data'!AT495,IF(AND($AE$11=$AL$3,OR($AH$11="Southbound",$AH$11="Westbound")),'Raw Data'!AT702,IF(AND($AE$11=$AL$4,OR($AH$11="Southbound",$AH$11="Westbound")),'Raw Data'!AT909,IF(AND($AE$11=$AL$5,OR($AH$11="Southbound",$AH$11="Westbound")),'Raw Data'!AT1116,IF(AND($AE$11=$AL$6,OR($AH$11="Southbound",$AH$11="Westbound")),'Raw Data'!AT1323,IF(AND($AE$11=$AL$7,OR($AH$11="Southbound",$AH$11="Westbound")),'Raw Data'!AT1530,IF(AND($AE$11=$AL$1,$AH$11="Combined"),SUM('Raw Data'!AT287:AT288),IF(AND($AE$11=$AL$2,$AH$11="Combined"),SUM('Raw Data'!AT494:AT495),IF(AND($AE$11=$AL$3,$AH$11="Combined"),SUM('Raw Data'!AT701:AT702),IF(AND($AE$11=$AL$4,$AH$11="Combined"),SUM('Raw Data'!AT908:AT909),IF(AND($AE$11=$AL$5,$AH$11="Combined"),SUM('Raw Data'!AT1115:AT1116),IF(AND($AE$11=$AL$6,$AH$11="Combined"),SUM('Raw Data'!AT1322:AT1323),IF(AND($AE$11=$AL$7,$AH$11="Combined"),SUM('Raw Data'!AT1529:AT1530),"Error")))))))))))))))))))))</f>
        <v>0</v>
      </c>
      <c r="K96" s="6">
        <f>IF(AND($AE$11=$AL$1,OR($AH$11="Northbound",$AH$11="Eastbound")),'Raw Data'!AU287,IF(AND($AE$11=$AL$2,OR($AH$11="Northbound",$AH$11="Eastbound")),'Raw Data'!AU494,IF(AND($AE$11=$AL$3,OR($AH$11="Northbound",$AH$11="Eastbound")),'Raw Data'!AU701,IF(AND($AE$11=$AL$4,OR($AH$11="Northbound",$AH$11="Eastbound")),'Raw Data'!AU908,IF(AND($AE$11=$AL$5,OR($AH$11="Northbound",$AH$11="Eastbound")),'Raw Data'!AU1115,IF(AND($AE$11=$AL$6,OR($AH$11="Northbound",$AH$11="Eastbound")),'Raw Data'!AU1322,IF(AND($AE$11=$AL$7,OR($AH$11="Northbound",$AH$11="Eastbound")),'Raw Data'!AU1529,IF(AND($AE$11=$AL$1,OR($AH$11="Southbound",$AH$11="Westbound")),'Raw Data'!AU288,IF(AND($AE$11=$AL$2,OR($AH$11="Southbound",$AH$11="Westbound")),'Raw Data'!AU495,IF(AND($AE$11=$AL$3,OR($AH$11="Southbound",$AH$11="Westbound")),'Raw Data'!AU702,IF(AND($AE$11=$AL$4,OR($AH$11="Southbound",$AH$11="Westbound")),'Raw Data'!AU909,IF(AND($AE$11=$AL$5,OR($AH$11="Southbound",$AH$11="Westbound")),'Raw Data'!AU1116,IF(AND($AE$11=$AL$6,OR($AH$11="Southbound",$AH$11="Westbound")),'Raw Data'!AU1323,IF(AND($AE$11=$AL$7,OR($AH$11="Southbound",$AH$11="Westbound")),'Raw Data'!AU1530,IF(AND($AE$11=$AL$1,$AH$11="Combined"),SUM('Raw Data'!AU287:AU288),IF(AND($AE$11=$AL$2,$AH$11="Combined"),SUM('Raw Data'!AU494:AU495),IF(AND($AE$11=$AL$3,$AH$11="Combined"),SUM('Raw Data'!AU701:AU702),IF(AND($AE$11=$AL$4,$AH$11="Combined"),SUM('Raw Data'!AU908:AU909),IF(AND($AE$11=$AL$5,$AH$11="Combined"),SUM('Raw Data'!AU1115:AU1116),IF(AND($AE$11=$AL$6,$AH$11="Combined"),SUM('Raw Data'!AU1322:AU1323),IF(AND($AE$11=$AL$7,$AH$11="Combined"),SUM('Raw Data'!AU1529:AU1530),"Error")))))))))))))))))))))</f>
        <v>0</v>
      </c>
      <c r="L96" s="6">
        <f>IF(AND($AE$11=$AL$1,OR($AH$11="Northbound",$AH$11="Eastbound")),'Raw Data'!AV287,IF(AND($AE$11=$AL$2,OR($AH$11="Northbound",$AH$11="Eastbound")),'Raw Data'!AV494,IF(AND($AE$11=$AL$3,OR($AH$11="Northbound",$AH$11="Eastbound")),'Raw Data'!AV701,IF(AND($AE$11=$AL$4,OR($AH$11="Northbound",$AH$11="Eastbound")),'Raw Data'!AV908,IF(AND($AE$11=$AL$5,OR($AH$11="Northbound",$AH$11="Eastbound")),'Raw Data'!AV1115,IF(AND($AE$11=$AL$6,OR($AH$11="Northbound",$AH$11="Eastbound")),'Raw Data'!AV1322,IF(AND($AE$11=$AL$7,OR($AH$11="Northbound",$AH$11="Eastbound")),'Raw Data'!AV1529,IF(AND($AE$11=$AL$1,OR($AH$11="Southbound",$AH$11="Westbound")),'Raw Data'!AV288,IF(AND($AE$11=$AL$2,OR($AH$11="Southbound",$AH$11="Westbound")),'Raw Data'!AV495,IF(AND($AE$11=$AL$3,OR($AH$11="Southbound",$AH$11="Westbound")),'Raw Data'!AV702,IF(AND($AE$11=$AL$4,OR($AH$11="Southbound",$AH$11="Westbound")),'Raw Data'!AV909,IF(AND($AE$11=$AL$5,OR($AH$11="Southbound",$AH$11="Westbound")),'Raw Data'!AV1116,IF(AND($AE$11=$AL$6,OR($AH$11="Southbound",$AH$11="Westbound")),'Raw Data'!AV1323,IF(AND($AE$11=$AL$7,OR($AH$11="Southbound",$AH$11="Westbound")),'Raw Data'!AV1530,IF(AND($AE$11=$AL$1,$AH$11="Combined"),SUM('Raw Data'!AV287:AV288),IF(AND($AE$11=$AL$2,$AH$11="Combined"),SUM('Raw Data'!AV494:AV495),IF(AND($AE$11=$AL$3,$AH$11="Combined"),SUM('Raw Data'!AV701:AV702),IF(AND($AE$11=$AL$4,$AH$11="Combined"),SUM('Raw Data'!AV908:AV909),IF(AND($AE$11=$AL$5,$AH$11="Combined"),SUM('Raw Data'!AV1115:AV1116),IF(AND($AE$11=$AL$6,$AH$11="Combined"),SUM('Raw Data'!AV1322:AV1323),IF(AND($AE$11=$AL$7,$AH$11="Combined"),SUM('Raw Data'!AV1529:AV1530),"Error")))))))))))))))))))))</f>
        <v>0</v>
      </c>
      <c r="M96" s="6">
        <f>IF(AND($AE$11=$AL$1,OR($AH$11="Northbound",$AH$11="Eastbound")),'Raw Data'!AW287,IF(AND($AE$11=$AL$2,OR($AH$11="Northbound",$AH$11="Eastbound")),'Raw Data'!AW494,IF(AND($AE$11=$AL$3,OR($AH$11="Northbound",$AH$11="Eastbound")),'Raw Data'!AW701,IF(AND($AE$11=$AL$4,OR($AH$11="Northbound",$AH$11="Eastbound")),'Raw Data'!AW908,IF(AND($AE$11=$AL$5,OR($AH$11="Northbound",$AH$11="Eastbound")),'Raw Data'!AW1115,IF(AND($AE$11=$AL$6,OR($AH$11="Northbound",$AH$11="Eastbound")),'Raw Data'!AW1322,IF(AND($AE$11=$AL$7,OR($AH$11="Northbound",$AH$11="Eastbound")),'Raw Data'!AW1529,IF(AND($AE$11=$AL$1,OR($AH$11="Southbound",$AH$11="Westbound")),'Raw Data'!AW288,IF(AND($AE$11=$AL$2,OR($AH$11="Southbound",$AH$11="Westbound")),'Raw Data'!AW495,IF(AND($AE$11=$AL$3,OR($AH$11="Southbound",$AH$11="Westbound")),'Raw Data'!AW702,IF(AND($AE$11=$AL$4,OR($AH$11="Southbound",$AH$11="Westbound")),'Raw Data'!AW909,IF(AND($AE$11=$AL$5,OR($AH$11="Southbound",$AH$11="Westbound")),'Raw Data'!AW1116,IF(AND($AE$11=$AL$6,OR($AH$11="Southbound",$AH$11="Westbound")),'Raw Data'!AW1323,IF(AND($AE$11=$AL$7,OR($AH$11="Southbound",$AH$11="Westbound")),'Raw Data'!AW1530,IF(AND($AE$11=$AL$1,$AH$11="Combined"),SUM('Raw Data'!AW287:AW288),IF(AND($AE$11=$AL$2,$AH$11="Combined"),SUM('Raw Data'!AW494:AW495),IF(AND($AE$11=$AL$3,$AH$11="Combined"),SUM('Raw Data'!AW701:AW702),IF(AND($AE$11=$AL$4,$AH$11="Combined"),SUM('Raw Data'!AW908:AW909),IF(AND($AE$11=$AL$5,$AH$11="Combined"),SUM('Raw Data'!AW1115:AW1116),IF(AND($AE$11=$AL$6,$AH$11="Combined"),SUM('Raw Data'!AW1322:AW1323),IF(AND($AE$11=$AL$7,$AH$11="Combined"),SUM('Raw Data'!AW1529:AW1530),"Error")))))))))))))))))))))</f>
        <v>0</v>
      </c>
      <c r="N96" s="6">
        <f>IF(AND($AE$11=$AL$1,OR($AH$11="Northbound",$AH$11="Eastbound")),'Raw Data'!AX287,IF(AND($AE$11=$AL$2,OR($AH$11="Northbound",$AH$11="Eastbound")),'Raw Data'!AX494,IF(AND($AE$11=$AL$3,OR($AH$11="Northbound",$AH$11="Eastbound")),'Raw Data'!AX701,IF(AND($AE$11=$AL$4,OR($AH$11="Northbound",$AH$11="Eastbound")),'Raw Data'!AX908,IF(AND($AE$11=$AL$5,OR($AH$11="Northbound",$AH$11="Eastbound")),'Raw Data'!AX1115,IF(AND($AE$11=$AL$6,OR($AH$11="Northbound",$AH$11="Eastbound")),'Raw Data'!AX1322,IF(AND($AE$11=$AL$7,OR($AH$11="Northbound",$AH$11="Eastbound")),'Raw Data'!AX1529,IF(AND($AE$11=$AL$1,OR($AH$11="Southbound",$AH$11="Westbound")),'Raw Data'!AX288,IF(AND($AE$11=$AL$2,OR($AH$11="Southbound",$AH$11="Westbound")),'Raw Data'!AX495,IF(AND($AE$11=$AL$3,OR($AH$11="Southbound",$AH$11="Westbound")),'Raw Data'!AX702,IF(AND($AE$11=$AL$4,OR($AH$11="Southbound",$AH$11="Westbound")),'Raw Data'!AX909,IF(AND($AE$11=$AL$5,OR($AH$11="Southbound",$AH$11="Westbound")),'Raw Data'!AX1116,IF(AND($AE$11=$AL$6,OR($AH$11="Southbound",$AH$11="Westbound")),'Raw Data'!AX1323,IF(AND($AE$11=$AL$7,OR($AH$11="Southbound",$AH$11="Westbound")),'Raw Data'!AX1530,IF(AND($AE$11=$AL$1,$AH$11="Combined"),SUM('Raw Data'!AX287:AX288),IF(AND($AE$11=$AL$2,$AH$11="Combined"),SUM('Raw Data'!AX494:AX495),IF(AND($AE$11=$AL$3,$AH$11="Combined"),SUM('Raw Data'!AX701:AX702),IF(AND($AE$11=$AL$4,$AH$11="Combined"),SUM('Raw Data'!AX908:AX909),IF(AND($AE$11=$AL$5,$AH$11="Combined"),SUM('Raw Data'!AX1115:AX1116),IF(AND($AE$11=$AL$6,$AH$11="Combined"),SUM('Raw Data'!AX1322:AX1323),IF(AND($AE$11=$AL$7,$AH$11="Combined"),SUM('Raw Data'!AX1529:AX1530),"Error")))))))))))))))))))))</f>
        <v>0</v>
      </c>
      <c r="O96" s="6">
        <f>IF(AND($AE$11=$AL$1,OR($AH$11="Northbound",$AH$11="Eastbound")),'Raw Data'!AY287,IF(AND($AE$11=$AL$2,OR($AH$11="Northbound",$AH$11="Eastbound")),'Raw Data'!AY494,IF(AND($AE$11=$AL$3,OR($AH$11="Northbound",$AH$11="Eastbound")),'Raw Data'!AY701,IF(AND($AE$11=$AL$4,OR($AH$11="Northbound",$AH$11="Eastbound")),'Raw Data'!AY908,IF(AND($AE$11=$AL$5,OR($AH$11="Northbound",$AH$11="Eastbound")),'Raw Data'!AY1115,IF(AND($AE$11=$AL$6,OR($AH$11="Northbound",$AH$11="Eastbound")),'Raw Data'!AY1322,IF(AND($AE$11=$AL$7,OR($AH$11="Northbound",$AH$11="Eastbound")),'Raw Data'!AY1529,IF(AND($AE$11=$AL$1,OR($AH$11="Southbound",$AH$11="Westbound")),'Raw Data'!AY288,IF(AND($AE$11=$AL$2,OR($AH$11="Southbound",$AH$11="Westbound")),'Raw Data'!AY495,IF(AND($AE$11=$AL$3,OR($AH$11="Southbound",$AH$11="Westbound")),'Raw Data'!AY702,IF(AND($AE$11=$AL$4,OR($AH$11="Southbound",$AH$11="Westbound")),'Raw Data'!AY909,IF(AND($AE$11=$AL$5,OR($AH$11="Southbound",$AH$11="Westbound")),'Raw Data'!AY1116,IF(AND($AE$11=$AL$6,OR($AH$11="Southbound",$AH$11="Westbound")),'Raw Data'!AY1323,IF(AND($AE$11=$AL$7,OR($AH$11="Southbound",$AH$11="Westbound")),'Raw Data'!AY1530,IF(AND($AE$11=$AL$1,$AH$11="Combined"),SUM('Raw Data'!AY287:AY288),IF(AND($AE$11=$AL$2,$AH$11="Combined"),SUM('Raw Data'!AY494:AY495),IF(AND($AE$11=$AL$3,$AH$11="Combined"),SUM('Raw Data'!AY701:AY702),IF(AND($AE$11=$AL$4,$AH$11="Combined"),SUM('Raw Data'!AY908:AY909),IF(AND($AE$11=$AL$5,$AH$11="Combined"),SUM('Raw Data'!AY1115:AY1116),IF(AND($AE$11=$AL$6,$AH$11="Combined"),SUM('Raw Data'!AY1322:AY1323),IF(AND($AE$11=$AL$7,$AH$11="Combined"),SUM('Raw Data'!AY1529:AY1530),"Error")))))))))))))))))))))</f>
        <v>0</v>
      </c>
      <c r="P96" s="6">
        <f>IF(AND($AE$11=$AL$1,OR($AH$11="Northbound",$AH$11="Eastbound")),'Raw Data'!AZ287,IF(AND($AE$11=$AL$2,OR($AH$11="Northbound",$AH$11="Eastbound")),'Raw Data'!AZ494,IF(AND($AE$11=$AL$3,OR($AH$11="Northbound",$AH$11="Eastbound")),'Raw Data'!AZ701,IF(AND($AE$11=$AL$4,OR($AH$11="Northbound",$AH$11="Eastbound")),'Raw Data'!AZ908,IF(AND($AE$11=$AL$5,OR($AH$11="Northbound",$AH$11="Eastbound")),'Raw Data'!AZ1115,IF(AND($AE$11=$AL$6,OR($AH$11="Northbound",$AH$11="Eastbound")),'Raw Data'!AZ1322,IF(AND($AE$11=$AL$7,OR($AH$11="Northbound",$AH$11="Eastbound")),'Raw Data'!AZ1529,IF(AND($AE$11=$AL$1,OR($AH$11="Southbound",$AH$11="Westbound")),'Raw Data'!AZ288,IF(AND($AE$11=$AL$2,OR($AH$11="Southbound",$AH$11="Westbound")),'Raw Data'!AZ495,IF(AND($AE$11=$AL$3,OR($AH$11="Southbound",$AH$11="Westbound")),'Raw Data'!AZ702,IF(AND($AE$11=$AL$4,OR($AH$11="Southbound",$AH$11="Westbound")),'Raw Data'!AZ909,IF(AND($AE$11=$AL$5,OR($AH$11="Southbound",$AH$11="Westbound")),'Raw Data'!AZ1116,IF(AND($AE$11=$AL$6,OR($AH$11="Southbound",$AH$11="Westbound")),'Raw Data'!AZ1323,IF(AND($AE$11=$AL$7,OR($AH$11="Southbound",$AH$11="Westbound")),'Raw Data'!AZ1530,IF(AND($AE$11=$AL$1,$AH$11="Combined"),SUM('Raw Data'!AZ287:AZ288),IF(AND($AE$11=$AL$2,$AH$11="Combined"),SUM('Raw Data'!AZ494:AZ495),IF(AND($AE$11=$AL$3,$AH$11="Combined"),SUM('Raw Data'!AZ701:AZ702),IF(AND($AE$11=$AL$4,$AH$11="Combined"),SUM('Raw Data'!AZ908:AZ909),IF(AND($AE$11=$AL$5,$AH$11="Combined"),SUM('Raw Data'!AZ1115:AZ1116),IF(AND($AE$11=$AL$6,$AH$11="Combined"),SUM('Raw Data'!AZ1322:AZ1323),IF(AND($AE$11=$AL$7,$AH$11="Combined"),SUM('Raw Data'!AZ1529:AZ1530),"Error")))))))))))))))))))))</f>
        <v>0</v>
      </c>
      <c r="Q96" s="6">
        <f>IF(AND($AE$11=$AL$1,OR($AH$11="Northbound",$AH$11="Eastbound")),'Raw Data'!BA287,IF(AND($AE$11=$AL$2,OR($AH$11="Northbound",$AH$11="Eastbound")),'Raw Data'!BA494,IF(AND($AE$11=$AL$3,OR($AH$11="Northbound",$AH$11="Eastbound")),'Raw Data'!BA701,IF(AND($AE$11=$AL$4,OR($AH$11="Northbound",$AH$11="Eastbound")),'Raw Data'!BA908,IF(AND($AE$11=$AL$5,OR($AH$11="Northbound",$AH$11="Eastbound")),'Raw Data'!BA1115,IF(AND($AE$11=$AL$6,OR($AH$11="Northbound",$AH$11="Eastbound")),'Raw Data'!BA1322,IF(AND($AE$11=$AL$7,OR($AH$11="Northbound",$AH$11="Eastbound")),'Raw Data'!BA1529,IF(AND($AE$11=$AL$1,OR($AH$11="Southbound",$AH$11="Westbound")),'Raw Data'!BA288,IF(AND($AE$11=$AL$2,OR($AH$11="Southbound",$AH$11="Westbound")),'Raw Data'!BA495,IF(AND($AE$11=$AL$3,OR($AH$11="Southbound",$AH$11="Westbound")),'Raw Data'!BA702,IF(AND($AE$11=$AL$4,OR($AH$11="Southbound",$AH$11="Westbound")),'Raw Data'!BA909,IF(AND($AE$11=$AL$5,OR($AH$11="Southbound",$AH$11="Westbound")),'Raw Data'!BA1116,IF(AND($AE$11=$AL$6,OR($AH$11="Southbound",$AH$11="Westbound")),'Raw Data'!BA1323,IF(AND($AE$11=$AL$7,OR($AH$11="Southbound",$AH$11="Westbound")),'Raw Data'!BA1530,IF(AND($AE$11=$AL$1,$AH$11="Combined"),SUM('Raw Data'!BA287:BA288),IF(AND($AE$11=$AL$2,$AH$11="Combined"),SUM('Raw Data'!BA494:BA495),IF(AND($AE$11=$AL$3,$AH$11="Combined"),SUM('Raw Data'!BA701:BA702),IF(AND($AE$11=$AL$4,$AH$11="Combined"),SUM('Raw Data'!BA908:BA909),IF(AND($AE$11=$AL$5,$AH$11="Combined"),SUM('Raw Data'!BA1115:BA1116),IF(AND($AE$11=$AL$6,$AH$11="Combined"),SUM('Raw Data'!BA1322:BA1323),IF(AND($AE$11=$AL$7,$AH$11="Combined"),SUM('Raw Data'!BA1529:BA1530),"Error")))))))))))))))))))))</f>
        <v>0</v>
      </c>
      <c r="R96" s="6">
        <f>IF(AND($AE$11=$AL$1,OR($AH$11="Northbound",$AH$11="Eastbound")),'Raw Data'!BB287,IF(AND($AE$11=$AL$2,OR($AH$11="Northbound",$AH$11="Eastbound")),'Raw Data'!BB494,IF(AND($AE$11=$AL$3,OR($AH$11="Northbound",$AH$11="Eastbound")),'Raw Data'!BB701,IF(AND($AE$11=$AL$4,OR($AH$11="Northbound",$AH$11="Eastbound")),'Raw Data'!BB908,IF(AND($AE$11=$AL$5,OR($AH$11="Northbound",$AH$11="Eastbound")),'Raw Data'!BB1115,IF(AND($AE$11=$AL$6,OR($AH$11="Northbound",$AH$11="Eastbound")),'Raw Data'!BB1322,IF(AND($AE$11=$AL$7,OR($AH$11="Northbound",$AH$11="Eastbound")),'Raw Data'!BB1529,IF(AND($AE$11=$AL$1,OR($AH$11="Southbound",$AH$11="Westbound")),'Raw Data'!BB288,IF(AND($AE$11=$AL$2,OR($AH$11="Southbound",$AH$11="Westbound")),'Raw Data'!BB495,IF(AND($AE$11=$AL$3,OR($AH$11="Southbound",$AH$11="Westbound")),'Raw Data'!BB702,IF(AND($AE$11=$AL$4,OR($AH$11="Southbound",$AH$11="Westbound")),'Raw Data'!BB909,IF(AND($AE$11=$AL$5,OR($AH$11="Southbound",$AH$11="Westbound")),'Raw Data'!BB1116,IF(AND($AE$11=$AL$6,OR($AH$11="Southbound",$AH$11="Westbound")),'Raw Data'!BB1323,IF(AND($AE$11=$AL$7,OR($AH$11="Southbound",$AH$11="Westbound")),'Raw Data'!BB1530,IF(AND($AE$11=$AL$1,$AH$11="Combined"),SUM('Raw Data'!BB287:BB288),IF(AND($AE$11=$AL$2,$AH$11="Combined"),SUM('Raw Data'!BB494:BB495),IF(AND($AE$11=$AL$3,$AH$11="Combined"),SUM('Raw Data'!BB701:BB702),IF(AND($AE$11=$AL$4,$AH$11="Combined"),SUM('Raw Data'!BB908:BB909),IF(AND($AE$11=$AL$5,$AH$11="Combined"),SUM('Raw Data'!BB1115:BB1116),IF(AND($AE$11=$AL$6,$AH$11="Combined"),SUM('Raw Data'!BB1322:BB1323),IF(AND($AE$11=$AL$7,$AH$11="Combined"),SUM('Raw Data'!BB1529:BB1530),"Error")))))))))))))))))))))</f>
        <v>0</v>
      </c>
      <c r="S96" s="6">
        <f>IF(AND($AE$11=$AL$1,OR($AH$11="Northbound",$AH$11="Eastbound")),'Raw Data'!BC287,IF(AND($AE$11=$AL$2,OR($AH$11="Northbound",$AH$11="Eastbound")),'Raw Data'!BC494,IF(AND($AE$11=$AL$3,OR($AH$11="Northbound",$AH$11="Eastbound")),'Raw Data'!BC701,IF(AND($AE$11=$AL$4,OR($AH$11="Northbound",$AH$11="Eastbound")),'Raw Data'!BC908,IF(AND($AE$11=$AL$5,OR($AH$11="Northbound",$AH$11="Eastbound")),'Raw Data'!BC1115,IF(AND($AE$11=$AL$6,OR($AH$11="Northbound",$AH$11="Eastbound")),'Raw Data'!BC1322,IF(AND($AE$11=$AL$7,OR($AH$11="Northbound",$AH$11="Eastbound")),'Raw Data'!BC1529,IF(AND($AE$11=$AL$1,OR($AH$11="Southbound",$AH$11="Westbound")),'Raw Data'!BC288,IF(AND($AE$11=$AL$2,OR($AH$11="Southbound",$AH$11="Westbound")),'Raw Data'!BC495,IF(AND($AE$11=$AL$3,OR($AH$11="Southbound",$AH$11="Westbound")),'Raw Data'!BC702,IF(AND($AE$11=$AL$4,OR($AH$11="Southbound",$AH$11="Westbound")),'Raw Data'!BC909,IF(AND($AE$11=$AL$5,OR($AH$11="Southbound",$AH$11="Westbound")),'Raw Data'!BC1116,IF(AND($AE$11=$AL$6,OR($AH$11="Southbound",$AH$11="Westbound")),'Raw Data'!BC1323,IF(AND($AE$11=$AL$7,OR($AH$11="Southbound",$AH$11="Westbound")),'Raw Data'!BC1530,IF(AND($AE$11=$AL$1,$AH$11="Combined"),SUM('Raw Data'!BC287:BC288),IF(AND($AE$11=$AL$2,$AH$11="Combined"),SUM('Raw Data'!BC494:BC495),IF(AND($AE$11=$AL$3,$AH$11="Combined"),SUM('Raw Data'!BC701:BC702),IF(AND($AE$11=$AL$4,$AH$11="Combined"),SUM('Raw Data'!BC908:BC909),IF(AND($AE$11=$AL$5,$AH$11="Combined"),SUM('Raw Data'!BC1115:BC1116),IF(AND($AE$11=$AL$6,$AH$11="Combined"),SUM('Raw Data'!BC1322:BC1323),IF(AND($AE$11=$AL$7,$AH$11="Combined"),SUM('Raw Data'!BC1529:BC1530),"Error")))))))))))))))))))))</f>
        <v>0</v>
      </c>
      <c r="T96" s="6">
        <f>IF(AND($AE$11=$AL$1,OR($AH$11="Northbound",$AH$11="Eastbound")),'Raw Data'!BD287,IF(AND($AE$11=$AL$2,OR($AH$11="Northbound",$AH$11="Eastbound")),'Raw Data'!BD494,IF(AND($AE$11=$AL$3,OR($AH$11="Northbound",$AH$11="Eastbound")),'Raw Data'!BD701,IF(AND($AE$11=$AL$4,OR($AH$11="Northbound",$AH$11="Eastbound")),'Raw Data'!BD908,IF(AND($AE$11=$AL$5,OR($AH$11="Northbound",$AH$11="Eastbound")),'Raw Data'!BD1115,IF(AND($AE$11=$AL$6,OR($AH$11="Northbound",$AH$11="Eastbound")),'Raw Data'!BD1322,IF(AND($AE$11=$AL$7,OR($AH$11="Northbound",$AH$11="Eastbound")),'Raw Data'!BD1529,IF(AND($AE$11=$AL$1,OR($AH$11="Southbound",$AH$11="Westbound")),'Raw Data'!BD288,IF(AND($AE$11=$AL$2,OR($AH$11="Southbound",$AH$11="Westbound")),'Raw Data'!BD495,IF(AND($AE$11=$AL$3,OR($AH$11="Southbound",$AH$11="Westbound")),'Raw Data'!BD702,IF(AND($AE$11=$AL$4,OR($AH$11="Southbound",$AH$11="Westbound")),'Raw Data'!BD909,IF(AND($AE$11=$AL$5,OR($AH$11="Southbound",$AH$11="Westbound")),'Raw Data'!BD1116,IF(AND($AE$11=$AL$6,OR($AH$11="Southbound",$AH$11="Westbound")),'Raw Data'!BD1323,IF(AND($AE$11=$AL$7,OR($AH$11="Southbound",$AH$11="Westbound")),'Raw Data'!BD1530,IF(AND($AE$11=$AL$1,$AH$11="Combined"),SUM('Raw Data'!BD287:BD288),IF(AND($AE$11=$AL$2,$AH$11="Combined"),SUM('Raw Data'!BD494:BD495),IF(AND($AE$11=$AL$3,$AH$11="Combined"),SUM('Raw Data'!BD701:BD702),IF(AND($AE$11=$AL$4,$AH$11="Combined"),SUM('Raw Data'!BD908:BD909),IF(AND($AE$11=$AL$5,$AH$11="Combined"),SUM('Raw Data'!BD1115:BD1116),IF(AND($AE$11=$AL$6,$AH$11="Combined"),SUM('Raw Data'!BD1322:BD1323),IF(AND($AE$11=$AL$7,$AH$11="Combined"),SUM('Raw Data'!BD1529:BD1530),"Error")))))))))))))))))))))</f>
        <v>0</v>
      </c>
      <c r="U96" s="6">
        <f>IF(AND($AE$11=$AL$1,OR($AH$11="Northbound",$AH$11="Eastbound")),'Raw Data'!BE287,IF(AND($AE$11=$AL$2,OR($AH$11="Northbound",$AH$11="Eastbound")),'Raw Data'!BE494,IF(AND($AE$11=$AL$3,OR($AH$11="Northbound",$AH$11="Eastbound")),'Raw Data'!BE701,IF(AND($AE$11=$AL$4,OR($AH$11="Northbound",$AH$11="Eastbound")),'Raw Data'!BE908,IF(AND($AE$11=$AL$5,OR($AH$11="Northbound",$AH$11="Eastbound")),'Raw Data'!BE1115,IF(AND($AE$11=$AL$6,OR($AH$11="Northbound",$AH$11="Eastbound")),'Raw Data'!BE1322,IF(AND($AE$11=$AL$7,OR($AH$11="Northbound",$AH$11="Eastbound")),'Raw Data'!BE1529,IF(AND($AE$11=$AL$1,OR($AH$11="Southbound",$AH$11="Westbound")),'Raw Data'!BE288,IF(AND($AE$11=$AL$2,OR($AH$11="Southbound",$AH$11="Westbound")),'Raw Data'!BE495,IF(AND($AE$11=$AL$3,OR($AH$11="Southbound",$AH$11="Westbound")),'Raw Data'!BE702,IF(AND($AE$11=$AL$4,OR($AH$11="Southbound",$AH$11="Westbound")),'Raw Data'!BE909,IF(AND($AE$11=$AL$5,OR($AH$11="Southbound",$AH$11="Westbound")),'Raw Data'!BE1116,IF(AND($AE$11=$AL$6,OR($AH$11="Southbound",$AH$11="Westbound")),'Raw Data'!BE1323,IF(AND($AE$11=$AL$7,OR($AH$11="Southbound",$AH$11="Westbound")),'Raw Data'!BE1530,IF(AND($AE$11=$AL$1,$AH$11="Combined"),SUM('Raw Data'!BE287:BE288),IF(AND($AE$11=$AL$2,$AH$11="Combined"),SUM('Raw Data'!BE494:BE495),IF(AND($AE$11=$AL$3,$AH$11="Combined"),SUM('Raw Data'!BE701:BE702),IF(AND($AE$11=$AL$4,$AH$11="Combined"),SUM('Raw Data'!BE908:BE909),IF(AND($AE$11=$AL$5,$AH$11="Combined"),SUM('Raw Data'!BE1115:BE1116),IF(AND($AE$11=$AL$6,$AH$11="Combined"),SUM('Raw Data'!BE1322:BE1323),IF(AND($AE$11=$AL$7,$AH$11="Combined"),SUM('Raw Data'!BE1529:BE1530),"Error")))))))))))))))))))))</f>
        <v>0</v>
      </c>
      <c r="V96" s="6">
        <f>IF(AND($AE$11=$AL$1,OR($AH$11="Northbound",$AH$11="Eastbound")),'Raw Data'!BF287,IF(AND($AE$11=$AL$2,OR($AH$11="Northbound",$AH$11="Eastbound")),'Raw Data'!BF494,IF(AND($AE$11=$AL$3,OR($AH$11="Northbound",$AH$11="Eastbound")),'Raw Data'!BF701,IF(AND($AE$11=$AL$4,OR($AH$11="Northbound",$AH$11="Eastbound")),'Raw Data'!BF908,IF(AND($AE$11=$AL$5,OR($AH$11="Northbound",$AH$11="Eastbound")),'Raw Data'!BF1115,IF(AND($AE$11=$AL$6,OR($AH$11="Northbound",$AH$11="Eastbound")),'Raw Data'!BF1322,IF(AND($AE$11=$AL$7,OR($AH$11="Northbound",$AH$11="Eastbound")),'Raw Data'!BF1529,IF(AND($AE$11=$AL$1,OR($AH$11="Southbound",$AH$11="Westbound")),'Raw Data'!BF288,IF(AND($AE$11=$AL$2,OR($AH$11="Southbound",$AH$11="Westbound")),'Raw Data'!BF495,IF(AND($AE$11=$AL$3,OR($AH$11="Southbound",$AH$11="Westbound")),'Raw Data'!BF702,IF(AND($AE$11=$AL$4,OR($AH$11="Southbound",$AH$11="Westbound")),'Raw Data'!BF909,IF(AND($AE$11=$AL$5,OR($AH$11="Southbound",$AH$11="Westbound")),'Raw Data'!BF1116,IF(AND($AE$11=$AL$6,OR($AH$11="Southbound",$AH$11="Westbound")),'Raw Data'!BF1323,IF(AND($AE$11=$AL$7,OR($AH$11="Southbound",$AH$11="Westbound")),'Raw Data'!BF1530,IF(AND($AE$11=$AL$1,$AH$11="Combined"),SUM('Raw Data'!BF287:BF288),IF(AND($AE$11=$AL$2,$AH$11="Combined"),SUM('Raw Data'!BF494:BF495),IF(AND($AE$11=$AL$3,$AH$11="Combined"),SUM('Raw Data'!BF701:BF702),IF(AND($AE$11=$AL$4,$AH$11="Combined"),SUM('Raw Data'!BF908:BF909),IF(AND($AE$11=$AL$5,$AH$11="Combined"),SUM('Raw Data'!BF1115:BF1116),IF(AND($AE$11=$AL$6,$AH$11="Combined"),SUM('Raw Data'!BF1322:BF1323),IF(AND($AE$11=$AL$7,$AH$11="Combined"),SUM('Raw Data'!BF1529:BF1530),"Error")))))))))))))))))))))</f>
        <v>0</v>
      </c>
      <c r="W96" s="6">
        <f>IF(AND($AE$11=$AL$1,OR($AH$11="Northbound",$AH$11="Eastbound")),'Raw Data'!BG287,IF(AND($AE$11=$AL$2,OR($AH$11="Northbound",$AH$11="Eastbound")),'Raw Data'!BG494,IF(AND($AE$11=$AL$3,OR($AH$11="Northbound",$AH$11="Eastbound")),'Raw Data'!BG701,IF(AND($AE$11=$AL$4,OR($AH$11="Northbound",$AH$11="Eastbound")),'Raw Data'!BG908,IF(AND($AE$11=$AL$5,OR($AH$11="Northbound",$AH$11="Eastbound")),'Raw Data'!BG1115,IF(AND($AE$11=$AL$6,OR($AH$11="Northbound",$AH$11="Eastbound")),'Raw Data'!BG1322,IF(AND($AE$11=$AL$7,OR($AH$11="Northbound",$AH$11="Eastbound")),'Raw Data'!BG1529,IF(AND($AE$11=$AL$1,OR($AH$11="Southbound",$AH$11="Westbound")),'Raw Data'!BG288,IF(AND($AE$11=$AL$2,OR($AH$11="Southbound",$AH$11="Westbound")),'Raw Data'!BG495,IF(AND($AE$11=$AL$3,OR($AH$11="Southbound",$AH$11="Westbound")),'Raw Data'!BG702,IF(AND($AE$11=$AL$4,OR($AH$11="Southbound",$AH$11="Westbound")),'Raw Data'!BG909,IF(AND($AE$11=$AL$5,OR($AH$11="Southbound",$AH$11="Westbound")),'Raw Data'!BG1116,IF(AND($AE$11=$AL$6,OR($AH$11="Southbound",$AH$11="Westbound")),'Raw Data'!BG1323,IF(AND($AE$11=$AL$7,OR($AH$11="Southbound",$AH$11="Westbound")),'Raw Data'!BG1530,IF(AND($AE$11=$AL$1,$AH$11="Combined"),SUM('Raw Data'!BG287:BG288),IF(AND($AE$11=$AL$2,$AH$11="Combined"),SUM('Raw Data'!BG494:BG495),IF(AND($AE$11=$AL$3,$AH$11="Combined"),SUM('Raw Data'!BG701:BG702),IF(AND($AE$11=$AL$4,$AH$11="Combined"),SUM('Raw Data'!BG908:BG909),IF(AND($AE$11=$AL$5,$AH$11="Combined"),SUM('Raw Data'!BG1115:BG1116),IF(AND($AE$11=$AL$6,$AH$11="Combined"),SUM('Raw Data'!BG1322:BG1323),IF(AND($AE$11=$AL$7,$AH$11="Combined"),SUM('Raw Data'!BG1529:BG1530),"Error")))))))))))))))))))))</f>
        <v>0</v>
      </c>
      <c r="X96" s="6">
        <f t="shared" si="5"/>
        <v>3</v>
      </c>
      <c r="Y96" s="24">
        <f t="shared" si="3"/>
        <v>42.857142857142854</v>
      </c>
      <c r="Z96" s="6" t="str">
        <f>IF(AND($AE$11=$AL$1,OR($AH$11="Northbound",$AH$11="Eastbound")),'Raw Data'!BH287,IF(AND($AE$11=$AL$2,OR($AH$11="Northbound",$AH$11="Eastbound")),'Raw Data'!BH494,IF(AND($AE$11=$AL$3,OR($AH$11="Northbound",$AH$11="Eastbound")),'Raw Data'!BH701,IF(AND($AE$11=$AL$4,OR($AH$11="Northbound",$AH$11="Eastbound")),'Raw Data'!BH908,IF(AND($AE$11=$AL$5,OR($AH$11="Northbound",$AH$11="Eastbound")),'Raw Data'!BH1115,IF(AND($AE$11=$AL$6,OR($AH$11="Northbound",$AH$11="Eastbound")),'Raw Data'!BH1322,IF(AND($AE$11=$AL$7,OR($AH$11="Northbound",$AH$11="Eastbound")),'Raw Data'!BH1529,IF(AND($AE$11=$AL$1,OR($AH$11="Southbound",$AH$11="Westbound")),'Raw Data'!BH288,IF(AND($AE$11=$AL$2,OR($AH$11="Southbound",$AH$11="Westbound")),'Raw Data'!BH495,IF(AND($AE$11=$AL$3,OR($AH$11="Southbound",$AH$11="Westbound")),'Raw Data'!BH702,IF(AND($AE$11=$AL$4,OR($AH$11="Southbound",$AH$11="Westbound")),'Raw Data'!BH909,IF(AND($AE$11=$AL$5,OR($AH$11="Southbound",$AH$11="Westbound")),'Raw Data'!BH1116,IF(AND($AE$11=$AL$6,OR($AH$11="Southbound",$AH$11="Westbound")),'Raw Data'!BH1323,IF(AND($AE$11=$AL$7,OR($AH$11="Southbound",$AH$11="Westbound")),'Raw Data'!BH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6" s="6" t="str">
        <f>IF(AND($AE$11=$AL$1,OR($AH$11="Northbound",$AH$11="Eastbound")),'Raw Data'!BI287,IF(AND($AE$11=$AL$2,OR($AH$11="Northbound",$AH$11="Eastbound")),'Raw Data'!BI494,IF(AND($AE$11=$AL$3,OR($AH$11="Northbound",$AH$11="Eastbound")),'Raw Data'!BI701,IF(AND($AE$11=$AL$4,OR($AH$11="Northbound",$AH$11="Eastbound")),'Raw Data'!BI908,IF(AND($AE$11=$AL$5,OR($AH$11="Northbound",$AH$11="Eastbound")),'Raw Data'!BI1115,IF(AND($AE$11=$AL$6,OR($AH$11="Northbound",$AH$11="Eastbound")),'Raw Data'!BI1322,IF(AND($AE$11=$AL$7,OR($AH$11="Northbound",$AH$11="Eastbound")),'Raw Data'!BI1529,IF(AND($AE$11=$AL$1,OR($AH$11="Southbound",$AH$11="Westbound")),'Raw Data'!BI288,IF(AND($AE$11=$AL$2,OR($AH$11="Southbound",$AH$11="Westbound")),'Raw Data'!BI495,IF(AND($AE$11=$AL$3,OR($AH$11="Southbound",$AH$11="Westbound")),'Raw Data'!BI702,IF(AND($AE$11=$AL$4,OR($AH$11="Southbound",$AH$11="Westbound")),'Raw Data'!BI909,IF(AND($AE$11=$AL$5,OR($AH$11="Southbound",$AH$11="Westbound")),'Raw Data'!BI1116,IF(AND($AE$11=$AL$6,OR($AH$11="Southbound",$AH$11="Westbound")),'Raw Data'!BI1323,IF(AND($AE$11=$AL$7,OR($AH$11="Southbound",$AH$11="Westbound")),'Raw Data'!BI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6" s="6" t="str">
        <f>IF(AND($AE$11=$AL$1,OR($AH$11="Northbound",$AH$11="Eastbound")),'Raw Data'!BJ287,IF(AND($AE$11=$AL$2,OR($AH$11="Northbound",$AH$11="Eastbound")),'Raw Data'!BJ494,IF(AND($AE$11=$AL$3,OR($AH$11="Northbound",$AH$11="Eastbound")),'Raw Data'!BJ701,IF(AND($AE$11=$AL$4,OR($AH$11="Northbound",$AH$11="Eastbound")),'Raw Data'!BJ908,IF(AND($AE$11=$AL$5,OR($AH$11="Northbound",$AH$11="Eastbound")),'Raw Data'!BJ1115,IF(AND($AE$11=$AL$6,OR($AH$11="Northbound",$AH$11="Eastbound")),'Raw Data'!BJ1322,IF(AND($AE$11=$AL$7,OR($AH$11="Northbound",$AH$11="Eastbound")),'Raw Data'!BJ1529,IF(AND($AE$11=$AL$1,OR($AH$11="Southbound",$AH$11="Westbound")),'Raw Data'!BJ288,IF(AND($AE$11=$AL$2,OR($AH$11="Southbound",$AH$11="Westbound")),'Raw Data'!BJ495,IF(AND($AE$11=$AL$3,OR($AH$11="Southbound",$AH$11="Westbound")),'Raw Data'!BJ702,IF(AND($AE$11=$AL$4,OR($AH$11="Southbound",$AH$11="Westbound")),'Raw Data'!BJ909,IF(AND($AE$11=$AL$5,OR($AH$11="Southbound",$AH$11="Westbound")),'Raw Data'!BJ1116,IF(AND($AE$11=$AL$6,OR($AH$11="Southbound",$AH$11="Westbound")),'Raw Data'!BJ1323,IF(AND($AE$11=$AL$7,OR($AH$11="Southbound",$AH$11="Westbound")),'Raw Data'!BJ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6" s="70" t="str">
        <f>IF(AND($AE$11=$AL$1,OR($AH$11="Northbound",$AH$11="Eastbound")),'Raw Data'!BK287,IF(AND($AE$11=$AL$2,OR($AH$11="Northbound",$AH$11="Eastbound")),'Raw Data'!BK494,IF(AND($AE$11=$AL$3,OR($AH$11="Northbound",$AH$11="Eastbound")),'Raw Data'!BK701,IF(AND($AE$11=$AL$4,OR($AH$11="Northbound",$AH$11="Eastbound")),'Raw Data'!BK908,IF(AND($AE$11=$AL$5,OR($AH$11="Northbound",$AH$11="Eastbound")),'Raw Data'!BK1115,IF(AND($AE$11=$AL$6,OR($AH$11="Northbound",$AH$11="Eastbound")),'Raw Data'!BK1322,IF(AND($AE$11=$AL$7,OR($AH$11="Northbound",$AH$11="Eastbound")),'Raw Data'!BK1529,IF(AND($AE$11=$AL$1,OR($AH$11="Southbound",$AH$11="Westbound")),'Raw Data'!BK288,IF(AND($AE$11=$AL$2,OR($AH$11="Southbound",$AH$11="Westbound")),'Raw Data'!BK495,IF(AND($AE$11=$AL$3,OR($AH$11="Southbound",$AH$11="Westbound")),'Raw Data'!BK702,IF(AND($AE$11=$AL$4,OR($AH$11="Southbound",$AH$11="Westbound")),'Raw Data'!BK909,IF(AND($AE$11=$AL$5,OR($AH$11="Southbound",$AH$11="Westbound")),'Raw Data'!BK1116,IF(AND($AE$11=$AL$6,OR($AH$11="Southbound",$AH$11="Westbound")),'Raw Data'!BK1323,IF(AND($AE$11=$AL$7,OR($AH$11="Southbound",$AH$11="Westbound")),'Raw Data'!BK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6" s="47"/>
      <c r="AF96" s="47"/>
      <c r="AG96" s="47"/>
      <c r="AH96" s="47"/>
      <c r="AI96" s="47"/>
      <c r="AJ96" s="47"/>
      <c r="AK96" s="47"/>
      <c r="AL96" s="51"/>
      <c r="AM96" s="51"/>
      <c r="AN96" s="41"/>
      <c r="AO96" s="51"/>
      <c r="AQ96" s="47"/>
      <c r="AR96" s="47"/>
      <c r="AT96" s="47"/>
      <c r="AU96" s="47"/>
    </row>
    <row r="97" spans="1:48" ht="13.8" x14ac:dyDescent="0.25">
      <c r="A97" s="43">
        <v>0.86458333333333404</v>
      </c>
      <c r="B97" s="54">
        <f t="shared" si="4"/>
        <v>3</v>
      </c>
      <c r="C97" s="6">
        <f>IF(AND($AE$11=$AL$1,OR($AH$11="Northbound",$AH$11="Eastbound")),'Raw Data'!AM289,IF(AND($AE$11=$AL$2,OR($AH$11="Northbound",$AH$11="Eastbound")),'Raw Data'!AM496,IF(AND($AE$11=$AL$3,OR($AH$11="Northbound",$AH$11="Eastbound")),'Raw Data'!AM703,IF(AND($AE$11=$AL$4,OR($AH$11="Northbound",$AH$11="Eastbound")),'Raw Data'!AM910,IF(AND($AE$11=$AL$5,OR($AH$11="Northbound",$AH$11="Eastbound")),'Raw Data'!AM1117,IF(AND($AE$11=$AL$6,OR($AH$11="Northbound",$AH$11="Eastbound")),'Raw Data'!AM1324,IF(AND($AE$11=$AL$7,OR($AH$11="Northbound",$AH$11="Eastbound")),'Raw Data'!AM1531,IF(AND($AE$11=$AL$1,OR($AH$11="Southbound",$AH$11="Westbound")),'Raw Data'!AM290,IF(AND($AE$11=$AL$2,OR($AH$11="Southbound",$AH$11="Westbound")),'Raw Data'!AM497,IF(AND($AE$11=$AL$3,OR($AH$11="Southbound",$AH$11="Westbound")),'Raw Data'!AM704,IF(AND($AE$11=$AL$4,OR($AH$11="Southbound",$AH$11="Westbound")),'Raw Data'!AM911,IF(AND($AE$11=$AL$5,OR($AH$11="Southbound",$AH$11="Westbound")),'Raw Data'!AM1118,IF(AND($AE$11=$AL$6,OR($AH$11="Southbound",$AH$11="Westbound")),'Raw Data'!AM1325,IF(AND($AE$11=$AL$7,OR($AH$11="Southbound",$AH$11="Westbound")),'Raw Data'!AM1532,IF(AND($AE$11=$AL$1,$AH$11="Combined"),SUM('Raw Data'!AM289:AM290),IF(AND($AE$11=$AL$2,$AH$11="Combined"),SUM('Raw Data'!AM496:AM497),IF(AND($AE$11=$AL$3,$AH$11="Combined"),SUM('Raw Data'!AM703:AM704),IF(AND($AE$11=$AL$4,$AH$11="Combined"),SUM('Raw Data'!AM910:AM911),IF(AND($AE$11=$AL$5,$AH$11="Combined"),SUM('Raw Data'!AM1117:AM1118),IF(AND($AE$11=$AL$6,$AH$11="Combined"),SUM('Raw Data'!AM1324:AM1325),IF(AND($AE$11=$AL$7,$AH$11="Combined"),SUM('Raw Data'!AM1531:AM1532),"Error")))))))))))))))))))))</f>
        <v>0</v>
      </c>
      <c r="D97" s="6">
        <f>IF(AND($AE$11=$AL$1,OR($AH$11="Northbound",$AH$11="Eastbound")),'Raw Data'!AN289,IF(AND($AE$11=$AL$2,OR($AH$11="Northbound",$AH$11="Eastbound")),'Raw Data'!AN496,IF(AND($AE$11=$AL$3,OR($AH$11="Northbound",$AH$11="Eastbound")),'Raw Data'!AN703,IF(AND($AE$11=$AL$4,OR($AH$11="Northbound",$AH$11="Eastbound")),'Raw Data'!AN910,IF(AND($AE$11=$AL$5,OR($AH$11="Northbound",$AH$11="Eastbound")),'Raw Data'!AN1117,IF(AND($AE$11=$AL$6,OR($AH$11="Northbound",$AH$11="Eastbound")),'Raw Data'!AN1324,IF(AND($AE$11=$AL$7,OR($AH$11="Northbound",$AH$11="Eastbound")),'Raw Data'!AN1531,IF(AND($AE$11=$AL$1,OR($AH$11="Southbound",$AH$11="Westbound")),'Raw Data'!AN290,IF(AND($AE$11=$AL$2,OR($AH$11="Southbound",$AH$11="Westbound")),'Raw Data'!AN497,IF(AND($AE$11=$AL$3,OR($AH$11="Southbound",$AH$11="Westbound")),'Raw Data'!AN704,IF(AND($AE$11=$AL$4,OR($AH$11="Southbound",$AH$11="Westbound")),'Raw Data'!AN911,IF(AND($AE$11=$AL$5,OR($AH$11="Southbound",$AH$11="Westbound")),'Raw Data'!AN1118,IF(AND($AE$11=$AL$6,OR($AH$11="Southbound",$AH$11="Westbound")),'Raw Data'!AN1325,IF(AND($AE$11=$AL$7,OR($AH$11="Southbound",$AH$11="Westbound")),'Raw Data'!AN1532,IF(AND($AE$11=$AL$1,$AH$11="Combined"),SUM('Raw Data'!AN289:AN290),IF(AND($AE$11=$AL$2,$AH$11="Combined"),SUM('Raw Data'!AN496:AN497),IF(AND($AE$11=$AL$3,$AH$11="Combined"),SUM('Raw Data'!AN703:AN704),IF(AND($AE$11=$AL$4,$AH$11="Combined"),SUM('Raw Data'!AN910:AN911),IF(AND($AE$11=$AL$5,$AH$11="Combined"),SUM('Raw Data'!AN1117:AN1118),IF(AND($AE$11=$AL$6,$AH$11="Combined"),SUM('Raw Data'!AN1324:AN1325),IF(AND($AE$11=$AL$7,$AH$11="Combined"),SUM('Raw Data'!AN1531:AN1532),"Error")))))))))))))))))))))</f>
        <v>0</v>
      </c>
      <c r="E97" s="6">
        <f>IF(AND($AE$11=$AL$1,OR($AH$11="Northbound",$AH$11="Eastbound")),'Raw Data'!AO289,IF(AND($AE$11=$AL$2,OR($AH$11="Northbound",$AH$11="Eastbound")),'Raw Data'!AO496,IF(AND($AE$11=$AL$3,OR($AH$11="Northbound",$AH$11="Eastbound")),'Raw Data'!AO703,IF(AND($AE$11=$AL$4,OR($AH$11="Northbound",$AH$11="Eastbound")),'Raw Data'!AO910,IF(AND($AE$11=$AL$5,OR($AH$11="Northbound",$AH$11="Eastbound")),'Raw Data'!AO1117,IF(AND($AE$11=$AL$6,OR($AH$11="Northbound",$AH$11="Eastbound")),'Raw Data'!AO1324,IF(AND($AE$11=$AL$7,OR($AH$11="Northbound",$AH$11="Eastbound")),'Raw Data'!AO1531,IF(AND($AE$11=$AL$1,OR($AH$11="Southbound",$AH$11="Westbound")),'Raw Data'!AO290,IF(AND($AE$11=$AL$2,OR($AH$11="Southbound",$AH$11="Westbound")),'Raw Data'!AO497,IF(AND($AE$11=$AL$3,OR($AH$11="Southbound",$AH$11="Westbound")),'Raw Data'!AO704,IF(AND($AE$11=$AL$4,OR($AH$11="Southbound",$AH$11="Westbound")),'Raw Data'!AO911,IF(AND($AE$11=$AL$5,OR($AH$11="Southbound",$AH$11="Westbound")),'Raw Data'!AO1118,IF(AND($AE$11=$AL$6,OR($AH$11="Southbound",$AH$11="Westbound")),'Raw Data'!AO1325,IF(AND($AE$11=$AL$7,OR($AH$11="Southbound",$AH$11="Westbound")),'Raw Data'!AO1532,IF(AND($AE$11=$AL$1,$AH$11="Combined"),SUM('Raw Data'!AO289:AO290),IF(AND($AE$11=$AL$2,$AH$11="Combined"),SUM('Raw Data'!AO496:AO497),IF(AND($AE$11=$AL$3,$AH$11="Combined"),SUM('Raw Data'!AO703:AO704),IF(AND($AE$11=$AL$4,$AH$11="Combined"),SUM('Raw Data'!AO910:AO911),IF(AND($AE$11=$AL$5,$AH$11="Combined"),SUM('Raw Data'!AO1117:AO1118),IF(AND($AE$11=$AL$6,$AH$11="Combined"),SUM('Raw Data'!AO1324:AO1325),IF(AND($AE$11=$AL$7,$AH$11="Combined"),SUM('Raw Data'!AO1531:AO1532),"Error")))))))))))))))))))))</f>
        <v>1</v>
      </c>
      <c r="F97" s="6">
        <f>IF(AND($AE$11=$AL$1,OR($AH$11="Northbound",$AH$11="Eastbound")),'Raw Data'!AP289,IF(AND($AE$11=$AL$2,OR($AH$11="Northbound",$AH$11="Eastbound")),'Raw Data'!AP496,IF(AND($AE$11=$AL$3,OR($AH$11="Northbound",$AH$11="Eastbound")),'Raw Data'!AP703,IF(AND($AE$11=$AL$4,OR($AH$11="Northbound",$AH$11="Eastbound")),'Raw Data'!AP910,IF(AND($AE$11=$AL$5,OR($AH$11="Northbound",$AH$11="Eastbound")),'Raw Data'!AP1117,IF(AND($AE$11=$AL$6,OR($AH$11="Northbound",$AH$11="Eastbound")),'Raw Data'!AP1324,IF(AND($AE$11=$AL$7,OR($AH$11="Northbound",$AH$11="Eastbound")),'Raw Data'!AP1531,IF(AND($AE$11=$AL$1,OR($AH$11="Southbound",$AH$11="Westbound")),'Raw Data'!AP290,IF(AND($AE$11=$AL$2,OR($AH$11="Southbound",$AH$11="Westbound")),'Raw Data'!AP497,IF(AND($AE$11=$AL$3,OR($AH$11="Southbound",$AH$11="Westbound")),'Raw Data'!AP704,IF(AND($AE$11=$AL$4,OR($AH$11="Southbound",$AH$11="Westbound")),'Raw Data'!AP911,IF(AND($AE$11=$AL$5,OR($AH$11="Southbound",$AH$11="Westbound")),'Raw Data'!AP1118,IF(AND($AE$11=$AL$6,OR($AH$11="Southbound",$AH$11="Westbound")),'Raw Data'!AP1325,IF(AND($AE$11=$AL$7,OR($AH$11="Southbound",$AH$11="Westbound")),'Raw Data'!AP1532,IF(AND($AE$11=$AL$1,$AH$11="Combined"),SUM('Raw Data'!AP289:AP290),IF(AND($AE$11=$AL$2,$AH$11="Combined"),SUM('Raw Data'!AP496:AP497),IF(AND($AE$11=$AL$3,$AH$11="Combined"),SUM('Raw Data'!AP703:AP704),IF(AND($AE$11=$AL$4,$AH$11="Combined"),SUM('Raw Data'!AP910:AP911),IF(AND($AE$11=$AL$5,$AH$11="Combined"),SUM('Raw Data'!AP1117:AP1118),IF(AND($AE$11=$AL$6,$AH$11="Combined"),SUM('Raw Data'!AP1324:AP1325),IF(AND($AE$11=$AL$7,$AH$11="Combined"),SUM('Raw Data'!AP1531:AP1532),"Error")))))))))))))))))))))</f>
        <v>1</v>
      </c>
      <c r="G97" s="6">
        <f>IF(AND($AE$11=$AL$1,OR($AH$11="Northbound",$AH$11="Eastbound")),'Raw Data'!AQ289,IF(AND($AE$11=$AL$2,OR($AH$11="Northbound",$AH$11="Eastbound")),'Raw Data'!AQ496,IF(AND($AE$11=$AL$3,OR($AH$11="Northbound",$AH$11="Eastbound")),'Raw Data'!AQ703,IF(AND($AE$11=$AL$4,OR($AH$11="Northbound",$AH$11="Eastbound")),'Raw Data'!AQ910,IF(AND($AE$11=$AL$5,OR($AH$11="Northbound",$AH$11="Eastbound")),'Raw Data'!AQ1117,IF(AND($AE$11=$AL$6,OR($AH$11="Northbound",$AH$11="Eastbound")),'Raw Data'!AQ1324,IF(AND($AE$11=$AL$7,OR($AH$11="Northbound",$AH$11="Eastbound")),'Raw Data'!AQ1531,IF(AND($AE$11=$AL$1,OR($AH$11="Southbound",$AH$11="Westbound")),'Raw Data'!AQ290,IF(AND($AE$11=$AL$2,OR($AH$11="Southbound",$AH$11="Westbound")),'Raw Data'!AQ497,IF(AND($AE$11=$AL$3,OR($AH$11="Southbound",$AH$11="Westbound")),'Raw Data'!AQ704,IF(AND($AE$11=$AL$4,OR($AH$11="Southbound",$AH$11="Westbound")),'Raw Data'!AQ911,IF(AND($AE$11=$AL$5,OR($AH$11="Southbound",$AH$11="Westbound")),'Raw Data'!AQ1118,IF(AND($AE$11=$AL$6,OR($AH$11="Southbound",$AH$11="Westbound")),'Raw Data'!AQ1325,IF(AND($AE$11=$AL$7,OR($AH$11="Southbound",$AH$11="Westbound")),'Raw Data'!AQ1532,IF(AND($AE$11=$AL$1,$AH$11="Combined"),SUM('Raw Data'!AQ289:AQ290),IF(AND($AE$11=$AL$2,$AH$11="Combined"),SUM('Raw Data'!AQ496:AQ497),IF(AND($AE$11=$AL$3,$AH$11="Combined"),SUM('Raw Data'!AQ703:AQ704),IF(AND($AE$11=$AL$4,$AH$11="Combined"),SUM('Raw Data'!AQ910:AQ911),IF(AND($AE$11=$AL$5,$AH$11="Combined"),SUM('Raw Data'!AQ1117:AQ1118),IF(AND($AE$11=$AL$6,$AH$11="Combined"),SUM('Raw Data'!AQ1324:AQ1325),IF(AND($AE$11=$AL$7,$AH$11="Combined"),SUM('Raw Data'!AQ1531:AQ1532),"Error")))))))))))))))))))))</f>
        <v>0</v>
      </c>
      <c r="H97" s="6">
        <f>IF(AND($AE$11=$AL$1,OR($AH$11="Northbound",$AH$11="Eastbound")),'Raw Data'!AR289,IF(AND($AE$11=$AL$2,OR($AH$11="Northbound",$AH$11="Eastbound")),'Raw Data'!AR496,IF(AND($AE$11=$AL$3,OR($AH$11="Northbound",$AH$11="Eastbound")),'Raw Data'!AR703,IF(AND($AE$11=$AL$4,OR($AH$11="Northbound",$AH$11="Eastbound")),'Raw Data'!AR910,IF(AND($AE$11=$AL$5,OR($AH$11="Northbound",$AH$11="Eastbound")),'Raw Data'!AR1117,IF(AND($AE$11=$AL$6,OR($AH$11="Northbound",$AH$11="Eastbound")),'Raw Data'!AR1324,IF(AND($AE$11=$AL$7,OR($AH$11="Northbound",$AH$11="Eastbound")),'Raw Data'!AR1531,IF(AND($AE$11=$AL$1,OR($AH$11="Southbound",$AH$11="Westbound")),'Raw Data'!AR290,IF(AND($AE$11=$AL$2,OR($AH$11="Southbound",$AH$11="Westbound")),'Raw Data'!AR497,IF(AND($AE$11=$AL$3,OR($AH$11="Southbound",$AH$11="Westbound")),'Raw Data'!AR704,IF(AND($AE$11=$AL$4,OR($AH$11="Southbound",$AH$11="Westbound")),'Raw Data'!AR911,IF(AND($AE$11=$AL$5,OR($AH$11="Southbound",$AH$11="Westbound")),'Raw Data'!AR1118,IF(AND($AE$11=$AL$6,OR($AH$11="Southbound",$AH$11="Westbound")),'Raw Data'!AR1325,IF(AND($AE$11=$AL$7,OR($AH$11="Southbound",$AH$11="Westbound")),'Raw Data'!AR1532,IF(AND($AE$11=$AL$1,$AH$11="Combined"),SUM('Raw Data'!AR289:AR290),IF(AND($AE$11=$AL$2,$AH$11="Combined"),SUM('Raw Data'!AR496:AR497),IF(AND($AE$11=$AL$3,$AH$11="Combined"),SUM('Raw Data'!AR703:AR704),IF(AND($AE$11=$AL$4,$AH$11="Combined"),SUM('Raw Data'!AR910:AR911),IF(AND($AE$11=$AL$5,$AH$11="Combined"),SUM('Raw Data'!AR1117:AR1118),IF(AND($AE$11=$AL$6,$AH$11="Combined"),SUM('Raw Data'!AR1324:AR1325),IF(AND($AE$11=$AL$7,$AH$11="Combined"),SUM('Raw Data'!AR1531:AR1532),"Error")))))))))))))))))))))</f>
        <v>1</v>
      </c>
      <c r="I97" s="6">
        <f>IF(AND($AE$11=$AL$1,OR($AH$11="Northbound",$AH$11="Eastbound")),'Raw Data'!AS289,IF(AND($AE$11=$AL$2,OR($AH$11="Northbound",$AH$11="Eastbound")),'Raw Data'!AS496,IF(AND($AE$11=$AL$3,OR($AH$11="Northbound",$AH$11="Eastbound")),'Raw Data'!AS703,IF(AND($AE$11=$AL$4,OR($AH$11="Northbound",$AH$11="Eastbound")),'Raw Data'!AS910,IF(AND($AE$11=$AL$5,OR($AH$11="Northbound",$AH$11="Eastbound")),'Raw Data'!AS1117,IF(AND($AE$11=$AL$6,OR($AH$11="Northbound",$AH$11="Eastbound")),'Raw Data'!AS1324,IF(AND($AE$11=$AL$7,OR($AH$11="Northbound",$AH$11="Eastbound")),'Raw Data'!AS1531,IF(AND($AE$11=$AL$1,OR($AH$11="Southbound",$AH$11="Westbound")),'Raw Data'!AS290,IF(AND($AE$11=$AL$2,OR($AH$11="Southbound",$AH$11="Westbound")),'Raw Data'!AS497,IF(AND($AE$11=$AL$3,OR($AH$11="Southbound",$AH$11="Westbound")),'Raw Data'!AS704,IF(AND($AE$11=$AL$4,OR($AH$11="Southbound",$AH$11="Westbound")),'Raw Data'!AS911,IF(AND($AE$11=$AL$5,OR($AH$11="Southbound",$AH$11="Westbound")),'Raw Data'!AS1118,IF(AND($AE$11=$AL$6,OR($AH$11="Southbound",$AH$11="Westbound")),'Raw Data'!AS1325,IF(AND($AE$11=$AL$7,OR($AH$11="Southbound",$AH$11="Westbound")),'Raw Data'!AS1532,IF(AND($AE$11=$AL$1,$AH$11="Combined"),SUM('Raw Data'!AS289:AS290),IF(AND($AE$11=$AL$2,$AH$11="Combined"),SUM('Raw Data'!AS496:AS497),IF(AND($AE$11=$AL$3,$AH$11="Combined"),SUM('Raw Data'!AS703:AS704),IF(AND($AE$11=$AL$4,$AH$11="Combined"),SUM('Raw Data'!AS910:AS911),IF(AND($AE$11=$AL$5,$AH$11="Combined"),SUM('Raw Data'!AS1117:AS1118),IF(AND($AE$11=$AL$6,$AH$11="Combined"),SUM('Raw Data'!AS1324:AS1325),IF(AND($AE$11=$AL$7,$AH$11="Combined"),SUM('Raw Data'!AS1531:AS1532),"Error")))))))))))))))))))))</f>
        <v>0</v>
      </c>
      <c r="J97" s="6">
        <f>IF(AND($AE$11=$AL$1,OR($AH$11="Northbound",$AH$11="Eastbound")),'Raw Data'!AT289,IF(AND($AE$11=$AL$2,OR($AH$11="Northbound",$AH$11="Eastbound")),'Raw Data'!AT496,IF(AND($AE$11=$AL$3,OR($AH$11="Northbound",$AH$11="Eastbound")),'Raw Data'!AT703,IF(AND($AE$11=$AL$4,OR($AH$11="Northbound",$AH$11="Eastbound")),'Raw Data'!AT910,IF(AND($AE$11=$AL$5,OR($AH$11="Northbound",$AH$11="Eastbound")),'Raw Data'!AT1117,IF(AND($AE$11=$AL$6,OR($AH$11="Northbound",$AH$11="Eastbound")),'Raw Data'!AT1324,IF(AND($AE$11=$AL$7,OR($AH$11="Northbound",$AH$11="Eastbound")),'Raw Data'!AT1531,IF(AND($AE$11=$AL$1,OR($AH$11="Southbound",$AH$11="Westbound")),'Raw Data'!AT290,IF(AND($AE$11=$AL$2,OR($AH$11="Southbound",$AH$11="Westbound")),'Raw Data'!AT497,IF(AND($AE$11=$AL$3,OR($AH$11="Southbound",$AH$11="Westbound")),'Raw Data'!AT704,IF(AND($AE$11=$AL$4,OR($AH$11="Southbound",$AH$11="Westbound")),'Raw Data'!AT911,IF(AND($AE$11=$AL$5,OR($AH$11="Southbound",$AH$11="Westbound")),'Raw Data'!AT1118,IF(AND($AE$11=$AL$6,OR($AH$11="Southbound",$AH$11="Westbound")),'Raw Data'!AT1325,IF(AND($AE$11=$AL$7,OR($AH$11="Southbound",$AH$11="Westbound")),'Raw Data'!AT1532,IF(AND($AE$11=$AL$1,$AH$11="Combined"),SUM('Raw Data'!AT289:AT290),IF(AND($AE$11=$AL$2,$AH$11="Combined"),SUM('Raw Data'!AT496:AT497),IF(AND($AE$11=$AL$3,$AH$11="Combined"),SUM('Raw Data'!AT703:AT704),IF(AND($AE$11=$AL$4,$AH$11="Combined"),SUM('Raw Data'!AT910:AT911),IF(AND($AE$11=$AL$5,$AH$11="Combined"),SUM('Raw Data'!AT1117:AT1118),IF(AND($AE$11=$AL$6,$AH$11="Combined"),SUM('Raw Data'!AT1324:AT1325),IF(AND($AE$11=$AL$7,$AH$11="Combined"),SUM('Raw Data'!AT1531:AT1532),"Error")))))))))))))))))))))</f>
        <v>0</v>
      </c>
      <c r="K97" s="6">
        <f>IF(AND($AE$11=$AL$1,OR($AH$11="Northbound",$AH$11="Eastbound")),'Raw Data'!AU289,IF(AND($AE$11=$AL$2,OR($AH$11="Northbound",$AH$11="Eastbound")),'Raw Data'!AU496,IF(AND($AE$11=$AL$3,OR($AH$11="Northbound",$AH$11="Eastbound")),'Raw Data'!AU703,IF(AND($AE$11=$AL$4,OR($AH$11="Northbound",$AH$11="Eastbound")),'Raw Data'!AU910,IF(AND($AE$11=$AL$5,OR($AH$11="Northbound",$AH$11="Eastbound")),'Raw Data'!AU1117,IF(AND($AE$11=$AL$6,OR($AH$11="Northbound",$AH$11="Eastbound")),'Raw Data'!AU1324,IF(AND($AE$11=$AL$7,OR($AH$11="Northbound",$AH$11="Eastbound")),'Raw Data'!AU1531,IF(AND($AE$11=$AL$1,OR($AH$11="Southbound",$AH$11="Westbound")),'Raw Data'!AU290,IF(AND($AE$11=$AL$2,OR($AH$11="Southbound",$AH$11="Westbound")),'Raw Data'!AU497,IF(AND($AE$11=$AL$3,OR($AH$11="Southbound",$AH$11="Westbound")),'Raw Data'!AU704,IF(AND($AE$11=$AL$4,OR($AH$11="Southbound",$AH$11="Westbound")),'Raw Data'!AU911,IF(AND($AE$11=$AL$5,OR($AH$11="Southbound",$AH$11="Westbound")),'Raw Data'!AU1118,IF(AND($AE$11=$AL$6,OR($AH$11="Southbound",$AH$11="Westbound")),'Raw Data'!AU1325,IF(AND($AE$11=$AL$7,OR($AH$11="Southbound",$AH$11="Westbound")),'Raw Data'!AU1532,IF(AND($AE$11=$AL$1,$AH$11="Combined"),SUM('Raw Data'!AU289:AU290),IF(AND($AE$11=$AL$2,$AH$11="Combined"),SUM('Raw Data'!AU496:AU497),IF(AND($AE$11=$AL$3,$AH$11="Combined"),SUM('Raw Data'!AU703:AU704),IF(AND($AE$11=$AL$4,$AH$11="Combined"),SUM('Raw Data'!AU910:AU911),IF(AND($AE$11=$AL$5,$AH$11="Combined"),SUM('Raw Data'!AU1117:AU1118),IF(AND($AE$11=$AL$6,$AH$11="Combined"),SUM('Raw Data'!AU1324:AU1325),IF(AND($AE$11=$AL$7,$AH$11="Combined"),SUM('Raw Data'!AU1531:AU1532),"Error")))))))))))))))))))))</f>
        <v>0</v>
      </c>
      <c r="L97" s="6">
        <f>IF(AND($AE$11=$AL$1,OR($AH$11="Northbound",$AH$11="Eastbound")),'Raw Data'!AV289,IF(AND($AE$11=$AL$2,OR($AH$11="Northbound",$AH$11="Eastbound")),'Raw Data'!AV496,IF(AND($AE$11=$AL$3,OR($AH$11="Northbound",$AH$11="Eastbound")),'Raw Data'!AV703,IF(AND($AE$11=$AL$4,OR($AH$11="Northbound",$AH$11="Eastbound")),'Raw Data'!AV910,IF(AND($AE$11=$AL$5,OR($AH$11="Northbound",$AH$11="Eastbound")),'Raw Data'!AV1117,IF(AND($AE$11=$AL$6,OR($AH$11="Northbound",$AH$11="Eastbound")),'Raw Data'!AV1324,IF(AND($AE$11=$AL$7,OR($AH$11="Northbound",$AH$11="Eastbound")),'Raw Data'!AV1531,IF(AND($AE$11=$AL$1,OR($AH$11="Southbound",$AH$11="Westbound")),'Raw Data'!AV290,IF(AND($AE$11=$AL$2,OR($AH$11="Southbound",$AH$11="Westbound")),'Raw Data'!AV497,IF(AND($AE$11=$AL$3,OR($AH$11="Southbound",$AH$11="Westbound")),'Raw Data'!AV704,IF(AND($AE$11=$AL$4,OR($AH$11="Southbound",$AH$11="Westbound")),'Raw Data'!AV911,IF(AND($AE$11=$AL$5,OR($AH$11="Southbound",$AH$11="Westbound")),'Raw Data'!AV1118,IF(AND($AE$11=$AL$6,OR($AH$11="Southbound",$AH$11="Westbound")),'Raw Data'!AV1325,IF(AND($AE$11=$AL$7,OR($AH$11="Southbound",$AH$11="Westbound")),'Raw Data'!AV1532,IF(AND($AE$11=$AL$1,$AH$11="Combined"),SUM('Raw Data'!AV289:AV290),IF(AND($AE$11=$AL$2,$AH$11="Combined"),SUM('Raw Data'!AV496:AV497),IF(AND($AE$11=$AL$3,$AH$11="Combined"),SUM('Raw Data'!AV703:AV704),IF(AND($AE$11=$AL$4,$AH$11="Combined"),SUM('Raw Data'!AV910:AV911),IF(AND($AE$11=$AL$5,$AH$11="Combined"),SUM('Raw Data'!AV1117:AV1118),IF(AND($AE$11=$AL$6,$AH$11="Combined"),SUM('Raw Data'!AV1324:AV1325),IF(AND($AE$11=$AL$7,$AH$11="Combined"),SUM('Raw Data'!AV1531:AV1532),"Error")))))))))))))))))))))</f>
        <v>0</v>
      </c>
      <c r="M97" s="6">
        <f>IF(AND($AE$11=$AL$1,OR($AH$11="Northbound",$AH$11="Eastbound")),'Raw Data'!AW289,IF(AND($AE$11=$AL$2,OR($AH$11="Northbound",$AH$11="Eastbound")),'Raw Data'!AW496,IF(AND($AE$11=$AL$3,OR($AH$11="Northbound",$AH$11="Eastbound")),'Raw Data'!AW703,IF(AND($AE$11=$AL$4,OR($AH$11="Northbound",$AH$11="Eastbound")),'Raw Data'!AW910,IF(AND($AE$11=$AL$5,OR($AH$11="Northbound",$AH$11="Eastbound")),'Raw Data'!AW1117,IF(AND($AE$11=$AL$6,OR($AH$11="Northbound",$AH$11="Eastbound")),'Raw Data'!AW1324,IF(AND($AE$11=$AL$7,OR($AH$11="Northbound",$AH$11="Eastbound")),'Raw Data'!AW1531,IF(AND($AE$11=$AL$1,OR($AH$11="Southbound",$AH$11="Westbound")),'Raw Data'!AW290,IF(AND($AE$11=$AL$2,OR($AH$11="Southbound",$AH$11="Westbound")),'Raw Data'!AW497,IF(AND($AE$11=$AL$3,OR($AH$11="Southbound",$AH$11="Westbound")),'Raw Data'!AW704,IF(AND($AE$11=$AL$4,OR($AH$11="Southbound",$AH$11="Westbound")),'Raw Data'!AW911,IF(AND($AE$11=$AL$5,OR($AH$11="Southbound",$AH$11="Westbound")),'Raw Data'!AW1118,IF(AND($AE$11=$AL$6,OR($AH$11="Southbound",$AH$11="Westbound")),'Raw Data'!AW1325,IF(AND($AE$11=$AL$7,OR($AH$11="Southbound",$AH$11="Westbound")),'Raw Data'!AW1532,IF(AND($AE$11=$AL$1,$AH$11="Combined"),SUM('Raw Data'!AW289:AW290),IF(AND($AE$11=$AL$2,$AH$11="Combined"),SUM('Raw Data'!AW496:AW497),IF(AND($AE$11=$AL$3,$AH$11="Combined"),SUM('Raw Data'!AW703:AW704),IF(AND($AE$11=$AL$4,$AH$11="Combined"),SUM('Raw Data'!AW910:AW911),IF(AND($AE$11=$AL$5,$AH$11="Combined"),SUM('Raw Data'!AW1117:AW1118),IF(AND($AE$11=$AL$6,$AH$11="Combined"),SUM('Raw Data'!AW1324:AW1325),IF(AND($AE$11=$AL$7,$AH$11="Combined"),SUM('Raw Data'!AW1531:AW1532),"Error")))))))))))))))))))))</f>
        <v>0</v>
      </c>
      <c r="N97" s="6">
        <f>IF(AND($AE$11=$AL$1,OR($AH$11="Northbound",$AH$11="Eastbound")),'Raw Data'!AX289,IF(AND($AE$11=$AL$2,OR($AH$11="Northbound",$AH$11="Eastbound")),'Raw Data'!AX496,IF(AND($AE$11=$AL$3,OR($AH$11="Northbound",$AH$11="Eastbound")),'Raw Data'!AX703,IF(AND($AE$11=$AL$4,OR($AH$11="Northbound",$AH$11="Eastbound")),'Raw Data'!AX910,IF(AND($AE$11=$AL$5,OR($AH$11="Northbound",$AH$11="Eastbound")),'Raw Data'!AX1117,IF(AND($AE$11=$AL$6,OR($AH$11="Northbound",$AH$11="Eastbound")),'Raw Data'!AX1324,IF(AND($AE$11=$AL$7,OR($AH$11="Northbound",$AH$11="Eastbound")),'Raw Data'!AX1531,IF(AND($AE$11=$AL$1,OR($AH$11="Southbound",$AH$11="Westbound")),'Raw Data'!AX290,IF(AND($AE$11=$AL$2,OR($AH$11="Southbound",$AH$11="Westbound")),'Raw Data'!AX497,IF(AND($AE$11=$AL$3,OR($AH$11="Southbound",$AH$11="Westbound")),'Raw Data'!AX704,IF(AND($AE$11=$AL$4,OR($AH$11="Southbound",$AH$11="Westbound")),'Raw Data'!AX911,IF(AND($AE$11=$AL$5,OR($AH$11="Southbound",$AH$11="Westbound")),'Raw Data'!AX1118,IF(AND($AE$11=$AL$6,OR($AH$11="Southbound",$AH$11="Westbound")),'Raw Data'!AX1325,IF(AND($AE$11=$AL$7,OR($AH$11="Southbound",$AH$11="Westbound")),'Raw Data'!AX1532,IF(AND($AE$11=$AL$1,$AH$11="Combined"),SUM('Raw Data'!AX289:AX290),IF(AND($AE$11=$AL$2,$AH$11="Combined"),SUM('Raw Data'!AX496:AX497),IF(AND($AE$11=$AL$3,$AH$11="Combined"),SUM('Raw Data'!AX703:AX704),IF(AND($AE$11=$AL$4,$AH$11="Combined"),SUM('Raw Data'!AX910:AX911),IF(AND($AE$11=$AL$5,$AH$11="Combined"),SUM('Raw Data'!AX1117:AX1118),IF(AND($AE$11=$AL$6,$AH$11="Combined"),SUM('Raw Data'!AX1324:AX1325),IF(AND($AE$11=$AL$7,$AH$11="Combined"),SUM('Raw Data'!AX1531:AX1532),"Error")))))))))))))))))))))</f>
        <v>0</v>
      </c>
      <c r="O97" s="6">
        <f>IF(AND($AE$11=$AL$1,OR($AH$11="Northbound",$AH$11="Eastbound")),'Raw Data'!AY289,IF(AND($AE$11=$AL$2,OR($AH$11="Northbound",$AH$11="Eastbound")),'Raw Data'!AY496,IF(AND($AE$11=$AL$3,OR($AH$11="Northbound",$AH$11="Eastbound")),'Raw Data'!AY703,IF(AND($AE$11=$AL$4,OR($AH$11="Northbound",$AH$11="Eastbound")),'Raw Data'!AY910,IF(AND($AE$11=$AL$5,OR($AH$11="Northbound",$AH$11="Eastbound")),'Raw Data'!AY1117,IF(AND($AE$11=$AL$6,OR($AH$11="Northbound",$AH$11="Eastbound")),'Raw Data'!AY1324,IF(AND($AE$11=$AL$7,OR($AH$11="Northbound",$AH$11="Eastbound")),'Raw Data'!AY1531,IF(AND($AE$11=$AL$1,OR($AH$11="Southbound",$AH$11="Westbound")),'Raw Data'!AY290,IF(AND($AE$11=$AL$2,OR($AH$11="Southbound",$AH$11="Westbound")),'Raw Data'!AY497,IF(AND($AE$11=$AL$3,OR($AH$11="Southbound",$AH$11="Westbound")),'Raw Data'!AY704,IF(AND($AE$11=$AL$4,OR($AH$11="Southbound",$AH$11="Westbound")),'Raw Data'!AY911,IF(AND($AE$11=$AL$5,OR($AH$11="Southbound",$AH$11="Westbound")),'Raw Data'!AY1118,IF(AND($AE$11=$AL$6,OR($AH$11="Southbound",$AH$11="Westbound")),'Raw Data'!AY1325,IF(AND($AE$11=$AL$7,OR($AH$11="Southbound",$AH$11="Westbound")),'Raw Data'!AY1532,IF(AND($AE$11=$AL$1,$AH$11="Combined"),SUM('Raw Data'!AY289:AY290),IF(AND($AE$11=$AL$2,$AH$11="Combined"),SUM('Raw Data'!AY496:AY497),IF(AND($AE$11=$AL$3,$AH$11="Combined"),SUM('Raw Data'!AY703:AY704),IF(AND($AE$11=$AL$4,$AH$11="Combined"),SUM('Raw Data'!AY910:AY911),IF(AND($AE$11=$AL$5,$AH$11="Combined"),SUM('Raw Data'!AY1117:AY1118),IF(AND($AE$11=$AL$6,$AH$11="Combined"),SUM('Raw Data'!AY1324:AY1325),IF(AND($AE$11=$AL$7,$AH$11="Combined"),SUM('Raw Data'!AY1531:AY1532),"Error")))))))))))))))))))))</f>
        <v>0</v>
      </c>
      <c r="P97" s="6">
        <f>IF(AND($AE$11=$AL$1,OR($AH$11="Northbound",$AH$11="Eastbound")),'Raw Data'!AZ289,IF(AND($AE$11=$AL$2,OR($AH$11="Northbound",$AH$11="Eastbound")),'Raw Data'!AZ496,IF(AND($AE$11=$AL$3,OR($AH$11="Northbound",$AH$11="Eastbound")),'Raw Data'!AZ703,IF(AND($AE$11=$AL$4,OR($AH$11="Northbound",$AH$11="Eastbound")),'Raw Data'!AZ910,IF(AND($AE$11=$AL$5,OR($AH$11="Northbound",$AH$11="Eastbound")),'Raw Data'!AZ1117,IF(AND($AE$11=$AL$6,OR($AH$11="Northbound",$AH$11="Eastbound")),'Raw Data'!AZ1324,IF(AND($AE$11=$AL$7,OR($AH$11="Northbound",$AH$11="Eastbound")),'Raw Data'!AZ1531,IF(AND($AE$11=$AL$1,OR($AH$11="Southbound",$AH$11="Westbound")),'Raw Data'!AZ290,IF(AND($AE$11=$AL$2,OR($AH$11="Southbound",$AH$11="Westbound")),'Raw Data'!AZ497,IF(AND($AE$11=$AL$3,OR($AH$11="Southbound",$AH$11="Westbound")),'Raw Data'!AZ704,IF(AND($AE$11=$AL$4,OR($AH$11="Southbound",$AH$11="Westbound")),'Raw Data'!AZ911,IF(AND($AE$11=$AL$5,OR($AH$11="Southbound",$AH$11="Westbound")),'Raw Data'!AZ1118,IF(AND($AE$11=$AL$6,OR($AH$11="Southbound",$AH$11="Westbound")),'Raw Data'!AZ1325,IF(AND($AE$11=$AL$7,OR($AH$11="Southbound",$AH$11="Westbound")),'Raw Data'!AZ1532,IF(AND($AE$11=$AL$1,$AH$11="Combined"),SUM('Raw Data'!AZ289:AZ290),IF(AND($AE$11=$AL$2,$AH$11="Combined"),SUM('Raw Data'!AZ496:AZ497),IF(AND($AE$11=$AL$3,$AH$11="Combined"),SUM('Raw Data'!AZ703:AZ704),IF(AND($AE$11=$AL$4,$AH$11="Combined"),SUM('Raw Data'!AZ910:AZ911),IF(AND($AE$11=$AL$5,$AH$11="Combined"),SUM('Raw Data'!AZ1117:AZ1118),IF(AND($AE$11=$AL$6,$AH$11="Combined"),SUM('Raw Data'!AZ1324:AZ1325),IF(AND($AE$11=$AL$7,$AH$11="Combined"),SUM('Raw Data'!AZ1531:AZ1532),"Error")))))))))))))))))))))</f>
        <v>0</v>
      </c>
      <c r="Q97" s="6">
        <f>IF(AND($AE$11=$AL$1,OR($AH$11="Northbound",$AH$11="Eastbound")),'Raw Data'!BA289,IF(AND($AE$11=$AL$2,OR($AH$11="Northbound",$AH$11="Eastbound")),'Raw Data'!BA496,IF(AND($AE$11=$AL$3,OR($AH$11="Northbound",$AH$11="Eastbound")),'Raw Data'!BA703,IF(AND($AE$11=$AL$4,OR($AH$11="Northbound",$AH$11="Eastbound")),'Raw Data'!BA910,IF(AND($AE$11=$AL$5,OR($AH$11="Northbound",$AH$11="Eastbound")),'Raw Data'!BA1117,IF(AND($AE$11=$AL$6,OR($AH$11="Northbound",$AH$11="Eastbound")),'Raw Data'!BA1324,IF(AND($AE$11=$AL$7,OR($AH$11="Northbound",$AH$11="Eastbound")),'Raw Data'!BA1531,IF(AND($AE$11=$AL$1,OR($AH$11="Southbound",$AH$11="Westbound")),'Raw Data'!BA290,IF(AND($AE$11=$AL$2,OR($AH$11="Southbound",$AH$11="Westbound")),'Raw Data'!BA497,IF(AND($AE$11=$AL$3,OR($AH$11="Southbound",$AH$11="Westbound")),'Raw Data'!BA704,IF(AND($AE$11=$AL$4,OR($AH$11="Southbound",$AH$11="Westbound")),'Raw Data'!BA911,IF(AND($AE$11=$AL$5,OR($AH$11="Southbound",$AH$11="Westbound")),'Raw Data'!BA1118,IF(AND($AE$11=$AL$6,OR($AH$11="Southbound",$AH$11="Westbound")),'Raw Data'!BA1325,IF(AND($AE$11=$AL$7,OR($AH$11="Southbound",$AH$11="Westbound")),'Raw Data'!BA1532,IF(AND($AE$11=$AL$1,$AH$11="Combined"),SUM('Raw Data'!BA289:BA290),IF(AND($AE$11=$AL$2,$AH$11="Combined"),SUM('Raw Data'!BA496:BA497),IF(AND($AE$11=$AL$3,$AH$11="Combined"),SUM('Raw Data'!BA703:BA704),IF(AND($AE$11=$AL$4,$AH$11="Combined"),SUM('Raw Data'!BA910:BA911),IF(AND($AE$11=$AL$5,$AH$11="Combined"),SUM('Raw Data'!BA1117:BA1118),IF(AND($AE$11=$AL$6,$AH$11="Combined"),SUM('Raw Data'!BA1324:BA1325),IF(AND($AE$11=$AL$7,$AH$11="Combined"),SUM('Raw Data'!BA1531:BA1532),"Error")))))))))))))))))))))</f>
        <v>0</v>
      </c>
      <c r="R97" s="6">
        <f>IF(AND($AE$11=$AL$1,OR($AH$11="Northbound",$AH$11="Eastbound")),'Raw Data'!BB289,IF(AND($AE$11=$AL$2,OR($AH$11="Northbound",$AH$11="Eastbound")),'Raw Data'!BB496,IF(AND($AE$11=$AL$3,OR($AH$11="Northbound",$AH$11="Eastbound")),'Raw Data'!BB703,IF(AND($AE$11=$AL$4,OR($AH$11="Northbound",$AH$11="Eastbound")),'Raw Data'!BB910,IF(AND($AE$11=$AL$5,OR($AH$11="Northbound",$AH$11="Eastbound")),'Raw Data'!BB1117,IF(AND($AE$11=$AL$6,OR($AH$11="Northbound",$AH$11="Eastbound")),'Raw Data'!BB1324,IF(AND($AE$11=$AL$7,OR($AH$11="Northbound",$AH$11="Eastbound")),'Raw Data'!BB1531,IF(AND($AE$11=$AL$1,OR($AH$11="Southbound",$AH$11="Westbound")),'Raw Data'!BB290,IF(AND($AE$11=$AL$2,OR($AH$11="Southbound",$AH$11="Westbound")),'Raw Data'!BB497,IF(AND($AE$11=$AL$3,OR($AH$11="Southbound",$AH$11="Westbound")),'Raw Data'!BB704,IF(AND($AE$11=$AL$4,OR($AH$11="Southbound",$AH$11="Westbound")),'Raw Data'!BB911,IF(AND($AE$11=$AL$5,OR($AH$11="Southbound",$AH$11="Westbound")),'Raw Data'!BB1118,IF(AND($AE$11=$AL$6,OR($AH$11="Southbound",$AH$11="Westbound")),'Raw Data'!BB1325,IF(AND($AE$11=$AL$7,OR($AH$11="Southbound",$AH$11="Westbound")),'Raw Data'!BB1532,IF(AND($AE$11=$AL$1,$AH$11="Combined"),SUM('Raw Data'!BB289:BB290),IF(AND($AE$11=$AL$2,$AH$11="Combined"),SUM('Raw Data'!BB496:BB497),IF(AND($AE$11=$AL$3,$AH$11="Combined"),SUM('Raw Data'!BB703:BB704),IF(AND($AE$11=$AL$4,$AH$11="Combined"),SUM('Raw Data'!BB910:BB911),IF(AND($AE$11=$AL$5,$AH$11="Combined"),SUM('Raw Data'!BB1117:BB1118),IF(AND($AE$11=$AL$6,$AH$11="Combined"),SUM('Raw Data'!BB1324:BB1325),IF(AND($AE$11=$AL$7,$AH$11="Combined"),SUM('Raw Data'!BB1531:BB1532),"Error")))))))))))))))))))))</f>
        <v>0</v>
      </c>
      <c r="S97" s="6">
        <f>IF(AND($AE$11=$AL$1,OR($AH$11="Northbound",$AH$11="Eastbound")),'Raw Data'!BC289,IF(AND($AE$11=$AL$2,OR($AH$11="Northbound",$AH$11="Eastbound")),'Raw Data'!BC496,IF(AND($AE$11=$AL$3,OR($AH$11="Northbound",$AH$11="Eastbound")),'Raw Data'!BC703,IF(AND($AE$11=$AL$4,OR($AH$11="Northbound",$AH$11="Eastbound")),'Raw Data'!BC910,IF(AND($AE$11=$AL$5,OR($AH$11="Northbound",$AH$11="Eastbound")),'Raw Data'!BC1117,IF(AND($AE$11=$AL$6,OR($AH$11="Northbound",$AH$11="Eastbound")),'Raw Data'!BC1324,IF(AND($AE$11=$AL$7,OR($AH$11="Northbound",$AH$11="Eastbound")),'Raw Data'!BC1531,IF(AND($AE$11=$AL$1,OR($AH$11="Southbound",$AH$11="Westbound")),'Raw Data'!BC290,IF(AND($AE$11=$AL$2,OR($AH$11="Southbound",$AH$11="Westbound")),'Raw Data'!BC497,IF(AND($AE$11=$AL$3,OR($AH$11="Southbound",$AH$11="Westbound")),'Raw Data'!BC704,IF(AND($AE$11=$AL$4,OR($AH$11="Southbound",$AH$11="Westbound")),'Raw Data'!BC911,IF(AND($AE$11=$AL$5,OR($AH$11="Southbound",$AH$11="Westbound")),'Raw Data'!BC1118,IF(AND($AE$11=$AL$6,OR($AH$11="Southbound",$AH$11="Westbound")),'Raw Data'!BC1325,IF(AND($AE$11=$AL$7,OR($AH$11="Southbound",$AH$11="Westbound")),'Raw Data'!BC1532,IF(AND($AE$11=$AL$1,$AH$11="Combined"),SUM('Raw Data'!BC289:BC290),IF(AND($AE$11=$AL$2,$AH$11="Combined"),SUM('Raw Data'!BC496:BC497),IF(AND($AE$11=$AL$3,$AH$11="Combined"),SUM('Raw Data'!BC703:BC704),IF(AND($AE$11=$AL$4,$AH$11="Combined"),SUM('Raw Data'!BC910:BC911),IF(AND($AE$11=$AL$5,$AH$11="Combined"),SUM('Raw Data'!BC1117:BC1118),IF(AND($AE$11=$AL$6,$AH$11="Combined"),SUM('Raw Data'!BC1324:BC1325),IF(AND($AE$11=$AL$7,$AH$11="Combined"),SUM('Raw Data'!BC1531:BC1532),"Error")))))))))))))))))))))</f>
        <v>0</v>
      </c>
      <c r="T97" s="6">
        <f>IF(AND($AE$11=$AL$1,OR($AH$11="Northbound",$AH$11="Eastbound")),'Raw Data'!BD289,IF(AND($AE$11=$AL$2,OR($AH$11="Northbound",$AH$11="Eastbound")),'Raw Data'!BD496,IF(AND($AE$11=$AL$3,OR($AH$11="Northbound",$AH$11="Eastbound")),'Raw Data'!BD703,IF(AND($AE$11=$AL$4,OR($AH$11="Northbound",$AH$11="Eastbound")),'Raw Data'!BD910,IF(AND($AE$11=$AL$5,OR($AH$11="Northbound",$AH$11="Eastbound")),'Raw Data'!BD1117,IF(AND($AE$11=$AL$6,OR($AH$11="Northbound",$AH$11="Eastbound")),'Raw Data'!BD1324,IF(AND($AE$11=$AL$7,OR($AH$11="Northbound",$AH$11="Eastbound")),'Raw Data'!BD1531,IF(AND($AE$11=$AL$1,OR($AH$11="Southbound",$AH$11="Westbound")),'Raw Data'!BD290,IF(AND($AE$11=$AL$2,OR($AH$11="Southbound",$AH$11="Westbound")),'Raw Data'!BD497,IF(AND($AE$11=$AL$3,OR($AH$11="Southbound",$AH$11="Westbound")),'Raw Data'!BD704,IF(AND($AE$11=$AL$4,OR($AH$11="Southbound",$AH$11="Westbound")),'Raw Data'!BD911,IF(AND($AE$11=$AL$5,OR($AH$11="Southbound",$AH$11="Westbound")),'Raw Data'!BD1118,IF(AND($AE$11=$AL$6,OR($AH$11="Southbound",$AH$11="Westbound")),'Raw Data'!BD1325,IF(AND($AE$11=$AL$7,OR($AH$11="Southbound",$AH$11="Westbound")),'Raw Data'!BD1532,IF(AND($AE$11=$AL$1,$AH$11="Combined"),SUM('Raw Data'!BD289:BD290),IF(AND($AE$11=$AL$2,$AH$11="Combined"),SUM('Raw Data'!BD496:BD497),IF(AND($AE$11=$AL$3,$AH$11="Combined"),SUM('Raw Data'!BD703:BD704),IF(AND($AE$11=$AL$4,$AH$11="Combined"),SUM('Raw Data'!BD910:BD911),IF(AND($AE$11=$AL$5,$AH$11="Combined"),SUM('Raw Data'!BD1117:BD1118),IF(AND($AE$11=$AL$6,$AH$11="Combined"),SUM('Raw Data'!BD1324:BD1325),IF(AND($AE$11=$AL$7,$AH$11="Combined"),SUM('Raw Data'!BD1531:BD1532),"Error")))))))))))))))))))))</f>
        <v>0</v>
      </c>
      <c r="U97" s="6">
        <f>IF(AND($AE$11=$AL$1,OR($AH$11="Northbound",$AH$11="Eastbound")),'Raw Data'!BE289,IF(AND($AE$11=$AL$2,OR($AH$11="Northbound",$AH$11="Eastbound")),'Raw Data'!BE496,IF(AND($AE$11=$AL$3,OR($AH$11="Northbound",$AH$11="Eastbound")),'Raw Data'!BE703,IF(AND($AE$11=$AL$4,OR($AH$11="Northbound",$AH$11="Eastbound")),'Raw Data'!BE910,IF(AND($AE$11=$AL$5,OR($AH$11="Northbound",$AH$11="Eastbound")),'Raw Data'!BE1117,IF(AND($AE$11=$AL$6,OR($AH$11="Northbound",$AH$11="Eastbound")),'Raw Data'!BE1324,IF(AND($AE$11=$AL$7,OR($AH$11="Northbound",$AH$11="Eastbound")),'Raw Data'!BE1531,IF(AND($AE$11=$AL$1,OR($AH$11="Southbound",$AH$11="Westbound")),'Raw Data'!BE290,IF(AND($AE$11=$AL$2,OR($AH$11="Southbound",$AH$11="Westbound")),'Raw Data'!BE497,IF(AND($AE$11=$AL$3,OR($AH$11="Southbound",$AH$11="Westbound")),'Raw Data'!BE704,IF(AND($AE$11=$AL$4,OR($AH$11="Southbound",$AH$11="Westbound")),'Raw Data'!BE911,IF(AND($AE$11=$AL$5,OR($AH$11="Southbound",$AH$11="Westbound")),'Raw Data'!BE1118,IF(AND($AE$11=$AL$6,OR($AH$11="Southbound",$AH$11="Westbound")),'Raw Data'!BE1325,IF(AND($AE$11=$AL$7,OR($AH$11="Southbound",$AH$11="Westbound")),'Raw Data'!BE1532,IF(AND($AE$11=$AL$1,$AH$11="Combined"),SUM('Raw Data'!BE289:BE290),IF(AND($AE$11=$AL$2,$AH$11="Combined"),SUM('Raw Data'!BE496:BE497),IF(AND($AE$11=$AL$3,$AH$11="Combined"),SUM('Raw Data'!BE703:BE704),IF(AND($AE$11=$AL$4,$AH$11="Combined"),SUM('Raw Data'!BE910:BE911),IF(AND($AE$11=$AL$5,$AH$11="Combined"),SUM('Raw Data'!BE1117:BE1118),IF(AND($AE$11=$AL$6,$AH$11="Combined"),SUM('Raw Data'!BE1324:BE1325),IF(AND($AE$11=$AL$7,$AH$11="Combined"),SUM('Raw Data'!BE1531:BE1532),"Error")))))))))))))))))))))</f>
        <v>0</v>
      </c>
      <c r="V97" s="6">
        <f>IF(AND($AE$11=$AL$1,OR($AH$11="Northbound",$AH$11="Eastbound")),'Raw Data'!BF289,IF(AND($AE$11=$AL$2,OR($AH$11="Northbound",$AH$11="Eastbound")),'Raw Data'!BF496,IF(AND($AE$11=$AL$3,OR($AH$11="Northbound",$AH$11="Eastbound")),'Raw Data'!BF703,IF(AND($AE$11=$AL$4,OR($AH$11="Northbound",$AH$11="Eastbound")),'Raw Data'!BF910,IF(AND($AE$11=$AL$5,OR($AH$11="Northbound",$AH$11="Eastbound")),'Raw Data'!BF1117,IF(AND($AE$11=$AL$6,OR($AH$11="Northbound",$AH$11="Eastbound")),'Raw Data'!BF1324,IF(AND($AE$11=$AL$7,OR($AH$11="Northbound",$AH$11="Eastbound")),'Raw Data'!BF1531,IF(AND($AE$11=$AL$1,OR($AH$11="Southbound",$AH$11="Westbound")),'Raw Data'!BF290,IF(AND($AE$11=$AL$2,OR($AH$11="Southbound",$AH$11="Westbound")),'Raw Data'!BF497,IF(AND($AE$11=$AL$3,OR($AH$11="Southbound",$AH$11="Westbound")),'Raw Data'!BF704,IF(AND($AE$11=$AL$4,OR($AH$11="Southbound",$AH$11="Westbound")),'Raw Data'!BF911,IF(AND($AE$11=$AL$5,OR($AH$11="Southbound",$AH$11="Westbound")),'Raw Data'!BF1118,IF(AND($AE$11=$AL$6,OR($AH$11="Southbound",$AH$11="Westbound")),'Raw Data'!BF1325,IF(AND($AE$11=$AL$7,OR($AH$11="Southbound",$AH$11="Westbound")),'Raw Data'!BF1532,IF(AND($AE$11=$AL$1,$AH$11="Combined"),SUM('Raw Data'!BF289:BF290),IF(AND($AE$11=$AL$2,$AH$11="Combined"),SUM('Raw Data'!BF496:BF497),IF(AND($AE$11=$AL$3,$AH$11="Combined"),SUM('Raw Data'!BF703:BF704),IF(AND($AE$11=$AL$4,$AH$11="Combined"),SUM('Raw Data'!BF910:BF911),IF(AND($AE$11=$AL$5,$AH$11="Combined"),SUM('Raw Data'!BF1117:BF1118),IF(AND($AE$11=$AL$6,$AH$11="Combined"),SUM('Raw Data'!BF1324:BF1325),IF(AND($AE$11=$AL$7,$AH$11="Combined"),SUM('Raw Data'!BF1531:BF1532),"Error")))))))))))))))))))))</f>
        <v>0</v>
      </c>
      <c r="W97" s="6">
        <f>IF(AND($AE$11=$AL$1,OR($AH$11="Northbound",$AH$11="Eastbound")),'Raw Data'!BG289,IF(AND($AE$11=$AL$2,OR($AH$11="Northbound",$AH$11="Eastbound")),'Raw Data'!BG496,IF(AND($AE$11=$AL$3,OR($AH$11="Northbound",$AH$11="Eastbound")),'Raw Data'!BG703,IF(AND($AE$11=$AL$4,OR($AH$11="Northbound",$AH$11="Eastbound")),'Raw Data'!BG910,IF(AND($AE$11=$AL$5,OR($AH$11="Northbound",$AH$11="Eastbound")),'Raw Data'!BG1117,IF(AND($AE$11=$AL$6,OR($AH$11="Northbound",$AH$11="Eastbound")),'Raw Data'!BG1324,IF(AND($AE$11=$AL$7,OR($AH$11="Northbound",$AH$11="Eastbound")),'Raw Data'!BG1531,IF(AND($AE$11=$AL$1,OR($AH$11="Southbound",$AH$11="Westbound")),'Raw Data'!BG290,IF(AND($AE$11=$AL$2,OR($AH$11="Southbound",$AH$11="Westbound")),'Raw Data'!BG497,IF(AND($AE$11=$AL$3,OR($AH$11="Southbound",$AH$11="Westbound")),'Raw Data'!BG704,IF(AND($AE$11=$AL$4,OR($AH$11="Southbound",$AH$11="Westbound")),'Raw Data'!BG911,IF(AND($AE$11=$AL$5,OR($AH$11="Southbound",$AH$11="Westbound")),'Raw Data'!BG1118,IF(AND($AE$11=$AL$6,OR($AH$11="Southbound",$AH$11="Westbound")),'Raw Data'!BG1325,IF(AND($AE$11=$AL$7,OR($AH$11="Southbound",$AH$11="Westbound")),'Raw Data'!BG1532,IF(AND($AE$11=$AL$1,$AH$11="Combined"),SUM('Raw Data'!BG289:BG290),IF(AND($AE$11=$AL$2,$AH$11="Combined"),SUM('Raw Data'!BG496:BG497),IF(AND($AE$11=$AL$3,$AH$11="Combined"),SUM('Raw Data'!BG703:BG704),IF(AND($AE$11=$AL$4,$AH$11="Combined"),SUM('Raw Data'!BG910:BG911),IF(AND($AE$11=$AL$5,$AH$11="Combined"),SUM('Raw Data'!BG1117:BG1118),IF(AND($AE$11=$AL$6,$AH$11="Combined"),SUM('Raw Data'!BG1324:BG1325),IF(AND($AE$11=$AL$7,$AH$11="Combined"),SUM('Raw Data'!BG1531:BG1532),"Error")))))))))))))))))))))</f>
        <v>0</v>
      </c>
      <c r="X97" s="6">
        <f t="shared" si="5"/>
        <v>1</v>
      </c>
      <c r="Y97" s="24">
        <f t="shared" si="3"/>
        <v>33.333333333333329</v>
      </c>
      <c r="Z97" s="6" t="str">
        <f>IF(AND($AE$11=$AL$1,OR($AH$11="Northbound",$AH$11="Eastbound")),'Raw Data'!BH289,IF(AND($AE$11=$AL$2,OR($AH$11="Northbound",$AH$11="Eastbound")),'Raw Data'!BH496,IF(AND($AE$11=$AL$3,OR($AH$11="Northbound",$AH$11="Eastbound")),'Raw Data'!BH703,IF(AND($AE$11=$AL$4,OR($AH$11="Northbound",$AH$11="Eastbound")),'Raw Data'!BH910,IF(AND($AE$11=$AL$5,OR($AH$11="Northbound",$AH$11="Eastbound")),'Raw Data'!BH1117,IF(AND($AE$11=$AL$6,OR($AH$11="Northbound",$AH$11="Eastbound")),'Raw Data'!BH1324,IF(AND($AE$11=$AL$7,OR($AH$11="Northbound",$AH$11="Eastbound")),'Raw Data'!BH1531,IF(AND($AE$11=$AL$1,OR($AH$11="Southbound",$AH$11="Westbound")),'Raw Data'!BH290,IF(AND($AE$11=$AL$2,OR($AH$11="Southbound",$AH$11="Westbound")),'Raw Data'!BH497,IF(AND($AE$11=$AL$3,OR($AH$11="Southbound",$AH$11="Westbound")),'Raw Data'!BH704,IF(AND($AE$11=$AL$4,OR($AH$11="Southbound",$AH$11="Westbound")),'Raw Data'!BH911,IF(AND($AE$11=$AL$5,OR($AH$11="Southbound",$AH$11="Westbound")),'Raw Data'!BH1118,IF(AND($AE$11=$AL$6,OR($AH$11="Southbound",$AH$11="Westbound")),'Raw Data'!BH1325,IF(AND($AE$11=$AL$7,OR($AH$11="Southbound",$AH$11="Westbound")),'Raw Data'!BH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7" s="6" t="str">
        <f>IF(AND($AE$11=$AL$1,OR($AH$11="Northbound",$AH$11="Eastbound")),'Raw Data'!BI289,IF(AND($AE$11=$AL$2,OR($AH$11="Northbound",$AH$11="Eastbound")),'Raw Data'!BI496,IF(AND($AE$11=$AL$3,OR($AH$11="Northbound",$AH$11="Eastbound")),'Raw Data'!BI703,IF(AND($AE$11=$AL$4,OR($AH$11="Northbound",$AH$11="Eastbound")),'Raw Data'!BI910,IF(AND($AE$11=$AL$5,OR($AH$11="Northbound",$AH$11="Eastbound")),'Raw Data'!BI1117,IF(AND($AE$11=$AL$6,OR($AH$11="Northbound",$AH$11="Eastbound")),'Raw Data'!BI1324,IF(AND($AE$11=$AL$7,OR($AH$11="Northbound",$AH$11="Eastbound")),'Raw Data'!BI1531,IF(AND($AE$11=$AL$1,OR($AH$11="Southbound",$AH$11="Westbound")),'Raw Data'!BI290,IF(AND($AE$11=$AL$2,OR($AH$11="Southbound",$AH$11="Westbound")),'Raw Data'!BI497,IF(AND($AE$11=$AL$3,OR($AH$11="Southbound",$AH$11="Westbound")),'Raw Data'!BI704,IF(AND($AE$11=$AL$4,OR($AH$11="Southbound",$AH$11="Westbound")),'Raw Data'!BI911,IF(AND($AE$11=$AL$5,OR($AH$11="Southbound",$AH$11="Westbound")),'Raw Data'!BI1118,IF(AND($AE$11=$AL$6,OR($AH$11="Southbound",$AH$11="Westbound")),'Raw Data'!BI1325,IF(AND($AE$11=$AL$7,OR($AH$11="Southbound",$AH$11="Westbound")),'Raw Data'!BI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7" s="6" t="str">
        <f>IF(AND($AE$11=$AL$1,OR($AH$11="Northbound",$AH$11="Eastbound")),'Raw Data'!BJ289,IF(AND($AE$11=$AL$2,OR($AH$11="Northbound",$AH$11="Eastbound")),'Raw Data'!BJ496,IF(AND($AE$11=$AL$3,OR($AH$11="Northbound",$AH$11="Eastbound")),'Raw Data'!BJ703,IF(AND($AE$11=$AL$4,OR($AH$11="Northbound",$AH$11="Eastbound")),'Raw Data'!BJ910,IF(AND($AE$11=$AL$5,OR($AH$11="Northbound",$AH$11="Eastbound")),'Raw Data'!BJ1117,IF(AND($AE$11=$AL$6,OR($AH$11="Northbound",$AH$11="Eastbound")),'Raw Data'!BJ1324,IF(AND($AE$11=$AL$7,OR($AH$11="Northbound",$AH$11="Eastbound")),'Raw Data'!BJ1531,IF(AND($AE$11=$AL$1,OR($AH$11="Southbound",$AH$11="Westbound")),'Raw Data'!BJ290,IF(AND($AE$11=$AL$2,OR($AH$11="Southbound",$AH$11="Westbound")),'Raw Data'!BJ497,IF(AND($AE$11=$AL$3,OR($AH$11="Southbound",$AH$11="Westbound")),'Raw Data'!BJ704,IF(AND($AE$11=$AL$4,OR($AH$11="Southbound",$AH$11="Westbound")),'Raw Data'!BJ911,IF(AND($AE$11=$AL$5,OR($AH$11="Southbound",$AH$11="Westbound")),'Raw Data'!BJ1118,IF(AND($AE$11=$AL$6,OR($AH$11="Southbound",$AH$11="Westbound")),'Raw Data'!BJ1325,IF(AND($AE$11=$AL$7,OR($AH$11="Southbound",$AH$11="Westbound")),'Raw Data'!BJ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7" s="70" t="str">
        <f>IF(AND($AE$11=$AL$1,OR($AH$11="Northbound",$AH$11="Eastbound")),'Raw Data'!BK289,IF(AND($AE$11=$AL$2,OR($AH$11="Northbound",$AH$11="Eastbound")),'Raw Data'!BK496,IF(AND($AE$11=$AL$3,OR($AH$11="Northbound",$AH$11="Eastbound")),'Raw Data'!BK703,IF(AND($AE$11=$AL$4,OR($AH$11="Northbound",$AH$11="Eastbound")),'Raw Data'!BK910,IF(AND($AE$11=$AL$5,OR($AH$11="Northbound",$AH$11="Eastbound")),'Raw Data'!BK1117,IF(AND($AE$11=$AL$6,OR($AH$11="Northbound",$AH$11="Eastbound")),'Raw Data'!BK1324,IF(AND($AE$11=$AL$7,OR($AH$11="Northbound",$AH$11="Eastbound")),'Raw Data'!BK1531,IF(AND($AE$11=$AL$1,OR($AH$11="Southbound",$AH$11="Westbound")),'Raw Data'!BK290,IF(AND($AE$11=$AL$2,OR($AH$11="Southbound",$AH$11="Westbound")),'Raw Data'!BK497,IF(AND($AE$11=$AL$3,OR($AH$11="Southbound",$AH$11="Westbound")),'Raw Data'!BK704,IF(AND($AE$11=$AL$4,OR($AH$11="Southbound",$AH$11="Westbound")),'Raw Data'!BK911,IF(AND($AE$11=$AL$5,OR($AH$11="Southbound",$AH$11="Westbound")),'Raw Data'!BK1118,IF(AND($AE$11=$AL$6,OR($AH$11="Southbound",$AH$11="Westbound")),'Raw Data'!BK1325,IF(AND($AE$11=$AL$7,OR($AH$11="Southbound",$AH$11="Westbound")),'Raw Data'!BK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7" s="47"/>
      <c r="AF97" s="47"/>
      <c r="AG97" s="47"/>
      <c r="AH97" s="47"/>
      <c r="AI97" s="47"/>
      <c r="AJ97" s="47"/>
      <c r="AK97" s="47"/>
      <c r="AL97" s="51"/>
      <c r="AM97" s="51"/>
      <c r="AN97" s="41"/>
      <c r="AO97" s="51"/>
      <c r="AQ97" s="47"/>
      <c r="AR97" s="47"/>
      <c r="AT97" s="47"/>
      <c r="AU97" s="47"/>
    </row>
    <row r="98" spans="1:48" ht="13.8" x14ac:dyDescent="0.25">
      <c r="A98" s="43">
        <v>0.875</v>
      </c>
      <c r="B98" s="54">
        <f t="shared" si="4"/>
        <v>2</v>
      </c>
      <c r="C98" s="6">
        <f>IF(AND($AE$11=$AL$1,OR($AH$11="Northbound",$AH$11="Eastbound")),'Raw Data'!AM291,IF(AND($AE$11=$AL$2,OR($AH$11="Northbound",$AH$11="Eastbound")),'Raw Data'!AM498,IF(AND($AE$11=$AL$3,OR($AH$11="Northbound",$AH$11="Eastbound")),'Raw Data'!AM705,IF(AND($AE$11=$AL$4,OR($AH$11="Northbound",$AH$11="Eastbound")),'Raw Data'!AM912,IF(AND($AE$11=$AL$5,OR($AH$11="Northbound",$AH$11="Eastbound")),'Raw Data'!AM1119,IF(AND($AE$11=$AL$6,OR($AH$11="Northbound",$AH$11="Eastbound")),'Raw Data'!AM1326,IF(AND($AE$11=$AL$7,OR($AH$11="Northbound",$AH$11="Eastbound")),'Raw Data'!AM1533,IF(AND($AE$11=$AL$1,OR($AH$11="Southbound",$AH$11="Westbound")),'Raw Data'!AM292,IF(AND($AE$11=$AL$2,OR($AH$11="Southbound",$AH$11="Westbound")),'Raw Data'!AM499,IF(AND($AE$11=$AL$3,OR($AH$11="Southbound",$AH$11="Westbound")),'Raw Data'!AM706,IF(AND($AE$11=$AL$4,OR($AH$11="Southbound",$AH$11="Westbound")),'Raw Data'!AM913,IF(AND($AE$11=$AL$5,OR($AH$11="Southbound",$AH$11="Westbound")),'Raw Data'!AM1120,IF(AND($AE$11=$AL$6,OR($AH$11="Southbound",$AH$11="Westbound")),'Raw Data'!AM1327,IF(AND($AE$11=$AL$7,OR($AH$11="Southbound",$AH$11="Westbound")),'Raw Data'!AM1534,IF(AND($AE$11=$AL$1,$AH$11="Combined"),SUM('Raw Data'!AM291:AM292),IF(AND($AE$11=$AL$2,$AH$11="Combined"),SUM('Raw Data'!AM498:AM499),IF(AND($AE$11=$AL$3,$AH$11="Combined"),SUM('Raw Data'!AM705:AM706),IF(AND($AE$11=$AL$4,$AH$11="Combined"),SUM('Raw Data'!AM912:AM913),IF(AND($AE$11=$AL$5,$AH$11="Combined"),SUM('Raw Data'!AM1119:AM1120),IF(AND($AE$11=$AL$6,$AH$11="Combined"),SUM('Raw Data'!AM1326:AM1327),IF(AND($AE$11=$AL$7,$AH$11="Combined"),SUM('Raw Data'!AM1533:AM1534),"Error")))))))))))))))))))))</f>
        <v>0</v>
      </c>
      <c r="D98" s="6">
        <f>IF(AND($AE$11=$AL$1,OR($AH$11="Northbound",$AH$11="Eastbound")),'Raw Data'!AN291,IF(AND($AE$11=$AL$2,OR($AH$11="Northbound",$AH$11="Eastbound")),'Raw Data'!AN498,IF(AND($AE$11=$AL$3,OR($AH$11="Northbound",$AH$11="Eastbound")),'Raw Data'!AN705,IF(AND($AE$11=$AL$4,OR($AH$11="Northbound",$AH$11="Eastbound")),'Raw Data'!AN912,IF(AND($AE$11=$AL$5,OR($AH$11="Northbound",$AH$11="Eastbound")),'Raw Data'!AN1119,IF(AND($AE$11=$AL$6,OR($AH$11="Northbound",$AH$11="Eastbound")),'Raw Data'!AN1326,IF(AND($AE$11=$AL$7,OR($AH$11="Northbound",$AH$11="Eastbound")),'Raw Data'!AN1533,IF(AND($AE$11=$AL$1,OR($AH$11="Southbound",$AH$11="Westbound")),'Raw Data'!AN292,IF(AND($AE$11=$AL$2,OR($AH$11="Southbound",$AH$11="Westbound")),'Raw Data'!AN499,IF(AND($AE$11=$AL$3,OR($AH$11="Southbound",$AH$11="Westbound")),'Raw Data'!AN706,IF(AND($AE$11=$AL$4,OR($AH$11="Southbound",$AH$11="Westbound")),'Raw Data'!AN913,IF(AND($AE$11=$AL$5,OR($AH$11="Southbound",$AH$11="Westbound")),'Raw Data'!AN1120,IF(AND($AE$11=$AL$6,OR($AH$11="Southbound",$AH$11="Westbound")),'Raw Data'!AN1327,IF(AND($AE$11=$AL$7,OR($AH$11="Southbound",$AH$11="Westbound")),'Raw Data'!AN1534,IF(AND($AE$11=$AL$1,$AH$11="Combined"),SUM('Raw Data'!AN291:AN292),IF(AND($AE$11=$AL$2,$AH$11="Combined"),SUM('Raw Data'!AN498:AN499),IF(AND($AE$11=$AL$3,$AH$11="Combined"),SUM('Raw Data'!AN705:AN706),IF(AND($AE$11=$AL$4,$AH$11="Combined"),SUM('Raw Data'!AN912:AN913),IF(AND($AE$11=$AL$5,$AH$11="Combined"),SUM('Raw Data'!AN1119:AN1120),IF(AND($AE$11=$AL$6,$AH$11="Combined"),SUM('Raw Data'!AN1326:AN1327),IF(AND($AE$11=$AL$7,$AH$11="Combined"),SUM('Raw Data'!AN1533:AN1534),"Error")))))))))))))))))))))</f>
        <v>0</v>
      </c>
      <c r="E98" s="6">
        <f>IF(AND($AE$11=$AL$1,OR($AH$11="Northbound",$AH$11="Eastbound")),'Raw Data'!AO291,IF(AND($AE$11=$AL$2,OR($AH$11="Northbound",$AH$11="Eastbound")),'Raw Data'!AO498,IF(AND($AE$11=$AL$3,OR($AH$11="Northbound",$AH$11="Eastbound")),'Raw Data'!AO705,IF(AND($AE$11=$AL$4,OR($AH$11="Northbound",$AH$11="Eastbound")),'Raw Data'!AO912,IF(AND($AE$11=$AL$5,OR($AH$11="Northbound",$AH$11="Eastbound")),'Raw Data'!AO1119,IF(AND($AE$11=$AL$6,OR($AH$11="Northbound",$AH$11="Eastbound")),'Raw Data'!AO1326,IF(AND($AE$11=$AL$7,OR($AH$11="Northbound",$AH$11="Eastbound")),'Raw Data'!AO1533,IF(AND($AE$11=$AL$1,OR($AH$11="Southbound",$AH$11="Westbound")),'Raw Data'!AO292,IF(AND($AE$11=$AL$2,OR($AH$11="Southbound",$AH$11="Westbound")),'Raw Data'!AO499,IF(AND($AE$11=$AL$3,OR($AH$11="Southbound",$AH$11="Westbound")),'Raw Data'!AO706,IF(AND($AE$11=$AL$4,OR($AH$11="Southbound",$AH$11="Westbound")),'Raw Data'!AO913,IF(AND($AE$11=$AL$5,OR($AH$11="Southbound",$AH$11="Westbound")),'Raw Data'!AO1120,IF(AND($AE$11=$AL$6,OR($AH$11="Southbound",$AH$11="Westbound")),'Raw Data'!AO1327,IF(AND($AE$11=$AL$7,OR($AH$11="Southbound",$AH$11="Westbound")),'Raw Data'!AO1534,IF(AND($AE$11=$AL$1,$AH$11="Combined"),SUM('Raw Data'!AO291:AO292),IF(AND($AE$11=$AL$2,$AH$11="Combined"),SUM('Raw Data'!AO498:AO499),IF(AND($AE$11=$AL$3,$AH$11="Combined"),SUM('Raw Data'!AO705:AO706),IF(AND($AE$11=$AL$4,$AH$11="Combined"),SUM('Raw Data'!AO912:AO913),IF(AND($AE$11=$AL$5,$AH$11="Combined"),SUM('Raw Data'!AO1119:AO1120),IF(AND($AE$11=$AL$6,$AH$11="Combined"),SUM('Raw Data'!AO1326:AO1327),IF(AND($AE$11=$AL$7,$AH$11="Combined"),SUM('Raw Data'!AO1533:AO1534),"Error")))))))))))))))))))))</f>
        <v>1</v>
      </c>
      <c r="F98" s="6">
        <f>IF(AND($AE$11=$AL$1,OR($AH$11="Northbound",$AH$11="Eastbound")),'Raw Data'!AP291,IF(AND($AE$11=$AL$2,OR($AH$11="Northbound",$AH$11="Eastbound")),'Raw Data'!AP498,IF(AND($AE$11=$AL$3,OR($AH$11="Northbound",$AH$11="Eastbound")),'Raw Data'!AP705,IF(AND($AE$11=$AL$4,OR($AH$11="Northbound",$AH$11="Eastbound")),'Raw Data'!AP912,IF(AND($AE$11=$AL$5,OR($AH$11="Northbound",$AH$11="Eastbound")),'Raw Data'!AP1119,IF(AND($AE$11=$AL$6,OR($AH$11="Northbound",$AH$11="Eastbound")),'Raw Data'!AP1326,IF(AND($AE$11=$AL$7,OR($AH$11="Northbound",$AH$11="Eastbound")),'Raw Data'!AP1533,IF(AND($AE$11=$AL$1,OR($AH$11="Southbound",$AH$11="Westbound")),'Raw Data'!AP292,IF(AND($AE$11=$AL$2,OR($AH$11="Southbound",$AH$11="Westbound")),'Raw Data'!AP499,IF(AND($AE$11=$AL$3,OR($AH$11="Southbound",$AH$11="Westbound")),'Raw Data'!AP706,IF(AND($AE$11=$AL$4,OR($AH$11="Southbound",$AH$11="Westbound")),'Raw Data'!AP913,IF(AND($AE$11=$AL$5,OR($AH$11="Southbound",$AH$11="Westbound")),'Raw Data'!AP1120,IF(AND($AE$11=$AL$6,OR($AH$11="Southbound",$AH$11="Westbound")),'Raw Data'!AP1327,IF(AND($AE$11=$AL$7,OR($AH$11="Southbound",$AH$11="Westbound")),'Raw Data'!AP1534,IF(AND($AE$11=$AL$1,$AH$11="Combined"),SUM('Raw Data'!AP291:AP292),IF(AND($AE$11=$AL$2,$AH$11="Combined"),SUM('Raw Data'!AP498:AP499),IF(AND($AE$11=$AL$3,$AH$11="Combined"),SUM('Raw Data'!AP705:AP706),IF(AND($AE$11=$AL$4,$AH$11="Combined"),SUM('Raw Data'!AP912:AP913),IF(AND($AE$11=$AL$5,$AH$11="Combined"),SUM('Raw Data'!AP1119:AP1120),IF(AND($AE$11=$AL$6,$AH$11="Combined"),SUM('Raw Data'!AP1326:AP1327),IF(AND($AE$11=$AL$7,$AH$11="Combined"),SUM('Raw Data'!AP1533:AP1534),"Error")))))))))))))))))))))</f>
        <v>1</v>
      </c>
      <c r="G98" s="6">
        <f>IF(AND($AE$11=$AL$1,OR($AH$11="Northbound",$AH$11="Eastbound")),'Raw Data'!AQ291,IF(AND($AE$11=$AL$2,OR($AH$11="Northbound",$AH$11="Eastbound")),'Raw Data'!AQ498,IF(AND($AE$11=$AL$3,OR($AH$11="Northbound",$AH$11="Eastbound")),'Raw Data'!AQ705,IF(AND($AE$11=$AL$4,OR($AH$11="Northbound",$AH$11="Eastbound")),'Raw Data'!AQ912,IF(AND($AE$11=$AL$5,OR($AH$11="Northbound",$AH$11="Eastbound")),'Raw Data'!AQ1119,IF(AND($AE$11=$AL$6,OR($AH$11="Northbound",$AH$11="Eastbound")),'Raw Data'!AQ1326,IF(AND($AE$11=$AL$7,OR($AH$11="Northbound",$AH$11="Eastbound")),'Raw Data'!AQ1533,IF(AND($AE$11=$AL$1,OR($AH$11="Southbound",$AH$11="Westbound")),'Raw Data'!AQ292,IF(AND($AE$11=$AL$2,OR($AH$11="Southbound",$AH$11="Westbound")),'Raw Data'!AQ499,IF(AND($AE$11=$AL$3,OR($AH$11="Southbound",$AH$11="Westbound")),'Raw Data'!AQ706,IF(AND($AE$11=$AL$4,OR($AH$11="Southbound",$AH$11="Westbound")),'Raw Data'!AQ913,IF(AND($AE$11=$AL$5,OR($AH$11="Southbound",$AH$11="Westbound")),'Raw Data'!AQ1120,IF(AND($AE$11=$AL$6,OR($AH$11="Southbound",$AH$11="Westbound")),'Raw Data'!AQ1327,IF(AND($AE$11=$AL$7,OR($AH$11="Southbound",$AH$11="Westbound")),'Raw Data'!AQ1534,IF(AND($AE$11=$AL$1,$AH$11="Combined"),SUM('Raw Data'!AQ291:AQ292),IF(AND($AE$11=$AL$2,$AH$11="Combined"),SUM('Raw Data'!AQ498:AQ499),IF(AND($AE$11=$AL$3,$AH$11="Combined"),SUM('Raw Data'!AQ705:AQ706),IF(AND($AE$11=$AL$4,$AH$11="Combined"),SUM('Raw Data'!AQ912:AQ913),IF(AND($AE$11=$AL$5,$AH$11="Combined"),SUM('Raw Data'!AQ1119:AQ1120),IF(AND($AE$11=$AL$6,$AH$11="Combined"),SUM('Raw Data'!AQ1326:AQ1327),IF(AND($AE$11=$AL$7,$AH$11="Combined"),SUM('Raw Data'!AQ1533:AQ1534),"Error")))))))))))))))))))))</f>
        <v>0</v>
      </c>
      <c r="H98" s="6">
        <f>IF(AND($AE$11=$AL$1,OR($AH$11="Northbound",$AH$11="Eastbound")),'Raw Data'!AR291,IF(AND($AE$11=$AL$2,OR($AH$11="Northbound",$AH$11="Eastbound")),'Raw Data'!AR498,IF(AND($AE$11=$AL$3,OR($AH$11="Northbound",$AH$11="Eastbound")),'Raw Data'!AR705,IF(AND($AE$11=$AL$4,OR($AH$11="Northbound",$AH$11="Eastbound")),'Raw Data'!AR912,IF(AND($AE$11=$AL$5,OR($AH$11="Northbound",$AH$11="Eastbound")),'Raw Data'!AR1119,IF(AND($AE$11=$AL$6,OR($AH$11="Northbound",$AH$11="Eastbound")),'Raw Data'!AR1326,IF(AND($AE$11=$AL$7,OR($AH$11="Northbound",$AH$11="Eastbound")),'Raw Data'!AR1533,IF(AND($AE$11=$AL$1,OR($AH$11="Southbound",$AH$11="Westbound")),'Raw Data'!AR292,IF(AND($AE$11=$AL$2,OR($AH$11="Southbound",$AH$11="Westbound")),'Raw Data'!AR499,IF(AND($AE$11=$AL$3,OR($AH$11="Southbound",$AH$11="Westbound")),'Raw Data'!AR706,IF(AND($AE$11=$AL$4,OR($AH$11="Southbound",$AH$11="Westbound")),'Raw Data'!AR913,IF(AND($AE$11=$AL$5,OR($AH$11="Southbound",$AH$11="Westbound")),'Raw Data'!AR1120,IF(AND($AE$11=$AL$6,OR($AH$11="Southbound",$AH$11="Westbound")),'Raw Data'!AR1327,IF(AND($AE$11=$AL$7,OR($AH$11="Southbound",$AH$11="Westbound")),'Raw Data'!AR1534,IF(AND($AE$11=$AL$1,$AH$11="Combined"),SUM('Raw Data'!AR291:AR292),IF(AND($AE$11=$AL$2,$AH$11="Combined"),SUM('Raw Data'!AR498:AR499),IF(AND($AE$11=$AL$3,$AH$11="Combined"),SUM('Raw Data'!AR705:AR706),IF(AND($AE$11=$AL$4,$AH$11="Combined"),SUM('Raw Data'!AR912:AR913),IF(AND($AE$11=$AL$5,$AH$11="Combined"),SUM('Raw Data'!AR1119:AR1120),IF(AND($AE$11=$AL$6,$AH$11="Combined"),SUM('Raw Data'!AR1326:AR1327),IF(AND($AE$11=$AL$7,$AH$11="Combined"),SUM('Raw Data'!AR1533:AR1534),"Error")))))))))))))))))))))</f>
        <v>0</v>
      </c>
      <c r="I98" s="6">
        <f>IF(AND($AE$11=$AL$1,OR($AH$11="Northbound",$AH$11="Eastbound")),'Raw Data'!AS291,IF(AND($AE$11=$AL$2,OR($AH$11="Northbound",$AH$11="Eastbound")),'Raw Data'!AS498,IF(AND($AE$11=$AL$3,OR($AH$11="Northbound",$AH$11="Eastbound")),'Raw Data'!AS705,IF(AND($AE$11=$AL$4,OR($AH$11="Northbound",$AH$11="Eastbound")),'Raw Data'!AS912,IF(AND($AE$11=$AL$5,OR($AH$11="Northbound",$AH$11="Eastbound")),'Raw Data'!AS1119,IF(AND($AE$11=$AL$6,OR($AH$11="Northbound",$AH$11="Eastbound")),'Raw Data'!AS1326,IF(AND($AE$11=$AL$7,OR($AH$11="Northbound",$AH$11="Eastbound")),'Raw Data'!AS1533,IF(AND($AE$11=$AL$1,OR($AH$11="Southbound",$AH$11="Westbound")),'Raw Data'!AS292,IF(AND($AE$11=$AL$2,OR($AH$11="Southbound",$AH$11="Westbound")),'Raw Data'!AS499,IF(AND($AE$11=$AL$3,OR($AH$11="Southbound",$AH$11="Westbound")),'Raw Data'!AS706,IF(AND($AE$11=$AL$4,OR($AH$11="Southbound",$AH$11="Westbound")),'Raw Data'!AS913,IF(AND($AE$11=$AL$5,OR($AH$11="Southbound",$AH$11="Westbound")),'Raw Data'!AS1120,IF(AND($AE$11=$AL$6,OR($AH$11="Southbound",$AH$11="Westbound")),'Raw Data'!AS1327,IF(AND($AE$11=$AL$7,OR($AH$11="Southbound",$AH$11="Westbound")),'Raw Data'!AS1534,IF(AND($AE$11=$AL$1,$AH$11="Combined"),SUM('Raw Data'!AS291:AS292),IF(AND($AE$11=$AL$2,$AH$11="Combined"),SUM('Raw Data'!AS498:AS499),IF(AND($AE$11=$AL$3,$AH$11="Combined"),SUM('Raw Data'!AS705:AS706),IF(AND($AE$11=$AL$4,$AH$11="Combined"),SUM('Raw Data'!AS912:AS913),IF(AND($AE$11=$AL$5,$AH$11="Combined"),SUM('Raw Data'!AS1119:AS1120),IF(AND($AE$11=$AL$6,$AH$11="Combined"),SUM('Raw Data'!AS1326:AS1327),IF(AND($AE$11=$AL$7,$AH$11="Combined"),SUM('Raw Data'!AS1533:AS1534),"Error")))))))))))))))))))))</f>
        <v>0</v>
      </c>
      <c r="J98" s="6">
        <f>IF(AND($AE$11=$AL$1,OR($AH$11="Northbound",$AH$11="Eastbound")),'Raw Data'!AT291,IF(AND($AE$11=$AL$2,OR($AH$11="Northbound",$AH$11="Eastbound")),'Raw Data'!AT498,IF(AND($AE$11=$AL$3,OR($AH$11="Northbound",$AH$11="Eastbound")),'Raw Data'!AT705,IF(AND($AE$11=$AL$4,OR($AH$11="Northbound",$AH$11="Eastbound")),'Raw Data'!AT912,IF(AND($AE$11=$AL$5,OR($AH$11="Northbound",$AH$11="Eastbound")),'Raw Data'!AT1119,IF(AND($AE$11=$AL$6,OR($AH$11="Northbound",$AH$11="Eastbound")),'Raw Data'!AT1326,IF(AND($AE$11=$AL$7,OR($AH$11="Northbound",$AH$11="Eastbound")),'Raw Data'!AT1533,IF(AND($AE$11=$AL$1,OR($AH$11="Southbound",$AH$11="Westbound")),'Raw Data'!AT292,IF(AND($AE$11=$AL$2,OR($AH$11="Southbound",$AH$11="Westbound")),'Raw Data'!AT499,IF(AND($AE$11=$AL$3,OR($AH$11="Southbound",$AH$11="Westbound")),'Raw Data'!AT706,IF(AND($AE$11=$AL$4,OR($AH$11="Southbound",$AH$11="Westbound")),'Raw Data'!AT913,IF(AND($AE$11=$AL$5,OR($AH$11="Southbound",$AH$11="Westbound")),'Raw Data'!AT1120,IF(AND($AE$11=$AL$6,OR($AH$11="Southbound",$AH$11="Westbound")),'Raw Data'!AT1327,IF(AND($AE$11=$AL$7,OR($AH$11="Southbound",$AH$11="Westbound")),'Raw Data'!AT1534,IF(AND($AE$11=$AL$1,$AH$11="Combined"),SUM('Raw Data'!AT291:AT292),IF(AND($AE$11=$AL$2,$AH$11="Combined"),SUM('Raw Data'!AT498:AT499),IF(AND($AE$11=$AL$3,$AH$11="Combined"),SUM('Raw Data'!AT705:AT706),IF(AND($AE$11=$AL$4,$AH$11="Combined"),SUM('Raw Data'!AT912:AT913),IF(AND($AE$11=$AL$5,$AH$11="Combined"),SUM('Raw Data'!AT1119:AT1120),IF(AND($AE$11=$AL$6,$AH$11="Combined"),SUM('Raw Data'!AT1326:AT1327),IF(AND($AE$11=$AL$7,$AH$11="Combined"),SUM('Raw Data'!AT1533:AT1534),"Error")))))))))))))))))))))</f>
        <v>0</v>
      </c>
      <c r="K98" s="6">
        <f>IF(AND($AE$11=$AL$1,OR($AH$11="Northbound",$AH$11="Eastbound")),'Raw Data'!AU291,IF(AND($AE$11=$AL$2,OR($AH$11="Northbound",$AH$11="Eastbound")),'Raw Data'!AU498,IF(AND($AE$11=$AL$3,OR($AH$11="Northbound",$AH$11="Eastbound")),'Raw Data'!AU705,IF(AND($AE$11=$AL$4,OR($AH$11="Northbound",$AH$11="Eastbound")),'Raw Data'!AU912,IF(AND($AE$11=$AL$5,OR($AH$11="Northbound",$AH$11="Eastbound")),'Raw Data'!AU1119,IF(AND($AE$11=$AL$6,OR($AH$11="Northbound",$AH$11="Eastbound")),'Raw Data'!AU1326,IF(AND($AE$11=$AL$7,OR($AH$11="Northbound",$AH$11="Eastbound")),'Raw Data'!AU1533,IF(AND($AE$11=$AL$1,OR($AH$11="Southbound",$AH$11="Westbound")),'Raw Data'!AU292,IF(AND($AE$11=$AL$2,OR($AH$11="Southbound",$AH$11="Westbound")),'Raw Data'!AU499,IF(AND($AE$11=$AL$3,OR($AH$11="Southbound",$AH$11="Westbound")),'Raw Data'!AU706,IF(AND($AE$11=$AL$4,OR($AH$11="Southbound",$AH$11="Westbound")),'Raw Data'!AU913,IF(AND($AE$11=$AL$5,OR($AH$11="Southbound",$AH$11="Westbound")),'Raw Data'!AU1120,IF(AND($AE$11=$AL$6,OR($AH$11="Southbound",$AH$11="Westbound")),'Raw Data'!AU1327,IF(AND($AE$11=$AL$7,OR($AH$11="Southbound",$AH$11="Westbound")),'Raw Data'!AU1534,IF(AND($AE$11=$AL$1,$AH$11="Combined"),SUM('Raw Data'!AU291:AU292),IF(AND($AE$11=$AL$2,$AH$11="Combined"),SUM('Raw Data'!AU498:AU499),IF(AND($AE$11=$AL$3,$AH$11="Combined"),SUM('Raw Data'!AU705:AU706),IF(AND($AE$11=$AL$4,$AH$11="Combined"),SUM('Raw Data'!AU912:AU913),IF(AND($AE$11=$AL$5,$AH$11="Combined"),SUM('Raw Data'!AU1119:AU1120),IF(AND($AE$11=$AL$6,$AH$11="Combined"),SUM('Raw Data'!AU1326:AU1327),IF(AND($AE$11=$AL$7,$AH$11="Combined"),SUM('Raw Data'!AU1533:AU1534),"Error")))))))))))))))))))))</f>
        <v>0</v>
      </c>
      <c r="L98" s="6">
        <f>IF(AND($AE$11=$AL$1,OR($AH$11="Northbound",$AH$11="Eastbound")),'Raw Data'!AV291,IF(AND($AE$11=$AL$2,OR($AH$11="Northbound",$AH$11="Eastbound")),'Raw Data'!AV498,IF(AND($AE$11=$AL$3,OR($AH$11="Northbound",$AH$11="Eastbound")),'Raw Data'!AV705,IF(AND($AE$11=$AL$4,OR($AH$11="Northbound",$AH$11="Eastbound")),'Raw Data'!AV912,IF(AND($AE$11=$AL$5,OR($AH$11="Northbound",$AH$11="Eastbound")),'Raw Data'!AV1119,IF(AND($AE$11=$AL$6,OR($AH$11="Northbound",$AH$11="Eastbound")),'Raw Data'!AV1326,IF(AND($AE$11=$AL$7,OR($AH$11="Northbound",$AH$11="Eastbound")),'Raw Data'!AV1533,IF(AND($AE$11=$AL$1,OR($AH$11="Southbound",$AH$11="Westbound")),'Raw Data'!AV292,IF(AND($AE$11=$AL$2,OR($AH$11="Southbound",$AH$11="Westbound")),'Raw Data'!AV499,IF(AND($AE$11=$AL$3,OR($AH$11="Southbound",$AH$11="Westbound")),'Raw Data'!AV706,IF(AND($AE$11=$AL$4,OR($AH$11="Southbound",$AH$11="Westbound")),'Raw Data'!AV913,IF(AND($AE$11=$AL$5,OR($AH$11="Southbound",$AH$11="Westbound")),'Raw Data'!AV1120,IF(AND($AE$11=$AL$6,OR($AH$11="Southbound",$AH$11="Westbound")),'Raw Data'!AV1327,IF(AND($AE$11=$AL$7,OR($AH$11="Southbound",$AH$11="Westbound")),'Raw Data'!AV1534,IF(AND($AE$11=$AL$1,$AH$11="Combined"),SUM('Raw Data'!AV291:AV292),IF(AND($AE$11=$AL$2,$AH$11="Combined"),SUM('Raw Data'!AV498:AV499),IF(AND($AE$11=$AL$3,$AH$11="Combined"),SUM('Raw Data'!AV705:AV706),IF(AND($AE$11=$AL$4,$AH$11="Combined"),SUM('Raw Data'!AV912:AV913),IF(AND($AE$11=$AL$5,$AH$11="Combined"),SUM('Raw Data'!AV1119:AV1120),IF(AND($AE$11=$AL$6,$AH$11="Combined"),SUM('Raw Data'!AV1326:AV1327),IF(AND($AE$11=$AL$7,$AH$11="Combined"),SUM('Raw Data'!AV1533:AV1534),"Error")))))))))))))))))))))</f>
        <v>0</v>
      </c>
      <c r="M98" s="6">
        <f>IF(AND($AE$11=$AL$1,OR($AH$11="Northbound",$AH$11="Eastbound")),'Raw Data'!AW291,IF(AND($AE$11=$AL$2,OR($AH$11="Northbound",$AH$11="Eastbound")),'Raw Data'!AW498,IF(AND($AE$11=$AL$3,OR($AH$11="Northbound",$AH$11="Eastbound")),'Raw Data'!AW705,IF(AND($AE$11=$AL$4,OR($AH$11="Northbound",$AH$11="Eastbound")),'Raw Data'!AW912,IF(AND($AE$11=$AL$5,OR($AH$11="Northbound",$AH$11="Eastbound")),'Raw Data'!AW1119,IF(AND($AE$11=$AL$6,OR($AH$11="Northbound",$AH$11="Eastbound")),'Raw Data'!AW1326,IF(AND($AE$11=$AL$7,OR($AH$11="Northbound",$AH$11="Eastbound")),'Raw Data'!AW1533,IF(AND($AE$11=$AL$1,OR($AH$11="Southbound",$AH$11="Westbound")),'Raw Data'!AW292,IF(AND($AE$11=$AL$2,OR($AH$11="Southbound",$AH$11="Westbound")),'Raw Data'!AW499,IF(AND($AE$11=$AL$3,OR($AH$11="Southbound",$AH$11="Westbound")),'Raw Data'!AW706,IF(AND($AE$11=$AL$4,OR($AH$11="Southbound",$AH$11="Westbound")),'Raw Data'!AW913,IF(AND($AE$11=$AL$5,OR($AH$11="Southbound",$AH$11="Westbound")),'Raw Data'!AW1120,IF(AND($AE$11=$AL$6,OR($AH$11="Southbound",$AH$11="Westbound")),'Raw Data'!AW1327,IF(AND($AE$11=$AL$7,OR($AH$11="Southbound",$AH$11="Westbound")),'Raw Data'!AW1534,IF(AND($AE$11=$AL$1,$AH$11="Combined"),SUM('Raw Data'!AW291:AW292),IF(AND($AE$11=$AL$2,$AH$11="Combined"),SUM('Raw Data'!AW498:AW499),IF(AND($AE$11=$AL$3,$AH$11="Combined"),SUM('Raw Data'!AW705:AW706),IF(AND($AE$11=$AL$4,$AH$11="Combined"),SUM('Raw Data'!AW912:AW913),IF(AND($AE$11=$AL$5,$AH$11="Combined"),SUM('Raw Data'!AW1119:AW1120),IF(AND($AE$11=$AL$6,$AH$11="Combined"),SUM('Raw Data'!AW1326:AW1327),IF(AND($AE$11=$AL$7,$AH$11="Combined"),SUM('Raw Data'!AW1533:AW1534),"Error")))))))))))))))))))))</f>
        <v>0</v>
      </c>
      <c r="N98" s="6">
        <f>IF(AND($AE$11=$AL$1,OR($AH$11="Northbound",$AH$11="Eastbound")),'Raw Data'!AX291,IF(AND($AE$11=$AL$2,OR($AH$11="Northbound",$AH$11="Eastbound")),'Raw Data'!AX498,IF(AND($AE$11=$AL$3,OR($AH$11="Northbound",$AH$11="Eastbound")),'Raw Data'!AX705,IF(AND($AE$11=$AL$4,OR($AH$11="Northbound",$AH$11="Eastbound")),'Raw Data'!AX912,IF(AND($AE$11=$AL$5,OR($AH$11="Northbound",$AH$11="Eastbound")),'Raw Data'!AX1119,IF(AND($AE$11=$AL$6,OR($AH$11="Northbound",$AH$11="Eastbound")),'Raw Data'!AX1326,IF(AND($AE$11=$AL$7,OR($AH$11="Northbound",$AH$11="Eastbound")),'Raw Data'!AX1533,IF(AND($AE$11=$AL$1,OR($AH$11="Southbound",$AH$11="Westbound")),'Raw Data'!AX292,IF(AND($AE$11=$AL$2,OR($AH$11="Southbound",$AH$11="Westbound")),'Raw Data'!AX499,IF(AND($AE$11=$AL$3,OR($AH$11="Southbound",$AH$11="Westbound")),'Raw Data'!AX706,IF(AND($AE$11=$AL$4,OR($AH$11="Southbound",$AH$11="Westbound")),'Raw Data'!AX913,IF(AND($AE$11=$AL$5,OR($AH$11="Southbound",$AH$11="Westbound")),'Raw Data'!AX1120,IF(AND($AE$11=$AL$6,OR($AH$11="Southbound",$AH$11="Westbound")),'Raw Data'!AX1327,IF(AND($AE$11=$AL$7,OR($AH$11="Southbound",$AH$11="Westbound")),'Raw Data'!AX1534,IF(AND($AE$11=$AL$1,$AH$11="Combined"),SUM('Raw Data'!AX291:AX292),IF(AND($AE$11=$AL$2,$AH$11="Combined"),SUM('Raw Data'!AX498:AX499),IF(AND($AE$11=$AL$3,$AH$11="Combined"),SUM('Raw Data'!AX705:AX706),IF(AND($AE$11=$AL$4,$AH$11="Combined"),SUM('Raw Data'!AX912:AX913),IF(AND($AE$11=$AL$5,$AH$11="Combined"),SUM('Raw Data'!AX1119:AX1120),IF(AND($AE$11=$AL$6,$AH$11="Combined"),SUM('Raw Data'!AX1326:AX1327),IF(AND($AE$11=$AL$7,$AH$11="Combined"),SUM('Raw Data'!AX1533:AX1534),"Error")))))))))))))))))))))</f>
        <v>0</v>
      </c>
      <c r="O98" s="6">
        <f>IF(AND($AE$11=$AL$1,OR($AH$11="Northbound",$AH$11="Eastbound")),'Raw Data'!AY291,IF(AND($AE$11=$AL$2,OR($AH$11="Northbound",$AH$11="Eastbound")),'Raw Data'!AY498,IF(AND($AE$11=$AL$3,OR($AH$11="Northbound",$AH$11="Eastbound")),'Raw Data'!AY705,IF(AND($AE$11=$AL$4,OR($AH$11="Northbound",$AH$11="Eastbound")),'Raw Data'!AY912,IF(AND($AE$11=$AL$5,OR($AH$11="Northbound",$AH$11="Eastbound")),'Raw Data'!AY1119,IF(AND($AE$11=$AL$6,OR($AH$11="Northbound",$AH$11="Eastbound")),'Raw Data'!AY1326,IF(AND($AE$11=$AL$7,OR($AH$11="Northbound",$AH$11="Eastbound")),'Raw Data'!AY1533,IF(AND($AE$11=$AL$1,OR($AH$11="Southbound",$AH$11="Westbound")),'Raw Data'!AY292,IF(AND($AE$11=$AL$2,OR($AH$11="Southbound",$AH$11="Westbound")),'Raw Data'!AY499,IF(AND($AE$11=$AL$3,OR($AH$11="Southbound",$AH$11="Westbound")),'Raw Data'!AY706,IF(AND($AE$11=$AL$4,OR($AH$11="Southbound",$AH$11="Westbound")),'Raw Data'!AY913,IF(AND($AE$11=$AL$5,OR($AH$11="Southbound",$AH$11="Westbound")),'Raw Data'!AY1120,IF(AND($AE$11=$AL$6,OR($AH$11="Southbound",$AH$11="Westbound")),'Raw Data'!AY1327,IF(AND($AE$11=$AL$7,OR($AH$11="Southbound",$AH$11="Westbound")),'Raw Data'!AY1534,IF(AND($AE$11=$AL$1,$AH$11="Combined"),SUM('Raw Data'!AY291:AY292),IF(AND($AE$11=$AL$2,$AH$11="Combined"),SUM('Raw Data'!AY498:AY499),IF(AND($AE$11=$AL$3,$AH$11="Combined"),SUM('Raw Data'!AY705:AY706),IF(AND($AE$11=$AL$4,$AH$11="Combined"),SUM('Raw Data'!AY912:AY913),IF(AND($AE$11=$AL$5,$AH$11="Combined"),SUM('Raw Data'!AY1119:AY1120),IF(AND($AE$11=$AL$6,$AH$11="Combined"),SUM('Raw Data'!AY1326:AY1327),IF(AND($AE$11=$AL$7,$AH$11="Combined"),SUM('Raw Data'!AY1533:AY1534),"Error")))))))))))))))))))))</f>
        <v>0</v>
      </c>
      <c r="P98" s="6">
        <f>IF(AND($AE$11=$AL$1,OR($AH$11="Northbound",$AH$11="Eastbound")),'Raw Data'!AZ291,IF(AND($AE$11=$AL$2,OR($AH$11="Northbound",$AH$11="Eastbound")),'Raw Data'!AZ498,IF(AND($AE$11=$AL$3,OR($AH$11="Northbound",$AH$11="Eastbound")),'Raw Data'!AZ705,IF(AND($AE$11=$AL$4,OR($AH$11="Northbound",$AH$11="Eastbound")),'Raw Data'!AZ912,IF(AND($AE$11=$AL$5,OR($AH$11="Northbound",$AH$11="Eastbound")),'Raw Data'!AZ1119,IF(AND($AE$11=$AL$6,OR($AH$11="Northbound",$AH$11="Eastbound")),'Raw Data'!AZ1326,IF(AND($AE$11=$AL$7,OR($AH$11="Northbound",$AH$11="Eastbound")),'Raw Data'!AZ1533,IF(AND($AE$11=$AL$1,OR($AH$11="Southbound",$AH$11="Westbound")),'Raw Data'!AZ292,IF(AND($AE$11=$AL$2,OR($AH$11="Southbound",$AH$11="Westbound")),'Raw Data'!AZ499,IF(AND($AE$11=$AL$3,OR($AH$11="Southbound",$AH$11="Westbound")),'Raw Data'!AZ706,IF(AND($AE$11=$AL$4,OR($AH$11="Southbound",$AH$11="Westbound")),'Raw Data'!AZ913,IF(AND($AE$11=$AL$5,OR($AH$11="Southbound",$AH$11="Westbound")),'Raw Data'!AZ1120,IF(AND($AE$11=$AL$6,OR($AH$11="Southbound",$AH$11="Westbound")),'Raw Data'!AZ1327,IF(AND($AE$11=$AL$7,OR($AH$11="Southbound",$AH$11="Westbound")),'Raw Data'!AZ1534,IF(AND($AE$11=$AL$1,$AH$11="Combined"),SUM('Raw Data'!AZ291:AZ292),IF(AND($AE$11=$AL$2,$AH$11="Combined"),SUM('Raw Data'!AZ498:AZ499),IF(AND($AE$11=$AL$3,$AH$11="Combined"),SUM('Raw Data'!AZ705:AZ706),IF(AND($AE$11=$AL$4,$AH$11="Combined"),SUM('Raw Data'!AZ912:AZ913),IF(AND($AE$11=$AL$5,$AH$11="Combined"),SUM('Raw Data'!AZ1119:AZ1120),IF(AND($AE$11=$AL$6,$AH$11="Combined"),SUM('Raw Data'!AZ1326:AZ1327),IF(AND($AE$11=$AL$7,$AH$11="Combined"),SUM('Raw Data'!AZ1533:AZ1534),"Error")))))))))))))))))))))</f>
        <v>0</v>
      </c>
      <c r="Q98" s="6">
        <f>IF(AND($AE$11=$AL$1,OR($AH$11="Northbound",$AH$11="Eastbound")),'Raw Data'!BA291,IF(AND($AE$11=$AL$2,OR($AH$11="Northbound",$AH$11="Eastbound")),'Raw Data'!BA498,IF(AND($AE$11=$AL$3,OR($AH$11="Northbound",$AH$11="Eastbound")),'Raw Data'!BA705,IF(AND($AE$11=$AL$4,OR($AH$11="Northbound",$AH$11="Eastbound")),'Raw Data'!BA912,IF(AND($AE$11=$AL$5,OR($AH$11="Northbound",$AH$11="Eastbound")),'Raw Data'!BA1119,IF(AND($AE$11=$AL$6,OR($AH$11="Northbound",$AH$11="Eastbound")),'Raw Data'!BA1326,IF(AND($AE$11=$AL$7,OR($AH$11="Northbound",$AH$11="Eastbound")),'Raw Data'!BA1533,IF(AND($AE$11=$AL$1,OR($AH$11="Southbound",$AH$11="Westbound")),'Raw Data'!BA292,IF(AND($AE$11=$AL$2,OR($AH$11="Southbound",$AH$11="Westbound")),'Raw Data'!BA499,IF(AND($AE$11=$AL$3,OR($AH$11="Southbound",$AH$11="Westbound")),'Raw Data'!BA706,IF(AND($AE$11=$AL$4,OR($AH$11="Southbound",$AH$11="Westbound")),'Raw Data'!BA913,IF(AND($AE$11=$AL$5,OR($AH$11="Southbound",$AH$11="Westbound")),'Raw Data'!BA1120,IF(AND($AE$11=$AL$6,OR($AH$11="Southbound",$AH$11="Westbound")),'Raw Data'!BA1327,IF(AND($AE$11=$AL$7,OR($AH$11="Southbound",$AH$11="Westbound")),'Raw Data'!BA1534,IF(AND($AE$11=$AL$1,$AH$11="Combined"),SUM('Raw Data'!BA291:BA292),IF(AND($AE$11=$AL$2,$AH$11="Combined"),SUM('Raw Data'!BA498:BA499),IF(AND($AE$11=$AL$3,$AH$11="Combined"),SUM('Raw Data'!BA705:BA706),IF(AND($AE$11=$AL$4,$AH$11="Combined"),SUM('Raw Data'!BA912:BA913),IF(AND($AE$11=$AL$5,$AH$11="Combined"),SUM('Raw Data'!BA1119:BA1120),IF(AND($AE$11=$AL$6,$AH$11="Combined"),SUM('Raw Data'!BA1326:BA1327),IF(AND($AE$11=$AL$7,$AH$11="Combined"),SUM('Raw Data'!BA1533:BA1534),"Error")))))))))))))))))))))</f>
        <v>0</v>
      </c>
      <c r="R98" s="6">
        <f>IF(AND($AE$11=$AL$1,OR($AH$11="Northbound",$AH$11="Eastbound")),'Raw Data'!BB291,IF(AND($AE$11=$AL$2,OR($AH$11="Northbound",$AH$11="Eastbound")),'Raw Data'!BB498,IF(AND($AE$11=$AL$3,OR($AH$11="Northbound",$AH$11="Eastbound")),'Raw Data'!BB705,IF(AND($AE$11=$AL$4,OR($AH$11="Northbound",$AH$11="Eastbound")),'Raw Data'!BB912,IF(AND($AE$11=$AL$5,OR($AH$11="Northbound",$AH$11="Eastbound")),'Raw Data'!BB1119,IF(AND($AE$11=$AL$6,OR($AH$11="Northbound",$AH$11="Eastbound")),'Raw Data'!BB1326,IF(AND($AE$11=$AL$7,OR($AH$11="Northbound",$AH$11="Eastbound")),'Raw Data'!BB1533,IF(AND($AE$11=$AL$1,OR($AH$11="Southbound",$AH$11="Westbound")),'Raw Data'!BB292,IF(AND($AE$11=$AL$2,OR($AH$11="Southbound",$AH$11="Westbound")),'Raw Data'!BB499,IF(AND($AE$11=$AL$3,OR($AH$11="Southbound",$AH$11="Westbound")),'Raw Data'!BB706,IF(AND($AE$11=$AL$4,OR($AH$11="Southbound",$AH$11="Westbound")),'Raw Data'!BB913,IF(AND($AE$11=$AL$5,OR($AH$11="Southbound",$AH$11="Westbound")),'Raw Data'!BB1120,IF(AND($AE$11=$AL$6,OR($AH$11="Southbound",$AH$11="Westbound")),'Raw Data'!BB1327,IF(AND($AE$11=$AL$7,OR($AH$11="Southbound",$AH$11="Westbound")),'Raw Data'!BB1534,IF(AND($AE$11=$AL$1,$AH$11="Combined"),SUM('Raw Data'!BB291:BB292),IF(AND($AE$11=$AL$2,$AH$11="Combined"),SUM('Raw Data'!BB498:BB499),IF(AND($AE$11=$AL$3,$AH$11="Combined"),SUM('Raw Data'!BB705:BB706),IF(AND($AE$11=$AL$4,$AH$11="Combined"),SUM('Raw Data'!BB912:BB913),IF(AND($AE$11=$AL$5,$AH$11="Combined"),SUM('Raw Data'!BB1119:BB1120),IF(AND($AE$11=$AL$6,$AH$11="Combined"),SUM('Raw Data'!BB1326:BB1327),IF(AND($AE$11=$AL$7,$AH$11="Combined"),SUM('Raw Data'!BB1533:BB1534),"Error")))))))))))))))))))))</f>
        <v>0</v>
      </c>
      <c r="S98" s="6">
        <f>IF(AND($AE$11=$AL$1,OR($AH$11="Northbound",$AH$11="Eastbound")),'Raw Data'!BC291,IF(AND($AE$11=$AL$2,OR($AH$11="Northbound",$AH$11="Eastbound")),'Raw Data'!BC498,IF(AND($AE$11=$AL$3,OR($AH$11="Northbound",$AH$11="Eastbound")),'Raw Data'!BC705,IF(AND($AE$11=$AL$4,OR($AH$11="Northbound",$AH$11="Eastbound")),'Raw Data'!BC912,IF(AND($AE$11=$AL$5,OR($AH$11="Northbound",$AH$11="Eastbound")),'Raw Data'!BC1119,IF(AND($AE$11=$AL$6,OR($AH$11="Northbound",$AH$11="Eastbound")),'Raw Data'!BC1326,IF(AND($AE$11=$AL$7,OR($AH$11="Northbound",$AH$11="Eastbound")),'Raw Data'!BC1533,IF(AND($AE$11=$AL$1,OR($AH$11="Southbound",$AH$11="Westbound")),'Raw Data'!BC292,IF(AND($AE$11=$AL$2,OR($AH$11="Southbound",$AH$11="Westbound")),'Raw Data'!BC499,IF(AND($AE$11=$AL$3,OR($AH$11="Southbound",$AH$11="Westbound")),'Raw Data'!BC706,IF(AND($AE$11=$AL$4,OR($AH$11="Southbound",$AH$11="Westbound")),'Raw Data'!BC913,IF(AND($AE$11=$AL$5,OR($AH$11="Southbound",$AH$11="Westbound")),'Raw Data'!BC1120,IF(AND($AE$11=$AL$6,OR($AH$11="Southbound",$AH$11="Westbound")),'Raw Data'!BC1327,IF(AND($AE$11=$AL$7,OR($AH$11="Southbound",$AH$11="Westbound")),'Raw Data'!BC1534,IF(AND($AE$11=$AL$1,$AH$11="Combined"),SUM('Raw Data'!BC291:BC292),IF(AND($AE$11=$AL$2,$AH$11="Combined"),SUM('Raw Data'!BC498:BC499),IF(AND($AE$11=$AL$3,$AH$11="Combined"),SUM('Raw Data'!BC705:BC706),IF(AND($AE$11=$AL$4,$AH$11="Combined"),SUM('Raw Data'!BC912:BC913),IF(AND($AE$11=$AL$5,$AH$11="Combined"),SUM('Raw Data'!BC1119:BC1120),IF(AND($AE$11=$AL$6,$AH$11="Combined"),SUM('Raw Data'!BC1326:BC1327),IF(AND($AE$11=$AL$7,$AH$11="Combined"),SUM('Raw Data'!BC1533:BC1534),"Error")))))))))))))))))))))</f>
        <v>0</v>
      </c>
      <c r="T98" s="6">
        <f>IF(AND($AE$11=$AL$1,OR($AH$11="Northbound",$AH$11="Eastbound")),'Raw Data'!BD291,IF(AND($AE$11=$AL$2,OR($AH$11="Northbound",$AH$11="Eastbound")),'Raw Data'!BD498,IF(AND($AE$11=$AL$3,OR($AH$11="Northbound",$AH$11="Eastbound")),'Raw Data'!BD705,IF(AND($AE$11=$AL$4,OR($AH$11="Northbound",$AH$11="Eastbound")),'Raw Data'!BD912,IF(AND($AE$11=$AL$5,OR($AH$11="Northbound",$AH$11="Eastbound")),'Raw Data'!BD1119,IF(AND($AE$11=$AL$6,OR($AH$11="Northbound",$AH$11="Eastbound")),'Raw Data'!BD1326,IF(AND($AE$11=$AL$7,OR($AH$11="Northbound",$AH$11="Eastbound")),'Raw Data'!BD1533,IF(AND($AE$11=$AL$1,OR($AH$11="Southbound",$AH$11="Westbound")),'Raw Data'!BD292,IF(AND($AE$11=$AL$2,OR($AH$11="Southbound",$AH$11="Westbound")),'Raw Data'!BD499,IF(AND($AE$11=$AL$3,OR($AH$11="Southbound",$AH$11="Westbound")),'Raw Data'!BD706,IF(AND($AE$11=$AL$4,OR($AH$11="Southbound",$AH$11="Westbound")),'Raw Data'!BD913,IF(AND($AE$11=$AL$5,OR($AH$11="Southbound",$AH$11="Westbound")),'Raw Data'!BD1120,IF(AND($AE$11=$AL$6,OR($AH$11="Southbound",$AH$11="Westbound")),'Raw Data'!BD1327,IF(AND($AE$11=$AL$7,OR($AH$11="Southbound",$AH$11="Westbound")),'Raw Data'!BD1534,IF(AND($AE$11=$AL$1,$AH$11="Combined"),SUM('Raw Data'!BD291:BD292),IF(AND($AE$11=$AL$2,$AH$11="Combined"),SUM('Raw Data'!BD498:BD499),IF(AND($AE$11=$AL$3,$AH$11="Combined"),SUM('Raw Data'!BD705:BD706),IF(AND($AE$11=$AL$4,$AH$11="Combined"),SUM('Raw Data'!BD912:BD913),IF(AND($AE$11=$AL$5,$AH$11="Combined"),SUM('Raw Data'!BD1119:BD1120),IF(AND($AE$11=$AL$6,$AH$11="Combined"),SUM('Raw Data'!BD1326:BD1327),IF(AND($AE$11=$AL$7,$AH$11="Combined"),SUM('Raw Data'!BD1533:BD1534),"Error")))))))))))))))))))))</f>
        <v>0</v>
      </c>
      <c r="U98" s="6">
        <f>IF(AND($AE$11=$AL$1,OR($AH$11="Northbound",$AH$11="Eastbound")),'Raw Data'!BE291,IF(AND($AE$11=$AL$2,OR($AH$11="Northbound",$AH$11="Eastbound")),'Raw Data'!BE498,IF(AND($AE$11=$AL$3,OR($AH$11="Northbound",$AH$11="Eastbound")),'Raw Data'!BE705,IF(AND($AE$11=$AL$4,OR($AH$11="Northbound",$AH$11="Eastbound")),'Raw Data'!BE912,IF(AND($AE$11=$AL$5,OR($AH$11="Northbound",$AH$11="Eastbound")),'Raw Data'!BE1119,IF(AND($AE$11=$AL$6,OR($AH$11="Northbound",$AH$11="Eastbound")),'Raw Data'!BE1326,IF(AND($AE$11=$AL$7,OR($AH$11="Northbound",$AH$11="Eastbound")),'Raw Data'!BE1533,IF(AND($AE$11=$AL$1,OR($AH$11="Southbound",$AH$11="Westbound")),'Raw Data'!BE292,IF(AND($AE$11=$AL$2,OR($AH$11="Southbound",$AH$11="Westbound")),'Raw Data'!BE499,IF(AND($AE$11=$AL$3,OR($AH$11="Southbound",$AH$11="Westbound")),'Raw Data'!BE706,IF(AND($AE$11=$AL$4,OR($AH$11="Southbound",$AH$11="Westbound")),'Raw Data'!BE913,IF(AND($AE$11=$AL$5,OR($AH$11="Southbound",$AH$11="Westbound")),'Raw Data'!BE1120,IF(AND($AE$11=$AL$6,OR($AH$11="Southbound",$AH$11="Westbound")),'Raw Data'!BE1327,IF(AND($AE$11=$AL$7,OR($AH$11="Southbound",$AH$11="Westbound")),'Raw Data'!BE1534,IF(AND($AE$11=$AL$1,$AH$11="Combined"),SUM('Raw Data'!BE291:BE292),IF(AND($AE$11=$AL$2,$AH$11="Combined"),SUM('Raw Data'!BE498:BE499),IF(AND($AE$11=$AL$3,$AH$11="Combined"),SUM('Raw Data'!BE705:BE706),IF(AND($AE$11=$AL$4,$AH$11="Combined"),SUM('Raw Data'!BE912:BE913),IF(AND($AE$11=$AL$5,$AH$11="Combined"),SUM('Raw Data'!BE1119:BE1120),IF(AND($AE$11=$AL$6,$AH$11="Combined"),SUM('Raw Data'!BE1326:BE1327),IF(AND($AE$11=$AL$7,$AH$11="Combined"),SUM('Raw Data'!BE1533:BE1534),"Error")))))))))))))))))))))</f>
        <v>0</v>
      </c>
      <c r="V98" s="6">
        <f>IF(AND($AE$11=$AL$1,OR($AH$11="Northbound",$AH$11="Eastbound")),'Raw Data'!BF291,IF(AND($AE$11=$AL$2,OR($AH$11="Northbound",$AH$11="Eastbound")),'Raw Data'!BF498,IF(AND($AE$11=$AL$3,OR($AH$11="Northbound",$AH$11="Eastbound")),'Raw Data'!BF705,IF(AND($AE$11=$AL$4,OR($AH$11="Northbound",$AH$11="Eastbound")),'Raw Data'!BF912,IF(AND($AE$11=$AL$5,OR($AH$11="Northbound",$AH$11="Eastbound")),'Raw Data'!BF1119,IF(AND($AE$11=$AL$6,OR($AH$11="Northbound",$AH$11="Eastbound")),'Raw Data'!BF1326,IF(AND($AE$11=$AL$7,OR($AH$11="Northbound",$AH$11="Eastbound")),'Raw Data'!BF1533,IF(AND($AE$11=$AL$1,OR($AH$11="Southbound",$AH$11="Westbound")),'Raw Data'!BF292,IF(AND($AE$11=$AL$2,OR($AH$11="Southbound",$AH$11="Westbound")),'Raw Data'!BF499,IF(AND($AE$11=$AL$3,OR($AH$11="Southbound",$AH$11="Westbound")),'Raw Data'!BF706,IF(AND($AE$11=$AL$4,OR($AH$11="Southbound",$AH$11="Westbound")),'Raw Data'!BF913,IF(AND($AE$11=$AL$5,OR($AH$11="Southbound",$AH$11="Westbound")),'Raw Data'!BF1120,IF(AND($AE$11=$AL$6,OR($AH$11="Southbound",$AH$11="Westbound")),'Raw Data'!BF1327,IF(AND($AE$11=$AL$7,OR($AH$11="Southbound",$AH$11="Westbound")),'Raw Data'!BF1534,IF(AND($AE$11=$AL$1,$AH$11="Combined"),SUM('Raw Data'!BF291:BF292),IF(AND($AE$11=$AL$2,$AH$11="Combined"),SUM('Raw Data'!BF498:BF499),IF(AND($AE$11=$AL$3,$AH$11="Combined"),SUM('Raw Data'!BF705:BF706),IF(AND($AE$11=$AL$4,$AH$11="Combined"),SUM('Raw Data'!BF912:BF913),IF(AND($AE$11=$AL$5,$AH$11="Combined"),SUM('Raw Data'!BF1119:BF1120),IF(AND($AE$11=$AL$6,$AH$11="Combined"),SUM('Raw Data'!BF1326:BF1327),IF(AND($AE$11=$AL$7,$AH$11="Combined"),SUM('Raw Data'!BF1533:BF1534),"Error")))))))))))))))))))))</f>
        <v>0</v>
      </c>
      <c r="W98" s="6">
        <f>IF(AND($AE$11=$AL$1,OR($AH$11="Northbound",$AH$11="Eastbound")),'Raw Data'!BG291,IF(AND($AE$11=$AL$2,OR($AH$11="Northbound",$AH$11="Eastbound")),'Raw Data'!BG498,IF(AND($AE$11=$AL$3,OR($AH$11="Northbound",$AH$11="Eastbound")),'Raw Data'!BG705,IF(AND($AE$11=$AL$4,OR($AH$11="Northbound",$AH$11="Eastbound")),'Raw Data'!BG912,IF(AND($AE$11=$AL$5,OR($AH$11="Northbound",$AH$11="Eastbound")),'Raw Data'!BG1119,IF(AND($AE$11=$AL$6,OR($AH$11="Northbound",$AH$11="Eastbound")),'Raw Data'!BG1326,IF(AND($AE$11=$AL$7,OR($AH$11="Northbound",$AH$11="Eastbound")),'Raw Data'!BG1533,IF(AND($AE$11=$AL$1,OR($AH$11="Southbound",$AH$11="Westbound")),'Raw Data'!BG292,IF(AND($AE$11=$AL$2,OR($AH$11="Southbound",$AH$11="Westbound")),'Raw Data'!BG499,IF(AND($AE$11=$AL$3,OR($AH$11="Southbound",$AH$11="Westbound")),'Raw Data'!BG706,IF(AND($AE$11=$AL$4,OR($AH$11="Southbound",$AH$11="Westbound")),'Raw Data'!BG913,IF(AND($AE$11=$AL$5,OR($AH$11="Southbound",$AH$11="Westbound")),'Raw Data'!BG1120,IF(AND($AE$11=$AL$6,OR($AH$11="Southbound",$AH$11="Westbound")),'Raw Data'!BG1327,IF(AND($AE$11=$AL$7,OR($AH$11="Southbound",$AH$11="Westbound")),'Raw Data'!BG1534,IF(AND($AE$11=$AL$1,$AH$11="Combined"),SUM('Raw Data'!BG291:BG292),IF(AND($AE$11=$AL$2,$AH$11="Combined"),SUM('Raw Data'!BG498:BG499),IF(AND($AE$11=$AL$3,$AH$11="Combined"),SUM('Raw Data'!BG705:BG706),IF(AND($AE$11=$AL$4,$AH$11="Combined"),SUM('Raw Data'!BG912:BG913),IF(AND($AE$11=$AL$5,$AH$11="Combined"),SUM('Raw Data'!BG1119:BG1120),IF(AND($AE$11=$AL$6,$AH$11="Combined"),SUM('Raw Data'!BG1326:BG1327),IF(AND($AE$11=$AL$7,$AH$11="Combined"),SUM('Raw Data'!BG1533:BG1534),"Error")))))))))))))))))))))</f>
        <v>0</v>
      </c>
      <c r="X98" s="6">
        <f t="shared" si="5"/>
        <v>0</v>
      </c>
      <c r="Y98" s="24">
        <f t="shared" si="3"/>
        <v>0</v>
      </c>
      <c r="Z98" s="6" t="str">
        <f>IF(AND($AE$11=$AL$1,OR($AH$11="Northbound",$AH$11="Eastbound")),'Raw Data'!BH291,IF(AND($AE$11=$AL$2,OR($AH$11="Northbound",$AH$11="Eastbound")),'Raw Data'!BH498,IF(AND($AE$11=$AL$3,OR($AH$11="Northbound",$AH$11="Eastbound")),'Raw Data'!BH705,IF(AND($AE$11=$AL$4,OR($AH$11="Northbound",$AH$11="Eastbound")),'Raw Data'!BH912,IF(AND($AE$11=$AL$5,OR($AH$11="Northbound",$AH$11="Eastbound")),'Raw Data'!BH1119,IF(AND($AE$11=$AL$6,OR($AH$11="Northbound",$AH$11="Eastbound")),'Raw Data'!BH1326,IF(AND($AE$11=$AL$7,OR($AH$11="Northbound",$AH$11="Eastbound")),'Raw Data'!BH1533,IF(AND($AE$11=$AL$1,OR($AH$11="Southbound",$AH$11="Westbound")),'Raw Data'!BH292,IF(AND($AE$11=$AL$2,OR($AH$11="Southbound",$AH$11="Westbound")),'Raw Data'!BH499,IF(AND($AE$11=$AL$3,OR($AH$11="Southbound",$AH$11="Westbound")),'Raw Data'!BH706,IF(AND($AE$11=$AL$4,OR($AH$11="Southbound",$AH$11="Westbound")),'Raw Data'!BH913,IF(AND($AE$11=$AL$5,OR($AH$11="Southbound",$AH$11="Westbound")),'Raw Data'!BH1120,IF(AND($AE$11=$AL$6,OR($AH$11="Southbound",$AH$11="Westbound")),'Raw Data'!BH1327,IF(AND($AE$11=$AL$7,OR($AH$11="Southbound",$AH$11="Westbound")),'Raw Data'!BH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8" s="6" t="str">
        <f>IF(AND($AE$11=$AL$1,OR($AH$11="Northbound",$AH$11="Eastbound")),'Raw Data'!BI291,IF(AND($AE$11=$AL$2,OR($AH$11="Northbound",$AH$11="Eastbound")),'Raw Data'!BI498,IF(AND($AE$11=$AL$3,OR($AH$11="Northbound",$AH$11="Eastbound")),'Raw Data'!BI705,IF(AND($AE$11=$AL$4,OR($AH$11="Northbound",$AH$11="Eastbound")),'Raw Data'!BI912,IF(AND($AE$11=$AL$5,OR($AH$11="Northbound",$AH$11="Eastbound")),'Raw Data'!BI1119,IF(AND($AE$11=$AL$6,OR($AH$11="Northbound",$AH$11="Eastbound")),'Raw Data'!BI1326,IF(AND($AE$11=$AL$7,OR($AH$11="Northbound",$AH$11="Eastbound")),'Raw Data'!BI1533,IF(AND($AE$11=$AL$1,OR($AH$11="Southbound",$AH$11="Westbound")),'Raw Data'!BI292,IF(AND($AE$11=$AL$2,OR($AH$11="Southbound",$AH$11="Westbound")),'Raw Data'!BI499,IF(AND($AE$11=$AL$3,OR($AH$11="Southbound",$AH$11="Westbound")),'Raw Data'!BI706,IF(AND($AE$11=$AL$4,OR($AH$11="Southbound",$AH$11="Westbound")),'Raw Data'!BI913,IF(AND($AE$11=$AL$5,OR($AH$11="Southbound",$AH$11="Westbound")),'Raw Data'!BI1120,IF(AND($AE$11=$AL$6,OR($AH$11="Southbound",$AH$11="Westbound")),'Raw Data'!BI1327,IF(AND($AE$11=$AL$7,OR($AH$11="Southbound",$AH$11="Westbound")),'Raw Data'!BI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8" s="6" t="str">
        <f>IF(AND($AE$11=$AL$1,OR($AH$11="Northbound",$AH$11="Eastbound")),'Raw Data'!BJ291,IF(AND($AE$11=$AL$2,OR($AH$11="Northbound",$AH$11="Eastbound")),'Raw Data'!BJ498,IF(AND($AE$11=$AL$3,OR($AH$11="Northbound",$AH$11="Eastbound")),'Raw Data'!BJ705,IF(AND($AE$11=$AL$4,OR($AH$11="Northbound",$AH$11="Eastbound")),'Raw Data'!BJ912,IF(AND($AE$11=$AL$5,OR($AH$11="Northbound",$AH$11="Eastbound")),'Raw Data'!BJ1119,IF(AND($AE$11=$AL$6,OR($AH$11="Northbound",$AH$11="Eastbound")),'Raw Data'!BJ1326,IF(AND($AE$11=$AL$7,OR($AH$11="Northbound",$AH$11="Eastbound")),'Raw Data'!BJ1533,IF(AND($AE$11=$AL$1,OR($AH$11="Southbound",$AH$11="Westbound")),'Raw Data'!BJ292,IF(AND($AE$11=$AL$2,OR($AH$11="Southbound",$AH$11="Westbound")),'Raw Data'!BJ499,IF(AND($AE$11=$AL$3,OR($AH$11="Southbound",$AH$11="Westbound")),'Raw Data'!BJ706,IF(AND($AE$11=$AL$4,OR($AH$11="Southbound",$AH$11="Westbound")),'Raw Data'!BJ913,IF(AND($AE$11=$AL$5,OR($AH$11="Southbound",$AH$11="Westbound")),'Raw Data'!BJ1120,IF(AND($AE$11=$AL$6,OR($AH$11="Southbound",$AH$11="Westbound")),'Raw Data'!BJ1327,IF(AND($AE$11=$AL$7,OR($AH$11="Southbound",$AH$11="Westbound")),'Raw Data'!BJ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8" s="70" t="str">
        <f>IF(AND($AE$11=$AL$1,OR($AH$11="Northbound",$AH$11="Eastbound")),'Raw Data'!BK291,IF(AND($AE$11=$AL$2,OR($AH$11="Northbound",$AH$11="Eastbound")),'Raw Data'!BK498,IF(AND($AE$11=$AL$3,OR($AH$11="Northbound",$AH$11="Eastbound")),'Raw Data'!BK705,IF(AND($AE$11=$AL$4,OR($AH$11="Northbound",$AH$11="Eastbound")),'Raw Data'!BK912,IF(AND($AE$11=$AL$5,OR($AH$11="Northbound",$AH$11="Eastbound")),'Raw Data'!BK1119,IF(AND($AE$11=$AL$6,OR($AH$11="Northbound",$AH$11="Eastbound")),'Raw Data'!BK1326,IF(AND($AE$11=$AL$7,OR($AH$11="Northbound",$AH$11="Eastbound")),'Raw Data'!BK1533,IF(AND($AE$11=$AL$1,OR($AH$11="Southbound",$AH$11="Westbound")),'Raw Data'!BK292,IF(AND($AE$11=$AL$2,OR($AH$11="Southbound",$AH$11="Westbound")),'Raw Data'!BK499,IF(AND($AE$11=$AL$3,OR($AH$11="Southbound",$AH$11="Westbound")),'Raw Data'!BK706,IF(AND($AE$11=$AL$4,OR($AH$11="Southbound",$AH$11="Westbound")),'Raw Data'!BK913,IF(AND($AE$11=$AL$5,OR($AH$11="Southbound",$AH$11="Westbound")),'Raw Data'!BK1120,IF(AND($AE$11=$AL$6,OR($AH$11="Southbound",$AH$11="Westbound")),'Raw Data'!BK1327,IF(AND($AE$11=$AL$7,OR($AH$11="Southbound",$AH$11="Westbound")),'Raw Data'!BK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8" s="47"/>
      <c r="AF98" s="47"/>
      <c r="AG98" s="47"/>
      <c r="AH98" s="47"/>
      <c r="AI98" s="47"/>
      <c r="AJ98" s="47"/>
      <c r="AK98" s="47"/>
      <c r="AL98" s="51"/>
      <c r="AM98" s="51"/>
      <c r="AN98" s="41"/>
      <c r="AO98" s="51"/>
      <c r="AQ98" s="47"/>
      <c r="AR98" s="47"/>
      <c r="AT98" s="47"/>
      <c r="AU98" s="47"/>
    </row>
    <row r="99" spans="1:48" ht="13.8" x14ac:dyDescent="0.25">
      <c r="A99" s="43">
        <v>0.88541666666666696</v>
      </c>
      <c r="B99" s="54">
        <f t="shared" si="4"/>
        <v>5</v>
      </c>
      <c r="C99" s="6">
        <f>IF(AND($AE$11=$AL$1,OR($AH$11="Northbound",$AH$11="Eastbound")),'Raw Data'!AM293,IF(AND($AE$11=$AL$2,OR($AH$11="Northbound",$AH$11="Eastbound")),'Raw Data'!AM500,IF(AND($AE$11=$AL$3,OR($AH$11="Northbound",$AH$11="Eastbound")),'Raw Data'!AM707,IF(AND($AE$11=$AL$4,OR($AH$11="Northbound",$AH$11="Eastbound")),'Raw Data'!AM914,IF(AND($AE$11=$AL$5,OR($AH$11="Northbound",$AH$11="Eastbound")),'Raw Data'!AM1121,IF(AND($AE$11=$AL$6,OR($AH$11="Northbound",$AH$11="Eastbound")),'Raw Data'!AM1328,IF(AND($AE$11=$AL$7,OR($AH$11="Northbound",$AH$11="Eastbound")),'Raw Data'!AM1535,IF(AND($AE$11=$AL$1,OR($AH$11="Southbound",$AH$11="Westbound")),'Raw Data'!AM294,IF(AND($AE$11=$AL$2,OR($AH$11="Southbound",$AH$11="Westbound")),'Raw Data'!AM501,IF(AND($AE$11=$AL$3,OR($AH$11="Southbound",$AH$11="Westbound")),'Raw Data'!AM708,IF(AND($AE$11=$AL$4,OR($AH$11="Southbound",$AH$11="Westbound")),'Raw Data'!AM915,IF(AND($AE$11=$AL$5,OR($AH$11="Southbound",$AH$11="Westbound")),'Raw Data'!AM1122,IF(AND($AE$11=$AL$6,OR($AH$11="Southbound",$AH$11="Westbound")),'Raw Data'!AM1329,IF(AND($AE$11=$AL$7,OR($AH$11="Southbound",$AH$11="Westbound")),'Raw Data'!AM1536,IF(AND($AE$11=$AL$1,$AH$11="Combined"),SUM('Raw Data'!AM293:AM294),IF(AND($AE$11=$AL$2,$AH$11="Combined"),SUM('Raw Data'!AM500:AM501),IF(AND($AE$11=$AL$3,$AH$11="Combined"),SUM('Raw Data'!AM707:AM708),IF(AND($AE$11=$AL$4,$AH$11="Combined"),SUM('Raw Data'!AM914:AM915),IF(AND($AE$11=$AL$5,$AH$11="Combined"),SUM('Raw Data'!AM1121:AM1122),IF(AND($AE$11=$AL$6,$AH$11="Combined"),SUM('Raw Data'!AM1328:AM1329),IF(AND($AE$11=$AL$7,$AH$11="Combined"),SUM('Raw Data'!AM1535:AM1536),"Error")))))))))))))))))))))</f>
        <v>0</v>
      </c>
      <c r="D99" s="6">
        <f>IF(AND($AE$11=$AL$1,OR($AH$11="Northbound",$AH$11="Eastbound")),'Raw Data'!AN293,IF(AND($AE$11=$AL$2,OR($AH$11="Northbound",$AH$11="Eastbound")),'Raw Data'!AN500,IF(AND($AE$11=$AL$3,OR($AH$11="Northbound",$AH$11="Eastbound")),'Raw Data'!AN707,IF(AND($AE$11=$AL$4,OR($AH$11="Northbound",$AH$11="Eastbound")),'Raw Data'!AN914,IF(AND($AE$11=$AL$5,OR($AH$11="Northbound",$AH$11="Eastbound")),'Raw Data'!AN1121,IF(AND($AE$11=$AL$6,OR($AH$11="Northbound",$AH$11="Eastbound")),'Raw Data'!AN1328,IF(AND($AE$11=$AL$7,OR($AH$11="Northbound",$AH$11="Eastbound")),'Raw Data'!AN1535,IF(AND($AE$11=$AL$1,OR($AH$11="Southbound",$AH$11="Westbound")),'Raw Data'!AN294,IF(AND($AE$11=$AL$2,OR($AH$11="Southbound",$AH$11="Westbound")),'Raw Data'!AN501,IF(AND($AE$11=$AL$3,OR($AH$11="Southbound",$AH$11="Westbound")),'Raw Data'!AN708,IF(AND($AE$11=$AL$4,OR($AH$11="Southbound",$AH$11="Westbound")),'Raw Data'!AN915,IF(AND($AE$11=$AL$5,OR($AH$11="Southbound",$AH$11="Westbound")),'Raw Data'!AN1122,IF(AND($AE$11=$AL$6,OR($AH$11="Southbound",$AH$11="Westbound")),'Raw Data'!AN1329,IF(AND($AE$11=$AL$7,OR($AH$11="Southbound",$AH$11="Westbound")),'Raw Data'!AN1536,IF(AND($AE$11=$AL$1,$AH$11="Combined"),SUM('Raw Data'!AN293:AN294),IF(AND($AE$11=$AL$2,$AH$11="Combined"),SUM('Raw Data'!AN500:AN501),IF(AND($AE$11=$AL$3,$AH$11="Combined"),SUM('Raw Data'!AN707:AN708),IF(AND($AE$11=$AL$4,$AH$11="Combined"),SUM('Raw Data'!AN914:AN915),IF(AND($AE$11=$AL$5,$AH$11="Combined"),SUM('Raw Data'!AN1121:AN1122),IF(AND($AE$11=$AL$6,$AH$11="Combined"),SUM('Raw Data'!AN1328:AN1329),IF(AND($AE$11=$AL$7,$AH$11="Combined"),SUM('Raw Data'!AN1535:AN1536),"Error")))))))))))))))))))))</f>
        <v>3</v>
      </c>
      <c r="E99" s="6">
        <f>IF(AND($AE$11=$AL$1,OR($AH$11="Northbound",$AH$11="Eastbound")),'Raw Data'!AO293,IF(AND($AE$11=$AL$2,OR($AH$11="Northbound",$AH$11="Eastbound")),'Raw Data'!AO500,IF(AND($AE$11=$AL$3,OR($AH$11="Northbound",$AH$11="Eastbound")),'Raw Data'!AO707,IF(AND($AE$11=$AL$4,OR($AH$11="Northbound",$AH$11="Eastbound")),'Raw Data'!AO914,IF(AND($AE$11=$AL$5,OR($AH$11="Northbound",$AH$11="Eastbound")),'Raw Data'!AO1121,IF(AND($AE$11=$AL$6,OR($AH$11="Northbound",$AH$11="Eastbound")),'Raw Data'!AO1328,IF(AND($AE$11=$AL$7,OR($AH$11="Northbound",$AH$11="Eastbound")),'Raw Data'!AO1535,IF(AND($AE$11=$AL$1,OR($AH$11="Southbound",$AH$11="Westbound")),'Raw Data'!AO294,IF(AND($AE$11=$AL$2,OR($AH$11="Southbound",$AH$11="Westbound")),'Raw Data'!AO501,IF(AND($AE$11=$AL$3,OR($AH$11="Southbound",$AH$11="Westbound")),'Raw Data'!AO708,IF(AND($AE$11=$AL$4,OR($AH$11="Southbound",$AH$11="Westbound")),'Raw Data'!AO915,IF(AND($AE$11=$AL$5,OR($AH$11="Southbound",$AH$11="Westbound")),'Raw Data'!AO1122,IF(AND($AE$11=$AL$6,OR($AH$11="Southbound",$AH$11="Westbound")),'Raw Data'!AO1329,IF(AND($AE$11=$AL$7,OR($AH$11="Southbound",$AH$11="Westbound")),'Raw Data'!AO1536,IF(AND($AE$11=$AL$1,$AH$11="Combined"),SUM('Raw Data'!AO293:AO294),IF(AND($AE$11=$AL$2,$AH$11="Combined"),SUM('Raw Data'!AO500:AO501),IF(AND($AE$11=$AL$3,$AH$11="Combined"),SUM('Raw Data'!AO707:AO708),IF(AND($AE$11=$AL$4,$AH$11="Combined"),SUM('Raw Data'!AO914:AO915),IF(AND($AE$11=$AL$5,$AH$11="Combined"),SUM('Raw Data'!AO1121:AO1122),IF(AND($AE$11=$AL$6,$AH$11="Combined"),SUM('Raw Data'!AO1328:AO1329),IF(AND($AE$11=$AL$7,$AH$11="Combined"),SUM('Raw Data'!AO1535:AO1536),"Error")))))))))))))))))))))</f>
        <v>1</v>
      </c>
      <c r="F99" s="6">
        <f>IF(AND($AE$11=$AL$1,OR($AH$11="Northbound",$AH$11="Eastbound")),'Raw Data'!AP293,IF(AND($AE$11=$AL$2,OR($AH$11="Northbound",$AH$11="Eastbound")),'Raw Data'!AP500,IF(AND($AE$11=$AL$3,OR($AH$11="Northbound",$AH$11="Eastbound")),'Raw Data'!AP707,IF(AND($AE$11=$AL$4,OR($AH$11="Northbound",$AH$11="Eastbound")),'Raw Data'!AP914,IF(AND($AE$11=$AL$5,OR($AH$11="Northbound",$AH$11="Eastbound")),'Raw Data'!AP1121,IF(AND($AE$11=$AL$6,OR($AH$11="Northbound",$AH$11="Eastbound")),'Raw Data'!AP1328,IF(AND($AE$11=$AL$7,OR($AH$11="Northbound",$AH$11="Eastbound")),'Raw Data'!AP1535,IF(AND($AE$11=$AL$1,OR($AH$11="Southbound",$AH$11="Westbound")),'Raw Data'!AP294,IF(AND($AE$11=$AL$2,OR($AH$11="Southbound",$AH$11="Westbound")),'Raw Data'!AP501,IF(AND($AE$11=$AL$3,OR($AH$11="Southbound",$AH$11="Westbound")),'Raw Data'!AP708,IF(AND($AE$11=$AL$4,OR($AH$11="Southbound",$AH$11="Westbound")),'Raw Data'!AP915,IF(AND($AE$11=$AL$5,OR($AH$11="Southbound",$AH$11="Westbound")),'Raw Data'!AP1122,IF(AND($AE$11=$AL$6,OR($AH$11="Southbound",$AH$11="Westbound")),'Raw Data'!AP1329,IF(AND($AE$11=$AL$7,OR($AH$11="Southbound",$AH$11="Westbound")),'Raw Data'!AP1536,IF(AND($AE$11=$AL$1,$AH$11="Combined"),SUM('Raw Data'!AP293:AP294),IF(AND($AE$11=$AL$2,$AH$11="Combined"),SUM('Raw Data'!AP500:AP501),IF(AND($AE$11=$AL$3,$AH$11="Combined"),SUM('Raw Data'!AP707:AP708),IF(AND($AE$11=$AL$4,$AH$11="Combined"),SUM('Raw Data'!AP914:AP915),IF(AND($AE$11=$AL$5,$AH$11="Combined"),SUM('Raw Data'!AP1121:AP1122),IF(AND($AE$11=$AL$6,$AH$11="Combined"),SUM('Raw Data'!AP1328:AP1329),IF(AND($AE$11=$AL$7,$AH$11="Combined"),SUM('Raw Data'!AP1535:AP1536),"Error")))))))))))))))))))))</f>
        <v>1</v>
      </c>
      <c r="G99" s="6">
        <f>IF(AND($AE$11=$AL$1,OR($AH$11="Northbound",$AH$11="Eastbound")),'Raw Data'!AQ293,IF(AND($AE$11=$AL$2,OR($AH$11="Northbound",$AH$11="Eastbound")),'Raw Data'!AQ500,IF(AND($AE$11=$AL$3,OR($AH$11="Northbound",$AH$11="Eastbound")),'Raw Data'!AQ707,IF(AND($AE$11=$AL$4,OR($AH$11="Northbound",$AH$11="Eastbound")),'Raw Data'!AQ914,IF(AND($AE$11=$AL$5,OR($AH$11="Northbound",$AH$11="Eastbound")),'Raw Data'!AQ1121,IF(AND($AE$11=$AL$6,OR($AH$11="Northbound",$AH$11="Eastbound")),'Raw Data'!AQ1328,IF(AND($AE$11=$AL$7,OR($AH$11="Northbound",$AH$11="Eastbound")),'Raw Data'!AQ1535,IF(AND($AE$11=$AL$1,OR($AH$11="Southbound",$AH$11="Westbound")),'Raw Data'!AQ294,IF(AND($AE$11=$AL$2,OR($AH$11="Southbound",$AH$11="Westbound")),'Raw Data'!AQ501,IF(AND($AE$11=$AL$3,OR($AH$11="Southbound",$AH$11="Westbound")),'Raw Data'!AQ708,IF(AND($AE$11=$AL$4,OR($AH$11="Southbound",$AH$11="Westbound")),'Raw Data'!AQ915,IF(AND($AE$11=$AL$5,OR($AH$11="Southbound",$AH$11="Westbound")),'Raw Data'!AQ1122,IF(AND($AE$11=$AL$6,OR($AH$11="Southbound",$AH$11="Westbound")),'Raw Data'!AQ1329,IF(AND($AE$11=$AL$7,OR($AH$11="Southbound",$AH$11="Westbound")),'Raw Data'!AQ1536,IF(AND($AE$11=$AL$1,$AH$11="Combined"),SUM('Raw Data'!AQ293:AQ294),IF(AND($AE$11=$AL$2,$AH$11="Combined"),SUM('Raw Data'!AQ500:AQ501),IF(AND($AE$11=$AL$3,$AH$11="Combined"),SUM('Raw Data'!AQ707:AQ708),IF(AND($AE$11=$AL$4,$AH$11="Combined"),SUM('Raw Data'!AQ914:AQ915),IF(AND($AE$11=$AL$5,$AH$11="Combined"),SUM('Raw Data'!AQ1121:AQ1122),IF(AND($AE$11=$AL$6,$AH$11="Combined"),SUM('Raw Data'!AQ1328:AQ1329),IF(AND($AE$11=$AL$7,$AH$11="Combined"),SUM('Raw Data'!AQ1535:AQ1536),"Error")))))))))))))))))))))</f>
        <v>0</v>
      </c>
      <c r="H99" s="6">
        <f>IF(AND($AE$11=$AL$1,OR($AH$11="Northbound",$AH$11="Eastbound")),'Raw Data'!AR293,IF(AND($AE$11=$AL$2,OR($AH$11="Northbound",$AH$11="Eastbound")),'Raw Data'!AR500,IF(AND($AE$11=$AL$3,OR($AH$11="Northbound",$AH$11="Eastbound")),'Raw Data'!AR707,IF(AND($AE$11=$AL$4,OR($AH$11="Northbound",$AH$11="Eastbound")),'Raw Data'!AR914,IF(AND($AE$11=$AL$5,OR($AH$11="Northbound",$AH$11="Eastbound")),'Raw Data'!AR1121,IF(AND($AE$11=$AL$6,OR($AH$11="Northbound",$AH$11="Eastbound")),'Raw Data'!AR1328,IF(AND($AE$11=$AL$7,OR($AH$11="Northbound",$AH$11="Eastbound")),'Raw Data'!AR1535,IF(AND($AE$11=$AL$1,OR($AH$11="Southbound",$AH$11="Westbound")),'Raw Data'!AR294,IF(AND($AE$11=$AL$2,OR($AH$11="Southbound",$AH$11="Westbound")),'Raw Data'!AR501,IF(AND($AE$11=$AL$3,OR($AH$11="Southbound",$AH$11="Westbound")),'Raw Data'!AR708,IF(AND($AE$11=$AL$4,OR($AH$11="Southbound",$AH$11="Westbound")),'Raw Data'!AR915,IF(AND($AE$11=$AL$5,OR($AH$11="Southbound",$AH$11="Westbound")),'Raw Data'!AR1122,IF(AND($AE$11=$AL$6,OR($AH$11="Southbound",$AH$11="Westbound")),'Raw Data'!AR1329,IF(AND($AE$11=$AL$7,OR($AH$11="Southbound",$AH$11="Westbound")),'Raw Data'!AR1536,IF(AND($AE$11=$AL$1,$AH$11="Combined"),SUM('Raw Data'!AR293:AR294),IF(AND($AE$11=$AL$2,$AH$11="Combined"),SUM('Raw Data'!AR500:AR501),IF(AND($AE$11=$AL$3,$AH$11="Combined"),SUM('Raw Data'!AR707:AR708),IF(AND($AE$11=$AL$4,$AH$11="Combined"),SUM('Raw Data'!AR914:AR915),IF(AND($AE$11=$AL$5,$AH$11="Combined"),SUM('Raw Data'!AR1121:AR1122),IF(AND($AE$11=$AL$6,$AH$11="Combined"),SUM('Raw Data'!AR1328:AR1329),IF(AND($AE$11=$AL$7,$AH$11="Combined"),SUM('Raw Data'!AR1535:AR1536),"Error")))))))))))))))))))))</f>
        <v>0</v>
      </c>
      <c r="I99" s="6">
        <f>IF(AND($AE$11=$AL$1,OR($AH$11="Northbound",$AH$11="Eastbound")),'Raw Data'!AS293,IF(AND($AE$11=$AL$2,OR($AH$11="Northbound",$AH$11="Eastbound")),'Raw Data'!AS500,IF(AND($AE$11=$AL$3,OR($AH$11="Northbound",$AH$11="Eastbound")),'Raw Data'!AS707,IF(AND($AE$11=$AL$4,OR($AH$11="Northbound",$AH$11="Eastbound")),'Raw Data'!AS914,IF(AND($AE$11=$AL$5,OR($AH$11="Northbound",$AH$11="Eastbound")),'Raw Data'!AS1121,IF(AND($AE$11=$AL$6,OR($AH$11="Northbound",$AH$11="Eastbound")),'Raw Data'!AS1328,IF(AND($AE$11=$AL$7,OR($AH$11="Northbound",$AH$11="Eastbound")),'Raw Data'!AS1535,IF(AND($AE$11=$AL$1,OR($AH$11="Southbound",$AH$11="Westbound")),'Raw Data'!AS294,IF(AND($AE$11=$AL$2,OR($AH$11="Southbound",$AH$11="Westbound")),'Raw Data'!AS501,IF(AND($AE$11=$AL$3,OR($AH$11="Southbound",$AH$11="Westbound")),'Raw Data'!AS708,IF(AND($AE$11=$AL$4,OR($AH$11="Southbound",$AH$11="Westbound")),'Raw Data'!AS915,IF(AND($AE$11=$AL$5,OR($AH$11="Southbound",$AH$11="Westbound")),'Raw Data'!AS1122,IF(AND($AE$11=$AL$6,OR($AH$11="Southbound",$AH$11="Westbound")),'Raw Data'!AS1329,IF(AND($AE$11=$AL$7,OR($AH$11="Southbound",$AH$11="Westbound")),'Raw Data'!AS1536,IF(AND($AE$11=$AL$1,$AH$11="Combined"),SUM('Raw Data'!AS293:AS294),IF(AND($AE$11=$AL$2,$AH$11="Combined"),SUM('Raw Data'!AS500:AS501),IF(AND($AE$11=$AL$3,$AH$11="Combined"),SUM('Raw Data'!AS707:AS708),IF(AND($AE$11=$AL$4,$AH$11="Combined"),SUM('Raw Data'!AS914:AS915),IF(AND($AE$11=$AL$5,$AH$11="Combined"),SUM('Raw Data'!AS1121:AS1122),IF(AND($AE$11=$AL$6,$AH$11="Combined"),SUM('Raw Data'!AS1328:AS1329),IF(AND($AE$11=$AL$7,$AH$11="Combined"),SUM('Raw Data'!AS1535:AS1536),"Error")))))))))))))))))))))</f>
        <v>0</v>
      </c>
      <c r="J99" s="6">
        <f>IF(AND($AE$11=$AL$1,OR($AH$11="Northbound",$AH$11="Eastbound")),'Raw Data'!AT293,IF(AND($AE$11=$AL$2,OR($AH$11="Northbound",$AH$11="Eastbound")),'Raw Data'!AT500,IF(AND($AE$11=$AL$3,OR($AH$11="Northbound",$AH$11="Eastbound")),'Raw Data'!AT707,IF(AND($AE$11=$AL$4,OR($AH$11="Northbound",$AH$11="Eastbound")),'Raw Data'!AT914,IF(AND($AE$11=$AL$5,OR($AH$11="Northbound",$AH$11="Eastbound")),'Raw Data'!AT1121,IF(AND($AE$11=$AL$6,OR($AH$11="Northbound",$AH$11="Eastbound")),'Raw Data'!AT1328,IF(AND($AE$11=$AL$7,OR($AH$11="Northbound",$AH$11="Eastbound")),'Raw Data'!AT1535,IF(AND($AE$11=$AL$1,OR($AH$11="Southbound",$AH$11="Westbound")),'Raw Data'!AT294,IF(AND($AE$11=$AL$2,OR($AH$11="Southbound",$AH$11="Westbound")),'Raw Data'!AT501,IF(AND($AE$11=$AL$3,OR($AH$11="Southbound",$AH$11="Westbound")),'Raw Data'!AT708,IF(AND($AE$11=$AL$4,OR($AH$11="Southbound",$AH$11="Westbound")),'Raw Data'!AT915,IF(AND($AE$11=$AL$5,OR($AH$11="Southbound",$AH$11="Westbound")),'Raw Data'!AT1122,IF(AND($AE$11=$AL$6,OR($AH$11="Southbound",$AH$11="Westbound")),'Raw Data'!AT1329,IF(AND($AE$11=$AL$7,OR($AH$11="Southbound",$AH$11="Westbound")),'Raw Data'!AT1536,IF(AND($AE$11=$AL$1,$AH$11="Combined"),SUM('Raw Data'!AT293:AT294),IF(AND($AE$11=$AL$2,$AH$11="Combined"),SUM('Raw Data'!AT500:AT501),IF(AND($AE$11=$AL$3,$AH$11="Combined"),SUM('Raw Data'!AT707:AT708),IF(AND($AE$11=$AL$4,$AH$11="Combined"),SUM('Raw Data'!AT914:AT915),IF(AND($AE$11=$AL$5,$AH$11="Combined"),SUM('Raw Data'!AT1121:AT1122),IF(AND($AE$11=$AL$6,$AH$11="Combined"),SUM('Raw Data'!AT1328:AT1329),IF(AND($AE$11=$AL$7,$AH$11="Combined"),SUM('Raw Data'!AT1535:AT1536),"Error")))))))))))))))))))))</f>
        <v>0</v>
      </c>
      <c r="K99" s="6">
        <f>IF(AND($AE$11=$AL$1,OR($AH$11="Northbound",$AH$11="Eastbound")),'Raw Data'!AU293,IF(AND($AE$11=$AL$2,OR($AH$11="Northbound",$AH$11="Eastbound")),'Raw Data'!AU500,IF(AND($AE$11=$AL$3,OR($AH$11="Northbound",$AH$11="Eastbound")),'Raw Data'!AU707,IF(AND($AE$11=$AL$4,OR($AH$11="Northbound",$AH$11="Eastbound")),'Raw Data'!AU914,IF(AND($AE$11=$AL$5,OR($AH$11="Northbound",$AH$11="Eastbound")),'Raw Data'!AU1121,IF(AND($AE$11=$AL$6,OR($AH$11="Northbound",$AH$11="Eastbound")),'Raw Data'!AU1328,IF(AND($AE$11=$AL$7,OR($AH$11="Northbound",$AH$11="Eastbound")),'Raw Data'!AU1535,IF(AND($AE$11=$AL$1,OR($AH$11="Southbound",$AH$11="Westbound")),'Raw Data'!AU294,IF(AND($AE$11=$AL$2,OR($AH$11="Southbound",$AH$11="Westbound")),'Raw Data'!AU501,IF(AND($AE$11=$AL$3,OR($AH$11="Southbound",$AH$11="Westbound")),'Raw Data'!AU708,IF(AND($AE$11=$AL$4,OR($AH$11="Southbound",$AH$11="Westbound")),'Raw Data'!AU915,IF(AND($AE$11=$AL$5,OR($AH$11="Southbound",$AH$11="Westbound")),'Raw Data'!AU1122,IF(AND($AE$11=$AL$6,OR($AH$11="Southbound",$AH$11="Westbound")),'Raw Data'!AU1329,IF(AND($AE$11=$AL$7,OR($AH$11="Southbound",$AH$11="Westbound")),'Raw Data'!AU1536,IF(AND($AE$11=$AL$1,$AH$11="Combined"),SUM('Raw Data'!AU293:AU294),IF(AND($AE$11=$AL$2,$AH$11="Combined"),SUM('Raw Data'!AU500:AU501),IF(AND($AE$11=$AL$3,$AH$11="Combined"),SUM('Raw Data'!AU707:AU708),IF(AND($AE$11=$AL$4,$AH$11="Combined"),SUM('Raw Data'!AU914:AU915),IF(AND($AE$11=$AL$5,$AH$11="Combined"),SUM('Raw Data'!AU1121:AU1122),IF(AND($AE$11=$AL$6,$AH$11="Combined"),SUM('Raw Data'!AU1328:AU1329),IF(AND($AE$11=$AL$7,$AH$11="Combined"),SUM('Raw Data'!AU1535:AU1536),"Error")))))))))))))))))))))</f>
        <v>0</v>
      </c>
      <c r="L99" s="6">
        <f>IF(AND($AE$11=$AL$1,OR($AH$11="Northbound",$AH$11="Eastbound")),'Raw Data'!AV293,IF(AND($AE$11=$AL$2,OR($AH$11="Northbound",$AH$11="Eastbound")),'Raw Data'!AV500,IF(AND($AE$11=$AL$3,OR($AH$11="Northbound",$AH$11="Eastbound")),'Raw Data'!AV707,IF(AND($AE$11=$AL$4,OR($AH$11="Northbound",$AH$11="Eastbound")),'Raw Data'!AV914,IF(AND($AE$11=$AL$5,OR($AH$11="Northbound",$AH$11="Eastbound")),'Raw Data'!AV1121,IF(AND($AE$11=$AL$6,OR($AH$11="Northbound",$AH$11="Eastbound")),'Raw Data'!AV1328,IF(AND($AE$11=$AL$7,OR($AH$11="Northbound",$AH$11="Eastbound")),'Raw Data'!AV1535,IF(AND($AE$11=$AL$1,OR($AH$11="Southbound",$AH$11="Westbound")),'Raw Data'!AV294,IF(AND($AE$11=$AL$2,OR($AH$11="Southbound",$AH$11="Westbound")),'Raw Data'!AV501,IF(AND($AE$11=$AL$3,OR($AH$11="Southbound",$AH$11="Westbound")),'Raw Data'!AV708,IF(AND($AE$11=$AL$4,OR($AH$11="Southbound",$AH$11="Westbound")),'Raw Data'!AV915,IF(AND($AE$11=$AL$5,OR($AH$11="Southbound",$AH$11="Westbound")),'Raw Data'!AV1122,IF(AND($AE$11=$AL$6,OR($AH$11="Southbound",$AH$11="Westbound")),'Raw Data'!AV1329,IF(AND($AE$11=$AL$7,OR($AH$11="Southbound",$AH$11="Westbound")),'Raw Data'!AV1536,IF(AND($AE$11=$AL$1,$AH$11="Combined"),SUM('Raw Data'!AV293:AV294),IF(AND($AE$11=$AL$2,$AH$11="Combined"),SUM('Raw Data'!AV500:AV501),IF(AND($AE$11=$AL$3,$AH$11="Combined"),SUM('Raw Data'!AV707:AV708),IF(AND($AE$11=$AL$4,$AH$11="Combined"),SUM('Raw Data'!AV914:AV915),IF(AND($AE$11=$AL$5,$AH$11="Combined"),SUM('Raw Data'!AV1121:AV1122),IF(AND($AE$11=$AL$6,$AH$11="Combined"),SUM('Raw Data'!AV1328:AV1329),IF(AND($AE$11=$AL$7,$AH$11="Combined"),SUM('Raw Data'!AV1535:AV1536),"Error")))))))))))))))))))))</f>
        <v>0</v>
      </c>
      <c r="M99" s="6">
        <f>IF(AND($AE$11=$AL$1,OR($AH$11="Northbound",$AH$11="Eastbound")),'Raw Data'!AW293,IF(AND($AE$11=$AL$2,OR($AH$11="Northbound",$AH$11="Eastbound")),'Raw Data'!AW500,IF(AND($AE$11=$AL$3,OR($AH$11="Northbound",$AH$11="Eastbound")),'Raw Data'!AW707,IF(AND($AE$11=$AL$4,OR($AH$11="Northbound",$AH$11="Eastbound")),'Raw Data'!AW914,IF(AND($AE$11=$AL$5,OR($AH$11="Northbound",$AH$11="Eastbound")),'Raw Data'!AW1121,IF(AND($AE$11=$AL$6,OR($AH$11="Northbound",$AH$11="Eastbound")),'Raw Data'!AW1328,IF(AND($AE$11=$AL$7,OR($AH$11="Northbound",$AH$11="Eastbound")),'Raw Data'!AW1535,IF(AND($AE$11=$AL$1,OR($AH$11="Southbound",$AH$11="Westbound")),'Raw Data'!AW294,IF(AND($AE$11=$AL$2,OR($AH$11="Southbound",$AH$11="Westbound")),'Raw Data'!AW501,IF(AND($AE$11=$AL$3,OR($AH$11="Southbound",$AH$11="Westbound")),'Raw Data'!AW708,IF(AND($AE$11=$AL$4,OR($AH$11="Southbound",$AH$11="Westbound")),'Raw Data'!AW915,IF(AND($AE$11=$AL$5,OR($AH$11="Southbound",$AH$11="Westbound")),'Raw Data'!AW1122,IF(AND($AE$11=$AL$6,OR($AH$11="Southbound",$AH$11="Westbound")),'Raw Data'!AW1329,IF(AND($AE$11=$AL$7,OR($AH$11="Southbound",$AH$11="Westbound")),'Raw Data'!AW1536,IF(AND($AE$11=$AL$1,$AH$11="Combined"),SUM('Raw Data'!AW293:AW294),IF(AND($AE$11=$AL$2,$AH$11="Combined"),SUM('Raw Data'!AW500:AW501),IF(AND($AE$11=$AL$3,$AH$11="Combined"),SUM('Raw Data'!AW707:AW708),IF(AND($AE$11=$AL$4,$AH$11="Combined"),SUM('Raw Data'!AW914:AW915),IF(AND($AE$11=$AL$5,$AH$11="Combined"),SUM('Raw Data'!AW1121:AW1122),IF(AND($AE$11=$AL$6,$AH$11="Combined"),SUM('Raw Data'!AW1328:AW1329),IF(AND($AE$11=$AL$7,$AH$11="Combined"),SUM('Raw Data'!AW1535:AW1536),"Error")))))))))))))))))))))</f>
        <v>0</v>
      </c>
      <c r="N99" s="6">
        <f>IF(AND($AE$11=$AL$1,OR($AH$11="Northbound",$AH$11="Eastbound")),'Raw Data'!AX293,IF(AND($AE$11=$AL$2,OR($AH$11="Northbound",$AH$11="Eastbound")),'Raw Data'!AX500,IF(AND($AE$11=$AL$3,OR($AH$11="Northbound",$AH$11="Eastbound")),'Raw Data'!AX707,IF(AND($AE$11=$AL$4,OR($AH$11="Northbound",$AH$11="Eastbound")),'Raw Data'!AX914,IF(AND($AE$11=$AL$5,OR($AH$11="Northbound",$AH$11="Eastbound")),'Raw Data'!AX1121,IF(AND($AE$11=$AL$6,OR($AH$11="Northbound",$AH$11="Eastbound")),'Raw Data'!AX1328,IF(AND($AE$11=$AL$7,OR($AH$11="Northbound",$AH$11="Eastbound")),'Raw Data'!AX1535,IF(AND($AE$11=$AL$1,OR($AH$11="Southbound",$AH$11="Westbound")),'Raw Data'!AX294,IF(AND($AE$11=$AL$2,OR($AH$11="Southbound",$AH$11="Westbound")),'Raw Data'!AX501,IF(AND($AE$11=$AL$3,OR($AH$11="Southbound",$AH$11="Westbound")),'Raw Data'!AX708,IF(AND($AE$11=$AL$4,OR($AH$11="Southbound",$AH$11="Westbound")),'Raw Data'!AX915,IF(AND($AE$11=$AL$5,OR($AH$11="Southbound",$AH$11="Westbound")),'Raw Data'!AX1122,IF(AND($AE$11=$AL$6,OR($AH$11="Southbound",$AH$11="Westbound")),'Raw Data'!AX1329,IF(AND($AE$11=$AL$7,OR($AH$11="Southbound",$AH$11="Westbound")),'Raw Data'!AX1536,IF(AND($AE$11=$AL$1,$AH$11="Combined"),SUM('Raw Data'!AX293:AX294),IF(AND($AE$11=$AL$2,$AH$11="Combined"),SUM('Raw Data'!AX500:AX501),IF(AND($AE$11=$AL$3,$AH$11="Combined"),SUM('Raw Data'!AX707:AX708),IF(AND($AE$11=$AL$4,$AH$11="Combined"),SUM('Raw Data'!AX914:AX915),IF(AND($AE$11=$AL$5,$AH$11="Combined"),SUM('Raw Data'!AX1121:AX1122),IF(AND($AE$11=$AL$6,$AH$11="Combined"),SUM('Raw Data'!AX1328:AX1329),IF(AND($AE$11=$AL$7,$AH$11="Combined"),SUM('Raw Data'!AX1535:AX1536),"Error")))))))))))))))))))))</f>
        <v>0</v>
      </c>
      <c r="O99" s="6">
        <f>IF(AND($AE$11=$AL$1,OR($AH$11="Northbound",$AH$11="Eastbound")),'Raw Data'!AY293,IF(AND($AE$11=$AL$2,OR($AH$11="Northbound",$AH$11="Eastbound")),'Raw Data'!AY500,IF(AND($AE$11=$AL$3,OR($AH$11="Northbound",$AH$11="Eastbound")),'Raw Data'!AY707,IF(AND($AE$11=$AL$4,OR($AH$11="Northbound",$AH$11="Eastbound")),'Raw Data'!AY914,IF(AND($AE$11=$AL$5,OR($AH$11="Northbound",$AH$11="Eastbound")),'Raw Data'!AY1121,IF(AND($AE$11=$AL$6,OR($AH$11="Northbound",$AH$11="Eastbound")),'Raw Data'!AY1328,IF(AND($AE$11=$AL$7,OR($AH$11="Northbound",$AH$11="Eastbound")),'Raw Data'!AY1535,IF(AND($AE$11=$AL$1,OR($AH$11="Southbound",$AH$11="Westbound")),'Raw Data'!AY294,IF(AND($AE$11=$AL$2,OR($AH$11="Southbound",$AH$11="Westbound")),'Raw Data'!AY501,IF(AND($AE$11=$AL$3,OR($AH$11="Southbound",$AH$11="Westbound")),'Raw Data'!AY708,IF(AND($AE$11=$AL$4,OR($AH$11="Southbound",$AH$11="Westbound")),'Raw Data'!AY915,IF(AND($AE$11=$AL$5,OR($AH$11="Southbound",$AH$11="Westbound")),'Raw Data'!AY1122,IF(AND($AE$11=$AL$6,OR($AH$11="Southbound",$AH$11="Westbound")),'Raw Data'!AY1329,IF(AND($AE$11=$AL$7,OR($AH$11="Southbound",$AH$11="Westbound")),'Raw Data'!AY1536,IF(AND($AE$11=$AL$1,$AH$11="Combined"),SUM('Raw Data'!AY293:AY294),IF(AND($AE$11=$AL$2,$AH$11="Combined"),SUM('Raw Data'!AY500:AY501),IF(AND($AE$11=$AL$3,$AH$11="Combined"),SUM('Raw Data'!AY707:AY708),IF(AND($AE$11=$AL$4,$AH$11="Combined"),SUM('Raw Data'!AY914:AY915),IF(AND($AE$11=$AL$5,$AH$11="Combined"),SUM('Raw Data'!AY1121:AY1122),IF(AND($AE$11=$AL$6,$AH$11="Combined"),SUM('Raw Data'!AY1328:AY1329),IF(AND($AE$11=$AL$7,$AH$11="Combined"),SUM('Raw Data'!AY1535:AY1536),"Error")))))))))))))))))))))</f>
        <v>0</v>
      </c>
      <c r="P99" s="6">
        <f>IF(AND($AE$11=$AL$1,OR($AH$11="Northbound",$AH$11="Eastbound")),'Raw Data'!AZ293,IF(AND($AE$11=$AL$2,OR($AH$11="Northbound",$AH$11="Eastbound")),'Raw Data'!AZ500,IF(AND($AE$11=$AL$3,OR($AH$11="Northbound",$AH$11="Eastbound")),'Raw Data'!AZ707,IF(AND($AE$11=$AL$4,OR($AH$11="Northbound",$AH$11="Eastbound")),'Raw Data'!AZ914,IF(AND($AE$11=$AL$5,OR($AH$11="Northbound",$AH$11="Eastbound")),'Raw Data'!AZ1121,IF(AND($AE$11=$AL$6,OR($AH$11="Northbound",$AH$11="Eastbound")),'Raw Data'!AZ1328,IF(AND($AE$11=$AL$7,OR($AH$11="Northbound",$AH$11="Eastbound")),'Raw Data'!AZ1535,IF(AND($AE$11=$AL$1,OR($AH$11="Southbound",$AH$11="Westbound")),'Raw Data'!AZ294,IF(AND($AE$11=$AL$2,OR($AH$11="Southbound",$AH$11="Westbound")),'Raw Data'!AZ501,IF(AND($AE$11=$AL$3,OR($AH$11="Southbound",$AH$11="Westbound")),'Raw Data'!AZ708,IF(AND($AE$11=$AL$4,OR($AH$11="Southbound",$AH$11="Westbound")),'Raw Data'!AZ915,IF(AND($AE$11=$AL$5,OR($AH$11="Southbound",$AH$11="Westbound")),'Raw Data'!AZ1122,IF(AND($AE$11=$AL$6,OR($AH$11="Southbound",$AH$11="Westbound")),'Raw Data'!AZ1329,IF(AND($AE$11=$AL$7,OR($AH$11="Southbound",$AH$11="Westbound")),'Raw Data'!AZ1536,IF(AND($AE$11=$AL$1,$AH$11="Combined"),SUM('Raw Data'!AZ293:AZ294),IF(AND($AE$11=$AL$2,$AH$11="Combined"),SUM('Raw Data'!AZ500:AZ501),IF(AND($AE$11=$AL$3,$AH$11="Combined"),SUM('Raw Data'!AZ707:AZ708),IF(AND($AE$11=$AL$4,$AH$11="Combined"),SUM('Raw Data'!AZ914:AZ915),IF(AND($AE$11=$AL$5,$AH$11="Combined"),SUM('Raw Data'!AZ1121:AZ1122),IF(AND($AE$11=$AL$6,$AH$11="Combined"),SUM('Raw Data'!AZ1328:AZ1329),IF(AND($AE$11=$AL$7,$AH$11="Combined"),SUM('Raw Data'!AZ1535:AZ1536),"Error")))))))))))))))))))))</f>
        <v>0</v>
      </c>
      <c r="Q99" s="6">
        <f>IF(AND($AE$11=$AL$1,OR($AH$11="Northbound",$AH$11="Eastbound")),'Raw Data'!BA293,IF(AND($AE$11=$AL$2,OR($AH$11="Northbound",$AH$11="Eastbound")),'Raw Data'!BA500,IF(AND($AE$11=$AL$3,OR($AH$11="Northbound",$AH$11="Eastbound")),'Raw Data'!BA707,IF(AND($AE$11=$AL$4,OR($AH$11="Northbound",$AH$11="Eastbound")),'Raw Data'!BA914,IF(AND($AE$11=$AL$5,OR($AH$11="Northbound",$AH$11="Eastbound")),'Raw Data'!BA1121,IF(AND($AE$11=$AL$6,OR($AH$11="Northbound",$AH$11="Eastbound")),'Raw Data'!BA1328,IF(AND($AE$11=$AL$7,OR($AH$11="Northbound",$AH$11="Eastbound")),'Raw Data'!BA1535,IF(AND($AE$11=$AL$1,OR($AH$11="Southbound",$AH$11="Westbound")),'Raw Data'!BA294,IF(AND($AE$11=$AL$2,OR($AH$11="Southbound",$AH$11="Westbound")),'Raw Data'!BA501,IF(AND($AE$11=$AL$3,OR($AH$11="Southbound",$AH$11="Westbound")),'Raw Data'!BA708,IF(AND($AE$11=$AL$4,OR($AH$11="Southbound",$AH$11="Westbound")),'Raw Data'!BA915,IF(AND($AE$11=$AL$5,OR($AH$11="Southbound",$AH$11="Westbound")),'Raw Data'!BA1122,IF(AND($AE$11=$AL$6,OR($AH$11="Southbound",$AH$11="Westbound")),'Raw Data'!BA1329,IF(AND($AE$11=$AL$7,OR($AH$11="Southbound",$AH$11="Westbound")),'Raw Data'!BA1536,IF(AND($AE$11=$AL$1,$AH$11="Combined"),SUM('Raw Data'!BA293:BA294),IF(AND($AE$11=$AL$2,$AH$11="Combined"),SUM('Raw Data'!BA500:BA501),IF(AND($AE$11=$AL$3,$AH$11="Combined"),SUM('Raw Data'!BA707:BA708),IF(AND($AE$11=$AL$4,$AH$11="Combined"),SUM('Raw Data'!BA914:BA915),IF(AND($AE$11=$AL$5,$AH$11="Combined"),SUM('Raw Data'!BA1121:BA1122),IF(AND($AE$11=$AL$6,$AH$11="Combined"),SUM('Raw Data'!BA1328:BA1329),IF(AND($AE$11=$AL$7,$AH$11="Combined"),SUM('Raw Data'!BA1535:BA1536),"Error")))))))))))))))))))))</f>
        <v>0</v>
      </c>
      <c r="R99" s="6">
        <f>IF(AND($AE$11=$AL$1,OR($AH$11="Northbound",$AH$11="Eastbound")),'Raw Data'!BB293,IF(AND($AE$11=$AL$2,OR($AH$11="Northbound",$AH$11="Eastbound")),'Raw Data'!BB500,IF(AND($AE$11=$AL$3,OR($AH$11="Northbound",$AH$11="Eastbound")),'Raw Data'!BB707,IF(AND($AE$11=$AL$4,OR($AH$11="Northbound",$AH$11="Eastbound")),'Raw Data'!BB914,IF(AND($AE$11=$AL$5,OR($AH$11="Northbound",$AH$11="Eastbound")),'Raw Data'!BB1121,IF(AND($AE$11=$AL$6,OR($AH$11="Northbound",$AH$11="Eastbound")),'Raw Data'!BB1328,IF(AND($AE$11=$AL$7,OR($AH$11="Northbound",$AH$11="Eastbound")),'Raw Data'!BB1535,IF(AND($AE$11=$AL$1,OR($AH$11="Southbound",$AH$11="Westbound")),'Raw Data'!BB294,IF(AND($AE$11=$AL$2,OR($AH$11="Southbound",$AH$11="Westbound")),'Raw Data'!BB501,IF(AND($AE$11=$AL$3,OR($AH$11="Southbound",$AH$11="Westbound")),'Raw Data'!BB708,IF(AND($AE$11=$AL$4,OR($AH$11="Southbound",$AH$11="Westbound")),'Raw Data'!BB915,IF(AND($AE$11=$AL$5,OR($AH$11="Southbound",$AH$11="Westbound")),'Raw Data'!BB1122,IF(AND($AE$11=$AL$6,OR($AH$11="Southbound",$AH$11="Westbound")),'Raw Data'!BB1329,IF(AND($AE$11=$AL$7,OR($AH$11="Southbound",$AH$11="Westbound")),'Raw Data'!BB1536,IF(AND($AE$11=$AL$1,$AH$11="Combined"),SUM('Raw Data'!BB293:BB294),IF(AND($AE$11=$AL$2,$AH$11="Combined"),SUM('Raw Data'!BB500:BB501),IF(AND($AE$11=$AL$3,$AH$11="Combined"),SUM('Raw Data'!BB707:BB708),IF(AND($AE$11=$AL$4,$AH$11="Combined"),SUM('Raw Data'!BB914:BB915),IF(AND($AE$11=$AL$5,$AH$11="Combined"),SUM('Raw Data'!BB1121:BB1122),IF(AND($AE$11=$AL$6,$AH$11="Combined"),SUM('Raw Data'!BB1328:BB1329),IF(AND($AE$11=$AL$7,$AH$11="Combined"),SUM('Raw Data'!BB1535:BB1536),"Error")))))))))))))))))))))</f>
        <v>0</v>
      </c>
      <c r="S99" s="6">
        <f>IF(AND($AE$11=$AL$1,OR($AH$11="Northbound",$AH$11="Eastbound")),'Raw Data'!BC293,IF(AND($AE$11=$AL$2,OR($AH$11="Northbound",$AH$11="Eastbound")),'Raw Data'!BC500,IF(AND($AE$11=$AL$3,OR($AH$11="Northbound",$AH$11="Eastbound")),'Raw Data'!BC707,IF(AND($AE$11=$AL$4,OR($AH$11="Northbound",$AH$11="Eastbound")),'Raw Data'!BC914,IF(AND($AE$11=$AL$5,OR($AH$11="Northbound",$AH$11="Eastbound")),'Raw Data'!BC1121,IF(AND($AE$11=$AL$6,OR($AH$11="Northbound",$AH$11="Eastbound")),'Raw Data'!BC1328,IF(AND($AE$11=$AL$7,OR($AH$11="Northbound",$AH$11="Eastbound")),'Raw Data'!BC1535,IF(AND($AE$11=$AL$1,OR($AH$11="Southbound",$AH$11="Westbound")),'Raw Data'!BC294,IF(AND($AE$11=$AL$2,OR($AH$11="Southbound",$AH$11="Westbound")),'Raw Data'!BC501,IF(AND($AE$11=$AL$3,OR($AH$11="Southbound",$AH$11="Westbound")),'Raw Data'!BC708,IF(AND($AE$11=$AL$4,OR($AH$11="Southbound",$AH$11="Westbound")),'Raw Data'!BC915,IF(AND($AE$11=$AL$5,OR($AH$11="Southbound",$AH$11="Westbound")),'Raw Data'!BC1122,IF(AND($AE$11=$AL$6,OR($AH$11="Southbound",$AH$11="Westbound")),'Raw Data'!BC1329,IF(AND($AE$11=$AL$7,OR($AH$11="Southbound",$AH$11="Westbound")),'Raw Data'!BC1536,IF(AND($AE$11=$AL$1,$AH$11="Combined"),SUM('Raw Data'!BC293:BC294),IF(AND($AE$11=$AL$2,$AH$11="Combined"),SUM('Raw Data'!BC500:BC501),IF(AND($AE$11=$AL$3,$AH$11="Combined"),SUM('Raw Data'!BC707:BC708),IF(AND($AE$11=$AL$4,$AH$11="Combined"),SUM('Raw Data'!BC914:BC915),IF(AND($AE$11=$AL$5,$AH$11="Combined"),SUM('Raw Data'!BC1121:BC1122),IF(AND($AE$11=$AL$6,$AH$11="Combined"),SUM('Raw Data'!BC1328:BC1329),IF(AND($AE$11=$AL$7,$AH$11="Combined"),SUM('Raw Data'!BC1535:BC1536),"Error")))))))))))))))))))))</f>
        <v>0</v>
      </c>
      <c r="T99" s="6">
        <f>IF(AND($AE$11=$AL$1,OR($AH$11="Northbound",$AH$11="Eastbound")),'Raw Data'!BD293,IF(AND($AE$11=$AL$2,OR($AH$11="Northbound",$AH$11="Eastbound")),'Raw Data'!BD500,IF(AND($AE$11=$AL$3,OR($AH$11="Northbound",$AH$11="Eastbound")),'Raw Data'!BD707,IF(AND($AE$11=$AL$4,OR($AH$11="Northbound",$AH$11="Eastbound")),'Raw Data'!BD914,IF(AND($AE$11=$AL$5,OR($AH$11="Northbound",$AH$11="Eastbound")),'Raw Data'!BD1121,IF(AND($AE$11=$AL$6,OR($AH$11="Northbound",$AH$11="Eastbound")),'Raw Data'!BD1328,IF(AND($AE$11=$AL$7,OR($AH$11="Northbound",$AH$11="Eastbound")),'Raw Data'!BD1535,IF(AND($AE$11=$AL$1,OR($AH$11="Southbound",$AH$11="Westbound")),'Raw Data'!BD294,IF(AND($AE$11=$AL$2,OR($AH$11="Southbound",$AH$11="Westbound")),'Raw Data'!BD501,IF(AND($AE$11=$AL$3,OR($AH$11="Southbound",$AH$11="Westbound")),'Raw Data'!BD708,IF(AND($AE$11=$AL$4,OR($AH$11="Southbound",$AH$11="Westbound")),'Raw Data'!BD915,IF(AND($AE$11=$AL$5,OR($AH$11="Southbound",$AH$11="Westbound")),'Raw Data'!BD1122,IF(AND($AE$11=$AL$6,OR($AH$11="Southbound",$AH$11="Westbound")),'Raw Data'!BD1329,IF(AND($AE$11=$AL$7,OR($AH$11="Southbound",$AH$11="Westbound")),'Raw Data'!BD1536,IF(AND($AE$11=$AL$1,$AH$11="Combined"),SUM('Raw Data'!BD293:BD294),IF(AND($AE$11=$AL$2,$AH$11="Combined"),SUM('Raw Data'!BD500:BD501),IF(AND($AE$11=$AL$3,$AH$11="Combined"),SUM('Raw Data'!BD707:BD708),IF(AND($AE$11=$AL$4,$AH$11="Combined"),SUM('Raw Data'!BD914:BD915),IF(AND($AE$11=$AL$5,$AH$11="Combined"),SUM('Raw Data'!BD1121:BD1122),IF(AND($AE$11=$AL$6,$AH$11="Combined"),SUM('Raw Data'!BD1328:BD1329),IF(AND($AE$11=$AL$7,$AH$11="Combined"),SUM('Raw Data'!BD1535:BD1536),"Error")))))))))))))))))))))</f>
        <v>0</v>
      </c>
      <c r="U99" s="6">
        <f>IF(AND($AE$11=$AL$1,OR($AH$11="Northbound",$AH$11="Eastbound")),'Raw Data'!BE293,IF(AND($AE$11=$AL$2,OR($AH$11="Northbound",$AH$11="Eastbound")),'Raw Data'!BE500,IF(AND($AE$11=$AL$3,OR($AH$11="Northbound",$AH$11="Eastbound")),'Raw Data'!BE707,IF(AND($AE$11=$AL$4,OR($AH$11="Northbound",$AH$11="Eastbound")),'Raw Data'!BE914,IF(AND($AE$11=$AL$5,OR($AH$11="Northbound",$AH$11="Eastbound")),'Raw Data'!BE1121,IF(AND($AE$11=$AL$6,OR($AH$11="Northbound",$AH$11="Eastbound")),'Raw Data'!BE1328,IF(AND($AE$11=$AL$7,OR($AH$11="Northbound",$AH$11="Eastbound")),'Raw Data'!BE1535,IF(AND($AE$11=$AL$1,OR($AH$11="Southbound",$AH$11="Westbound")),'Raw Data'!BE294,IF(AND($AE$11=$AL$2,OR($AH$11="Southbound",$AH$11="Westbound")),'Raw Data'!BE501,IF(AND($AE$11=$AL$3,OR($AH$11="Southbound",$AH$11="Westbound")),'Raw Data'!BE708,IF(AND($AE$11=$AL$4,OR($AH$11="Southbound",$AH$11="Westbound")),'Raw Data'!BE915,IF(AND($AE$11=$AL$5,OR($AH$11="Southbound",$AH$11="Westbound")),'Raw Data'!BE1122,IF(AND($AE$11=$AL$6,OR($AH$11="Southbound",$AH$11="Westbound")),'Raw Data'!BE1329,IF(AND($AE$11=$AL$7,OR($AH$11="Southbound",$AH$11="Westbound")),'Raw Data'!BE1536,IF(AND($AE$11=$AL$1,$AH$11="Combined"),SUM('Raw Data'!BE293:BE294),IF(AND($AE$11=$AL$2,$AH$11="Combined"),SUM('Raw Data'!BE500:BE501),IF(AND($AE$11=$AL$3,$AH$11="Combined"),SUM('Raw Data'!BE707:BE708),IF(AND($AE$11=$AL$4,$AH$11="Combined"),SUM('Raw Data'!BE914:BE915),IF(AND($AE$11=$AL$5,$AH$11="Combined"),SUM('Raw Data'!BE1121:BE1122),IF(AND($AE$11=$AL$6,$AH$11="Combined"),SUM('Raw Data'!BE1328:BE1329),IF(AND($AE$11=$AL$7,$AH$11="Combined"),SUM('Raw Data'!BE1535:BE1536),"Error")))))))))))))))))))))</f>
        <v>0</v>
      </c>
      <c r="V99" s="6">
        <f>IF(AND($AE$11=$AL$1,OR($AH$11="Northbound",$AH$11="Eastbound")),'Raw Data'!BF293,IF(AND($AE$11=$AL$2,OR($AH$11="Northbound",$AH$11="Eastbound")),'Raw Data'!BF500,IF(AND($AE$11=$AL$3,OR($AH$11="Northbound",$AH$11="Eastbound")),'Raw Data'!BF707,IF(AND($AE$11=$AL$4,OR($AH$11="Northbound",$AH$11="Eastbound")),'Raw Data'!BF914,IF(AND($AE$11=$AL$5,OR($AH$11="Northbound",$AH$11="Eastbound")),'Raw Data'!BF1121,IF(AND($AE$11=$AL$6,OR($AH$11="Northbound",$AH$11="Eastbound")),'Raw Data'!BF1328,IF(AND($AE$11=$AL$7,OR($AH$11="Northbound",$AH$11="Eastbound")),'Raw Data'!BF1535,IF(AND($AE$11=$AL$1,OR($AH$11="Southbound",$AH$11="Westbound")),'Raw Data'!BF294,IF(AND($AE$11=$AL$2,OR($AH$11="Southbound",$AH$11="Westbound")),'Raw Data'!BF501,IF(AND($AE$11=$AL$3,OR($AH$11="Southbound",$AH$11="Westbound")),'Raw Data'!BF708,IF(AND($AE$11=$AL$4,OR($AH$11="Southbound",$AH$11="Westbound")),'Raw Data'!BF915,IF(AND($AE$11=$AL$5,OR($AH$11="Southbound",$AH$11="Westbound")),'Raw Data'!BF1122,IF(AND($AE$11=$AL$6,OR($AH$11="Southbound",$AH$11="Westbound")),'Raw Data'!BF1329,IF(AND($AE$11=$AL$7,OR($AH$11="Southbound",$AH$11="Westbound")),'Raw Data'!BF1536,IF(AND($AE$11=$AL$1,$AH$11="Combined"),SUM('Raw Data'!BF293:BF294),IF(AND($AE$11=$AL$2,$AH$11="Combined"),SUM('Raw Data'!BF500:BF501),IF(AND($AE$11=$AL$3,$AH$11="Combined"),SUM('Raw Data'!BF707:BF708),IF(AND($AE$11=$AL$4,$AH$11="Combined"),SUM('Raw Data'!BF914:BF915),IF(AND($AE$11=$AL$5,$AH$11="Combined"),SUM('Raw Data'!BF1121:BF1122),IF(AND($AE$11=$AL$6,$AH$11="Combined"),SUM('Raw Data'!BF1328:BF1329),IF(AND($AE$11=$AL$7,$AH$11="Combined"),SUM('Raw Data'!BF1535:BF1536),"Error")))))))))))))))))))))</f>
        <v>0</v>
      </c>
      <c r="W99" s="6">
        <f>IF(AND($AE$11=$AL$1,OR($AH$11="Northbound",$AH$11="Eastbound")),'Raw Data'!BG293,IF(AND($AE$11=$AL$2,OR($AH$11="Northbound",$AH$11="Eastbound")),'Raw Data'!BG500,IF(AND($AE$11=$AL$3,OR($AH$11="Northbound",$AH$11="Eastbound")),'Raw Data'!BG707,IF(AND($AE$11=$AL$4,OR($AH$11="Northbound",$AH$11="Eastbound")),'Raw Data'!BG914,IF(AND($AE$11=$AL$5,OR($AH$11="Northbound",$AH$11="Eastbound")),'Raw Data'!BG1121,IF(AND($AE$11=$AL$6,OR($AH$11="Northbound",$AH$11="Eastbound")),'Raw Data'!BG1328,IF(AND($AE$11=$AL$7,OR($AH$11="Northbound",$AH$11="Eastbound")),'Raw Data'!BG1535,IF(AND($AE$11=$AL$1,OR($AH$11="Southbound",$AH$11="Westbound")),'Raw Data'!BG294,IF(AND($AE$11=$AL$2,OR($AH$11="Southbound",$AH$11="Westbound")),'Raw Data'!BG501,IF(AND($AE$11=$AL$3,OR($AH$11="Southbound",$AH$11="Westbound")),'Raw Data'!BG708,IF(AND($AE$11=$AL$4,OR($AH$11="Southbound",$AH$11="Westbound")),'Raw Data'!BG915,IF(AND($AE$11=$AL$5,OR($AH$11="Southbound",$AH$11="Westbound")),'Raw Data'!BG1122,IF(AND($AE$11=$AL$6,OR($AH$11="Southbound",$AH$11="Westbound")),'Raw Data'!BG1329,IF(AND($AE$11=$AL$7,OR($AH$11="Southbound",$AH$11="Westbound")),'Raw Data'!BG1536,IF(AND($AE$11=$AL$1,$AH$11="Combined"),SUM('Raw Data'!BG293:BG294),IF(AND($AE$11=$AL$2,$AH$11="Combined"),SUM('Raw Data'!BG500:BG501),IF(AND($AE$11=$AL$3,$AH$11="Combined"),SUM('Raw Data'!BG707:BG708),IF(AND($AE$11=$AL$4,$AH$11="Combined"),SUM('Raw Data'!BG914:BG915),IF(AND($AE$11=$AL$5,$AH$11="Combined"),SUM('Raw Data'!BG1121:BG1122),IF(AND($AE$11=$AL$6,$AH$11="Combined"),SUM('Raw Data'!BG1328:BG1329),IF(AND($AE$11=$AL$7,$AH$11="Combined"),SUM('Raw Data'!BG1535:BG1536),"Error")))))))))))))))))))))</f>
        <v>0</v>
      </c>
      <c r="X99" s="6">
        <f t="shared" si="5"/>
        <v>0</v>
      </c>
      <c r="Y99" s="24">
        <f t="shared" si="3"/>
        <v>0</v>
      </c>
      <c r="Z99" s="6" t="str">
        <f>IF(AND($AE$11=$AL$1,OR($AH$11="Northbound",$AH$11="Eastbound")),'Raw Data'!BH293,IF(AND($AE$11=$AL$2,OR($AH$11="Northbound",$AH$11="Eastbound")),'Raw Data'!BH500,IF(AND($AE$11=$AL$3,OR($AH$11="Northbound",$AH$11="Eastbound")),'Raw Data'!BH707,IF(AND($AE$11=$AL$4,OR($AH$11="Northbound",$AH$11="Eastbound")),'Raw Data'!BH914,IF(AND($AE$11=$AL$5,OR($AH$11="Northbound",$AH$11="Eastbound")),'Raw Data'!BH1121,IF(AND($AE$11=$AL$6,OR($AH$11="Northbound",$AH$11="Eastbound")),'Raw Data'!BH1328,IF(AND($AE$11=$AL$7,OR($AH$11="Northbound",$AH$11="Eastbound")),'Raw Data'!BH1535,IF(AND($AE$11=$AL$1,OR($AH$11="Southbound",$AH$11="Westbound")),'Raw Data'!BH294,IF(AND($AE$11=$AL$2,OR($AH$11="Southbound",$AH$11="Westbound")),'Raw Data'!BH501,IF(AND($AE$11=$AL$3,OR($AH$11="Southbound",$AH$11="Westbound")),'Raw Data'!BH708,IF(AND($AE$11=$AL$4,OR($AH$11="Southbound",$AH$11="Westbound")),'Raw Data'!BH915,IF(AND($AE$11=$AL$5,OR($AH$11="Southbound",$AH$11="Westbound")),'Raw Data'!BH1122,IF(AND($AE$11=$AL$6,OR($AH$11="Southbound",$AH$11="Westbound")),'Raw Data'!BH1329,IF(AND($AE$11=$AL$7,OR($AH$11="Southbound",$AH$11="Westbound")),'Raw Data'!BH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9" s="6" t="str">
        <f>IF(AND($AE$11=$AL$1,OR($AH$11="Northbound",$AH$11="Eastbound")),'Raw Data'!BI293,IF(AND($AE$11=$AL$2,OR($AH$11="Northbound",$AH$11="Eastbound")),'Raw Data'!BI500,IF(AND($AE$11=$AL$3,OR($AH$11="Northbound",$AH$11="Eastbound")),'Raw Data'!BI707,IF(AND($AE$11=$AL$4,OR($AH$11="Northbound",$AH$11="Eastbound")),'Raw Data'!BI914,IF(AND($AE$11=$AL$5,OR($AH$11="Northbound",$AH$11="Eastbound")),'Raw Data'!BI1121,IF(AND($AE$11=$AL$6,OR($AH$11="Northbound",$AH$11="Eastbound")),'Raw Data'!BI1328,IF(AND($AE$11=$AL$7,OR($AH$11="Northbound",$AH$11="Eastbound")),'Raw Data'!BI1535,IF(AND($AE$11=$AL$1,OR($AH$11="Southbound",$AH$11="Westbound")),'Raw Data'!BI294,IF(AND($AE$11=$AL$2,OR($AH$11="Southbound",$AH$11="Westbound")),'Raw Data'!BI501,IF(AND($AE$11=$AL$3,OR($AH$11="Southbound",$AH$11="Westbound")),'Raw Data'!BI708,IF(AND($AE$11=$AL$4,OR($AH$11="Southbound",$AH$11="Westbound")),'Raw Data'!BI915,IF(AND($AE$11=$AL$5,OR($AH$11="Southbound",$AH$11="Westbound")),'Raw Data'!BI1122,IF(AND($AE$11=$AL$6,OR($AH$11="Southbound",$AH$11="Westbound")),'Raw Data'!BI1329,IF(AND($AE$11=$AL$7,OR($AH$11="Southbound",$AH$11="Westbound")),'Raw Data'!BI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9" s="6" t="str">
        <f>IF(AND($AE$11=$AL$1,OR($AH$11="Northbound",$AH$11="Eastbound")),'Raw Data'!BJ293,IF(AND($AE$11=$AL$2,OR($AH$11="Northbound",$AH$11="Eastbound")),'Raw Data'!BJ500,IF(AND($AE$11=$AL$3,OR($AH$11="Northbound",$AH$11="Eastbound")),'Raw Data'!BJ707,IF(AND($AE$11=$AL$4,OR($AH$11="Northbound",$AH$11="Eastbound")),'Raw Data'!BJ914,IF(AND($AE$11=$AL$5,OR($AH$11="Northbound",$AH$11="Eastbound")),'Raw Data'!BJ1121,IF(AND($AE$11=$AL$6,OR($AH$11="Northbound",$AH$11="Eastbound")),'Raw Data'!BJ1328,IF(AND($AE$11=$AL$7,OR($AH$11="Northbound",$AH$11="Eastbound")),'Raw Data'!BJ1535,IF(AND($AE$11=$AL$1,OR($AH$11="Southbound",$AH$11="Westbound")),'Raw Data'!BJ294,IF(AND($AE$11=$AL$2,OR($AH$11="Southbound",$AH$11="Westbound")),'Raw Data'!BJ501,IF(AND($AE$11=$AL$3,OR($AH$11="Southbound",$AH$11="Westbound")),'Raw Data'!BJ708,IF(AND($AE$11=$AL$4,OR($AH$11="Southbound",$AH$11="Westbound")),'Raw Data'!BJ915,IF(AND($AE$11=$AL$5,OR($AH$11="Southbound",$AH$11="Westbound")),'Raw Data'!BJ1122,IF(AND($AE$11=$AL$6,OR($AH$11="Southbound",$AH$11="Westbound")),'Raw Data'!BJ1329,IF(AND($AE$11=$AL$7,OR($AH$11="Southbound",$AH$11="Westbound")),'Raw Data'!BJ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9" s="70" t="str">
        <f>IF(AND($AE$11=$AL$1,OR($AH$11="Northbound",$AH$11="Eastbound")),'Raw Data'!BK293,IF(AND($AE$11=$AL$2,OR($AH$11="Northbound",$AH$11="Eastbound")),'Raw Data'!BK500,IF(AND($AE$11=$AL$3,OR($AH$11="Northbound",$AH$11="Eastbound")),'Raw Data'!BK707,IF(AND($AE$11=$AL$4,OR($AH$11="Northbound",$AH$11="Eastbound")),'Raw Data'!BK914,IF(AND($AE$11=$AL$5,OR($AH$11="Northbound",$AH$11="Eastbound")),'Raw Data'!BK1121,IF(AND($AE$11=$AL$6,OR($AH$11="Northbound",$AH$11="Eastbound")),'Raw Data'!BK1328,IF(AND($AE$11=$AL$7,OR($AH$11="Northbound",$AH$11="Eastbound")),'Raw Data'!BK1535,IF(AND($AE$11=$AL$1,OR($AH$11="Southbound",$AH$11="Westbound")),'Raw Data'!BK294,IF(AND($AE$11=$AL$2,OR($AH$11="Southbound",$AH$11="Westbound")),'Raw Data'!BK501,IF(AND($AE$11=$AL$3,OR($AH$11="Southbound",$AH$11="Westbound")),'Raw Data'!BK708,IF(AND($AE$11=$AL$4,OR($AH$11="Southbound",$AH$11="Westbound")),'Raw Data'!BK915,IF(AND($AE$11=$AL$5,OR($AH$11="Southbound",$AH$11="Westbound")),'Raw Data'!BK1122,IF(AND($AE$11=$AL$6,OR($AH$11="Southbound",$AH$11="Westbound")),'Raw Data'!BK1329,IF(AND($AE$11=$AL$7,OR($AH$11="Southbound",$AH$11="Westbound")),'Raw Data'!BK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9" s="47"/>
      <c r="AF99" s="47"/>
      <c r="AG99" s="47"/>
      <c r="AH99" s="47"/>
      <c r="AI99" s="47"/>
      <c r="AJ99" s="47"/>
      <c r="AK99" s="47"/>
      <c r="AL99" s="51"/>
      <c r="AM99" s="51"/>
      <c r="AN99" s="41"/>
      <c r="AO99" s="51"/>
      <c r="AQ99" s="47"/>
      <c r="AR99" s="47"/>
      <c r="AT99" s="47"/>
      <c r="AU99" s="47"/>
    </row>
    <row r="100" spans="1:48" ht="13.8" x14ac:dyDescent="0.25">
      <c r="A100" s="43">
        <v>0.89583333333333404</v>
      </c>
      <c r="B100" s="54">
        <f t="shared" si="4"/>
        <v>9</v>
      </c>
      <c r="C100" s="6">
        <f>IF(AND($AE$11=$AL$1,OR($AH$11="Northbound",$AH$11="Eastbound")),'Raw Data'!AM295,IF(AND($AE$11=$AL$2,OR($AH$11="Northbound",$AH$11="Eastbound")),'Raw Data'!AM502,IF(AND($AE$11=$AL$3,OR($AH$11="Northbound",$AH$11="Eastbound")),'Raw Data'!AM709,IF(AND($AE$11=$AL$4,OR($AH$11="Northbound",$AH$11="Eastbound")),'Raw Data'!AM916,IF(AND($AE$11=$AL$5,OR($AH$11="Northbound",$AH$11="Eastbound")),'Raw Data'!AM1123,IF(AND($AE$11=$AL$6,OR($AH$11="Northbound",$AH$11="Eastbound")),'Raw Data'!AM1330,IF(AND($AE$11=$AL$7,OR($AH$11="Northbound",$AH$11="Eastbound")),'Raw Data'!AM1537,IF(AND($AE$11=$AL$1,OR($AH$11="Southbound",$AH$11="Westbound")),'Raw Data'!AM296,IF(AND($AE$11=$AL$2,OR($AH$11="Southbound",$AH$11="Westbound")),'Raw Data'!AM503,IF(AND($AE$11=$AL$3,OR($AH$11="Southbound",$AH$11="Westbound")),'Raw Data'!AM710,IF(AND($AE$11=$AL$4,OR($AH$11="Southbound",$AH$11="Westbound")),'Raw Data'!AM917,IF(AND($AE$11=$AL$5,OR($AH$11="Southbound",$AH$11="Westbound")),'Raw Data'!AM1124,IF(AND($AE$11=$AL$6,OR($AH$11="Southbound",$AH$11="Westbound")),'Raw Data'!AM1331,IF(AND($AE$11=$AL$7,OR($AH$11="Southbound",$AH$11="Westbound")),'Raw Data'!AM1538,IF(AND($AE$11=$AL$1,$AH$11="Combined"),SUM('Raw Data'!AM295:AM296),IF(AND($AE$11=$AL$2,$AH$11="Combined"),SUM('Raw Data'!AM502:AM503),IF(AND($AE$11=$AL$3,$AH$11="Combined"),SUM('Raw Data'!AM709:AM710),IF(AND($AE$11=$AL$4,$AH$11="Combined"),SUM('Raw Data'!AM916:AM917),IF(AND($AE$11=$AL$5,$AH$11="Combined"),SUM('Raw Data'!AM1123:AM1124),IF(AND($AE$11=$AL$6,$AH$11="Combined"),SUM('Raw Data'!AM1330:AM1331),IF(AND($AE$11=$AL$7,$AH$11="Combined"),SUM('Raw Data'!AM1537:AM1538),"Error")))))))))))))))))))))</f>
        <v>0</v>
      </c>
      <c r="D100" s="6">
        <f>IF(AND($AE$11=$AL$1,OR($AH$11="Northbound",$AH$11="Eastbound")),'Raw Data'!AN295,IF(AND($AE$11=$AL$2,OR($AH$11="Northbound",$AH$11="Eastbound")),'Raw Data'!AN502,IF(AND($AE$11=$AL$3,OR($AH$11="Northbound",$AH$11="Eastbound")),'Raw Data'!AN709,IF(AND($AE$11=$AL$4,OR($AH$11="Northbound",$AH$11="Eastbound")),'Raw Data'!AN916,IF(AND($AE$11=$AL$5,OR($AH$11="Northbound",$AH$11="Eastbound")),'Raw Data'!AN1123,IF(AND($AE$11=$AL$6,OR($AH$11="Northbound",$AH$11="Eastbound")),'Raw Data'!AN1330,IF(AND($AE$11=$AL$7,OR($AH$11="Northbound",$AH$11="Eastbound")),'Raw Data'!AN1537,IF(AND($AE$11=$AL$1,OR($AH$11="Southbound",$AH$11="Westbound")),'Raw Data'!AN296,IF(AND($AE$11=$AL$2,OR($AH$11="Southbound",$AH$11="Westbound")),'Raw Data'!AN503,IF(AND($AE$11=$AL$3,OR($AH$11="Southbound",$AH$11="Westbound")),'Raw Data'!AN710,IF(AND($AE$11=$AL$4,OR($AH$11="Southbound",$AH$11="Westbound")),'Raw Data'!AN917,IF(AND($AE$11=$AL$5,OR($AH$11="Southbound",$AH$11="Westbound")),'Raw Data'!AN1124,IF(AND($AE$11=$AL$6,OR($AH$11="Southbound",$AH$11="Westbound")),'Raw Data'!AN1331,IF(AND($AE$11=$AL$7,OR($AH$11="Southbound",$AH$11="Westbound")),'Raw Data'!AN1538,IF(AND($AE$11=$AL$1,$AH$11="Combined"),SUM('Raw Data'!AN295:AN296),IF(AND($AE$11=$AL$2,$AH$11="Combined"),SUM('Raw Data'!AN502:AN503),IF(AND($AE$11=$AL$3,$AH$11="Combined"),SUM('Raw Data'!AN709:AN710),IF(AND($AE$11=$AL$4,$AH$11="Combined"),SUM('Raw Data'!AN916:AN917),IF(AND($AE$11=$AL$5,$AH$11="Combined"),SUM('Raw Data'!AN1123:AN1124),IF(AND($AE$11=$AL$6,$AH$11="Combined"),SUM('Raw Data'!AN1330:AN1331),IF(AND($AE$11=$AL$7,$AH$11="Combined"),SUM('Raw Data'!AN1537:AN1538),"Error")))))))))))))))))))))</f>
        <v>2</v>
      </c>
      <c r="E100" s="6">
        <f>IF(AND($AE$11=$AL$1,OR($AH$11="Northbound",$AH$11="Eastbound")),'Raw Data'!AO295,IF(AND($AE$11=$AL$2,OR($AH$11="Northbound",$AH$11="Eastbound")),'Raw Data'!AO502,IF(AND($AE$11=$AL$3,OR($AH$11="Northbound",$AH$11="Eastbound")),'Raw Data'!AO709,IF(AND($AE$11=$AL$4,OR($AH$11="Northbound",$AH$11="Eastbound")),'Raw Data'!AO916,IF(AND($AE$11=$AL$5,OR($AH$11="Northbound",$AH$11="Eastbound")),'Raw Data'!AO1123,IF(AND($AE$11=$AL$6,OR($AH$11="Northbound",$AH$11="Eastbound")),'Raw Data'!AO1330,IF(AND($AE$11=$AL$7,OR($AH$11="Northbound",$AH$11="Eastbound")),'Raw Data'!AO1537,IF(AND($AE$11=$AL$1,OR($AH$11="Southbound",$AH$11="Westbound")),'Raw Data'!AO296,IF(AND($AE$11=$AL$2,OR($AH$11="Southbound",$AH$11="Westbound")),'Raw Data'!AO503,IF(AND($AE$11=$AL$3,OR($AH$11="Southbound",$AH$11="Westbound")),'Raw Data'!AO710,IF(AND($AE$11=$AL$4,OR($AH$11="Southbound",$AH$11="Westbound")),'Raw Data'!AO917,IF(AND($AE$11=$AL$5,OR($AH$11="Southbound",$AH$11="Westbound")),'Raw Data'!AO1124,IF(AND($AE$11=$AL$6,OR($AH$11="Southbound",$AH$11="Westbound")),'Raw Data'!AO1331,IF(AND($AE$11=$AL$7,OR($AH$11="Southbound",$AH$11="Westbound")),'Raw Data'!AO1538,IF(AND($AE$11=$AL$1,$AH$11="Combined"),SUM('Raw Data'!AO295:AO296),IF(AND($AE$11=$AL$2,$AH$11="Combined"),SUM('Raw Data'!AO502:AO503),IF(AND($AE$11=$AL$3,$AH$11="Combined"),SUM('Raw Data'!AO709:AO710),IF(AND($AE$11=$AL$4,$AH$11="Combined"),SUM('Raw Data'!AO916:AO917),IF(AND($AE$11=$AL$5,$AH$11="Combined"),SUM('Raw Data'!AO1123:AO1124),IF(AND($AE$11=$AL$6,$AH$11="Combined"),SUM('Raw Data'!AO1330:AO1331),IF(AND($AE$11=$AL$7,$AH$11="Combined"),SUM('Raw Data'!AO1537:AO1538),"Error")))))))))))))))))))))</f>
        <v>1</v>
      </c>
      <c r="F100" s="6">
        <f>IF(AND($AE$11=$AL$1,OR($AH$11="Northbound",$AH$11="Eastbound")),'Raw Data'!AP295,IF(AND($AE$11=$AL$2,OR($AH$11="Northbound",$AH$11="Eastbound")),'Raw Data'!AP502,IF(AND($AE$11=$AL$3,OR($AH$11="Northbound",$AH$11="Eastbound")),'Raw Data'!AP709,IF(AND($AE$11=$AL$4,OR($AH$11="Northbound",$AH$11="Eastbound")),'Raw Data'!AP916,IF(AND($AE$11=$AL$5,OR($AH$11="Northbound",$AH$11="Eastbound")),'Raw Data'!AP1123,IF(AND($AE$11=$AL$6,OR($AH$11="Northbound",$AH$11="Eastbound")),'Raw Data'!AP1330,IF(AND($AE$11=$AL$7,OR($AH$11="Northbound",$AH$11="Eastbound")),'Raw Data'!AP1537,IF(AND($AE$11=$AL$1,OR($AH$11="Southbound",$AH$11="Westbound")),'Raw Data'!AP296,IF(AND($AE$11=$AL$2,OR($AH$11="Southbound",$AH$11="Westbound")),'Raw Data'!AP503,IF(AND($AE$11=$AL$3,OR($AH$11="Southbound",$AH$11="Westbound")),'Raw Data'!AP710,IF(AND($AE$11=$AL$4,OR($AH$11="Southbound",$AH$11="Westbound")),'Raw Data'!AP917,IF(AND($AE$11=$AL$5,OR($AH$11="Southbound",$AH$11="Westbound")),'Raw Data'!AP1124,IF(AND($AE$11=$AL$6,OR($AH$11="Southbound",$AH$11="Westbound")),'Raw Data'!AP1331,IF(AND($AE$11=$AL$7,OR($AH$11="Southbound",$AH$11="Westbound")),'Raw Data'!AP1538,IF(AND($AE$11=$AL$1,$AH$11="Combined"),SUM('Raw Data'!AP295:AP296),IF(AND($AE$11=$AL$2,$AH$11="Combined"),SUM('Raw Data'!AP502:AP503),IF(AND($AE$11=$AL$3,$AH$11="Combined"),SUM('Raw Data'!AP709:AP710),IF(AND($AE$11=$AL$4,$AH$11="Combined"),SUM('Raw Data'!AP916:AP917),IF(AND($AE$11=$AL$5,$AH$11="Combined"),SUM('Raw Data'!AP1123:AP1124),IF(AND($AE$11=$AL$6,$AH$11="Combined"),SUM('Raw Data'!AP1330:AP1331),IF(AND($AE$11=$AL$7,$AH$11="Combined"),SUM('Raw Data'!AP1537:AP1538),"Error")))))))))))))))))))))</f>
        <v>3</v>
      </c>
      <c r="G100" s="6">
        <f>IF(AND($AE$11=$AL$1,OR($AH$11="Northbound",$AH$11="Eastbound")),'Raw Data'!AQ295,IF(AND($AE$11=$AL$2,OR($AH$11="Northbound",$AH$11="Eastbound")),'Raw Data'!AQ502,IF(AND($AE$11=$AL$3,OR($AH$11="Northbound",$AH$11="Eastbound")),'Raw Data'!AQ709,IF(AND($AE$11=$AL$4,OR($AH$11="Northbound",$AH$11="Eastbound")),'Raw Data'!AQ916,IF(AND($AE$11=$AL$5,OR($AH$11="Northbound",$AH$11="Eastbound")),'Raw Data'!AQ1123,IF(AND($AE$11=$AL$6,OR($AH$11="Northbound",$AH$11="Eastbound")),'Raw Data'!AQ1330,IF(AND($AE$11=$AL$7,OR($AH$11="Northbound",$AH$11="Eastbound")),'Raw Data'!AQ1537,IF(AND($AE$11=$AL$1,OR($AH$11="Southbound",$AH$11="Westbound")),'Raw Data'!AQ296,IF(AND($AE$11=$AL$2,OR($AH$11="Southbound",$AH$11="Westbound")),'Raw Data'!AQ503,IF(AND($AE$11=$AL$3,OR($AH$11="Southbound",$AH$11="Westbound")),'Raw Data'!AQ710,IF(AND($AE$11=$AL$4,OR($AH$11="Southbound",$AH$11="Westbound")),'Raw Data'!AQ917,IF(AND($AE$11=$AL$5,OR($AH$11="Southbound",$AH$11="Westbound")),'Raw Data'!AQ1124,IF(AND($AE$11=$AL$6,OR($AH$11="Southbound",$AH$11="Westbound")),'Raw Data'!AQ1331,IF(AND($AE$11=$AL$7,OR($AH$11="Southbound",$AH$11="Westbound")),'Raw Data'!AQ1538,IF(AND($AE$11=$AL$1,$AH$11="Combined"),SUM('Raw Data'!AQ295:AQ296),IF(AND($AE$11=$AL$2,$AH$11="Combined"),SUM('Raw Data'!AQ502:AQ503),IF(AND($AE$11=$AL$3,$AH$11="Combined"),SUM('Raw Data'!AQ709:AQ710),IF(AND($AE$11=$AL$4,$AH$11="Combined"),SUM('Raw Data'!AQ916:AQ917),IF(AND($AE$11=$AL$5,$AH$11="Combined"),SUM('Raw Data'!AQ1123:AQ1124),IF(AND($AE$11=$AL$6,$AH$11="Combined"),SUM('Raw Data'!AQ1330:AQ1331),IF(AND($AE$11=$AL$7,$AH$11="Combined"),SUM('Raw Data'!AQ1537:AQ1538),"Error")))))))))))))))))))))</f>
        <v>2</v>
      </c>
      <c r="H100" s="6">
        <f>IF(AND($AE$11=$AL$1,OR($AH$11="Northbound",$AH$11="Eastbound")),'Raw Data'!AR295,IF(AND($AE$11=$AL$2,OR($AH$11="Northbound",$AH$11="Eastbound")),'Raw Data'!AR502,IF(AND($AE$11=$AL$3,OR($AH$11="Northbound",$AH$11="Eastbound")),'Raw Data'!AR709,IF(AND($AE$11=$AL$4,OR($AH$11="Northbound",$AH$11="Eastbound")),'Raw Data'!AR916,IF(AND($AE$11=$AL$5,OR($AH$11="Northbound",$AH$11="Eastbound")),'Raw Data'!AR1123,IF(AND($AE$11=$AL$6,OR($AH$11="Northbound",$AH$11="Eastbound")),'Raw Data'!AR1330,IF(AND($AE$11=$AL$7,OR($AH$11="Northbound",$AH$11="Eastbound")),'Raw Data'!AR1537,IF(AND($AE$11=$AL$1,OR($AH$11="Southbound",$AH$11="Westbound")),'Raw Data'!AR296,IF(AND($AE$11=$AL$2,OR($AH$11="Southbound",$AH$11="Westbound")),'Raw Data'!AR503,IF(AND($AE$11=$AL$3,OR($AH$11="Southbound",$AH$11="Westbound")),'Raw Data'!AR710,IF(AND($AE$11=$AL$4,OR($AH$11="Southbound",$AH$11="Westbound")),'Raw Data'!AR917,IF(AND($AE$11=$AL$5,OR($AH$11="Southbound",$AH$11="Westbound")),'Raw Data'!AR1124,IF(AND($AE$11=$AL$6,OR($AH$11="Southbound",$AH$11="Westbound")),'Raw Data'!AR1331,IF(AND($AE$11=$AL$7,OR($AH$11="Southbound",$AH$11="Westbound")),'Raw Data'!AR1538,IF(AND($AE$11=$AL$1,$AH$11="Combined"),SUM('Raw Data'!AR295:AR296),IF(AND($AE$11=$AL$2,$AH$11="Combined"),SUM('Raw Data'!AR502:AR503),IF(AND($AE$11=$AL$3,$AH$11="Combined"),SUM('Raw Data'!AR709:AR710),IF(AND($AE$11=$AL$4,$AH$11="Combined"),SUM('Raw Data'!AR916:AR917),IF(AND($AE$11=$AL$5,$AH$11="Combined"),SUM('Raw Data'!AR1123:AR1124),IF(AND($AE$11=$AL$6,$AH$11="Combined"),SUM('Raw Data'!AR1330:AR1331),IF(AND($AE$11=$AL$7,$AH$11="Combined"),SUM('Raw Data'!AR1537:AR1538),"Error")))))))))))))))))))))</f>
        <v>1</v>
      </c>
      <c r="I100" s="6">
        <f>IF(AND($AE$11=$AL$1,OR($AH$11="Northbound",$AH$11="Eastbound")),'Raw Data'!AS295,IF(AND($AE$11=$AL$2,OR($AH$11="Northbound",$AH$11="Eastbound")),'Raw Data'!AS502,IF(AND($AE$11=$AL$3,OR($AH$11="Northbound",$AH$11="Eastbound")),'Raw Data'!AS709,IF(AND($AE$11=$AL$4,OR($AH$11="Northbound",$AH$11="Eastbound")),'Raw Data'!AS916,IF(AND($AE$11=$AL$5,OR($AH$11="Northbound",$AH$11="Eastbound")),'Raw Data'!AS1123,IF(AND($AE$11=$AL$6,OR($AH$11="Northbound",$AH$11="Eastbound")),'Raw Data'!AS1330,IF(AND($AE$11=$AL$7,OR($AH$11="Northbound",$AH$11="Eastbound")),'Raw Data'!AS1537,IF(AND($AE$11=$AL$1,OR($AH$11="Southbound",$AH$11="Westbound")),'Raw Data'!AS296,IF(AND($AE$11=$AL$2,OR($AH$11="Southbound",$AH$11="Westbound")),'Raw Data'!AS503,IF(AND($AE$11=$AL$3,OR($AH$11="Southbound",$AH$11="Westbound")),'Raw Data'!AS710,IF(AND($AE$11=$AL$4,OR($AH$11="Southbound",$AH$11="Westbound")),'Raw Data'!AS917,IF(AND($AE$11=$AL$5,OR($AH$11="Southbound",$AH$11="Westbound")),'Raw Data'!AS1124,IF(AND($AE$11=$AL$6,OR($AH$11="Southbound",$AH$11="Westbound")),'Raw Data'!AS1331,IF(AND($AE$11=$AL$7,OR($AH$11="Southbound",$AH$11="Westbound")),'Raw Data'!AS1538,IF(AND($AE$11=$AL$1,$AH$11="Combined"),SUM('Raw Data'!AS295:AS296),IF(AND($AE$11=$AL$2,$AH$11="Combined"),SUM('Raw Data'!AS502:AS503),IF(AND($AE$11=$AL$3,$AH$11="Combined"),SUM('Raw Data'!AS709:AS710),IF(AND($AE$11=$AL$4,$AH$11="Combined"),SUM('Raw Data'!AS916:AS917),IF(AND($AE$11=$AL$5,$AH$11="Combined"),SUM('Raw Data'!AS1123:AS1124),IF(AND($AE$11=$AL$6,$AH$11="Combined"),SUM('Raw Data'!AS1330:AS1331),IF(AND($AE$11=$AL$7,$AH$11="Combined"),SUM('Raw Data'!AS1537:AS1538),"Error")))))))))))))))))))))</f>
        <v>0</v>
      </c>
      <c r="J100" s="6">
        <f>IF(AND($AE$11=$AL$1,OR($AH$11="Northbound",$AH$11="Eastbound")),'Raw Data'!AT295,IF(AND($AE$11=$AL$2,OR($AH$11="Northbound",$AH$11="Eastbound")),'Raw Data'!AT502,IF(AND($AE$11=$AL$3,OR($AH$11="Northbound",$AH$11="Eastbound")),'Raw Data'!AT709,IF(AND($AE$11=$AL$4,OR($AH$11="Northbound",$AH$11="Eastbound")),'Raw Data'!AT916,IF(AND($AE$11=$AL$5,OR($AH$11="Northbound",$AH$11="Eastbound")),'Raw Data'!AT1123,IF(AND($AE$11=$AL$6,OR($AH$11="Northbound",$AH$11="Eastbound")),'Raw Data'!AT1330,IF(AND($AE$11=$AL$7,OR($AH$11="Northbound",$AH$11="Eastbound")),'Raw Data'!AT1537,IF(AND($AE$11=$AL$1,OR($AH$11="Southbound",$AH$11="Westbound")),'Raw Data'!AT296,IF(AND($AE$11=$AL$2,OR($AH$11="Southbound",$AH$11="Westbound")),'Raw Data'!AT503,IF(AND($AE$11=$AL$3,OR($AH$11="Southbound",$AH$11="Westbound")),'Raw Data'!AT710,IF(AND($AE$11=$AL$4,OR($AH$11="Southbound",$AH$11="Westbound")),'Raw Data'!AT917,IF(AND($AE$11=$AL$5,OR($AH$11="Southbound",$AH$11="Westbound")),'Raw Data'!AT1124,IF(AND($AE$11=$AL$6,OR($AH$11="Southbound",$AH$11="Westbound")),'Raw Data'!AT1331,IF(AND($AE$11=$AL$7,OR($AH$11="Southbound",$AH$11="Westbound")),'Raw Data'!AT1538,IF(AND($AE$11=$AL$1,$AH$11="Combined"),SUM('Raw Data'!AT295:AT296),IF(AND($AE$11=$AL$2,$AH$11="Combined"),SUM('Raw Data'!AT502:AT503),IF(AND($AE$11=$AL$3,$AH$11="Combined"),SUM('Raw Data'!AT709:AT710),IF(AND($AE$11=$AL$4,$AH$11="Combined"),SUM('Raw Data'!AT916:AT917),IF(AND($AE$11=$AL$5,$AH$11="Combined"),SUM('Raw Data'!AT1123:AT1124),IF(AND($AE$11=$AL$6,$AH$11="Combined"),SUM('Raw Data'!AT1330:AT1331),IF(AND($AE$11=$AL$7,$AH$11="Combined"),SUM('Raw Data'!AT1537:AT1538),"Error")))))))))))))))))))))</f>
        <v>0</v>
      </c>
      <c r="K100" s="6">
        <f>IF(AND($AE$11=$AL$1,OR($AH$11="Northbound",$AH$11="Eastbound")),'Raw Data'!AU295,IF(AND($AE$11=$AL$2,OR($AH$11="Northbound",$AH$11="Eastbound")),'Raw Data'!AU502,IF(AND($AE$11=$AL$3,OR($AH$11="Northbound",$AH$11="Eastbound")),'Raw Data'!AU709,IF(AND($AE$11=$AL$4,OR($AH$11="Northbound",$AH$11="Eastbound")),'Raw Data'!AU916,IF(AND($AE$11=$AL$5,OR($AH$11="Northbound",$AH$11="Eastbound")),'Raw Data'!AU1123,IF(AND($AE$11=$AL$6,OR($AH$11="Northbound",$AH$11="Eastbound")),'Raw Data'!AU1330,IF(AND($AE$11=$AL$7,OR($AH$11="Northbound",$AH$11="Eastbound")),'Raw Data'!AU1537,IF(AND($AE$11=$AL$1,OR($AH$11="Southbound",$AH$11="Westbound")),'Raw Data'!AU296,IF(AND($AE$11=$AL$2,OR($AH$11="Southbound",$AH$11="Westbound")),'Raw Data'!AU503,IF(AND($AE$11=$AL$3,OR($AH$11="Southbound",$AH$11="Westbound")),'Raw Data'!AU710,IF(AND($AE$11=$AL$4,OR($AH$11="Southbound",$AH$11="Westbound")),'Raw Data'!AU917,IF(AND($AE$11=$AL$5,OR($AH$11="Southbound",$AH$11="Westbound")),'Raw Data'!AU1124,IF(AND($AE$11=$AL$6,OR($AH$11="Southbound",$AH$11="Westbound")),'Raw Data'!AU1331,IF(AND($AE$11=$AL$7,OR($AH$11="Southbound",$AH$11="Westbound")),'Raw Data'!AU1538,IF(AND($AE$11=$AL$1,$AH$11="Combined"),SUM('Raw Data'!AU295:AU296),IF(AND($AE$11=$AL$2,$AH$11="Combined"),SUM('Raw Data'!AU502:AU503),IF(AND($AE$11=$AL$3,$AH$11="Combined"),SUM('Raw Data'!AU709:AU710),IF(AND($AE$11=$AL$4,$AH$11="Combined"),SUM('Raw Data'!AU916:AU917),IF(AND($AE$11=$AL$5,$AH$11="Combined"),SUM('Raw Data'!AU1123:AU1124),IF(AND($AE$11=$AL$6,$AH$11="Combined"),SUM('Raw Data'!AU1330:AU1331),IF(AND($AE$11=$AL$7,$AH$11="Combined"),SUM('Raw Data'!AU1537:AU1538),"Error")))))))))))))))))))))</f>
        <v>0</v>
      </c>
      <c r="L100" s="6">
        <f>IF(AND($AE$11=$AL$1,OR($AH$11="Northbound",$AH$11="Eastbound")),'Raw Data'!AV295,IF(AND($AE$11=$AL$2,OR($AH$11="Northbound",$AH$11="Eastbound")),'Raw Data'!AV502,IF(AND($AE$11=$AL$3,OR($AH$11="Northbound",$AH$11="Eastbound")),'Raw Data'!AV709,IF(AND($AE$11=$AL$4,OR($AH$11="Northbound",$AH$11="Eastbound")),'Raw Data'!AV916,IF(AND($AE$11=$AL$5,OR($AH$11="Northbound",$AH$11="Eastbound")),'Raw Data'!AV1123,IF(AND($AE$11=$AL$6,OR($AH$11="Northbound",$AH$11="Eastbound")),'Raw Data'!AV1330,IF(AND($AE$11=$AL$7,OR($AH$11="Northbound",$AH$11="Eastbound")),'Raw Data'!AV1537,IF(AND($AE$11=$AL$1,OR($AH$11="Southbound",$AH$11="Westbound")),'Raw Data'!AV296,IF(AND($AE$11=$AL$2,OR($AH$11="Southbound",$AH$11="Westbound")),'Raw Data'!AV503,IF(AND($AE$11=$AL$3,OR($AH$11="Southbound",$AH$11="Westbound")),'Raw Data'!AV710,IF(AND($AE$11=$AL$4,OR($AH$11="Southbound",$AH$11="Westbound")),'Raw Data'!AV917,IF(AND($AE$11=$AL$5,OR($AH$11="Southbound",$AH$11="Westbound")),'Raw Data'!AV1124,IF(AND($AE$11=$AL$6,OR($AH$11="Southbound",$AH$11="Westbound")),'Raw Data'!AV1331,IF(AND($AE$11=$AL$7,OR($AH$11="Southbound",$AH$11="Westbound")),'Raw Data'!AV1538,IF(AND($AE$11=$AL$1,$AH$11="Combined"),SUM('Raw Data'!AV295:AV296),IF(AND($AE$11=$AL$2,$AH$11="Combined"),SUM('Raw Data'!AV502:AV503),IF(AND($AE$11=$AL$3,$AH$11="Combined"),SUM('Raw Data'!AV709:AV710),IF(AND($AE$11=$AL$4,$AH$11="Combined"),SUM('Raw Data'!AV916:AV917),IF(AND($AE$11=$AL$5,$AH$11="Combined"),SUM('Raw Data'!AV1123:AV1124),IF(AND($AE$11=$AL$6,$AH$11="Combined"),SUM('Raw Data'!AV1330:AV1331),IF(AND($AE$11=$AL$7,$AH$11="Combined"),SUM('Raw Data'!AV1537:AV1538),"Error")))))))))))))))))))))</f>
        <v>0</v>
      </c>
      <c r="M100" s="6">
        <f>IF(AND($AE$11=$AL$1,OR($AH$11="Northbound",$AH$11="Eastbound")),'Raw Data'!AW295,IF(AND($AE$11=$AL$2,OR($AH$11="Northbound",$AH$11="Eastbound")),'Raw Data'!AW502,IF(AND($AE$11=$AL$3,OR($AH$11="Northbound",$AH$11="Eastbound")),'Raw Data'!AW709,IF(AND($AE$11=$AL$4,OR($AH$11="Northbound",$AH$11="Eastbound")),'Raw Data'!AW916,IF(AND($AE$11=$AL$5,OR($AH$11="Northbound",$AH$11="Eastbound")),'Raw Data'!AW1123,IF(AND($AE$11=$AL$6,OR($AH$11="Northbound",$AH$11="Eastbound")),'Raw Data'!AW1330,IF(AND($AE$11=$AL$7,OR($AH$11="Northbound",$AH$11="Eastbound")),'Raw Data'!AW1537,IF(AND($AE$11=$AL$1,OR($AH$11="Southbound",$AH$11="Westbound")),'Raw Data'!AW296,IF(AND($AE$11=$AL$2,OR($AH$11="Southbound",$AH$11="Westbound")),'Raw Data'!AW503,IF(AND($AE$11=$AL$3,OR($AH$11="Southbound",$AH$11="Westbound")),'Raw Data'!AW710,IF(AND($AE$11=$AL$4,OR($AH$11="Southbound",$AH$11="Westbound")),'Raw Data'!AW917,IF(AND($AE$11=$AL$5,OR($AH$11="Southbound",$AH$11="Westbound")),'Raw Data'!AW1124,IF(AND($AE$11=$AL$6,OR($AH$11="Southbound",$AH$11="Westbound")),'Raw Data'!AW1331,IF(AND($AE$11=$AL$7,OR($AH$11="Southbound",$AH$11="Westbound")),'Raw Data'!AW1538,IF(AND($AE$11=$AL$1,$AH$11="Combined"),SUM('Raw Data'!AW295:AW296),IF(AND($AE$11=$AL$2,$AH$11="Combined"),SUM('Raw Data'!AW502:AW503),IF(AND($AE$11=$AL$3,$AH$11="Combined"),SUM('Raw Data'!AW709:AW710),IF(AND($AE$11=$AL$4,$AH$11="Combined"),SUM('Raw Data'!AW916:AW917),IF(AND($AE$11=$AL$5,$AH$11="Combined"),SUM('Raw Data'!AW1123:AW1124),IF(AND($AE$11=$AL$6,$AH$11="Combined"),SUM('Raw Data'!AW1330:AW1331),IF(AND($AE$11=$AL$7,$AH$11="Combined"),SUM('Raw Data'!AW1537:AW1538),"Error")))))))))))))))))))))</f>
        <v>0</v>
      </c>
      <c r="N100" s="6">
        <f>IF(AND($AE$11=$AL$1,OR($AH$11="Northbound",$AH$11="Eastbound")),'Raw Data'!AX295,IF(AND($AE$11=$AL$2,OR($AH$11="Northbound",$AH$11="Eastbound")),'Raw Data'!AX502,IF(AND($AE$11=$AL$3,OR($AH$11="Northbound",$AH$11="Eastbound")),'Raw Data'!AX709,IF(AND($AE$11=$AL$4,OR($AH$11="Northbound",$AH$11="Eastbound")),'Raw Data'!AX916,IF(AND($AE$11=$AL$5,OR($AH$11="Northbound",$AH$11="Eastbound")),'Raw Data'!AX1123,IF(AND($AE$11=$AL$6,OR($AH$11="Northbound",$AH$11="Eastbound")),'Raw Data'!AX1330,IF(AND($AE$11=$AL$7,OR($AH$11="Northbound",$AH$11="Eastbound")),'Raw Data'!AX1537,IF(AND($AE$11=$AL$1,OR($AH$11="Southbound",$AH$11="Westbound")),'Raw Data'!AX296,IF(AND($AE$11=$AL$2,OR($AH$11="Southbound",$AH$11="Westbound")),'Raw Data'!AX503,IF(AND($AE$11=$AL$3,OR($AH$11="Southbound",$AH$11="Westbound")),'Raw Data'!AX710,IF(AND($AE$11=$AL$4,OR($AH$11="Southbound",$AH$11="Westbound")),'Raw Data'!AX917,IF(AND($AE$11=$AL$5,OR($AH$11="Southbound",$AH$11="Westbound")),'Raw Data'!AX1124,IF(AND($AE$11=$AL$6,OR($AH$11="Southbound",$AH$11="Westbound")),'Raw Data'!AX1331,IF(AND($AE$11=$AL$7,OR($AH$11="Southbound",$AH$11="Westbound")),'Raw Data'!AX1538,IF(AND($AE$11=$AL$1,$AH$11="Combined"),SUM('Raw Data'!AX295:AX296),IF(AND($AE$11=$AL$2,$AH$11="Combined"),SUM('Raw Data'!AX502:AX503),IF(AND($AE$11=$AL$3,$AH$11="Combined"),SUM('Raw Data'!AX709:AX710),IF(AND($AE$11=$AL$4,$AH$11="Combined"),SUM('Raw Data'!AX916:AX917),IF(AND($AE$11=$AL$5,$AH$11="Combined"),SUM('Raw Data'!AX1123:AX1124),IF(AND($AE$11=$AL$6,$AH$11="Combined"),SUM('Raw Data'!AX1330:AX1331),IF(AND($AE$11=$AL$7,$AH$11="Combined"),SUM('Raw Data'!AX1537:AX1538),"Error")))))))))))))))))))))</f>
        <v>0</v>
      </c>
      <c r="O100" s="6">
        <f>IF(AND($AE$11=$AL$1,OR($AH$11="Northbound",$AH$11="Eastbound")),'Raw Data'!AY295,IF(AND($AE$11=$AL$2,OR($AH$11="Northbound",$AH$11="Eastbound")),'Raw Data'!AY502,IF(AND($AE$11=$AL$3,OR($AH$11="Northbound",$AH$11="Eastbound")),'Raw Data'!AY709,IF(AND($AE$11=$AL$4,OR($AH$11="Northbound",$AH$11="Eastbound")),'Raw Data'!AY916,IF(AND($AE$11=$AL$5,OR($AH$11="Northbound",$AH$11="Eastbound")),'Raw Data'!AY1123,IF(AND($AE$11=$AL$6,OR($AH$11="Northbound",$AH$11="Eastbound")),'Raw Data'!AY1330,IF(AND($AE$11=$AL$7,OR($AH$11="Northbound",$AH$11="Eastbound")),'Raw Data'!AY1537,IF(AND($AE$11=$AL$1,OR($AH$11="Southbound",$AH$11="Westbound")),'Raw Data'!AY296,IF(AND($AE$11=$AL$2,OR($AH$11="Southbound",$AH$11="Westbound")),'Raw Data'!AY503,IF(AND($AE$11=$AL$3,OR($AH$11="Southbound",$AH$11="Westbound")),'Raw Data'!AY710,IF(AND($AE$11=$AL$4,OR($AH$11="Southbound",$AH$11="Westbound")),'Raw Data'!AY917,IF(AND($AE$11=$AL$5,OR($AH$11="Southbound",$AH$11="Westbound")),'Raw Data'!AY1124,IF(AND($AE$11=$AL$6,OR($AH$11="Southbound",$AH$11="Westbound")),'Raw Data'!AY1331,IF(AND($AE$11=$AL$7,OR($AH$11="Southbound",$AH$11="Westbound")),'Raw Data'!AY1538,IF(AND($AE$11=$AL$1,$AH$11="Combined"),SUM('Raw Data'!AY295:AY296),IF(AND($AE$11=$AL$2,$AH$11="Combined"),SUM('Raw Data'!AY502:AY503),IF(AND($AE$11=$AL$3,$AH$11="Combined"),SUM('Raw Data'!AY709:AY710),IF(AND($AE$11=$AL$4,$AH$11="Combined"),SUM('Raw Data'!AY916:AY917),IF(AND($AE$11=$AL$5,$AH$11="Combined"),SUM('Raw Data'!AY1123:AY1124),IF(AND($AE$11=$AL$6,$AH$11="Combined"),SUM('Raw Data'!AY1330:AY1331),IF(AND($AE$11=$AL$7,$AH$11="Combined"),SUM('Raw Data'!AY1537:AY1538),"Error")))))))))))))))))))))</f>
        <v>0</v>
      </c>
      <c r="P100" s="6">
        <f>IF(AND($AE$11=$AL$1,OR($AH$11="Northbound",$AH$11="Eastbound")),'Raw Data'!AZ295,IF(AND($AE$11=$AL$2,OR($AH$11="Northbound",$AH$11="Eastbound")),'Raw Data'!AZ502,IF(AND($AE$11=$AL$3,OR($AH$11="Northbound",$AH$11="Eastbound")),'Raw Data'!AZ709,IF(AND($AE$11=$AL$4,OR($AH$11="Northbound",$AH$11="Eastbound")),'Raw Data'!AZ916,IF(AND($AE$11=$AL$5,OR($AH$11="Northbound",$AH$11="Eastbound")),'Raw Data'!AZ1123,IF(AND($AE$11=$AL$6,OR($AH$11="Northbound",$AH$11="Eastbound")),'Raw Data'!AZ1330,IF(AND($AE$11=$AL$7,OR($AH$11="Northbound",$AH$11="Eastbound")),'Raw Data'!AZ1537,IF(AND($AE$11=$AL$1,OR($AH$11="Southbound",$AH$11="Westbound")),'Raw Data'!AZ296,IF(AND($AE$11=$AL$2,OR($AH$11="Southbound",$AH$11="Westbound")),'Raw Data'!AZ503,IF(AND($AE$11=$AL$3,OR($AH$11="Southbound",$AH$11="Westbound")),'Raw Data'!AZ710,IF(AND($AE$11=$AL$4,OR($AH$11="Southbound",$AH$11="Westbound")),'Raw Data'!AZ917,IF(AND($AE$11=$AL$5,OR($AH$11="Southbound",$AH$11="Westbound")),'Raw Data'!AZ1124,IF(AND($AE$11=$AL$6,OR($AH$11="Southbound",$AH$11="Westbound")),'Raw Data'!AZ1331,IF(AND($AE$11=$AL$7,OR($AH$11="Southbound",$AH$11="Westbound")),'Raw Data'!AZ1538,IF(AND($AE$11=$AL$1,$AH$11="Combined"),SUM('Raw Data'!AZ295:AZ296),IF(AND($AE$11=$AL$2,$AH$11="Combined"),SUM('Raw Data'!AZ502:AZ503),IF(AND($AE$11=$AL$3,$AH$11="Combined"),SUM('Raw Data'!AZ709:AZ710),IF(AND($AE$11=$AL$4,$AH$11="Combined"),SUM('Raw Data'!AZ916:AZ917),IF(AND($AE$11=$AL$5,$AH$11="Combined"),SUM('Raw Data'!AZ1123:AZ1124),IF(AND($AE$11=$AL$6,$AH$11="Combined"),SUM('Raw Data'!AZ1330:AZ1331),IF(AND($AE$11=$AL$7,$AH$11="Combined"),SUM('Raw Data'!AZ1537:AZ1538),"Error")))))))))))))))))))))</f>
        <v>0</v>
      </c>
      <c r="Q100" s="6">
        <f>IF(AND($AE$11=$AL$1,OR($AH$11="Northbound",$AH$11="Eastbound")),'Raw Data'!BA295,IF(AND($AE$11=$AL$2,OR($AH$11="Northbound",$AH$11="Eastbound")),'Raw Data'!BA502,IF(AND($AE$11=$AL$3,OR($AH$11="Northbound",$AH$11="Eastbound")),'Raw Data'!BA709,IF(AND($AE$11=$AL$4,OR($AH$11="Northbound",$AH$11="Eastbound")),'Raw Data'!BA916,IF(AND($AE$11=$AL$5,OR($AH$11="Northbound",$AH$11="Eastbound")),'Raw Data'!BA1123,IF(AND($AE$11=$AL$6,OR($AH$11="Northbound",$AH$11="Eastbound")),'Raw Data'!BA1330,IF(AND($AE$11=$AL$7,OR($AH$11="Northbound",$AH$11="Eastbound")),'Raw Data'!BA1537,IF(AND($AE$11=$AL$1,OR($AH$11="Southbound",$AH$11="Westbound")),'Raw Data'!BA296,IF(AND($AE$11=$AL$2,OR($AH$11="Southbound",$AH$11="Westbound")),'Raw Data'!BA503,IF(AND($AE$11=$AL$3,OR($AH$11="Southbound",$AH$11="Westbound")),'Raw Data'!BA710,IF(AND($AE$11=$AL$4,OR($AH$11="Southbound",$AH$11="Westbound")),'Raw Data'!BA917,IF(AND($AE$11=$AL$5,OR($AH$11="Southbound",$AH$11="Westbound")),'Raw Data'!BA1124,IF(AND($AE$11=$AL$6,OR($AH$11="Southbound",$AH$11="Westbound")),'Raw Data'!BA1331,IF(AND($AE$11=$AL$7,OR($AH$11="Southbound",$AH$11="Westbound")),'Raw Data'!BA1538,IF(AND($AE$11=$AL$1,$AH$11="Combined"),SUM('Raw Data'!BA295:BA296),IF(AND($AE$11=$AL$2,$AH$11="Combined"),SUM('Raw Data'!BA502:BA503),IF(AND($AE$11=$AL$3,$AH$11="Combined"),SUM('Raw Data'!BA709:BA710),IF(AND($AE$11=$AL$4,$AH$11="Combined"),SUM('Raw Data'!BA916:BA917),IF(AND($AE$11=$AL$5,$AH$11="Combined"),SUM('Raw Data'!BA1123:BA1124),IF(AND($AE$11=$AL$6,$AH$11="Combined"),SUM('Raw Data'!BA1330:BA1331),IF(AND($AE$11=$AL$7,$AH$11="Combined"),SUM('Raw Data'!BA1537:BA1538),"Error")))))))))))))))))))))</f>
        <v>0</v>
      </c>
      <c r="R100" s="6">
        <f>IF(AND($AE$11=$AL$1,OR($AH$11="Northbound",$AH$11="Eastbound")),'Raw Data'!BB295,IF(AND($AE$11=$AL$2,OR($AH$11="Northbound",$AH$11="Eastbound")),'Raw Data'!BB502,IF(AND($AE$11=$AL$3,OR($AH$11="Northbound",$AH$11="Eastbound")),'Raw Data'!BB709,IF(AND($AE$11=$AL$4,OR($AH$11="Northbound",$AH$11="Eastbound")),'Raw Data'!BB916,IF(AND($AE$11=$AL$5,OR($AH$11="Northbound",$AH$11="Eastbound")),'Raw Data'!BB1123,IF(AND($AE$11=$AL$6,OR($AH$11="Northbound",$AH$11="Eastbound")),'Raw Data'!BB1330,IF(AND($AE$11=$AL$7,OR($AH$11="Northbound",$AH$11="Eastbound")),'Raw Data'!BB1537,IF(AND($AE$11=$AL$1,OR($AH$11="Southbound",$AH$11="Westbound")),'Raw Data'!BB296,IF(AND($AE$11=$AL$2,OR($AH$11="Southbound",$AH$11="Westbound")),'Raw Data'!BB503,IF(AND($AE$11=$AL$3,OR($AH$11="Southbound",$AH$11="Westbound")),'Raw Data'!BB710,IF(AND($AE$11=$AL$4,OR($AH$11="Southbound",$AH$11="Westbound")),'Raw Data'!BB917,IF(AND($AE$11=$AL$5,OR($AH$11="Southbound",$AH$11="Westbound")),'Raw Data'!BB1124,IF(AND($AE$11=$AL$6,OR($AH$11="Southbound",$AH$11="Westbound")),'Raw Data'!BB1331,IF(AND($AE$11=$AL$7,OR($AH$11="Southbound",$AH$11="Westbound")),'Raw Data'!BB1538,IF(AND($AE$11=$AL$1,$AH$11="Combined"),SUM('Raw Data'!BB295:BB296),IF(AND($AE$11=$AL$2,$AH$11="Combined"),SUM('Raw Data'!BB502:BB503),IF(AND($AE$11=$AL$3,$AH$11="Combined"),SUM('Raw Data'!BB709:BB710),IF(AND($AE$11=$AL$4,$AH$11="Combined"),SUM('Raw Data'!BB916:BB917),IF(AND($AE$11=$AL$5,$AH$11="Combined"),SUM('Raw Data'!BB1123:BB1124),IF(AND($AE$11=$AL$6,$AH$11="Combined"),SUM('Raw Data'!BB1330:BB1331),IF(AND($AE$11=$AL$7,$AH$11="Combined"),SUM('Raw Data'!BB1537:BB1538),"Error")))))))))))))))))))))</f>
        <v>0</v>
      </c>
      <c r="S100" s="6">
        <f>IF(AND($AE$11=$AL$1,OR($AH$11="Northbound",$AH$11="Eastbound")),'Raw Data'!BC295,IF(AND($AE$11=$AL$2,OR($AH$11="Northbound",$AH$11="Eastbound")),'Raw Data'!BC502,IF(AND($AE$11=$AL$3,OR($AH$11="Northbound",$AH$11="Eastbound")),'Raw Data'!BC709,IF(AND($AE$11=$AL$4,OR($AH$11="Northbound",$AH$11="Eastbound")),'Raw Data'!BC916,IF(AND($AE$11=$AL$5,OR($AH$11="Northbound",$AH$11="Eastbound")),'Raw Data'!BC1123,IF(AND($AE$11=$AL$6,OR($AH$11="Northbound",$AH$11="Eastbound")),'Raw Data'!BC1330,IF(AND($AE$11=$AL$7,OR($AH$11="Northbound",$AH$11="Eastbound")),'Raw Data'!BC1537,IF(AND($AE$11=$AL$1,OR($AH$11="Southbound",$AH$11="Westbound")),'Raw Data'!BC296,IF(AND($AE$11=$AL$2,OR($AH$11="Southbound",$AH$11="Westbound")),'Raw Data'!BC503,IF(AND($AE$11=$AL$3,OR($AH$11="Southbound",$AH$11="Westbound")),'Raw Data'!BC710,IF(AND($AE$11=$AL$4,OR($AH$11="Southbound",$AH$11="Westbound")),'Raw Data'!BC917,IF(AND($AE$11=$AL$5,OR($AH$11="Southbound",$AH$11="Westbound")),'Raw Data'!BC1124,IF(AND($AE$11=$AL$6,OR($AH$11="Southbound",$AH$11="Westbound")),'Raw Data'!BC1331,IF(AND($AE$11=$AL$7,OR($AH$11="Southbound",$AH$11="Westbound")),'Raw Data'!BC1538,IF(AND($AE$11=$AL$1,$AH$11="Combined"),SUM('Raw Data'!BC295:BC296),IF(AND($AE$11=$AL$2,$AH$11="Combined"),SUM('Raw Data'!BC502:BC503),IF(AND($AE$11=$AL$3,$AH$11="Combined"),SUM('Raw Data'!BC709:BC710),IF(AND($AE$11=$AL$4,$AH$11="Combined"),SUM('Raw Data'!BC916:BC917),IF(AND($AE$11=$AL$5,$AH$11="Combined"),SUM('Raw Data'!BC1123:BC1124),IF(AND($AE$11=$AL$6,$AH$11="Combined"),SUM('Raw Data'!BC1330:BC1331),IF(AND($AE$11=$AL$7,$AH$11="Combined"),SUM('Raw Data'!BC1537:BC1538),"Error")))))))))))))))))))))</f>
        <v>0</v>
      </c>
      <c r="T100" s="6">
        <f>IF(AND($AE$11=$AL$1,OR($AH$11="Northbound",$AH$11="Eastbound")),'Raw Data'!BD295,IF(AND($AE$11=$AL$2,OR($AH$11="Northbound",$AH$11="Eastbound")),'Raw Data'!BD502,IF(AND($AE$11=$AL$3,OR($AH$11="Northbound",$AH$11="Eastbound")),'Raw Data'!BD709,IF(AND($AE$11=$AL$4,OR($AH$11="Northbound",$AH$11="Eastbound")),'Raw Data'!BD916,IF(AND($AE$11=$AL$5,OR($AH$11="Northbound",$AH$11="Eastbound")),'Raw Data'!BD1123,IF(AND($AE$11=$AL$6,OR($AH$11="Northbound",$AH$11="Eastbound")),'Raw Data'!BD1330,IF(AND($AE$11=$AL$7,OR($AH$11="Northbound",$AH$11="Eastbound")),'Raw Data'!BD1537,IF(AND($AE$11=$AL$1,OR($AH$11="Southbound",$AH$11="Westbound")),'Raw Data'!BD296,IF(AND($AE$11=$AL$2,OR($AH$11="Southbound",$AH$11="Westbound")),'Raw Data'!BD503,IF(AND($AE$11=$AL$3,OR($AH$11="Southbound",$AH$11="Westbound")),'Raw Data'!BD710,IF(AND($AE$11=$AL$4,OR($AH$11="Southbound",$AH$11="Westbound")),'Raw Data'!BD917,IF(AND($AE$11=$AL$5,OR($AH$11="Southbound",$AH$11="Westbound")),'Raw Data'!BD1124,IF(AND($AE$11=$AL$6,OR($AH$11="Southbound",$AH$11="Westbound")),'Raw Data'!BD1331,IF(AND($AE$11=$AL$7,OR($AH$11="Southbound",$AH$11="Westbound")),'Raw Data'!BD1538,IF(AND($AE$11=$AL$1,$AH$11="Combined"),SUM('Raw Data'!BD295:BD296),IF(AND($AE$11=$AL$2,$AH$11="Combined"),SUM('Raw Data'!BD502:BD503),IF(AND($AE$11=$AL$3,$AH$11="Combined"),SUM('Raw Data'!BD709:BD710),IF(AND($AE$11=$AL$4,$AH$11="Combined"),SUM('Raw Data'!BD916:BD917),IF(AND($AE$11=$AL$5,$AH$11="Combined"),SUM('Raw Data'!BD1123:BD1124),IF(AND($AE$11=$AL$6,$AH$11="Combined"),SUM('Raw Data'!BD1330:BD1331),IF(AND($AE$11=$AL$7,$AH$11="Combined"),SUM('Raw Data'!BD1537:BD1538),"Error")))))))))))))))))))))</f>
        <v>0</v>
      </c>
      <c r="U100" s="6">
        <f>IF(AND($AE$11=$AL$1,OR($AH$11="Northbound",$AH$11="Eastbound")),'Raw Data'!BE295,IF(AND($AE$11=$AL$2,OR($AH$11="Northbound",$AH$11="Eastbound")),'Raw Data'!BE502,IF(AND($AE$11=$AL$3,OR($AH$11="Northbound",$AH$11="Eastbound")),'Raw Data'!BE709,IF(AND($AE$11=$AL$4,OR($AH$11="Northbound",$AH$11="Eastbound")),'Raw Data'!BE916,IF(AND($AE$11=$AL$5,OR($AH$11="Northbound",$AH$11="Eastbound")),'Raw Data'!BE1123,IF(AND($AE$11=$AL$6,OR($AH$11="Northbound",$AH$11="Eastbound")),'Raw Data'!BE1330,IF(AND($AE$11=$AL$7,OR($AH$11="Northbound",$AH$11="Eastbound")),'Raw Data'!BE1537,IF(AND($AE$11=$AL$1,OR($AH$11="Southbound",$AH$11="Westbound")),'Raw Data'!BE296,IF(AND($AE$11=$AL$2,OR($AH$11="Southbound",$AH$11="Westbound")),'Raw Data'!BE503,IF(AND($AE$11=$AL$3,OR($AH$11="Southbound",$AH$11="Westbound")),'Raw Data'!BE710,IF(AND($AE$11=$AL$4,OR($AH$11="Southbound",$AH$11="Westbound")),'Raw Data'!BE917,IF(AND($AE$11=$AL$5,OR($AH$11="Southbound",$AH$11="Westbound")),'Raw Data'!BE1124,IF(AND($AE$11=$AL$6,OR($AH$11="Southbound",$AH$11="Westbound")),'Raw Data'!BE1331,IF(AND($AE$11=$AL$7,OR($AH$11="Southbound",$AH$11="Westbound")),'Raw Data'!BE1538,IF(AND($AE$11=$AL$1,$AH$11="Combined"),SUM('Raw Data'!BE295:BE296),IF(AND($AE$11=$AL$2,$AH$11="Combined"),SUM('Raw Data'!BE502:BE503),IF(AND($AE$11=$AL$3,$AH$11="Combined"),SUM('Raw Data'!BE709:BE710),IF(AND($AE$11=$AL$4,$AH$11="Combined"),SUM('Raw Data'!BE916:BE917),IF(AND($AE$11=$AL$5,$AH$11="Combined"),SUM('Raw Data'!BE1123:BE1124),IF(AND($AE$11=$AL$6,$AH$11="Combined"),SUM('Raw Data'!BE1330:BE1331),IF(AND($AE$11=$AL$7,$AH$11="Combined"),SUM('Raw Data'!BE1537:BE1538),"Error")))))))))))))))))))))</f>
        <v>0</v>
      </c>
      <c r="V100" s="6">
        <f>IF(AND($AE$11=$AL$1,OR($AH$11="Northbound",$AH$11="Eastbound")),'Raw Data'!BF295,IF(AND($AE$11=$AL$2,OR($AH$11="Northbound",$AH$11="Eastbound")),'Raw Data'!BF502,IF(AND($AE$11=$AL$3,OR($AH$11="Northbound",$AH$11="Eastbound")),'Raw Data'!BF709,IF(AND($AE$11=$AL$4,OR($AH$11="Northbound",$AH$11="Eastbound")),'Raw Data'!BF916,IF(AND($AE$11=$AL$5,OR($AH$11="Northbound",$AH$11="Eastbound")),'Raw Data'!BF1123,IF(AND($AE$11=$AL$6,OR($AH$11="Northbound",$AH$11="Eastbound")),'Raw Data'!BF1330,IF(AND($AE$11=$AL$7,OR($AH$11="Northbound",$AH$11="Eastbound")),'Raw Data'!BF1537,IF(AND($AE$11=$AL$1,OR($AH$11="Southbound",$AH$11="Westbound")),'Raw Data'!BF296,IF(AND($AE$11=$AL$2,OR($AH$11="Southbound",$AH$11="Westbound")),'Raw Data'!BF503,IF(AND($AE$11=$AL$3,OR($AH$11="Southbound",$AH$11="Westbound")),'Raw Data'!BF710,IF(AND($AE$11=$AL$4,OR($AH$11="Southbound",$AH$11="Westbound")),'Raw Data'!BF917,IF(AND($AE$11=$AL$5,OR($AH$11="Southbound",$AH$11="Westbound")),'Raw Data'!BF1124,IF(AND($AE$11=$AL$6,OR($AH$11="Southbound",$AH$11="Westbound")),'Raw Data'!BF1331,IF(AND($AE$11=$AL$7,OR($AH$11="Southbound",$AH$11="Westbound")),'Raw Data'!BF1538,IF(AND($AE$11=$AL$1,$AH$11="Combined"),SUM('Raw Data'!BF295:BF296),IF(AND($AE$11=$AL$2,$AH$11="Combined"),SUM('Raw Data'!BF502:BF503),IF(AND($AE$11=$AL$3,$AH$11="Combined"),SUM('Raw Data'!BF709:BF710),IF(AND($AE$11=$AL$4,$AH$11="Combined"),SUM('Raw Data'!BF916:BF917),IF(AND($AE$11=$AL$5,$AH$11="Combined"),SUM('Raw Data'!BF1123:BF1124),IF(AND($AE$11=$AL$6,$AH$11="Combined"),SUM('Raw Data'!BF1330:BF1331),IF(AND($AE$11=$AL$7,$AH$11="Combined"),SUM('Raw Data'!BF1537:BF1538),"Error")))))))))))))))))))))</f>
        <v>0</v>
      </c>
      <c r="W100" s="6">
        <f>IF(AND($AE$11=$AL$1,OR($AH$11="Northbound",$AH$11="Eastbound")),'Raw Data'!BG295,IF(AND($AE$11=$AL$2,OR($AH$11="Northbound",$AH$11="Eastbound")),'Raw Data'!BG502,IF(AND($AE$11=$AL$3,OR($AH$11="Northbound",$AH$11="Eastbound")),'Raw Data'!BG709,IF(AND($AE$11=$AL$4,OR($AH$11="Northbound",$AH$11="Eastbound")),'Raw Data'!BG916,IF(AND($AE$11=$AL$5,OR($AH$11="Northbound",$AH$11="Eastbound")),'Raw Data'!BG1123,IF(AND($AE$11=$AL$6,OR($AH$11="Northbound",$AH$11="Eastbound")),'Raw Data'!BG1330,IF(AND($AE$11=$AL$7,OR($AH$11="Northbound",$AH$11="Eastbound")),'Raw Data'!BG1537,IF(AND($AE$11=$AL$1,OR($AH$11="Southbound",$AH$11="Westbound")),'Raw Data'!BG296,IF(AND($AE$11=$AL$2,OR($AH$11="Southbound",$AH$11="Westbound")),'Raw Data'!BG503,IF(AND($AE$11=$AL$3,OR($AH$11="Southbound",$AH$11="Westbound")),'Raw Data'!BG710,IF(AND($AE$11=$AL$4,OR($AH$11="Southbound",$AH$11="Westbound")),'Raw Data'!BG917,IF(AND($AE$11=$AL$5,OR($AH$11="Southbound",$AH$11="Westbound")),'Raw Data'!BG1124,IF(AND($AE$11=$AL$6,OR($AH$11="Southbound",$AH$11="Westbound")),'Raw Data'!BG1331,IF(AND($AE$11=$AL$7,OR($AH$11="Southbound",$AH$11="Westbound")),'Raw Data'!BG1538,IF(AND($AE$11=$AL$1,$AH$11="Combined"),SUM('Raw Data'!BG295:BG296),IF(AND($AE$11=$AL$2,$AH$11="Combined"),SUM('Raw Data'!BG502:BG503),IF(AND($AE$11=$AL$3,$AH$11="Combined"),SUM('Raw Data'!BG709:BG710),IF(AND($AE$11=$AL$4,$AH$11="Combined"),SUM('Raw Data'!BG916:BG917),IF(AND($AE$11=$AL$5,$AH$11="Combined"),SUM('Raw Data'!BG1123:BG1124),IF(AND($AE$11=$AL$6,$AH$11="Combined"),SUM('Raw Data'!BG1330:BG1331),IF(AND($AE$11=$AL$7,$AH$11="Combined"),SUM('Raw Data'!BG1537:BG1538),"Error")))))))))))))))))))))</f>
        <v>0</v>
      </c>
      <c r="X100" s="6">
        <f t="shared" si="5"/>
        <v>3</v>
      </c>
      <c r="Y100" s="24">
        <f t="shared" si="3"/>
        <v>33.333333333333329</v>
      </c>
      <c r="Z100" s="6" t="str">
        <f>IF(AND($AE$11=$AL$1,OR($AH$11="Northbound",$AH$11="Eastbound")),'Raw Data'!BH295,IF(AND($AE$11=$AL$2,OR($AH$11="Northbound",$AH$11="Eastbound")),'Raw Data'!BH502,IF(AND($AE$11=$AL$3,OR($AH$11="Northbound",$AH$11="Eastbound")),'Raw Data'!BH709,IF(AND($AE$11=$AL$4,OR($AH$11="Northbound",$AH$11="Eastbound")),'Raw Data'!BH916,IF(AND($AE$11=$AL$5,OR($AH$11="Northbound",$AH$11="Eastbound")),'Raw Data'!BH1123,IF(AND($AE$11=$AL$6,OR($AH$11="Northbound",$AH$11="Eastbound")),'Raw Data'!BH1330,IF(AND($AE$11=$AL$7,OR($AH$11="Northbound",$AH$11="Eastbound")),'Raw Data'!BH1537,IF(AND($AE$11=$AL$1,OR($AH$11="Southbound",$AH$11="Westbound")),'Raw Data'!BH296,IF(AND($AE$11=$AL$2,OR($AH$11="Southbound",$AH$11="Westbound")),'Raw Data'!BH503,IF(AND($AE$11=$AL$3,OR($AH$11="Southbound",$AH$11="Westbound")),'Raw Data'!BH710,IF(AND($AE$11=$AL$4,OR($AH$11="Southbound",$AH$11="Westbound")),'Raw Data'!BH917,IF(AND($AE$11=$AL$5,OR($AH$11="Southbound",$AH$11="Westbound")),'Raw Data'!BH1124,IF(AND($AE$11=$AL$6,OR($AH$11="Southbound",$AH$11="Westbound")),'Raw Data'!BH1331,IF(AND($AE$11=$AL$7,OR($AH$11="Southbound",$AH$11="Westbound")),'Raw Data'!BH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0" s="6" t="str">
        <f>IF(AND($AE$11=$AL$1,OR($AH$11="Northbound",$AH$11="Eastbound")),'Raw Data'!BI295,IF(AND($AE$11=$AL$2,OR($AH$11="Northbound",$AH$11="Eastbound")),'Raw Data'!BI502,IF(AND($AE$11=$AL$3,OR($AH$11="Northbound",$AH$11="Eastbound")),'Raw Data'!BI709,IF(AND($AE$11=$AL$4,OR($AH$11="Northbound",$AH$11="Eastbound")),'Raw Data'!BI916,IF(AND($AE$11=$AL$5,OR($AH$11="Northbound",$AH$11="Eastbound")),'Raw Data'!BI1123,IF(AND($AE$11=$AL$6,OR($AH$11="Northbound",$AH$11="Eastbound")),'Raw Data'!BI1330,IF(AND($AE$11=$AL$7,OR($AH$11="Northbound",$AH$11="Eastbound")),'Raw Data'!BI1537,IF(AND($AE$11=$AL$1,OR($AH$11="Southbound",$AH$11="Westbound")),'Raw Data'!BI296,IF(AND($AE$11=$AL$2,OR($AH$11="Southbound",$AH$11="Westbound")),'Raw Data'!BI503,IF(AND($AE$11=$AL$3,OR($AH$11="Southbound",$AH$11="Westbound")),'Raw Data'!BI710,IF(AND($AE$11=$AL$4,OR($AH$11="Southbound",$AH$11="Westbound")),'Raw Data'!BI917,IF(AND($AE$11=$AL$5,OR($AH$11="Southbound",$AH$11="Westbound")),'Raw Data'!BI1124,IF(AND($AE$11=$AL$6,OR($AH$11="Southbound",$AH$11="Westbound")),'Raw Data'!BI1331,IF(AND($AE$11=$AL$7,OR($AH$11="Southbound",$AH$11="Westbound")),'Raw Data'!BI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0" s="6" t="str">
        <f>IF(AND($AE$11=$AL$1,OR($AH$11="Northbound",$AH$11="Eastbound")),'Raw Data'!BJ295,IF(AND($AE$11=$AL$2,OR($AH$11="Northbound",$AH$11="Eastbound")),'Raw Data'!BJ502,IF(AND($AE$11=$AL$3,OR($AH$11="Northbound",$AH$11="Eastbound")),'Raw Data'!BJ709,IF(AND($AE$11=$AL$4,OR($AH$11="Northbound",$AH$11="Eastbound")),'Raw Data'!BJ916,IF(AND($AE$11=$AL$5,OR($AH$11="Northbound",$AH$11="Eastbound")),'Raw Data'!BJ1123,IF(AND($AE$11=$AL$6,OR($AH$11="Northbound",$AH$11="Eastbound")),'Raw Data'!BJ1330,IF(AND($AE$11=$AL$7,OR($AH$11="Northbound",$AH$11="Eastbound")),'Raw Data'!BJ1537,IF(AND($AE$11=$AL$1,OR($AH$11="Southbound",$AH$11="Westbound")),'Raw Data'!BJ296,IF(AND($AE$11=$AL$2,OR($AH$11="Southbound",$AH$11="Westbound")),'Raw Data'!BJ503,IF(AND($AE$11=$AL$3,OR($AH$11="Southbound",$AH$11="Westbound")),'Raw Data'!BJ710,IF(AND($AE$11=$AL$4,OR($AH$11="Southbound",$AH$11="Westbound")),'Raw Data'!BJ917,IF(AND($AE$11=$AL$5,OR($AH$11="Southbound",$AH$11="Westbound")),'Raw Data'!BJ1124,IF(AND($AE$11=$AL$6,OR($AH$11="Southbound",$AH$11="Westbound")),'Raw Data'!BJ1331,IF(AND($AE$11=$AL$7,OR($AH$11="Southbound",$AH$11="Westbound")),'Raw Data'!BJ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0" s="70" t="str">
        <f>IF(AND($AE$11=$AL$1,OR($AH$11="Northbound",$AH$11="Eastbound")),'Raw Data'!BK295,IF(AND($AE$11=$AL$2,OR($AH$11="Northbound",$AH$11="Eastbound")),'Raw Data'!BK502,IF(AND($AE$11=$AL$3,OR($AH$11="Northbound",$AH$11="Eastbound")),'Raw Data'!BK709,IF(AND($AE$11=$AL$4,OR($AH$11="Northbound",$AH$11="Eastbound")),'Raw Data'!BK916,IF(AND($AE$11=$AL$5,OR($AH$11="Northbound",$AH$11="Eastbound")),'Raw Data'!BK1123,IF(AND($AE$11=$AL$6,OR($AH$11="Northbound",$AH$11="Eastbound")),'Raw Data'!BK1330,IF(AND($AE$11=$AL$7,OR($AH$11="Northbound",$AH$11="Eastbound")),'Raw Data'!BK1537,IF(AND($AE$11=$AL$1,OR($AH$11="Southbound",$AH$11="Westbound")),'Raw Data'!BK296,IF(AND($AE$11=$AL$2,OR($AH$11="Southbound",$AH$11="Westbound")),'Raw Data'!BK503,IF(AND($AE$11=$AL$3,OR($AH$11="Southbound",$AH$11="Westbound")),'Raw Data'!BK710,IF(AND($AE$11=$AL$4,OR($AH$11="Southbound",$AH$11="Westbound")),'Raw Data'!BK917,IF(AND($AE$11=$AL$5,OR($AH$11="Southbound",$AH$11="Westbound")),'Raw Data'!BK1124,IF(AND($AE$11=$AL$6,OR($AH$11="Southbound",$AH$11="Westbound")),'Raw Data'!BK1331,IF(AND($AE$11=$AL$7,OR($AH$11="Southbound",$AH$11="Westbound")),'Raw Data'!BK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0" s="47"/>
      <c r="AF100" s="47"/>
      <c r="AG100" s="47"/>
      <c r="AH100" s="47"/>
      <c r="AI100" s="47"/>
      <c r="AJ100" s="47"/>
      <c r="AK100" s="47"/>
      <c r="AL100" s="51"/>
      <c r="AM100" s="51"/>
      <c r="AN100" s="41"/>
      <c r="AO100" s="51"/>
      <c r="AQ100" s="47"/>
      <c r="AR100" s="47"/>
      <c r="AT100" s="47"/>
      <c r="AU100" s="47"/>
    </row>
    <row r="101" spans="1:48" ht="13.8" x14ac:dyDescent="0.25">
      <c r="A101" s="43">
        <v>0.90625</v>
      </c>
      <c r="B101" s="54">
        <f t="shared" si="4"/>
        <v>8</v>
      </c>
      <c r="C101" s="6">
        <f>IF(AND($AE$11=$AL$1,OR($AH$11="Northbound",$AH$11="Eastbound")),'Raw Data'!AM297,IF(AND($AE$11=$AL$2,OR($AH$11="Northbound",$AH$11="Eastbound")),'Raw Data'!AM504,IF(AND($AE$11=$AL$3,OR($AH$11="Northbound",$AH$11="Eastbound")),'Raw Data'!AM711,IF(AND($AE$11=$AL$4,OR($AH$11="Northbound",$AH$11="Eastbound")),'Raw Data'!AM918,IF(AND($AE$11=$AL$5,OR($AH$11="Northbound",$AH$11="Eastbound")),'Raw Data'!AM1125,IF(AND($AE$11=$AL$6,OR($AH$11="Northbound",$AH$11="Eastbound")),'Raw Data'!AM1332,IF(AND($AE$11=$AL$7,OR($AH$11="Northbound",$AH$11="Eastbound")),'Raw Data'!AM1539,IF(AND($AE$11=$AL$1,OR($AH$11="Southbound",$AH$11="Westbound")),'Raw Data'!AM298,IF(AND($AE$11=$AL$2,OR($AH$11="Southbound",$AH$11="Westbound")),'Raw Data'!AM505,IF(AND($AE$11=$AL$3,OR($AH$11="Southbound",$AH$11="Westbound")),'Raw Data'!AM712,IF(AND($AE$11=$AL$4,OR($AH$11="Southbound",$AH$11="Westbound")),'Raw Data'!AM919,IF(AND($AE$11=$AL$5,OR($AH$11="Southbound",$AH$11="Westbound")),'Raw Data'!AM1126,IF(AND($AE$11=$AL$6,OR($AH$11="Southbound",$AH$11="Westbound")),'Raw Data'!AM1333,IF(AND($AE$11=$AL$7,OR($AH$11="Southbound",$AH$11="Westbound")),'Raw Data'!AM1540,IF(AND($AE$11=$AL$1,$AH$11="Combined"),SUM('Raw Data'!AM297:AM298),IF(AND($AE$11=$AL$2,$AH$11="Combined"),SUM('Raw Data'!AM504:AM505),IF(AND($AE$11=$AL$3,$AH$11="Combined"),SUM('Raw Data'!AM711:AM712),IF(AND($AE$11=$AL$4,$AH$11="Combined"),SUM('Raw Data'!AM918:AM919),IF(AND($AE$11=$AL$5,$AH$11="Combined"),SUM('Raw Data'!AM1125:AM1126),IF(AND($AE$11=$AL$6,$AH$11="Combined"),SUM('Raw Data'!AM1332:AM1333),IF(AND($AE$11=$AL$7,$AH$11="Combined"),SUM('Raw Data'!AM1539:AM1540),"Error")))))))))))))))))))))</f>
        <v>0</v>
      </c>
      <c r="D101" s="6">
        <f>IF(AND($AE$11=$AL$1,OR($AH$11="Northbound",$AH$11="Eastbound")),'Raw Data'!AN297,IF(AND($AE$11=$AL$2,OR($AH$11="Northbound",$AH$11="Eastbound")),'Raw Data'!AN504,IF(AND($AE$11=$AL$3,OR($AH$11="Northbound",$AH$11="Eastbound")),'Raw Data'!AN711,IF(AND($AE$11=$AL$4,OR($AH$11="Northbound",$AH$11="Eastbound")),'Raw Data'!AN918,IF(AND($AE$11=$AL$5,OR($AH$11="Northbound",$AH$11="Eastbound")),'Raw Data'!AN1125,IF(AND($AE$11=$AL$6,OR($AH$11="Northbound",$AH$11="Eastbound")),'Raw Data'!AN1332,IF(AND($AE$11=$AL$7,OR($AH$11="Northbound",$AH$11="Eastbound")),'Raw Data'!AN1539,IF(AND($AE$11=$AL$1,OR($AH$11="Southbound",$AH$11="Westbound")),'Raw Data'!AN298,IF(AND($AE$11=$AL$2,OR($AH$11="Southbound",$AH$11="Westbound")),'Raw Data'!AN505,IF(AND($AE$11=$AL$3,OR($AH$11="Southbound",$AH$11="Westbound")),'Raw Data'!AN712,IF(AND($AE$11=$AL$4,OR($AH$11="Southbound",$AH$11="Westbound")),'Raw Data'!AN919,IF(AND($AE$11=$AL$5,OR($AH$11="Southbound",$AH$11="Westbound")),'Raw Data'!AN1126,IF(AND($AE$11=$AL$6,OR($AH$11="Southbound",$AH$11="Westbound")),'Raw Data'!AN1333,IF(AND($AE$11=$AL$7,OR($AH$11="Southbound",$AH$11="Westbound")),'Raw Data'!AN1540,IF(AND($AE$11=$AL$1,$AH$11="Combined"),SUM('Raw Data'!AN297:AN298),IF(AND($AE$11=$AL$2,$AH$11="Combined"),SUM('Raw Data'!AN504:AN505),IF(AND($AE$11=$AL$3,$AH$11="Combined"),SUM('Raw Data'!AN711:AN712),IF(AND($AE$11=$AL$4,$AH$11="Combined"),SUM('Raw Data'!AN918:AN919),IF(AND($AE$11=$AL$5,$AH$11="Combined"),SUM('Raw Data'!AN1125:AN1126),IF(AND($AE$11=$AL$6,$AH$11="Combined"),SUM('Raw Data'!AN1332:AN1333),IF(AND($AE$11=$AL$7,$AH$11="Combined"),SUM('Raw Data'!AN1539:AN1540),"Error")))))))))))))))))))))</f>
        <v>0</v>
      </c>
      <c r="E101" s="6">
        <f>IF(AND($AE$11=$AL$1,OR($AH$11="Northbound",$AH$11="Eastbound")),'Raw Data'!AO297,IF(AND($AE$11=$AL$2,OR($AH$11="Northbound",$AH$11="Eastbound")),'Raw Data'!AO504,IF(AND($AE$11=$AL$3,OR($AH$11="Northbound",$AH$11="Eastbound")),'Raw Data'!AO711,IF(AND($AE$11=$AL$4,OR($AH$11="Northbound",$AH$11="Eastbound")),'Raw Data'!AO918,IF(AND($AE$11=$AL$5,OR($AH$11="Northbound",$AH$11="Eastbound")),'Raw Data'!AO1125,IF(AND($AE$11=$AL$6,OR($AH$11="Northbound",$AH$11="Eastbound")),'Raw Data'!AO1332,IF(AND($AE$11=$AL$7,OR($AH$11="Northbound",$AH$11="Eastbound")),'Raw Data'!AO1539,IF(AND($AE$11=$AL$1,OR($AH$11="Southbound",$AH$11="Westbound")),'Raw Data'!AO298,IF(AND($AE$11=$AL$2,OR($AH$11="Southbound",$AH$11="Westbound")),'Raw Data'!AO505,IF(AND($AE$11=$AL$3,OR($AH$11="Southbound",$AH$11="Westbound")),'Raw Data'!AO712,IF(AND($AE$11=$AL$4,OR($AH$11="Southbound",$AH$11="Westbound")),'Raw Data'!AO919,IF(AND($AE$11=$AL$5,OR($AH$11="Southbound",$AH$11="Westbound")),'Raw Data'!AO1126,IF(AND($AE$11=$AL$6,OR($AH$11="Southbound",$AH$11="Westbound")),'Raw Data'!AO1333,IF(AND($AE$11=$AL$7,OR($AH$11="Southbound",$AH$11="Westbound")),'Raw Data'!AO1540,IF(AND($AE$11=$AL$1,$AH$11="Combined"),SUM('Raw Data'!AO297:AO298),IF(AND($AE$11=$AL$2,$AH$11="Combined"),SUM('Raw Data'!AO504:AO505),IF(AND($AE$11=$AL$3,$AH$11="Combined"),SUM('Raw Data'!AO711:AO712),IF(AND($AE$11=$AL$4,$AH$11="Combined"),SUM('Raw Data'!AO918:AO919),IF(AND($AE$11=$AL$5,$AH$11="Combined"),SUM('Raw Data'!AO1125:AO1126),IF(AND($AE$11=$AL$6,$AH$11="Combined"),SUM('Raw Data'!AO1332:AO1333),IF(AND($AE$11=$AL$7,$AH$11="Combined"),SUM('Raw Data'!AO1539:AO1540),"Error")))))))))))))))))))))</f>
        <v>2</v>
      </c>
      <c r="F101" s="6">
        <f>IF(AND($AE$11=$AL$1,OR($AH$11="Northbound",$AH$11="Eastbound")),'Raw Data'!AP297,IF(AND($AE$11=$AL$2,OR($AH$11="Northbound",$AH$11="Eastbound")),'Raw Data'!AP504,IF(AND($AE$11=$AL$3,OR($AH$11="Northbound",$AH$11="Eastbound")),'Raw Data'!AP711,IF(AND($AE$11=$AL$4,OR($AH$11="Northbound",$AH$11="Eastbound")),'Raw Data'!AP918,IF(AND($AE$11=$AL$5,OR($AH$11="Northbound",$AH$11="Eastbound")),'Raw Data'!AP1125,IF(AND($AE$11=$AL$6,OR($AH$11="Northbound",$AH$11="Eastbound")),'Raw Data'!AP1332,IF(AND($AE$11=$AL$7,OR($AH$11="Northbound",$AH$11="Eastbound")),'Raw Data'!AP1539,IF(AND($AE$11=$AL$1,OR($AH$11="Southbound",$AH$11="Westbound")),'Raw Data'!AP298,IF(AND($AE$11=$AL$2,OR($AH$11="Southbound",$AH$11="Westbound")),'Raw Data'!AP505,IF(AND($AE$11=$AL$3,OR($AH$11="Southbound",$AH$11="Westbound")),'Raw Data'!AP712,IF(AND($AE$11=$AL$4,OR($AH$11="Southbound",$AH$11="Westbound")),'Raw Data'!AP919,IF(AND($AE$11=$AL$5,OR($AH$11="Southbound",$AH$11="Westbound")),'Raw Data'!AP1126,IF(AND($AE$11=$AL$6,OR($AH$11="Southbound",$AH$11="Westbound")),'Raw Data'!AP1333,IF(AND($AE$11=$AL$7,OR($AH$11="Southbound",$AH$11="Westbound")),'Raw Data'!AP1540,IF(AND($AE$11=$AL$1,$AH$11="Combined"),SUM('Raw Data'!AP297:AP298),IF(AND($AE$11=$AL$2,$AH$11="Combined"),SUM('Raw Data'!AP504:AP505),IF(AND($AE$11=$AL$3,$AH$11="Combined"),SUM('Raw Data'!AP711:AP712),IF(AND($AE$11=$AL$4,$AH$11="Combined"),SUM('Raw Data'!AP918:AP919),IF(AND($AE$11=$AL$5,$AH$11="Combined"),SUM('Raw Data'!AP1125:AP1126),IF(AND($AE$11=$AL$6,$AH$11="Combined"),SUM('Raw Data'!AP1332:AP1333),IF(AND($AE$11=$AL$7,$AH$11="Combined"),SUM('Raw Data'!AP1539:AP1540),"Error")))))))))))))))))))))</f>
        <v>1</v>
      </c>
      <c r="G101" s="6">
        <f>IF(AND($AE$11=$AL$1,OR($AH$11="Northbound",$AH$11="Eastbound")),'Raw Data'!AQ297,IF(AND($AE$11=$AL$2,OR($AH$11="Northbound",$AH$11="Eastbound")),'Raw Data'!AQ504,IF(AND($AE$11=$AL$3,OR($AH$11="Northbound",$AH$11="Eastbound")),'Raw Data'!AQ711,IF(AND($AE$11=$AL$4,OR($AH$11="Northbound",$AH$11="Eastbound")),'Raw Data'!AQ918,IF(AND($AE$11=$AL$5,OR($AH$11="Northbound",$AH$11="Eastbound")),'Raw Data'!AQ1125,IF(AND($AE$11=$AL$6,OR($AH$11="Northbound",$AH$11="Eastbound")),'Raw Data'!AQ1332,IF(AND($AE$11=$AL$7,OR($AH$11="Northbound",$AH$11="Eastbound")),'Raw Data'!AQ1539,IF(AND($AE$11=$AL$1,OR($AH$11="Southbound",$AH$11="Westbound")),'Raw Data'!AQ298,IF(AND($AE$11=$AL$2,OR($AH$11="Southbound",$AH$11="Westbound")),'Raw Data'!AQ505,IF(AND($AE$11=$AL$3,OR($AH$11="Southbound",$AH$11="Westbound")),'Raw Data'!AQ712,IF(AND($AE$11=$AL$4,OR($AH$11="Southbound",$AH$11="Westbound")),'Raw Data'!AQ919,IF(AND($AE$11=$AL$5,OR($AH$11="Southbound",$AH$11="Westbound")),'Raw Data'!AQ1126,IF(AND($AE$11=$AL$6,OR($AH$11="Southbound",$AH$11="Westbound")),'Raw Data'!AQ1333,IF(AND($AE$11=$AL$7,OR($AH$11="Southbound",$AH$11="Westbound")),'Raw Data'!AQ1540,IF(AND($AE$11=$AL$1,$AH$11="Combined"),SUM('Raw Data'!AQ297:AQ298),IF(AND($AE$11=$AL$2,$AH$11="Combined"),SUM('Raw Data'!AQ504:AQ505),IF(AND($AE$11=$AL$3,$AH$11="Combined"),SUM('Raw Data'!AQ711:AQ712),IF(AND($AE$11=$AL$4,$AH$11="Combined"),SUM('Raw Data'!AQ918:AQ919),IF(AND($AE$11=$AL$5,$AH$11="Combined"),SUM('Raw Data'!AQ1125:AQ1126),IF(AND($AE$11=$AL$6,$AH$11="Combined"),SUM('Raw Data'!AQ1332:AQ1333),IF(AND($AE$11=$AL$7,$AH$11="Combined"),SUM('Raw Data'!AQ1539:AQ1540),"Error")))))))))))))))))))))</f>
        <v>1</v>
      </c>
      <c r="H101" s="6">
        <f>IF(AND($AE$11=$AL$1,OR($AH$11="Northbound",$AH$11="Eastbound")),'Raw Data'!AR297,IF(AND($AE$11=$AL$2,OR($AH$11="Northbound",$AH$11="Eastbound")),'Raw Data'!AR504,IF(AND($AE$11=$AL$3,OR($AH$11="Northbound",$AH$11="Eastbound")),'Raw Data'!AR711,IF(AND($AE$11=$AL$4,OR($AH$11="Northbound",$AH$11="Eastbound")),'Raw Data'!AR918,IF(AND($AE$11=$AL$5,OR($AH$11="Northbound",$AH$11="Eastbound")),'Raw Data'!AR1125,IF(AND($AE$11=$AL$6,OR($AH$11="Northbound",$AH$11="Eastbound")),'Raw Data'!AR1332,IF(AND($AE$11=$AL$7,OR($AH$11="Northbound",$AH$11="Eastbound")),'Raw Data'!AR1539,IF(AND($AE$11=$AL$1,OR($AH$11="Southbound",$AH$11="Westbound")),'Raw Data'!AR298,IF(AND($AE$11=$AL$2,OR($AH$11="Southbound",$AH$11="Westbound")),'Raw Data'!AR505,IF(AND($AE$11=$AL$3,OR($AH$11="Southbound",$AH$11="Westbound")),'Raw Data'!AR712,IF(AND($AE$11=$AL$4,OR($AH$11="Southbound",$AH$11="Westbound")),'Raw Data'!AR919,IF(AND($AE$11=$AL$5,OR($AH$11="Southbound",$AH$11="Westbound")),'Raw Data'!AR1126,IF(AND($AE$11=$AL$6,OR($AH$11="Southbound",$AH$11="Westbound")),'Raw Data'!AR1333,IF(AND($AE$11=$AL$7,OR($AH$11="Southbound",$AH$11="Westbound")),'Raw Data'!AR1540,IF(AND($AE$11=$AL$1,$AH$11="Combined"),SUM('Raw Data'!AR297:AR298),IF(AND($AE$11=$AL$2,$AH$11="Combined"),SUM('Raw Data'!AR504:AR505),IF(AND($AE$11=$AL$3,$AH$11="Combined"),SUM('Raw Data'!AR711:AR712),IF(AND($AE$11=$AL$4,$AH$11="Combined"),SUM('Raw Data'!AR918:AR919),IF(AND($AE$11=$AL$5,$AH$11="Combined"),SUM('Raw Data'!AR1125:AR1126),IF(AND($AE$11=$AL$6,$AH$11="Combined"),SUM('Raw Data'!AR1332:AR1333),IF(AND($AE$11=$AL$7,$AH$11="Combined"),SUM('Raw Data'!AR1539:AR1540),"Error")))))))))))))))))))))</f>
        <v>4</v>
      </c>
      <c r="I101" s="6">
        <f>IF(AND($AE$11=$AL$1,OR($AH$11="Northbound",$AH$11="Eastbound")),'Raw Data'!AS297,IF(AND($AE$11=$AL$2,OR($AH$11="Northbound",$AH$11="Eastbound")),'Raw Data'!AS504,IF(AND($AE$11=$AL$3,OR($AH$11="Northbound",$AH$11="Eastbound")),'Raw Data'!AS711,IF(AND($AE$11=$AL$4,OR($AH$11="Northbound",$AH$11="Eastbound")),'Raw Data'!AS918,IF(AND($AE$11=$AL$5,OR($AH$11="Northbound",$AH$11="Eastbound")),'Raw Data'!AS1125,IF(AND($AE$11=$AL$6,OR($AH$11="Northbound",$AH$11="Eastbound")),'Raw Data'!AS1332,IF(AND($AE$11=$AL$7,OR($AH$11="Northbound",$AH$11="Eastbound")),'Raw Data'!AS1539,IF(AND($AE$11=$AL$1,OR($AH$11="Southbound",$AH$11="Westbound")),'Raw Data'!AS298,IF(AND($AE$11=$AL$2,OR($AH$11="Southbound",$AH$11="Westbound")),'Raw Data'!AS505,IF(AND($AE$11=$AL$3,OR($AH$11="Southbound",$AH$11="Westbound")),'Raw Data'!AS712,IF(AND($AE$11=$AL$4,OR($AH$11="Southbound",$AH$11="Westbound")),'Raw Data'!AS919,IF(AND($AE$11=$AL$5,OR($AH$11="Southbound",$AH$11="Westbound")),'Raw Data'!AS1126,IF(AND($AE$11=$AL$6,OR($AH$11="Southbound",$AH$11="Westbound")),'Raw Data'!AS1333,IF(AND($AE$11=$AL$7,OR($AH$11="Southbound",$AH$11="Westbound")),'Raw Data'!AS1540,IF(AND($AE$11=$AL$1,$AH$11="Combined"),SUM('Raw Data'!AS297:AS298),IF(AND($AE$11=$AL$2,$AH$11="Combined"),SUM('Raw Data'!AS504:AS505),IF(AND($AE$11=$AL$3,$AH$11="Combined"),SUM('Raw Data'!AS711:AS712),IF(AND($AE$11=$AL$4,$AH$11="Combined"),SUM('Raw Data'!AS918:AS919),IF(AND($AE$11=$AL$5,$AH$11="Combined"),SUM('Raw Data'!AS1125:AS1126),IF(AND($AE$11=$AL$6,$AH$11="Combined"),SUM('Raw Data'!AS1332:AS1333),IF(AND($AE$11=$AL$7,$AH$11="Combined"),SUM('Raw Data'!AS1539:AS1540),"Error")))))))))))))))))))))</f>
        <v>0</v>
      </c>
      <c r="J101" s="6">
        <f>IF(AND($AE$11=$AL$1,OR($AH$11="Northbound",$AH$11="Eastbound")),'Raw Data'!AT297,IF(AND($AE$11=$AL$2,OR($AH$11="Northbound",$AH$11="Eastbound")),'Raw Data'!AT504,IF(AND($AE$11=$AL$3,OR($AH$11="Northbound",$AH$11="Eastbound")),'Raw Data'!AT711,IF(AND($AE$11=$AL$4,OR($AH$11="Northbound",$AH$11="Eastbound")),'Raw Data'!AT918,IF(AND($AE$11=$AL$5,OR($AH$11="Northbound",$AH$11="Eastbound")),'Raw Data'!AT1125,IF(AND($AE$11=$AL$6,OR($AH$11="Northbound",$AH$11="Eastbound")),'Raw Data'!AT1332,IF(AND($AE$11=$AL$7,OR($AH$11="Northbound",$AH$11="Eastbound")),'Raw Data'!AT1539,IF(AND($AE$11=$AL$1,OR($AH$11="Southbound",$AH$11="Westbound")),'Raw Data'!AT298,IF(AND($AE$11=$AL$2,OR($AH$11="Southbound",$AH$11="Westbound")),'Raw Data'!AT505,IF(AND($AE$11=$AL$3,OR($AH$11="Southbound",$AH$11="Westbound")),'Raw Data'!AT712,IF(AND($AE$11=$AL$4,OR($AH$11="Southbound",$AH$11="Westbound")),'Raw Data'!AT919,IF(AND($AE$11=$AL$5,OR($AH$11="Southbound",$AH$11="Westbound")),'Raw Data'!AT1126,IF(AND($AE$11=$AL$6,OR($AH$11="Southbound",$AH$11="Westbound")),'Raw Data'!AT1333,IF(AND($AE$11=$AL$7,OR($AH$11="Southbound",$AH$11="Westbound")),'Raw Data'!AT1540,IF(AND($AE$11=$AL$1,$AH$11="Combined"),SUM('Raw Data'!AT297:AT298),IF(AND($AE$11=$AL$2,$AH$11="Combined"),SUM('Raw Data'!AT504:AT505),IF(AND($AE$11=$AL$3,$AH$11="Combined"),SUM('Raw Data'!AT711:AT712),IF(AND($AE$11=$AL$4,$AH$11="Combined"),SUM('Raw Data'!AT918:AT919),IF(AND($AE$11=$AL$5,$AH$11="Combined"),SUM('Raw Data'!AT1125:AT1126),IF(AND($AE$11=$AL$6,$AH$11="Combined"),SUM('Raw Data'!AT1332:AT1333),IF(AND($AE$11=$AL$7,$AH$11="Combined"),SUM('Raw Data'!AT1539:AT1540),"Error")))))))))))))))))))))</f>
        <v>0</v>
      </c>
      <c r="K101" s="6">
        <f>IF(AND($AE$11=$AL$1,OR($AH$11="Northbound",$AH$11="Eastbound")),'Raw Data'!AU297,IF(AND($AE$11=$AL$2,OR($AH$11="Northbound",$AH$11="Eastbound")),'Raw Data'!AU504,IF(AND($AE$11=$AL$3,OR($AH$11="Northbound",$AH$11="Eastbound")),'Raw Data'!AU711,IF(AND($AE$11=$AL$4,OR($AH$11="Northbound",$AH$11="Eastbound")),'Raw Data'!AU918,IF(AND($AE$11=$AL$5,OR($AH$11="Northbound",$AH$11="Eastbound")),'Raw Data'!AU1125,IF(AND($AE$11=$AL$6,OR($AH$11="Northbound",$AH$11="Eastbound")),'Raw Data'!AU1332,IF(AND($AE$11=$AL$7,OR($AH$11="Northbound",$AH$11="Eastbound")),'Raw Data'!AU1539,IF(AND($AE$11=$AL$1,OR($AH$11="Southbound",$AH$11="Westbound")),'Raw Data'!AU298,IF(AND($AE$11=$AL$2,OR($AH$11="Southbound",$AH$11="Westbound")),'Raw Data'!AU505,IF(AND($AE$11=$AL$3,OR($AH$11="Southbound",$AH$11="Westbound")),'Raw Data'!AU712,IF(AND($AE$11=$AL$4,OR($AH$11="Southbound",$AH$11="Westbound")),'Raw Data'!AU919,IF(AND($AE$11=$AL$5,OR($AH$11="Southbound",$AH$11="Westbound")),'Raw Data'!AU1126,IF(AND($AE$11=$AL$6,OR($AH$11="Southbound",$AH$11="Westbound")),'Raw Data'!AU1333,IF(AND($AE$11=$AL$7,OR($AH$11="Southbound",$AH$11="Westbound")),'Raw Data'!AU1540,IF(AND($AE$11=$AL$1,$AH$11="Combined"),SUM('Raw Data'!AU297:AU298),IF(AND($AE$11=$AL$2,$AH$11="Combined"),SUM('Raw Data'!AU504:AU505),IF(AND($AE$11=$AL$3,$AH$11="Combined"),SUM('Raw Data'!AU711:AU712),IF(AND($AE$11=$AL$4,$AH$11="Combined"),SUM('Raw Data'!AU918:AU919),IF(AND($AE$11=$AL$5,$AH$11="Combined"),SUM('Raw Data'!AU1125:AU1126),IF(AND($AE$11=$AL$6,$AH$11="Combined"),SUM('Raw Data'!AU1332:AU1333),IF(AND($AE$11=$AL$7,$AH$11="Combined"),SUM('Raw Data'!AU1539:AU1540),"Error")))))))))))))))))))))</f>
        <v>0</v>
      </c>
      <c r="L101" s="6">
        <f>IF(AND($AE$11=$AL$1,OR($AH$11="Northbound",$AH$11="Eastbound")),'Raw Data'!AV297,IF(AND($AE$11=$AL$2,OR($AH$11="Northbound",$AH$11="Eastbound")),'Raw Data'!AV504,IF(AND($AE$11=$AL$3,OR($AH$11="Northbound",$AH$11="Eastbound")),'Raw Data'!AV711,IF(AND($AE$11=$AL$4,OR($AH$11="Northbound",$AH$11="Eastbound")),'Raw Data'!AV918,IF(AND($AE$11=$AL$5,OR($AH$11="Northbound",$AH$11="Eastbound")),'Raw Data'!AV1125,IF(AND($AE$11=$AL$6,OR($AH$11="Northbound",$AH$11="Eastbound")),'Raw Data'!AV1332,IF(AND($AE$11=$AL$7,OR($AH$11="Northbound",$AH$11="Eastbound")),'Raw Data'!AV1539,IF(AND($AE$11=$AL$1,OR($AH$11="Southbound",$AH$11="Westbound")),'Raw Data'!AV298,IF(AND($AE$11=$AL$2,OR($AH$11="Southbound",$AH$11="Westbound")),'Raw Data'!AV505,IF(AND($AE$11=$AL$3,OR($AH$11="Southbound",$AH$11="Westbound")),'Raw Data'!AV712,IF(AND($AE$11=$AL$4,OR($AH$11="Southbound",$AH$11="Westbound")),'Raw Data'!AV919,IF(AND($AE$11=$AL$5,OR($AH$11="Southbound",$AH$11="Westbound")),'Raw Data'!AV1126,IF(AND($AE$11=$AL$6,OR($AH$11="Southbound",$AH$11="Westbound")),'Raw Data'!AV1333,IF(AND($AE$11=$AL$7,OR($AH$11="Southbound",$AH$11="Westbound")),'Raw Data'!AV1540,IF(AND($AE$11=$AL$1,$AH$11="Combined"),SUM('Raw Data'!AV297:AV298),IF(AND($AE$11=$AL$2,$AH$11="Combined"),SUM('Raw Data'!AV504:AV505),IF(AND($AE$11=$AL$3,$AH$11="Combined"),SUM('Raw Data'!AV711:AV712),IF(AND($AE$11=$AL$4,$AH$11="Combined"),SUM('Raw Data'!AV918:AV919),IF(AND($AE$11=$AL$5,$AH$11="Combined"),SUM('Raw Data'!AV1125:AV1126),IF(AND($AE$11=$AL$6,$AH$11="Combined"),SUM('Raw Data'!AV1332:AV1333),IF(AND($AE$11=$AL$7,$AH$11="Combined"),SUM('Raw Data'!AV1539:AV1540),"Error")))))))))))))))))))))</f>
        <v>0</v>
      </c>
      <c r="M101" s="6">
        <f>IF(AND($AE$11=$AL$1,OR($AH$11="Northbound",$AH$11="Eastbound")),'Raw Data'!AW297,IF(AND($AE$11=$AL$2,OR($AH$11="Northbound",$AH$11="Eastbound")),'Raw Data'!AW504,IF(AND($AE$11=$AL$3,OR($AH$11="Northbound",$AH$11="Eastbound")),'Raw Data'!AW711,IF(AND($AE$11=$AL$4,OR($AH$11="Northbound",$AH$11="Eastbound")),'Raw Data'!AW918,IF(AND($AE$11=$AL$5,OR($AH$11="Northbound",$AH$11="Eastbound")),'Raw Data'!AW1125,IF(AND($AE$11=$AL$6,OR($AH$11="Northbound",$AH$11="Eastbound")),'Raw Data'!AW1332,IF(AND($AE$11=$AL$7,OR($AH$11="Northbound",$AH$11="Eastbound")),'Raw Data'!AW1539,IF(AND($AE$11=$AL$1,OR($AH$11="Southbound",$AH$11="Westbound")),'Raw Data'!AW298,IF(AND($AE$11=$AL$2,OR($AH$11="Southbound",$AH$11="Westbound")),'Raw Data'!AW505,IF(AND($AE$11=$AL$3,OR($AH$11="Southbound",$AH$11="Westbound")),'Raw Data'!AW712,IF(AND($AE$11=$AL$4,OR($AH$11="Southbound",$AH$11="Westbound")),'Raw Data'!AW919,IF(AND($AE$11=$AL$5,OR($AH$11="Southbound",$AH$11="Westbound")),'Raw Data'!AW1126,IF(AND($AE$11=$AL$6,OR($AH$11="Southbound",$AH$11="Westbound")),'Raw Data'!AW1333,IF(AND($AE$11=$AL$7,OR($AH$11="Southbound",$AH$11="Westbound")),'Raw Data'!AW1540,IF(AND($AE$11=$AL$1,$AH$11="Combined"),SUM('Raw Data'!AW297:AW298),IF(AND($AE$11=$AL$2,$AH$11="Combined"),SUM('Raw Data'!AW504:AW505),IF(AND($AE$11=$AL$3,$AH$11="Combined"),SUM('Raw Data'!AW711:AW712),IF(AND($AE$11=$AL$4,$AH$11="Combined"),SUM('Raw Data'!AW918:AW919),IF(AND($AE$11=$AL$5,$AH$11="Combined"),SUM('Raw Data'!AW1125:AW1126),IF(AND($AE$11=$AL$6,$AH$11="Combined"),SUM('Raw Data'!AW1332:AW1333),IF(AND($AE$11=$AL$7,$AH$11="Combined"),SUM('Raw Data'!AW1539:AW1540),"Error")))))))))))))))))))))</f>
        <v>0</v>
      </c>
      <c r="N101" s="6">
        <f>IF(AND($AE$11=$AL$1,OR($AH$11="Northbound",$AH$11="Eastbound")),'Raw Data'!AX297,IF(AND($AE$11=$AL$2,OR($AH$11="Northbound",$AH$11="Eastbound")),'Raw Data'!AX504,IF(AND($AE$11=$AL$3,OR($AH$11="Northbound",$AH$11="Eastbound")),'Raw Data'!AX711,IF(AND($AE$11=$AL$4,OR($AH$11="Northbound",$AH$11="Eastbound")),'Raw Data'!AX918,IF(AND($AE$11=$AL$5,OR($AH$11="Northbound",$AH$11="Eastbound")),'Raw Data'!AX1125,IF(AND($AE$11=$AL$6,OR($AH$11="Northbound",$AH$11="Eastbound")),'Raw Data'!AX1332,IF(AND($AE$11=$AL$7,OR($AH$11="Northbound",$AH$11="Eastbound")),'Raw Data'!AX1539,IF(AND($AE$11=$AL$1,OR($AH$11="Southbound",$AH$11="Westbound")),'Raw Data'!AX298,IF(AND($AE$11=$AL$2,OR($AH$11="Southbound",$AH$11="Westbound")),'Raw Data'!AX505,IF(AND($AE$11=$AL$3,OR($AH$11="Southbound",$AH$11="Westbound")),'Raw Data'!AX712,IF(AND($AE$11=$AL$4,OR($AH$11="Southbound",$AH$11="Westbound")),'Raw Data'!AX919,IF(AND($AE$11=$AL$5,OR($AH$11="Southbound",$AH$11="Westbound")),'Raw Data'!AX1126,IF(AND($AE$11=$AL$6,OR($AH$11="Southbound",$AH$11="Westbound")),'Raw Data'!AX1333,IF(AND($AE$11=$AL$7,OR($AH$11="Southbound",$AH$11="Westbound")),'Raw Data'!AX1540,IF(AND($AE$11=$AL$1,$AH$11="Combined"),SUM('Raw Data'!AX297:AX298),IF(AND($AE$11=$AL$2,$AH$11="Combined"),SUM('Raw Data'!AX504:AX505),IF(AND($AE$11=$AL$3,$AH$11="Combined"),SUM('Raw Data'!AX711:AX712),IF(AND($AE$11=$AL$4,$AH$11="Combined"),SUM('Raw Data'!AX918:AX919),IF(AND($AE$11=$AL$5,$AH$11="Combined"),SUM('Raw Data'!AX1125:AX1126),IF(AND($AE$11=$AL$6,$AH$11="Combined"),SUM('Raw Data'!AX1332:AX1333),IF(AND($AE$11=$AL$7,$AH$11="Combined"),SUM('Raw Data'!AX1539:AX1540),"Error")))))))))))))))))))))</f>
        <v>0</v>
      </c>
      <c r="O101" s="6">
        <f>IF(AND($AE$11=$AL$1,OR($AH$11="Northbound",$AH$11="Eastbound")),'Raw Data'!AY297,IF(AND($AE$11=$AL$2,OR($AH$11="Northbound",$AH$11="Eastbound")),'Raw Data'!AY504,IF(AND($AE$11=$AL$3,OR($AH$11="Northbound",$AH$11="Eastbound")),'Raw Data'!AY711,IF(AND($AE$11=$AL$4,OR($AH$11="Northbound",$AH$11="Eastbound")),'Raw Data'!AY918,IF(AND($AE$11=$AL$5,OR($AH$11="Northbound",$AH$11="Eastbound")),'Raw Data'!AY1125,IF(AND($AE$11=$AL$6,OR($AH$11="Northbound",$AH$11="Eastbound")),'Raw Data'!AY1332,IF(AND($AE$11=$AL$7,OR($AH$11="Northbound",$AH$11="Eastbound")),'Raw Data'!AY1539,IF(AND($AE$11=$AL$1,OR($AH$11="Southbound",$AH$11="Westbound")),'Raw Data'!AY298,IF(AND($AE$11=$AL$2,OR($AH$11="Southbound",$AH$11="Westbound")),'Raw Data'!AY505,IF(AND($AE$11=$AL$3,OR($AH$11="Southbound",$AH$11="Westbound")),'Raw Data'!AY712,IF(AND($AE$11=$AL$4,OR($AH$11="Southbound",$AH$11="Westbound")),'Raw Data'!AY919,IF(AND($AE$11=$AL$5,OR($AH$11="Southbound",$AH$11="Westbound")),'Raw Data'!AY1126,IF(AND($AE$11=$AL$6,OR($AH$11="Southbound",$AH$11="Westbound")),'Raw Data'!AY1333,IF(AND($AE$11=$AL$7,OR($AH$11="Southbound",$AH$11="Westbound")),'Raw Data'!AY1540,IF(AND($AE$11=$AL$1,$AH$11="Combined"),SUM('Raw Data'!AY297:AY298),IF(AND($AE$11=$AL$2,$AH$11="Combined"),SUM('Raw Data'!AY504:AY505),IF(AND($AE$11=$AL$3,$AH$11="Combined"),SUM('Raw Data'!AY711:AY712),IF(AND($AE$11=$AL$4,$AH$11="Combined"),SUM('Raw Data'!AY918:AY919),IF(AND($AE$11=$AL$5,$AH$11="Combined"),SUM('Raw Data'!AY1125:AY1126),IF(AND($AE$11=$AL$6,$AH$11="Combined"),SUM('Raw Data'!AY1332:AY1333),IF(AND($AE$11=$AL$7,$AH$11="Combined"),SUM('Raw Data'!AY1539:AY1540),"Error")))))))))))))))))))))</f>
        <v>0</v>
      </c>
      <c r="P101" s="6">
        <f>IF(AND($AE$11=$AL$1,OR($AH$11="Northbound",$AH$11="Eastbound")),'Raw Data'!AZ297,IF(AND($AE$11=$AL$2,OR($AH$11="Northbound",$AH$11="Eastbound")),'Raw Data'!AZ504,IF(AND($AE$11=$AL$3,OR($AH$11="Northbound",$AH$11="Eastbound")),'Raw Data'!AZ711,IF(AND($AE$11=$AL$4,OR($AH$11="Northbound",$AH$11="Eastbound")),'Raw Data'!AZ918,IF(AND($AE$11=$AL$5,OR($AH$11="Northbound",$AH$11="Eastbound")),'Raw Data'!AZ1125,IF(AND($AE$11=$AL$6,OR($AH$11="Northbound",$AH$11="Eastbound")),'Raw Data'!AZ1332,IF(AND($AE$11=$AL$7,OR($AH$11="Northbound",$AH$11="Eastbound")),'Raw Data'!AZ1539,IF(AND($AE$11=$AL$1,OR($AH$11="Southbound",$AH$11="Westbound")),'Raw Data'!AZ298,IF(AND($AE$11=$AL$2,OR($AH$11="Southbound",$AH$11="Westbound")),'Raw Data'!AZ505,IF(AND($AE$11=$AL$3,OR($AH$11="Southbound",$AH$11="Westbound")),'Raw Data'!AZ712,IF(AND($AE$11=$AL$4,OR($AH$11="Southbound",$AH$11="Westbound")),'Raw Data'!AZ919,IF(AND($AE$11=$AL$5,OR($AH$11="Southbound",$AH$11="Westbound")),'Raw Data'!AZ1126,IF(AND($AE$11=$AL$6,OR($AH$11="Southbound",$AH$11="Westbound")),'Raw Data'!AZ1333,IF(AND($AE$11=$AL$7,OR($AH$11="Southbound",$AH$11="Westbound")),'Raw Data'!AZ1540,IF(AND($AE$11=$AL$1,$AH$11="Combined"),SUM('Raw Data'!AZ297:AZ298),IF(AND($AE$11=$AL$2,$AH$11="Combined"),SUM('Raw Data'!AZ504:AZ505),IF(AND($AE$11=$AL$3,$AH$11="Combined"),SUM('Raw Data'!AZ711:AZ712),IF(AND($AE$11=$AL$4,$AH$11="Combined"),SUM('Raw Data'!AZ918:AZ919),IF(AND($AE$11=$AL$5,$AH$11="Combined"),SUM('Raw Data'!AZ1125:AZ1126),IF(AND($AE$11=$AL$6,$AH$11="Combined"),SUM('Raw Data'!AZ1332:AZ1333),IF(AND($AE$11=$AL$7,$AH$11="Combined"),SUM('Raw Data'!AZ1539:AZ1540),"Error")))))))))))))))))))))</f>
        <v>0</v>
      </c>
      <c r="Q101" s="6">
        <f>IF(AND($AE$11=$AL$1,OR($AH$11="Northbound",$AH$11="Eastbound")),'Raw Data'!BA297,IF(AND($AE$11=$AL$2,OR($AH$11="Northbound",$AH$11="Eastbound")),'Raw Data'!BA504,IF(AND($AE$11=$AL$3,OR($AH$11="Northbound",$AH$11="Eastbound")),'Raw Data'!BA711,IF(AND($AE$11=$AL$4,OR($AH$11="Northbound",$AH$11="Eastbound")),'Raw Data'!BA918,IF(AND($AE$11=$AL$5,OR($AH$11="Northbound",$AH$11="Eastbound")),'Raw Data'!BA1125,IF(AND($AE$11=$AL$6,OR($AH$11="Northbound",$AH$11="Eastbound")),'Raw Data'!BA1332,IF(AND($AE$11=$AL$7,OR($AH$11="Northbound",$AH$11="Eastbound")),'Raw Data'!BA1539,IF(AND($AE$11=$AL$1,OR($AH$11="Southbound",$AH$11="Westbound")),'Raw Data'!BA298,IF(AND($AE$11=$AL$2,OR($AH$11="Southbound",$AH$11="Westbound")),'Raw Data'!BA505,IF(AND($AE$11=$AL$3,OR($AH$11="Southbound",$AH$11="Westbound")),'Raw Data'!BA712,IF(AND($AE$11=$AL$4,OR($AH$11="Southbound",$AH$11="Westbound")),'Raw Data'!BA919,IF(AND($AE$11=$AL$5,OR($AH$11="Southbound",$AH$11="Westbound")),'Raw Data'!BA1126,IF(AND($AE$11=$AL$6,OR($AH$11="Southbound",$AH$11="Westbound")),'Raw Data'!BA1333,IF(AND($AE$11=$AL$7,OR($AH$11="Southbound",$AH$11="Westbound")),'Raw Data'!BA1540,IF(AND($AE$11=$AL$1,$AH$11="Combined"),SUM('Raw Data'!BA297:BA298),IF(AND($AE$11=$AL$2,$AH$11="Combined"),SUM('Raw Data'!BA504:BA505),IF(AND($AE$11=$AL$3,$AH$11="Combined"),SUM('Raw Data'!BA711:BA712),IF(AND($AE$11=$AL$4,$AH$11="Combined"),SUM('Raw Data'!BA918:BA919),IF(AND($AE$11=$AL$5,$AH$11="Combined"),SUM('Raw Data'!BA1125:BA1126),IF(AND($AE$11=$AL$6,$AH$11="Combined"),SUM('Raw Data'!BA1332:BA1333),IF(AND($AE$11=$AL$7,$AH$11="Combined"),SUM('Raw Data'!BA1539:BA1540),"Error")))))))))))))))))))))</f>
        <v>0</v>
      </c>
      <c r="R101" s="6">
        <f>IF(AND($AE$11=$AL$1,OR($AH$11="Northbound",$AH$11="Eastbound")),'Raw Data'!BB297,IF(AND($AE$11=$AL$2,OR($AH$11="Northbound",$AH$11="Eastbound")),'Raw Data'!BB504,IF(AND($AE$11=$AL$3,OR($AH$11="Northbound",$AH$11="Eastbound")),'Raw Data'!BB711,IF(AND($AE$11=$AL$4,OR($AH$11="Northbound",$AH$11="Eastbound")),'Raw Data'!BB918,IF(AND($AE$11=$AL$5,OR($AH$11="Northbound",$AH$11="Eastbound")),'Raw Data'!BB1125,IF(AND($AE$11=$AL$6,OR($AH$11="Northbound",$AH$11="Eastbound")),'Raw Data'!BB1332,IF(AND($AE$11=$AL$7,OR($AH$11="Northbound",$AH$11="Eastbound")),'Raw Data'!BB1539,IF(AND($AE$11=$AL$1,OR($AH$11="Southbound",$AH$11="Westbound")),'Raw Data'!BB298,IF(AND($AE$11=$AL$2,OR($AH$11="Southbound",$AH$11="Westbound")),'Raw Data'!BB505,IF(AND($AE$11=$AL$3,OR($AH$11="Southbound",$AH$11="Westbound")),'Raw Data'!BB712,IF(AND($AE$11=$AL$4,OR($AH$11="Southbound",$AH$11="Westbound")),'Raw Data'!BB919,IF(AND($AE$11=$AL$5,OR($AH$11="Southbound",$AH$11="Westbound")),'Raw Data'!BB1126,IF(AND($AE$11=$AL$6,OR($AH$11="Southbound",$AH$11="Westbound")),'Raw Data'!BB1333,IF(AND($AE$11=$AL$7,OR($AH$11="Southbound",$AH$11="Westbound")),'Raw Data'!BB1540,IF(AND($AE$11=$AL$1,$AH$11="Combined"),SUM('Raw Data'!BB297:BB298),IF(AND($AE$11=$AL$2,$AH$11="Combined"),SUM('Raw Data'!BB504:BB505),IF(AND($AE$11=$AL$3,$AH$11="Combined"),SUM('Raw Data'!BB711:BB712),IF(AND($AE$11=$AL$4,$AH$11="Combined"),SUM('Raw Data'!BB918:BB919),IF(AND($AE$11=$AL$5,$AH$11="Combined"),SUM('Raw Data'!BB1125:BB1126),IF(AND($AE$11=$AL$6,$AH$11="Combined"),SUM('Raw Data'!BB1332:BB1333),IF(AND($AE$11=$AL$7,$AH$11="Combined"),SUM('Raw Data'!BB1539:BB1540),"Error")))))))))))))))))))))</f>
        <v>0</v>
      </c>
      <c r="S101" s="6">
        <f>IF(AND($AE$11=$AL$1,OR($AH$11="Northbound",$AH$11="Eastbound")),'Raw Data'!BC297,IF(AND($AE$11=$AL$2,OR($AH$11="Northbound",$AH$11="Eastbound")),'Raw Data'!BC504,IF(AND($AE$11=$AL$3,OR($AH$11="Northbound",$AH$11="Eastbound")),'Raw Data'!BC711,IF(AND($AE$11=$AL$4,OR($AH$11="Northbound",$AH$11="Eastbound")),'Raw Data'!BC918,IF(AND($AE$11=$AL$5,OR($AH$11="Northbound",$AH$11="Eastbound")),'Raw Data'!BC1125,IF(AND($AE$11=$AL$6,OR($AH$11="Northbound",$AH$11="Eastbound")),'Raw Data'!BC1332,IF(AND($AE$11=$AL$7,OR($AH$11="Northbound",$AH$11="Eastbound")),'Raw Data'!BC1539,IF(AND($AE$11=$AL$1,OR($AH$11="Southbound",$AH$11="Westbound")),'Raw Data'!BC298,IF(AND($AE$11=$AL$2,OR($AH$11="Southbound",$AH$11="Westbound")),'Raw Data'!BC505,IF(AND($AE$11=$AL$3,OR($AH$11="Southbound",$AH$11="Westbound")),'Raw Data'!BC712,IF(AND($AE$11=$AL$4,OR($AH$11="Southbound",$AH$11="Westbound")),'Raw Data'!BC919,IF(AND($AE$11=$AL$5,OR($AH$11="Southbound",$AH$11="Westbound")),'Raw Data'!BC1126,IF(AND($AE$11=$AL$6,OR($AH$11="Southbound",$AH$11="Westbound")),'Raw Data'!BC1333,IF(AND($AE$11=$AL$7,OR($AH$11="Southbound",$AH$11="Westbound")),'Raw Data'!BC1540,IF(AND($AE$11=$AL$1,$AH$11="Combined"),SUM('Raw Data'!BC297:BC298),IF(AND($AE$11=$AL$2,$AH$11="Combined"),SUM('Raw Data'!BC504:BC505),IF(AND($AE$11=$AL$3,$AH$11="Combined"),SUM('Raw Data'!BC711:BC712),IF(AND($AE$11=$AL$4,$AH$11="Combined"),SUM('Raw Data'!BC918:BC919),IF(AND($AE$11=$AL$5,$AH$11="Combined"),SUM('Raw Data'!BC1125:BC1126),IF(AND($AE$11=$AL$6,$AH$11="Combined"),SUM('Raw Data'!BC1332:BC1333),IF(AND($AE$11=$AL$7,$AH$11="Combined"),SUM('Raw Data'!BC1539:BC1540),"Error")))))))))))))))))))))</f>
        <v>0</v>
      </c>
      <c r="T101" s="6">
        <f>IF(AND($AE$11=$AL$1,OR($AH$11="Northbound",$AH$11="Eastbound")),'Raw Data'!BD297,IF(AND($AE$11=$AL$2,OR($AH$11="Northbound",$AH$11="Eastbound")),'Raw Data'!BD504,IF(AND($AE$11=$AL$3,OR($AH$11="Northbound",$AH$11="Eastbound")),'Raw Data'!BD711,IF(AND($AE$11=$AL$4,OR($AH$11="Northbound",$AH$11="Eastbound")),'Raw Data'!BD918,IF(AND($AE$11=$AL$5,OR($AH$11="Northbound",$AH$11="Eastbound")),'Raw Data'!BD1125,IF(AND($AE$11=$AL$6,OR($AH$11="Northbound",$AH$11="Eastbound")),'Raw Data'!BD1332,IF(AND($AE$11=$AL$7,OR($AH$11="Northbound",$AH$11="Eastbound")),'Raw Data'!BD1539,IF(AND($AE$11=$AL$1,OR($AH$11="Southbound",$AH$11="Westbound")),'Raw Data'!BD298,IF(AND($AE$11=$AL$2,OR($AH$11="Southbound",$AH$11="Westbound")),'Raw Data'!BD505,IF(AND($AE$11=$AL$3,OR($AH$11="Southbound",$AH$11="Westbound")),'Raw Data'!BD712,IF(AND($AE$11=$AL$4,OR($AH$11="Southbound",$AH$11="Westbound")),'Raw Data'!BD919,IF(AND($AE$11=$AL$5,OR($AH$11="Southbound",$AH$11="Westbound")),'Raw Data'!BD1126,IF(AND($AE$11=$AL$6,OR($AH$11="Southbound",$AH$11="Westbound")),'Raw Data'!BD1333,IF(AND($AE$11=$AL$7,OR($AH$11="Southbound",$AH$11="Westbound")),'Raw Data'!BD1540,IF(AND($AE$11=$AL$1,$AH$11="Combined"),SUM('Raw Data'!BD297:BD298),IF(AND($AE$11=$AL$2,$AH$11="Combined"),SUM('Raw Data'!BD504:BD505),IF(AND($AE$11=$AL$3,$AH$11="Combined"),SUM('Raw Data'!BD711:BD712),IF(AND($AE$11=$AL$4,$AH$11="Combined"),SUM('Raw Data'!BD918:BD919),IF(AND($AE$11=$AL$5,$AH$11="Combined"),SUM('Raw Data'!BD1125:BD1126),IF(AND($AE$11=$AL$6,$AH$11="Combined"),SUM('Raw Data'!BD1332:BD1333),IF(AND($AE$11=$AL$7,$AH$11="Combined"),SUM('Raw Data'!BD1539:BD1540),"Error")))))))))))))))))))))</f>
        <v>0</v>
      </c>
      <c r="U101" s="6">
        <f>IF(AND($AE$11=$AL$1,OR($AH$11="Northbound",$AH$11="Eastbound")),'Raw Data'!BE297,IF(AND($AE$11=$AL$2,OR($AH$11="Northbound",$AH$11="Eastbound")),'Raw Data'!BE504,IF(AND($AE$11=$AL$3,OR($AH$11="Northbound",$AH$11="Eastbound")),'Raw Data'!BE711,IF(AND($AE$11=$AL$4,OR($AH$11="Northbound",$AH$11="Eastbound")),'Raw Data'!BE918,IF(AND($AE$11=$AL$5,OR($AH$11="Northbound",$AH$11="Eastbound")),'Raw Data'!BE1125,IF(AND($AE$11=$AL$6,OR($AH$11="Northbound",$AH$11="Eastbound")),'Raw Data'!BE1332,IF(AND($AE$11=$AL$7,OR($AH$11="Northbound",$AH$11="Eastbound")),'Raw Data'!BE1539,IF(AND($AE$11=$AL$1,OR($AH$11="Southbound",$AH$11="Westbound")),'Raw Data'!BE298,IF(AND($AE$11=$AL$2,OR($AH$11="Southbound",$AH$11="Westbound")),'Raw Data'!BE505,IF(AND($AE$11=$AL$3,OR($AH$11="Southbound",$AH$11="Westbound")),'Raw Data'!BE712,IF(AND($AE$11=$AL$4,OR($AH$11="Southbound",$AH$11="Westbound")),'Raw Data'!BE919,IF(AND($AE$11=$AL$5,OR($AH$11="Southbound",$AH$11="Westbound")),'Raw Data'!BE1126,IF(AND($AE$11=$AL$6,OR($AH$11="Southbound",$AH$11="Westbound")),'Raw Data'!BE1333,IF(AND($AE$11=$AL$7,OR($AH$11="Southbound",$AH$11="Westbound")),'Raw Data'!BE1540,IF(AND($AE$11=$AL$1,$AH$11="Combined"),SUM('Raw Data'!BE297:BE298),IF(AND($AE$11=$AL$2,$AH$11="Combined"),SUM('Raw Data'!BE504:BE505),IF(AND($AE$11=$AL$3,$AH$11="Combined"),SUM('Raw Data'!BE711:BE712),IF(AND($AE$11=$AL$4,$AH$11="Combined"),SUM('Raw Data'!BE918:BE919),IF(AND($AE$11=$AL$5,$AH$11="Combined"),SUM('Raw Data'!BE1125:BE1126),IF(AND($AE$11=$AL$6,$AH$11="Combined"),SUM('Raw Data'!BE1332:BE1333),IF(AND($AE$11=$AL$7,$AH$11="Combined"),SUM('Raw Data'!BE1539:BE1540),"Error")))))))))))))))))))))</f>
        <v>0</v>
      </c>
      <c r="V101" s="6">
        <f>IF(AND($AE$11=$AL$1,OR($AH$11="Northbound",$AH$11="Eastbound")),'Raw Data'!BF297,IF(AND($AE$11=$AL$2,OR($AH$11="Northbound",$AH$11="Eastbound")),'Raw Data'!BF504,IF(AND($AE$11=$AL$3,OR($AH$11="Northbound",$AH$11="Eastbound")),'Raw Data'!BF711,IF(AND($AE$11=$AL$4,OR($AH$11="Northbound",$AH$11="Eastbound")),'Raw Data'!BF918,IF(AND($AE$11=$AL$5,OR($AH$11="Northbound",$AH$11="Eastbound")),'Raw Data'!BF1125,IF(AND($AE$11=$AL$6,OR($AH$11="Northbound",$AH$11="Eastbound")),'Raw Data'!BF1332,IF(AND($AE$11=$AL$7,OR($AH$11="Northbound",$AH$11="Eastbound")),'Raw Data'!BF1539,IF(AND($AE$11=$AL$1,OR($AH$11="Southbound",$AH$11="Westbound")),'Raw Data'!BF298,IF(AND($AE$11=$AL$2,OR($AH$11="Southbound",$AH$11="Westbound")),'Raw Data'!BF505,IF(AND($AE$11=$AL$3,OR($AH$11="Southbound",$AH$11="Westbound")),'Raw Data'!BF712,IF(AND($AE$11=$AL$4,OR($AH$11="Southbound",$AH$11="Westbound")),'Raw Data'!BF919,IF(AND($AE$11=$AL$5,OR($AH$11="Southbound",$AH$11="Westbound")),'Raw Data'!BF1126,IF(AND($AE$11=$AL$6,OR($AH$11="Southbound",$AH$11="Westbound")),'Raw Data'!BF1333,IF(AND($AE$11=$AL$7,OR($AH$11="Southbound",$AH$11="Westbound")),'Raw Data'!BF1540,IF(AND($AE$11=$AL$1,$AH$11="Combined"),SUM('Raw Data'!BF297:BF298),IF(AND($AE$11=$AL$2,$AH$11="Combined"),SUM('Raw Data'!BF504:BF505),IF(AND($AE$11=$AL$3,$AH$11="Combined"),SUM('Raw Data'!BF711:BF712),IF(AND($AE$11=$AL$4,$AH$11="Combined"),SUM('Raw Data'!BF918:BF919),IF(AND($AE$11=$AL$5,$AH$11="Combined"),SUM('Raw Data'!BF1125:BF1126),IF(AND($AE$11=$AL$6,$AH$11="Combined"),SUM('Raw Data'!BF1332:BF1333),IF(AND($AE$11=$AL$7,$AH$11="Combined"),SUM('Raw Data'!BF1539:BF1540),"Error")))))))))))))))))))))</f>
        <v>0</v>
      </c>
      <c r="W101" s="6">
        <f>IF(AND($AE$11=$AL$1,OR($AH$11="Northbound",$AH$11="Eastbound")),'Raw Data'!BG297,IF(AND($AE$11=$AL$2,OR($AH$11="Northbound",$AH$11="Eastbound")),'Raw Data'!BG504,IF(AND($AE$11=$AL$3,OR($AH$11="Northbound",$AH$11="Eastbound")),'Raw Data'!BG711,IF(AND($AE$11=$AL$4,OR($AH$11="Northbound",$AH$11="Eastbound")),'Raw Data'!BG918,IF(AND($AE$11=$AL$5,OR($AH$11="Northbound",$AH$11="Eastbound")),'Raw Data'!BG1125,IF(AND($AE$11=$AL$6,OR($AH$11="Northbound",$AH$11="Eastbound")),'Raw Data'!BG1332,IF(AND($AE$11=$AL$7,OR($AH$11="Northbound",$AH$11="Eastbound")),'Raw Data'!BG1539,IF(AND($AE$11=$AL$1,OR($AH$11="Southbound",$AH$11="Westbound")),'Raw Data'!BG298,IF(AND($AE$11=$AL$2,OR($AH$11="Southbound",$AH$11="Westbound")),'Raw Data'!BG505,IF(AND($AE$11=$AL$3,OR($AH$11="Southbound",$AH$11="Westbound")),'Raw Data'!BG712,IF(AND($AE$11=$AL$4,OR($AH$11="Southbound",$AH$11="Westbound")),'Raw Data'!BG919,IF(AND($AE$11=$AL$5,OR($AH$11="Southbound",$AH$11="Westbound")),'Raw Data'!BG1126,IF(AND($AE$11=$AL$6,OR($AH$11="Southbound",$AH$11="Westbound")),'Raw Data'!BG1333,IF(AND($AE$11=$AL$7,OR($AH$11="Southbound",$AH$11="Westbound")),'Raw Data'!BG1540,IF(AND($AE$11=$AL$1,$AH$11="Combined"),SUM('Raw Data'!BG297:BG298),IF(AND($AE$11=$AL$2,$AH$11="Combined"),SUM('Raw Data'!BG504:BG505),IF(AND($AE$11=$AL$3,$AH$11="Combined"),SUM('Raw Data'!BG711:BG712),IF(AND($AE$11=$AL$4,$AH$11="Combined"),SUM('Raw Data'!BG918:BG919),IF(AND($AE$11=$AL$5,$AH$11="Combined"),SUM('Raw Data'!BG1125:BG1126),IF(AND($AE$11=$AL$6,$AH$11="Combined"),SUM('Raw Data'!BG1332:BG1333),IF(AND($AE$11=$AL$7,$AH$11="Combined"),SUM('Raw Data'!BG1539:BG1540),"Error")))))))))))))))))))))</f>
        <v>0</v>
      </c>
      <c r="X101" s="6">
        <f t="shared" si="5"/>
        <v>5</v>
      </c>
      <c r="Y101" s="24">
        <f t="shared" si="3"/>
        <v>62.5</v>
      </c>
      <c r="Z101" s="6" t="str">
        <f>IF(AND($AE$11=$AL$1,OR($AH$11="Northbound",$AH$11="Eastbound")),'Raw Data'!BH297,IF(AND($AE$11=$AL$2,OR($AH$11="Northbound",$AH$11="Eastbound")),'Raw Data'!BH504,IF(AND($AE$11=$AL$3,OR($AH$11="Northbound",$AH$11="Eastbound")),'Raw Data'!BH711,IF(AND($AE$11=$AL$4,OR($AH$11="Northbound",$AH$11="Eastbound")),'Raw Data'!BH918,IF(AND($AE$11=$AL$5,OR($AH$11="Northbound",$AH$11="Eastbound")),'Raw Data'!BH1125,IF(AND($AE$11=$AL$6,OR($AH$11="Northbound",$AH$11="Eastbound")),'Raw Data'!BH1332,IF(AND($AE$11=$AL$7,OR($AH$11="Northbound",$AH$11="Eastbound")),'Raw Data'!BH1539,IF(AND($AE$11=$AL$1,OR($AH$11="Southbound",$AH$11="Westbound")),'Raw Data'!BH298,IF(AND($AE$11=$AL$2,OR($AH$11="Southbound",$AH$11="Westbound")),'Raw Data'!BH505,IF(AND($AE$11=$AL$3,OR($AH$11="Southbound",$AH$11="Westbound")),'Raw Data'!BH712,IF(AND($AE$11=$AL$4,OR($AH$11="Southbound",$AH$11="Westbound")),'Raw Data'!BH919,IF(AND($AE$11=$AL$5,OR($AH$11="Southbound",$AH$11="Westbound")),'Raw Data'!BH1126,IF(AND($AE$11=$AL$6,OR($AH$11="Southbound",$AH$11="Westbound")),'Raw Data'!BH1333,IF(AND($AE$11=$AL$7,OR($AH$11="Southbound",$AH$11="Westbound")),'Raw Data'!BH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1" s="6" t="str">
        <f>IF(AND($AE$11=$AL$1,OR($AH$11="Northbound",$AH$11="Eastbound")),'Raw Data'!BI297,IF(AND($AE$11=$AL$2,OR($AH$11="Northbound",$AH$11="Eastbound")),'Raw Data'!BI504,IF(AND($AE$11=$AL$3,OR($AH$11="Northbound",$AH$11="Eastbound")),'Raw Data'!BI711,IF(AND($AE$11=$AL$4,OR($AH$11="Northbound",$AH$11="Eastbound")),'Raw Data'!BI918,IF(AND($AE$11=$AL$5,OR($AH$11="Northbound",$AH$11="Eastbound")),'Raw Data'!BI1125,IF(AND($AE$11=$AL$6,OR($AH$11="Northbound",$AH$11="Eastbound")),'Raw Data'!BI1332,IF(AND($AE$11=$AL$7,OR($AH$11="Northbound",$AH$11="Eastbound")),'Raw Data'!BI1539,IF(AND($AE$11=$AL$1,OR($AH$11="Southbound",$AH$11="Westbound")),'Raw Data'!BI298,IF(AND($AE$11=$AL$2,OR($AH$11="Southbound",$AH$11="Westbound")),'Raw Data'!BI505,IF(AND($AE$11=$AL$3,OR($AH$11="Southbound",$AH$11="Westbound")),'Raw Data'!BI712,IF(AND($AE$11=$AL$4,OR($AH$11="Southbound",$AH$11="Westbound")),'Raw Data'!BI919,IF(AND($AE$11=$AL$5,OR($AH$11="Southbound",$AH$11="Westbound")),'Raw Data'!BI1126,IF(AND($AE$11=$AL$6,OR($AH$11="Southbound",$AH$11="Westbound")),'Raw Data'!BI1333,IF(AND($AE$11=$AL$7,OR($AH$11="Southbound",$AH$11="Westbound")),'Raw Data'!BI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1" s="6" t="str">
        <f>IF(AND($AE$11=$AL$1,OR($AH$11="Northbound",$AH$11="Eastbound")),'Raw Data'!BJ297,IF(AND($AE$11=$AL$2,OR($AH$11="Northbound",$AH$11="Eastbound")),'Raw Data'!BJ504,IF(AND($AE$11=$AL$3,OR($AH$11="Northbound",$AH$11="Eastbound")),'Raw Data'!BJ711,IF(AND($AE$11=$AL$4,OR($AH$11="Northbound",$AH$11="Eastbound")),'Raw Data'!BJ918,IF(AND($AE$11=$AL$5,OR($AH$11="Northbound",$AH$11="Eastbound")),'Raw Data'!BJ1125,IF(AND($AE$11=$AL$6,OR($AH$11="Northbound",$AH$11="Eastbound")),'Raw Data'!BJ1332,IF(AND($AE$11=$AL$7,OR($AH$11="Northbound",$AH$11="Eastbound")),'Raw Data'!BJ1539,IF(AND($AE$11=$AL$1,OR($AH$11="Southbound",$AH$11="Westbound")),'Raw Data'!BJ298,IF(AND($AE$11=$AL$2,OR($AH$11="Southbound",$AH$11="Westbound")),'Raw Data'!BJ505,IF(AND($AE$11=$AL$3,OR($AH$11="Southbound",$AH$11="Westbound")),'Raw Data'!BJ712,IF(AND($AE$11=$AL$4,OR($AH$11="Southbound",$AH$11="Westbound")),'Raw Data'!BJ919,IF(AND($AE$11=$AL$5,OR($AH$11="Southbound",$AH$11="Westbound")),'Raw Data'!BJ1126,IF(AND($AE$11=$AL$6,OR($AH$11="Southbound",$AH$11="Westbound")),'Raw Data'!BJ1333,IF(AND($AE$11=$AL$7,OR($AH$11="Southbound",$AH$11="Westbound")),'Raw Data'!BJ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1" s="70" t="str">
        <f>IF(AND($AE$11=$AL$1,OR($AH$11="Northbound",$AH$11="Eastbound")),'Raw Data'!BK297,IF(AND($AE$11=$AL$2,OR($AH$11="Northbound",$AH$11="Eastbound")),'Raw Data'!BK504,IF(AND($AE$11=$AL$3,OR($AH$11="Northbound",$AH$11="Eastbound")),'Raw Data'!BK711,IF(AND($AE$11=$AL$4,OR($AH$11="Northbound",$AH$11="Eastbound")),'Raw Data'!BK918,IF(AND($AE$11=$AL$5,OR($AH$11="Northbound",$AH$11="Eastbound")),'Raw Data'!BK1125,IF(AND($AE$11=$AL$6,OR($AH$11="Northbound",$AH$11="Eastbound")),'Raw Data'!BK1332,IF(AND($AE$11=$AL$7,OR($AH$11="Northbound",$AH$11="Eastbound")),'Raw Data'!BK1539,IF(AND($AE$11=$AL$1,OR($AH$11="Southbound",$AH$11="Westbound")),'Raw Data'!BK298,IF(AND($AE$11=$AL$2,OR($AH$11="Southbound",$AH$11="Westbound")),'Raw Data'!BK505,IF(AND($AE$11=$AL$3,OR($AH$11="Southbound",$AH$11="Westbound")),'Raw Data'!BK712,IF(AND($AE$11=$AL$4,OR($AH$11="Southbound",$AH$11="Westbound")),'Raw Data'!BK919,IF(AND($AE$11=$AL$5,OR($AH$11="Southbound",$AH$11="Westbound")),'Raw Data'!BK1126,IF(AND($AE$11=$AL$6,OR($AH$11="Southbound",$AH$11="Westbound")),'Raw Data'!BK1333,IF(AND($AE$11=$AL$7,OR($AH$11="Southbound",$AH$11="Westbound")),'Raw Data'!BK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1" s="47"/>
      <c r="AF101" s="47"/>
      <c r="AG101" s="47"/>
      <c r="AH101" s="47"/>
      <c r="AI101" s="47"/>
      <c r="AJ101" s="47"/>
      <c r="AN101" s="41"/>
      <c r="AO101" s="51"/>
      <c r="AQ101" s="47"/>
      <c r="AR101" s="47"/>
      <c r="AT101" s="47"/>
      <c r="AU101" s="47"/>
    </row>
    <row r="102" spans="1:48" ht="13.8" x14ac:dyDescent="0.25">
      <c r="A102" s="43">
        <v>0.91666666666666696</v>
      </c>
      <c r="B102" s="54">
        <f t="shared" si="4"/>
        <v>7</v>
      </c>
      <c r="C102" s="6">
        <f>IF(AND($AE$11=$AL$1,OR($AH$11="Northbound",$AH$11="Eastbound")),'Raw Data'!AM299,IF(AND($AE$11=$AL$2,OR($AH$11="Northbound",$AH$11="Eastbound")),'Raw Data'!AM506,IF(AND($AE$11=$AL$3,OR($AH$11="Northbound",$AH$11="Eastbound")),'Raw Data'!AM713,IF(AND($AE$11=$AL$4,OR($AH$11="Northbound",$AH$11="Eastbound")),'Raw Data'!AM920,IF(AND($AE$11=$AL$5,OR($AH$11="Northbound",$AH$11="Eastbound")),'Raw Data'!AM1127,IF(AND($AE$11=$AL$6,OR($AH$11="Northbound",$AH$11="Eastbound")),'Raw Data'!AM1334,IF(AND($AE$11=$AL$7,OR($AH$11="Northbound",$AH$11="Eastbound")),'Raw Data'!AM1541,IF(AND($AE$11=$AL$1,OR($AH$11="Southbound",$AH$11="Westbound")),'Raw Data'!AM300,IF(AND($AE$11=$AL$2,OR($AH$11="Southbound",$AH$11="Westbound")),'Raw Data'!AM507,IF(AND($AE$11=$AL$3,OR($AH$11="Southbound",$AH$11="Westbound")),'Raw Data'!AM714,IF(AND($AE$11=$AL$4,OR($AH$11="Southbound",$AH$11="Westbound")),'Raw Data'!AM921,IF(AND($AE$11=$AL$5,OR($AH$11="Southbound",$AH$11="Westbound")),'Raw Data'!AM1128,IF(AND($AE$11=$AL$6,OR($AH$11="Southbound",$AH$11="Westbound")),'Raw Data'!AM1335,IF(AND($AE$11=$AL$7,OR($AH$11="Southbound",$AH$11="Westbound")),'Raw Data'!AM1542,IF(AND($AE$11=$AL$1,$AH$11="Combined"),SUM('Raw Data'!AM299:AM300),IF(AND($AE$11=$AL$2,$AH$11="Combined"),SUM('Raw Data'!AM506:AM507),IF(AND($AE$11=$AL$3,$AH$11="Combined"),SUM('Raw Data'!AM713:AM714),IF(AND($AE$11=$AL$4,$AH$11="Combined"),SUM('Raw Data'!AM920:AM921),IF(AND($AE$11=$AL$5,$AH$11="Combined"),SUM('Raw Data'!AM1127:AM1128),IF(AND($AE$11=$AL$6,$AH$11="Combined"),SUM('Raw Data'!AM1334:AM1335),IF(AND($AE$11=$AL$7,$AH$11="Combined"),SUM('Raw Data'!AM1541:AM1542),"Error")))))))))))))))))))))</f>
        <v>0</v>
      </c>
      <c r="D102" s="6">
        <f>IF(AND($AE$11=$AL$1,OR($AH$11="Northbound",$AH$11="Eastbound")),'Raw Data'!AN299,IF(AND($AE$11=$AL$2,OR($AH$11="Northbound",$AH$11="Eastbound")),'Raw Data'!AN506,IF(AND($AE$11=$AL$3,OR($AH$11="Northbound",$AH$11="Eastbound")),'Raw Data'!AN713,IF(AND($AE$11=$AL$4,OR($AH$11="Northbound",$AH$11="Eastbound")),'Raw Data'!AN920,IF(AND($AE$11=$AL$5,OR($AH$11="Northbound",$AH$11="Eastbound")),'Raw Data'!AN1127,IF(AND($AE$11=$AL$6,OR($AH$11="Northbound",$AH$11="Eastbound")),'Raw Data'!AN1334,IF(AND($AE$11=$AL$7,OR($AH$11="Northbound",$AH$11="Eastbound")),'Raw Data'!AN1541,IF(AND($AE$11=$AL$1,OR($AH$11="Southbound",$AH$11="Westbound")),'Raw Data'!AN300,IF(AND($AE$11=$AL$2,OR($AH$11="Southbound",$AH$11="Westbound")),'Raw Data'!AN507,IF(AND($AE$11=$AL$3,OR($AH$11="Southbound",$AH$11="Westbound")),'Raw Data'!AN714,IF(AND($AE$11=$AL$4,OR($AH$11="Southbound",$AH$11="Westbound")),'Raw Data'!AN921,IF(AND($AE$11=$AL$5,OR($AH$11="Southbound",$AH$11="Westbound")),'Raw Data'!AN1128,IF(AND($AE$11=$AL$6,OR($AH$11="Southbound",$AH$11="Westbound")),'Raw Data'!AN1335,IF(AND($AE$11=$AL$7,OR($AH$11="Southbound",$AH$11="Westbound")),'Raw Data'!AN1542,IF(AND($AE$11=$AL$1,$AH$11="Combined"),SUM('Raw Data'!AN299:AN300),IF(AND($AE$11=$AL$2,$AH$11="Combined"),SUM('Raw Data'!AN506:AN507),IF(AND($AE$11=$AL$3,$AH$11="Combined"),SUM('Raw Data'!AN713:AN714),IF(AND($AE$11=$AL$4,$AH$11="Combined"),SUM('Raw Data'!AN920:AN921),IF(AND($AE$11=$AL$5,$AH$11="Combined"),SUM('Raw Data'!AN1127:AN1128),IF(AND($AE$11=$AL$6,$AH$11="Combined"),SUM('Raw Data'!AN1334:AN1335),IF(AND($AE$11=$AL$7,$AH$11="Combined"),SUM('Raw Data'!AN1541:AN1542),"Error")))))))))))))))))))))</f>
        <v>0</v>
      </c>
      <c r="E102" s="6">
        <f>IF(AND($AE$11=$AL$1,OR($AH$11="Northbound",$AH$11="Eastbound")),'Raw Data'!AO299,IF(AND($AE$11=$AL$2,OR($AH$11="Northbound",$AH$11="Eastbound")),'Raw Data'!AO506,IF(AND($AE$11=$AL$3,OR($AH$11="Northbound",$AH$11="Eastbound")),'Raw Data'!AO713,IF(AND($AE$11=$AL$4,OR($AH$11="Northbound",$AH$11="Eastbound")),'Raw Data'!AO920,IF(AND($AE$11=$AL$5,OR($AH$11="Northbound",$AH$11="Eastbound")),'Raw Data'!AO1127,IF(AND($AE$11=$AL$6,OR($AH$11="Northbound",$AH$11="Eastbound")),'Raw Data'!AO1334,IF(AND($AE$11=$AL$7,OR($AH$11="Northbound",$AH$11="Eastbound")),'Raw Data'!AO1541,IF(AND($AE$11=$AL$1,OR($AH$11="Southbound",$AH$11="Westbound")),'Raw Data'!AO300,IF(AND($AE$11=$AL$2,OR($AH$11="Southbound",$AH$11="Westbound")),'Raw Data'!AO507,IF(AND($AE$11=$AL$3,OR($AH$11="Southbound",$AH$11="Westbound")),'Raw Data'!AO714,IF(AND($AE$11=$AL$4,OR($AH$11="Southbound",$AH$11="Westbound")),'Raw Data'!AO921,IF(AND($AE$11=$AL$5,OR($AH$11="Southbound",$AH$11="Westbound")),'Raw Data'!AO1128,IF(AND($AE$11=$AL$6,OR($AH$11="Southbound",$AH$11="Westbound")),'Raw Data'!AO1335,IF(AND($AE$11=$AL$7,OR($AH$11="Southbound",$AH$11="Westbound")),'Raw Data'!AO1542,IF(AND($AE$11=$AL$1,$AH$11="Combined"),SUM('Raw Data'!AO299:AO300),IF(AND($AE$11=$AL$2,$AH$11="Combined"),SUM('Raw Data'!AO506:AO507),IF(AND($AE$11=$AL$3,$AH$11="Combined"),SUM('Raw Data'!AO713:AO714),IF(AND($AE$11=$AL$4,$AH$11="Combined"),SUM('Raw Data'!AO920:AO921),IF(AND($AE$11=$AL$5,$AH$11="Combined"),SUM('Raw Data'!AO1127:AO1128),IF(AND($AE$11=$AL$6,$AH$11="Combined"),SUM('Raw Data'!AO1334:AO1335),IF(AND($AE$11=$AL$7,$AH$11="Combined"),SUM('Raw Data'!AO1541:AO1542),"Error")))))))))))))))))))))</f>
        <v>3</v>
      </c>
      <c r="F102" s="6">
        <f>IF(AND($AE$11=$AL$1,OR($AH$11="Northbound",$AH$11="Eastbound")),'Raw Data'!AP299,IF(AND($AE$11=$AL$2,OR($AH$11="Northbound",$AH$11="Eastbound")),'Raw Data'!AP506,IF(AND($AE$11=$AL$3,OR($AH$11="Northbound",$AH$11="Eastbound")),'Raw Data'!AP713,IF(AND($AE$11=$AL$4,OR($AH$11="Northbound",$AH$11="Eastbound")),'Raw Data'!AP920,IF(AND($AE$11=$AL$5,OR($AH$11="Northbound",$AH$11="Eastbound")),'Raw Data'!AP1127,IF(AND($AE$11=$AL$6,OR($AH$11="Northbound",$AH$11="Eastbound")),'Raw Data'!AP1334,IF(AND($AE$11=$AL$7,OR($AH$11="Northbound",$AH$11="Eastbound")),'Raw Data'!AP1541,IF(AND($AE$11=$AL$1,OR($AH$11="Southbound",$AH$11="Westbound")),'Raw Data'!AP300,IF(AND($AE$11=$AL$2,OR($AH$11="Southbound",$AH$11="Westbound")),'Raw Data'!AP507,IF(AND($AE$11=$AL$3,OR($AH$11="Southbound",$AH$11="Westbound")),'Raw Data'!AP714,IF(AND($AE$11=$AL$4,OR($AH$11="Southbound",$AH$11="Westbound")),'Raw Data'!AP921,IF(AND($AE$11=$AL$5,OR($AH$11="Southbound",$AH$11="Westbound")),'Raw Data'!AP1128,IF(AND($AE$11=$AL$6,OR($AH$11="Southbound",$AH$11="Westbound")),'Raw Data'!AP1335,IF(AND($AE$11=$AL$7,OR($AH$11="Southbound",$AH$11="Westbound")),'Raw Data'!AP1542,IF(AND($AE$11=$AL$1,$AH$11="Combined"),SUM('Raw Data'!AP299:AP300),IF(AND($AE$11=$AL$2,$AH$11="Combined"),SUM('Raw Data'!AP506:AP507),IF(AND($AE$11=$AL$3,$AH$11="Combined"),SUM('Raw Data'!AP713:AP714),IF(AND($AE$11=$AL$4,$AH$11="Combined"),SUM('Raw Data'!AP920:AP921),IF(AND($AE$11=$AL$5,$AH$11="Combined"),SUM('Raw Data'!AP1127:AP1128),IF(AND($AE$11=$AL$6,$AH$11="Combined"),SUM('Raw Data'!AP1334:AP1335),IF(AND($AE$11=$AL$7,$AH$11="Combined"),SUM('Raw Data'!AP1541:AP1542),"Error")))))))))))))))))))))</f>
        <v>4</v>
      </c>
      <c r="G102" s="6">
        <f>IF(AND($AE$11=$AL$1,OR($AH$11="Northbound",$AH$11="Eastbound")),'Raw Data'!AQ299,IF(AND($AE$11=$AL$2,OR($AH$11="Northbound",$AH$11="Eastbound")),'Raw Data'!AQ506,IF(AND($AE$11=$AL$3,OR($AH$11="Northbound",$AH$11="Eastbound")),'Raw Data'!AQ713,IF(AND($AE$11=$AL$4,OR($AH$11="Northbound",$AH$11="Eastbound")),'Raw Data'!AQ920,IF(AND($AE$11=$AL$5,OR($AH$11="Northbound",$AH$11="Eastbound")),'Raw Data'!AQ1127,IF(AND($AE$11=$AL$6,OR($AH$11="Northbound",$AH$11="Eastbound")),'Raw Data'!AQ1334,IF(AND($AE$11=$AL$7,OR($AH$11="Northbound",$AH$11="Eastbound")),'Raw Data'!AQ1541,IF(AND($AE$11=$AL$1,OR($AH$11="Southbound",$AH$11="Westbound")),'Raw Data'!AQ300,IF(AND($AE$11=$AL$2,OR($AH$11="Southbound",$AH$11="Westbound")),'Raw Data'!AQ507,IF(AND($AE$11=$AL$3,OR($AH$11="Southbound",$AH$11="Westbound")),'Raw Data'!AQ714,IF(AND($AE$11=$AL$4,OR($AH$11="Southbound",$AH$11="Westbound")),'Raw Data'!AQ921,IF(AND($AE$11=$AL$5,OR($AH$11="Southbound",$AH$11="Westbound")),'Raw Data'!AQ1128,IF(AND($AE$11=$AL$6,OR($AH$11="Southbound",$AH$11="Westbound")),'Raw Data'!AQ1335,IF(AND($AE$11=$AL$7,OR($AH$11="Southbound",$AH$11="Westbound")),'Raw Data'!AQ1542,IF(AND($AE$11=$AL$1,$AH$11="Combined"),SUM('Raw Data'!AQ299:AQ300),IF(AND($AE$11=$AL$2,$AH$11="Combined"),SUM('Raw Data'!AQ506:AQ507),IF(AND($AE$11=$AL$3,$AH$11="Combined"),SUM('Raw Data'!AQ713:AQ714),IF(AND($AE$11=$AL$4,$AH$11="Combined"),SUM('Raw Data'!AQ920:AQ921),IF(AND($AE$11=$AL$5,$AH$11="Combined"),SUM('Raw Data'!AQ1127:AQ1128),IF(AND($AE$11=$AL$6,$AH$11="Combined"),SUM('Raw Data'!AQ1334:AQ1335),IF(AND($AE$11=$AL$7,$AH$11="Combined"),SUM('Raw Data'!AQ1541:AQ1542),"Error")))))))))))))))))))))</f>
        <v>0</v>
      </c>
      <c r="H102" s="6">
        <f>IF(AND($AE$11=$AL$1,OR($AH$11="Northbound",$AH$11="Eastbound")),'Raw Data'!AR299,IF(AND($AE$11=$AL$2,OR($AH$11="Northbound",$AH$11="Eastbound")),'Raw Data'!AR506,IF(AND($AE$11=$AL$3,OR($AH$11="Northbound",$AH$11="Eastbound")),'Raw Data'!AR713,IF(AND($AE$11=$AL$4,OR($AH$11="Northbound",$AH$11="Eastbound")),'Raw Data'!AR920,IF(AND($AE$11=$AL$5,OR($AH$11="Northbound",$AH$11="Eastbound")),'Raw Data'!AR1127,IF(AND($AE$11=$AL$6,OR($AH$11="Northbound",$AH$11="Eastbound")),'Raw Data'!AR1334,IF(AND($AE$11=$AL$7,OR($AH$11="Northbound",$AH$11="Eastbound")),'Raw Data'!AR1541,IF(AND($AE$11=$AL$1,OR($AH$11="Southbound",$AH$11="Westbound")),'Raw Data'!AR300,IF(AND($AE$11=$AL$2,OR($AH$11="Southbound",$AH$11="Westbound")),'Raw Data'!AR507,IF(AND($AE$11=$AL$3,OR($AH$11="Southbound",$AH$11="Westbound")),'Raw Data'!AR714,IF(AND($AE$11=$AL$4,OR($AH$11="Southbound",$AH$11="Westbound")),'Raw Data'!AR921,IF(AND($AE$11=$AL$5,OR($AH$11="Southbound",$AH$11="Westbound")),'Raw Data'!AR1128,IF(AND($AE$11=$AL$6,OR($AH$11="Southbound",$AH$11="Westbound")),'Raw Data'!AR1335,IF(AND($AE$11=$AL$7,OR($AH$11="Southbound",$AH$11="Westbound")),'Raw Data'!AR1542,IF(AND($AE$11=$AL$1,$AH$11="Combined"),SUM('Raw Data'!AR299:AR300),IF(AND($AE$11=$AL$2,$AH$11="Combined"),SUM('Raw Data'!AR506:AR507),IF(AND($AE$11=$AL$3,$AH$11="Combined"),SUM('Raw Data'!AR713:AR714),IF(AND($AE$11=$AL$4,$AH$11="Combined"),SUM('Raw Data'!AR920:AR921),IF(AND($AE$11=$AL$5,$AH$11="Combined"),SUM('Raw Data'!AR1127:AR1128),IF(AND($AE$11=$AL$6,$AH$11="Combined"),SUM('Raw Data'!AR1334:AR1335),IF(AND($AE$11=$AL$7,$AH$11="Combined"),SUM('Raw Data'!AR1541:AR1542),"Error")))))))))))))))))))))</f>
        <v>0</v>
      </c>
      <c r="I102" s="6">
        <f>IF(AND($AE$11=$AL$1,OR($AH$11="Northbound",$AH$11="Eastbound")),'Raw Data'!AS299,IF(AND($AE$11=$AL$2,OR($AH$11="Northbound",$AH$11="Eastbound")),'Raw Data'!AS506,IF(AND($AE$11=$AL$3,OR($AH$11="Northbound",$AH$11="Eastbound")),'Raw Data'!AS713,IF(AND($AE$11=$AL$4,OR($AH$11="Northbound",$AH$11="Eastbound")),'Raw Data'!AS920,IF(AND($AE$11=$AL$5,OR($AH$11="Northbound",$AH$11="Eastbound")),'Raw Data'!AS1127,IF(AND($AE$11=$AL$6,OR($AH$11="Northbound",$AH$11="Eastbound")),'Raw Data'!AS1334,IF(AND($AE$11=$AL$7,OR($AH$11="Northbound",$AH$11="Eastbound")),'Raw Data'!AS1541,IF(AND($AE$11=$AL$1,OR($AH$11="Southbound",$AH$11="Westbound")),'Raw Data'!AS300,IF(AND($AE$11=$AL$2,OR($AH$11="Southbound",$AH$11="Westbound")),'Raw Data'!AS507,IF(AND($AE$11=$AL$3,OR($AH$11="Southbound",$AH$11="Westbound")),'Raw Data'!AS714,IF(AND($AE$11=$AL$4,OR($AH$11="Southbound",$AH$11="Westbound")),'Raw Data'!AS921,IF(AND($AE$11=$AL$5,OR($AH$11="Southbound",$AH$11="Westbound")),'Raw Data'!AS1128,IF(AND($AE$11=$AL$6,OR($AH$11="Southbound",$AH$11="Westbound")),'Raw Data'!AS1335,IF(AND($AE$11=$AL$7,OR($AH$11="Southbound",$AH$11="Westbound")),'Raw Data'!AS1542,IF(AND($AE$11=$AL$1,$AH$11="Combined"),SUM('Raw Data'!AS299:AS300),IF(AND($AE$11=$AL$2,$AH$11="Combined"),SUM('Raw Data'!AS506:AS507),IF(AND($AE$11=$AL$3,$AH$11="Combined"),SUM('Raw Data'!AS713:AS714),IF(AND($AE$11=$AL$4,$AH$11="Combined"),SUM('Raw Data'!AS920:AS921),IF(AND($AE$11=$AL$5,$AH$11="Combined"),SUM('Raw Data'!AS1127:AS1128),IF(AND($AE$11=$AL$6,$AH$11="Combined"),SUM('Raw Data'!AS1334:AS1335),IF(AND($AE$11=$AL$7,$AH$11="Combined"),SUM('Raw Data'!AS1541:AS1542),"Error")))))))))))))))))))))</f>
        <v>0</v>
      </c>
      <c r="J102" s="6">
        <f>IF(AND($AE$11=$AL$1,OR($AH$11="Northbound",$AH$11="Eastbound")),'Raw Data'!AT299,IF(AND($AE$11=$AL$2,OR($AH$11="Northbound",$AH$11="Eastbound")),'Raw Data'!AT506,IF(AND($AE$11=$AL$3,OR($AH$11="Northbound",$AH$11="Eastbound")),'Raw Data'!AT713,IF(AND($AE$11=$AL$4,OR($AH$11="Northbound",$AH$11="Eastbound")),'Raw Data'!AT920,IF(AND($AE$11=$AL$5,OR($AH$11="Northbound",$AH$11="Eastbound")),'Raw Data'!AT1127,IF(AND($AE$11=$AL$6,OR($AH$11="Northbound",$AH$11="Eastbound")),'Raw Data'!AT1334,IF(AND($AE$11=$AL$7,OR($AH$11="Northbound",$AH$11="Eastbound")),'Raw Data'!AT1541,IF(AND($AE$11=$AL$1,OR($AH$11="Southbound",$AH$11="Westbound")),'Raw Data'!AT300,IF(AND($AE$11=$AL$2,OR($AH$11="Southbound",$AH$11="Westbound")),'Raw Data'!AT507,IF(AND($AE$11=$AL$3,OR($AH$11="Southbound",$AH$11="Westbound")),'Raw Data'!AT714,IF(AND($AE$11=$AL$4,OR($AH$11="Southbound",$AH$11="Westbound")),'Raw Data'!AT921,IF(AND($AE$11=$AL$5,OR($AH$11="Southbound",$AH$11="Westbound")),'Raw Data'!AT1128,IF(AND($AE$11=$AL$6,OR($AH$11="Southbound",$AH$11="Westbound")),'Raw Data'!AT1335,IF(AND($AE$11=$AL$7,OR($AH$11="Southbound",$AH$11="Westbound")),'Raw Data'!AT1542,IF(AND($AE$11=$AL$1,$AH$11="Combined"),SUM('Raw Data'!AT299:AT300),IF(AND($AE$11=$AL$2,$AH$11="Combined"),SUM('Raw Data'!AT506:AT507),IF(AND($AE$11=$AL$3,$AH$11="Combined"),SUM('Raw Data'!AT713:AT714),IF(AND($AE$11=$AL$4,$AH$11="Combined"),SUM('Raw Data'!AT920:AT921),IF(AND($AE$11=$AL$5,$AH$11="Combined"),SUM('Raw Data'!AT1127:AT1128),IF(AND($AE$11=$AL$6,$AH$11="Combined"),SUM('Raw Data'!AT1334:AT1335),IF(AND($AE$11=$AL$7,$AH$11="Combined"),SUM('Raw Data'!AT1541:AT1542),"Error")))))))))))))))))))))</f>
        <v>0</v>
      </c>
      <c r="K102" s="6">
        <f>IF(AND($AE$11=$AL$1,OR($AH$11="Northbound",$AH$11="Eastbound")),'Raw Data'!AU299,IF(AND($AE$11=$AL$2,OR($AH$11="Northbound",$AH$11="Eastbound")),'Raw Data'!AU506,IF(AND($AE$11=$AL$3,OR($AH$11="Northbound",$AH$11="Eastbound")),'Raw Data'!AU713,IF(AND($AE$11=$AL$4,OR($AH$11="Northbound",$AH$11="Eastbound")),'Raw Data'!AU920,IF(AND($AE$11=$AL$5,OR($AH$11="Northbound",$AH$11="Eastbound")),'Raw Data'!AU1127,IF(AND($AE$11=$AL$6,OR($AH$11="Northbound",$AH$11="Eastbound")),'Raw Data'!AU1334,IF(AND($AE$11=$AL$7,OR($AH$11="Northbound",$AH$11="Eastbound")),'Raw Data'!AU1541,IF(AND($AE$11=$AL$1,OR($AH$11="Southbound",$AH$11="Westbound")),'Raw Data'!AU300,IF(AND($AE$11=$AL$2,OR($AH$11="Southbound",$AH$11="Westbound")),'Raw Data'!AU507,IF(AND($AE$11=$AL$3,OR($AH$11="Southbound",$AH$11="Westbound")),'Raw Data'!AU714,IF(AND($AE$11=$AL$4,OR($AH$11="Southbound",$AH$11="Westbound")),'Raw Data'!AU921,IF(AND($AE$11=$AL$5,OR($AH$11="Southbound",$AH$11="Westbound")),'Raw Data'!AU1128,IF(AND($AE$11=$AL$6,OR($AH$11="Southbound",$AH$11="Westbound")),'Raw Data'!AU1335,IF(AND($AE$11=$AL$7,OR($AH$11="Southbound",$AH$11="Westbound")),'Raw Data'!AU1542,IF(AND($AE$11=$AL$1,$AH$11="Combined"),SUM('Raw Data'!AU299:AU300),IF(AND($AE$11=$AL$2,$AH$11="Combined"),SUM('Raw Data'!AU506:AU507),IF(AND($AE$11=$AL$3,$AH$11="Combined"),SUM('Raw Data'!AU713:AU714),IF(AND($AE$11=$AL$4,$AH$11="Combined"),SUM('Raw Data'!AU920:AU921),IF(AND($AE$11=$AL$5,$AH$11="Combined"),SUM('Raw Data'!AU1127:AU1128),IF(AND($AE$11=$AL$6,$AH$11="Combined"),SUM('Raw Data'!AU1334:AU1335),IF(AND($AE$11=$AL$7,$AH$11="Combined"),SUM('Raw Data'!AU1541:AU1542),"Error")))))))))))))))))))))</f>
        <v>0</v>
      </c>
      <c r="L102" s="6">
        <f>IF(AND($AE$11=$AL$1,OR($AH$11="Northbound",$AH$11="Eastbound")),'Raw Data'!AV299,IF(AND($AE$11=$AL$2,OR($AH$11="Northbound",$AH$11="Eastbound")),'Raw Data'!AV506,IF(AND($AE$11=$AL$3,OR($AH$11="Northbound",$AH$11="Eastbound")),'Raw Data'!AV713,IF(AND($AE$11=$AL$4,OR($AH$11="Northbound",$AH$11="Eastbound")),'Raw Data'!AV920,IF(AND($AE$11=$AL$5,OR($AH$11="Northbound",$AH$11="Eastbound")),'Raw Data'!AV1127,IF(AND($AE$11=$AL$6,OR($AH$11="Northbound",$AH$11="Eastbound")),'Raw Data'!AV1334,IF(AND($AE$11=$AL$7,OR($AH$11="Northbound",$AH$11="Eastbound")),'Raw Data'!AV1541,IF(AND($AE$11=$AL$1,OR($AH$11="Southbound",$AH$11="Westbound")),'Raw Data'!AV300,IF(AND($AE$11=$AL$2,OR($AH$11="Southbound",$AH$11="Westbound")),'Raw Data'!AV507,IF(AND($AE$11=$AL$3,OR($AH$11="Southbound",$AH$11="Westbound")),'Raw Data'!AV714,IF(AND($AE$11=$AL$4,OR($AH$11="Southbound",$AH$11="Westbound")),'Raw Data'!AV921,IF(AND($AE$11=$AL$5,OR($AH$11="Southbound",$AH$11="Westbound")),'Raw Data'!AV1128,IF(AND($AE$11=$AL$6,OR($AH$11="Southbound",$AH$11="Westbound")),'Raw Data'!AV1335,IF(AND($AE$11=$AL$7,OR($AH$11="Southbound",$AH$11="Westbound")),'Raw Data'!AV1542,IF(AND($AE$11=$AL$1,$AH$11="Combined"),SUM('Raw Data'!AV299:AV300),IF(AND($AE$11=$AL$2,$AH$11="Combined"),SUM('Raw Data'!AV506:AV507),IF(AND($AE$11=$AL$3,$AH$11="Combined"),SUM('Raw Data'!AV713:AV714),IF(AND($AE$11=$AL$4,$AH$11="Combined"),SUM('Raw Data'!AV920:AV921),IF(AND($AE$11=$AL$5,$AH$11="Combined"),SUM('Raw Data'!AV1127:AV1128),IF(AND($AE$11=$AL$6,$AH$11="Combined"),SUM('Raw Data'!AV1334:AV1335),IF(AND($AE$11=$AL$7,$AH$11="Combined"),SUM('Raw Data'!AV1541:AV1542),"Error")))))))))))))))))))))</f>
        <v>0</v>
      </c>
      <c r="M102" s="6">
        <f>IF(AND($AE$11=$AL$1,OR($AH$11="Northbound",$AH$11="Eastbound")),'Raw Data'!AW299,IF(AND($AE$11=$AL$2,OR($AH$11="Northbound",$AH$11="Eastbound")),'Raw Data'!AW506,IF(AND($AE$11=$AL$3,OR($AH$11="Northbound",$AH$11="Eastbound")),'Raw Data'!AW713,IF(AND($AE$11=$AL$4,OR($AH$11="Northbound",$AH$11="Eastbound")),'Raw Data'!AW920,IF(AND($AE$11=$AL$5,OR($AH$11="Northbound",$AH$11="Eastbound")),'Raw Data'!AW1127,IF(AND($AE$11=$AL$6,OR($AH$11="Northbound",$AH$11="Eastbound")),'Raw Data'!AW1334,IF(AND($AE$11=$AL$7,OR($AH$11="Northbound",$AH$11="Eastbound")),'Raw Data'!AW1541,IF(AND($AE$11=$AL$1,OR($AH$11="Southbound",$AH$11="Westbound")),'Raw Data'!AW300,IF(AND($AE$11=$AL$2,OR($AH$11="Southbound",$AH$11="Westbound")),'Raw Data'!AW507,IF(AND($AE$11=$AL$3,OR($AH$11="Southbound",$AH$11="Westbound")),'Raw Data'!AW714,IF(AND($AE$11=$AL$4,OR($AH$11="Southbound",$AH$11="Westbound")),'Raw Data'!AW921,IF(AND($AE$11=$AL$5,OR($AH$11="Southbound",$AH$11="Westbound")),'Raw Data'!AW1128,IF(AND($AE$11=$AL$6,OR($AH$11="Southbound",$AH$11="Westbound")),'Raw Data'!AW1335,IF(AND($AE$11=$AL$7,OR($AH$11="Southbound",$AH$11="Westbound")),'Raw Data'!AW1542,IF(AND($AE$11=$AL$1,$AH$11="Combined"),SUM('Raw Data'!AW299:AW300),IF(AND($AE$11=$AL$2,$AH$11="Combined"),SUM('Raw Data'!AW506:AW507),IF(AND($AE$11=$AL$3,$AH$11="Combined"),SUM('Raw Data'!AW713:AW714),IF(AND($AE$11=$AL$4,$AH$11="Combined"),SUM('Raw Data'!AW920:AW921),IF(AND($AE$11=$AL$5,$AH$11="Combined"),SUM('Raw Data'!AW1127:AW1128),IF(AND($AE$11=$AL$6,$AH$11="Combined"),SUM('Raw Data'!AW1334:AW1335),IF(AND($AE$11=$AL$7,$AH$11="Combined"),SUM('Raw Data'!AW1541:AW1542),"Error")))))))))))))))))))))</f>
        <v>0</v>
      </c>
      <c r="N102" s="6">
        <f>IF(AND($AE$11=$AL$1,OR($AH$11="Northbound",$AH$11="Eastbound")),'Raw Data'!AX299,IF(AND($AE$11=$AL$2,OR($AH$11="Northbound",$AH$11="Eastbound")),'Raw Data'!AX506,IF(AND($AE$11=$AL$3,OR($AH$11="Northbound",$AH$11="Eastbound")),'Raw Data'!AX713,IF(AND($AE$11=$AL$4,OR($AH$11="Northbound",$AH$11="Eastbound")),'Raw Data'!AX920,IF(AND($AE$11=$AL$5,OR($AH$11="Northbound",$AH$11="Eastbound")),'Raw Data'!AX1127,IF(AND($AE$11=$AL$6,OR($AH$11="Northbound",$AH$11="Eastbound")),'Raw Data'!AX1334,IF(AND($AE$11=$AL$7,OR($AH$11="Northbound",$AH$11="Eastbound")),'Raw Data'!AX1541,IF(AND($AE$11=$AL$1,OR($AH$11="Southbound",$AH$11="Westbound")),'Raw Data'!AX300,IF(AND($AE$11=$AL$2,OR($AH$11="Southbound",$AH$11="Westbound")),'Raw Data'!AX507,IF(AND($AE$11=$AL$3,OR($AH$11="Southbound",$AH$11="Westbound")),'Raw Data'!AX714,IF(AND($AE$11=$AL$4,OR($AH$11="Southbound",$AH$11="Westbound")),'Raw Data'!AX921,IF(AND($AE$11=$AL$5,OR($AH$11="Southbound",$AH$11="Westbound")),'Raw Data'!AX1128,IF(AND($AE$11=$AL$6,OR($AH$11="Southbound",$AH$11="Westbound")),'Raw Data'!AX1335,IF(AND($AE$11=$AL$7,OR($AH$11="Southbound",$AH$11="Westbound")),'Raw Data'!AX1542,IF(AND($AE$11=$AL$1,$AH$11="Combined"),SUM('Raw Data'!AX299:AX300),IF(AND($AE$11=$AL$2,$AH$11="Combined"),SUM('Raw Data'!AX506:AX507),IF(AND($AE$11=$AL$3,$AH$11="Combined"),SUM('Raw Data'!AX713:AX714),IF(AND($AE$11=$AL$4,$AH$11="Combined"),SUM('Raw Data'!AX920:AX921),IF(AND($AE$11=$AL$5,$AH$11="Combined"),SUM('Raw Data'!AX1127:AX1128),IF(AND($AE$11=$AL$6,$AH$11="Combined"),SUM('Raw Data'!AX1334:AX1335),IF(AND($AE$11=$AL$7,$AH$11="Combined"),SUM('Raw Data'!AX1541:AX1542),"Error")))))))))))))))))))))</f>
        <v>0</v>
      </c>
      <c r="O102" s="6">
        <f>IF(AND($AE$11=$AL$1,OR($AH$11="Northbound",$AH$11="Eastbound")),'Raw Data'!AY299,IF(AND($AE$11=$AL$2,OR($AH$11="Northbound",$AH$11="Eastbound")),'Raw Data'!AY506,IF(AND($AE$11=$AL$3,OR($AH$11="Northbound",$AH$11="Eastbound")),'Raw Data'!AY713,IF(AND($AE$11=$AL$4,OR($AH$11="Northbound",$AH$11="Eastbound")),'Raw Data'!AY920,IF(AND($AE$11=$AL$5,OR($AH$11="Northbound",$AH$11="Eastbound")),'Raw Data'!AY1127,IF(AND($AE$11=$AL$6,OR($AH$11="Northbound",$AH$11="Eastbound")),'Raw Data'!AY1334,IF(AND($AE$11=$AL$7,OR($AH$11="Northbound",$AH$11="Eastbound")),'Raw Data'!AY1541,IF(AND($AE$11=$AL$1,OR($AH$11="Southbound",$AH$11="Westbound")),'Raw Data'!AY300,IF(AND($AE$11=$AL$2,OR($AH$11="Southbound",$AH$11="Westbound")),'Raw Data'!AY507,IF(AND($AE$11=$AL$3,OR($AH$11="Southbound",$AH$11="Westbound")),'Raw Data'!AY714,IF(AND($AE$11=$AL$4,OR($AH$11="Southbound",$AH$11="Westbound")),'Raw Data'!AY921,IF(AND($AE$11=$AL$5,OR($AH$11="Southbound",$AH$11="Westbound")),'Raw Data'!AY1128,IF(AND($AE$11=$AL$6,OR($AH$11="Southbound",$AH$11="Westbound")),'Raw Data'!AY1335,IF(AND($AE$11=$AL$7,OR($AH$11="Southbound",$AH$11="Westbound")),'Raw Data'!AY1542,IF(AND($AE$11=$AL$1,$AH$11="Combined"),SUM('Raw Data'!AY299:AY300),IF(AND($AE$11=$AL$2,$AH$11="Combined"),SUM('Raw Data'!AY506:AY507),IF(AND($AE$11=$AL$3,$AH$11="Combined"),SUM('Raw Data'!AY713:AY714),IF(AND($AE$11=$AL$4,$AH$11="Combined"),SUM('Raw Data'!AY920:AY921),IF(AND($AE$11=$AL$5,$AH$11="Combined"),SUM('Raw Data'!AY1127:AY1128),IF(AND($AE$11=$AL$6,$AH$11="Combined"),SUM('Raw Data'!AY1334:AY1335),IF(AND($AE$11=$AL$7,$AH$11="Combined"),SUM('Raw Data'!AY1541:AY1542),"Error")))))))))))))))))))))</f>
        <v>0</v>
      </c>
      <c r="P102" s="6">
        <f>IF(AND($AE$11=$AL$1,OR($AH$11="Northbound",$AH$11="Eastbound")),'Raw Data'!AZ299,IF(AND($AE$11=$AL$2,OR($AH$11="Northbound",$AH$11="Eastbound")),'Raw Data'!AZ506,IF(AND($AE$11=$AL$3,OR($AH$11="Northbound",$AH$11="Eastbound")),'Raw Data'!AZ713,IF(AND($AE$11=$AL$4,OR($AH$11="Northbound",$AH$11="Eastbound")),'Raw Data'!AZ920,IF(AND($AE$11=$AL$5,OR($AH$11="Northbound",$AH$11="Eastbound")),'Raw Data'!AZ1127,IF(AND($AE$11=$AL$6,OR($AH$11="Northbound",$AH$11="Eastbound")),'Raw Data'!AZ1334,IF(AND($AE$11=$AL$7,OR($AH$11="Northbound",$AH$11="Eastbound")),'Raw Data'!AZ1541,IF(AND($AE$11=$AL$1,OR($AH$11="Southbound",$AH$11="Westbound")),'Raw Data'!AZ300,IF(AND($AE$11=$AL$2,OR($AH$11="Southbound",$AH$11="Westbound")),'Raw Data'!AZ507,IF(AND($AE$11=$AL$3,OR($AH$11="Southbound",$AH$11="Westbound")),'Raw Data'!AZ714,IF(AND($AE$11=$AL$4,OR($AH$11="Southbound",$AH$11="Westbound")),'Raw Data'!AZ921,IF(AND($AE$11=$AL$5,OR($AH$11="Southbound",$AH$11="Westbound")),'Raw Data'!AZ1128,IF(AND($AE$11=$AL$6,OR($AH$11="Southbound",$AH$11="Westbound")),'Raw Data'!AZ1335,IF(AND($AE$11=$AL$7,OR($AH$11="Southbound",$AH$11="Westbound")),'Raw Data'!AZ1542,IF(AND($AE$11=$AL$1,$AH$11="Combined"),SUM('Raw Data'!AZ299:AZ300),IF(AND($AE$11=$AL$2,$AH$11="Combined"),SUM('Raw Data'!AZ506:AZ507),IF(AND($AE$11=$AL$3,$AH$11="Combined"),SUM('Raw Data'!AZ713:AZ714),IF(AND($AE$11=$AL$4,$AH$11="Combined"),SUM('Raw Data'!AZ920:AZ921),IF(AND($AE$11=$AL$5,$AH$11="Combined"),SUM('Raw Data'!AZ1127:AZ1128),IF(AND($AE$11=$AL$6,$AH$11="Combined"),SUM('Raw Data'!AZ1334:AZ1335),IF(AND($AE$11=$AL$7,$AH$11="Combined"),SUM('Raw Data'!AZ1541:AZ1542),"Error")))))))))))))))))))))</f>
        <v>0</v>
      </c>
      <c r="Q102" s="6">
        <f>IF(AND($AE$11=$AL$1,OR($AH$11="Northbound",$AH$11="Eastbound")),'Raw Data'!BA299,IF(AND($AE$11=$AL$2,OR($AH$11="Northbound",$AH$11="Eastbound")),'Raw Data'!BA506,IF(AND($AE$11=$AL$3,OR($AH$11="Northbound",$AH$11="Eastbound")),'Raw Data'!BA713,IF(AND($AE$11=$AL$4,OR($AH$11="Northbound",$AH$11="Eastbound")),'Raw Data'!BA920,IF(AND($AE$11=$AL$5,OR($AH$11="Northbound",$AH$11="Eastbound")),'Raw Data'!BA1127,IF(AND($AE$11=$AL$6,OR($AH$11="Northbound",$AH$11="Eastbound")),'Raw Data'!BA1334,IF(AND($AE$11=$AL$7,OR($AH$11="Northbound",$AH$11="Eastbound")),'Raw Data'!BA1541,IF(AND($AE$11=$AL$1,OR($AH$11="Southbound",$AH$11="Westbound")),'Raw Data'!BA300,IF(AND($AE$11=$AL$2,OR($AH$11="Southbound",$AH$11="Westbound")),'Raw Data'!BA507,IF(AND($AE$11=$AL$3,OR($AH$11="Southbound",$AH$11="Westbound")),'Raw Data'!BA714,IF(AND($AE$11=$AL$4,OR($AH$11="Southbound",$AH$11="Westbound")),'Raw Data'!BA921,IF(AND($AE$11=$AL$5,OR($AH$11="Southbound",$AH$11="Westbound")),'Raw Data'!BA1128,IF(AND($AE$11=$AL$6,OR($AH$11="Southbound",$AH$11="Westbound")),'Raw Data'!BA1335,IF(AND($AE$11=$AL$7,OR($AH$11="Southbound",$AH$11="Westbound")),'Raw Data'!BA1542,IF(AND($AE$11=$AL$1,$AH$11="Combined"),SUM('Raw Data'!BA299:BA300),IF(AND($AE$11=$AL$2,$AH$11="Combined"),SUM('Raw Data'!BA506:BA507),IF(AND($AE$11=$AL$3,$AH$11="Combined"),SUM('Raw Data'!BA713:BA714),IF(AND($AE$11=$AL$4,$AH$11="Combined"),SUM('Raw Data'!BA920:BA921),IF(AND($AE$11=$AL$5,$AH$11="Combined"),SUM('Raw Data'!BA1127:BA1128),IF(AND($AE$11=$AL$6,$AH$11="Combined"),SUM('Raw Data'!BA1334:BA1335),IF(AND($AE$11=$AL$7,$AH$11="Combined"),SUM('Raw Data'!BA1541:BA1542),"Error")))))))))))))))))))))</f>
        <v>0</v>
      </c>
      <c r="R102" s="6">
        <f>IF(AND($AE$11=$AL$1,OR($AH$11="Northbound",$AH$11="Eastbound")),'Raw Data'!BB299,IF(AND($AE$11=$AL$2,OR($AH$11="Northbound",$AH$11="Eastbound")),'Raw Data'!BB506,IF(AND($AE$11=$AL$3,OR($AH$11="Northbound",$AH$11="Eastbound")),'Raw Data'!BB713,IF(AND($AE$11=$AL$4,OR($AH$11="Northbound",$AH$11="Eastbound")),'Raw Data'!BB920,IF(AND($AE$11=$AL$5,OR($AH$11="Northbound",$AH$11="Eastbound")),'Raw Data'!BB1127,IF(AND($AE$11=$AL$6,OR($AH$11="Northbound",$AH$11="Eastbound")),'Raw Data'!BB1334,IF(AND($AE$11=$AL$7,OR($AH$11="Northbound",$AH$11="Eastbound")),'Raw Data'!BB1541,IF(AND($AE$11=$AL$1,OR($AH$11="Southbound",$AH$11="Westbound")),'Raw Data'!BB300,IF(AND($AE$11=$AL$2,OR($AH$11="Southbound",$AH$11="Westbound")),'Raw Data'!BB507,IF(AND($AE$11=$AL$3,OR($AH$11="Southbound",$AH$11="Westbound")),'Raw Data'!BB714,IF(AND($AE$11=$AL$4,OR($AH$11="Southbound",$AH$11="Westbound")),'Raw Data'!BB921,IF(AND($AE$11=$AL$5,OR($AH$11="Southbound",$AH$11="Westbound")),'Raw Data'!BB1128,IF(AND($AE$11=$AL$6,OR($AH$11="Southbound",$AH$11="Westbound")),'Raw Data'!BB1335,IF(AND($AE$11=$AL$7,OR($AH$11="Southbound",$AH$11="Westbound")),'Raw Data'!BB1542,IF(AND($AE$11=$AL$1,$AH$11="Combined"),SUM('Raw Data'!BB299:BB300),IF(AND($AE$11=$AL$2,$AH$11="Combined"),SUM('Raw Data'!BB506:BB507),IF(AND($AE$11=$AL$3,$AH$11="Combined"),SUM('Raw Data'!BB713:BB714),IF(AND($AE$11=$AL$4,$AH$11="Combined"),SUM('Raw Data'!BB920:BB921),IF(AND($AE$11=$AL$5,$AH$11="Combined"),SUM('Raw Data'!BB1127:BB1128),IF(AND($AE$11=$AL$6,$AH$11="Combined"),SUM('Raw Data'!BB1334:BB1335),IF(AND($AE$11=$AL$7,$AH$11="Combined"),SUM('Raw Data'!BB1541:BB1542),"Error")))))))))))))))))))))</f>
        <v>0</v>
      </c>
      <c r="S102" s="6">
        <f>IF(AND($AE$11=$AL$1,OR($AH$11="Northbound",$AH$11="Eastbound")),'Raw Data'!BC299,IF(AND($AE$11=$AL$2,OR($AH$11="Northbound",$AH$11="Eastbound")),'Raw Data'!BC506,IF(AND($AE$11=$AL$3,OR($AH$11="Northbound",$AH$11="Eastbound")),'Raw Data'!BC713,IF(AND($AE$11=$AL$4,OR($AH$11="Northbound",$AH$11="Eastbound")),'Raw Data'!BC920,IF(AND($AE$11=$AL$5,OR($AH$11="Northbound",$AH$11="Eastbound")),'Raw Data'!BC1127,IF(AND($AE$11=$AL$6,OR($AH$11="Northbound",$AH$11="Eastbound")),'Raw Data'!BC1334,IF(AND($AE$11=$AL$7,OR($AH$11="Northbound",$AH$11="Eastbound")),'Raw Data'!BC1541,IF(AND($AE$11=$AL$1,OR($AH$11="Southbound",$AH$11="Westbound")),'Raw Data'!BC300,IF(AND($AE$11=$AL$2,OR($AH$11="Southbound",$AH$11="Westbound")),'Raw Data'!BC507,IF(AND($AE$11=$AL$3,OR($AH$11="Southbound",$AH$11="Westbound")),'Raw Data'!BC714,IF(AND($AE$11=$AL$4,OR($AH$11="Southbound",$AH$11="Westbound")),'Raw Data'!BC921,IF(AND($AE$11=$AL$5,OR($AH$11="Southbound",$AH$11="Westbound")),'Raw Data'!BC1128,IF(AND($AE$11=$AL$6,OR($AH$11="Southbound",$AH$11="Westbound")),'Raw Data'!BC1335,IF(AND($AE$11=$AL$7,OR($AH$11="Southbound",$AH$11="Westbound")),'Raw Data'!BC1542,IF(AND($AE$11=$AL$1,$AH$11="Combined"),SUM('Raw Data'!BC299:BC300),IF(AND($AE$11=$AL$2,$AH$11="Combined"),SUM('Raw Data'!BC506:BC507),IF(AND($AE$11=$AL$3,$AH$11="Combined"),SUM('Raw Data'!BC713:BC714),IF(AND($AE$11=$AL$4,$AH$11="Combined"),SUM('Raw Data'!BC920:BC921),IF(AND($AE$11=$AL$5,$AH$11="Combined"),SUM('Raw Data'!BC1127:BC1128),IF(AND($AE$11=$AL$6,$AH$11="Combined"),SUM('Raw Data'!BC1334:BC1335),IF(AND($AE$11=$AL$7,$AH$11="Combined"),SUM('Raw Data'!BC1541:BC1542),"Error")))))))))))))))))))))</f>
        <v>0</v>
      </c>
      <c r="T102" s="6">
        <f>IF(AND($AE$11=$AL$1,OR($AH$11="Northbound",$AH$11="Eastbound")),'Raw Data'!BD299,IF(AND($AE$11=$AL$2,OR($AH$11="Northbound",$AH$11="Eastbound")),'Raw Data'!BD506,IF(AND($AE$11=$AL$3,OR($AH$11="Northbound",$AH$11="Eastbound")),'Raw Data'!BD713,IF(AND($AE$11=$AL$4,OR($AH$11="Northbound",$AH$11="Eastbound")),'Raw Data'!BD920,IF(AND($AE$11=$AL$5,OR($AH$11="Northbound",$AH$11="Eastbound")),'Raw Data'!BD1127,IF(AND($AE$11=$AL$6,OR($AH$11="Northbound",$AH$11="Eastbound")),'Raw Data'!BD1334,IF(AND($AE$11=$AL$7,OR($AH$11="Northbound",$AH$11="Eastbound")),'Raw Data'!BD1541,IF(AND($AE$11=$AL$1,OR($AH$11="Southbound",$AH$11="Westbound")),'Raw Data'!BD300,IF(AND($AE$11=$AL$2,OR($AH$11="Southbound",$AH$11="Westbound")),'Raw Data'!BD507,IF(AND($AE$11=$AL$3,OR($AH$11="Southbound",$AH$11="Westbound")),'Raw Data'!BD714,IF(AND($AE$11=$AL$4,OR($AH$11="Southbound",$AH$11="Westbound")),'Raw Data'!BD921,IF(AND($AE$11=$AL$5,OR($AH$11="Southbound",$AH$11="Westbound")),'Raw Data'!BD1128,IF(AND($AE$11=$AL$6,OR($AH$11="Southbound",$AH$11="Westbound")),'Raw Data'!BD1335,IF(AND($AE$11=$AL$7,OR($AH$11="Southbound",$AH$11="Westbound")),'Raw Data'!BD1542,IF(AND($AE$11=$AL$1,$AH$11="Combined"),SUM('Raw Data'!BD299:BD300),IF(AND($AE$11=$AL$2,$AH$11="Combined"),SUM('Raw Data'!BD506:BD507),IF(AND($AE$11=$AL$3,$AH$11="Combined"),SUM('Raw Data'!BD713:BD714),IF(AND($AE$11=$AL$4,$AH$11="Combined"),SUM('Raw Data'!BD920:BD921),IF(AND($AE$11=$AL$5,$AH$11="Combined"),SUM('Raw Data'!BD1127:BD1128),IF(AND($AE$11=$AL$6,$AH$11="Combined"),SUM('Raw Data'!BD1334:BD1335),IF(AND($AE$11=$AL$7,$AH$11="Combined"),SUM('Raw Data'!BD1541:BD1542),"Error")))))))))))))))))))))</f>
        <v>0</v>
      </c>
      <c r="U102" s="6">
        <f>IF(AND($AE$11=$AL$1,OR($AH$11="Northbound",$AH$11="Eastbound")),'Raw Data'!BE299,IF(AND($AE$11=$AL$2,OR($AH$11="Northbound",$AH$11="Eastbound")),'Raw Data'!BE506,IF(AND($AE$11=$AL$3,OR($AH$11="Northbound",$AH$11="Eastbound")),'Raw Data'!BE713,IF(AND($AE$11=$AL$4,OR($AH$11="Northbound",$AH$11="Eastbound")),'Raw Data'!BE920,IF(AND($AE$11=$AL$5,OR($AH$11="Northbound",$AH$11="Eastbound")),'Raw Data'!BE1127,IF(AND($AE$11=$AL$6,OR($AH$11="Northbound",$AH$11="Eastbound")),'Raw Data'!BE1334,IF(AND($AE$11=$AL$7,OR($AH$11="Northbound",$AH$11="Eastbound")),'Raw Data'!BE1541,IF(AND($AE$11=$AL$1,OR($AH$11="Southbound",$AH$11="Westbound")),'Raw Data'!BE300,IF(AND($AE$11=$AL$2,OR($AH$11="Southbound",$AH$11="Westbound")),'Raw Data'!BE507,IF(AND($AE$11=$AL$3,OR($AH$11="Southbound",$AH$11="Westbound")),'Raw Data'!BE714,IF(AND($AE$11=$AL$4,OR($AH$11="Southbound",$AH$11="Westbound")),'Raw Data'!BE921,IF(AND($AE$11=$AL$5,OR($AH$11="Southbound",$AH$11="Westbound")),'Raw Data'!BE1128,IF(AND($AE$11=$AL$6,OR($AH$11="Southbound",$AH$11="Westbound")),'Raw Data'!BE1335,IF(AND($AE$11=$AL$7,OR($AH$11="Southbound",$AH$11="Westbound")),'Raw Data'!BE1542,IF(AND($AE$11=$AL$1,$AH$11="Combined"),SUM('Raw Data'!BE299:BE300),IF(AND($AE$11=$AL$2,$AH$11="Combined"),SUM('Raw Data'!BE506:BE507),IF(AND($AE$11=$AL$3,$AH$11="Combined"),SUM('Raw Data'!BE713:BE714),IF(AND($AE$11=$AL$4,$AH$11="Combined"),SUM('Raw Data'!BE920:BE921),IF(AND($AE$11=$AL$5,$AH$11="Combined"),SUM('Raw Data'!BE1127:BE1128),IF(AND($AE$11=$AL$6,$AH$11="Combined"),SUM('Raw Data'!BE1334:BE1335),IF(AND($AE$11=$AL$7,$AH$11="Combined"),SUM('Raw Data'!BE1541:BE1542),"Error")))))))))))))))))))))</f>
        <v>0</v>
      </c>
      <c r="V102" s="6">
        <f>IF(AND($AE$11=$AL$1,OR($AH$11="Northbound",$AH$11="Eastbound")),'Raw Data'!BF299,IF(AND($AE$11=$AL$2,OR($AH$11="Northbound",$AH$11="Eastbound")),'Raw Data'!BF506,IF(AND($AE$11=$AL$3,OR($AH$11="Northbound",$AH$11="Eastbound")),'Raw Data'!BF713,IF(AND($AE$11=$AL$4,OR($AH$11="Northbound",$AH$11="Eastbound")),'Raw Data'!BF920,IF(AND($AE$11=$AL$5,OR($AH$11="Northbound",$AH$11="Eastbound")),'Raw Data'!BF1127,IF(AND($AE$11=$AL$6,OR($AH$11="Northbound",$AH$11="Eastbound")),'Raw Data'!BF1334,IF(AND($AE$11=$AL$7,OR($AH$11="Northbound",$AH$11="Eastbound")),'Raw Data'!BF1541,IF(AND($AE$11=$AL$1,OR($AH$11="Southbound",$AH$11="Westbound")),'Raw Data'!BF300,IF(AND($AE$11=$AL$2,OR($AH$11="Southbound",$AH$11="Westbound")),'Raw Data'!BF507,IF(AND($AE$11=$AL$3,OR($AH$11="Southbound",$AH$11="Westbound")),'Raw Data'!BF714,IF(AND($AE$11=$AL$4,OR($AH$11="Southbound",$AH$11="Westbound")),'Raw Data'!BF921,IF(AND($AE$11=$AL$5,OR($AH$11="Southbound",$AH$11="Westbound")),'Raw Data'!BF1128,IF(AND($AE$11=$AL$6,OR($AH$11="Southbound",$AH$11="Westbound")),'Raw Data'!BF1335,IF(AND($AE$11=$AL$7,OR($AH$11="Southbound",$AH$11="Westbound")),'Raw Data'!BF1542,IF(AND($AE$11=$AL$1,$AH$11="Combined"),SUM('Raw Data'!BF299:BF300),IF(AND($AE$11=$AL$2,$AH$11="Combined"),SUM('Raw Data'!BF506:BF507),IF(AND($AE$11=$AL$3,$AH$11="Combined"),SUM('Raw Data'!BF713:BF714),IF(AND($AE$11=$AL$4,$AH$11="Combined"),SUM('Raw Data'!BF920:BF921),IF(AND($AE$11=$AL$5,$AH$11="Combined"),SUM('Raw Data'!BF1127:BF1128),IF(AND($AE$11=$AL$6,$AH$11="Combined"),SUM('Raw Data'!BF1334:BF1335),IF(AND($AE$11=$AL$7,$AH$11="Combined"),SUM('Raw Data'!BF1541:BF1542),"Error")))))))))))))))))))))</f>
        <v>0</v>
      </c>
      <c r="W102" s="6">
        <f>IF(AND($AE$11=$AL$1,OR($AH$11="Northbound",$AH$11="Eastbound")),'Raw Data'!BG299,IF(AND($AE$11=$AL$2,OR($AH$11="Northbound",$AH$11="Eastbound")),'Raw Data'!BG506,IF(AND($AE$11=$AL$3,OR($AH$11="Northbound",$AH$11="Eastbound")),'Raw Data'!BG713,IF(AND($AE$11=$AL$4,OR($AH$11="Northbound",$AH$11="Eastbound")),'Raw Data'!BG920,IF(AND($AE$11=$AL$5,OR($AH$11="Northbound",$AH$11="Eastbound")),'Raw Data'!BG1127,IF(AND($AE$11=$AL$6,OR($AH$11="Northbound",$AH$11="Eastbound")),'Raw Data'!BG1334,IF(AND($AE$11=$AL$7,OR($AH$11="Northbound",$AH$11="Eastbound")),'Raw Data'!BG1541,IF(AND($AE$11=$AL$1,OR($AH$11="Southbound",$AH$11="Westbound")),'Raw Data'!BG300,IF(AND($AE$11=$AL$2,OR($AH$11="Southbound",$AH$11="Westbound")),'Raw Data'!BG507,IF(AND($AE$11=$AL$3,OR($AH$11="Southbound",$AH$11="Westbound")),'Raw Data'!BG714,IF(AND($AE$11=$AL$4,OR($AH$11="Southbound",$AH$11="Westbound")),'Raw Data'!BG921,IF(AND($AE$11=$AL$5,OR($AH$11="Southbound",$AH$11="Westbound")),'Raw Data'!BG1128,IF(AND($AE$11=$AL$6,OR($AH$11="Southbound",$AH$11="Westbound")),'Raw Data'!BG1335,IF(AND($AE$11=$AL$7,OR($AH$11="Southbound",$AH$11="Westbound")),'Raw Data'!BG1542,IF(AND($AE$11=$AL$1,$AH$11="Combined"),SUM('Raw Data'!BG299:BG300),IF(AND($AE$11=$AL$2,$AH$11="Combined"),SUM('Raw Data'!BG506:BG507),IF(AND($AE$11=$AL$3,$AH$11="Combined"),SUM('Raw Data'!BG713:BG714),IF(AND($AE$11=$AL$4,$AH$11="Combined"),SUM('Raw Data'!BG920:BG921),IF(AND($AE$11=$AL$5,$AH$11="Combined"),SUM('Raw Data'!BG1127:BG1128),IF(AND($AE$11=$AL$6,$AH$11="Combined"),SUM('Raw Data'!BG1334:BG1335),IF(AND($AE$11=$AL$7,$AH$11="Combined"),SUM('Raw Data'!BG1541:BG1542),"Error")))))))))))))))))))))</f>
        <v>0</v>
      </c>
      <c r="X102" s="6">
        <f t="shared" si="5"/>
        <v>0</v>
      </c>
      <c r="Y102" s="24">
        <f t="shared" si="3"/>
        <v>0</v>
      </c>
      <c r="Z102" s="6" t="str">
        <f>IF(AND($AE$11=$AL$1,OR($AH$11="Northbound",$AH$11="Eastbound")),'Raw Data'!BH299,IF(AND($AE$11=$AL$2,OR($AH$11="Northbound",$AH$11="Eastbound")),'Raw Data'!BH506,IF(AND($AE$11=$AL$3,OR($AH$11="Northbound",$AH$11="Eastbound")),'Raw Data'!BH713,IF(AND($AE$11=$AL$4,OR($AH$11="Northbound",$AH$11="Eastbound")),'Raw Data'!BH920,IF(AND($AE$11=$AL$5,OR($AH$11="Northbound",$AH$11="Eastbound")),'Raw Data'!BH1127,IF(AND($AE$11=$AL$6,OR($AH$11="Northbound",$AH$11="Eastbound")),'Raw Data'!BH1334,IF(AND($AE$11=$AL$7,OR($AH$11="Northbound",$AH$11="Eastbound")),'Raw Data'!BH1541,IF(AND($AE$11=$AL$1,OR($AH$11="Southbound",$AH$11="Westbound")),'Raw Data'!BH300,IF(AND($AE$11=$AL$2,OR($AH$11="Southbound",$AH$11="Westbound")),'Raw Data'!BH507,IF(AND($AE$11=$AL$3,OR($AH$11="Southbound",$AH$11="Westbound")),'Raw Data'!BH714,IF(AND($AE$11=$AL$4,OR($AH$11="Southbound",$AH$11="Westbound")),'Raw Data'!BH921,IF(AND($AE$11=$AL$5,OR($AH$11="Southbound",$AH$11="Westbound")),'Raw Data'!BH1128,IF(AND($AE$11=$AL$6,OR($AH$11="Southbound",$AH$11="Westbound")),'Raw Data'!BH1335,IF(AND($AE$11=$AL$7,OR($AH$11="Southbound",$AH$11="Westbound")),'Raw Data'!BH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2" s="6" t="str">
        <f>IF(AND($AE$11=$AL$1,OR($AH$11="Northbound",$AH$11="Eastbound")),'Raw Data'!BI299,IF(AND($AE$11=$AL$2,OR($AH$11="Northbound",$AH$11="Eastbound")),'Raw Data'!BI506,IF(AND($AE$11=$AL$3,OR($AH$11="Northbound",$AH$11="Eastbound")),'Raw Data'!BI713,IF(AND($AE$11=$AL$4,OR($AH$11="Northbound",$AH$11="Eastbound")),'Raw Data'!BI920,IF(AND($AE$11=$AL$5,OR($AH$11="Northbound",$AH$11="Eastbound")),'Raw Data'!BI1127,IF(AND($AE$11=$AL$6,OR($AH$11="Northbound",$AH$11="Eastbound")),'Raw Data'!BI1334,IF(AND($AE$11=$AL$7,OR($AH$11="Northbound",$AH$11="Eastbound")),'Raw Data'!BI1541,IF(AND($AE$11=$AL$1,OR($AH$11="Southbound",$AH$11="Westbound")),'Raw Data'!BI300,IF(AND($AE$11=$AL$2,OR($AH$11="Southbound",$AH$11="Westbound")),'Raw Data'!BI507,IF(AND($AE$11=$AL$3,OR($AH$11="Southbound",$AH$11="Westbound")),'Raw Data'!BI714,IF(AND($AE$11=$AL$4,OR($AH$11="Southbound",$AH$11="Westbound")),'Raw Data'!BI921,IF(AND($AE$11=$AL$5,OR($AH$11="Southbound",$AH$11="Westbound")),'Raw Data'!BI1128,IF(AND($AE$11=$AL$6,OR($AH$11="Southbound",$AH$11="Westbound")),'Raw Data'!BI1335,IF(AND($AE$11=$AL$7,OR($AH$11="Southbound",$AH$11="Westbound")),'Raw Data'!BI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2" s="6" t="str">
        <f>IF(AND($AE$11=$AL$1,OR($AH$11="Northbound",$AH$11="Eastbound")),'Raw Data'!BJ299,IF(AND($AE$11=$AL$2,OR($AH$11="Northbound",$AH$11="Eastbound")),'Raw Data'!BJ506,IF(AND($AE$11=$AL$3,OR($AH$11="Northbound",$AH$11="Eastbound")),'Raw Data'!BJ713,IF(AND($AE$11=$AL$4,OR($AH$11="Northbound",$AH$11="Eastbound")),'Raw Data'!BJ920,IF(AND($AE$11=$AL$5,OR($AH$11="Northbound",$AH$11="Eastbound")),'Raw Data'!BJ1127,IF(AND($AE$11=$AL$6,OR($AH$11="Northbound",$AH$11="Eastbound")),'Raw Data'!BJ1334,IF(AND($AE$11=$AL$7,OR($AH$11="Northbound",$AH$11="Eastbound")),'Raw Data'!BJ1541,IF(AND($AE$11=$AL$1,OR($AH$11="Southbound",$AH$11="Westbound")),'Raw Data'!BJ300,IF(AND($AE$11=$AL$2,OR($AH$11="Southbound",$AH$11="Westbound")),'Raw Data'!BJ507,IF(AND($AE$11=$AL$3,OR($AH$11="Southbound",$AH$11="Westbound")),'Raw Data'!BJ714,IF(AND($AE$11=$AL$4,OR($AH$11="Southbound",$AH$11="Westbound")),'Raw Data'!BJ921,IF(AND($AE$11=$AL$5,OR($AH$11="Southbound",$AH$11="Westbound")),'Raw Data'!BJ1128,IF(AND($AE$11=$AL$6,OR($AH$11="Southbound",$AH$11="Westbound")),'Raw Data'!BJ1335,IF(AND($AE$11=$AL$7,OR($AH$11="Southbound",$AH$11="Westbound")),'Raw Data'!BJ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2" s="70" t="str">
        <f>IF(AND($AE$11=$AL$1,OR($AH$11="Northbound",$AH$11="Eastbound")),'Raw Data'!BK299,IF(AND($AE$11=$AL$2,OR($AH$11="Northbound",$AH$11="Eastbound")),'Raw Data'!BK506,IF(AND($AE$11=$AL$3,OR($AH$11="Northbound",$AH$11="Eastbound")),'Raw Data'!BK713,IF(AND($AE$11=$AL$4,OR($AH$11="Northbound",$AH$11="Eastbound")),'Raw Data'!BK920,IF(AND($AE$11=$AL$5,OR($AH$11="Northbound",$AH$11="Eastbound")),'Raw Data'!BK1127,IF(AND($AE$11=$AL$6,OR($AH$11="Northbound",$AH$11="Eastbound")),'Raw Data'!BK1334,IF(AND($AE$11=$AL$7,OR($AH$11="Northbound",$AH$11="Eastbound")),'Raw Data'!BK1541,IF(AND($AE$11=$AL$1,OR($AH$11="Southbound",$AH$11="Westbound")),'Raw Data'!BK300,IF(AND($AE$11=$AL$2,OR($AH$11="Southbound",$AH$11="Westbound")),'Raw Data'!BK507,IF(AND($AE$11=$AL$3,OR($AH$11="Southbound",$AH$11="Westbound")),'Raw Data'!BK714,IF(AND($AE$11=$AL$4,OR($AH$11="Southbound",$AH$11="Westbound")),'Raw Data'!BK921,IF(AND($AE$11=$AL$5,OR($AH$11="Southbound",$AH$11="Westbound")),'Raw Data'!BK1128,IF(AND($AE$11=$AL$6,OR($AH$11="Southbound",$AH$11="Westbound")),'Raw Data'!BK1335,IF(AND($AE$11=$AL$7,OR($AH$11="Southbound",$AH$11="Westbound")),'Raw Data'!BK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2" s="47"/>
      <c r="AF102" s="47"/>
      <c r="AG102" s="47"/>
      <c r="AH102" s="47"/>
      <c r="AI102" s="47"/>
      <c r="AJ102" s="47"/>
      <c r="AN102" s="41"/>
      <c r="AO102" s="51"/>
      <c r="AQ102" s="47"/>
      <c r="AR102" s="47"/>
      <c r="AT102" s="47"/>
      <c r="AU102" s="47"/>
    </row>
    <row r="103" spans="1:48" ht="13.8" x14ac:dyDescent="0.25">
      <c r="A103" s="43">
        <v>0.92708333333333404</v>
      </c>
      <c r="B103" s="54">
        <f t="shared" si="4"/>
        <v>7</v>
      </c>
      <c r="C103" s="6">
        <f>IF(AND($AE$11=$AL$1,OR($AH$11="Northbound",$AH$11="Eastbound")),'Raw Data'!AM301,IF(AND($AE$11=$AL$2,OR($AH$11="Northbound",$AH$11="Eastbound")),'Raw Data'!AM508,IF(AND($AE$11=$AL$3,OR($AH$11="Northbound",$AH$11="Eastbound")),'Raw Data'!AM715,IF(AND($AE$11=$AL$4,OR($AH$11="Northbound",$AH$11="Eastbound")),'Raw Data'!AM922,IF(AND($AE$11=$AL$5,OR($AH$11="Northbound",$AH$11="Eastbound")),'Raw Data'!AM1129,IF(AND($AE$11=$AL$6,OR($AH$11="Northbound",$AH$11="Eastbound")),'Raw Data'!AM1336,IF(AND($AE$11=$AL$7,OR($AH$11="Northbound",$AH$11="Eastbound")),'Raw Data'!AM1543,IF(AND($AE$11=$AL$1,OR($AH$11="Southbound",$AH$11="Westbound")),'Raw Data'!AM302,IF(AND($AE$11=$AL$2,OR($AH$11="Southbound",$AH$11="Westbound")),'Raw Data'!AM509,IF(AND($AE$11=$AL$3,OR($AH$11="Southbound",$AH$11="Westbound")),'Raw Data'!AM716,IF(AND($AE$11=$AL$4,OR($AH$11="Southbound",$AH$11="Westbound")),'Raw Data'!AM923,IF(AND($AE$11=$AL$5,OR($AH$11="Southbound",$AH$11="Westbound")),'Raw Data'!AM1130,IF(AND($AE$11=$AL$6,OR($AH$11="Southbound",$AH$11="Westbound")),'Raw Data'!AM1337,IF(AND($AE$11=$AL$7,OR($AH$11="Southbound",$AH$11="Westbound")),'Raw Data'!AM1544,IF(AND($AE$11=$AL$1,$AH$11="Combined"),SUM('Raw Data'!AM301:AM302),IF(AND($AE$11=$AL$2,$AH$11="Combined"),SUM('Raw Data'!AM508:AM509),IF(AND($AE$11=$AL$3,$AH$11="Combined"),SUM('Raw Data'!AM715:AM716),IF(AND($AE$11=$AL$4,$AH$11="Combined"),SUM('Raw Data'!AM922:AM923),IF(AND($AE$11=$AL$5,$AH$11="Combined"),SUM('Raw Data'!AM1129:AM1130),IF(AND($AE$11=$AL$6,$AH$11="Combined"),SUM('Raw Data'!AM1336:AM1337),IF(AND($AE$11=$AL$7,$AH$11="Combined"),SUM('Raw Data'!AM1543:AM1544),"Error")))))))))))))))))))))</f>
        <v>0</v>
      </c>
      <c r="D103" s="6">
        <f>IF(AND($AE$11=$AL$1,OR($AH$11="Northbound",$AH$11="Eastbound")),'Raw Data'!AN301,IF(AND($AE$11=$AL$2,OR($AH$11="Northbound",$AH$11="Eastbound")),'Raw Data'!AN508,IF(AND($AE$11=$AL$3,OR($AH$11="Northbound",$AH$11="Eastbound")),'Raw Data'!AN715,IF(AND($AE$11=$AL$4,OR($AH$11="Northbound",$AH$11="Eastbound")),'Raw Data'!AN922,IF(AND($AE$11=$AL$5,OR($AH$11="Northbound",$AH$11="Eastbound")),'Raw Data'!AN1129,IF(AND($AE$11=$AL$6,OR($AH$11="Northbound",$AH$11="Eastbound")),'Raw Data'!AN1336,IF(AND($AE$11=$AL$7,OR($AH$11="Northbound",$AH$11="Eastbound")),'Raw Data'!AN1543,IF(AND($AE$11=$AL$1,OR($AH$11="Southbound",$AH$11="Westbound")),'Raw Data'!AN302,IF(AND($AE$11=$AL$2,OR($AH$11="Southbound",$AH$11="Westbound")),'Raw Data'!AN509,IF(AND($AE$11=$AL$3,OR($AH$11="Southbound",$AH$11="Westbound")),'Raw Data'!AN716,IF(AND($AE$11=$AL$4,OR($AH$11="Southbound",$AH$11="Westbound")),'Raw Data'!AN923,IF(AND($AE$11=$AL$5,OR($AH$11="Southbound",$AH$11="Westbound")),'Raw Data'!AN1130,IF(AND($AE$11=$AL$6,OR($AH$11="Southbound",$AH$11="Westbound")),'Raw Data'!AN1337,IF(AND($AE$11=$AL$7,OR($AH$11="Southbound",$AH$11="Westbound")),'Raw Data'!AN1544,IF(AND($AE$11=$AL$1,$AH$11="Combined"),SUM('Raw Data'!AN301:AN302),IF(AND($AE$11=$AL$2,$AH$11="Combined"),SUM('Raw Data'!AN508:AN509),IF(AND($AE$11=$AL$3,$AH$11="Combined"),SUM('Raw Data'!AN715:AN716),IF(AND($AE$11=$AL$4,$AH$11="Combined"),SUM('Raw Data'!AN922:AN923),IF(AND($AE$11=$AL$5,$AH$11="Combined"),SUM('Raw Data'!AN1129:AN1130),IF(AND($AE$11=$AL$6,$AH$11="Combined"),SUM('Raw Data'!AN1336:AN1337),IF(AND($AE$11=$AL$7,$AH$11="Combined"),SUM('Raw Data'!AN1543:AN1544),"Error")))))))))))))))))))))</f>
        <v>2</v>
      </c>
      <c r="E103" s="6">
        <f>IF(AND($AE$11=$AL$1,OR($AH$11="Northbound",$AH$11="Eastbound")),'Raw Data'!AO301,IF(AND($AE$11=$AL$2,OR($AH$11="Northbound",$AH$11="Eastbound")),'Raw Data'!AO508,IF(AND($AE$11=$AL$3,OR($AH$11="Northbound",$AH$11="Eastbound")),'Raw Data'!AO715,IF(AND($AE$11=$AL$4,OR($AH$11="Northbound",$AH$11="Eastbound")),'Raw Data'!AO922,IF(AND($AE$11=$AL$5,OR($AH$11="Northbound",$AH$11="Eastbound")),'Raw Data'!AO1129,IF(AND($AE$11=$AL$6,OR($AH$11="Northbound",$AH$11="Eastbound")),'Raw Data'!AO1336,IF(AND($AE$11=$AL$7,OR($AH$11="Northbound",$AH$11="Eastbound")),'Raw Data'!AO1543,IF(AND($AE$11=$AL$1,OR($AH$11="Southbound",$AH$11="Westbound")),'Raw Data'!AO302,IF(AND($AE$11=$AL$2,OR($AH$11="Southbound",$AH$11="Westbound")),'Raw Data'!AO509,IF(AND($AE$11=$AL$3,OR($AH$11="Southbound",$AH$11="Westbound")),'Raw Data'!AO716,IF(AND($AE$11=$AL$4,OR($AH$11="Southbound",$AH$11="Westbound")),'Raw Data'!AO923,IF(AND($AE$11=$AL$5,OR($AH$11="Southbound",$AH$11="Westbound")),'Raw Data'!AO1130,IF(AND($AE$11=$AL$6,OR($AH$11="Southbound",$AH$11="Westbound")),'Raw Data'!AO1337,IF(AND($AE$11=$AL$7,OR($AH$11="Southbound",$AH$11="Westbound")),'Raw Data'!AO1544,IF(AND($AE$11=$AL$1,$AH$11="Combined"),SUM('Raw Data'!AO301:AO302),IF(AND($AE$11=$AL$2,$AH$11="Combined"),SUM('Raw Data'!AO508:AO509),IF(AND($AE$11=$AL$3,$AH$11="Combined"),SUM('Raw Data'!AO715:AO716),IF(AND($AE$11=$AL$4,$AH$11="Combined"),SUM('Raw Data'!AO922:AO923),IF(AND($AE$11=$AL$5,$AH$11="Combined"),SUM('Raw Data'!AO1129:AO1130),IF(AND($AE$11=$AL$6,$AH$11="Combined"),SUM('Raw Data'!AO1336:AO1337),IF(AND($AE$11=$AL$7,$AH$11="Combined"),SUM('Raw Data'!AO1543:AO1544),"Error")))))))))))))))))))))</f>
        <v>3</v>
      </c>
      <c r="F103" s="6">
        <f>IF(AND($AE$11=$AL$1,OR($AH$11="Northbound",$AH$11="Eastbound")),'Raw Data'!AP301,IF(AND($AE$11=$AL$2,OR($AH$11="Northbound",$AH$11="Eastbound")),'Raw Data'!AP508,IF(AND($AE$11=$AL$3,OR($AH$11="Northbound",$AH$11="Eastbound")),'Raw Data'!AP715,IF(AND($AE$11=$AL$4,OR($AH$11="Northbound",$AH$11="Eastbound")),'Raw Data'!AP922,IF(AND($AE$11=$AL$5,OR($AH$11="Northbound",$AH$11="Eastbound")),'Raw Data'!AP1129,IF(AND($AE$11=$AL$6,OR($AH$11="Northbound",$AH$11="Eastbound")),'Raw Data'!AP1336,IF(AND($AE$11=$AL$7,OR($AH$11="Northbound",$AH$11="Eastbound")),'Raw Data'!AP1543,IF(AND($AE$11=$AL$1,OR($AH$11="Southbound",$AH$11="Westbound")),'Raw Data'!AP302,IF(AND($AE$11=$AL$2,OR($AH$11="Southbound",$AH$11="Westbound")),'Raw Data'!AP509,IF(AND($AE$11=$AL$3,OR($AH$11="Southbound",$AH$11="Westbound")),'Raw Data'!AP716,IF(AND($AE$11=$AL$4,OR($AH$11="Southbound",$AH$11="Westbound")),'Raw Data'!AP923,IF(AND($AE$11=$AL$5,OR($AH$11="Southbound",$AH$11="Westbound")),'Raw Data'!AP1130,IF(AND($AE$11=$AL$6,OR($AH$11="Southbound",$AH$11="Westbound")),'Raw Data'!AP1337,IF(AND($AE$11=$AL$7,OR($AH$11="Southbound",$AH$11="Westbound")),'Raw Data'!AP1544,IF(AND($AE$11=$AL$1,$AH$11="Combined"),SUM('Raw Data'!AP301:AP302),IF(AND($AE$11=$AL$2,$AH$11="Combined"),SUM('Raw Data'!AP508:AP509),IF(AND($AE$11=$AL$3,$AH$11="Combined"),SUM('Raw Data'!AP715:AP716),IF(AND($AE$11=$AL$4,$AH$11="Combined"),SUM('Raw Data'!AP922:AP923),IF(AND($AE$11=$AL$5,$AH$11="Combined"),SUM('Raw Data'!AP1129:AP1130),IF(AND($AE$11=$AL$6,$AH$11="Combined"),SUM('Raw Data'!AP1336:AP1337),IF(AND($AE$11=$AL$7,$AH$11="Combined"),SUM('Raw Data'!AP1543:AP1544),"Error")))))))))))))))))))))</f>
        <v>0</v>
      </c>
      <c r="G103" s="6">
        <f>IF(AND($AE$11=$AL$1,OR($AH$11="Northbound",$AH$11="Eastbound")),'Raw Data'!AQ301,IF(AND($AE$11=$AL$2,OR($AH$11="Northbound",$AH$11="Eastbound")),'Raw Data'!AQ508,IF(AND($AE$11=$AL$3,OR($AH$11="Northbound",$AH$11="Eastbound")),'Raw Data'!AQ715,IF(AND($AE$11=$AL$4,OR($AH$11="Northbound",$AH$11="Eastbound")),'Raw Data'!AQ922,IF(AND($AE$11=$AL$5,OR($AH$11="Northbound",$AH$11="Eastbound")),'Raw Data'!AQ1129,IF(AND($AE$11=$AL$6,OR($AH$11="Northbound",$AH$11="Eastbound")),'Raw Data'!AQ1336,IF(AND($AE$11=$AL$7,OR($AH$11="Northbound",$AH$11="Eastbound")),'Raw Data'!AQ1543,IF(AND($AE$11=$AL$1,OR($AH$11="Southbound",$AH$11="Westbound")),'Raw Data'!AQ302,IF(AND($AE$11=$AL$2,OR($AH$11="Southbound",$AH$11="Westbound")),'Raw Data'!AQ509,IF(AND($AE$11=$AL$3,OR($AH$11="Southbound",$AH$11="Westbound")),'Raw Data'!AQ716,IF(AND($AE$11=$AL$4,OR($AH$11="Southbound",$AH$11="Westbound")),'Raw Data'!AQ923,IF(AND($AE$11=$AL$5,OR($AH$11="Southbound",$AH$11="Westbound")),'Raw Data'!AQ1130,IF(AND($AE$11=$AL$6,OR($AH$11="Southbound",$AH$11="Westbound")),'Raw Data'!AQ1337,IF(AND($AE$11=$AL$7,OR($AH$11="Southbound",$AH$11="Westbound")),'Raw Data'!AQ1544,IF(AND($AE$11=$AL$1,$AH$11="Combined"),SUM('Raw Data'!AQ301:AQ302),IF(AND($AE$11=$AL$2,$AH$11="Combined"),SUM('Raw Data'!AQ508:AQ509),IF(AND($AE$11=$AL$3,$AH$11="Combined"),SUM('Raw Data'!AQ715:AQ716),IF(AND($AE$11=$AL$4,$AH$11="Combined"),SUM('Raw Data'!AQ922:AQ923),IF(AND($AE$11=$AL$5,$AH$11="Combined"),SUM('Raw Data'!AQ1129:AQ1130),IF(AND($AE$11=$AL$6,$AH$11="Combined"),SUM('Raw Data'!AQ1336:AQ1337),IF(AND($AE$11=$AL$7,$AH$11="Combined"),SUM('Raw Data'!AQ1543:AQ1544),"Error")))))))))))))))))))))</f>
        <v>1</v>
      </c>
      <c r="H103" s="6">
        <f>IF(AND($AE$11=$AL$1,OR($AH$11="Northbound",$AH$11="Eastbound")),'Raw Data'!AR301,IF(AND($AE$11=$AL$2,OR($AH$11="Northbound",$AH$11="Eastbound")),'Raw Data'!AR508,IF(AND($AE$11=$AL$3,OR($AH$11="Northbound",$AH$11="Eastbound")),'Raw Data'!AR715,IF(AND($AE$11=$AL$4,OR($AH$11="Northbound",$AH$11="Eastbound")),'Raw Data'!AR922,IF(AND($AE$11=$AL$5,OR($AH$11="Northbound",$AH$11="Eastbound")),'Raw Data'!AR1129,IF(AND($AE$11=$AL$6,OR($AH$11="Northbound",$AH$11="Eastbound")),'Raw Data'!AR1336,IF(AND($AE$11=$AL$7,OR($AH$11="Northbound",$AH$11="Eastbound")),'Raw Data'!AR1543,IF(AND($AE$11=$AL$1,OR($AH$11="Southbound",$AH$11="Westbound")),'Raw Data'!AR302,IF(AND($AE$11=$AL$2,OR($AH$11="Southbound",$AH$11="Westbound")),'Raw Data'!AR509,IF(AND($AE$11=$AL$3,OR($AH$11="Southbound",$AH$11="Westbound")),'Raw Data'!AR716,IF(AND($AE$11=$AL$4,OR($AH$11="Southbound",$AH$11="Westbound")),'Raw Data'!AR923,IF(AND($AE$11=$AL$5,OR($AH$11="Southbound",$AH$11="Westbound")),'Raw Data'!AR1130,IF(AND($AE$11=$AL$6,OR($AH$11="Southbound",$AH$11="Westbound")),'Raw Data'!AR1337,IF(AND($AE$11=$AL$7,OR($AH$11="Southbound",$AH$11="Westbound")),'Raw Data'!AR1544,IF(AND($AE$11=$AL$1,$AH$11="Combined"),SUM('Raw Data'!AR301:AR302),IF(AND($AE$11=$AL$2,$AH$11="Combined"),SUM('Raw Data'!AR508:AR509),IF(AND($AE$11=$AL$3,$AH$11="Combined"),SUM('Raw Data'!AR715:AR716),IF(AND($AE$11=$AL$4,$AH$11="Combined"),SUM('Raw Data'!AR922:AR923),IF(AND($AE$11=$AL$5,$AH$11="Combined"),SUM('Raw Data'!AR1129:AR1130),IF(AND($AE$11=$AL$6,$AH$11="Combined"),SUM('Raw Data'!AR1336:AR1337),IF(AND($AE$11=$AL$7,$AH$11="Combined"),SUM('Raw Data'!AR1543:AR1544),"Error")))))))))))))))))))))</f>
        <v>1</v>
      </c>
      <c r="I103" s="6">
        <f>IF(AND($AE$11=$AL$1,OR($AH$11="Northbound",$AH$11="Eastbound")),'Raw Data'!AS301,IF(AND($AE$11=$AL$2,OR($AH$11="Northbound",$AH$11="Eastbound")),'Raw Data'!AS508,IF(AND($AE$11=$AL$3,OR($AH$11="Northbound",$AH$11="Eastbound")),'Raw Data'!AS715,IF(AND($AE$11=$AL$4,OR($AH$11="Northbound",$AH$11="Eastbound")),'Raw Data'!AS922,IF(AND($AE$11=$AL$5,OR($AH$11="Northbound",$AH$11="Eastbound")),'Raw Data'!AS1129,IF(AND($AE$11=$AL$6,OR($AH$11="Northbound",$AH$11="Eastbound")),'Raw Data'!AS1336,IF(AND($AE$11=$AL$7,OR($AH$11="Northbound",$AH$11="Eastbound")),'Raw Data'!AS1543,IF(AND($AE$11=$AL$1,OR($AH$11="Southbound",$AH$11="Westbound")),'Raw Data'!AS302,IF(AND($AE$11=$AL$2,OR($AH$11="Southbound",$AH$11="Westbound")),'Raw Data'!AS509,IF(AND($AE$11=$AL$3,OR($AH$11="Southbound",$AH$11="Westbound")),'Raw Data'!AS716,IF(AND($AE$11=$AL$4,OR($AH$11="Southbound",$AH$11="Westbound")),'Raw Data'!AS923,IF(AND($AE$11=$AL$5,OR($AH$11="Southbound",$AH$11="Westbound")),'Raw Data'!AS1130,IF(AND($AE$11=$AL$6,OR($AH$11="Southbound",$AH$11="Westbound")),'Raw Data'!AS1337,IF(AND($AE$11=$AL$7,OR($AH$11="Southbound",$AH$11="Westbound")),'Raw Data'!AS1544,IF(AND($AE$11=$AL$1,$AH$11="Combined"),SUM('Raw Data'!AS301:AS302),IF(AND($AE$11=$AL$2,$AH$11="Combined"),SUM('Raw Data'!AS508:AS509),IF(AND($AE$11=$AL$3,$AH$11="Combined"),SUM('Raw Data'!AS715:AS716),IF(AND($AE$11=$AL$4,$AH$11="Combined"),SUM('Raw Data'!AS922:AS923),IF(AND($AE$11=$AL$5,$AH$11="Combined"),SUM('Raw Data'!AS1129:AS1130),IF(AND($AE$11=$AL$6,$AH$11="Combined"),SUM('Raw Data'!AS1336:AS1337),IF(AND($AE$11=$AL$7,$AH$11="Combined"),SUM('Raw Data'!AS1543:AS1544),"Error")))))))))))))))))))))</f>
        <v>0</v>
      </c>
      <c r="J103" s="6">
        <f>IF(AND($AE$11=$AL$1,OR($AH$11="Northbound",$AH$11="Eastbound")),'Raw Data'!AT301,IF(AND($AE$11=$AL$2,OR($AH$11="Northbound",$AH$11="Eastbound")),'Raw Data'!AT508,IF(AND($AE$11=$AL$3,OR($AH$11="Northbound",$AH$11="Eastbound")),'Raw Data'!AT715,IF(AND($AE$11=$AL$4,OR($AH$11="Northbound",$AH$11="Eastbound")),'Raw Data'!AT922,IF(AND($AE$11=$AL$5,OR($AH$11="Northbound",$AH$11="Eastbound")),'Raw Data'!AT1129,IF(AND($AE$11=$AL$6,OR($AH$11="Northbound",$AH$11="Eastbound")),'Raw Data'!AT1336,IF(AND($AE$11=$AL$7,OR($AH$11="Northbound",$AH$11="Eastbound")),'Raw Data'!AT1543,IF(AND($AE$11=$AL$1,OR($AH$11="Southbound",$AH$11="Westbound")),'Raw Data'!AT302,IF(AND($AE$11=$AL$2,OR($AH$11="Southbound",$AH$11="Westbound")),'Raw Data'!AT509,IF(AND($AE$11=$AL$3,OR($AH$11="Southbound",$AH$11="Westbound")),'Raw Data'!AT716,IF(AND($AE$11=$AL$4,OR($AH$11="Southbound",$AH$11="Westbound")),'Raw Data'!AT923,IF(AND($AE$11=$AL$5,OR($AH$11="Southbound",$AH$11="Westbound")),'Raw Data'!AT1130,IF(AND($AE$11=$AL$6,OR($AH$11="Southbound",$AH$11="Westbound")),'Raw Data'!AT1337,IF(AND($AE$11=$AL$7,OR($AH$11="Southbound",$AH$11="Westbound")),'Raw Data'!AT1544,IF(AND($AE$11=$AL$1,$AH$11="Combined"),SUM('Raw Data'!AT301:AT302),IF(AND($AE$11=$AL$2,$AH$11="Combined"),SUM('Raw Data'!AT508:AT509),IF(AND($AE$11=$AL$3,$AH$11="Combined"),SUM('Raw Data'!AT715:AT716),IF(AND($AE$11=$AL$4,$AH$11="Combined"),SUM('Raw Data'!AT922:AT923),IF(AND($AE$11=$AL$5,$AH$11="Combined"),SUM('Raw Data'!AT1129:AT1130),IF(AND($AE$11=$AL$6,$AH$11="Combined"),SUM('Raw Data'!AT1336:AT1337),IF(AND($AE$11=$AL$7,$AH$11="Combined"),SUM('Raw Data'!AT1543:AT1544),"Error")))))))))))))))))))))</f>
        <v>0</v>
      </c>
      <c r="K103" s="6">
        <f>IF(AND($AE$11=$AL$1,OR($AH$11="Northbound",$AH$11="Eastbound")),'Raw Data'!AU301,IF(AND($AE$11=$AL$2,OR($AH$11="Northbound",$AH$11="Eastbound")),'Raw Data'!AU508,IF(AND($AE$11=$AL$3,OR($AH$11="Northbound",$AH$11="Eastbound")),'Raw Data'!AU715,IF(AND($AE$11=$AL$4,OR($AH$11="Northbound",$AH$11="Eastbound")),'Raw Data'!AU922,IF(AND($AE$11=$AL$5,OR($AH$11="Northbound",$AH$11="Eastbound")),'Raw Data'!AU1129,IF(AND($AE$11=$AL$6,OR($AH$11="Northbound",$AH$11="Eastbound")),'Raw Data'!AU1336,IF(AND($AE$11=$AL$7,OR($AH$11="Northbound",$AH$11="Eastbound")),'Raw Data'!AU1543,IF(AND($AE$11=$AL$1,OR($AH$11="Southbound",$AH$11="Westbound")),'Raw Data'!AU302,IF(AND($AE$11=$AL$2,OR($AH$11="Southbound",$AH$11="Westbound")),'Raw Data'!AU509,IF(AND($AE$11=$AL$3,OR($AH$11="Southbound",$AH$11="Westbound")),'Raw Data'!AU716,IF(AND($AE$11=$AL$4,OR($AH$11="Southbound",$AH$11="Westbound")),'Raw Data'!AU923,IF(AND($AE$11=$AL$5,OR($AH$11="Southbound",$AH$11="Westbound")),'Raw Data'!AU1130,IF(AND($AE$11=$AL$6,OR($AH$11="Southbound",$AH$11="Westbound")),'Raw Data'!AU1337,IF(AND($AE$11=$AL$7,OR($AH$11="Southbound",$AH$11="Westbound")),'Raw Data'!AU1544,IF(AND($AE$11=$AL$1,$AH$11="Combined"),SUM('Raw Data'!AU301:AU302),IF(AND($AE$11=$AL$2,$AH$11="Combined"),SUM('Raw Data'!AU508:AU509),IF(AND($AE$11=$AL$3,$AH$11="Combined"),SUM('Raw Data'!AU715:AU716),IF(AND($AE$11=$AL$4,$AH$11="Combined"),SUM('Raw Data'!AU922:AU923),IF(AND($AE$11=$AL$5,$AH$11="Combined"),SUM('Raw Data'!AU1129:AU1130),IF(AND($AE$11=$AL$6,$AH$11="Combined"),SUM('Raw Data'!AU1336:AU1337),IF(AND($AE$11=$AL$7,$AH$11="Combined"),SUM('Raw Data'!AU1543:AU1544),"Error")))))))))))))))))))))</f>
        <v>0</v>
      </c>
      <c r="L103" s="6">
        <f>IF(AND($AE$11=$AL$1,OR($AH$11="Northbound",$AH$11="Eastbound")),'Raw Data'!AV301,IF(AND($AE$11=$AL$2,OR($AH$11="Northbound",$AH$11="Eastbound")),'Raw Data'!AV508,IF(AND($AE$11=$AL$3,OR($AH$11="Northbound",$AH$11="Eastbound")),'Raw Data'!AV715,IF(AND($AE$11=$AL$4,OR($AH$11="Northbound",$AH$11="Eastbound")),'Raw Data'!AV922,IF(AND($AE$11=$AL$5,OR($AH$11="Northbound",$AH$11="Eastbound")),'Raw Data'!AV1129,IF(AND($AE$11=$AL$6,OR($AH$11="Northbound",$AH$11="Eastbound")),'Raw Data'!AV1336,IF(AND($AE$11=$AL$7,OR($AH$11="Northbound",$AH$11="Eastbound")),'Raw Data'!AV1543,IF(AND($AE$11=$AL$1,OR($AH$11="Southbound",$AH$11="Westbound")),'Raw Data'!AV302,IF(AND($AE$11=$AL$2,OR($AH$11="Southbound",$AH$11="Westbound")),'Raw Data'!AV509,IF(AND($AE$11=$AL$3,OR($AH$11="Southbound",$AH$11="Westbound")),'Raw Data'!AV716,IF(AND($AE$11=$AL$4,OR($AH$11="Southbound",$AH$11="Westbound")),'Raw Data'!AV923,IF(AND($AE$11=$AL$5,OR($AH$11="Southbound",$AH$11="Westbound")),'Raw Data'!AV1130,IF(AND($AE$11=$AL$6,OR($AH$11="Southbound",$AH$11="Westbound")),'Raw Data'!AV1337,IF(AND($AE$11=$AL$7,OR($AH$11="Southbound",$AH$11="Westbound")),'Raw Data'!AV1544,IF(AND($AE$11=$AL$1,$AH$11="Combined"),SUM('Raw Data'!AV301:AV302),IF(AND($AE$11=$AL$2,$AH$11="Combined"),SUM('Raw Data'!AV508:AV509),IF(AND($AE$11=$AL$3,$AH$11="Combined"),SUM('Raw Data'!AV715:AV716),IF(AND($AE$11=$AL$4,$AH$11="Combined"),SUM('Raw Data'!AV922:AV923),IF(AND($AE$11=$AL$5,$AH$11="Combined"),SUM('Raw Data'!AV1129:AV1130),IF(AND($AE$11=$AL$6,$AH$11="Combined"),SUM('Raw Data'!AV1336:AV1337),IF(AND($AE$11=$AL$7,$AH$11="Combined"),SUM('Raw Data'!AV1543:AV1544),"Error")))))))))))))))))))))</f>
        <v>0</v>
      </c>
      <c r="M103" s="6">
        <f>IF(AND($AE$11=$AL$1,OR($AH$11="Northbound",$AH$11="Eastbound")),'Raw Data'!AW301,IF(AND($AE$11=$AL$2,OR($AH$11="Northbound",$AH$11="Eastbound")),'Raw Data'!AW508,IF(AND($AE$11=$AL$3,OR($AH$11="Northbound",$AH$11="Eastbound")),'Raw Data'!AW715,IF(AND($AE$11=$AL$4,OR($AH$11="Northbound",$AH$11="Eastbound")),'Raw Data'!AW922,IF(AND($AE$11=$AL$5,OR($AH$11="Northbound",$AH$11="Eastbound")),'Raw Data'!AW1129,IF(AND($AE$11=$AL$6,OR($AH$11="Northbound",$AH$11="Eastbound")),'Raw Data'!AW1336,IF(AND($AE$11=$AL$7,OR($AH$11="Northbound",$AH$11="Eastbound")),'Raw Data'!AW1543,IF(AND($AE$11=$AL$1,OR($AH$11="Southbound",$AH$11="Westbound")),'Raw Data'!AW302,IF(AND($AE$11=$AL$2,OR($AH$11="Southbound",$AH$11="Westbound")),'Raw Data'!AW509,IF(AND($AE$11=$AL$3,OR($AH$11="Southbound",$AH$11="Westbound")),'Raw Data'!AW716,IF(AND($AE$11=$AL$4,OR($AH$11="Southbound",$AH$11="Westbound")),'Raw Data'!AW923,IF(AND($AE$11=$AL$5,OR($AH$11="Southbound",$AH$11="Westbound")),'Raw Data'!AW1130,IF(AND($AE$11=$AL$6,OR($AH$11="Southbound",$AH$11="Westbound")),'Raw Data'!AW1337,IF(AND($AE$11=$AL$7,OR($AH$11="Southbound",$AH$11="Westbound")),'Raw Data'!AW1544,IF(AND($AE$11=$AL$1,$AH$11="Combined"),SUM('Raw Data'!AW301:AW302),IF(AND($AE$11=$AL$2,$AH$11="Combined"),SUM('Raw Data'!AW508:AW509),IF(AND($AE$11=$AL$3,$AH$11="Combined"),SUM('Raw Data'!AW715:AW716),IF(AND($AE$11=$AL$4,$AH$11="Combined"),SUM('Raw Data'!AW922:AW923),IF(AND($AE$11=$AL$5,$AH$11="Combined"),SUM('Raw Data'!AW1129:AW1130),IF(AND($AE$11=$AL$6,$AH$11="Combined"),SUM('Raw Data'!AW1336:AW1337),IF(AND($AE$11=$AL$7,$AH$11="Combined"),SUM('Raw Data'!AW1543:AW1544),"Error")))))))))))))))))))))</f>
        <v>0</v>
      </c>
      <c r="N103" s="6">
        <f>IF(AND($AE$11=$AL$1,OR($AH$11="Northbound",$AH$11="Eastbound")),'Raw Data'!AX301,IF(AND($AE$11=$AL$2,OR($AH$11="Northbound",$AH$11="Eastbound")),'Raw Data'!AX508,IF(AND($AE$11=$AL$3,OR($AH$11="Northbound",$AH$11="Eastbound")),'Raw Data'!AX715,IF(AND($AE$11=$AL$4,OR($AH$11="Northbound",$AH$11="Eastbound")),'Raw Data'!AX922,IF(AND($AE$11=$AL$5,OR($AH$11="Northbound",$AH$11="Eastbound")),'Raw Data'!AX1129,IF(AND($AE$11=$AL$6,OR($AH$11="Northbound",$AH$11="Eastbound")),'Raw Data'!AX1336,IF(AND($AE$11=$AL$7,OR($AH$11="Northbound",$AH$11="Eastbound")),'Raw Data'!AX1543,IF(AND($AE$11=$AL$1,OR($AH$11="Southbound",$AH$11="Westbound")),'Raw Data'!AX302,IF(AND($AE$11=$AL$2,OR($AH$11="Southbound",$AH$11="Westbound")),'Raw Data'!AX509,IF(AND($AE$11=$AL$3,OR($AH$11="Southbound",$AH$11="Westbound")),'Raw Data'!AX716,IF(AND($AE$11=$AL$4,OR($AH$11="Southbound",$AH$11="Westbound")),'Raw Data'!AX923,IF(AND($AE$11=$AL$5,OR($AH$11="Southbound",$AH$11="Westbound")),'Raw Data'!AX1130,IF(AND($AE$11=$AL$6,OR($AH$11="Southbound",$AH$11="Westbound")),'Raw Data'!AX1337,IF(AND($AE$11=$AL$7,OR($AH$11="Southbound",$AH$11="Westbound")),'Raw Data'!AX1544,IF(AND($AE$11=$AL$1,$AH$11="Combined"),SUM('Raw Data'!AX301:AX302),IF(AND($AE$11=$AL$2,$AH$11="Combined"),SUM('Raw Data'!AX508:AX509),IF(AND($AE$11=$AL$3,$AH$11="Combined"),SUM('Raw Data'!AX715:AX716),IF(AND($AE$11=$AL$4,$AH$11="Combined"),SUM('Raw Data'!AX922:AX923),IF(AND($AE$11=$AL$5,$AH$11="Combined"),SUM('Raw Data'!AX1129:AX1130),IF(AND($AE$11=$AL$6,$AH$11="Combined"),SUM('Raw Data'!AX1336:AX1337),IF(AND($AE$11=$AL$7,$AH$11="Combined"),SUM('Raw Data'!AX1543:AX1544),"Error")))))))))))))))))))))</f>
        <v>0</v>
      </c>
      <c r="O103" s="6">
        <f>IF(AND($AE$11=$AL$1,OR($AH$11="Northbound",$AH$11="Eastbound")),'Raw Data'!AY301,IF(AND($AE$11=$AL$2,OR($AH$11="Northbound",$AH$11="Eastbound")),'Raw Data'!AY508,IF(AND($AE$11=$AL$3,OR($AH$11="Northbound",$AH$11="Eastbound")),'Raw Data'!AY715,IF(AND($AE$11=$AL$4,OR($AH$11="Northbound",$AH$11="Eastbound")),'Raw Data'!AY922,IF(AND($AE$11=$AL$5,OR($AH$11="Northbound",$AH$11="Eastbound")),'Raw Data'!AY1129,IF(AND($AE$11=$AL$6,OR($AH$11="Northbound",$AH$11="Eastbound")),'Raw Data'!AY1336,IF(AND($AE$11=$AL$7,OR($AH$11="Northbound",$AH$11="Eastbound")),'Raw Data'!AY1543,IF(AND($AE$11=$AL$1,OR($AH$11="Southbound",$AH$11="Westbound")),'Raw Data'!AY302,IF(AND($AE$11=$AL$2,OR($AH$11="Southbound",$AH$11="Westbound")),'Raw Data'!AY509,IF(AND($AE$11=$AL$3,OR($AH$11="Southbound",$AH$11="Westbound")),'Raw Data'!AY716,IF(AND($AE$11=$AL$4,OR($AH$11="Southbound",$AH$11="Westbound")),'Raw Data'!AY923,IF(AND($AE$11=$AL$5,OR($AH$11="Southbound",$AH$11="Westbound")),'Raw Data'!AY1130,IF(AND($AE$11=$AL$6,OR($AH$11="Southbound",$AH$11="Westbound")),'Raw Data'!AY1337,IF(AND($AE$11=$AL$7,OR($AH$11="Southbound",$AH$11="Westbound")),'Raw Data'!AY1544,IF(AND($AE$11=$AL$1,$AH$11="Combined"),SUM('Raw Data'!AY301:AY302),IF(AND($AE$11=$AL$2,$AH$11="Combined"),SUM('Raw Data'!AY508:AY509),IF(AND($AE$11=$AL$3,$AH$11="Combined"),SUM('Raw Data'!AY715:AY716),IF(AND($AE$11=$AL$4,$AH$11="Combined"),SUM('Raw Data'!AY922:AY923),IF(AND($AE$11=$AL$5,$AH$11="Combined"),SUM('Raw Data'!AY1129:AY1130),IF(AND($AE$11=$AL$6,$AH$11="Combined"),SUM('Raw Data'!AY1336:AY1337),IF(AND($AE$11=$AL$7,$AH$11="Combined"),SUM('Raw Data'!AY1543:AY1544),"Error")))))))))))))))))))))</f>
        <v>0</v>
      </c>
      <c r="P103" s="6">
        <f>IF(AND($AE$11=$AL$1,OR($AH$11="Northbound",$AH$11="Eastbound")),'Raw Data'!AZ301,IF(AND($AE$11=$AL$2,OR($AH$11="Northbound",$AH$11="Eastbound")),'Raw Data'!AZ508,IF(AND($AE$11=$AL$3,OR($AH$11="Northbound",$AH$11="Eastbound")),'Raw Data'!AZ715,IF(AND($AE$11=$AL$4,OR($AH$11="Northbound",$AH$11="Eastbound")),'Raw Data'!AZ922,IF(AND($AE$11=$AL$5,OR($AH$11="Northbound",$AH$11="Eastbound")),'Raw Data'!AZ1129,IF(AND($AE$11=$AL$6,OR($AH$11="Northbound",$AH$11="Eastbound")),'Raw Data'!AZ1336,IF(AND($AE$11=$AL$7,OR($AH$11="Northbound",$AH$11="Eastbound")),'Raw Data'!AZ1543,IF(AND($AE$11=$AL$1,OR($AH$11="Southbound",$AH$11="Westbound")),'Raw Data'!AZ302,IF(AND($AE$11=$AL$2,OR($AH$11="Southbound",$AH$11="Westbound")),'Raw Data'!AZ509,IF(AND($AE$11=$AL$3,OR($AH$11="Southbound",$AH$11="Westbound")),'Raw Data'!AZ716,IF(AND($AE$11=$AL$4,OR($AH$11="Southbound",$AH$11="Westbound")),'Raw Data'!AZ923,IF(AND($AE$11=$AL$5,OR($AH$11="Southbound",$AH$11="Westbound")),'Raw Data'!AZ1130,IF(AND($AE$11=$AL$6,OR($AH$11="Southbound",$AH$11="Westbound")),'Raw Data'!AZ1337,IF(AND($AE$11=$AL$7,OR($AH$11="Southbound",$AH$11="Westbound")),'Raw Data'!AZ1544,IF(AND($AE$11=$AL$1,$AH$11="Combined"),SUM('Raw Data'!AZ301:AZ302),IF(AND($AE$11=$AL$2,$AH$11="Combined"),SUM('Raw Data'!AZ508:AZ509),IF(AND($AE$11=$AL$3,$AH$11="Combined"),SUM('Raw Data'!AZ715:AZ716),IF(AND($AE$11=$AL$4,$AH$11="Combined"),SUM('Raw Data'!AZ922:AZ923),IF(AND($AE$11=$AL$5,$AH$11="Combined"),SUM('Raw Data'!AZ1129:AZ1130),IF(AND($AE$11=$AL$6,$AH$11="Combined"),SUM('Raw Data'!AZ1336:AZ1337),IF(AND($AE$11=$AL$7,$AH$11="Combined"),SUM('Raw Data'!AZ1543:AZ1544),"Error")))))))))))))))))))))</f>
        <v>0</v>
      </c>
      <c r="Q103" s="6">
        <f>IF(AND($AE$11=$AL$1,OR($AH$11="Northbound",$AH$11="Eastbound")),'Raw Data'!BA301,IF(AND($AE$11=$AL$2,OR($AH$11="Northbound",$AH$11="Eastbound")),'Raw Data'!BA508,IF(AND($AE$11=$AL$3,OR($AH$11="Northbound",$AH$11="Eastbound")),'Raw Data'!BA715,IF(AND($AE$11=$AL$4,OR($AH$11="Northbound",$AH$11="Eastbound")),'Raw Data'!BA922,IF(AND($AE$11=$AL$5,OR($AH$11="Northbound",$AH$11="Eastbound")),'Raw Data'!BA1129,IF(AND($AE$11=$AL$6,OR($AH$11="Northbound",$AH$11="Eastbound")),'Raw Data'!BA1336,IF(AND($AE$11=$AL$7,OR($AH$11="Northbound",$AH$11="Eastbound")),'Raw Data'!BA1543,IF(AND($AE$11=$AL$1,OR($AH$11="Southbound",$AH$11="Westbound")),'Raw Data'!BA302,IF(AND($AE$11=$AL$2,OR($AH$11="Southbound",$AH$11="Westbound")),'Raw Data'!BA509,IF(AND($AE$11=$AL$3,OR($AH$11="Southbound",$AH$11="Westbound")),'Raw Data'!BA716,IF(AND($AE$11=$AL$4,OR($AH$11="Southbound",$AH$11="Westbound")),'Raw Data'!BA923,IF(AND($AE$11=$AL$5,OR($AH$11="Southbound",$AH$11="Westbound")),'Raw Data'!BA1130,IF(AND($AE$11=$AL$6,OR($AH$11="Southbound",$AH$11="Westbound")),'Raw Data'!BA1337,IF(AND($AE$11=$AL$7,OR($AH$11="Southbound",$AH$11="Westbound")),'Raw Data'!BA1544,IF(AND($AE$11=$AL$1,$AH$11="Combined"),SUM('Raw Data'!BA301:BA302),IF(AND($AE$11=$AL$2,$AH$11="Combined"),SUM('Raw Data'!BA508:BA509),IF(AND($AE$11=$AL$3,$AH$11="Combined"),SUM('Raw Data'!BA715:BA716),IF(AND($AE$11=$AL$4,$AH$11="Combined"),SUM('Raw Data'!BA922:BA923),IF(AND($AE$11=$AL$5,$AH$11="Combined"),SUM('Raw Data'!BA1129:BA1130),IF(AND($AE$11=$AL$6,$AH$11="Combined"),SUM('Raw Data'!BA1336:BA1337),IF(AND($AE$11=$AL$7,$AH$11="Combined"),SUM('Raw Data'!BA1543:BA1544),"Error")))))))))))))))))))))</f>
        <v>0</v>
      </c>
      <c r="R103" s="6">
        <f>IF(AND($AE$11=$AL$1,OR($AH$11="Northbound",$AH$11="Eastbound")),'Raw Data'!BB301,IF(AND($AE$11=$AL$2,OR($AH$11="Northbound",$AH$11="Eastbound")),'Raw Data'!BB508,IF(AND($AE$11=$AL$3,OR($AH$11="Northbound",$AH$11="Eastbound")),'Raw Data'!BB715,IF(AND($AE$11=$AL$4,OR($AH$11="Northbound",$AH$11="Eastbound")),'Raw Data'!BB922,IF(AND($AE$11=$AL$5,OR($AH$11="Northbound",$AH$11="Eastbound")),'Raw Data'!BB1129,IF(AND($AE$11=$AL$6,OR($AH$11="Northbound",$AH$11="Eastbound")),'Raw Data'!BB1336,IF(AND($AE$11=$AL$7,OR($AH$11="Northbound",$AH$11="Eastbound")),'Raw Data'!BB1543,IF(AND($AE$11=$AL$1,OR($AH$11="Southbound",$AH$11="Westbound")),'Raw Data'!BB302,IF(AND($AE$11=$AL$2,OR($AH$11="Southbound",$AH$11="Westbound")),'Raw Data'!BB509,IF(AND($AE$11=$AL$3,OR($AH$11="Southbound",$AH$11="Westbound")),'Raw Data'!BB716,IF(AND($AE$11=$AL$4,OR($AH$11="Southbound",$AH$11="Westbound")),'Raw Data'!BB923,IF(AND($AE$11=$AL$5,OR($AH$11="Southbound",$AH$11="Westbound")),'Raw Data'!BB1130,IF(AND($AE$11=$AL$6,OR($AH$11="Southbound",$AH$11="Westbound")),'Raw Data'!BB1337,IF(AND($AE$11=$AL$7,OR($AH$11="Southbound",$AH$11="Westbound")),'Raw Data'!BB1544,IF(AND($AE$11=$AL$1,$AH$11="Combined"),SUM('Raw Data'!BB301:BB302),IF(AND($AE$11=$AL$2,$AH$11="Combined"),SUM('Raw Data'!BB508:BB509),IF(AND($AE$11=$AL$3,$AH$11="Combined"),SUM('Raw Data'!BB715:BB716),IF(AND($AE$11=$AL$4,$AH$11="Combined"),SUM('Raw Data'!BB922:BB923),IF(AND($AE$11=$AL$5,$AH$11="Combined"),SUM('Raw Data'!BB1129:BB1130),IF(AND($AE$11=$AL$6,$AH$11="Combined"),SUM('Raw Data'!BB1336:BB1337),IF(AND($AE$11=$AL$7,$AH$11="Combined"),SUM('Raw Data'!BB1543:BB1544),"Error")))))))))))))))))))))</f>
        <v>0</v>
      </c>
      <c r="S103" s="6">
        <f>IF(AND($AE$11=$AL$1,OR($AH$11="Northbound",$AH$11="Eastbound")),'Raw Data'!BC301,IF(AND($AE$11=$AL$2,OR($AH$11="Northbound",$AH$11="Eastbound")),'Raw Data'!BC508,IF(AND($AE$11=$AL$3,OR($AH$11="Northbound",$AH$11="Eastbound")),'Raw Data'!BC715,IF(AND($AE$11=$AL$4,OR($AH$11="Northbound",$AH$11="Eastbound")),'Raw Data'!BC922,IF(AND($AE$11=$AL$5,OR($AH$11="Northbound",$AH$11="Eastbound")),'Raw Data'!BC1129,IF(AND($AE$11=$AL$6,OR($AH$11="Northbound",$AH$11="Eastbound")),'Raw Data'!BC1336,IF(AND($AE$11=$AL$7,OR($AH$11="Northbound",$AH$11="Eastbound")),'Raw Data'!BC1543,IF(AND($AE$11=$AL$1,OR($AH$11="Southbound",$AH$11="Westbound")),'Raw Data'!BC302,IF(AND($AE$11=$AL$2,OR($AH$11="Southbound",$AH$11="Westbound")),'Raw Data'!BC509,IF(AND($AE$11=$AL$3,OR($AH$11="Southbound",$AH$11="Westbound")),'Raw Data'!BC716,IF(AND($AE$11=$AL$4,OR($AH$11="Southbound",$AH$11="Westbound")),'Raw Data'!BC923,IF(AND($AE$11=$AL$5,OR($AH$11="Southbound",$AH$11="Westbound")),'Raw Data'!BC1130,IF(AND($AE$11=$AL$6,OR($AH$11="Southbound",$AH$11="Westbound")),'Raw Data'!BC1337,IF(AND($AE$11=$AL$7,OR($AH$11="Southbound",$AH$11="Westbound")),'Raw Data'!BC1544,IF(AND($AE$11=$AL$1,$AH$11="Combined"),SUM('Raw Data'!BC301:BC302),IF(AND($AE$11=$AL$2,$AH$11="Combined"),SUM('Raw Data'!BC508:BC509),IF(AND($AE$11=$AL$3,$AH$11="Combined"),SUM('Raw Data'!BC715:BC716),IF(AND($AE$11=$AL$4,$AH$11="Combined"),SUM('Raw Data'!BC922:BC923),IF(AND($AE$11=$AL$5,$AH$11="Combined"),SUM('Raw Data'!BC1129:BC1130),IF(AND($AE$11=$AL$6,$AH$11="Combined"),SUM('Raw Data'!BC1336:BC1337),IF(AND($AE$11=$AL$7,$AH$11="Combined"),SUM('Raw Data'!BC1543:BC1544),"Error")))))))))))))))))))))</f>
        <v>0</v>
      </c>
      <c r="T103" s="6">
        <f>IF(AND($AE$11=$AL$1,OR($AH$11="Northbound",$AH$11="Eastbound")),'Raw Data'!BD301,IF(AND($AE$11=$AL$2,OR($AH$11="Northbound",$AH$11="Eastbound")),'Raw Data'!BD508,IF(AND($AE$11=$AL$3,OR($AH$11="Northbound",$AH$11="Eastbound")),'Raw Data'!BD715,IF(AND($AE$11=$AL$4,OR($AH$11="Northbound",$AH$11="Eastbound")),'Raw Data'!BD922,IF(AND($AE$11=$AL$5,OR($AH$11="Northbound",$AH$11="Eastbound")),'Raw Data'!BD1129,IF(AND($AE$11=$AL$6,OR($AH$11="Northbound",$AH$11="Eastbound")),'Raw Data'!BD1336,IF(AND($AE$11=$AL$7,OR($AH$11="Northbound",$AH$11="Eastbound")),'Raw Data'!BD1543,IF(AND($AE$11=$AL$1,OR($AH$11="Southbound",$AH$11="Westbound")),'Raw Data'!BD302,IF(AND($AE$11=$AL$2,OR($AH$11="Southbound",$AH$11="Westbound")),'Raw Data'!BD509,IF(AND($AE$11=$AL$3,OR($AH$11="Southbound",$AH$11="Westbound")),'Raw Data'!BD716,IF(AND($AE$11=$AL$4,OR($AH$11="Southbound",$AH$11="Westbound")),'Raw Data'!BD923,IF(AND($AE$11=$AL$5,OR($AH$11="Southbound",$AH$11="Westbound")),'Raw Data'!BD1130,IF(AND($AE$11=$AL$6,OR($AH$11="Southbound",$AH$11="Westbound")),'Raw Data'!BD1337,IF(AND($AE$11=$AL$7,OR($AH$11="Southbound",$AH$11="Westbound")),'Raw Data'!BD1544,IF(AND($AE$11=$AL$1,$AH$11="Combined"),SUM('Raw Data'!BD301:BD302),IF(AND($AE$11=$AL$2,$AH$11="Combined"),SUM('Raw Data'!BD508:BD509),IF(AND($AE$11=$AL$3,$AH$11="Combined"),SUM('Raw Data'!BD715:BD716),IF(AND($AE$11=$AL$4,$AH$11="Combined"),SUM('Raw Data'!BD922:BD923),IF(AND($AE$11=$AL$5,$AH$11="Combined"),SUM('Raw Data'!BD1129:BD1130),IF(AND($AE$11=$AL$6,$AH$11="Combined"),SUM('Raw Data'!BD1336:BD1337),IF(AND($AE$11=$AL$7,$AH$11="Combined"),SUM('Raw Data'!BD1543:BD1544),"Error")))))))))))))))))))))</f>
        <v>0</v>
      </c>
      <c r="U103" s="6">
        <f>IF(AND($AE$11=$AL$1,OR($AH$11="Northbound",$AH$11="Eastbound")),'Raw Data'!BE301,IF(AND($AE$11=$AL$2,OR($AH$11="Northbound",$AH$11="Eastbound")),'Raw Data'!BE508,IF(AND($AE$11=$AL$3,OR($AH$11="Northbound",$AH$11="Eastbound")),'Raw Data'!BE715,IF(AND($AE$11=$AL$4,OR($AH$11="Northbound",$AH$11="Eastbound")),'Raw Data'!BE922,IF(AND($AE$11=$AL$5,OR($AH$11="Northbound",$AH$11="Eastbound")),'Raw Data'!BE1129,IF(AND($AE$11=$AL$6,OR($AH$11="Northbound",$AH$11="Eastbound")),'Raw Data'!BE1336,IF(AND($AE$11=$AL$7,OR($AH$11="Northbound",$AH$11="Eastbound")),'Raw Data'!BE1543,IF(AND($AE$11=$AL$1,OR($AH$11="Southbound",$AH$11="Westbound")),'Raw Data'!BE302,IF(AND($AE$11=$AL$2,OR($AH$11="Southbound",$AH$11="Westbound")),'Raw Data'!BE509,IF(AND($AE$11=$AL$3,OR($AH$11="Southbound",$AH$11="Westbound")),'Raw Data'!BE716,IF(AND($AE$11=$AL$4,OR($AH$11="Southbound",$AH$11="Westbound")),'Raw Data'!BE923,IF(AND($AE$11=$AL$5,OR($AH$11="Southbound",$AH$11="Westbound")),'Raw Data'!BE1130,IF(AND($AE$11=$AL$6,OR($AH$11="Southbound",$AH$11="Westbound")),'Raw Data'!BE1337,IF(AND($AE$11=$AL$7,OR($AH$11="Southbound",$AH$11="Westbound")),'Raw Data'!BE1544,IF(AND($AE$11=$AL$1,$AH$11="Combined"),SUM('Raw Data'!BE301:BE302),IF(AND($AE$11=$AL$2,$AH$11="Combined"),SUM('Raw Data'!BE508:BE509),IF(AND($AE$11=$AL$3,$AH$11="Combined"),SUM('Raw Data'!BE715:BE716),IF(AND($AE$11=$AL$4,$AH$11="Combined"),SUM('Raw Data'!BE922:BE923),IF(AND($AE$11=$AL$5,$AH$11="Combined"),SUM('Raw Data'!BE1129:BE1130),IF(AND($AE$11=$AL$6,$AH$11="Combined"),SUM('Raw Data'!BE1336:BE1337),IF(AND($AE$11=$AL$7,$AH$11="Combined"),SUM('Raw Data'!BE1543:BE1544),"Error")))))))))))))))))))))</f>
        <v>0</v>
      </c>
      <c r="V103" s="6">
        <f>IF(AND($AE$11=$AL$1,OR($AH$11="Northbound",$AH$11="Eastbound")),'Raw Data'!BF301,IF(AND($AE$11=$AL$2,OR($AH$11="Northbound",$AH$11="Eastbound")),'Raw Data'!BF508,IF(AND($AE$11=$AL$3,OR($AH$11="Northbound",$AH$11="Eastbound")),'Raw Data'!BF715,IF(AND($AE$11=$AL$4,OR($AH$11="Northbound",$AH$11="Eastbound")),'Raw Data'!BF922,IF(AND($AE$11=$AL$5,OR($AH$11="Northbound",$AH$11="Eastbound")),'Raw Data'!BF1129,IF(AND($AE$11=$AL$6,OR($AH$11="Northbound",$AH$11="Eastbound")),'Raw Data'!BF1336,IF(AND($AE$11=$AL$7,OR($AH$11="Northbound",$AH$11="Eastbound")),'Raw Data'!BF1543,IF(AND($AE$11=$AL$1,OR($AH$11="Southbound",$AH$11="Westbound")),'Raw Data'!BF302,IF(AND($AE$11=$AL$2,OR($AH$11="Southbound",$AH$11="Westbound")),'Raw Data'!BF509,IF(AND($AE$11=$AL$3,OR($AH$11="Southbound",$AH$11="Westbound")),'Raw Data'!BF716,IF(AND($AE$11=$AL$4,OR($AH$11="Southbound",$AH$11="Westbound")),'Raw Data'!BF923,IF(AND($AE$11=$AL$5,OR($AH$11="Southbound",$AH$11="Westbound")),'Raw Data'!BF1130,IF(AND($AE$11=$AL$6,OR($AH$11="Southbound",$AH$11="Westbound")),'Raw Data'!BF1337,IF(AND($AE$11=$AL$7,OR($AH$11="Southbound",$AH$11="Westbound")),'Raw Data'!BF1544,IF(AND($AE$11=$AL$1,$AH$11="Combined"),SUM('Raw Data'!BF301:BF302),IF(AND($AE$11=$AL$2,$AH$11="Combined"),SUM('Raw Data'!BF508:BF509),IF(AND($AE$11=$AL$3,$AH$11="Combined"),SUM('Raw Data'!BF715:BF716),IF(AND($AE$11=$AL$4,$AH$11="Combined"),SUM('Raw Data'!BF922:BF923),IF(AND($AE$11=$AL$5,$AH$11="Combined"),SUM('Raw Data'!BF1129:BF1130),IF(AND($AE$11=$AL$6,$AH$11="Combined"),SUM('Raw Data'!BF1336:BF1337),IF(AND($AE$11=$AL$7,$AH$11="Combined"),SUM('Raw Data'!BF1543:BF1544),"Error")))))))))))))))))))))</f>
        <v>0</v>
      </c>
      <c r="W103" s="6">
        <f>IF(AND($AE$11=$AL$1,OR($AH$11="Northbound",$AH$11="Eastbound")),'Raw Data'!BG301,IF(AND($AE$11=$AL$2,OR($AH$11="Northbound",$AH$11="Eastbound")),'Raw Data'!BG508,IF(AND($AE$11=$AL$3,OR($AH$11="Northbound",$AH$11="Eastbound")),'Raw Data'!BG715,IF(AND($AE$11=$AL$4,OR($AH$11="Northbound",$AH$11="Eastbound")),'Raw Data'!BG922,IF(AND($AE$11=$AL$5,OR($AH$11="Northbound",$AH$11="Eastbound")),'Raw Data'!BG1129,IF(AND($AE$11=$AL$6,OR($AH$11="Northbound",$AH$11="Eastbound")),'Raw Data'!BG1336,IF(AND($AE$11=$AL$7,OR($AH$11="Northbound",$AH$11="Eastbound")),'Raw Data'!BG1543,IF(AND($AE$11=$AL$1,OR($AH$11="Southbound",$AH$11="Westbound")),'Raw Data'!BG302,IF(AND($AE$11=$AL$2,OR($AH$11="Southbound",$AH$11="Westbound")),'Raw Data'!BG509,IF(AND($AE$11=$AL$3,OR($AH$11="Southbound",$AH$11="Westbound")),'Raw Data'!BG716,IF(AND($AE$11=$AL$4,OR($AH$11="Southbound",$AH$11="Westbound")),'Raw Data'!BG923,IF(AND($AE$11=$AL$5,OR($AH$11="Southbound",$AH$11="Westbound")),'Raw Data'!BG1130,IF(AND($AE$11=$AL$6,OR($AH$11="Southbound",$AH$11="Westbound")),'Raw Data'!BG1337,IF(AND($AE$11=$AL$7,OR($AH$11="Southbound",$AH$11="Westbound")),'Raw Data'!BG1544,IF(AND($AE$11=$AL$1,$AH$11="Combined"),SUM('Raw Data'!BG301:BG302),IF(AND($AE$11=$AL$2,$AH$11="Combined"),SUM('Raw Data'!BG508:BG509),IF(AND($AE$11=$AL$3,$AH$11="Combined"),SUM('Raw Data'!BG715:BG716),IF(AND($AE$11=$AL$4,$AH$11="Combined"),SUM('Raw Data'!BG922:BG923),IF(AND($AE$11=$AL$5,$AH$11="Combined"),SUM('Raw Data'!BG1129:BG1130),IF(AND($AE$11=$AL$6,$AH$11="Combined"),SUM('Raw Data'!BG1336:BG1337),IF(AND($AE$11=$AL$7,$AH$11="Combined"),SUM('Raw Data'!BG1543:BG1544),"Error")))))))))))))))))))))</f>
        <v>0</v>
      </c>
      <c r="X103" s="6">
        <f t="shared" si="5"/>
        <v>2</v>
      </c>
      <c r="Y103" s="24">
        <f t="shared" si="3"/>
        <v>28.571428571428569</v>
      </c>
      <c r="Z103" s="6" t="str">
        <f>IF(AND($AE$11=$AL$1,OR($AH$11="Northbound",$AH$11="Eastbound")),'Raw Data'!BH301,IF(AND($AE$11=$AL$2,OR($AH$11="Northbound",$AH$11="Eastbound")),'Raw Data'!BH508,IF(AND($AE$11=$AL$3,OR($AH$11="Northbound",$AH$11="Eastbound")),'Raw Data'!BH715,IF(AND($AE$11=$AL$4,OR($AH$11="Northbound",$AH$11="Eastbound")),'Raw Data'!BH922,IF(AND($AE$11=$AL$5,OR($AH$11="Northbound",$AH$11="Eastbound")),'Raw Data'!BH1129,IF(AND($AE$11=$AL$6,OR($AH$11="Northbound",$AH$11="Eastbound")),'Raw Data'!BH1336,IF(AND($AE$11=$AL$7,OR($AH$11="Northbound",$AH$11="Eastbound")),'Raw Data'!BH1543,IF(AND($AE$11=$AL$1,OR($AH$11="Southbound",$AH$11="Westbound")),'Raw Data'!BH302,IF(AND($AE$11=$AL$2,OR($AH$11="Southbound",$AH$11="Westbound")),'Raw Data'!BH509,IF(AND($AE$11=$AL$3,OR($AH$11="Southbound",$AH$11="Westbound")),'Raw Data'!BH716,IF(AND($AE$11=$AL$4,OR($AH$11="Southbound",$AH$11="Westbound")),'Raw Data'!BH923,IF(AND($AE$11=$AL$5,OR($AH$11="Southbound",$AH$11="Westbound")),'Raw Data'!BH1130,IF(AND($AE$11=$AL$6,OR($AH$11="Southbound",$AH$11="Westbound")),'Raw Data'!BH1337,IF(AND($AE$11=$AL$7,OR($AH$11="Southbound",$AH$11="Westbound")),'Raw Data'!BH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3" s="6" t="str">
        <f>IF(AND($AE$11=$AL$1,OR($AH$11="Northbound",$AH$11="Eastbound")),'Raw Data'!BI301,IF(AND($AE$11=$AL$2,OR($AH$11="Northbound",$AH$11="Eastbound")),'Raw Data'!BI508,IF(AND($AE$11=$AL$3,OR($AH$11="Northbound",$AH$11="Eastbound")),'Raw Data'!BI715,IF(AND($AE$11=$AL$4,OR($AH$11="Northbound",$AH$11="Eastbound")),'Raw Data'!BI922,IF(AND($AE$11=$AL$5,OR($AH$11="Northbound",$AH$11="Eastbound")),'Raw Data'!BI1129,IF(AND($AE$11=$AL$6,OR($AH$11="Northbound",$AH$11="Eastbound")),'Raw Data'!BI1336,IF(AND($AE$11=$AL$7,OR($AH$11="Northbound",$AH$11="Eastbound")),'Raw Data'!BI1543,IF(AND($AE$11=$AL$1,OR($AH$11="Southbound",$AH$11="Westbound")),'Raw Data'!BI302,IF(AND($AE$11=$AL$2,OR($AH$11="Southbound",$AH$11="Westbound")),'Raw Data'!BI509,IF(AND($AE$11=$AL$3,OR($AH$11="Southbound",$AH$11="Westbound")),'Raw Data'!BI716,IF(AND($AE$11=$AL$4,OR($AH$11="Southbound",$AH$11="Westbound")),'Raw Data'!BI923,IF(AND($AE$11=$AL$5,OR($AH$11="Southbound",$AH$11="Westbound")),'Raw Data'!BI1130,IF(AND($AE$11=$AL$6,OR($AH$11="Southbound",$AH$11="Westbound")),'Raw Data'!BI1337,IF(AND($AE$11=$AL$7,OR($AH$11="Southbound",$AH$11="Westbound")),'Raw Data'!BI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3" s="6" t="str">
        <f>IF(AND($AE$11=$AL$1,OR($AH$11="Northbound",$AH$11="Eastbound")),'Raw Data'!BJ301,IF(AND($AE$11=$AL$2,OR($AH$11="Northbound",$AH$11="Eastbound")),'Raw Data'!BJ508,IF(AND($AE$11=$AL$3,OR($AH$11="Northbound",$AH$11="Eastbound")),'Raw Data'!BJ715,IF(AND($AE$11=$AL$4,OR($AH$11="Northbound",$AH$11="Eastbound")),'Raw Data'!BJ922,IF(AND($AE$11=$AL$5,OR($AH$11="Northbound",$AH$11="Eastbound")),'Raw Data'!BJ1129,IF(AND($AE$11=$AL$6,OR($AH$11="Northbound",$AH$11="Eastbound")),'Raw Data'!BJ1336,IF(AND($AE$11=$AL$7,OR($AH$11="Northbound",$AH$11="Eastbound")),'Raw Data'!BJ1543,IF(AND($AE$11=$AL$1,OR($AH$11="Southbound",$AH$11="Westbound")),'Raw Data'!BJ302,IF(AND($AE$11=$AL$2,OR($AH$11="Southbound",$AH$11="Westbound")),'Raw Data'!BJ509,IF(AND($AE$11=$AL$3,OR($AH$11="Southbound",$AH$11="Westbound")),'Raw Data'!BJ716,IF(AND($AE$11=$AL$4,OR($AH$11="Southbound",$AH$11="Westbound")),'Raw Data'!BJ923,IF(AND($AE$11=$AL$5,OR($AH$11="Southbound",$AH$11="Westbound")),'Raw Data'!BJ1130,IF(AND($AE$11=$AL$6,OR($AH$11="Southbound",$AH$11="Westbound")),'Raw Data'!BJ1337,IF(AND($AE$11=$AL$7,OR($AH$11="Southbound",$AH$11="Westbound")),'Raw Data'!BJ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3" s="70" t="str">
        <f>IF(AND($AE$11=$AL$1,OR($AH$11="Northbound",$AH$11="Eastbound")),'Raw Data'!BK301,IF(AND($AE$11=$AL$2,OR($AH$11="Northbound",$AH$11="Eastbound")),'Raw Data'!BK508,IF(AND($AE$11=$AL$3,OR($AH$11="Northbound",$AH$11="Eastbound")),'Raw Data'!BK715,IF(AND($AE$11=$AL$4,OR($AH$11="Northbound",$AH$11="Eastbound")),'Raw Data'!BK922,IF(AND($AE$11=$AL$5,OR($AH$11="Northbound",$AH$11="Eastbound")),'Raw Data'!BK1129,IF(AND($AE$11=$AL$6,OR($AH$11="Northbound",$AH$11="Eastbound")),'Raw Data'!BK1336,IF(AND($AE$11=$AL$7,OR($AH$11="Northbound",$AH$11="Eastbound")),'Raw Data'!BK1543,IF(AND($AE$11=$AL$1,OR($AH$11="Southbound",$AH$11="Westbound")),'Raw Data'!BK302,IF(AND($AE$11=$AL$2,OR($AH$11="Southbound",$AH$11="Westbound")),'Raw Data'!BK509,IF(AND($AE$11=$AL$3,OR($AH$11="Southbound",$AH$11="Westbound")),'Raw Data'!BK716,IF(AND($AE$11=$AL$4,OR($AH$11="Southbound",$AH$11="Westbound")),'Raw Data'!BK923,IF(AND($AE$11=$AL$5,OR($AH$11="Southbound",$AH$11="Westbound")),'Raw Data'!BK1130,IF(AND($AE$11=$AL$6,OR($AH$11="Southbound",$AH$11="Westbound")),'Raw Data'!BK1337,IF(AND($AE$11=$AL$7,OR($AH$11="Southbound",$AH$11="Westbound")),'Raw Data'!BK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3" s="47"/>
      <c r="AF103" s="47"/>
      <c r="AG103" s="47"/>
      <c r="AH103" s="47"/>
      <c r="AI103" s="47"/>
      <c r="AJ103" s="47"/>
      <c r="AN103" s="51"/>
      <c r="AO103" s="51"/>
      <c r="AQ103" s="47"/>
      <c r="AR103" s="47"/>
      <c r="AT103" s="47"/>
      <c r="AU103" s="47"/>
    </row>
    <row r="104" spans="1:48" ht="13.8" x14ac:dyDescent="0.25">
      <c r="A104" s="43">
        <v>0.9375</v>
      </c>
      <c r="B104" s="54">
        <f t="shared" si="4"/>
        <v>5</v>
      </c>
      <c r="C104" s="6">
        <f>IF(AND($AE$11=$AL$1,OR($AH$11="Northbound",$AH$11="Eastbound")),'Raw Data'!AM303,IF(AND($AE$11=$AL$2,OR($AH$11="Northbound",$AH$11="Eastbound")),'Raw Data'!AM510,IF(AND($AE$11=$AL$3,OR($AH$11="Northbound",$AH$11="Eastbound")),'Raw Data'!AM717,IF(AND($AE$11=$AL$4,OR($AH$11="Northbound",$AH$11="Eastbound")),'Raw Data'!AM924,IF(AND($AE$11=$AL$5,OR($AH$11="Northbound",$AH$11="Eastbound")),'Raw Data'!AM1131,IF(AND($AE$11=$AL$6,OR($AH$11="Northbound",$AH$11="Eastbound")),'Raw Data'!AM1338,IF(AND($AE$11=$AL$7,OR($AH$11="Northbound",$AH$11="Eastbound")),'Raw Data'!AM1545,IF(AND($AE$11=$AL$1,OR($AH$11="Southbound",$AH$11="Westbound")),'Raw Data'!AM304,IF(AND($AE$11=$AL$2,OR($AH$11="Southbound",$AH$11="Westbound")),'Raw Data'!AM511,IF(AND($AE$11=$AL$3,OR($AH$11="Southbound",$AH$11="Westbound")),'Raw Data'!AM718,IF(AND($AE$11=$AL$4,OR($AH$11="Southbound",$AH$11="Westbound")),'Raw Data'!AM925,IF(AND($AE$11=$AL$5,OR($AH$11="Southbound",$AH$11="Westbound")),'Raw Data'!AM1132,IF(AND($AE$11=$AL$6,OR($AH$11="Southbound",$AH$11="Westbound")),'Raw Data'!AM1339,IF(AND($AE$11=$AL$7,OR($AH$11="Southbound",$AH$11="Westbound")),'Raw Data'!AM1546,IF(AND($AE$11=$AL$1,$AH$11="Combined"),SUM('Raw Data'!AM303:AM304),IF(AND($AE$11=$AL$2,$AH$11="Combined"),SUM('Raw Data'!AM510:AM511),IF(AND($AE$11=$AL$3,$AH$11="Combined"),SUM('Raw Data'!AM717:AM718),IF(AND($AE$11=$AL$4,$AH$11="Combined"),SUM('Raw Data'!AM924:AM925),IF(AND($AE$11=$AL$5,$AH$11="Combined"),SUM('Raw Data'!AM1131:AM1132),IF(AND($AE$11=$AL$6,$AH$11="Combined"),SUM('Raw Data'!AM1338:AM1339),IF(AND($AE$11=$AL$7,$AH$11="Combined"),SUM('Raw Data'!AM1545:AM1546),"Error")))))))))))))))))))))</f>
        <v>0</v>
      </c>
      <c r="D104" s="6">
        <f>IF(AND($AE$11=$AL$1,OR($AH$11="Northbound",$AH$11="Eastbound")),'Raw Data'!AN303,IF(AND($AE$11=$AL$2,OR($AH$11="Northbound",$AH$11="Eastbound")),'Raw Data'!AN510,IF(AND($AE$11=$AL$3,OR($AH$11="Northbound",$AH$11="Eastbound")),'Raw Data'!AN717,IF(AND($AE$11=$AL$4,OR($AH$11="Northbound",$AH$11="Eastbound")),'Raw Data'!AN924,IF(AND($AE$11=$AL$5,OR($AH$11="Northbound",$AH$11="Eastbound")),'Raw Data'!AN1131,IF(AND($AE$11=$AL$6,OR($AH$11="Northbound",$AH$11="Eastbound")),'Raw Data'!AN1338,IF(AND($AE$11=$AL$7,OR($AH$11="Northbound",$AH$11="Eastbound")),'Raw Data'!AN1545,IF(AND($AE$11=$AL$1,OR($AH$11="Southbound",$AH$11="Westbound")),'Raw Data'!AN304,IF(AND($AE$11=$AL$2,OR($AH$11="Southbound",$AH$11="Westbound")),'Raw Data'!AN511,IF(AND($AE$11=$AL$3,OR($AH$11="Southbound",$AH$11="Westbound")),'Raw Data'!AN718,IF(AND($AE$11=$AL$4,OR($AH$11="Southbound",$AH$11="Westbound")),'Raw Data'!AN925,IF(AND($AE$11=$AL$5,OR($AH$11="Southbound",$AH$11="Westbound")),'Raw Data'!AN1132,IF(AND($AE$11=$AL$6,OR($AH$11="Southbound",$AH$11="Westbound")),'Raw Data'!AN1339,IF(AND($AE$11=$AL$7,OR($AH$11="Southbound",$AH$11="Westbound")),'Raw Data'!AN1546,IF(AND($AE$11=$AL$1,$AH$11="Combined"),SUM('Raw Data'!AN303:AN304),IF(AND($AE$11=$AL$2,$AH$11="Combined"),SUM('Raw Data'!AN510:AN511),IF(AND($AE$11=$AL$3,$AH$11="Combined"),SUM('Raw Data'!AN717:AN718),IF(AND($AE$11=$AL$4,$AH$11="Combined"),SUM('Raw Data'!AN924:AN925),IF(AND($AE$11=$AL$5,$AH$11="Combined"),SUM('Raw Data'!AN1131:AN1132),IF(AND($AE$11=$AL$6,$AH$11="Combined"),SUM('Raw Data'!AN1338:AN1339),IF(AND($AE$11=$AL$7,$AH$11="Combined"),SUM('Raw Data'!AN1545:AN1546),"Error")))))))))))))))))))))</f>
        <v>0</v>
      </c>
      <c r="E104" s="6">
        <f>IF(AND($AE$11=$AL$1,OR($AH$11="Northbound",$AH$11="Eastbound")),'Raw Data'!AO303,IF(AND($AE$11=$AL$2,OR($AH$11="Northbound",$AH$11="Eastbound")),'Raw Data'!AO510,IF(AND($AE$11=$AL$3,OR($AH$11="Northbound",$AH$11="Eastbound")),'Raw Data'!AO717,IF(AND($AE$11=$AL$4,OR($AH$11="Northbound",$AH$11="Eastbound")),'Raw Data'!AO924,IF(AND($AE$11=$AL$5,OR($AH$11="Northbound",$AH$11="Eastbound")),'Raw Data'!AO1131,IF(AND($AE$11=$AL$6,OR($AH$11="Northbound",$AH$11="Eastbound")),'Raw Data'!AO1338,IF(AND($AE$11=$AL$7,OR($AH$11="Northbound",$AH$11="Eastbound")),'Raw Data'!AO1545,IF(AND($AE$11=$AL$1,OR($AH$11="Southbound",$AH$11="Westbound")),'Raw Data'!AO304,IF(AND($AE$11=$AL$2,OR($AH$11="Southbound",$AH$11="Westbound")),'Raw Data'!AO511,IF(AND($AE$11=$AL$3,OR($AH$11="Southbound",$AH$11="Westbound")),'Raw Data'!AO718,IF(AND($AE$11=$AL$4,OR($AH$11="Southbound",$AH$11="Westbound")),'Raw Data'!AO925,IF(AND($AE$11=$AL$5,OR($AH$11="Southbound",$AH$11="Westbound")),'Raw Data'!AO1132,IF(AND($AE$11=$AL$6,OR($AH$11="Southbound",$AH$11="Westbound")),'Raw Data'!AO1339,IF(AND($AE$11=$AL$7,OR($AH$11="Southbound",$AH$11="Westbound")),'Raw Data'!AO1546,IF(AND($AE$11=$AL$1,$AH$11="Combined"),SUM('Raw Data'!AO303:AO304),IF(AND($AE$11=$AL$2,$AH$11="Combined"),SUM('Raw Data'!AO510:AO511),IF(AND($AE$11=$AL$3,$AH$11="Combined"),SUM('Raw Data'!AO717:AO718),IF(AND($AE$11=$AL$4,$AH$11="Combined"),SUM('Raw Data'!AO924:AO925),IF(AND($AE$11=$AL$5,$AH$11="Combined"),SUM('Raw Data'!AO1131:AO1132),IF(AND($AE$11=$AL$6,$AH$11="Combined"),SUM('Raw Data'!AO1338:AO1339),IF(AND($AE$11=$AL$7,$AH$11="Combined"),SUM('Raw Data'!AO1545:AO1546),"Error")))))))))))))))))))))</f>
        <v>0</v>
      </c>
      <c r="F104" s="6">
        <f>IF(AND($AE$11=$AL$1,OR($AH$11="Northbound",$AH$11="Eastbound")),'Raw Data'!AP303,IF(AND($AE$11=$AL$2,OR($AH$11="Northbound",$AH$11="Eastbound")),'Raw Data'!AP510,IF(AND($AE$11=$AL$3,OR($AH$11="Northbound",$AH$11="Eastbound")),'Raw Data'!AP717,IF(AND($AE$11=$AL$4,OR($AH$11="Northbound",$AH$11="Eastbound")),'Raw Data'!AP924,IF(AND($AE$11=$AL$5,OR($AH$11="Northbound",$AH$11="Eastbound")),'Raw Data'!AP1131,IF(AND($AE$11=$AL$6,OR($AH$11="Northbound",$AH$11="Eastbound")),'Raw Data'!AP1338,IF(AND($AE$11=$AL$7,OR($AH$11="Northbound",$AH$11="Eastbound")),'Raw Data'!AP1545,IF(AND($AE$11=$AL$1,OR($AH$11="Southbound",$AH$11="Westbound")),'Raw Data'!AP304,IF(AND($AE$11=$AL$2,OR($AH$11="Southbound",$AH$11="Westbound")),'Raw Data'!AP511,IF(AND($AE$11=$AL$3,OR($AH$11="Southbound",$AH$11="Westbound")),'Raw Data'!AP718,IF(AND($AE$11=$AL$4,OR($AH$11="Southbound",$AH$11="Westbound")),'Raw Data'!AP925,IF(AND($AE$11=$AL$5,OR($AH$11="Southbound",$AH$11="Westbound")),'Raw Data'!AP1132,IF(AND($AE$11=$AL$6,OR($AH$11="Southbound",$AH$11="Westbound")),'Raw Data'!AP1339,IF(AND($AE$11=$AL$7,OR($AH$11="Southbound",$AH$11="Westbound")),'Raw Data'!AP1546,IF(AND($AE$11=$AL$1,$AH$11="Combined"),SUM('Raw Data'!AP303:AP304),IF(AND($AE$11=$AL$2,$AH$11="Combined"),SUM('Raw Data'!AP510:AP511),IF(AND($AE$11=$AL$3,$AH$11="Combined"),SUM('Raw Data'!AP717:AP718),IF(AND($AE$11=$AL$4,$AH$11="Combined"),SUM('Raw Data'!AP924:AP925),IF(AND($AE$11=$AL$5,$AH$11="Combined"),SUM('Raw Data'!AP1131:AP1132),IF(AND($AE$11=$AL$6,$AH$11="Combined"),SUM('Raw Data'!AP1338:AP1339),IF(AND($AE$11=$AL$7,$AH$11="Combined"),SUM('Raw Data'!AP1545:AP1546),"Error")))))))))))))))))))))</f>
        <v>1</v>
      </c>
      <c r="G104" s="6">
        <f>IF(AND($AE$11=$AL$1,OR($AH$11="Northbound",$AH$11="Eastbound")),'Raw Data'!AQ303,IF(AND($AE$11=$AL$2,OR($AH$11="Northbound",$AH$11="Eastbound")),'Raw Data'!AQ510,IF(AND($AE$11=$AL$3,OR($AH$11="Northbound",$AH$11="Eastbound")),'Raw Data'!AQ717,IF(AND($AE$11=$AL$4,OR($AH$11="Northbound",$AH$11="Eastbound")),'Raw Data'!AQ924,IF(AND($AE$11=$AL$5,OR($AH$11="Northbound",$AH$11="Eastbound")),'Raw Data'!AQ1131,IF(AND($AE$11=$AL$6,OR($AH$11="Northbound",$AH$11="Eastbound")),'Raw Data'!AQ1338,IF(AND($AE$11=$AL$7,OR($AH$11="Northbound",$AH$11="Eastbound")),'Raw Data'!AQ1545,IF(AND($AE$11=$AL$1,OR($AH$11="Southbound",$AH$11="Westbound")),'Raw Data'!AQ304,IF(AND($AE$11=$AL$2,OR($AH$11="Southbound",$AH$11="Westbound")),'Raw Data'!AQ511,IF(AND($AE$11=$AL$3,OR($AH$11="Southbound",$AH$11="Westbound")),'Raw Data'!AQ718,IF(AND($AE$11=$AL$4,OR($AH$11="Southbound",$AH$11="Westbound")),'Raw Data'!AQ925,IF(AND($AE$11=$AL$5,OR($AH$11="Southbound",$AH$11="Westbound")),'Raw Data'!AQ1132,IF(AND($AE$11=$AL$6,OR($AH$11="Southbound",$AH$11="Westbound")),'Raw Data'!AQ1339,IF(AND($AE$11=$AL$7,OR($AH$11="Southbound",$AH$11="Westbound")),'Raw Data'!AQ1546,IF(AND($AE$11=$AL$1,$AH$11="Combined"),SUM('Raw Data'!AQ303:AQ304),IF(AND($AE$11=$AL$2,$AH$11="Combined"),SUM('Raw Data'!AQ510:AQ511),IF(AND($AE$11=$AL$3,$AH$11="Combined"),SUM('Raw Data'!AQ717:AQ718),IF(AND($AE$11=$AL$4,$AH$11="Combined"),SUM('Raw Data'!AQ924:AQ925),IF(AND($AE$11=$AL$5,$AH$11="Combined"),SUM('Raw Data'!AQ1131:AQ1132),IF(AND($AE$11=$AL$6,$AH$11="Combined"),SUM('Raw Data'!AQ1338:AQ1339),IF(AND($AE$11=$AL$7,$AH$11="Combined"),SUM('Raw Data'!AQ1545:AQ1546),"Error")))))))))))))))))))))</f>
        <v>4</v>
      </c>
      <c r="H104" s="6">
        <f>IF(AND($AE$11=$AL$1,OR($AH$11="Northbound",$AH$11="Eastbound")),'Raw Data'!AR303,IF(AND($AE$11=$AL$2,OR($AH$11="Northbound",$AH$11="Eastbound")),'Raw Data'!AR510,IF(AND($AE$11=$AL$3,OR($AH$11="Northbound",$AH$11="Eastbound")),'Raw Data'!AR717,IF(AND($AE$11=$AL$4,OR($AH$11="Northbound",$AH$11="Eastbound")),'Raw Data'!AR924,IF(AND($AE$11=$AL$5,OR($AH$11="Northbound",$AH$11="Eastbound")),'Raw Data'!AR1131,IF(AND($AE$11=$AL$6,OR($AH$11="Northbound",$AH$11="Eastbound")),'Raw Data'!AR1338,IF(AND($AE$11=$AL$7,OR($AH$11="Northbound",$AH$11="Eastbound")),'Raw Data'!AR1545,IF(AND($AE$11=$AL$1,OR($AH$11="Southbound",$AH$11="Westbound")),'Raw Data'!AR304,IF(AND($AE$11=$AL$2,OR($AH$11="Southbound",$AH$11="Westbound")),'Raw Data'!AR511,IF(AND($AE$11=$AL$3,OR($AH$11="Southbound",$AH$11="Westbound")),'Raw Data'!AR718,IF(AND($AE$11=$AL$4,OR($AH$11="Southbound",$AH$11="Westbound")),'Raw Data'!AR925,IF(AND($AE$11=$AL$5,OR($AH$11="Southbound",$AH$11="Westbound")),'Raw Data'!AR1132,IF(AND($AE$11=$AL$6,OR($AH$11="Southbound",$AH$11="Westbound")),'Raw Data'!AR1339,IF(AND($AE$11=$AL$7,OR($AH$11="Southbound",$AH$11="Westbound")),'Raw Data'!AR1546,IF(AND($AE$11=$AL$1,$AH$11="Combined"),SUM('Raw Data'!AR303:AR304),IF(AND($AE$11=$AL$2,$AH$11="Combined"),SUM('Raw Data'!AR510:AR511),IF(AND($AE$11=$AL$3,$AH$11="Combined"),SUM('Raw Data'!AR717:AR718),IF(AND($AE$11=$AL$4,$AH$11="Combined"),SUM('Raw Data'!AR924:AR925),IF(AND($AE$11=$AL$5,$AH$11="Combined"),SUM('Raw Data'!AR1131:AR1132),IF(AND($AE$11=$AL$6,$AH$11="Combined"),SUM('Raw Data'!AR1338:AR1339),IF(AND($AE$11=$AL$7,$AH$11="Combined"),SUM('Raw Data'!AR1545:AR1546),"Error")))))))))))))))))))))</f>
        <v>0</v>
      </c>
      <c r="I104" s="6">
        <f>IF(AND($AE$11=$AL$1,OR($AH$11="Northbound",$AH$11="Eastbound")),'Raw Data'!AS303,IF(AND($AE$11=$AL$2,OR($AH$11="Northbound",$AH$11="Eastbound")),'Raw Data'!AS510,IF(AND($AE$11=$AL$3,OR($AH$11="Northbound",$AH$11="Eastbound")),'Raw Data'!AS717,IF(AND($AE$11=$AL$4,OR($AH$11="Northbound",$AH$11="Eastbound")),'Raw Data'!AS924,IF(AND($AE$11=$AL$5,OR($AH$11="Northbound",$AH$11="Eastbound")),'Raw Data'!AS1131,IF(AND($AE$11=$AL$6,OR($AH$11="Northbound",$AH$11="Eastbound")),'Raw Data'!AS1338,IF(AND($AE$11=$AL$7,OR($AH$11="Northbound",$AH$11="Eastbound")),'Raw Data'!AS1545,IF(AND($AE$11=$AL$1,OR($AH$11="Southbound",$AH$11="Westbound")),'Raw Data'!AS304,IF(AND($AE$11=$AL$2,OR($AH$11="Southbound",$AH$11="Westbound")),'Raw Data'!AS511,IF(AND($AE$11=$AL$3,OR($AH$11="Southbound",$AH$11="Westbound")),'Raw Data'!AS718,IF(AND($AE$11=$AL$4,OR($AH$11="Southbound",$AH$11="Westbound")),'Raw Data'!AS925,IF(AND($AE$11=$AL$5,OR($AH$11="Southbound",$AH$11="Westbound")),'Raw Data'!AS1132,IF(AND($AE$11=$AL$6,OR($AH$11="Southbound",$AH$11="Westbound")),'Raw Data'!AS1339,IF(AND($AE$11=$AL$7,OR($AH$11="Southbound",$AH$11="Westbound")),'Raw Data'!AS1546,IF(AND($AE$11=$AL$1,$AH$11="Combined"),SUM('Raw Data'!AS303:AS304),IF(AND($AE$11=$AL$2,$AH$11="Combined"),SUM('Raw Data'!AS510:AS511),IF(AND($AE$11=$AL$3,$AH$11="Combined"),SUM('Raw Data'!AS717:AS718),IF(AND($AE$11=$AL$4,$AH$11="Combined"),SUM('Raw Data'!AS924:AS925),IF(AND($AE$11=$AL$5,$AH$11="Combined"),SUM('Raw Data'!AS1131:AS1132),IF(AND($AE$11=$AL$6,$AH$11="Combined"),SUM('Raw Data'!AS1338:AS1339),IF(AND($AE$11=$AL$7,$AH$11="Combined"),SUM('Raw Data'!AS1545:AS1546),"Error")))))))))))))))))))))</f>
        <v>0</v>
      </c>
      <c r="J104" s="6">
        <f>IF(AND($AE$11=$AL$1,OR($AH$11="Northbound",$AH$11="Eastbound")),'Raw Data'!AT303,IF(AND($AE$11=$AL$2,OR($AH$11="Northbound",$AH$11="Eastbound")),'Raw Data'!AT510,IF(AND($AE$11=$AL$3,OR($AH$11="Northbound",$AH$11="Eastbound")),'Raw Data'!AT717,IF(AND($AE$11=$AL$4,OR($AH$11="Northbound",$AH$11="Eastbound")),'Raw Data'!AT924,IF(AND($AE$11=$AL$5,OR($AH$11="Northbound",$AH$11="Eastbound")),'Raw Data'!AT1131,IF(AND($AE$11=$AL$6,OR($AH$11="Northbound",$AH$11="Eastbound")),'Raw Data'!AT1338,IF(AND($AE$11=$AL$7,OR($AH$11="Northbound",$AH$11="Eastbound")),'Raw Data'!AT1545,IF(AND($AE$11=$AL$1,OR($AH$11="Southbound",$AH$11="Westbound")),'Raw Data'!AT304,IF(AND($AE$11=$AL$2,OR($AH$11="Southbound",$AH$11="Westbound")),'Raw Data'!AT511,IF(AND($AE$11=$AL$3,OR($AH$11="Southbound",$AH$11="Westbound")),'Raw Data'!AT718,IF(AND($AE$11=$AL$4,OR($AH$11="Southbound",$AH$11="Westbound")),'Raw Data'!AT925,IF(AND($AE$11=$AL$5,OR($AH$11="Southbound",$AH$11="Westbound")),'Raw Data'!AT1132,IF(AND($AE$11=$AL$6,OR($AH$11="Southbound",$AH$11="Westbound")),'Raw Data'!AT1339,IF(AND($AE$11=$AL$7,OR($AH$11="Southbound",$AH$11="Westbound")),'Raw Data'!AT1546,IF(AND($AE$11=$AL$1,$AH$11="Combined"),SUM('Raw Data'!AT303:AT304),IF(AND($AE$11=$AL$2,$AH$11="Combined"),SUM('Raw Data'!AT510:AT511),IF(AND($AE$11=$AL$3,$AH$11="Combined"),SUM('Raw Data'!AT717:AT718),IF(AND($AE$11=$AL$4,$AH$11="Combined"),SUM('Raw Data'!AT924:AT925),IF(AND($AE$11=$AL$5,$AH$11="Combined"),SUM('Raw Data'!AT1131:AT1132),IF(AND($AE$11=$AL$6,$AH$11="Combined"),SUM('Raw Data'!AT1338:AT1339),IF(AND($AE$11=$AL$7,$AH$11="Combined"),SUM('Raw Data'!AT1545:AT1546),"Error")))))))))))))))))))))</f>
        <v>0</v>
      </c>
      <c r="K104" s="6">
        <f>IF(AND($AE$11=$AL$1,OR($AH$11="Northbound",$AH$11="Eastbound")),'Raw Data'!AU303,IF(AND($AE$11=$AL$2,OR($AH$11="Northbound",$AH$11="Eastbound")),'Raw Data'!AU510,IF(AND($AE$11=$AL$3,OR($AH$11="Northbound",$AH$11="Eastbound")),'Raw Data'!AU717,IF(AND($AE$11=$AL$4,OR($AH$11="Northbound",$AH$11="Eastbound")),'Raw Data'!AU924,IF(AND($AE$11=$AL$5,OR($AH$11="Northbound",$AH$11="Eastbound")),'Raw Data'!AU1131,IF(AND($AE$11=$AL$6,OR($AH$11="Northbound",$AH$11="Eastbound")),'Raw Data'!AU1338,IF(AND($AE$11=$AL$7,OR($AH$11="Northbound",$AH$11="Eastbound")),'Raw Data'!AU1545,IF(AND($AE$11=$AL$1,OR($AH$11="Southbound",$AH$11="Westbound")),'Raw Data'!AU304,IF(AND($AE$11=$AL$2,OR($AH$11="Southbound",$AH$11="Westbound")),'Raw Data'!AU511,IF(AND($AE$11=$AL$3,OR($AH$11="Southbound",$AH$11="Westbound")),'Raw Data'!AU718,IF(AND($AE$11=$AL$4,OR($AH$11="Southbound",$AH$11="Westbound")),'Raw Data'!AU925,IF(AND($AE$11=$AL$5,OR($AH$11="Southbound",$AH$11="Westbound")),'Raw Data'!AU1132,IF(AND($AE$11=$AL$6,OR($AH$11="Southbound",$AH$11="Westbound")),'Raw Data'!AU1339,IF(AND($AE$11=$AL$7,OR($AH$11="Southbound",$AH$11="Westbound")),'Raw Data'!AU1546,IF(AND($AE$11=$AL$1,$AH$11="Combined"),SUM('Raw Data'!AU303:AU304),IF(AND($AE$11=$AL$2,$AH$11="Combined"),SUM('Raw Data'!AU510:AU511),IF(AND($AE$11=$AL$3,$AH$11="Combined"),SUM('Raw Data'!AU717:AU718),IF(AND($AE$11=$AL$4,$AH$11="Combined"),SUM('Raw Data'!AU924:AU925),IF(AND($AE$11=$AL$5,$AH$11="Combined"),SUM('Raw Data'!AU1131:AU1132),IF(AND($AE$11=$AL$6,$AH$11="Combined"),SUM('Raw Data'!AU1338:AU1339),IF(AND($AE$11=$AL$7,$AH$11="Combined"),SUM('Raw Data'!AU1545:AU1546),"Error")))))))))))))))))))))</f>
        <v>0</v>
      </c>
      <c r="L104" s="6">
        <f>IF(AND($AE$11=$AL$1,OR($AH$11="Northbound",$AH$11="Eastbound")),'Raw Data'!AV303,IF(AND($AE$11=$AL$2,OR($AH$11="Northbound",$AH$11="Eastbound")),'Raw Data'!AV510,IF(AND($AE$11=$AL$3,OR($AH$11="Northbound",$AH$11="Eastbound")),'Raw Data'!AV717,IF(AND($AE$11=$AL$4,OR($AH$11="Northbound",$AH$11="Eastbound")),'Raw Data'!AV924,IF(AND($AE$11=$AL$5,OR($AH$11="Northbound",$AH$11="Eastbound")),'Raw Data'!AV1131,IF(AND($AE$11=$AL$6,OR($AH$11="Northbound",$AH$11="Eastbound")),'Raw Data'!AV1338,IF(AND($AE$11=$AL$7,OR($AH$11="Northbound",$AH$11="Eastbound")),'Raw Data'!AV1545,IF(AND($AE$11=$AL$1,OR($AH$11="Southbound",$AH$11="Westbound")),'Raw Data'!AV304,IF(AND($AE$11=$AL$2,OR($AH$11="Southbound",$AH$11="Westbound")),'Raw Data'!AV511,IF(AND($AE$11=$AL$3,OR($AH$11="Southbound",$AH$11="Westbound")),'Raw Data'!AV718,IF(AND($AE$11=$AL$4,OR($AH$11="Southbound",$AH$11="Westbound")),'Raw Data'!AV925,IF(AND($AE$11=$AL$5,OR($AH$11="Southbound",$AH$11="Westbound")),'Raw Data'!AV1132,IF(AND($AE$11=$AL$6,OR($AH$11="Southbound",$AH$11="Westbound")),'Raw Data'!AV1339,IF(AND($AE$11=$AL$7,OR($AH$11="Southbound",$AH$11="Westbound")),'Raw Data'!AV1546,IF(AND($AE$11=$AL$1,$AH$11="Combined"),SUM('Raw Data'!AV303:AV304),IF(AND($AE$11=$AL$2,$AH$11="Combined"),SUM('Raw Data'!AV510:AV511),IF(AND($AE$11=$AL$3,$AH$11="Combined"),SUM('Raw Data'!AV717:AV718),IF(AND($AE$11=$AL$4,$AH$11="Combined"),SUM('Raw Data'!AV924:AV925),IF(AND($AE$11=$AL$5,$AH$11="Combined"),SUM('Raw Data'!AV1131:AV1132),IF(AND($AE$11=$AL$6,$AH$11="Combined"),SUM('Raw Data'!AV1338:AV1339),IF(AND($AE$11=$AL$7,$AH$11="Combined"),SUM('Raw Data'!AV1545:AV1546),"Error")))))))))))))))))))))</f>
        <v>0</v>
      </c>
      <c r="M104" s="6">
        <f>IF(AND($AE$11=$AL$1,OR($AH$11="Northbound",$AH$11="Eastbound")),'Raw Data'!AW303,IF(AND($AE$11=$AL$2,OR($AH$11="Northbound",$AH$11="Eastbound")),'Raw Data'!AW510,IF(AND($AE$11=$AL$3,OR($AH$11="Northbound",$AH$11="Eastbound")),'Raw Data'!AW717,IF(AND($AE$11=$AL$4,OR($AH$11="Northbound",$AH$11="Eastbound")),'Raw Data'!AW924,IF(AND($AE$11=$AL$5,OR($AH$11="Northbound",$AH$11="Eastbound")),'Raw Data'!AW1131,IF(AND($AE$11=$AL$6,OR($AH$11="Northbound",$AH$11="Eastbound")),'Raw Data'!AW1338,IF(AND($AE$11=$AL$7,OR($AH$11="Northbound",$AH$11="Eastbound")),'Raw Data'!AW1545,IF(AND($AE$11=$AL$1,OR($AH$11="Southbound",$AH$11="Westbound")),'Raw Data'!AW304,IF(AND($AE$11=$AL$2,OR($AH$11="Southbound",$AH$11="Westbound")),'Raw Data'!AW511,IF(AND($AE$11=$AL$3,OR($AH$11="Southbound",$AH$11="Westbound")),'Raw Data'!AW718,IF(AND($AE$11=$AL$4,OR($AH$11="Southbound",$AH$11="Westbound")),'Raw Data'!AW925,IF(AND($AE$11=$AL$5,OR($AH$11="Southbound",$AH$11="Westbound")),'Raw Data'!AW1132,IF(AND($AE$11=$AL$6,OR($AH$11="Southbound",$AH$11="Westbound")),'Raw Data'!AW1339,IF(AND($AE$11=$AL$7,OR($AH$11="Southbound",$AH$11="Westbound")),'Raw Data'!AW1546,IF(AND($AE$11=$AL$1,$AH$11="Combined"),SUM('Raw Data'!AW303:AW304),IF(AND($AE$11=$AL$2,$AH$11="Combined"),SUM('Raw Data'!AW510:AW511),IF(AND($AE$11=$AL$3,$AH$11="Combined"),SUM('Raw Data'!AW717:AW718),IF(AND($AE$11=$AL$4,$AH$11="Combined"),SUM('Raw Data'!AW924:AW925),IF(AND($AE$11=$AL$5,$AH$11="Combined"),SUM('Raw Data'!AW1131:AW1132),IF(AND($AE$11=$AL$6,$AH$11="Combined"),SUM('Raw Data'!AW1338:AW1339),IF(AND($AE$11=$AL$7,$AH$11="Combined"),SUM('Raw Data'!AW1545:AW1546),"Error")))))))))))))))))))))</f>
        <v>0</v>
      </c>
      <c r="N104" s="6">
        <f>IF(AND($AE$11=$AL$1,OR($AH$11="Northbound",$AH$11="Eastbound")),'Raw Data'!AX303,IF(AND($AE$11=$AL$2,OR($AH$11="Northbound",$AH$11="Eastbound")),'Raw Data'!AX510,IF(AND($AE$11=$AL$3,OR($AH$11="Northbound",$AH$11="Eastbound")),'Raw Data'!AX717,IF(AND($AE$11=$AL$4,OR($AH$11="Northbound",$AH$11="Eastbound")),'Raw Data'!AX924,IF(AND($AE$11=$AL$5,OR($AH$11="Northbound",$AH$11="Eastbound")),'Raw Data'!AX1131,IF(AND($AE$11=$AL$6,OR($AH$11="Northbound",$AH$11="Eastbound")),'Raw Data'!AX1338,IF(AND($AE$11=$AL$7,OR($AH$11="Northbound",$AH$11="Eastbound")),'Raw Data'!AX1545,IF(AND($AE$11=$AL$1,OR($AH$11="Southbound",$AH$11="Westbound")),'Raw Data'!AX304,IF(AND($AE$11=$AL$2,OR($AH$11="Southbound",$AH$11="Westbound")),'Raw Data'!AX511,IF(AND($AE$11=$AL$3,OR($AH$11="Southbound",$AH$11="Westbound")),'Raw Data'!AX718,IF(AND($AE$11=$AL$4,OR($AH$11="Southbound",$AH$11="Westbound")),'Raw Data'!AX925,IF(AND($AE$11=$AL$5,OR($AH$11="Southbound",$AH$11="Westbound")),'Raw Data'!AX1132,IF(AND($AE$11=$AL$6,OR($AH$11="Southbound",$AH$11="Westbound")),'Raw Data'!AX1339,IF(AND($AE$11=$AL$7,OR($AH$11="Southbound",$AH$11="Westbound")),'Raw Data'!AX1546,IF(AND($AE$11=$AL$1,$AH$11="Combined"),SUM('Raw Data'!AX303:AX304),IF(AND($AE$11=$AL$2,$AH$11="Combined"),SUM('Raw Data'!AX510:AX511),IF(AND($AE$11=$AL$3,$AH$11="Combined"),SUM('Raw Data'!AX717:AX718),IF(AND($AE$11=$AL$4,$AH$11="Combined"),SUM('Raw Data'!AX924:AX925),IF(AND($AE$11=$AL$5,$AH$11="Combined"),SUM('Raw Data'!AX1131:AX1132),IF(AND($AE$11=$AL$6,$AH$11="Combined"),SUM('Raw Data'!AX1338:AX1339),IF(AND($AE$11=$AL$7,$AH$11="Combined"),SUM('Raw Data'!AX1545:AX1546),"Error")))))))))))))))))))))</f>
        <v>0</v>
      </c>
      <c r="O104" s="6">
        <f>IF(AND($AE$11=$AL$1,OR($AH$11="Northbound",$AH$11="Eastbound")),'Raw Data'!AY303,IF(AND($AE$11=$AL$2,OR($AH$11="Northbound",$AH$11="Eastbound")),'Raw Data'!AY510,IF(AND($AE$11=$AL$3,OR($AH$11="Northbound",$AH$11="Eastbound")),'Raw Data'!AY717,IF(AND($AE$11=$AL$4,OR($AH$11="Northbound",$AH$11="Eastbound")),'Raw Data'!AY924,IF(AND($AE$11=$AL$5,OR($AH$11="Northbound",$AH$11="Eastbound")),'Raw Data'!AY1131,IF(AND($AE$11=$AL$6,OR($AH$11="Northbound",$AH$11="Eastbound")),'Raw Data'!AY1338,IF(AND($AE$11=$AL$7,OR($AH$11="Northbound",$AH$11="Eastbound")),'Raw Data'!AY1545,IF(AND($AE$11=$AL$1,OR($AH$11="Southbound",$AH$11="Westbound")),'Raw Data'!AY304,IF(AND($AE$11=$AL$2,OR($AH$11="Southbound",$AH$11="Westbound")),'Raw Data'!AY511,IF(AND($AE$11=$AL$3,OR($AH$11="Southbound",$AH$11="Westbound")),'Raw Data'!AY718,IF(AND($AE$11=$AL$4,OR($AH$11="Southbound",$AH$11="Westbound")),'Raw Data'!AY925,IF(AND($AE$11=$AL$5,OR($AH$11="Southbound",$AH$11="Westbound")),'Raw Data'!AY1132,IF(AND($AE$11=$AL$6,OR($AH$11="Southbound",$AH$11="Westbound")),'Raw Data'!AY1339,IF(AND($AE$11=$AL$7,OR($AH$11="Southbound",$AH$11="Westbound")),'Raw Data'!AY1546,IF(AND($AE$11=$AL$1,$AH$11="Combined"),SUM('Raw Data'!AY303:AY304),IF(AND($AE$11=$AL$2,$AH$11="Combined"),SUM('Raw Data'!AY510:AY511),IF(AND($AE$11=$AL$3,$AH$11="Combined"),SUM('Raw Data'!AY717:AY718),IF(AND($AE$11=$AL$4,$AH$11="Combined"),SUM('Raw Data'!AY924:AY925),IF(AND($AE$11=$AL$5,$AH$11="Combined"),SUM('Raw Data'!AY1131:AY1132),IF(AND($AE$11=$AL$6,$AH$11="Combined"),SUM('Raw Data'!AY1338:AY1339),IF(AND($AE$11=$AL$7,$AH$11="Combined"),SUM('Raw Data'!AY1545:AY1546),"Error")))))))))))))))))))))</f>
        <v>0</v>
      </c>
      <c r="P104" s="6">
        <f>IF(AND($AE$11=$AL$1,OR($AH$11="Northbound",$AH$11="Eastbound")),'Raw Data'!AZ303,IF(AND($AE$11=$AL$2,OR($AH$11="Northbound",$AH$11="Eastbound")),'Raw Data'!AZ510,IF(AND($AE$11=$AL$3,OR($AH$11="Northbound",$AH$11="Eastbound")),'Raw Data'!AZ717,IF(AND($AE$11=$AL$4,OR($AH$11="Northbound",$AH$11="Eastbound")),'Raw Data'!AZ924,IF(AND($AE$11=$AL$5,OR($AH$11="Northbound",$AH$11="Eastbound")),'Raw Data'!AZ1131,IF(AND($AE$11=$AL$6,OR($AH$11="Northbound",$AH$11="Eastbound")),'Raw Data'!AZ1338,IF(AND($AE$11=$AL$7,OR($AH$11="Northbound",$AH$11="Eastbound")),'Raw Data'!AZ1545,IF(AND($AE$11=$AL$1,OR($AH$11="Southbound",$AH$11="Westbound")),'Raw Data'!AZ304,IF(AND($AE$11=$AL$2,OR($AH$11="Southbound",$AH$11="Westbound")),'Raw Data'!AZ511,IF(AND($AE$11=$AL$3,OR($AH$11="Southbound",$AH$11="Westbound")),'Raw Data'!AZ718,IF(AND($AE$11=$AL$4,OR($AH$11="Southbound",$AH$11="Westbound")),'Raw Data'!AZ925,IF(AND($AE$11=$AL$5,OR($AH$11="Southbound",$AH$11="Westbound")),'Raw Data'!AZ1132,IF(AND($AE$11=$AL$6,OR($AH$11="Southbound",$AH$11="Westbound")),'Raw Data'!AZ1339,IF(AND($AE$11=$AL$7,OR($AH$11="Southbound",$AH$11="Westbound")),'Raw Data'!AZ1546,IF(AND($AE$11=$AL$1,$AH$11="Combined"),SUM('Raw Data'!AZ303:AZ304),IF(AND($AE$11=$AL$2,$AH$11="Combined"),SUM('Raw Data'!AZ510:AZ511),IF(AND($AE$11=$AL$3,$AH$11="Combined"),SUM('Raw Data'!AZ717:AZ718),IF(AND($AE$11=$AL$4,$AH$11="Combined"),SUM('Raw Data'!AZ924:AZ925),IF(AND($AE$11=$AL$5,$AH$11="Combined"),SUM('Raw Data'!AZ1131:AZ1132),IF(AND($AE$11=$AL$6,$AH$11="Combined"),SUM('Raw Data'!AZ1338:AZ1339),IF(AND($AE$11=$AL$7,$AH$11="Combined"),SUM('Raw Data'!AZ1545:AZ1546),"Error")))))))))))))))))))))</f>
        <v>0</v>
      </c>
      <c r="Q104" s="6">
        <f>IF(AND($AE$11=$AL$1,OR($AH$11="Northbound",$AH$11="Eastbound")),'Raw Data'!BA303,IF(AND($AE$11=$AL$2,OR($AH$11="Northbound",$AH$11="Eastbound")),'Raw Data'!BA510,IF(AND($AE$11=$AL$3,OR($AH$11="Northbound",$AH$11="Eastbound")),'Raw Data'!BA717,IF(AND($AE$11=$AL$4,OR($AH$11="Northbound",$AH$11="Eastbound")),'Raw Data'!BA924,IF(AND($AE$11=$AL$5,OR($AH$11="Northbound",$AH$11="Eastbound")),'Raw Data'!BA1131,IF(AND($AE$11=$AL$6,OR($AH$11="Northbound",$AH$11="Eastbound")),'Raw Data'!BA1338,IF(AND($AE$11=$AL$7,OR($AH$11="Northbound",$AH$11="Eastbound")),'Raw Data'!BA1545,IF(AND($AE$11=$AL$1,OR($AH$11="Southbound",$AH$11="Westbound")),'Raw Data'!BA304,IF(AND($AE$11=$AL$2,OR($AH$11="Southbound",$AH$11="Westbound")),'Raw Data'!BA511,IF(AND($AE$11=$AL$3,OR($AH$11="Southbound",$AH$11="Westbound")),'Raw Data'!BA718,IF(AND($AE$11=$AL$4,OR($AH$11="Southbound",$AH$11="Westbound")),'Raw Data'!BA925,IF(AND($AE$11=$AL$5,OR($AH$11="Southbound",$AH$11="Westbound")),'Raw Data'!BA1132,IF(AND($AE$11=$AL$6,OR($AH$11="Southbound",$AH$11="Westbound")),'Raw Data'!BA1339,IF(AND($AE$11=$AL$7,OR($AH$11="Southbound",$AH$11="Westbound")),'Raw Data'!BA1546,IF(AND($AE$11=$AL$1,$AH$11="Combined"),SUM('Raw Data'!BA303:BA304),IF(AND($AE$11=$AL$2,$AH$11="Combined"),SUM('Raw Data'!BA510:BA511),IF(AND($AE$11=$AL$3,$AH$11="Combined"),SUM('Raw Data'!BA717:BA718),IF(AND($AE$11=$AL$4,$AH$11="Combined"),SUM('Raw Data'!BA924:BA925),IF(AND($AE$11=$AL$5,$AH$11="Combined"),SUM('Raw Data'!BA1131:BA1132),IF(AND($AE$11=$AL$6,$AH$11="Combined"),SUM('Raw Data'!BA1338:BA1339),IF(AND($AE$11=$AL$7,$AH$11="Combined"),SUM('Raw Data'!BA1545:BA1546),"Error")))))))))))))))))))))</f>
        <v>0</v>
      </c>
      <c r="R104" s="6">
        <f>IF(AND($AE$11=$AL$1,OR($AH$11="Northbound",$AH$11="Eastbound")),'Raw Data'!BB303,IF(AND($AE$11=$AL$2,OR($AH$11="Northbound",$AH$11="Eastbound")),'Raw Data'!BB510,IF(AND($AE$11=$AL$3,OR($AH$11="Northbound",$AH$11="Eastbound")),'Raw Data'!BB717,IF(AND($AE$11=$AL$4,OR($AH$11="Northbound",$AH$11="Eastbound")),'Raw Data'!BB924,IF(AND($AE$11=$AL$5,OR($AH$11="Northbound",$AH$11="Eastbound")),'Raw Data'!BB1131,IF(AND($AE$11=$AL$6,OR($AH$11="Northbound",$AH$11="Eastbound")),'Raw Data'!BB1338,IF(AND($AE$11=$AL$7,OR($AH$11="Northbound",$AH$11="Eastbound")),'Raw Data'!BB1545,IF(AND($AE$11=$AL$1,OR($AH$11="Southbound",$AH$11="Westbound")),'Raw Data'!BB304,IF(AND($AE$11=$AL$2,OR($AH$11="Southbound",$AH$11="Westbound")),'Raw Data'!BB511,IF(AND($AE$11=$AL$3,OR($AH$11="Southbound",$AH$11="Westbound")),'Raw Data'!BB718,IF(AND($AE$11=$AL$4,OR($AH$11="Southbound",$AH$11="Westbound")),'Raw Data'!BB925,IF(AND($AE$11=$AL$5,OR($AH$11="Southbound",$AH$11="Westbound")),'Raw Data'!BB1132,IF(AND($AE$11=$AL$6,OR($AH$11="Southbound",$AH$11="Westbound")),'Raw Data'!BB1339,IF(AND($AE$11=$AL$7,OR($AH$11="Southbound",$AH$11="Westbound")),'Raw Data'!BB1546,IF(AND($AE$11=$AL$1,$AH$11="Combined"),SUM('Raw Data'!BB303:BB304),IF(AND($AE$11=$AL$2,$AH$11="Combined"),SUM('Raw Data'!BB510:BB511),IF(AND($AE$11=$AL$3,$AH$11="Combined"),SUM('Raw Data'!BB717:BB718),IF(AND($AE$11=$AL$4,$AH$11="Combined"),SUM('Raw Data'!BB924:BB925),IF(AND($AE$11=$AL$5,$AH$11="Combined"),SUM('Raw Data'!BB1131:BB1132),IF(AND($AE$11=$AL$6,$AH$11="Combined"),SUM('Raw Data'!BB1338:BB1339),IF(AND($AE$11=$AL$7,$AH$11="Combined"),SUM('Raw Data'!BB1545:BB1546),"Error")))))))))))))))))))))</f>
        <v>0</v>
      </c>
      <c r="S104" s="6">
        <f>IF(AND($AE$11=$AL$1,OR($AH$11="Northbound",$AH$11="Eastbound")),'Raw Data'!BC303,IF(AND($AE$11=$AL$2,OR($AH$11="Northbound",$AH$11="Eastbound")),'Raw Data'!BC510,IF(AND($AE$11=$AL$3,OR($AH$11="Northbound",$AH$11="Eastbound")),'Raw Data'!BC717,IF(AND($AE$11=$AL$4,OR($AH$11="Northbound",$AH$11="Eastbound")),'Raw Data'!BC924,IF(AND($AE$11=$AL$5,OR($AH$11="Northbound",$AH$11="Eastbound")),'Raw Data'!BC1131,IF(AND($AE$11=$AL$6,OR($AH$11="Northbound",$AH$11="Eastbound")),'Raw Data'!BC1338,IF(AND($AE$11=$AL$7,OR($AH$11="Northbound",$AH$11="Eastbound")),'Raw Data'!BC1545,IF(AND($AE$11=$AL$1,OR($AH$11="Southbound",$AH$11="Westbound")),'Raw Data'!BC304,IF(AND($AE$11=$AL$2,OR($AH$11="Southbound",$AH$11="Westbound")),'Raw Data'!BC511,IF(AND($AE$11=$AL$3,OR($AH$11="Southbound",$AH$11="Westbound")),'Raw Data'!BC718,IF(AND($AE$11=$AL$4,OR($AH$11="Southbound",$AH$11="Westbound")),'Raw Data'!BC925,IF(AND($AE$11=$AL$5,OR($AH$11="Southbound",$AH$11="Westbound")),'Raw Data'!BC1132,IF(AND($AE$11=$AL$6,OR($AH$11="Southbound",$AH$11="Westbound")),'Raw Data'!BC1339,IF(AND($AE$11=$AL$7,OR($AH$11="Southbound",$AH$11="Westbound")),'Raw Data'!BC1546,IF(AND($AE$11=$AL$1,$AH$11="Combined"),SUM('Raw Data'!BC303:BC304),IF(AND($AE$11=$AL$2,$AH$11="Combined"),SUM('Raw Data'!BC510:BC511),IF(AND($AE$11=$AL$3,$AH$11="Combined"),SUM('Raw Data'!BC717:BC718),IF(AND($AE$11=$AL$4,$AH$11="Combined"),SUM('Raw Data'!BC924:BC925),IF(AND($AE$11=$AL$5,$AH$11="Combined"),SUM('Raw Data'!BC1131:BC1132),IF(AND($AE$11=$AL$6,$AH$11="Combined"),SUM('Raw Data'!BC1338:BC1339),IF(AND($AE$11=$AL$7,$AH$11="Combined"),SUM('Raw Data'!BC1545:BC1546),"Error")))))))))))))))))))))</f>
        <v>0</v>
      </c>
      <c r="T104" s="6">
        <f>IF(AND($AE$11=$AL$1,OR($AH$11="Northbound",$AH$11="Eastbound")),'Raw Data'!BD303,IF(AND($AE$11=$AL$2,OR($AH$11="Northbound",$AH$11="Eastbound")),'Raw Data'!BD510,IF(AND($AE$11=$AL$3,OR($AH$11="Northbound",$AH$11="Eastbound")),'Raw Data'!BD717,IF(AND($AE$11=$AL$4,OR($AH$11="Northbound",$AH$11="Eastbound")),'Raw Data'!BD924,IF(AND($AE$11=$AL$5,OR($AH$11="Northbound",$AH$11="Eastbound")),'Raw Data'!BD1131,IF(AND($AE$11=$AL$6,OR($AH$11="Northbound",$AH$11="Eastbound")),'Raw Data'!BD1338,IF(AND($AE$11=$AL$7,OR($AH$11="Northbound",$AH$11="Eastbound")),'Raw Data'!BD1545,IF(AND($AE$11=$AL$1,OR($AH$11="Southbound",$AH$11="Westbound")),'Raw Data'!BD304,IF(AND($AE$11=$AL$2,OR($AH$11="Southbound",$AH$11="Westbound")),'Raw Data'!BD511,IF(AND($AE$11=$AL$3,OR($AH$11="Southbound",$AH$11="Westbound")),'Raw Data'!BD718,IF(AND($AE$11=$AL$4,OR($AH$11="Southbound",$AH$11="Westbound")),'Raw Data'!BD925,IF(AND($AE$11=$AL$5,OR($AH$11="Southbound",$AH$11="Westbound")),'Raw Data'!BD1132,IF(AND($AE$11=$AL$6,OR($AH$11="Southbound",$AH$11="Westbound")),'Raw Data'!BD1339,IF(AND($AE$11=$AL$7,OR($AH$11="Southbound",$AH$11="Westbound")),'Raw Data'!BD1546,IF(AND($AE$11=$AL$1,$AH$11="Combined"),SUM('Raw Data'!BD303:BD304),IF(AND($AE$11=$AL$2,$AH$11="Combined"),SUM('Raw Data'!BD510:BD511),IF(AND($AE$11=$AL$3,$AH$11="Combined"),SUM('Raw Data'!BD717:BD718),IF(AND($AE$11=$AL$4,$AH$11="Combined"),SUM('Raw Data'!BD924:BD925),IF(AND($AE$11=$AL$5,$AH$11="Combined"),SUM('Raw Data'!BD1131:BD1132),IF(AND($AE$11=$AL$6,$AH$11="Combined"),SUM('Raw Data'!BD1338:BD1339),IF(AND($AE$11=$AL$7,$AH$11="Combined"),SUM('Raw Data'!BD1545:BD1546),"Error")))))))))))))))))))))</f>
        <v>0</v>
      </c>
      <c r="U104" s="6">
        <f>IF(AND($AE$11=$AL$1,OR($AH$11="Northbound",$AH$11="Eastbound")),'Raw Data'!BE303,IF(AND($AE$11=$AL$2,OR($AH$11="Northbound",$AH$11="Eastbound")),'Raw Data'!BE510,IF(AND($AE$11=$AL$3,OR($AH$11="Northbound",$AH$11="Eastbound")),'Raw Data'!BE717,IF(AND($AE$11=$AL$4,OR($AH$11="Northbound",$AH$11="Eastbound")),'Raw Data'!BE924,IF(AND($AE$11=$AL$5,OR($AH$11="Northbound",$AH$11="Eastbound")),'Raw Data'!BE1131,IF(AND($AE$11=$AL$6,OR($AH$11="Northbound",$AH$11="Eastbound")),'Raw Data'!BE1338,IF(AND($AE$11=$AL$7,OR($AH$11="Northbound",$AH$11="Eastbound")),'Raw Data'!BE1545,IF(AND($AE$11=$AL$1,OR($AH$11="Southbound",$AH$11="Westbound")),'Raw Data'!BE304,IF(AND($AE$11=$AL$2,OR($AH$11="Southbound",$AH$11="Westbound")),'Raw Data'!BE511,IF(AND($AE$11=$AL$3,OR($AH$11="Southbound",$AH$11="Westbound")),'Raw Data'!BE718,IF(AND($AE$11=$AL$4,OR($AH$11="Southbound",$AH$11="Westbound")),'Raw Data'!BE925,IF(AND($AE$11=$AL$5,OR($AH$11="Southbound",$AH$11="Westbound")),'Raw Data'!BE1132,IF(AND($AE$11=$AL$6,OR($AH$11="Southbound",$AH$11="Westbound")),'Raw Data'!BE1339,IF(AND($AE$11=$AL$7,OR($AH$11="Southbound",$AH$11="Westbound")),'Raw Data'!BE1546,IF(AND($AE$11=$AL$1,$AH$11="Combined"),SUM('Raw Data'!BE303:BE304),IF(AND($AE$11=$AL$2,$AH$11="Combined"),SUM('Raw Data'!BE510:BE511),IF(AND($AE$11=$AL$3,$AH$11="Combined"),SUM('Raw Data'!BE717:BE718),IF(AND($AE$11=$AL$4,$AH$11="Combined"),SUM('Raw Data'!BE924:BE925),IF(AND($AE$11=$AL$5,$AH$11="Combined"),SUM('Raw Data'!BE1131:BE1132),IF(AND($AE$11=$AL$6,$AH$11="Combined"),SUM('Raw Data'!BE1338:BE1339),IF(AND($AE$11=$AL$7,$AH$11="Combined"),SUM('Raw Data'!BE1545:BE1546),"Error")))))))))))))))))))))</f>
        <v>0</v>
      </c>
      <c r="V104" s="6">
        <f>IF(AND($AE$11=$AL$1,OR($AH$11="Northbound",$AH$11="Eastbound")),'Raw Data'!BF303,IF(AND($AE$11=$AL$2,OR($AH$11="Northbound",$AH$11="Eastbound")),'Raw Data'!BF510,IF(AND($AE$11=$AL$3,OR($AH$11="Northbound",$AH$11="Eastbound")),'Raw Data'!BF717,IF(AND($AE$11=$AL$4,OR($AH$11="Northbound",$AH$11="Eastbound")),'Raw Data'!BF924,IF(AND($AE$11=$AL$5,OR($AH$11="Northbound",$AH$11="Eastbound")),'Raw Data'!BF1131,IF(AND($AE$11=$AL$6,OR($AH$11="Northbound",$AH$11="Eastbound")),'Raw Data'!BF1338,IF(AND($AE$11=$AL$7,OR($AH$11="Northbound",$AH$11="Eastbound")),'Raw Data'!BF1545,IF(AND($AE$11=$AL$1,OR($AH$11="Southbound",$AH$11="Westbound")),'Raw Data'!BF304,IF(AND($AE$11=$AL$2,OR($AH$11="Southbound",$AH$11="Westbound")),'Raw Data'!BF511,IF(AND($AE$11=$AL$3,OR($AH$11="Southbound",$AH$11="Westbound")),'Raw Data'!BF718,IF(AND($AE$11=$AL$4,OR($AH$11="Southbound",$AH$11="Westbound")),'Raw Data'!BF925,IF(AND($AE$11=$AL$5,OR($AH$11="Southbound",$AH$11="Westbound")),'Raw Data'!BF1132,IF(AND($AE$11=$AL$6,OR($AH$11="Southbound",$AH$11="Westbound")),'Raw Data'!BF1339,IF(AND($AE$11=$AL$7,OR($AH$11="Southbound",$AH$11="Westbound")),'Raw Data'!BF1546,IF(AND($AE$11=$AL$1,$AH$11="Combined"),SUM('Raw Data'!BF303:BF304),IF(AND($AE$11=$AL$2,$AH$11="Combined"),SUM('Raw Data'!BF510:BF511),IF(AND($AE$11=$AL$3,$AH$11="Combined"),SUM('Raw Data'!BF717:BF718),IF(AND($AE$11=$AL$4,$AH$11="Combined"),SUM('Raw Data'!BF924:BF925),IF(AND($AE$11=$AL$5,$AH$11="Combined"),SUM('Raw Data'!BF1131:BF1132),IF(AND($AE$11=$AL$6,$AH$11="Combined"),SUM('Raw Data'!BF1338:BF1339),IF(AND($AE$11=$AL$7,$AH$11="Combined"),SUM('Raw Data'!BF1545:BF1546),"Error")))))))))))))))))))))</f>
        <v>0</v>
      </c>
      <c r="W104" s="6">
        <f>IF(AND($AE$11=$AL$1,OR($AH$11="Northbound",$AH$11="Eastbound")),'Raw Data'!BG303,IF(AND($AE$11=$AL$2,OR($AH$11="Northbound",$AH$11="Eastbound")),'Raw Data'!BG510,IF(AND($AE$11=$AL$3,OR($AH$11="Northbound",$AH$11="Eastbound")),'Raw Data'!BG717,IF(AND($AE$11=$AL$4,OR($AH$11="Northbound",$AH$11="Eastbound")),'Raw Data'!BG924,IF(AND($AE$11=$AL$5,OR($AH$11="Northbound",$AH$11="Eastbound")),'Raw Data'!BG1131,IF(AND($AE$11=$AL$6,OR($AH$11="Northbound",$AH$11="Eastbound")),'Raw Data'!BG1338,IF(AND($AE$11=$AL$7,OR($AH$11="Northbound",$AH$11="Eastbound")),'Raw Data'!BG1545,IF(AND($AE$11=$AL$1,OR($AH$11="Southbound",$AH$11="Westbound")),'Raw Data'!BG304,IF(AND($AE$11=$AL$2,OR($AH$11="Southbound",$AH$11="Westbound")),'Raw Data'!BG511,IF(AND($AE$11=$AL$3,OR($AH$11="Southbound",$AH$11="Westbound")),'Raw Data'!BG718,IF(AND($AE$11=$AL$4,OR($AH$11="Southbound",$AH$11="Westbound")),'Raw Data'!BG925,IF(AND($AE$11=$AL$5,OR($AH$11="Southbound",$AH$11="Westbound")),'Raw Data'!BG1132,IF(AND($AE$11=$AL$6,OR($AH$11="Southbound",$AH$11="Westbound")),'Raw Data'!BG1339,IF(AND($AE$11=$AL$7,OR($AH$11="Southbound",$AH$11="Westbound")),'Raw Data'!BG1546,IF(AND($AE$11=$AL$1,$AH$11="Combined"),SUM('Raw Data'!BG303:BG304),IF(AND($AE$11=$AL$2,$AH$11="Combined"),SUM('Raw Data'!BG510:BG511),IF(AND($AE$11=$AL$3,$AH$11="Combined"),SUM('Raw Data'!BG717:BG718),IF(AND($AE$11=$AL$4,$AH$11="Combined"),SUM('Raw Data'!BG924:BG925),IF(AND($AE$11=$AL$5,$AH$11="Combined"),SUM('Raw Data'!BG1131:BG1132),IF(AND($AE$11=$AL$6,$AH$11="Combined"),SUM('Raw Data'!BG1338:BG1339),IF(AND($AE$11=$AL$7,$AH$11="Combined"),SUM('Raw Data'!BG1545:BG1546),"Error")))))))))))))))))))))</f>
        <v>0</v>
      </c>
      <c r="X104" s="6">
        <f t="shared" si="5"/>
        <v>4</v>
      </c>
      <c r="Y104" s="24">
        <f t="shared" si="3"/>
        <v>80</v>
      </c>
      <c r="Z104" s="6" t="str">
        <f>IF(AND($AE$11=$AL$1,OR($AH$11="Northbound",$AH$11="Eastbound")),'Raw Data'!BH303,IF(AND($AE$11=$AL$2,OR($AH$11="Northbound",$AH$11="Eastbound")),'Raw Data'!BH510,IF(AND($AE$11=$AL$3,OR($AH$11="Northbound",$AH$11="Eastbound")),'Raw Data'!BH717,IF(AND($AE$11=$AL$4,OR($AH$11="Northbound",$AH$11="Eastbound")),'Raw Data'!BH924,IF(AND($AE$11=$AL$5,OR($AH$11="Northbound",$AH$11="Eastbound")),'Raw Data'!BH1131,IF(AND($AE$11=$AL$6,OR($AH$11="Northbound",$AH$11="Eastbound")),'Raw Data'!BH1338,IF(AND($AE$11=$AL$7,OR($AH$11="Northbound",$AH$11="Eastbound")),'Raw Data'!BH1545,IF(AND($AE$11=$AL$1,OR($AH$11="Southbound",$AH$11="Westbound")),'Raw Data'!BH304,IF(AND($AE$11=$AL$2,OR($AH$11="Southbound",$AH$11="Westbound")),'Raw Data'!BH511,IF(AND($AE$11=$AL$3,OR($AH$11="Southbound",$AH$11="Westbound")),'Raw Data'!BH718,IF(AND($AE$11=$AL$4,OR($AH$11="Southbound",$AH$11="Westbound")),'Raw Data'!BH925,IF(AND($AE$11=$AL$5,OR($AH$11="Southbound",$AH$11="Westbound")),'Raw Data'!BH1132,IF(AND($AE$11=$AL$6,OR($AH$11="Southbound",$AH$11="Westbound")),'Raw Data'!BH1339,IF(AND($AE$11=$AL$7,OR($AH$11="Southbound",$AH$11="Westbound")),'Raw Data'!BH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4" s="6" t="str">
        <f>IF(AND($AE$11=$AL$1,OR($AH$11="Northbound",$AH$11="Eastbound")),'Raw Data'!BI303,IF(AND($AE$11=$AL$2,OR($AH$11="Northbound",$AH$11="Eastbound")),'Raw Data'!BI510,IF(AND($AE$11=$AL$3,OR($AH$11="Northbound",$AH$11="Eastbound")),'Raw Data'!BI717,IF(AND($AE$11=$AL$4,OR($AH$11="Northbound",$AH$11="Eastbound")),'Raw Data'!BI924,IF(AND($AE$11=$AL$5,OR($AH$11="Northbound",$AH$11="Eastbound")),'Raw Data'!BI1131,IF(AND($AE$11=$AL$6,OR($AH$11="Northbound",$AH$11="Eastbound")),'Raw Data'!BI1338,IF(AND($AE$11=$AL$7,OR($AH$11="Northbound",$AH$11="Eastbound")),'Raw Data'!BI1545,IF(AND($AE$11=$AL$1,OR($AH$11="Southbound",$AH$11="Westbound")),'Raw Data'!BI304,IF(AND($AE$11=$AL$2,OR($AH$11="Southbound",$AH$11="Westbound")),'Raw Data'!BI511,IF(AND($AE$11=$AL$3,OR($AH$11="Southbound",$AH$11="Westbound")),'Raw Data'!BI718,IF(AND($AE$11=$AL$4,OR($AH$11="Southbound",$AH$11="Westbound")),'Raw Data'!BI925,IF(AND($AE$11=$AL$5,OR($AH$11="Southbound",$AH$11="Westbound")),'Raw Data'!BI1132,IF(AND($AE$11=$AL$6,OR($AH$11="Southbound",$AH$11="Westbound")),'Raw Data'!BI1339,IF(AND($AE$11=$AL$7,OR($AH$11="Southbound",$AH$11="Westbound")),'Raw Data'!BI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4" s="6" t="str">
        <f>IF(AND($AE$11=$AL$1,OR($AH$11="Northbound",$AH$11="Eastbound")),'Raw Data'!BJ303,IF(AND($AE$11=$AL$2,OR($AH$11="Northbound",$AH$11="Eastbound")),'Raw Data'!BJ510,IF(AND($AE$11=$AL$3,OR($AH$11="Northbound",$AH$11="Eastbound")),'Raw Data'!BJ717,IF(AND($AE$11=$AL$4,OR($AH$11="Northbound",$AH$11="Eastbound")),'Raw Data'!BJ924,IF(AND($AE$11=$AL$5,OR($AH$11="Northbound",$AH$11="Eastbound")),'Raw Data'!BJ1131,IF(AND($AE$11=$AL$6,OR($AH$11="Northbound",$AH$11="Eastbound")),'Raw Data'!BJ1338,IF(AND($AE$11=$AL$7,OR($AH$11="Northbound",$AH$11="Eastbound")),'Raw Data'!BJ1545,IF(AND($AE$11=$AL$1,OR($AH$11="Southbound",$AH$11="Westbound")),'Raw Data'!BJ304,IF(AND($AE$11=$AL$2,OR($AH$11="Southbound",$AH$11="Westbound")),'Raw Data'!BJ511,IF(AND($AE$11=$AL$3,OR($AH$11="Southbound",$AH$11="Westbound")),'Raw Data'!BJ718,IF(AND($AE$11=$AL$4,OR($AH$11="Southbound",$AH$11="Westbound")),'Raw Data'!BJ925,IF(AND($AE$11=$AL$5,OR($AH$11="Southbound",$AH$11="Westbound")),'Raw Data'!BJ1132,IF(AND($AE$11=$AL$6,OR($AH$11="Southbound",$AH$11="Westbound")),'Raw Data'!BJ1339,IF(AND($AE$11=$AL$7,OR($AH$11="Southbound",$AH$11="Westbound")),'Raw Data'!BJ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4" s="70" t="str">
        <f>IF(AND($AE$11=$AL$1,OR($AH$11="Northbound",$AH$11="Eastbound")),'Raw Data'!BK303,IF(AND($AE$11=$AL$2,OR($AH$11="Northbound",$AH$11="Eastbound")),'Raw Data'!BK510,IF(AND($AE$11=$AL$3,OR($AH$11="Northbound",$AH$11="Eastbound")),'Raw Data'!BK717,IF(AND($AE$11=$AL$4,OR($AH$11="Northbound",$AH$11="Eastbound")),'Raw Data'!BK924,IF(AND($AE$11=$AL$5,OR($AH$11="Northbound",$AH$11="Eastbound")),'Raw Data'!BK1131,IF(AND($AE$11=$AL$6,OR($AH$11="Northbound",$AH$11="Eastbound")),'Raw Data'!BK1338,IF(AND($AE$11=$AL$7,OR($AH$11="Northbound",$AH$11="Eastbound")),'Raw Data'!BK1545,IF(AND($AE$11=$AL$1,OR($AH$11="Southbound",$AH$11="Westbound")),'Raw Data'!BK304,IF(AND($AE$11=$AL$2,OR($AH$11="Southbound",$AH$11="Westbound")),'Raw Data'!BK511,IF(AND($AE$11=$AL$3,OR($AH$11="Southbound",$AH$11="Westbound")),'Raw Data'!BK718,IF(AND($AE$11=$AL$4,OR($AH$11="Southbound",$AH$11="Westbound")),'Raw Data'!BK925,IF(AND($AE$11=$AL$5,OR($AH$11="Southbound",$AH$11="Westbound")),'Raw Data'!BK1132,IF(AND($AE$11=$AL$6,OR($AH$11="Southbound",$AH$11="Westbound")),'Raw Data'!BK1339,IF(AND($AE$11=$AL$7,OR($AH$11="Southbound",$AH$11="Westbound")),'Raw Data'!BK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4" s="47"/>
      <c r="AF104" s="47"/>
      <c r="AG104" s="47"/>
      <c r="AH104" s="47"/>
      <c r="AI104" s="47"/>
      <c r="AJ104" s="47"/>
      <c r="AK104" s="47"/>
      <c r="AL104" s="47"/>
      <c r="AM104" s="51"/>
      <c r="AN104" s="51"/>
      <c r="AO104" s="51"/>
      <c r="AQ104" s="47"/>
      <c r="AR104" s="47"/>
      <c r="AT104" s="47"/>
      <c r="AU104" s="47"/>
    </row>
    <row r="105" spans="1:48" ht="13.8" x14ac:dyDescent="0.25">
      <c r="A105" s="43">
        <v>0.94791666666666696</v>
      </c>
      <c r="B105" s="54">
        <f t="shared" si="4"/>
        <v>3</v>
      </c>
      <c r="C105" s="6">
        <f>IF(AND($AE$11=$AL$1,OR($AH$11="Northbound",$AH$11="Eastbound")),'Raw Data'!AM305,IF(AND($AE$11=$AL$2,OR($AH$11="Northbound",$AH$11="Eastbound")),'Raw Data'!AM512,IF(AND($AE$11=$AL$3,OR($AH$11="Northbound",$AH$11="Eastbound")),'Raw Data'!AM719,IF(AND($AE$11=$AL$4,OR($AH$11="Northbound",$AH$11="Eastbound")),'Raw Data'!AM926,IF(AND($AE$11=$AL$5,OR($AH$11="Northbound",$AH$11="Eastbound")),'Raw Data'!AM1133,IF(AND($AE$11=$AL$6,OR($AH$11="Northbound",$AH$11="Eastbound")),'Raw Data'!AM1340,IF(AND($AE$11=$AL$7,OR($AH$11="Northbound",$AH$11="Eastbound")),'Raw Data'!AM1547,IF(AND($AE$11=$AL$1,OR($AH$11="Southbound",$AH$11="Westbound")),'Raw Data'!AM306,IF(AND($AE$11=$AL$2,OR($AH$11="Southbound",$AH$11="Westbound")),'Raw Data'!AM513,IF(AND($AE$11=$AL$3,OR($AH$11="Southbound",$AH$11="Westbound")),'Raw Data'!AM720,IF(AND($AE$11=$AL$4,OR($AH$11="Southbound",$AH$11="Westbound")),'Raw Data'!AM927,IF(AND($AE$11=$AL$5,OR($AH$11="Southbound",$AH$11="Westbound")),'Raw Data'!AM1134,IF(AND($AE$11=$AL$6,OR($AH$11="Southbound",$AH$11="Westbound")),'Raw Data'!AM1341,IF(AND($AE$11=$AL$7,OR($AH$11="Southbound",$AH$11="Westbound")),'Raw Data'!AM1548,IF(AND($AE$11=$AL$1,$AH$11="Combined"),SUM('Raw Data'!AM305:AM306),IF(AND($AE$11=$AL$2,$AH$11="Combined"),SUM('Raw Data'!AM512:AM513),IF(AND($AE$11=$AL$3,$AH$11="Combined"),SUM('Raw Data'!AM719:AM720),IF(AND($AE$11=$AL$4,$AH$11="Combined"),SUM('Raw Data'!AM926:AM927),IF(AND($AE$11=$AL$5,$AH$11="Combined"),SUM('Raw Data'!AM1133:AM1134),IF(AND($AE$11=$AL$6,$AH$11="Combined"),SUM('Raw Data'!AM1340:AM1341),IF(AND($AE$11=$AL$7,$AH$11="Combined"),SUM('Raw Data'!AM1547:AM1548),"Error")))))))))))))))))))))</f>
        <v>0</v>
      </c>
      <c r="D105" s="6">
        <f>IF(AND($AE$11=$AL$1,OR($AH$11="Northbound",$AH$11="Eastbound")),'Raw Data'!AN305,IF(AND($AE$11=$AL$2,OR($AH$11="Northbound",$AH$11="Eastbound")),'Raw Data'!AN512,IF(AND($AE$11=$AL$3,OR($AH$11="Northbound",$AH$11="Eastbound")),'Raw Data'!AN719,IF(AND($AE$11=$AL$4,OR($AH$11="Northbound",$AH$11="Eastbound")),'Raw Data'!AN926,IF(AND($AE$11=$AL$5,OR($AH$11="Northbound",$AH$11="Eastbound")),'Raw Data'!AN1133,IF(AND($AE$11=$AL$6,OR($AH$11="Northbound",$AH$11="Eastbound")),'Raw Data'!AN1340,IF(AND($AE$11=$AL$7,OR($AH$11="Northbound",$AH$11="Eastbound")),'Raw Data'!AN1547,IF(AND($AE$11=$AL$1,OR($AH$11="Southbound",$AH$11="Westbound")),'Raw Data'!AN306,IF(AND($AE$11=$AL$2,OR($AH$11="Southbound",$AH$11="Westbound")),'Raw Data'!AN513,IF(AND($AE$11=$AL$3,OR($AH$11="Southbound",$AH$11="Westbound")),'Raw Data'!AN720,IF(AND($AE$11=$AL$4,OR($AH$11="Southbound",$AH$11="Westbound")),'Raw Data'!AN927,IF(AND($AE$11=$AL$5,OR($AH$11="Southbound",$AH$11="Westbound")),'Raw Data'!AN1134,IF(AND($AE$11=$AL$6,OR($AH$11="Southbound",$AH$11="Westbound")),'Raw Data'!AN1341,IF(AND($AE$11=$AL$7,OR($AH$11="Southbound",$AH$11="Westbound")),'Raw Data'!AN1548,IF(AND($AE$11=$AL$1,$AH$11="Combined"),SUM('Raw Data'!AN305:AN306),IF(AND($AE$11=$AL$2,$AH$11="Combined"),SUM('Raw Data'!AN512:AN513),IF(AND($AE$11=$AL$3,$AH$11="Combined"),SUM('Raw Data'!AN719:AN720),IF(AND($AE$11=$AL$4,$AH$11="Combined"),SUM('Raw Data'!AN926:AN927),IF(AND($AE$11=$AL$5,$AH$11="Combined"),SUM('Raw Data'!AN1133:AN1134),IF(AND($AE$11=$AL$6,$AH$11="Combined"),SUM('Raw Data'!AN1340:AN1341),IF(AND($AE$11=$AL$7,$AH$11="Combined"),SUM('Raw Data'!AN1547:AN1548),"Error")))))))))))))))))))))</f>
        <v>1</v>
      </c>
      <c r="E105" s="6">
        <f>IF(AND($AE$11=$AL$1,OR($AH$11="Northbound",$AH$11="Eastbound")),'Raw Data'!AO305,IF(AND($AE$11=$AL$2,OR($AH$11="Northbound",$AH$11="Eastbound")),'Raw Data'!AO512,IF(AND($AE$11=$AL$3,OR($AH$11="Northbound",$AH$11="Eastbound")),'Raw Data'!AO719,IF(AND($AE$11=$AL$4,OR($AH$11="Northbound",$AH$11="Eastbound")),'Raw Data'!AO926,IF(AND($AE$11=$AL$5,OR($AH$11="Northbound",$AH$11="Eastbound")),'Raw Data'!AO1133,IF(AND($AE$11=$AL$6,OR($AH$11="Northbound",$AH$11="Eastbound")),'Raw Data'!AO1340,IF(AND($AE$11=$AL$7,OR($AH$11="Northbound",$AH$11="Eastbound")),'Raw Data'!AO1547,IF(AND($AE$11=$AL$1,OR($AH$11="Southbound",$AH$11="Westbound")),'Raw Data'!AO306,IF(AND($AE$11=$AL$2,OR($AH$11="Southbound",$AH$11="Westbound")),'Raw Data'!AO513,IF(AND($AE$11=$AL$3,OR($AH$11="Southbound",$AH$11="Westbound")),'Raw Data'!AO720,IF(AND($AE$11=$AL$4,OR($AH$11="Southbound",$AH$11="Westbound")),'Raw Data'!AO927,IF(AND($AE$11=$AL$5,OR($AH$11="Southbound",$AH$11="Westbound")),'Raw Data'!AO1134,IF(AND($AE$11=$AL$6,OR($AH$11="Southbound",$AH$11="Westbound")),'Raw Data'!AO1341,IF(AND($AE$11=$AL$7,OR($AH$11="Southbound",$AH$11="Westbound")),'Raw Data'!AO1548,IF(AND($AE$11=$AL$1,$AH$11="Combined"),SUM('Raw Data'!AO305:AO306),IF(AND($AE$11=$AL$2,$AH$11="Combined"),SUM('Raw Data'!AO512:AO513),IF(AND($AE$11=$AL$3,$AH$11="Combined"),SUM('Raw Data'!AO719:AO720),IF(AND($AE$11=$AL$4,$AH$11="Combined"),SUM('Raw Data'!AO926:AO927),IF(AND($AE$11=$AL$5,$AH$11="Combined"),SUM('Raw Data'!AO1133:AO1134),IF(AND($AE$11=$AL$6,$AH$11="Combined"),SUM('Raw Data'!AO1340:AO1341),IF(AND($AE$11=$AL$7,$AH$11="Combined"),SUM('Raw Data'!AO1547:AO1548),"Error")))))))))))))))))))))</f>
        <v>2</v>
      </c>
      <c r="F105" s="6">
        <f>IF(AND($AE$11=$AL$1,OR($AH$11="Northbound",$AH$11="Eastbound")),'Raw Data'!AP305,IF(AND($AE$11=$AL$2,OR($AH$11="Northbound",$AH$11="Eastbound")),'Raw Data'!AP512,IF(AND($AE$11=$AL$3,OR($AH$11="Northbound",$AH$11="Eastbound")),'Raw Data'!AP719,IF(AND($AE$11=$AL$4,OR($AH$11="Northbound",$AH$11="Eastbound")),'Raw Data'!AP926,IF(AND($AE$11=$AL$5,OR($AH$11="Northbound",$AH$11="Eastbound")),'Raw Data'!AP1133,IF(AND($AE$11=$AL$6,OR($AH$11="Northbound",$AH$11="Eastbound")),'Raw Data'!AP1340,IF(AND($AE$11=$AL$7,OR($AH$11="Northbound",$AH$11="Eastbound")),'Raw Data'!AP1547,IF(AND($AE$11=$AL$1,OR($AH$11="Southbound",$AH$11="Westbound")),'Raw Data'!AP306,IF(AND($AE$11=$AL$2,OR($AH$11="Southbound",$AH$11="Westbound")),'Raw Data'!AP513,IF(AND($AE$11=$AL$3,OR($AH$11="Southbound",$AH$11="Westbound")),'Raw Data'!AP720,IF(AND($AE$11=$AL$4,OR($AH$11="Southbound",$AH$11="Westbound")),'Raw Data'!AP927,IF(AND($AE$11=$AL$5,OR($AH$11="Southbound",$AH$11="Westbound")),'Raw Data'!AP1134,IF(AND($AE$11=$AL$6,OR($AH$11="Southbound",$AH$11="Westbound")),'Raw Data'!AP1341,IF(AND($AE$11=$AL$7,OR($AH$11="Southbound",$AH$11="Westbound")),'Raw Data'!AP1548,IF(AND($AE$11=$AL$1,$AH$11="Combined"),SUM('Raw Data'!AP305:AP306),IF(AND($AE$11=$AL$2,$AH$11="Combined"),SUM('Raw Data'!AP512:AP513),IF(AND($AE$11=$AL$3,$AH$11="Combined"),SUM('Raw Data'!AP719:AP720),IF(AND($AE$11=$AL$4,$AH$11="Combined"),SUM('Raw Data'!AP926:AP927),IF(AND($AE$11=$AL$5,$AH$11="Combined"),SUM('Raw Data'!AP1133:AP1134),IF(AND($AE$11=$AL$6,$AH$11="Combined"),SUM('Raw Data'!AP1340:AP1341),IF(AND($AE$11=$AL$7,$AH$11="Combined"),SUM('Raw Data'!AP1547:AP1548),"Error")))))))))))))))))))))</f>
        <v>0</v>
      </c>
      <c r="G105" s="6">
        <f>IF(AND($AE$11=$AL$1,OR($AH$11="Northbound",$AH$11="Eastbound")),'Raw Data'!AQ305,IF(AND($AE$11=$AL$2,OR($AH$11="Northbound",$AH$11="Eastbound")),'Raw Data'!AQ512,IF(AND($AE$11=$AL$3,OR($AH$11="Northbound",$AH$11="Eastbound")),'Raw Data'!AQ719,IF(AND($AE$11=$AL$4,OR($AH$11="Northbound",$AH$11="Eastbound")),'Raw Data'!AQ926,IF(AND($AE$11=$AL$5,OR($AH$11="Northbound",$AH$11="Eastbound")),'Raw Data'!AQ1133,IF(AND($AE$11=$AL$6,OR($AH$11="Northbound",$AH$11="Eastbound")),'Raw Data'!AQ1340,IF(AND($AE$11=$AL$7,OR($AH$11="Northbound",$AH$11="Eastbound")),'Raw Data'!AQ1547,IF(AND($AE$11=$AL$1,OR($AH$11="Southbound",$AH$11="Westbound")),'Raw Data'!AQ306,IF(AND($AE$11=$AL$2,OR($AH$11="Southbound",$AH$11="Westbound")),'Raw Data'!AQ513,IF(AND($AE$11=$AL$3,OR($AH$11="Southbound",$AH$11="Westbound")),'Raw Data'!AQ720,IF(AND($AE$11=$AL$4,OR($AH$11="Southbound",$AH$11="Westbound")),'Raw Data'!AQ927,IF(AND($AE$11=$AL$5,OR($AH$11="Southbound",$AH$11="Westbound")),'Raw Data'!AQ1134,IF(AND($AE$11=$AL$6,OR($AH$11="Southbound",$AH$11="Westbound")),'Raw Data'!AQ1341,IF(AND($AE$11=$AL$7,OR($AH$11="Southbound",$AH$11="Westbound")),'Raw Data'!AQ1548,IF(AND($AE$11=$AL$1,$AH$11="Combined"),SUM('Raw Data'!AQ305:AQ306),IF(AND($AE$11=$AL$2,$AH$11="Combined"),SUM('Raw Data'!AQ512:AQ513),IF(AND($AE$11=$AL$3,$AH$11="Combined"),SUM('Raw Data'!AQ719:AQ720),IF(AND($AE$11=$AL$4,$AH$11="Combined"),SUM('Raw Data'!AQ926:AQ927),IF(AND($AE$11=$AL$5,$AH$11="Combined"),SUM('Raw Data'!AQ1133:AQ1134),IF(AND($AE$11=$AL$6,$AH$11="Combined"),SUM('Raw Data'!AQ1340:AQ1341),IF(AND($AE$11=$AL$7,$AH$11="Combined"),SUM('Raw Data'!AQ1547:AQ1548),"Error")))))))))))))))))))))</f>
        <v>0</v>
      </c>
      <c r="H105" s="6">
        <f>IF(AND($AE$11=$AL$1,OR($AH$11="Northbound",$AH$11="Eastbound")),'Raw Data'!AR305,IF(AND($AE$11=$AL$2,OR($AH$11="Northbound",$AH$11="Eastbound")),'Raw Data'!AR512,IF(AND($AE$11=$AL$3,OR($AH$11="Northbound",$AH$11="Eastbound")),'Raw Data'!AR719,IF(AND($AE$11=$AL$4,OR($AH$11="Northbound",$AH$11="Eastbound")),'Raw Data'!AR926,IF(AND($AE$11=$AL$5,OR($AH$11="Northbound",$AH$11="Eastbound")),'Raw Data'!AR1133,IF(AND($AE$11=$AL$6,OR($AH$11="Northbound",$AH$11="Eastbound")),'Raw Data'!AR1340,IF(AND($AE$11=$AL$7,OR($AH$11="Northbound",$AH$11="Eastbound")),'Raw Data'!AR1547,IF(AND($AE$11=$AL$1,OR($AH$11="Southbound",$AH$11="Westbound")),'Raw Data'!AR306,IF(AND($AE$11=$AL$2,OR($AH$11="Southbound",$AH$11="Westbound")),'Raw Data'!AR513,IF(AND($AE$11=$AL$3,OR($AH$11="Southbound",$AH$11="Westbound")),'Raw Data'!AR720,IF(AND($AE$11=$AL$4,OR($AH$11="Southbound",$AH$11="Westbound")),'Raw Data'!AR927,IF(AND($AE$11=$AL$5,OR($AH$11="Southbound",$AH$11="Westbound")),'Raw Data'!AR1134,IF(AND($AE$11=$AL$6,OR($AH$11="Southbound",$AH$11="Westbound")),'Raw Data'!AR1341,IF(AND($AE$11=$AL$7,OR($AH$11="Southbound",$AH$11="Westbound")),'Raw Data'!AR1548,IF(AND($AE$11=$AL$1,$AH$11="Combined"),SUM('Raw Data'!AR305:AR306),IF(AND($AE$11=$AL$2,$AH$11="Combined"),SUM('Raw Data'!AR512:AR513),IF(AND($AE$11=$AL$3,$AH$11="Combined"),SUM('Raw Data'!AR719:AR720),IF(AND($AE$11=$AL$4,$AH$11="Combined"),SUM('Raw Data'!AR926:AR927),IF(AND($AE$11=$AL$5,$AH$11="Combined"),SUM('Raw Data'!AR1133:AR1134),IF(AND($AE$11=$AL$6,$AH$11="Combined"),SUM('Raw Data'!AR1340:AR1341),IF(AND($AE$11=$AL$7,$AH$11="Combined"),SUM('Raw Data'!AR1547:AR1548),"Error")))))))))))))))))))))</f>
        <v>0</v>
      </c>
      <c r="I105" s="6">
        <f>IF(AND($AE$11=$AL$1,OR($AH$11="Northbound",$AH$11="Eastbound")),'Raw Data'!AS305,IF(AND($AE$11=$AL$2,OR($AH$11="Northbound",$AH$11="Eastbound")),'Raw Data'!AS512,IF(AND($AE$11=$AL$3,OR($AH$11="Northbound",$AH$11="Eastbound")),'Raw Data'!AS719,IF(AND($AE$11=$AL$4,OR($AH$11="Northbound",$AH$11="Eastbound")),'Raw Data'!AS926,IF(AND($AE$11=$AL$5,OR($AH$11="Northbound",$AH$11="Eastbound")),'Raw Data'!AS1133,IF(AND($AE$11=$AL$6,OR($AH$11="Northbound",$AH$11="Eastbound")),'Raw Data'!AS1340,IF(AND($AE$11=$AL$7,OR($AH$11="Northbound",$AH$11="Eastbound")),'Raw Data'!AS1547,IF(AND($AE$11=$AL$1,OR($AH$11="Southbound",$AH$11="Westbound")),'Raw Data'!AS306,IF(AND($AE$11=$AL$2,OR($AH$11="Southbound",$AH$11="Westbound")),'Raw Data'!AS513,IF(AND($AE$11=$AL$3,OR($AH$11="Southbound",$AH$11="Westbound")),'Raw Data'!AS720,IF(AND($AE$11=$AL$4,OR($AH$11="Southbound",$AH$11="Westbound")),'Raw Data'!AS927,IF(AND($AE$11=$AL$5,OR($AH$11="Southbound",$AH$11="Westbound")),'Raw Data'!AS1134,IF(AND($AE$11=$AL$6,OR($AH$11="Southbound",$AH$11="Westbound")),'Raw Data'!AS1341,IF(AND($AE$11=$AL$7,OR($AH$11="Southbound",$AH$11="Westbound")),'Raw Data'!AS1548,IF(AND($AE$11=$AL$1,$AH$11="Combined"),SUM('Raw Data'!AS305:AS306),IF(AND($AE$11=$AL$2,$AH$11="Combined"),SUM('Raw Data'!AS512:AS513),IF(AND($AE$11=$AL$3,$AH$11="Combined"),SUM('Raw Data'!AS719:AS720),IF(AND($AE$11=$AL$4,$AH$11="Combined"),SUM('Raw Data'!AS926:AS927),IF(AND($AE$11=$AL$5,$AH$11="Combined"),SUM('Raw Data'!AS1133:AS1134),IF(AND($AE$11=$AL$6,$AH$11="Combined"),SUM('Raw Data'!AS1340:AS1341),IF(AND($AE$11=$AL$7,$AH$11="Combined"),SUM('Raw Data'!AS1547:AS1548),"Error")))))))))))))))))))))</f>
        <v>0</v>
      </c>
      <c r="J105" s="6">
        <f>IF(AND($AE$11=$AL$1,OR($AH$11="Northbound",$AH$11="Eastbound")),'Raw Data'!AT305,IF(AND($AE$11=$AL$2,OR($AH$11="Northbound",$AH$11="Eastbound")),'Raw Data'!AT512,IF(AND($AE$11=$AL$3,OR($AH$11="Northbound",$AH$11="Eastbound")),'Raw Data'!AT719,IF(AND($AE$11=$AL$4,OR($AH$11="Northbound",$AH$11="Eastbound")),'Raw Data'!AT926,IF(AND($AE$11=$AL$5,OR($AH$11="Northbound",$AH$11="Eastbound")),'Raw Data'!AT1133,IF(AND($AE$11=$AL$6,OR($AH$11="Northbound",$AH$11="Eastbound")),'Raw Data'!AT1340,IF(AND($AE$11=$AL$7,OR($AH$11="Northbound",$AH$11="Eastbound")),'Raw Data'!AT1547,IF(AND($AE$11=$AL$1,OR($AH$11="Southbound",$AH$11="Westbound")),'Raw Data'!AT306,IF(AND($AE$11=$AL$2,OR($AH$11="Southbound",$AH$11="Westbound")),'Raw Data'!AT513,IF(AND($AE$11=$AL$3,OR($AH$11="Southbound",$AH$11="Westbound")),'Raw Data'!AT720,IF(AND($AE$11=$AL$4,OR($AH$11="Southbound",$AH$11="Westbound")),'Raw Data'!AT927,IF(AND($AE$11=$AL$5,OR($AH$11="Southbound",$AH$11="Westbound")),'Raw Data'!AT1134,IF(AND($AE$11=$AL$6,OR($AH$11="Southbound",$AH$11="Westbound")),'Raw Data'!AT1341,IF(AND($AE$11=$AL$7,OR($AH$11="Southbound",$AH$11="Westbound")),'Raw Data'!AT1548,IF(AND($AE$11=$AL$1,$AH$11="Combined"),SUM('Raw Data'!AT305:AT306),IF(AND($AE$11=$AL$2,$AH$11="Combined"),SUM('Raw Data'!AT512:AT513),IF(AND($AE$11=$AL$3,$AH$11="Combined"),SUM('Raw Data'!AT719:AT720),IF(AND($AE$11=$AL$4,$AH$11="Combined"),SUM('Raw Data'!AT926:AT927),IF(AND($AE$11=$AL$5,$AH$11="Combined"),SUM('Raw Data'!AT1133:AT1134),IF(AND($AE$11=$AL$6,$AH$11="Combined"),SUM('Raw Data'!AT1340:AT1341),IF(AND($AE$11=$AL$7,$AH$11="Combined"),SUM('Raw Data'!AT1547:AT1548),"Error")))))))))))))))))))))</f>
        <v>0</v>
      </c>
      <c r="K105" s="6">
        <f>IF(AND($AE$11=$AL$1,OR($AH$11="Northbound",$AH$11="Eastbound")),'Raw Data'!AU305,IF(AND($AE$11=$AL$2,OR($AH$11="Northbound",$AH$11="Eastbound")),'Raw Data'!AU512,IF(AND($AE$11=$AL$3,OR($AH$11="Northbound",$AH$11="Eastbound")),'Raw Data'!AU719,IF(AND($AE$11=$AL$4,OR($AH$11="Northbound",$AH$11="Eastbound")),'Raw Data'!AU926,IF(AND($AE$11=$AL$5,OR($AH$11="Northbound",$AH$11="Eastbound")),'Raw Data'!AU1133,IF(AND($AE$11=$AL$6,OR($AH$11="Northbound",$AH$11="Eastbound")),'Raw Data'!AU1340,IF(AND($AE$11=$AL$7,OR($AH$11="Northbound",$AH$11="Eastbound")),'Raw Data'!AU1547,IF(AND($AE$11=$AL$1,OR($AH$11="Southbound",$AH$11="Westbound")),'Raw Data'!AU306,IF(AND($AE$11=$AL$2,OR($AH$11="Southbound",$AH$11="Westbound")),'Raw Data'!AU513,IF(AND($AE$11=$AL$3,OR($AH$11="Southbound",$AH$11="Westbound")),'Raw Data'!AU720,IF(AND($AE$11=$AL$4,OR($AH$11="Southbound",$AH$11="Westbound")),'Raw Data'!AU927,IF(AND($AE$11=$AL$5,OR($AH$11="Southbound",$AH$11="Westbound")),'Raw Data'!AU1134,IF(AND($AE$11=$AL$6,OR($AH$11="Southbound",$AH$11="Westbound")),'Raw Data'!AU1341,IF(AND($AE$11=$AL$7,OR($AH$11="Southbound",$AH$11="Westbound")),'Raw Data'!AU1548,IF(AND($AE$11=$AL$1,$AH$11="Combined"),SUM('Raw Data'!AU305:AU306),IF(AND($AE$11=$AL$2,$AH$11="Combined"),SUM('Raw Data'!AU512:AU513),IF(AND($AE$11=$AL$3,$AH$11="Combined"),SUM('Raw Data'!AU719:AU720),IF(AND($AE$11=$AL$4,$AH$11="Combined"),SUM('Raw Data'!AU926:AU927),IF(AND($AE$11=$AL$5,$AH$11="Combined"),SUM('Raw Data'!AU1133:AU1134),IF(AND($AE$11=$AL$6,$AH$11="Combined"),SUM('Raw Data'!AU1340:AU1341),IF(AND($AE$11=$AL$7,$AH$11="Combined"),SUM('Raw Data'!AU1547:AU1548),"Error")))))))))))))))))))))</f>
        <v>0</v>
      </c>
      <c r="L105" s="6">
        <f>IF(AND($AE$11=$AL$1,OR($AH$11="Northbound",$AH$11="Eastbound")),'Raw Data'!AV305,IF(AND($AE$11=$AL$2,OR($AH$11="Northbound",$AH$11="Eastbound")),'Raw Data'!AV512,IF(AND($AE$11=$AL$3,OR($AH$11="Northbound",$AH$11="Eastbound")),'Raw Data'!AV719,IF(AND($AE$11=$AL$4,OR($AH$11="Northbound",$AH$11="Eastbound")),'Raw Data'!AV926,IF(AND($AE$11=$AL$5,OR($AH$11="Northbound",$AH$11="Eastbound")),'Raw Data'!AV1133,IF(AND($AE$11=$AL$6,OR($AH$11="Northbound",$AH$11="Eastbound")),'Raw Data'!AV1340,IF(AND($AE$11=$AL$7,OR($AH$11="Northbound",$AH$11="Eastbound")),'Raw Data'!AV1547,IF(AND($AE$11=$AL$1,OR($AH$11="Southbound",$AH$11="Westbound")),'Raw Data'!AV306,IF(AND($AE$11=$AL$2,OR($AH$11="Southbound",$AH$11="Westbound")),'Raw Data'!AV513,IF(AND($AE$11=$AL$3,OR($AH$11="Southbound",$AH$11="Westbound")),'Raw Data'!AV720,IF(AND($AE$11=$AL$4,OR($AH$11="Southbound",$AH$11="Westbound")),'Raw Data'!AV927,IF(AND($AE$11=$AL$5,OR($AH$11="Southbound",$AH$11="Westbound")),'Raw Data'!AV1134,IF(AND($AE$11=$AL$6,OR($AH$11="Southbound",$AH$11="Westbound")),'Raw Data'!AV1341,IF(AND($AE$11=$AL$7,OR($AH$11="Southbound",$AH$11="Westbound")),'Raw Data'!AV1548,IF(AND($AE$11=$AL$1,$AH$11="Combined"),SUM('Raw Data'!AV305:AV306),IF(AND($AE$11=$AL$2,$AH$11="Combined"),SUM('Raw Data'!AV512:AV513),IF(AND($AE$11=$AL$3,$AH$11="Combined"),SUM('Raw Data'!AV719:AV720),IF(AND($AE$11=$AL$4,$AH$11="Combined"),SUM('Raw Data'!AV926:AV927),IF(AND($AE$11=$AL$5,$AH$11="Combined"),SUM('Raw Data'!AV1133:AV1134),IF(AND($AE$11=$AL$6,$AH$11="Combined"),SUM('Raw Data'!AV1340:AV1341),IF(AND($AE$11=$AL$7,$AH$11="Combined"),SUM('Raw Data'!AV1547:AV1548),"Error")))))))))))))))))))))</f>
        <v>0</v>
      </c>
      <c r="M105" s="6">
        <f>IF(AND($AE$11=$AL$1,OR($AH$11="Northbound",$AH$11="Eastbound")),'Raw Data'!AW305,IF(AND($AE$11=$AL$2,OR($AH$11="Northbound",$AH$11="Eastbound")),'Raw Data'!AW512,IF(AND($AE$11=$AL$3,OR($AH$11="Northbound",$AH$11="Eastbound")),'Raw Data'!AW719,IF(AND($AE$11=$AL$4,OR($AH$11="Northbound",$AH$11="Eastbound")),'Raw Data'!AW926,IF(AND($AE$11=$AL$5,OR($AH$11="Northbound",$AH$11="Eastbound")),'Raw Data'!AW1133,IF(AND($AE$11=$AL$6,OR($AH$11="Northbound",$AH$11="Eastbound")),'Raw Data'!AW1340,IF(AND($AE$11=$AL$7,OR($AH$11="Northbound",$AH$11="Eastbound")),'Raw Data'!AW1547,IF(AND($AE$11=$AL$1,OR($AH$11="Southbound",$AH$11="Westbound")),'Raw Data'!AW306,IF(AND($AE$11=$AL$2,OR($AH$11="Southbound",$AH$11="Westbound")),'Raw Data'!AW513,IF(AND($AE$11=$AL$3,OR($AH$11="Southbound",$AH$11="Westbound")),'Raw Data'!AW720,IF(AND($AE$11=$AL$4,OR($AH$11="Southbound",$AH$11="Westbound")),'Raw Data'!AW927,IF(AND($AE$11=$AL$5,OR($AH$11="Southbound",$AH$11="Westbound")),'Raw Data'!AW1134,IF(AND($AE$11=$AL$6,OR($AH$11="Southbound",$AH$11="Westbound")),'Raw Data'!AW1341,IF(AND($AE$11=$AL$7,OR($AH$11="Southbound",$AH$11="Westbound")),'Raw Data'!AW1548,IF(AND($AE$11=$AL$1,$AH$11="Combined"),SUM('Raw Data'!AW305:AW306),IF(AND($AE$11=$AL$2,$AH$11="Combined"),SUM('Raw Data'!AW512:AW513),IF(AND($AE$11=$AL$3,$AH$11="Combined"),SUM('Raw Data'!AW719:AW720),IF(AND($AE$11=$AL$4,$AH$11="Combined"),SUM('Raw Data'!AW926:AW927),IF(AND($AE$11=$AL$5,$AH$11="Combined"),SUM('Raw Data'!AW1133:AW1134),IF(AND($AE$11=$AL$6,$AH$11="Combined"),SUM('Raw Data'!AW1340:AW1341),IF(AND($AE$11=$AL$7,$AH$11="Combined"),SUM('Raw Data'!AW1547:AW1548),"Error")))))))))))))))))))))</f>
        <v>0</v>
      </c>
      <c r="N105" s="6">
        <f>IF(AND($AE$11=$AL$1,OR($AH$11="Northbound",$AH$11="Eastbound")),'Raw Data'!AX305,IF(AND($AE$11=$AL$2,OR($AH$11="Northbound",$AH$11="Eastbound")),'Raw Data'!AX512,IF(AND($AE$11=$AL$3,OR($AH$11="Northbound",$AH$11="Eastbound")),'Raw Data'!AX719,IF(AND($AE$11=$AL$4,OR($AH$11="Northbound",$AH$11="Eastbound")),'Raw Data'!AX926,IF(AND($AE$11=$AL$5,OR($AH$11="Northbound",$AH$11="Eastbound")),'Raw Data'!AX1133,IF(AND($AE$11=$AL$6,OR($AH$11="Northbound",$AH$11="Eastbound")),'Raw Data'!AX1340,IF(AND($AE$11=$AL$7,OR($AH$11="Northbound",$AH$11="Eastbound")),'Raw Data'!AX1547,IF(AND($AE$11=$AL$1,OR($AH$11="Southbound",$AH$11="Westbound")),'Raw Data'!AX306,IF(AND($AE$11=$AL$2,OR($AH$11="Southbound",$AH$11="Westbound")),'Raw Data'!AX513,IF(AND($AE$11=$AL$3,OR($AH$11="Southbound",$AH$11="Westbound")),'Raw Data'!AX720,IF(AND($AE$11=$AL$4,OR($AH$11="Southbound",$AH$11="Westbound")),'Raw Data'!AX927,IF(AND($AE$11=$AL$5,OR($AH$11="Southbound",$AH$11="Westbound")),'Raw Data'!AX1134,IF(AND($AE$11=$AL$6,OR($AH$11="Southbound",$AH$11="Westbound")),'Raw Data'!AX1341,IF(AND($AE$11=$AL$7,OR($AH$11="Southbound",$AH$11="Westbound")),'Raw Data'!AX1548,IF(AND($AE$11=$AL$1,$AH$11="Combined"),SUM('Raw Data'!AX305:AX306),IF(AND($AE$11=$AL$2,$AH$11="Combined"),SUM('Raw Data'!AX512:AX513),IF(AND($AE$11=$AL$3,$AH$11="Combined"),SUM('Raw Data'!AX719:AX720),IF(AND($AE$11=$AL$4,$AH$11="Combined"),SUM('Raw Data'!AX926:AX927),IF(AND($AE$11=$AL$5,$AH$11="Combined"),SUM('Raw Data'!AX1133:AX1134),IF(AND($AE$11=$AL$6,$AH$11="Combined"),SUM('Raw Data'!AX1340:AX1341),IF(AND($AE$11=$AL$7,$AH$11="Combined"),SUM('Raw Data'!AX1547:AX1548),"Error")))))))))))))))))))))</f>
        <v>0</v>
      </c>
      <c r="O105" s="6">
        <f>IF(AND($AE$11=$AL$1,OR($AH$11="Northbound",$AH$11="Eastbound")),'Raw Data'!AY305,IF(AND($AE$11=$AL$2,OR($AH$11="Northbound",$AH$11="Eastbound")),'Raw Data'!AY512,IF(AND($AE$11=$AL$3,OR($AH$11="Northbound",$AH$11="Eastbound")),'Raw Data'!AY719,IF(AND($AE$11=$AL$4,OR($AH$11="Northbound",$AH$11="Eastbound")),'Raw Data'!AY926,IF(AND($AE$11=$AL$5,OR($AH$11="Northbound",$AH$11="Eastbound")),'Raw Data'!AY1133,IF(AND($AE$11=$AL$6,OR($AH$11="Northbound",$AH$11="Eastbound")),'Raw Data'!AY1340,IF(AND($AE$11=$AL$7,OR($AH$11="Northbound",$AH$11="Eastbound")),'Raw Data'!AY1547,IF(AND($AE$11=$AL$1,OR($AH$11="Southbound",$AH$11="Westbound")),'Raw Data'!AY306,IF(AND($AE$11=$AL$2,OR($AH$11="Southbound",$AH$11="Westbound")),'Raw Data'!AY513,IF(AND($AE$11=$AL$3,OR($AH$11="Southbound",$AH$11="Westbound")),'Raw Data'!AY720,IF(AND($AE$11=$AL$4,OR($AH$11="Southbound",$AH$11="Westbound")),'Raw Data'!AY927,IF(AND($AE$11=$AL$5,OR($AH$11="Southbound",$AH$11="Westbound")),'Raw Data'!AY1134,IF(AND($AE$11=$AL$6,OR($AH$11="Southbound",$AH$11="Westbound")),'Raw Data'!AY1341,IF(AND($AE$11=$AL$7,OR($AH$11="Southbound",$AH$11="Westbound")),'Raw Data'!AY1548,IF(AND($AE$11=$AL$1,$AH$11="Combined"),SUM('Raw Data'!AY305:AY306),IF(AND($AE$11=$AL$2,$AH$11="Combined"),SUM('Raw Data'!AY512:AY513),IF(AND($AE$11=$AL$3,$AH$11="Combined"),SUM('Raw Data'!AY719:AY720),IF(AND($AE$11=$AL$4,$AH$11="Combined"),SUM('Raw Data'!AY926:AY927),IF(AND($AE$11=$AL$5,$AH$11="Combined"),SUM('Raw Data'!AY1133:AY1134),IF(AND($AE$11=$AL$6,$AH$11="Combined"),SUM('Raw Data'!AY1340:AY1341),IF(AND($AE$11=$AL$7,$AH$11="Combined"),SUM('Raw Data'!AY1547:AY1548),"Error")))))))))))))))))))))</f>
        <v>0</v>
      </c>
      <c r="P105" s="6">
        <f>IF(AND($AE$11=$AL$1,OR($AH$11="Northbound",$AH$11="Eastbound")),'Raw Data'!AZ305,IF(AND($AE$11=$AL$2,OR($AH$11="Northbound",$AH$11="Eastbound")),'Raw Data'!AZ512,IF(AND($AE$11=$AL$3,OR($AH$11="Northbound",$AH$11="Eastbound")),'Raw Data'!AZ719,IF(AND($AE$11=$AL$4,OR($AH$11="Northbound",$AH$11="Eastbound")),'Raw Data'!AZ926,IF(AND($AE$11=$AL$5,OR($AH$11="Northbound",$AH$11="Eastbound")),'Raw Data'!AZ1133,IF(AND($AE$11=$AL$6,OR($AH$11="Northbound",$AH$11="Eastbound")),'Raw Data'!AZ1340,IF(AND($AE$11=$AL$7,OR($AH$11="Northbound",$AH$11="Eastbound")),'Raw Data'!AZ1547,IF(AND($AE$11=$AL$1,OR($AH$11="Southbound",$AH$11="Westbound")),'Raw Data'!AZ306,IF(AND($AE$11=$AL$2,OR($AH$11="Southbound",$AH$11="Westbound")),'Raw Data'!AZ513,IF(AND($AE$11=$AL$3,OR($AH$11="Southbound",$AH$11="Westbound")),'Raw Data'!AZ720,IF(AND($AE$11=$AL$4,OR($AH$11="Southbound",$AH$11="Westbound")),'Raw Data'!AZ927,IF(AND($AE$11=$AL$5,OR($AH$11="Southbound",$AH$11="Westbound")),'Raw Data'!AZ1134,IF(AND($AE$11=$AL$6,OR($AH$11="Southbound",$AH$11="Westbound")),'Raw Data'!AZ1341,IF(AND($AE$11=$AL$7,OR($AH$11="Southbound",$AH$11="Westbound")),'Raw Data'!AZ1548,IF(AND($AE$11=$AL$1,$AH$11="Combined"),SUM('Raw Data'!AZ305:AZ306),IF(AND($AE$11=$AL$2,$AH$11="Combined"),SUM('Raw Data'!AZ512:AZ513),IF(AND($AE$11=$AL$3,$AH$11="Combined"),SUM('Raw Data'!AZ719:AZ720),IF(AND($AE$11=$AL$4,$AH$11="Combined"),SUM('Raw Data'!AZ926:AZ927),IF(AND($AE$11=$AL$5,$AH$11="Combined"),SUM('Raw Data'!AZ1133:AZ1134),IF(AND($AE$11=$AL$6,$AH$11="Combined"),SUM('Raw Data'!AZ1340:AZ1341),IF(AND($AE$11=$AL$7,$AH$11="Combined"),SUM('Raw Data'!AZ1547:AZ1548),"Error")))))))))))))))))))))</f>
        <v>0</v>
      </c>
      <c r="Q105" s="6">
        <f>IF(AND($AE$11=$AL$1,OR($AH$11="Northbound",$AH$11="Eastbound")),'Raw Data'!BA305,IF(AND($AE$11=$AL$2,OR($AH$11="Northbound",$AH$11="Eastbound")),'Raw Data'!BA512,IF(AND($AE$11=$AL$3,OR($AH$11="Northbound",$AH$11="Eastbound")),'Raw Data'!BA719,IF(AND($AE$11=$AL$4,OR($AH$11="Northbound",$AH$11="Eastbound")),'Raw Data'!BA926,IF(AND($AE$11=$AL$5,OR($AH$11="Northbound",$AH$11="Eastbound")),'Raw Data'!BA1133,IF(AND($AE$11=$AL$6,OR($AH$11="Northbound",$AH$11="Eastbound")),'Raw Data'!BA1340,IF(AND($AE$11=$AL$7,OR($AH$11="Northbound",$AH$11="Eastbound")),'Raw Data'!BA1547,IF(AND($AE$11=$AL$1,OR($AH$11="Southbound",$AH$11="Westbound")),'Raw Data'!BA306,IF(AND($AE$11=$AL$2,OR($AH$11="Southbound",$AH$11="Westbound")),'Raw Data'!BA513,IF(AND($AE$11=$AL$3,OR($AH$11="Southbound",$AH$11="Westbound")),'Raw Data'!BA720,IF(AND($AE$11=$AL$4,OR($AH$11="Southbound",$AH$11="Westbound")),'Raw Data'!BA927,IF(AND($AE$11=$AL$5,OR($AH$11="Southbound",$AH$11="Westbound")),'Raw Data'!BA1134,IF(AND($AE$11=$AL$6,OR($AH$11="Southbound",$AH$11="Westbound")),'Raw Data'!BA1341,IF(AND($AE$11=$AL$7,OR($AH$11="Southbound",$AH$11="Westbound")),'Raw Data'!BA1548,IF(AND($AE$11=$AL$1,$AH$11="Combined"),SUM('Raw Data'!BA305:BA306),IF(AND($AE$11=$AL$2,$AH$11="Combined"),SUM('Raw Data'!BA512:BA513),IF(AND($AE$11=$AL$3,$AH$11="Combined"),SUM('Raw Data'!BA719:BA720),IF(AND($AE$11=$AL$4,$AH$11="Combined"),SUM('Raw Data'!BA926:BA927),IF(AND($AE$11=$AL$5,$AH$11="Combined"),SUM('Raw Data'!BA1133:BA1134),IF(AND($AE$11=$AL$6,$AH$11="Combined"),SUM('Raw Data'!BA1340:BA1341),IF(AND($AE$11=$AL$7,$AH$11="Combined"),SUM('Raw Data'!BA1547:BA1548),"Error")))))))))))))))))))))</f>
        <v>0</v>
      </c>
      <c r="R105" s="6">
        <f>IF(AND($AE$11=$AL$1,OR($AH$11="Northbound",$AH$11="Eastbound")),'Raw Data'!BB305,IF(AND($AE$11=$AL$2,OR($AH$11="Northbound",$AH$11="Eastbound")),'Raw Data'!BB512,IF(AND($AE$11=$AL$3,OR($AH$11="Northbound",$AH$11="Eastbound")),'Raw Data'!BB719,IF(AND($AE$11=$AL$4,OR($AH$11="Northbound",$AH$11="Eastbound")),'Raw Data'!BB926,IF(AND($AE$11=$AL$5,OR($AH$11="Northbound",$AH$11="Eastbound")),'Raw Data'!BB1133,IF(AND($AE$11=$AL$6,OR($AH$11="Northbound",$AH$11="Eastbound")),'Raw Data'!BB1340,IF(AND($AE$11=$AL$7,OR($AH$11="Northbound",$AH$11="Eastbound")),'Raw Data'!BB1547,IF(AND($AE$11=$AL$1,OR($AH$11="Southbound",$AH$11="Westbound")),'Raw Data'!BB306,IF(AND($AE$11=$AL$2,OR($AH$11="Southbound",$AH$11="Westbound")),'Raw Data'!BB513,IF(AND($AE$11=$AL$3,OR($AH$11="Southbound",$AH$11="Westbound")),'Raw Data'!BB720,IF(AND($AE$11=$AL$4,OR($AH$11="Southbound",$AH$11="Westbound")),'Raw Data'!BB927,IF(AND($AE$11=$AL$5,OR($AH$11="Southbound",$AH$11="Westbound")),'Raw Data'!BB1134,IF(AND($AE$11=$AL$6,OR($AH$11="Southbound",$AH$11="Westbound")),'Raw Data'!BB1341,IF(AND($AE$11=$AL$7,OR($AH$11="Southbound",$AH$11="Westbound")),'Raw Data'!BB1548,IF(AND($AE$11=$AL$1,$AH$11="Combined"),SUM('Raw Data'!BB305:BB306),IF(AND($AE$11=$AL$2,$AH$11="Combined"),SUM('Raw Data'!BB512:BB513),IF(AND($AE$11=$AL$3,$AH$11="Combined"),SUM('Raw Data'!BB719:BB720),IF(AND($AE$11=$AL$4,$AH$11="Combined"),SUM('Raw Data'!BB926:BB927),IF(AND($AE$11=$AL$5,$AH$11="Combined"),SUM('Raw Data'!BB1133:BB1134),IF(AND($AE$11=$AL$6,$AH$11="Combined"),SUM('Raw Data'!BB1340:BB1341),IF(AND($AE$11=$AL$7,$AH$11="Combined"),SUM('Raw Data'!BB1547:BB1548),"Error")))))))))))))))))))))</f>
        <v>0</v>
      </c>
      <c r="S105" s="6">
        <f>IF(AND($AE$11=$AL$1,OR($AH$11="Northbound",$AH$11="Eastbound")),'Raw Data'!BC305,IF(AND($AE$11=$AL$2,OR($AH$11="Northbound",$AH$11="Eastbound")),'Raw Data'!BC512,IF(AND($AE$11=$AL$3,OR($AH$11="Northbound",$AH$11="Eastbound")),'Raw Data'!BC719,IF(AND($AE$11=$AL$4,OR($AH$11="Northbound",$AH$11="Eastbound")),'Raw Data'!BC926,IF(AND($AE$11=$AL$5,OR($AH$11="Northbound",$AH$11="Eastbound")),'Raw Data'!BC1133,IF(AND($AE$11=$AL$6,OR($AH$11="Northbound",$AH$11="Eastbound")),'Raw Data'!BC1340,IF(AND($AE$11=$AL$7,OR($AH$11="Northbound",$AH$11="Eastbound")),'Raw Data'!BC1547,IF(AND($AE$11=$AL$1,OR($AH$11="Southbound",$AH$11="Westbound")),'Raw Data'!BC306,IF(AND($AE$11=$AL$2,OR($AH$11="Southbound",$AH$11="Westbound")),'Raw Data'!BC513,IF(AND($AE$11=$AL$3,OR($AH$11="Southbound",$AH$11="Westbound")),'Raw Data'!BC720,IF(AND($AE$11=$AL$4,OR($AH$11="Southbound",$AH$11="Westbound")),'Raw Data'!BC927,IF(AND($AE$11=$AL$5,OR($AH$11="Southbound",$AH$11="Westbound")),'Raw Data'!BC1134,IF(AND($AE$11=$AL$6,OR($AH$11="Southbound",$AH$11="Westbound")),'Raw Data'!BC1341,IF(AND($AE$11=$AL$7,OR($AH$11="Southbound",$AH$11="Westbound")),'Raw Data'!BC1548,IF(AND($AE$11=$AL$1,$AH$11="Combined"),SUM('Raw Data'!BC305:BC306),IF(AND($AE$11=$AL$2,$AH$11="Combined"),SUM('Raw Data'!BC512:BC513),IF(AND($AE$11=$AL$3,$AH$11="Combined"),SUM('Raw Data'!BC719:BC720),IF(AND($AE$11=$AL$4,$AH$11="Combined"),SUM('Raw Data'!BC926:BC927),IF(AND($AE$11=$AL$5,$AH$11="Combined"),SUM('Raw Data'!BC1133:BC1134),IF(AND($AE$11=$AL$6,$AH$11="Combined"),SUM('Raw Data'!BC1340:BC1341),IF(AND($AE$11=$AL$7,$AH$11="Combined"),SUM('Raw Data'!BC1547:BC1548),"Error")))))))))))))))))))))</f>
        <v>0</v>
      </c>
      <c r="T105" s="6">
        <f>IF(AND($AE$11=$AL$1,OR($AH$11="Northbound",$AH$11="Eastbound")),'Raw Data'!BD305,IF(AND($AE$11=$AL$2,OR($AH$11="Northbound",$AH$11="Eastbound")),'Raw Data'!BD512,IF(AND($AE$11=$AL$3,OR($AH$11="Northbound",$AH$11="Eastbound")),'Raw Data'!BD719,IF(AND($AE$11=$AL$4,OR($AH$11="Northbound",$AH$11="Eastbound")),'Raw Data'!BD926,IF(AND($AE$11=$AL$5,OR($AH$11="Northbound",$AH$11="Eastbound")),'Raw Data'!BD1133,IF(AND($AE$11=$AL$6,OR($AH$11="Northbound",$AH$11="Eastbound")),'Raw Data'!BD1340,IF(AND($AE$11=$AL$7,OR($AH$11="Northbound",$AH$11="Eastbound")),'Raw Data'!BD1547,IF(AND($AE$11=$AL$1,OR($AH$11="Southbound",$AH$11="Westbound")),'Raw Data'!BD306,IF(AND($AE$11=$AL$2,OR($AH$11="Southbound",$AH$11="Westbound")),'Raw Data'!BD513,IF(AND($AE$11=$AL$3,OR($AH$11="Southbound",$AH$11="Westbound")),'Raw Data'!BD720,IF(AND($AE$11=$AL$4,OR($AH$11="Southbound",$AH$11="Westbound")),'Raw Data'!BD927,IF(AND($AE$11=$AL$5,OR($AH$11="Southbound",$AH$11="Westbound")),'Raw Data'!BD1134,IF(AND($AE$11=$AL$6,OR($AH$11="Southbound",$AH$11="Westbound")),'Raw Data'!BD1341,IF(AND($AE$11=$AL$7,OR($AH$11="Southbound",$AH$11="Westbound")),'Raw Data'!BD1548,IF(AND($AE$11=$AL$1,$AH$11="Combined"),SUM('Raw Data'!BD305:BD306),IF(AND($AE$11=$AL$2,$AH$11="Combined"),SUM('Raw Data'!BD512:BD513),IF(AND($AE$11=$AL$3,$AH$11="Combined"),SUM('Raw Data'!BD719:BD720),IF(AND($AE$11=$AL$4,$AH$11="Combined"),SUM('Raw Data'!BD926:BD927),IF(AND($AE$11=$AL$5,$AH$11="Combined"),SUM('Raw Data'!BD1133:BD1134),IF(AND($AE$11=$AL$6,$AH$11="Combined"),SUM('Raw Data'!BD1340:BD1341),IF(AND($AE$11=$AL$7,$AH$11="Combined"),SUM('Raw Data'!BD1547:BD1548),"Error")))))))))))))))))))))</f>
        <v>0</v>
      </c>
      <c r="U105" s="6">
        <f>IF(AND($AE$11=$AL$1,OR($AH$11="Northbound",$AH$11="Eastbound")),'Raw Data'!BE305,IF(AND($AE$11=$AL$2,OR($AH$11="Northbound",$AH$11="Eastbound")),'Raw Data'!BE512,IF(AND($AE$11=$AL$3,OR($AH$11="Northbound",$AH$11="Eastbound")),'Raw Data'!BE719,IF(AND($AE$11=$AL$4,OR($AH$11="Northbound",$AH$11="Eastbound")),'Raw Data'!BE926,IF(AND($AE$11=$AL$5,OR($AH$11="Northbound",$AH$11="Eastbound")),'Raw Data'!BE1133,IF(AND($AE$11=$AL$6,OR($AH$11="Northbound",$AH$11="Eastbound")),'Raw Data'!BE1340,IF(AND($AE$11=$AL$7,OR($AH$11="Northbound",$AH$11="Eastbound")),'Raw Data'!BE1547,IF(AND($AE$11=$AL$1,OR($AH$11="Southbound",$AH$11="Westbound")),'Raw Data'!BE306,IF(AND($AE$11=$AL$2,OR($AH$11="Southbound",$AH$11="Westbound")),'Raw Data'!BE513,IF(AND($AE$11=$AL$3,OR($AH$11="Southbound",$AH$11="Westbound")),'Raw Data'!BE720,IF(AND($AE$11=$AL$4,OR($AH$11="Southbound",$AH$11="Westbound")),'Raw Data'!BE927,IF(AND($AE$11=$AL$5,OR($AH$11="Southbound",$AH$11="Westbound")),'Raw Data'!BE1134,IF(AND($AE$11=$AL$6,OR($AH$11="Southbound",$AH$11="Westbound")),'Raw Data'!BE1341,IF(AND($AE$11=$AL$7,OR($AH$11="Southbound",$AH$11="Westbound")),'Raw Data'!BE1548,IF(AND($AE$11=$AL$1,$AH$11="Combined"),SUM('Raw Data'!BE305:BE306),IF(AND($AE$11=$AL$2,$AH$11="Combined"),SUM('Raw Data'!BE512:BE513),IF(AND($AE$11=$AL$3,$AH$11="Combined"),SUM('Raw Data'!BE719:BE720),IF(AND($AE$11=$AL$4,$AH$11="Combined"),SUM('Raw Data'!BE926:BE927),IF(AND($AE$11=$AL$5,$AH$11="Combined"),SUM('Raw Data'!BE1133:BE1134),IF(AND($AE$11=$AL$6,$AH$11="Combined"),SUM('Raw Data'!BE1340:BE1341),IF(AND($AE$11=$AL$7,$AH$11="Combined"),SUM('Raw Data'!BE1547:BE1548),"Error")))))))))))))))))))))</f>
        <v>0</v>
      </c>
      <c r="V105" s="6">
        <f>IF(AND($AE$11=$AL$1,OR($AH$11="Northbound",$AH$11="Eastbound")),'Raw Data'!BF305,IF(AND($AE$11=$AL$2,OR($AH$11="Northbound",$AH$11="Eastbound")),'Raw Data'!BF512,IF(AND($AE$11=$AL$3,OR($AH$11="Northbound",$AH$11="Eastbound")),'Raw Data'!BF719,IF(AND($AE$11=$AL$4,OR($AH$11="Northbound",$AH$11="Eastbound")),'Raw Data'!BF926,IF(AND($AE$11=$AL$5,OR($AH$11="Northbound",$AH$11="Eastbound")),'Raw Data'!BF1133,IF(AND($AE$11=$AL$6,OR($AH$11="Northbound",$AH$11="Eastbound")),'Raw Data'!BF1340,IF(AND($AE$11=$AL$7,OR($AH$11="Northbound",$AH$11="Eastbound")),'Raw Data'!BF1547,IF(AND($AE$11=$AL$1,OR($AH$11="Southbound",$AH$11="Westbound")),'Raw Data'!BF306,IF(AND($AE$11=$AL$2,OR($AH$11="Southbound",$AH$11="Westbound")),'Raw Data'!BF513,IF(AND($AE$11=$AL$3,OR($AH$11="Southbound",$AH$11="Westbound")),'Raw Data'!BF720,IF(AND($AE$11=$AL$4,OR($AH$11="Southbound",$AH$11="Westbound")),'Raw Data'!BF927,IF(AND($AE$11=$AL$5,OR($AH$11="Southbound",$AH$11="Westbound")),'Raw Data'!BF1134,IF(AND($AE$11=$AL$6,OR($AH$11="Southbound",$AH$11="Westbound")),'Raw Data'!BF1341,IF(AND($AE$11=$AL$7,OR($AH$11="Southbound",$AH$11="Westbound")),'Raw Data'!BF1548,IF(AND($AE$11=$AL$1,$AH$11="Combined"),SUM('Raw Data'!BF305:BF306),IF(AND($AE$11=$AL$2,$AH$11="Combined"),SUM('Raw Data'!BF512:BF513),IF(AND($AE$11=$AL$3,$AH$11="Combined"),SUM('Raw Data'!BF719:BF720),IF(AND($AE$11=$AL$4,$AH$11="Combined"),SUM('Raw Data'!BF926:BF927),IF(AND($AE$11=$AL$5,$AH$11="Combined"),SUM('Raw Data'!BF1133:BF1134),IF(AND($AE$11=$AL$6,$AH$11="Combined"),SUM('Raw Data'!BF1340:BF1341),IF(AND($AE$11=$AL$7,$AH$11="Combined"),SUM('Raw Data'!BF1547:BF1548),"Error")))))))))))))))))))))</f>
        <v>0</v>
      </c>
      <c r="W105" s="6">
        <f>IF(AND($AE$11=$AL$1,OR($AH$11="Northbound",$AH$11="Eastbound")),'Raw Data'!BG305,IF(AND($AE$11=$AL$2,OR($AH$11="Northbound",$AH$11="Eastbound")),'Raw Data'!BG512,IF(AND($AE$11=$AL$3,OR($AH$11="Northbound",$AH$11="Eastbound")),'Raw Data'!BG719,IF(AND($AE$11=$AL$4,OR($AH$11="Northbound",$AH$11="Eastbound")),'Raw Data'!BG926,IF(AND($AE$11=$AL$5,OR($AH$11="Northbound",$AH$11="Eastbound")),'Raw Data'!BG1133,IF(AND($AE$11=$AL$6,OR($AH$11="Northbound",$AH$11="Eastbound")),'Raw Data'!BG1340,IF(AND($AE$11=$AL$7,OR($AH$11="Northbound",$AH$11="Eastbound")),'Raw Data'!BG1547,IF(AND($AE$11=$AL$1,OR($AH$11="Southbound",$AH$11="Westbound")),'Raw Data'!BG306,IF(AND($AE$11=$AL$2,OR($AH$11="Southbound",$AH$11="Westbound")),'Raw Data'!BG513,IF(AND($AE$11=$AL$3,OR($AH$11="Southbound",$AH$11="Westbound")),'Raw Data'!BG720,IF(AND($AE$11=$AL$4,OR($AH$11="Southbound",$AH$11="Westbound")),'Raw Data'!BG927,IF(AND($AE$11=$AL$5,OR($AH$11="Southbound",$AH$11="Westbound")),'Raw Data'!BG1134,IF(AND($AE$11=$AL$6,OR($AH$11="Southbound",$AH$11="Westbound")),'Raw Data'!BG1341,IF(AND($AE$11=$AL$7,OR($AH$11="Southbound",$AH$11="Westbound")),'Raw Data'!BG1548,IF(AND($AE$11=$AL$1,$AH$11="Combined"),SUM('Raw Data'!BG305:BG306),IF(AND($AE$11=$AL$2,$AH$11="Combined"),SUM('Raw Data'!BG512:BG513),IF(AND($AE$11=$AL$3,$AH$11="Combined"),SUM('Raw Data'!BG719:BG720),IF(AND($AE$11=$AL$4,$AH$11="Combined"),SUM('Raw Data'!BG926:BG927),IF(AND($AE$11=$AL$5,$AH$11="Combined"),SUM('Raw Data'!BG1133:BG1134),IF(AND($AE$11=$AL$6,$AH$11="Combined"),SUM('Raw Data'!BG1340:BG1341),IF(AND($AE$11=$AL$7,$AH$11="Combined"),SUM('Raw Data'!BG1547:BG1548),"Error")))))))))))))))))))))</f>
        <v>0</v>
      </c>
      <c r="X105" s="6">
        <f t="shared" si="5"/>
        <v>0</v>
      </c>
      <c r="Y105" s="24">
        <f t="shared" si="3"/>
        <v>0</v>
      </c>
      <c r="Z105" s="6" t="str">
        <f>IF(AND($AE$11=$AL$1,OR($AH$11="Northbound",$AH$11="Eastbound")),'Raw Data'!BH305,IF(AND($AE$11=$AL$2,OR($AH$11="Northbound",$AH$11="Eastbound")),'Raw Data'!BH512,IF(AND($AE$11=$AL$3,OR($AH$11="Northbound",$AH$11="Eastbound")),'Raw Data'!BH719,IF(AND($AE$11=$AL$4,OR($AH$11="Northbound",$AH$11="Eastbound")),'Raw Data'!BH926,IF(AND($AE$11=$AL$5,OR($AH$11="Northbound",$AH$11="Eastbound")),'Raw Data'!BH1133,IF(AND($AE$11=$AL$6,OR($AH$11="Northbound",$AH$11="Eastbound")),'Raw Data'!BH1340,IF(AND($AE$11=$AL$7,OR($AH$11="Northbound",$AH$11="Eastbound")),'Raw Data'!BH1547,IF(AND($AE$11=$AL$1,OR($AH$11="Southbound",$AH$11="Westbound")),'Raw Data'!BH306,IF(AND($AE$11=$AL$2,OR($AH$11="Southbound",$AH$11="Westbound")),'Raw Data'!BH513,IF(AND($AE$11=$AL$3,OR($AH$11="Southbound",$AH$11="Westbound")),'Raw Data'!BH720,IF(AND($AE$11=$AL$4,OR($AH$11="Southbound",$AH$11="Westbound")),'Raw Data'!BH927,IF(AND($AE$11=$AL$5,OR($AH$11="Southbound",$AH$11="Westbound")),'Raw Data'!BH1134,IF(AND($AE$11=$AL$6,OR($AH$11="Southbound",$AH$11="Westbound")),'Raw Data'!BH1341,IF(AND($AE$11=$AL$7,OR($AH$11="Southbound",$AH$11="Westbound")),'Raw Data'!BH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5" s="6" t="str">
        <f>IF(AND($AE$11=$AL$1,OR($AH$11="Northbound",$AH$11="Eastbound")),'Raw Data'!BI305,IF(AND($AE$11=$AL$2,OR($AH$11="Northbound",$AH$11="Eastbound")),'Raw Data'!BI512,IF(AND($AE$11=$AL$3,OR($AH$11="Northbound",$AH$11="Eastbound")),'Raw Data'!BI719,IF(AND($AE$11=$AL$4,OR($AH$11="Northbound",$AH$11="Eastbound")),'Raw Data'!BI926,IF(AND($AE$11=$AL$5,OR($AH$11="Northbound",$AH$11="Eastbound")),'Raw Data'!BI1133,IF(AND($AE$11=$AL$6,OR($AH$11="Northbound",$AH$11="Eastbound")),'Raw Data'!BI1340,IF(AND($AE$11=$AL$7,OR($AH$11="Northbound",$AH$11="Eastbound")),'Raw Data'!BI1547,IF(AND($AE$11=$AL$1,OR($AH$11="Southbound",$AH$11="Westbound")),'Raw Data'!BI306,IF(AND($AE$11=$AL$2,OR($AH$11="Southbound",$AH$11="Westbound")),'Raw Data'!BI513,IF(AND($AE$11=$AL$3,OR($AH$11="Southbound",$AH$11="Westbound")),'Raw Data'!BI720,IF(AND($AE$11=$AL$4,OR($AH$11="Southbound",$AH$11="Westbound")),'Raw Data'!BI927,IF(AND($AE$11=$AL$5,OR($AH$11="Southbound",$AH$11="Westbound")),'Raw Data'!BI1134,IF(AND($AE$11=$AL$6,OR($AH$11="Southbound",$AH$11="Westbound")),'Raw Data'!BI1341,IF(AND($AE$11=$AL$7,OR($AH$11="Southbound",$AH$11="Westbound")),'Raw Data'!BI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5" s="6" t="str">
        <f>IF(AND($AE$11=$AL$1,OR($AH$11="Northbound",$AH$11="Eastbound")),'Raw Data'!BJ305,IF(AND($AE$11=$AL$2,OR($AH$11="Northbound",$AH$11="Eastbound")),'Raw Data'!BJ512,IF(AND($AE$11=$AL$3,OR($AH$11="Northbound",$AH$11="Eastbound")),'Raw Data'!BJ719,IF(AND($AE$11=$AL$4,OR($AH$11="Northbound",$AH$11="Eastbound")),'Raw Data'!BJ926,IF(AND($AE$11=$AL$5,OR($AH$11="Northbound",$AH$11="Eastbound")),'Raw Data'!BJ1133,IF(AND($AE$11=$AL$6,OR($AH$11="Northbound",$AH$11="Eastbound")),'Raw Data'!BJ1340,IF(AND($AE$11=$AL$7,OR($AH$11="Northbound",$AH$11="Eastbound")),'Raw Data'!BJ1547,IF(AND($AE$11=$AL$1,OR($AH$11="Southbound",$AH$11="Westbound")),'Raw Data'!BJ306,IF(AND($AE$11=$AL$2,OR($AH$11="Southbound",$AH$11="Westbound")),'Raw Data'!BJ513,IF(AND($AE$11=$AL$3,OR($AH$11="Southbound",$AH$11="Westbound")),'Raw Data'!BJ720,IF(AND($AE$11=$AL$4,OR($AH$11="Southbound",$AH$11="Westbound")),'Raw Data'!BJ927,IF(AND($AE$11=$AL$5,OR($AH$11="Southbound",$AH$11="Westbound")),'Raw Data'!BJ1134,IF(AND($AE$11=$AL$6,OR($AH$11="Southbound",$AH$11="Westbound")),'Raw Data'!BJ1341,IF(AND($AE$11=$AL$7,OR($AH$11="Southbound",$AH$11="Westbound")),'Raw Data'!BJ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5" s="70" t="str">
        <f>IF(AND($AE$11=$AL$1,OR($AH$11="Northbound",$AH$11="Eastbound")),'Raw Data'!BK305,IF(AND($AE$11=$AL$2,OR($AH$11="Northbound",$AH$11="Eastbound")),'Raw Data'!BK512,IF(AND($AE$11=$AL$3,OR($AH$11="Northbound",$AH$11="Eastbound")),'Raw Data'!BK719,IF(AND($AE$11=$AL$4,OR($AH$11="Northbound",$AH$11="Eastbound")),'Raw Data'!BK926,IF(AND($AE$11=$AL$5,OR($AH$11="Northbound",$AH$11="Eastbound")),'Raw Data'!BK1133,IF(AND($AE$11=$AL$6,OR($AH$11="Northbound",$AH$11="Eastbound")),'Raw Data'!BK1340,IF(AND($AE$11=$AL$7,OR($AH$11="Northbound",$AH$11="Eastbound")),'Raw Data'!BK1547,IF(AND($AE$11=$AL$1,OR($AH$11="Southbound",$AH$11="Westbound")),'Raw Data'!BK306,IF(AND($AE$11=$AL$2,OR($AH$11="Southbound",$AH$11="Westbound")),'Raw Data'!BK513,IF(AND($AE$11=$AL$3,OR($AH$11="Southbound",$AH$11="Westbound")),'Raw Data'!BK720,IF(AND($AE$11=$AL$4,OR($AH$11="Southbound",$AH$11="Westbound")),'Raw Data'!BK927,IF(AND($AE$11=$AL$5,OR($AH$11="Southbound",$AH$11="Westbound")),'Raw Data'!BK1134,IF(AND($AE$11=$AL$6,OR($AH$11="Southbound",$AH$11="Westbound")),'Raw Data'!BK1341,IF(AND($AE$11=$AL$7,OR($AH$11="Southbound",$AH$11="Westbound")),'Raw Data'!BK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5" s="47"/>
      <c r="AF105" s="47"/>
      <c r="AG105" s="47"/>
      <c r="AH105" s="47"/>
      <c r="AI105" s="47"/>
      <c r="AJ105" s="47"/>
      <c r="AK105" s="47"/>
      <c r="AL105" s="47"/>
      <c r="AM105" s="51"/>
      <c r="AN105" s="51"/>
      <c r="AO105" s="51"/>
      <c r="AQ105" s="47"/>
      <c r="AR105" s="47"/>
      <c r="AT105" s="47"/>
      <c r="AU105" s="47"/>
      <c r="AV105" s="47"/>
    </row>
    <row r="106" spans="1:48" ht="13.8" x14ac:dyDescent="0.25">
      <c r="A106" s="43">
        <v>0.95833333333333404</v>
      </c>
      <c r="B106" s="54">
        <f t="shared" si="4"/>
        <v>5</v>
      </c>
      <c r="C106" s="6">
        <f>IF(AND($AE$11=$AL$1,OR($AH$11="Northbound",$AH$11="Eastbound")),'Raw Data'!AM307,IF(AND($AE$11=$AL$2,OR($AH$11="Northbound",$AH$11="Eastbound")),'Raw Data'!AM514,IF(AND($AE$11=$AL$3,OR($AH$11="Northbound",$AH$11="Eastbound")),'Raw Data'!AM721,IF(AND($AE$11=$AL$4,OR($AH$11="Northbound",$AH$11="Eastbound")),'Raw Data'!AM928,IF(AND($AE$11=$AL$5,OR($AH$11="Northbound",$AH$11="Eastbound")),'Raw Data'!AM1135,IF(AND($AE$11=$AL$6,OR($AH$11="Northbound",$AH$11="Eastbound")),'Raw Data'!AM1342,IF(AND($AE$11=$AL$7,OR($AH$11="Northbound",$AH$11="Eastbound")),'Raw Data'!AM1549,IF(AND($AE$11=$AL$1,OR($AH$11="Southbound",$AH$11="Westbound")),'Raw Data'!AM308,IF(AND($AE$11=$AL$2,OR($AH$11="Southbound",$AH$11="Westbound")),'Raw Data'!AM515,IF(AND($AE$11=$AL$3,OR($AH$11="Southbound",$AH$11="Westbound")),'Raw Data'!AM722,IF(AND($AE$11=$AL$4,OR($AH$11="Southbound",$AH$11="Westbound")),'Raw Data'!AM929,IF(AND($AE$11=$AL$5,OR($AH$11="Southbound",$AH$11="Westbound")),'Raw Data'!AM1136,IF(AND($AE$11=$AL$6,OR($AH$11="Southbound",$AH$11="Westbound")),'Raw Data'!AM1343,IF(AND($AE$11=$AL$7,OR($AH$11="Southbound",$AH$11="Westbound")),'Raw Data'!AM1550,IF(AND($AE$11=$AL$1,$AH$11="Combined"),SUM('Raw Data'!AM307:AM308),IF(AND($AE$11=$AL$2,$AH$11="Combined"),SUM('Raw Data'!AM514:AM515),IF(AND($AE$11=$AL$3,$AH$11="Combined"),SUM('Raw Data'!AM721:AM722),IF(AND($AE$11=$AL$4,$AH$11="Combined"),SUM('Raw Data'!AM928:AM929),IF(AND($AE$11=$AL$5,$AH$11="Combined"),SUM('Raw Data'!AM1135:AM1136),IF(AND($AE$11=$AL$6,$AH$11="Combined"),SUM('Raw Data'!AM1342:AM1343),IF(AND($AE$11=$AL$7,$AH$11="Combined"),SUM('Raw Data'!AM1549:AM1550),"Error")))))))))))))))))))))</f>
        <v>0</v>
      </c>
      <c r="D106" s="6">
        <f>IF(AND($AE$11=$AL$1,OR($AH$11="Northbound",$AH$11="Eastbound")),'Raw Data'!AN307,IF(AND($AE$11=$AL$2,OR($AH$11="Northbound",$AH$11="Eastbound")),'Raw Data'!AN514,IF(AND($AE$11=$AL$3,OR($AH$11="Northbound",$AH$11="Eastbound")),'Raw Data'!AN721,IF(AND($AE$11=$AL$4,OR($AH$11="Northbound",$AH$11="Eastbound")),'Raw Data'!AN928,IF(AND($AE$11=$AL$5,OR($AH$11="Northbound",$AH$11="Eastbound")),'Raw Data'!AN1135,IF(AND($AE$11=$AL$6,OR($AH$11="Northbound",$AH$11="Eastbound")),'Raw Data'!AN1342,IF(AND($AE$11=$AL$7,OR($AH$11="Northbound",$AH$11="Eastbound")),'Raw Data'!AN1549,IF(AND($AE$11=$AL$1,OR($AH$11="Southbound",$AH$11="Westbound")),'Raw Data'!AN308,IF(AND($AE$11=$AL$2,OR($AH$11="Southbound",$AH$11="Westbound")),'Raw Data'!AN515,IF(AND($AE$11=$AL$3,OR($AH$11="Southbound",$AH$11="Westbound")),'Raw Data'!AN722,IF(AND($AE$11=$AL$4,OR($AH$11="Southbound",$AH$11="Westbound")),'Raw Data'!AN929,IF(AND($AE$11=$AL$5,OR($AH$11="Southbound",$AH$11="Westbound")),'Raw Data'!AN1136,IF(AND($AE$11=$AL$6,OR($AH$11="Southbound",$AH$11="Westbound")),'Raw Data'!AN1343,IF(AND($AE$11=$AL$7,OR($AH$11="Southbound",$AH$11="Westbound")),'Raw Data'!AN1550,IF(AND($AE$11=$AL$1,$AH$11="Combined"),SUM('Raw Data'!AN307:AN308),IF(AND($AE$11=$AL$2,$AH$11="Combined"),SUM('Raw Data'!AN514:AN515),IF(AND($AE$11=$AL$3,$AH$11="Combined"),SUM('Raw Data'!AN721:AN722),IF(AND($AE$11=$AL$4,$AH$11="Combined"),SUM('Raw Data'!AN928:AN929),IF(AND($AE$11=$AL$5,$AH$11="Combined"),SUM('Raw Data'!AN1135:AN1136),IF(AND($AE$11=$AL$6,$AH$11="Combined"),SUM('Raw Data'!AN1342:AN1343),IF(AND($AE$11=$AL$7,$AH$11="Combined"),SUM('Raw Data'!AN1549:AN1550),"Error")))))))))))))))))))))</f>
        <v>2</v>
      </c>
      <c r="E106" s="6">
        <f>IF(AND($AE$11=$AL$1,OR($AH$11="Northbound",$AH$11="Eastbound")),'Raw Data'!AO307,IF(AND($AE$11=$AL$2,OR($AH$11="Northbound",$AH$11="Eastbound")),'Raw Data'!AO514,IF(AND($AE$11=$AL$3,OR($AH$11="Northbound",$AH$11="Eastbound")),'Raw Data'!AO721,IF(AND($AE$11=$AL$4,OR($AH$11="Northbound",$AH$11="Eastbound")),'Raw Data'!AO928,IF(AND($AE$11=$AL$5,OR($AH$11="Northbound",$AH$11="Eastbound")),'Raw Data'!AO1135,IF(AND($AE$11=$AL$6,OR($AH$11="Northbound",$AH$11="Eastbound")),'Raw Data'!AO1342,IF(AND($AE$11=$AL$7,OR($AH$11="Northbound",$AH$11="Eastbound")),'Raw Data'!AO1549,IF(AND($AE$11=$AL$1,OR($AH$11="Southbound",$AH$11="Westbound")),'Raw Data'!AO308,IF(AND($AE$11=$AL$2,OR($AH$11="Southbound",$AH$11="Westbound")),'Raw Data'!AO515,IF(AND($AE$11=$AL$3,OR($AH$11="Southbound",$AH$11="Westbound")),'Raw Data'!AO722,IF(AND($AE$11=$AL$4,OR($AH$11="Southbound",$AH$11="Westbound")),'Raw Data'!AO929,IF(AND($AE$11=$AL$5,OR($AH$11="Southbound",$AH$11="Westbound")),'Raw Data'!AO1136,IF(AND($AE$11=$AL$6,OR($AH$11="Southbound",$AH$11="Westbound")),'Raw Data'!AO1343,IF(AND($AE$11=$AL$7,OR($AH$11="Southbound",$AH$11="Westbound")),'Raw Data'!AO1550,IF(AND($AE$11=$AL$1,$AH$11="Combined"),SUM('Raw Data'!AO307:AO308),IF(AND($AE$11=$AL$2,$AH$11="Combined"),SUM('Raw Data'!AO514:AO515),IF(AND($AE$11=$AL$3,$AH$11="Combined"),SUM('Raw Data'!AO721:AO722),IF(AND($AE$11=$AL$4,$AH$11="Combined"),SUM('Raw Data'!AO928:AO929),IF(AND($AE$11=$AL$5,$AH$11="Combined"),SUM('Raw Data'!AO1135:AO1136),IF(AND($AE$11=$AL$6,$AH$11="Combined"),SUM('Raw Data'!AO1342:AO1343),IF(AND($AE$11=$AL$7,$AH$11="Combined"),SUM('Raw Data'!AO1549:AO1550),"Error")))))))))))))))))))))</f>
        <v>1</v>
      </c>
      <c r="F106" s="6">
        <f>IF(AND($AE$11=$AL$1,OR($AH$11="Northbound",$AH$11="Eastbound")),'Raw Data'!AP307,IF(AND($AE$11=$AL$2,OR($AH$11="Northbound",$AH$11="Eastbound")),'Raw Data'!AP514,IF(AND($AE$11=$AL$3,OR($AH$11="Northbound",$AH$11="Eastbound")),'Raw Data'!AP721,IF(AND($AE$11=$AL$4,OR($AH$11="Northbound",$AH$11="Eastbound")),'Raw Data'!AP928,IF(AND($AE$11=$AL$5,OR($AH$11="Northbound",$AH$11="Eastbound")),'Raw Data'!AP1135,IF(AND($AE$11=$AL$6,OR($AH$11="Northbound",$AH$11="Eastbound")),'Raw Data'!AP1342,IF(AND($AE$11=$AL$7,OR($AH$11="Northbound",$AH$11="Eastbound")),'Raw Data'!AP1549,IF(AND($AE$11=$AL$1,OR($AH$11="Southbound",$AH$11="Westbound")),'Raw Data'!AP308,IF(AND($AE$11=$AL$2,OR($AH$11="Southbound",$AH$11="Westbound")),'Raw Data'!AP515,IF(AND($AE$11=$AL$3,OR($AH$11="Southbound",$AH$11="Westbound")),'Raw Data'!AP722,IF(AND($AE$11=$AL$4,OR($AH$11="Southbound",$AH$11="Westbound")),'Raw Data'!AP929,IF(AND($AE$11=$AL$5,OR($AH$11="Southbound",$AH$11="Westbound")),'Raw Data'!AP1136,IF(AND($AE$11=$AL$6,OR($AH$11="Southbound",$AH$11="Westbound")),'Raw Data'!AP1343,IF(AND($AE$11=$AL$7,OR($AH$11="Southbound",$AH$11="Westbound")),'Raw Data'!AP1550,IF(AND($AE$11=$AL$1,$AH$11="Combined"),SUM('Raw Data'!AP307:AP308),IF(AND($AE$11=$AL$2,$AH$11="Combined"),SUM('Raw Data'!AP514:AP515),IF(AND($AE$11=$AL$3,$AH$11="Combined"),SUM('Raw Data'!AP721:AP722),IF(AND($AE$11=$AL$4,$AH$11="Combined"),SUM('Raw Data'!AP928:AP929),IF(AND($AE$11=$AL$5,$AH$11="Combined"),SUM('Raw Data'!AP1135:AP1136),IF(AND($AE$11=$AL$6,$AH$11="Combined"),SUM('Raw Data'!AP1342:AP1343),IF(AND($AE$11=$AL$7,$AH$11="Combined"),SUM('Raw Data'!AP1549:AP1550),"Error")))))))))))))))))))))</f>
        <v>1</v>
      </c>
      <c r="G106" s="6">
        <f>IF(AND($AE$11=$AL$1,OR($AH$11="Northbound",$AH$11="Eastbound")),'Raw Data'!AQ307,IF(AND($AE$11=$AL$2,OR($AH$11="Northbound",$AH$11="Eastbound")),'Raw Data'!AQ514,IF(AND($AE$11=$AL$3,OR($AH$11="Northbound",$AH$11="Eastbound")),'Raw Data'!AQ721,IF(AND($AE$11=$AL$4,OR($AH$11="Northbound",$AH$11="Eastbound")),'Raw Data'!AQ928,IF(AND($AE$11=$AL$5,OR($AH$11="Northbound",$AH$11="Eastbound")),'Raw Data'!AQ1135,IF(AND($AE$11=$AL$6,OR($AH$11="Northbound",$AH$11="Eastbound")),'Raw Data'!AQ1342,IF(AND($AE$11=$AL$7,OR($AH$11="Northbound",$AH$11="Eastbound")),'Raw Data'!AQ1549,IF(AND($AE$11=$AL$1,OR($AH$11="Southbound",$AH$11="Westbound")),'Raw Data'!AQ308,IF(AND($AE$11=$AL$2,OR($AH$11="Southbound",$AH$11="Westbound")),'Raw Data'!AQ515,IF(AND($AE$11=$AL$3,OR($AH$11="Southbound",$AH$11="Westbound")),'Raw Data'!AQ722,IF(AND($AE$11=$AL$4,OR($AH$11="Southbound",$AH$11="Westbound")),'Raw Data'!AQ929,IF(AND($AE$11=$AL$5,OR($AH$11="Southbound",$AH$11="Westbound")),'Raw Data'!AQ1136,IF(AND($AE$11=$AL$6,OR($AH$11="Southbound",$AH$11="Westbound")),'Raw Data'!AQ1343,IF(AND($AE$11=$AL$7,OR($AH$11="Southbound",$AH$11="Westbound")),'Raw Data'!AQ1550,IF(AND($AE$11=$AL$1,$AH$11="Combined"),SUM('Raw Data'!AQ307:AQ308),IF(AND($AE$11=$AL$2,$AH$11="Combined"),SUM('Raw Data'!AQ514:AQ515),IF(AND($AE$11=$AL$3,$AH$11="Combined"),SUM('Raw Data'!AQ721:AQ722),IF(AND($AE$11=$AL$4,$AH$11="Combined"),SUM('Raw Data'!AQ928:AQ929),IF(AND($AE$11=$AL$5,$AH$11="Combined"),SUM('Raw Data'!AQ1135:AQ1136),IF(AND($AE$11=$AL$6,$AH$11="Combined"),SUM('Raw Data'!AQ1342:AQ1343),IF(AND($AE$11=$AL$7,$AH$11="Combined"),SUM('Raw Data'!AQ1549:AQ1550),"Error")))))))))))))))))))))</f>
        <v>1</v>
      </c>
      <c r="H106" s="6">
        <f>IF(AND($AE$11=$AL$1,OR($AH$11="Northbound",$AH$11="Eastbound")),'Raw Data'!AR307,IF(AND($AE$11=$AL$2,OR($AH$11="Northbound",$AH$11="Eastbound")),'Raw Data'!AR514,IF(AND($AE$11=$AL$3,OR($AH$11="Northbound",$AH$11="Eastbound")),'Raw Data'!AR721,IF(AND($AE$11=$AL$4,OR($AH$11="Northbound",$AH$11="Eastbound")),'Raw Data'!AR928,IF(AND($AE$11=$AL$5,OR($AH$11="Northbound",$AH$11="Eastbound")),'Raw Data'!AR1135,IF(AND($AE$11=$AL$6,OR($AH$11="Northbound",$AH$11="Eastbound")),'Raw Data'!AR1342,IF(AND($AE$11=$AL$7,OR($AH$11="Northbound",$AH$11="Eastbound")),'Raw Data'!AR1549,IF(AND($AE$11=$AL$1,OR($AH$11="Southbound",$AH$11="Westbound")),'Raw Data'!AR308,IF(AND($AE$11=$AL$2,OR($AH$11="Southbound",$AH$11="Westbound")),'Raw Data'!AR515,IF(AND($AE$11=$AL$3,OR($AH$11="Southbound",$AH$11="Westbound")),'Raw Data'!AR722,IF(AND($AE$11=$AL$4,OR($AH$11="Southbound",$AH$11="Westbound")),'Raw Data'!AR929,IF(AND($AE$11=$AL$5,OR($AH$11="Southbound",$AH$11="Westbound")),'Raw Data'!AR1136,IF(AND($AE$11=$AL$6,OR($AH$11="Southbound",$AH$11="Westbound")),'Raw Data'!AR1343,IF(AND($AE$11=$AL$7,OR($AH$11="Southbound",$AH$11="Westbound")),'Raw Data'!AR1550,IF(AND($AE$11=$AL$1,$AH$11="Combined"),SUM('Raw Data'!AR307:AR308),IF(AND($AE$11=$AL$2,$AH$11="Combined"),SUM('Raw Data'!AR514:AR515),IF(AND($AE$11=$AL$3,$AH$11="Combined"),SUM('Raw Data'!AR721:AR722),IF(AND($AE$11=$AL$4,$AH$11="Combined"),SUM('Raw Data'!AR928:AR929),IF(AND($AE$11=$AL$5,$AH$11="Combined"),SUM('Raw Data'!AR1135:AR1136),IF(AND($AE$11=$AL$6,$AH$11="Combined"),SUM('Raw Data'!AR1342:AR1343),IF(AND($AE$11=$AL$7,$AH$11="Combined"),SUM('Raw Data'!AR1549:AR1550),"Error")))))))))))))))))))))</f>
        <v>0</v>
      </c>
      <c r="I106" s="6">
        <f>IF(AND($AE$11=$AL$1,OR($AH$11="Northbound",$AH$11="Eastbound")),'Raw Data'!AS307,IF(AND($AE$11=$AL$2,OR($AH$11="Northbound",$AH$11="Eastbound")),'Raw Data'!AS514,IF(AND($AE$11=$AL$3,OR($AH$11="Northbound",$AH$11="Eastbound")),'Raw Data'!AS721,IF(AND($AE$11=$AL$4,OR($AH$11="Northbound",$AH$11="Eastbound")),'Raw Data'!AS928,IF(AND($AE$11=$AL$5,OR($AH$11="Northbound",$AH$11="Eastbound")),'Raw Data'!AS1135,IF(AND($AE$11=$AL$6,OR($AH$11="Northbound",$AH$11="Eastbound")),'Raw Data'!AS1342,IF(AND($AE$11=$AL$7,OR($AH$11="Northbound",$AH$11="Eastbound")),'Raw Data'!AS1549,IF(AND($AE$11=$AL$1,OR($AH$11="Southbound",$AH$11="Westbound")),'Raw Data'!AS308,IF(AND($AE$11=$AL$2,OR($AH$11="Southbound",$AH$11="Westbound")),'Raw Data'!AS515,IF(AND($AE$11=$AL$3,OR($AH$11="Southbound",$AH$11="Westbound")),'Raw Data'!AS722,IF(AND($AE$11=$AL$4,OR($AH$11="Southbound",$AH$11="Westbound")),'Raw Data'!AS929,IF(AND($AE$11=$AL$5,OR($AH$11="Southbound",$AH$11="Westbound")),'Raw Data'!AS1136,IF(AND($AE$11=$AL$6,OR($AH$11="Southbound",$AH$11="Westbound")),'Raw Data'!AS1343,IF(AND($AE$11=$AL$7,OR($AH$11="Southbound",$AH$11="Westbound")),'Raw Data'!AS1550,IF(AND($AE$11=$AL$1,$AH$11="Combined"),SUM('Raw Data'!AS307:AS308),IF(AND($AE$11=$AL$2,$AH$11="Combined"),SUM('Raw Data'!AS514:AS515),IF(AND($AE$11=$AL$3,$AH$11="Combined"),SUM('Raw Data'!AS721:AS722),IF(AND($AE$11=$AL$4,$AH$11="Combined"),SUM('Raw Data'!AS928:AS929),IF(AND($AE$11=$AL$5,$AH$11="Combined"),SUM('Raw Data'!AS1135:AS1136),IF(AND($AE$11=$AL$6,$AH$11="Combined"),SUM('Raw Data'!AS1342:AS1343),IF(AND($AE$11=$AL$7,$AH$11="Combined"),SUM('Raw Data'!AS1549:AS1550),"Error")))))))))))))))))))))</f>
        <v>0</v>
      </c>
      <c r="J106" s="6">
        <f>IF(AND($AE$11=$AL$1,OR($AH$11="Northbound",$AH$11="Eastbound")),'Raw Data'!AT307,IF(AND($AE$11=$AL$2,OR($AH$11="Northbound",$AH$11="Eastbound")),'Raw Data'!AT514,IF(AND($AE$11=$AL$3,OR($AH$11="Northbound",$AH$11="Eastbound")),'Raw Data'!AT721,IF(AND($AE$11=$AL$4,OR($AH$11="Northbound",$AH$11="Eastbound")),'Raw Data'!AT928,IF(AND($AE$11=$AL$5,OR($AH$11="Northbound",$AH$11="Eastbound")),'Raw Data'!AT1135,IF(AND($AE$11=$AL$6,OR($AH$11="Northbound",$AH$11="Eastbound")),'Raw Data'!AT1342,IF(AND($AE$11=$AL$7,OR($AH$11="Northbound",$AH$11="Eastbound")),'Raw Data'!AT1549,IF(AND($AE$11=$AL$1,OR($AH$11="Southbound",$AH$11="Westbound")),'Raw Data'!AT308,IF(AND($AE$11=$AL$2,OR($AH$11="Southbound",$AH$11="Westbound")),'Raw Data'!AT515,IF(AND($AE$11=$AL$3,OR($AH$11="Southbound",$AH$11="Westbound")),'Raw Data'!AT722,IF(AND($AE$11=$AL$4,OR($AH$11="Southbound",$AH$11="Westbound")),'Raw Data'!AT929,IF(AND($AE$11=$AL$5,OR($AH$11="Southbound",$AH$11="Westbound")),'Raw Data'!AT1136,IF(AND($AE$11=$AL$6,OR($AH$11="Southbound",$AH$11="Westbound")),'Raw Data'!AT1343,IF(AND($AE$11=$AL$7,OR($AH$11="Southbound",$AH$11="Westbound")),'Raw Data'!AT1550,IF(AND($AE$11=$AL$1,$AH$11="Combined"),SUM('Raw Data'!AT307:AT308),IF(AND($AE$11=$AL$2,$AH$11="Combined"),SUM('Raw Data'!AT514:AT515),IF(AND($AE$11=$AL$3,$AH$11="Combined"),SUM('Raw Data'!AT721:AT722),IF(AND($AE$11=$AL$4,$AH$11="Combined"),SUM('Raw Data'!AT928:AT929),IF(AND($AE$11=$AL$5,$AH$11="Combined"),SUM('Raw Data'!AT1135:AT1136),IF(AND($AE$11=$AL$6,$AH$11="Combined"),SUM('Raw Data'!AT1342:AT1343),IF(AND($AE$11=$AL$7,$AH$11="Combined"),SUM('Raw Data'!AT1549:AT1550),"Error")))))))))))))))))))))</f>
        <v>0</v>
      </c>
      <c r="K106" s="6">
        <f>IF(AND($AE$11=$AL$1,OR($AH$11="Northbound",$AH$11="Eastbound")),'Raw Data'!AU307,IF(AND($AE$11=$AL$2,OR($AH$11="Northbound",$AH$11="Eastbound")),'Raw Data'!AU514,IF(AND($AE$11=$AL$3,OR($AH$11="Northbound",$AH$11="Eastbound")),'Raw Data'!AU721,IF(AND($AE$11=$AL$4,OR($AH$11="Northbound",$AH$11="Eastbound")),'Raw Data'!AU928,IF(AND($AE$11=$AL$5,OR($AH$11="Northbound",$AH$11="Eastbound")),'Raw Data'!AU1135,IF(AND($AE$11=$AL$6,OR($AH$11="Northbound",$AH$11="Eastbound")),'Raw Data'!AU1342,IF(AND($AE$11=$AL$7,OR($AH$11="Northbound",$AH$11="Eastbound")),'Raw Data'!AU1549,IF(AND($AE$11=$AL$1,OR($AH$11="Southbound",$AH$11="Westbound")),'Raw Data'!AU308,IF(AND($AE$11=$AL$2,OR($AH$11="Southbound",$AH$11="Westbound")),'Raw Data'!AU515,IF(AND($AE$11=$AL$3,OR($AH$11="Southbound",$AH$11="Westbound")),'Raw Data'!AU722,IF(AND($AE$11=$AL$4,OR($AH$11="Southbound",$AH$11="Westbound")),'Raw Data'!AU929,IF(AND($AE$11=$AL$5,OR($AH$11="Southbound",$AH$11="Westbound")),'Raw Data'!AU1136,IF(AND($AE$11=$AL$6,OR($AH$11="Southbound",$AH$11="Westbound")),'Raw Data'!AU1343,IF(AND($AE$11=$AL$7,OR($AH$11="Southbound",$AH$11="Westbound")),'Raw Data'!AU1550,IF(AND($AE$11=$AL$1,$AH$11="Combined"),SUM('Raw Data'!AU307:AU308),IF(AND($AE$11=$AL$2,$AH$11="Combined"),SUM('Raw Data'!AU514:AU515),IF(AND($AE$11=$AL$3,$AH$11="Combined"),SUM('Raw Data'!AU721:AU722),IF(AND($AE$11=$AL$4,$AH$11="Combined"),SUM('Raw Data'!AU928:AU929),IF(AND($AE$11=$AL$5,$AH$11="Combined"),SUM('Raw Data'!AU1135:AU1136),IF(AND($AE$11=$AL$6,$AH$11="Combined"),SUM('Raw Data'!AU1342:AU1343),IF(AND($AE$11=$AL$7,$AH$11="Combined"),SUM('Raw Data'!AU1549:AU1550),"Error")))))))))))))))))))))</f>
        <v>0</v>
      </c>
      <c r="L106" s="6">
        <f>IF(AND($AE$11=$AL$1,OR($AH$11="Northbound",$AH$11="Eastbound")),'Raw Data'!AV307,IF(AND($AE$11=$AL$2,OR($AH$11="Northbound",$AH$11="Eastbound")),'Raw Data'!AV514,IF(AND($AE$11=$AL$3,OR($AH$11="Northbound",$AH$11="Eastbound")),'Raw Data'!AV721,IF(AND($AE$11=$AL$4,OR($AH$11="Northbound",$AH$11="Eastbound")),'Raw Data'!AV928,IF(AND($AE$11=$AL$5,OR($AH$11="Northbound",$AH$11="Eastbound")),'Raw Data'!AV1135,IF(AND($AE$11=$AL$6,OR($AH$11="Northbound",$AH$11="Eastbound")),'Raw Data'!AV1342,IF(AND($AE$11=$AL$7,OR($AH$11="Northbound",$AH$11="Eastbound")),'Raw Data'!AV1549,IF(AND($AE$11=$AL$1,OR($AH$11="Southbound",$AH$11="Westbound")),'Raw Data'!AV308,IF(AND($AE$11=$AL$2,OR($AH$11="Southbound",$AH$11="Westbound")),'Raw Data'!AV515,IF(AND($AE$11=$AL$3,OR($AH$11="Southbound",$AH$11="Westbound")),'Raw Data'!AV722,IF(AND($AE$11=$AL$4,OR($AH$11="Southbound",$AH$11="Westbound")),'Raw Data'!AV929,IF(AND($AE$11=$AL$5,OR($AH$11="Southbound",$AH$11="Westbound")),'Raw Data'!AV1136,IF(AND($AE$11=$AL$6,OR($AH$11="Southbound",$AH$11="Westbound")),'Raw Data'!AV1343,IF(AND($AE$11=$AL$7,OR($AH$11="Southbound",$AH$11="Westbound")),'Raw Data'!AV1550,IF(AND($AE$11=$AL$1,$AH$11="Combined"),SUM('Raw Data'!AV307:AV308),IF(AND($AE$11=$AL$2,$AH$11="Combined"),SUM('Raw Data'!AV514:AV515),IF(AND($AE$11=$AL$3,$AH$11="Combined"),SUM('Raw Data'!AV721:AV722),IF(AND($AE$11=$AL$4,$AH$11="Combined"),SUM('Raw Data'!AV928:AV929),IF(AND($AE$11=$AL$5,$AH$11="Combined"),SUM('Raw Data'!AV1135:AV1136),IF(AND($AE$11=$AL$6,$AH$11="Combined"),SUM('Raw Data'!AV1342:AV1343),IF(AND($AE$11=$AL$7,$AH$11="Combined"),SUM('Raw Data'!AV1549:AV1550),"Error")))))))))))))))))))))</f>
        <v>0</v>
      </c>
      <c r="M106" s="6">
        <f>IF(AND($AE$11=$AL$1,OR($AH$11="Northbound",$AH$11="Eastbound")),'Raw Data'!AW307,IF(AND($AE$11=$AL$2,OR($AH$11="Northbound",$AH$11="Eastbound")),'Raw Data'!AW514,IF(AND($AE$11=$AL$3,OR($AH$11="Northbound",$AH$11="Eastbound")),'Raw Data'!AW721,IF(AND($AE$11=$AL$4,OR($AH$11="Northbound",$AH$11="Eastbound")),'Raw Data'!AW928,IF(AND($AE$11=$AL$5,OR($AH$11="Northbound",$AH$11="Eastbound")),'Raw Data'!AW1135,IF(AND($AE$11=$AL$6,OR($AH$11="Northbound",$AH$11="Eastbound")),'Raw Data'!AW1342,IF(AND($AE$11=$AL$7,OR($AH$11="Northbound",$AH$11="Eastbound")),'Raw Data'!AW1549,IF(AND($AE$11=$AL$1,OR($AH$11="Southbound",$AH$11="Westbound")),'Raw Data'!AW308,IF(AND($AE$11=$AL$2,OR($AH$11="Southbound",$AH$11="Westbound")),'Raw Data'!AW515,IF(AND($AE$11=$AL$3,OR($AH$11="Southbound",$AH$11="Westbound")),'Raw Data'!AW722,IF(AND($AE$11=$AL$4,OR($AH$11="Southbound",$AH$11="Westbound")),'Raw Data'!AW929,IF(AND($AE$11=$AL$5,OR($AH$11="Southbound",$AH$11="Westbound")),'Raw Data'!AW1136,IF(AND($AE$11=$AL$6,OR($AH$11="Southbound",$AH$11="Westbound")),'Raw Data'!AW1343,IF(AND($AE$11=$AL$7,OR($AH$11="Southbound",$AH$11="Westbound")),'Raw Data'!AW1550,IF(AND($AE$11=$AL$1,$AH$11="Combined"),SUM('Raw Data'!AW307:AW308),IF(AND($AE$11=$AL$2,$AH$11="Combined"),SUM('Raw Data'!AW514:AW515),IF(AND($AE$11=$AL$3,$AH$11="Combined"),SUM('Raw Data'!AW721:AW722),IF(AND($AE$11=$AL$4,$AH$11="Combined"),SUM('Raw Data'!AW928:AW929),IF(AND($AE$11=$AL$5,$AH$11="Combined"),SUM('Raw Data'!AW1135:AW1136),IF(AND($AE$11=$AL$6,$AH$11="Combined"),SUM('Raw Data'!AW1342:AW1343),IF(AND($AE$11=$AL$7,$AH$11="Combined"),SUM('Raw Data'!AW1549:AW1550),"Error")))))))))))))))))))))</f>
        <v>0</v>
      </c>
      <c r="N106" s="6">
        <f>IF(AND($AE$11=$AL$1,OR($AH$11="Northbound",$AH$11="Eastbound")),'Raw Data'!AX307,IF(AND($AE$11=$AL$2,OR($AH$11="Northbound",$AH$11="Eastbound")),'Raw Data'!AX514,IF(AND($AE$11=$AL$3,OR($AH$11="Northbound",$AH$11="Eastbound")),'Raw Data'!AX721,IF(AND($AE$11=$AL$4,OR($AH$11="Northbound",$AH$11="Eastbound")),'Raw Data'!AX928,IF(AND($AE$11=$AL$5,OR($AH$11="Northbound",$AH$11="Eastbound")),'Raw Data'!AX1135,IF(AND($AE$11=$AL$6,OR($AH$11="Northbound",$AH$11="Eastbound")),'Raw Data'!AX1342,IF(AND($AE$11=$AL$7,OR($AH$11="Northbound",$AH$11="Eastbound")),'Raw Data'!AX1549,IF(AND($AE$11=$AL$1,OR($AH$11="Southbound",$AH$11="Westbound")),'Raw Data'!AX308,IF(AND($AE$11=$AL$2,OR($AH$11="Southbound",$AH$11="Westbound")),'Raw Data'!AX515,IF(AND($AE$11=$AL$3,OR($AH$11="Southbound",$AH$11="Westbound")),'Raw Data'!AX722,IF(AND($AE$11=$AL$4,OR($AH$11="Southbound",$AH$11="Westbound")),'Raw Data'!AX929,IF(AND($AE$11=$AL$5,OR($AH$11="Southbound",$AH$11="Westbound")),'Raw Data'!AX1136,IF(AND($AE$11=$AL$6,OR($AH$11="Southbound",$AH$11="Westbound")),'Raw Data'!AX1343,IF(AND($AE$11=$AL$7,OR($AH$11="Southbound",$AH$11="Westbound")),'Raw Data'!AX1550,IF(AND($AE$11=$AL$1,$AH$11="Combined"),SUM('Raw Data'!AX307:AX308),IF(AND($AE$11=$AL$2,$AH$11="Combined"),SUM('Raw Data'!AX514:AX515),IF(AND($AE$11=$AL$3,$AH$11="Combined"),SUM('Raw Data'!AX721:AX722),IF(AND($AE$11=$AL$4,$AH$11="Combined"),SUM('Raw Data'!AX928:AX929),IF(AND($AE$11=$AL$5,$AH$11="Combined"),SUM('Raw Data'!AX1135:AX1136),IF(AND($AE$11=$AL$6,$AH$11="Combined"),SUM('Raw Data'!AX1342:AX1343),IF(AND($AE$11=$AL$7,$AH$11="Combined"),SUM('Raw Data'!AX1549:AX1550),"Error")))))))))))))))))))))</f>
        <v>0</v>
      </c>
      <c r="O106" s="6">
        <f>IF(AND($AE$11=$AL$1,OR($AH$11="Northbound",$AH$11="Eastbound")),'Raw Data'!AY307,IF(AND($AE$11=$AL$2,OR($AH$11="Northbound",$AH$11="Eastbound")),'Raw Data'!AY514,IF(AND($AE$11=$AL$3,OR($AH$11="Northbound",$AH$11="Eastbound")),'Raw Data'!AY721,IF(AND($AE$11=$AL$4,OR($AH$11="Northbound",$AH$11="Eastbound")),'Raw Data'!AY928,IF(AND($AE$11=$AL$5,OR($AH$11="Northbound",$AH$11="Eastbound")),'Raw Data'!AY1135,IF(AND($AE$11=$AL$6,OR($AH$11="Northbound",$AH$11="Eastbound")),'Raw Data'!AY1342,IF(AND($AE$11=$AL$7,OR($AH$11="Northbound",$AH$11="Eastbound")),'Raw Data'!AY1549,IF(AND($AE$11=$AL$1,OR($AH$11="Southbound",$AH$11="Westbound")),'Raw Data'!AY308,IF(AND($AE$11=$AL$2,OR($AH$11="Southbound",$AH$11="Westbound")),'Raw Data'!AY515,IF(AND($AE$11=$AL$3,OR($AH$11="Southbound",$AH$11="Westbound")),'Raw Data'!AY722,IF(AND($AE$11=$AL$4,OR($AH$11="Southbound",$AH$11="Westbound")),'Raw Data'!AY929,IF(AND($AE$11=$AL$5,OR($AH$11="Southbound",$AH$11="Westbound")),'Raw Data'!AY1136,IF(AND($AE$11=$AL$6,OR($AH$11="Southbound",$AH$11="Westbound")),'Raw Data'!AY1343,IF(AND($AE$11=$AL$7,OR($AH$11="Southbound",$AH$11="Westbound")),'Raw Data'!AY1550,IF(AND($AE$11=$AL$1,$AH$11="Combined"),SUM('Raw Data'!AY307:AY308),IF(AND($AE$11=$AL$2,$AH$11="Combined"),SUM('Raw Data'!AY514:AY515),IF(AND($AE$11=$AL$3,$AH$11="Combined"),SUM('Raw Data'!AY721:AY722),IF(AND($AE$11=$AL$4,$AH$11="Combined"),SUM('Raw Data'!AY928:AY929),IF(AND($AE$11=$AL$5,$AH$11="Combined"),SUM('Raw Data'!AY1135:AY1136),IF(AND($AE$11=$AL$6,$AH$11="Combined"),SUM('Raw Data'!AY1342:AY1343),IF(AND($AE$11=$AL$7,$AH$11="Combined"),SUM('Raw Data'!AY1549:AY1550),"Error")))))))))))))))))))))</f>
        <v>0</v>
      </c>
      <c r="P106" s="6">
        <f>IF(AND($AE$11=$AL$1,OR($AH$11="Northbound",$AH$11="Eastbound")),'Raw Data'!AZ307,IF(AND($AE$11=$AL$2,OR($AH$11="Northbound",$AH$11="Eastbound")),'Raw Data'!AZ514,IF(AND($AE$11=$AL$3,OR($AH$11="Northbound",$AH$11="Eastbound")),'Raw Data'!AZ721,IF(AND($AE$11=$AL$4,OR($AH$11="Northbound",$AH$11="Eastbound")),'Raw Data'!AZ928,IF(AND($AE$11=$AL$5,OR($AH$11="Northbound",$AH$11="Eastbound")),'Raw Data'!AZ1135,IF(AND($AE$11=$AL$6,OR($AH$11="Northbound",$AH$11="Eastbound")),'Raw Data'!AZ1342,IF(AND($AE$11=$AL$7,OR($AH$11="Northbound",$AH$11="Eastbound")),'Raw Data'!AZ1549,IF(AND($AE$11=$AL$1,OR($AH$11="Southbound",$AH$11="Westbound")),'Raw Data'!AZ308,IF(AND($AE$11=$AL$2,OR($AH$11="Southbound",$AH$11="Westbound")),'Raw Data'!AZ515,IF(AND($AE$11=$AL$3,OR($AH$11="Southbound",$AH$11="Westbound")),'Raw Data'!AZ722,IF(AND($AE$11=$AL$4,OR($AH$11="Southbound",$AH$11="Westbound")),'Raw Data'!AZ929,IF(AND($AE$11=$AL$5,OR($AH$11="Southbound",$AH$11="Westbound")),'Raw Data'!AZ1136,IF(AND($AE$11=$AL$6,OR($AH$11="Southbound",$AH$11="Westbound")),'Raw Data'!AZ1343,IF(AND($AE$11=$AL$7,OR($AH$11="Southbound",$AH$11="Westbound")),'Raw Data'!AZ1550,IF(AND($AE$11=$AL$1,$AH$11="Combined"),SUM('Raw Data'!AZ307:AZ308),IF(AND($AE$11=$AL$2,$AH$11="Combined"),SUM('Raw Data'!AZ514:AZ515),IF(AND($AE$11=$AL$3,$AH$11="Combined"),SUM('Raw Data'!AZ721:AZ722),IF(AND($AE$11=$AL$4,$AH$11="Combined"),SUM('Raw Data'!AZ928:AZ929),IF(AND($AE$11=$AL$5,$AH$11="Combined"),SUM('Raw Data'!AZ1135:AZ1136),IF(AND($AE$11=$AL$6,$AH$11="Combined"),SUM('Raw Data'!AZ1342:AZ1343),IF(AND($AE$11=$AL$7,$AH$11="Combined"),SUM('Raw Data'!AZ1549:AZ1550),"Error")))))))))))))))))))))</f>
        <v>0</v>
      </c>
      <c r="Q106" s="6">
        <f>IF(AND($AE$11=$AL$1,OR($AH$11="Northbound",$AH$11="Eastbound")),'Raw Data'!BA307,IF(AND($AE$11=$AL$2,OR($AH$11="Northbound",$AH$11="Eastbound")),'Raw Data'!BA514,IF(AND($AE$11=$AL$3,OR($AH$11="Northbound",$AH$11="Eastbound")),'Raw Data'!BA721,IF(AND($AE$11=$AL$4,OR($AH$11="Northbound",$AH$11="Eastbound")),'Raw Data'!BA928,IF(AND($AE$11=$AL$5,OR($AH$11="Northbound",$AH$11="Eastbound")),'Raw Data'!BA1135,IF(AND($AE$11=$AL$6,OR($AH$11="Northbound",$AH$11="Eastbound")),'Raw Data'!BA1342,IF(AND($AE$11=$AL$7,OR($AH$11="Northbound",$AH$11="Eastbound")),'Raw Data'!BA1549,IF(AND($AE$11=$AL$1,OR($AH$11="Southbound",$AH$11="Westbound")),'Raw Data'!BA308,IF(AND($AE$11=$AL$2,OR($AH$11="Southbound",$AH$11="Westbound")),'Raw Data'!BA515,IF(AND($AE$11=$AL$3,OR($AH$11="Southbound",$AH$11="Westbound")),'Raw Data'!BA722,IF(AND($AE$11=$AL$4,OR($AH$11="Southbound",$AH$11="Westbound")),'Raw Data'!BA929,IF(AND($AE$11=$AL$5,OR($AH$11="Southbound",$AH$11="Westbound")),'Raw Data'!BA1136,IF(AND($AE$11=$AL$6,OR($AH$11="Southbound",$AH$11="Westbound")),'Raw Data'!BA1343,IF(AND($AE$11=$AL$7,OR($AH$11="Southbound",$AH$11="Westbound")),'Raw Data'!BA1550,IF(AND($AE$11=$AL$1,$AH$11="Combined"),SUM('Raw Data'!BA307:BA308),IF(AND($AE$11=$AL$2,$AH$11="Combined"),SUM('Raw Data'!BA514:BA515),IF(AND($AE$11=$AL$3,$AH$11="Combined"),SUM('Raw Data'!BA721:BA722),IF(AND($AE$11=$AL$4,$AH$11="Combined"),SUM('Raw Data'!BA928:BA929),IF(AND($AE$11=$AL$5,$AH$11="Combined"),SUM('Raw Data'!BA1135:BA1136),IF(AND($AE$11=$AL$6,$AH$11="Combined"),SUM('Raw Data'!BA1342:BA1343),IF(AND($AE$11=$AL$7,$AH$11="Combined"),SUM('Raw Data'!BA1549:BA1550),"Error")))))))))))))))))))))</f>
        <v>0</v>
      </c>
      <c r="R106" s="6">
        <f>IF(AND($AE$11=$AL$1,OR($AH$11="Northbound",$AH$11="Eastbound")),'Raw Data'!BB307,IF(AND($AE$11=$AL$2,OR($AH$11="Northbound",$AH$11="Eastbound")),'Raw Data'!BB514,IF(AND($AE$11=$AL$3,OR($AH$11="Northbound",$AH$11="Eastbound")),'Raw Data'!BB721,IF(AND($AE$11=$AL$4,OR($AH$11="Northbound",$AH$11="Eastbound")),'Raw Data'!BB928,IF(AND($AE$11=$AL$5,OR($AH$11="Northbound",$AH$11="Eastbound")),'Raw Data'!BB1135,IF(AND($AE$11=$AL$6,OR($AH$11="Northbound",$AH$11="Eastbound")),'Raw Data'!BB1342,IF(AND($AE$11=$AL$7,OR($AH$11="Northbound",$AH$11="Eastbound")),'Raw Data'!BB1549,IF(AND($AE$11=$AL$1,OR($AH$11="Southbound",$AH$11="Westbound")),'Raw Data'!BB308,IF(AND($AE$11=$AL$2,OR($AH$11="Southbound",$AH$11="Westbound")),'Raw Data'!BB515,IF(AND($AE$11=$AL$3,OR($AH$11="Southbound",$AH$11="Westbound")),'Raw Data'!BB722,IF(AND($AE$11=$AL$4,OR($AH$11="Southbound",$AH$11="Westbound")),'Raw Data'!BB929,IF(AND($AE$11=$AL$5,OR($AH$11="Southbound",$AH$11="Westbound")),'Raw Data'!BB1136,IF(AND($AE$11=$AL$6,OR($AH$11="Southbound",$AH$11="Westbound")),'Raw Data'!BB1343,IF(AND($AE$11=$AL$7,OR($AH$11="Southbound",$AH$11="Westbound")),'Raw Data'!BB1550,IF(AND($AE$11=$AL$1,$AH$11="Combined"),SUM('Raw Data'!BB307:BB308),IF(AND($AE$11=$AL$2,$AH$11="Combined"),SUM('Raw Data'!BB514:BB515),IF(AND($AE$11=$AL$3,$AH$11="Combined"),SUM('Raw Data'!BB721:BB722),IF(AND($AE$11=$AL$4,$AH$11="Combined"),SUM('Raw Data'!BB928:BB929),IF(AND($AE$11=$AL$5,$AH$11="Combined"),SUM('Raw Data'!BB1135:BB1136),IF(AND($AE$11=$AL$6,$AH$11="Combined"),SUM('Raw Data'!BB1342:BB1343),IF(AND($AE$11=$AL$7,$AH$11="Combined"),SUM('Raw Data'!BB1549:BB1550),"Error")))))))))))))))))))))</f>
        <v>0</v>
      </c>
      <c r="S106" s="6">
        <f>IF(AND($AE$11=$AL$1,OR($AH$11="Northbound",$AH$11="Eastbound")),'Raw Data'!BC307,IF(AND($AE$11=$AL$2,OR($AH$11="Northbound",$AH$11="Eastbound")),'Raw Data'!BC514,IF(AND($AE$11=$AL$3,OR($AH$11="Northbound",$AH$11="Eastbound")),'Raw Data'!BC721,IF(AND($AE$11=$AL$4,OR($AH$11="Northbound",$AH$11="Eastbound")),'Raw Data'!BC928,IF(AND($AE$11=$AL$5,OR($AH$11="Northbound",$AH$11="Eastbound")),'Raw Data'!BC1135,IF(AND($AE$11=$AL$6,OR($AH$11="Northbound",$AH$11="Eastbound")),'Raw Data'!BC1342,IF(AND($AE$11=$AL$7,OR($AH$11="Northbound",$AH$11="Eastbound")),'Raw Data'!BC1549,IF(AND($AE$11=$AL$1,OR($AH$11="Southbound",$AH$11="Westbound")),'Raw Data'!BC308,IF(AND($AE$11=$AL$2,OR($AH$11="Southbound",$AH$11="Westbound")),'Raw Data'!BC515,IF(AND($AE$11=$AL$3,OR($AH$11="Southbound",$AH$11="Westbound")),'Raw Data'!BC722,IF(AND($AE$11=$AL$4,OR($AH$11="Southbound",$AH$11="Westbound")),'Raw Data'!BC929,IF(AND($AE$11=$AL$5,OR($AH$11="Southbound",$AH$11="Westbound")),'Raw Data'!BC1136,IF(AND($AE$11=$AL$6,OR($AH$11="Southbound",$AH$11="Westbound")),'Raw Data'!BC1343,IF(AND($AE$11=$AL$7,OR($AH$11="Southbound",$AH$11="Westbound")),'Raw Data'!BC1550,IF(AND($AE$11=$AL$1,$AH$11="Combined"),SUM('Raw Data'!BC307:BC308),IF(AND($AE$11=$AL$2,$AH$11="Combined"),SUM('Raw Data'!BC514:BC515),IF(AND($AE$11=$AL$3,$AH$11="Combined"),SUM('Raw Data'!BC721:BC722),IF(AND($AE$11=$AL$4,$AH$11="Combined"),SUM('Raw Data'!BC928:BC929),IF(AND($AE$11=$AL$5,$AH$11="Combined"),SUM('Raw Data'!BC1135:BC1136),IF(AND($AE$11=$AL$6,$AH$11="Combined"),SUM('Raw Data'!BC1342:BC1343),IF(AND($AE$11=$AL$7,$AH$11="Combined"),SUM('Raw Data'!BC1549:BC1550),"Error")))))))))))))))))))))</f>
        <v>0</v>
      </c>
      <c r="T106" s="6">
        <f>IF(AND($AE$11=$AL$1,OR($AH$11="Northbound",$AH$11="Eastbound")),'Raw Data'!BD307,IF(AND($AE$11=$AL$2,OR($AH$11="Northbound",$AH$11="Eastbound")),'Raw Data'!BD514,IF(AND($AE$11=$AL$3,OR($AH$11="Northbound",$AH$11="Eastbound")),'Raw Data'!BD721,IF(AND($AE$11=$AL$4,OR($AH$11="Northbound",$AH$11="Eastbound")),'Raw Data'!BD928,IF(AND($AE$11=$AL$5,OR($AH$11="Northbound",$AH$11="Eastbound")),'Raw Data'!BD1135,IF(AND($AE$11=$AL$6,OR($AH$11="Northbound",$AH$11="Eastbound")),'Raw Data'!BD1342,IF(AND($AE$11=$AL$7,OR($AH$11="Northbound",$AH$11="Eastbound")),'Raw Data'!BD1549,IF(AND($AE$11=$AL$1,OR($AH$11="Southbound",$AH$11="Westbound")),'Raw Data'!BD308,IF(AND($AE$11=$AL$2,OR($AH$11="Southbound",$AH$11="Westbound")),'Raw Data'!BD515,IF(AND($AE$11=$AL$3,OR($AH$11="Southbound",$AH$11="Westbound")),'Raw Data'!BD722,IF(AND($AE$11=$AL$4,OR($AH$11="Southbound",$AH$11="Westbound")),'Raw Data'!BD929,IF(AND($AE$11=$AL$5,OR($AH$11="Southbound",$AH$11="Westbound")),'Raw Data'!BD1136,IF(AND($AE$11=$AL$6,OR($AH$11="Southbound",$AH$11="Westbound")),'Raw Data'!BD1343,IF(AND($AE$11=$AL$7,OR($AH$11="Southbound",$AH$11="Westbound")),'Raw Data'!BD1550,IF(AND($AE$11=$AL$1,$AH$11="Combined"),SUM('Raw Data'!BD307:BD308),IF(AND($AE$11=$AL$2,$AH$11="Combined"),SUM('Raw Data'!BD514:BD515),IF(AND($AE$11=$AL$3,$AH$11="Combined"),SUM('Raw Data'!BD721:BD722),IF(AND($AE$11=$AL$4,$AH$11="Combined"),SUM('Raw Data'!BD928:BD929),IF(AND($AE$11=$AL$5,$AH$11="Combined"),SUM('Raw Data'!BD1135:BD1136),IF(AND($AE$11=$AL$6,$AH$11="Combined"),SUM('Raw Data'!BD1342:BD1343),IF(AND($AE$11=$AL$7,$AH$11="Combined"),SUM('Raw Data'!BD1549:BD1550),"Error")))))))))))))))))))))</f>
        <v>0</v>
      </c>
      <c r="U106" s="6">
        <f>IF(AND($AE$11=$AL$1,OR($AH$11="Northbound",$AH$11="Eastbound")),'Raw Data'!BE307,IF(AND($AE$11=$AL$2,OR($AH$11="Northbound",$AH$11="Eastbound")),'Raw Data'!BE514,IF(AND($AE$11=$AL$3,OR($AH$11="Northbound",$AH$11="Eastbound")),'Raw Data'!BE721,IF(AND($AE$11=$AL$4,OR($AH$11="Northbound",$AH$11="Eastbound")),'Raw Data'!BE928,IF(AND($AE$11=$AL$5,OR($AH$11="Northbound",$AH$11="Eastbound")),'Raw Data'!BE1135,IF(AND($AE$11=$AL$6,OR($AH$11="Northbound",$AH$11="Eastbound")),'Raw Data'!BE1342,IF(AND($AE$11=$AL$7,OR($AH$11="Northbound",$AH$11="Eastbound")),'Raw Data'!BE1549,IF(AND($AE$11=$AL$1,OR($AH$11="Southbound",$AH$11="Westbound")),'Raw Data'!BE308,IF(AND($AE$11=$AL$2,OR($AH$11="Southbound",$AH$11="Westbound")),'Raw Data'!BE515,IF(AND($AE$11=$AL$3,OR($AH$11="Southbound",$AH$11="Westbound")),'Raw Data'!BE722,IF(AND($AE$11=$AL$4,OR($AH$11="Southbound",$AH$11="Westbound")),'Raw Data'!BE929,IF(AND($AE$11=$AL$5,OR($AH$11="Southbound",$AH$11="Westbound")),'Raw Data'!BE1136,IF(AND($AE$11=$AL$6,OR($AH$11="Southbound",$AH$11="Westbound")),'Raw Data'!BE1343,IF(AND($AE$11=$AL$7,OR($AH$11="Southbound",$AH$11="Westbound")),'Raw Data'!BE1550,IF(AND($AE$11=$AL$1,$AH$11="Combined"),SUM('Raw Data'!BE307:BE308),IF(AND($AE$11=$AL$2,$AH$11="Combined"),SUM('Raw Data'!BE514:BE515),IF(AND($AE$11=$AL$3,$AH$11="Combined"),SUM('Raw Data'!BE721:BE722),IF(AND($AE$11=$AL$4,$AH$11="Combined"),SUM('Raw Data'!BE928:BE929),IF(AND($AE$11=$AL$5,$AH$11="Combined"),SUM('Raw Data'!BE1135:BE1136),IF(AND($AE$11=$AL$6,$AH$11="Combined"),SUM('Raw Data'!BE1342:BE1343),IF(AND($AE$11=$AL$7,$AH$11="Combined"),SUM('Raw Data'!BE1549:BE1550),"Error")))))))))))))))))))))</f>
        <v>0</v>
      </c>
      <c r="V106" s="6">
        <f>IF(AND($AE$11=$AL$1,OR($AH$11="Northbound",$AH$11="Eastbound")),'Raw Data'!BF307,IF(AND($AE$11=$AL$2,OR($AH$11="Northbound",$AH$11="Eastbound")),'Raw Data'!BF514,IF(AND($AE$11=$AL$3,OR($AH$11="Northbound",$AH$11="Eastbound")),'Raw Data'!BF721,IF(AND($AE$11=$AL$4,OR($AH$11="Northbound",$AH$11="Eastbound")),'Raw Data'!BF928,IF(AND($AE$11=$AL$5,OR($AH$11="Northbound",$AH$11="Eastbound")),'Raw Data'!BF1135,IF(AND($AE$11=$AL$6,OR($AH$11="Northbound",$AH$11="Eastbound")),'Raw Data'!BF1342,IF(AND($AE$11=$AL$7,OR($AH$11="Northbound",$AH$11="Eastbound")),'Raw Data'!BF1549,IF(AND($AE$11=$AL$1,OR($AH$11="Southbound",$AH$11="Westbound")),'Raw Data'!BF308,IF(AND($AE$11=$AL$2,OR($AH$11="Southbound",$AH$11="Westbound")),'Raw Data'!BF515,IF(AND($AE$11=$AL$3,OR($AH$11="Southbound",$AH$11="Westbound")),'Raw Data'!BF722,IF(AND($AE$11=$AL$4,OR($AH$11="Southbound",$AH$11="Westbound")),'Raw Data'!BF929,IF(AND($AE$11=$AL$5,OR($AH$11="Southbound",$AH$11="Westbound")),'Raw Data'!BF1136,IF(AND($AE$11=$AL$6,OR($AH$11="Southbound",$AH$11="Westbound")),'Raw Data'!BF1343,IF(AND($AE$11=$AL$7,OR($AH$11="Southbound",$AH$11="Westbound")),'Raw Data'!BF1550,IF(AND($AE$11=$AL$1,$AH$11="Combined"),SUM('Raw Data'!BF307:BF308),IF(AND($AE$11=$AL$2,$AH$11="Combined"),SUM('Raw Data'!BF514:BF515),IF(AND($AE$11=$AL$3,$AH$11="Combined"),SUM('Raw Data'!BF721:BF722),IF(AND($AE$11=$AL$4,$AH$11="Combined"),SUM('Raw Data'!BF928:BF929),IF(AND($AE$11=$AL$5,$AH$11="Combined"),SUM('Raw Data'!BF1135:BF1136),IF(AND($AE$11=$AL$6,$AH$11="Combined"),SUM('Raw Data'!BF1342:BF1343),IF(AND($AE$11=$AL$7,$AH$11="Combined"),SUM('Raw Data'!BF1549:BF1550),"Error")))))))))))))))))))))</f>
        <v>0</v>
      </c>
      <c r="W106" s="6">
        <f>IF(AND($AE$11=$AL$1,OR($AH$11="Northbound",$AH$11="Eastbound")),'Raw Data'!BG307,IF(AND($AE$11=$AL$2,OR($AH$11="Northbound",$AH$11="Eastbound")),'Raw Data'!BG514,IF(AND($AE$11=$AL$3,OR($AH$11="Northbound",$AH$11="Eastbound")),'Raw Data'!BG721,IF(AND($AE$11=$AL$4,OR($AH$11="Northbound",$AH$11="Eastbound")),'Raw Data'!BG928,IF(AND($AE$11=$AL$5,OR($AH$11="Northbound",$AH$11="Eastbound")),'Raw Data'!BG1135,IF(AND($AE$11=$AL$6,OR($AH$11="Northbound",$AH$11="Eastbound")),'Raw Data'!BG1342,IF(AND($AE$11=$AL$7,OR($AH$11="Northbound",$AH$11="Eastbound")),'Raw Data'!BG1549,IF(AND($AE$11=$AL$1,OR($AH$11="Southbound",$AH$11="Westbound")),'Raw Data'!BG308,IF(AND($AE$11=$AL$2,OR($AH$11="Southbound",$AH$11="Westbound")),'Raw Data'!BG515,IF(AND($AE$11=$AL$3,OR($AH$11="Southbound",$AH$11="Westbound")),'Raw Data'!BG722,IF(AND($AE$11=$AL$4,OR($AH$11="Southbound",$AH$11="Westbound")),'Raw Data'!BG929,IF(AND($AE$11=$AL$5,OR($AH$11="Southbound",$AH$11="Westbound")),'Raw Data'!BG1136,IF(AND($AE$11=$AL$6,OR($AH$11="Southbound",$AH$11="Westbound")),'Raw Data'!BG1343,IF(AND($AE$11=$AL$7,OR($AH$11="Southbound",$AH$11="Westbound")),'Raw Data'!BG1550,IF(AND($AE$11=$AL$1,$AH$11="Combined"),SUM('Raw Data'!BG307:BG308),IF(AND($AE$11=$AL$2,$AH$11="Combined"),SUM('Raw Data'!BG514:BG515),IF(AND($AE$11=$AL$3,$AH$11="Combined"),SUM('Raw Data'!BG721:BG722),IF(AND($AE$11=$AL$4,$AH$11="Combined"),SUM('Raw Data'!BG928:BG929),IF(AND($AE$11=$AL$5,$AH$11="Combined"),SUM('Raw Data'!BG1135:BG1136),IF(AND($AE$11=$AL$6,$AH$11="Combined"),SUM('Raw Data'!BG1342:BG1343),IF(AND($AE$11=$AL$7,$AH$11="Combined"),SUM('Raw Data'!BG1549:BG1550),"Error")))))))))))))))))))))</f>
        <v>0</v>
      </c>
      <c r="X106" s="6">
        <f t="shared" si="5"/>
        <v>1</v>
      </c>
      <c r="Y106" s="24">
        <f t="shared" si="3"/>
        <v>20</v>
      </c>
      <c r="Z106" s="6" t="str">
        <f>IF(AND($AE$11=$AL$1,OR($AH$11="Northbound",$AH$11="Eastbound")),'Raw Data'!BH307,IF(AND($AE$11=$AL$2,OR($AH$11="Northbound",$AH$11="Eastbound")),'Raw Data'!BH514,IF(AND($AE$11=$AL$3,OR($AH$11="Northbound",$AH$11="Eastbound")),'Raw Data'!BH721,IF(AND($AE$11=$AL$4,OR($AH$11="Northbound",$AH$11="Eastbound")),'Raw Data'!BH928,IF(AND($AE$11=$AL$5,OR($AH$11="Northbound",$AH$11="Eastbound")),'Raw Data'!BH1135,IF(AND($AE$11=$AL$6,OR($AH$11="Northbound",$AH$11="Eastbound")),'Raw Data'!BH1342,IF(AND($AE$11=$AL$7,OR($AH$11="Northbound",$AH$11="Eastbound")),'Raw Data'!BH1549,IF(AND($AE$11=$AL$1,OR($AH$11="Southbound",$AH$11="Westbound")),'Raw Data'!BH308,IF(AND($AE$11=$AL$2,OR($AH$11="Southbound",$AH$11="Westbound")),'Raw Data'!BH515,IF(AND($AE$11=$AL$3,OR($AH$11="Southbound",$AH$11="Westbound")),'Raw Data'!BH722,IF(AND($AE$11=$AL$4,OR($AH$11="Southbound",$AH$11="Westbound")),'Raw Data'!BH929,IF(AND($AE$11=$AL$5,OR($AH$11="Southbound",$AH$11="Westbound")),'Raw Data'!BH1136,IF(AND($AE$11=$AL$6,OR($AH$11="Southbound",$AH$11="Westbound")),'Raw Data'!BH1343,IF(AND($AE$11=$AL$7,OR($AH$11="Southbound",$AH$11="Westbound")),'Raw Data'!BH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6" s="6" t="str">
        <f>IF(AND($AE$11=$AL$1,OR($AH$11="Northbound",$AH$11="Eastbound")),'Raw Data'!BI307,IF(AND($AE$11=$AL$2,OR($AH$11="Northbound",$AH$11="Eastbound")),'Raw Data'!BI514,IF(AND($AE$11=$AL$3,OR($AH$11="Northbound",$AH$11="Eastbound")),'Raw Data'!BI721,IF(AND($AE$11=$AL$4,OR($AH$11="Northbound",$AH$11="Eastbound")),'Raw Data'!BI928,IF(AND($AE$11=$AL$5,OR($AH$11="Northbound",$AH$11="Eastbound")),'Raw Data'!BI1135,IF(AND($AE$11=$AL$6,OR($AH$11="Northbound",$AH$11="Eastbound")),'Raw Data'!BI1342,IF(AND($AE$11=$AL$7,OR($AH$11="Northbound",$AH$11="Eastbound")),'Raw Data'!BI1549,IF(AND($AE$11=$AL$1,OR($AH$11="Southbound",$AH$11="Westbound")),'Raw Data'!BI308,IF(AND($AE$11=$AL$2,OR($AH$11="Southbound",$AH$11="Westbound")),'Raw Data'!BI515,IF(AND($AE$11=$AL$3,OR($AH$11="Southbound",$AH$11="Westbound")),'Raw Data'!BI722,IF(AND($AE$11=$AL$4,OR($AH$11="Southbound",$AH$11="Westbound")),'Raw Data'!BI929,IF(AND($AE$11=$AL$5,OR($AH$11="Southbound",$AH$11="Westbound")),'Raw Data'!BI1136,IF(AND($AE$11=$AL$6,OR($AH$11="Southbound",$AH$11="Westbound")),'Raw Data'!BI1343,IF(AND($AE$11=$AL$7,OR($AH$11="Southbound",$AH$11="Westbound")),'Raw Data'!BI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6" s="6" t="str">
        <f>IF(AND($AE$11=$AL$1,OR($AH$11="Northbound",$AH$11="Eastbound")),'Raw Data'!BJ307,IF(AND($AE$11=$AL$2,OR($AH$11="Northbound",$AH$11="Eastbound")),'Raw Data'!BJ514,IF(AND($AE$11=$AL$3,OR($AH$11="Northbound",$AH$11="Eastbound")),'Raw Data'!BJ721,IF(AND($AE$11=$AL$4,OR($AH$11="Northbound",$AH$11="Eastbound")),'Raw Data'!BJ928,IF(AND($AE$11=$AL$5,OR($AH$11="Northbound",$AH$11="Eastbound")),'Raw Data'!BJ1135,IF(AND($AE$11=$AL$6,OR($AH$11="Northbound",$AH$11="Eastbound")),'Raw Data'!BJ1342,IF(AND($AE$11=$AL$7,OR($AH$11="Northbound",$AH$11="Eastbound")),'Raw Data'!BJ1549,IF(AND($AE$11=$AL$1,OR($AH$11="Southbound",$AH$11="Westbound")),'Raw Data'!BJ308,IF(AND($AE$11=$AL$2,OR($AH$11="Southbound",$AH$11="Westbound")),'Raw Data'!BJ515,IF(AND($AE$11=$AL$3,OR($AH$11="Southbound",$AH$11="Westbound")),'Raw Data'!BJ722,IF(AND($AE$11=$AL$4,OR($AH$11="Southbound",$AH$11="Westbound")),'Raw Data'!BJ929,IF(AND($AE$11=$AL$5,OR($AH$11="Southbound",$AH$11="Westbound")),'Raw Data'!BJ1136,IF(AND($AE$11=$AL$6,OR($AH$11="Southbound",$AH$11="Westbound")),'Raw Data'!BJ1343,IF(AND($AE$11=$AL$7,OR($AH$11="Southbound",$AH$11="Westbound")),'Raw Data'!BJ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6" s="70" t="str">
        <f>IF(AND($AE$11=$AL$1,OR($AH$11="Northbound",$AH$11="Eastbound")),'Raw Data'!BK307,IF(AND($AE$11=$AL$2,OR($AH$11="Northbound",$AH$11="Eastbound")),'Raw Data'!BK514,IF(AND($AE$11=$AL$3,OR($AH$11="Northbound",$AH$11="Eastbound")),'Raw Data'!BK721,IF(AND($AE$11=$AL$4,OR($AH$11="Northbound",$AH$11="Eastbound")),'Raw Data'!BK928,IF(AND($AE$11=$AL$5,OR($AH$11="Northbound",$AH$11="Eastbound")),'Raw Data'!BK1135,IF(AND($AE$11=$AL$6,OR($AH$11="Northbound",$AH$11="Eastbound")),'Raw Data'!BK1342,IF(AND($AE$11=$AL$7,OR($AH$11="Northbound",$AH$11="Eastbound")),'Raw Data'!BK1549,IF(AND($AE$11=$AL$1,OR($AH$11="Southbound",$AH$11="Westbound")),'Raw Data'!BK308,IF(AND($AE$11=$AL$2,OR($AH$11="Southbound",$AH$11="Westbound")),'Raw Data'!BK515,IF(AND($AE$11=$AL$3,OR($AH$11="Southbound",$AH$11="Westbound")),'Raw Data'!BK722,IF(AND($AE$11=$AL$4,OR($AH$11="Southbound",$AH$11="Westbound")),'Raw Data'!BK929,IF(AND($AE$11=$AL$5,OR($AH$11="Southbound",$AH$11="Westbound")),'Raw Data'!BK1136,IF(AND($AE$11=$AL$6,OR($AH$11="Southbound",$AH$11="Westbound")),'Raw Data'!BK1343,IF(AND($AE$11=$AL$7,OR($AH$11="Southbound",$AH$11="Westbound")),'Raw Data'!BK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6" s="47"/>
      <c r="AF106" s="47"/>
      <c r="AG106" s="47"/>
      <c r="AH106" s="47"/>
      <c r="AI106" s="47"/>
      <c r="AJ106" s="47"/>
      <c r="AK106" s="47"/>
      <c r="AL106" s="47"/>
      <c r="AM106" s="51"/>
      <c r="AN106" s="51"/>
      <c r="AO106" s="51"/>
      <c r="AQ106" s="47"/>
      <c r="AR106" s="47"/>
      <c r="AT106" s="47"/>
      <c r="AU106" s="47"/>
      <c r="AV106" s="47"/>
    </row>
    <row r="107" spans="1:48" ht="13.8" x14ac:dyDescent="0.25">
      <c r="A107" s="43">
        <v>0.96875</v>
      </c>
      <c r="B107" s="54">
        <f t="shared" si="4"/>
        <v>0</v>
      </c>
      <c r="C107" s="6">
        <f>IF(AND($AE$11=$AL$1,OR($AH$11="Northbound",$AH$11="Eastbound")),'Raw Data'!AM309,IF(AND($AE$11=$AL$2,OR($AH$11="Northbound",$AH$11="Eastbound")),'Raw Data'!AM516,IF(AND($AE$11=$AL$3,OR($AH$11="Northbound",$AH$11="Eastbound")),'Raw Data'!AM723,IF(AND($AE$11=$AL$4,OR($AH$11="Northbound",$AH$11="Eastbound")),'Raw Data'!AM930,IF(AND($AE$11=$AL$5,OR($AH$11="Northbound",$AH$11="Eastbound")),'Raw Data'!AM1137,IF(AND($AE$11=$AL$6,OR($AH$11="Northbound",$AH$11="Eastbound")),'Raw Data'!AM1344,IF(AND($AE$11=$AL$7,OR($AH$11="Northbound",$AH$11="Eastbound")),'Raw Data'!AM1551,IF(AND($AE$11=$AL$1,OR($AH$11="Southbound",$AH$11="Westbound")),'Raw Data'!AM310,IF(AND($AE$11=$AL$2,OR($AH$11="Southbound",$AH$11="Westbound")),'Raw Data'!AM517,IF(AND($AE$11=$AL$3,OR($AH$11="Southbound",$AH$11="Westbound")),'Raw Data'!AM724,IF(AND($AE$11=$AL$4,OR($AH$11="Southbound",$AH$11="Westbound")),'Raw Data'!AM931,IF(AND($AE$11=$AL$5,OR($AH$11="Southbound",$AH$11="Westbound")),'Raw Data'!AM1138,IF(AND($AE$11=$AL$6,OR($AH$11="Southbound",$AH$11="Westbound")),'Raw Data'!AM1345,IF(AND($AE$11=$AL$7,OR($AH$11="Southbound",$AH$11="Westbound")),'Raw Data'!AM1552,IF(AND($AE$11=$AL$1,$AH$11="Combined"),SUM('Raw Data'!AM309:AM310),IF(AND($AE$11=$AL$2,$AH$11="Combined"),SUM('Raw Data'!AM516:AM517),IF(AND($AE$11=$AL$3,$AH$11="Combined"),SUM('Raw Data'!AM723:AM724),IF(AND($AE$11=$AL$4,$AH$11="Combined"),SUM('Raw Data'!AM930:AM931),IF(AND($AE$11=$AL$5,$AH$11="Combined"),SUM('Raw Data'!AM1137:AM1138),IF(AND($AE$11=$AL$6,$AH$11="Combined"),SUM('Raw Data'!AM1344:AM1345),IF(AND($AE$11=$AL$7,$AH$11="Combined"),SUM('Raw Data'!AM1551:AM1552),"Error")))))))))))))))))))))</f>
        <v>0</v>
      </c>
      <c r="D107" s="6">
        <f>IF(AND($AE$11=$AL$1,OR($AH$11="Northbound",$AH$11="Eastbound")),'Raw Data'!AN309,IF(AND($AE$11=$AL$2,OR($AH$11="Northbound",$AH$11="Eastbound")),'Raw Data'!AN516,IF(AND($AE$11=$AL$3,OR($AH$11="Northbound",$AH$11="Eastbound")),'Raw Data'!AN723,IF(AND($AE$11=$AL$4,OR($AH$11="Northbound",$AH$11="Eastbound")),'Raw Data'!AN930,IF(AND($AE$11=$AL$5,OR($AH$11="Northbound",$AH$11="Eastbound")),'Raw Data'!AN1137,IF(AND($AE$11=$AL$6,OR($AH$11="Northbound",$AH$11="Eastbound")),'Raw Data'!AN1344,IF(AND($AE$11=$AL$7,OR($AH$11="Northbound",$AH$11="Eastbound")),'Raw Data'!AN1551,IF(AND($AE$11=$AL$1,OR($AH$11="Southbound",$AH$11="Westbound")),'Raw Data'!AN310,IF(AND($AE$11=$AL$2,OR($AH$11="Southbound",$AH$11="Westbound")),'Raw Data'!AN517,IF(AND($AE$11=$AL$3,OR($AH$11="Southbound",$AH$11="Westbound")),'Raw Data'!AN724,IF(AND($AE$11=$AL$4,OR($AH$11="Southbound",$AH$11="Westbound")),'Raw Data'!AN931,IF(AND($AE$11=$AL$5,OR($AH$11="Southbound",$AH$11="Westbound")),'Raw Data'!AN1138,IF(AND($AE$11=$AL$6,OR($AH$11="Southbound",$AH$11="Westbound")),'Raw Data'!AN1345,IF(AND($AE$11=$AL$7,OR($AH$11="Southbound",$AH$11="Westbound")),'Raw Data'!AN1552,IF(AND($AE$11=$AL$1,$AH$11="Combined"),SUM('Raw Data'!AN309:AN310),IF(AND($AE$11=$AL$2,$AH$11="Combined"),SUM('Raw Data'!AN516:AN517),IF(AND($AE$11=$AL$3,$AH$11="Combined"),SUM('Raw Data'!AN723:AN724),IF(AND($AE$11=$AL$4,$AH$11="Combined"),SUM('Raw Data'!AN930:AN931),IF(AND($AE$11=$AL$5,$AH$11="Combined"),SUM('Raw Data'!AN1137:AN1138),IF(AND($AE$11=$AL$6,$AH$11="Combined"),SUM('Raw Data'!AN1344:AN1345),IF(AND($AE$11=$AL$7,$AH$11="Combined"),SUM('Raw Data'!AN1551:AN1552),"Error")))))))))))))))))))))</f>
        <v>0</v>
      </c>
      <c r="E107" s="6">
        <f>IF(AND($AE$11=$AL$1,OR($AH$11="Northbound",$AH$11="Eastbound")),'Raw Data'!AO309,IF(AND($AE$11=$AL$2,OR($AH$11="Northbound",$AH$11="Eastbound")),'Raw Data'!AO516,IF(AND($AE$11=$AL$3,OR($AH$11="Northbound",$AH$11="Eastbound")),'Raw Data'!AO723,IF(AND($AE$11=$AL$4,OR($AH$11="Northbound",$AH$11="Eastbound")),'Raw Data'!AO930,IF(AND($AE$11=$AL$5,OR($AH$11="Northbound",$AH$11="Eastbound")),'Raw Data'!AO1137,IF(AND($AE$11=$AL$6,OR($AH$11="Northbound",$AH$11="Eastbound")),'Raw Data'!AO1344,IF(AND($AE$11=$AL$7,OR($AH$11="Northbound",$AH$11="Eastbound")),'Raw Data'!AO1551,IF(AND($AE$11=$AL$1,OR($AH$11="Southbound",$AH$11="Westbound")),'Raw Data'!AO310,IF(AND($AE$11=$AL$2,OR($AH$11="Southbound",$AH$11="Westbound")),'Raw Data'!AO517,IF(AND($AE$11=$AL$3,OR($AH$11="Southbound",$AH$11="Westbound")),'Raw Data'!AO724,IF(AND($AE$11=$AL$4,OR($AH$11="Southbound",$AH$11="Westbound")),'Raw Data'!AO931,IF(AND($AE$11=$AL$5,OR($AH$11="Southbound",$AH$11="Westbound")),'Raw Data'!AO1138,IF(AND($AE$11=$AL$6,OR($AH$11="Southbound",$AH$11="Westbound")),'Raw Data'!AO1345,IF(AND($AE$11=$AL$7,OR($AH$11="Southbound",$AH$11="Westbound")),'Raw Data'!AO1552,IF(AND($AE$11=$AL$1,$AH$11="Combined"),SUM('Raw Data'!AO309:AO310),IF(AND($AE$11=$AL$2,$AH$11="Combined"),SUM('Raw Data'!AO516:AO517),IF(AND($AE$11=$AL$3,$AH$11="Combined"),SUM('Raw Data'!AO723:AO724),IF(AND($AE$11=$AL$4,$AH$11="Combined"),SUM('Raw Data'!AO930:AO931),IF(AND($AE$11=$AL$5,$AH$11="Combined"),SUM('Raw Data'!AO1137:AO1138),IF(AND($AE$11=$AL$6,$AH$11="Combined"),SUM('Raw Data'!AO1344:AO1345),IF(AND($AE$11=$AL$7,$AH$11="Combined"),SUM('Raw Data'!AO1551:AO1552),"Error")))))))))))))))))))))</f>
        <v>0</v>
      </c>
      <c r="F107" s="6">
        <f>IF(AND($AE$11=$AL$1,OR($AH$11="Northbound",$AH$11="Eastbound")),'Raw Data'!AP309,IF(AND($AE$11=$AL$2,OR($AH$11="Northbound",$AH$11="Eastbound")),'Raw Data'!AP516,IF(AND($AE$11=$AL$3,OR($AH$11="Northbound",$AH$11="Eastbound")),'Raw Data'!AP723,IF(AND($AE$11=$AL$4,OR($AH$11="Northbound",$AH$11="Eastbound")),'Raw Data'!AP930,IF(AND($AE$11=$AL$5,OR($AH$11="Northbound",$AH$11="Eastbound")),'Raw Data'!AP1137,IF(AND($AE$11=$AL$6,OR($AH$11="Northbound",$AH$11="Eastbound")),'Raw Data'!AP1344,IF(AND($AE$11=$AL$7,OR($AH$11="Northbound",$AH$11="Eastbound")),'Raw Data'!AP1551,IF(AND($AE$11=$AL$1,OR($AH$11="Southbound",$AH$11="Westbound")),'Raw Data'!AP310,IF(AND($AE$11=$AL$2,OR($AH$11="Southbound",$AH$11="Westbound")),'Raw Data'!AP517,IF(AND($AE$11=$AL$3,OR($AH$11="Southbound",$AH$11="Westbound")),'Raw Data'!AP724,IF(AND($AE$11=$AL$4,OR($AH$11="Southbound",$AH$11="Westbound")),'Raw Data'!AP931,IF(AND($AE$11=$AL$5,OR($AH$11="Southbound",$AH$11="Westbound")),'Raw Data'!AP1138,IF(AND($AE$11=$AL$6,OR($AH$11="Southbound",$AH$11="Westbound")),'Raw Data'!AP1345,IF(AND($AE$11=$AL$7,OR($AH$11="Southbound",$AH$11="Westbound")),'Raw Data'!AP1552,IF(AND($AE$11=$AL$1,$AH$11="Combined"),SUM('Raw Data'!AP309:AP310),IF(AND($AE$11=$AL$2,$AH$11="Combined"),SUM('Raw Data'!AP516:AP517),IF(AND($AE$11=$AL$3,$AH$11="Combined"),SUM('Raw Data'!AP723:AP724),IF(AND($AE$11=$AL$4,$AH$11="Combined"),SUM('Raw Data'!AP930:AP931),IF(AND($AE$11=$AL$5,$AH$11="Combined"),SUM('Raw Data'!AP1137:AP1138),IF(AND($AE$11=$AL$6,$AH$11="Combined"),SUM('Raw Data'!AP1344:AP1345),IF(AND($AE$11=$AL$7,$AH$11="Combined"),SUM('Raw Data'!AP1551:AP1552),"Error")))))))))))))))))))))</f>
        <v>0</v>
      </c>
      <c r="G107" s="6">
        <f>IF(AND($AE$11=$AL$1,OR($AH$11="Northbound",$AH$11="Eastbound")),'Raw Data'!AQ309,IF(AND($AE$11=$AL$2,OR($AH$11="Northbound",$AH$11="Eastbound")),'Raw Data'!AQ516,IF(AND($AE$11=$AL$3,OR($AH$11="Northbound",$AH$11="Eastbound")),'Raw Data'!AQ723,IF(AND($AE$11=$AL$4,OR($AH$11="Northbound",$AH$11="Eastbound")),'Raw Data'!AQ930,IF(AND($AE$11=$AL$5,OR($AH$11="Northbound",$AH$11="Eastbound")),'Raw Data'!AQ1137,IF(AND($AE$11=$AL$6,OR($AH$11="Northbound",$AH$11="Eastbound")),'Raw Data'!AQ1344,IF(AND($AE$11=$AL$7,OR($AH$11="Northbound",$AH$11="Eastbound")),'Raw Data'!AQ1551,IF(AND($AE$11=$AL$1,OR($AH$11="Southbound",$AH$11="Westbound")),'Raw Data'!AQ310,IF(AND($AE$11=$AL$2,OR($AH$11="Southbound",$AH$11="Westbound")),'Raw Data'!AQ517,IF(AND($AE$11=$AL$3,OR($AH$11="Southbound",$AH$11="Westbound")),'Raw Data'!AQ724,IF(AND($AE$11=$AL$4,OR($AH$11="Southbound",$AH$11="Westbound")),'Raw Data'!AQ931,IF(AND($AE$11=$AL$5,OR($AH$11="Southbound",$AH$11="Westbound")),'Raw Data'!AQ1138,IF(AND($AE$11=$AL$6,OR($AH$11="Southbound",$AH$11="Westbound")),'Raw Data'!AQ1345,IF(AND($AE$11=$AL$7,OR($AH$11="Southbound",$AH$11="Westbound")),'Raw Data'!AQ1552,IF(AND($AE$11=$AL$1,$AH$11="Combined"),SUM('Raw Data'!AQ309:AQ310),IF(AND($AE$11=$AL$2,$AH$11="Combined"),SUM('Raw Data'!AQ516:AQ517),IF(AND($AE$11=$AL$3,$AH$11="Combined"),SUM('Raw Data'!AQ723:AQ724),IF(AND($AE$11=$AL$4,$AH$11="Combined"),SUM('Raw Data'!AQ930:AQ931),IF(AND($AE$11=$AL$5,$AH$11="Combined"),SUM('Raw Data'!AQ1137:AQ1138),IF(AND($AE$11=$AL$6,$AH$11="Combined"),SUM('Raw Data'!AQ1344:AQ1345),IF(AND($AE$11=$AL$7,$AH$11="Combined"),SUM('Raw Data'!AQ1551:AQ1552),"Error")))))))))))))))))))))</f>
        <v>0</v>
      </c>
      <c r="H107" s="6">
        <f>IF(AND($AE$11=$AL$1,OR($AH$11="Northbound",$AH$11="Eastbound")),'Raw Data'!AR309,IF(AND($AE$11=$AL$2,OR($AH$11="Northbound",$AH$11="Eastbound")),'Raw Data'!AR516,IF(AND($AE$11=$AL$3,OR($AH$11="Northbound",$AH$11="Eastbound")),'Raw Data'!AR723,IF(AND($AE$11=$AL$4,OR($AH$11="Northbound",$AH$11="Eastbound")),'Raw Data'!AR930,IF(AND($AE$11=$AL$5,OR($AH$11="Northbound",$AH$11="Eastbound")),'Raw Data'!AR1137,IF(AND($AE$11=$AL$6,OR($AH$11="Northbound",$AH$11="Eastbound")),'Raw Data'!AR1344,IF(AND($AE$11=$AL$7,OR($AH$11="Northbound",$AH$11="Eastbound")),'Raw Data'!AR1551,IF(AND($AE$11=$AL$1,OR($AH$11="Southbound",$AH$11="Westbound")),'Raw Data'!AR310,IF(AND($AE$11=$AL$2,OR($AH$11="Southbound",$AH$11="Westbound")),'Raw Data'!AR517,IF(AND($AE$11=$AL$3,OR($AH$11="Southbound",$AH$11="Westbound")),'Raw Data'!AR724,IF(AND($AE$11=$AL$4,OR($AH$11="Southbound",$AH$11="Westbound")),'Raw Data'!AR931,IF(AND($AE$11=$AL$5,OR($AH$11="Southbound",$AH$11="Westbound")),'Raw Data'!AR1138,IF(AND($AE$11=$AL$6,OR($AH$11="Southbound",$AH$11="Westbound")),'Raw Data'!AR1345,IF(AND($AE$11=$AL$7,OR($AH$11="Southbound",$AH$11="Westbound")),'Raw Data'!AR1552,IF(AND($AE$11=$AL$1,$AH$11="Combined"),SUM('Raw Data'!AR309:AR310),IF(AND($AE$11=$AL$2,$AH$11="Combined"),SUM('Raw Data'!AR516:AR517),IF(AND($AE$11=$AL$3,$AH$11="Combined"),SUM('Raw Data'!AR723:AR724),IF(AND($AE$11=$AL$4,$AH$11="Combined"),SUM('Raw Data'!AR930:AR931),IF(AND($AE$11=$AL$5,$AH$11="Combined"),SUM('Raw Data'!AR1137:AR1138),IF(AND($AE$11=$AL$6,$AH$11="Combined"),SUM('Raw Data'!AR1344:AR1345),IF(AND($AE$11=$AL$7,$AH$11="Combined"),SUM('Raw Data'!AR1551:AR1552),"Error")))))))))))))))))))))</f>
        <v>0</v>
      </c>
      <c r="I107" s="6">
        <f>IF(AND($AE$11=$AL$1,OR($AH$11="Northbound",$AH$11="Eastbound")),'Raw Data'!AS309,IF(AND($AE$11=$AL$2,OR($AH$11="Northbound",$AH$11="Eastbound")),'Raw Data'!AS516,IF(AND($AE$11=$AL$3,OR($AH$11="Northbound",$AH$11="Eastbound")),'Raw Data'!AS723,IF(AND($AE$11=$AL$4,OR($AH$11="Northbound",$AH$11="Eastbound")),'Raw Data'!AS930,IF(AND($AE$11=$AL$5,OR($AH$11="Northbound",$AH$11="Eastbound")),'Raw Data'!AS1137,IF(AND($AE$11=$AL$6,OR($AH$11="Northbound",$AH$11="Eastbound")),'Raw Data'!AS1344,IF(AND($AE$11=$AL$7,OR($AH$11="Northbound",$AH$11="Eastbound")),'Raw Data'!AS1551,IF(AND($AE$11=$AL$1,OR($AH$11="Southbound",$AH$11="Westbound")),'Raw Data'!AS310,IF(AND($AE$11=$AL$2,OR($AH$11="Southbound",$AH$11="Westbound")),'Raw Data'!AS517,IF(AND($AE$11=$AL$3,OR($AH$11="Southbound",$AH$11="Westbound")),'Raw Data'!AS724,IF(AND($AE$11=$AL$4,OR($AH$11="Southbound",$AH$11="Westbound")),'Raw Data'!AS931,IF(AND($AE$11=$AL$5,OR($AH$11="Southbound",$AH$11="Westbound")),'Raw Data'!AS1138,IF(AND($AE$11=$AL$6,OR($AH$11="Southbound",$AH$11="Westbound")),'Raw Data'!AS1345,IF(AND($AE$11=$AL$7,OR($AH$11="Southbound",$AH$11="Westbound")),'Raw Data'!AS1552,IF(AND($AE$11=$AL$1,$AH$11="Combined"),SUM('Raw Data'!AS309:AS310),IF(AND($AE$11=$AL$2,$AH$11="Combined"),SUM('Raw Data'!AS516:AS517),IF(AND($AE$11=$AL$3,$AH$11="Combined"),SUM('Raw Data'!AS723:AS724),IF(AND($AE$11=$AL$4,$AH$11="Combined"),SUM('Raw Data'!AS930:AS931),IF(AND($AE$11=$AL$5,$AH$11="Combined"),SUM('Raw Data'!AS1137:AS1138),IF(AND($AE$11=$AL$6,$AH$11="Combined"),SUM('Raw Data'!AS1344:AS1345),IF(AND($AE$11=$AL$7,$AH$11="Combined"),SUM('Raw Data'!AS1551:AS1552),"Error")))))))))))))))))))))</f>
        <v>0</v>
      </c>
      <c r="J107" s="6">
        <f>IF(AND($AE$11=$AL$1,OR($AH$11="Northbound",$AH$11="Eastbound")),'Raw Data'!AT309,IF(AND($AE$11=$AL$2,OR($AH$11="Northbound",$AH$11="Eastbound")),'Raw Data'!AT516,IF(AND($AE$11=$AL$3,OR($AH$11="Northbound",$AH$11="Eastbound")),'Raw Data'!AT723,IF(AND($AE$11=$AL$4,OR($AH$11="Northbound",$AH$11="Eastbound")),'Raw Data'!AT930,IF(AND($AE$11=$AL$5,OR($AH$11="Northbound",$AH$11="Eastbound")),'Raw Data'!AT1137,IF(AND($AE$11=$AL$6,OR($AH$11="Northbound",$AH$11="Eastbound")),'Raw Data'!AT1344,IF(AND($AE$11=$AL$7,OR($AH$11="Northbound",$AH$11="Eastbound")),'Raw Data'!AT1551,IF(AND($AE$11=$AL$1,OR($AH$11="Southbound",$AH$11="Westbound")),'Raw Data'!AT310,IF(AND($AE$11=$AL$2,OR($AH$11="Southbound",$AH$11="Westbound")),'Raw Data'!AT517,IF(AND($AE$11=$AL$3,OR($AH$11="Southbound",$AH$11="Westbound")),'Raw Data'!AT724,IF(AND($AE$11=$AL$4,OR($AH$11="Southbound",$AH$11="Westbound")),'Raw Data'!AT931,IF(AND($AE$11=$AL$5,OR($AH$11="Southbound",$AH$11="Westbound")),'Raw Data'!AT1138,IF(AND($AE$11=$AL$6,OR($AH$11="Southbound",$AH$11="Westbound")),'Raw Data'!AT1345,IF(AND($AE$11=$AL$7,OR($AH$11="Southbound",$AH$11="Westbound")),'Raw Data'!AT1552,IF(AND($AE$11=$AL$1,$AH$11="Combined"),SUM('Raw Data'!AT309:AT310),IF(AND($AE$11=$AL$2,$AH$11="Combined"),SUM('Raw Data'!AT516:AT517),IF(AND($AE$11=$AL$3,$AH$11="Combined"),SUM('Raw Data'!AT723:AT724),IF(AND($AE$11=$AL$4,$AH$11="Combined"),SUM('Raw Data'!AT930:AT931),IF(AND($AE$11=$AL$5,$AH$11="Combined"),SUM('Raw Data'!AT1137:AT1138),IF(AND($AE$11=$AL$6,$AH$11="Combined"),SUM('Raw Data'!AT1344:AT1345),IF(AND($AE$11=$AL$7,$AH$11="Combined"),SUM('Raw Data'!AT1551:AT1552),"Error")))))))))))))))))))))</f>
        <v>0</v>
      </c>
      <c r="K107" s="6">
        <f>IF(AND($AE$11=$AL$1,OR($AH$11="Northbound",$AH$11="Eastbound")),'Raw Data'!AU309,IF(AND($AE$11=$AL$2,OR($AH$11="Northbound",$AH$11="Eastbound")),'Raw Data'!AU516,IF(AND($AE$11=$AL$3,OR($AH$11="Northbound",$AH$11="Eastbound")),'Raw Data'!AU723,IF(AND($AE$11=$AL$4,OR($AH$11="Northbound",$AH$11="Eastbound")),'Raw Data'!AU930,IF(AND($AE$11=$AL$5,OR($AH$11="Northbound",$AH$11="Eastbound")),'Raw Data'!AU1137,IF(AND($AE$11=$AL$6,OR($AH$11="Northbound",$AH$11="Eastbound")),'Raw Data'!AU1344,IF(AND($AE$11=$AL$7,OR($AH$11="Northbound",$AH$11="Eastbound")),'Raw Data'!AU1551,IF(AND($AE$11=$AL$1,OR($AH$11="Southbound",$AH$11="Westbound")),'Raw Data'!AU310,IF(AND($AE$11=$AL$2,OR($AH$11="Southbound",$AH$11="Westbound")),'Raw Data'!AU517,IF(AND($AE$11=$AL$3,OR($AH$11="Southbound",$AH$11="Westbound")),'Raw Data'!AU724,IF(AND($AE$11=$AL$4,OR($AH$11="Southbound",$AH$11="Westbound")),'Raw Data'!AU931,IF(AND($AE$11=$AL$5,OR($AH$11="Southbound",$AH$11="Westbound")),'Raw Data'!AU1138,IF(AND($AE$11=$AL$6,OR($AH$11="Southbound",$AH$11="Westbound")),'Raw Data'!AU1345,IF(AND($AE$11=$AL$7,OR($AH$11="Southbound",$AH$11="Westbound")),'Raw Data'!AU1552,IF(AND($AE$11=$AL$1,$AH$11="Combined"),SUM('Raw Data'!AU309:AU310),IF(AND($AE$11=$AL$2,$AH$11="Combined"),SUM('Raw Data'!AU516:AU517),IF(AND($AE$11=$AL$3,$AH$11="Combined"),SUM('Raw Data'!AU723:AU724),IF(AND($AE$11=$AL$4,$AH$11="Combined"),SUM('Raw Data'!AU930:AU931),IF(AND($AE$11=$AL$5,$AH$11="Combined"),SUM('Raw Data'!AU1137:AU1138),IF(AND($AE$11=$AL$6,$AH$11="Combined"),SUM('Raw Data'!AU1344:AU1345),IF(AND($AE$11=$AL$7,$AH$11="Combined"),SUM('Raw Data'!AU1551:AU1552),"Error")))))))))))))))))))))</f>
        <v>0</v>
      </c>
      <c r="L107" s="6">
        <f>IF(AND($AE$11=$AL$1,OR($AH$11="Northbound",$AH$11="Eastbound")),'Raw Data'!AV309,IF(AND($AE$11=$AL$2,OR($AH$11="Northbound",$AH$11="Eastbound")),'Raw Data'!AV516,IF(AND($AE$11=$AL$3,OR($AH$11="Northbound",$AH$11="Eastbound")),'Raw Data'!AV723,IF(AND($AE$11=$AL$4,OR($AH$11="Northbound",$AH$11="Eastbound")),'Raw Data'!AV930,IF(AND($AE$11=$AL$5,OR($AH$11="Northbound",$AH$11="Eastbound")),'Raw Data'!AV1137,IF(AND($AE$11=$AL$6,OR($AH$11="Northbound",$AH$11="Eastbound")),'Raw Data'!AV1344,IF(AND($AE$11=$AL$7,OR($AH$11="Northbound",$AH$11="Eastbound")),'Raw Data'!AV1551,IF(AND($AE$11=$AL$1,OR($AH$11="Southbound",$AH$11="Westbound")),'Raw Data'!AV310,IF(AND($AE$11=$AL$2,OR($AH$11="Southbound",$AH$11="Westbound")),'Raw Data'!AV517,IF(AND($AE$11=$AL$3,OR($AH$11="Southbound",$AH$11="Westbound")),'Raw Data'!AV724,IF(AND($AE$11=$AL$4,OR($AH$11="Southbound",$AH$11="Westbound")),'Raw Data'!AV931,IF(AND($AE$11=$AL$5,OR($AH$11="Southbound",$AH$11="Westbound")),'Raw Data'!AV1138,IF(AND($AE$11=$AL$6,OR($AH$11="Southbound",$AH$11="Westbound")),'Raw Data'!AV1345,IF(AND($AE$11=$AL$7,OR($AH$11="Southbound",$AH$11="Westbound")),'Raw Data'!AV1552,IF(AND($AE$11=$AL$1,$AH$11="Combined"),SUM('Raw Data'!AV309:AV310),IF(AND($AE$11=$AL$2,$AH$11="Combined"),SUM('Raw Data'!AV516:AV517),IF(AND($AE$11=$AL$3,$AH$11="Combined"),SUM('Raw Data'!AV723:AV724),IF(AND($AE$11=$AL$4,$AH$11="Combined"),SUM('Raw Data'!AV930:AV931),IF(AND($AE$11=$AL$5,$AH$11="Combined"),SUM('Raw Data'!AV1137:AV1138),IF(AND($AE$11=$AL$6,$AH$11="Combined"),SUM('Raw Data'!AV1344:AV1345),IF(AND($AE$11=$AL$7,$AH$11="Combined"),SUM('Raw Data'!AV1551:AV1552),"Error")))))))))))))))))))))</f>
        <v>0</v>
      </c>
      <c r="M107" s="6">
        <f>IF(AND($AE$11=$AL$1,OR($AH$11="Northbound",$AH$11="Eastbound")),'Raw Data'!AW309,IF(AND($AE$11=$AL$2,OR($AH$11="Northbound",$AH$11="Eastbound")),'Raw Data'!AW516,IF(AND($AE$11=$AL$3,OR($AH$11="Northbound",$AH$11="Eastbound")),'Raw Data'!AW723,IF(AND($AE$11=$AL$4,OR($AH$11="Northbound",$AH$11="Eastbound")),'Raw Data'!AW930,IF(AND($AE$11=$AL$5,OR($AH$11="Northbound",$AH$11="Eastbound")),'Raw Data'!AW1137,IF(AND($AE$11=$AL$6,OR($AH$11="Northbound",$AH$11="Eastbound")),'Raw Data'!AW1344,IF(AND($AE$11=$AL$7,OR($AH$11="Northbound",$AH$11="Eastbound")),'Raw Data'!AW1551,IF(AND($AE$11=$AL$1,OR($AH$11="Southbound",$AH$11="Westbound")),'Raw Data'!AW310,IF(AND($AE$11=$AL$2,OR($AH$11="Southbound",$AH$11="Westbound")),'Raw Data'!AW517,IF(AND($AE$11=$AL$3,OR($AH$11="Southbound",$AH$11="Westbound")),'Raw Data'!AW724,IF(AND($AE$11=$AL$4,OR($AH$11="Southbound",$AH$11="Westbound")),'Raw Data'!AW931,IF(AND($AE$11=$AL$5,OR($AH$11="Southbound",$AH$11="Westbound")),'Raw Data'!AW1138,IF(AND($AE$11=$AL$6,OR($AH$11="Southbound",$AH$11="Westbound")),'Raw Data'!AW1345,IF(AND($AE$11=$AL$7,OR($AH$11="Southbound",$AH$11="Westbound")),'Raw Data'!AW1552,IF(AND($AE$11=$AL$1,$AH$11="Combined"),SUM('Raw Data'!AW309:AW310),IF(AND($AE$11=$AL$2,$AH$11="Combined"),SUM('Raw Data'!AW516:AW517),IF(AND($AE$11=$AL$3,$AH$11="Combined"),SUM('Raw Data'!AW723:AW724),IF(AND($AE$11=$AL$4,$AH$11="Combined"),SUM('Raw Data'!AW930:AW931),IF(AND($AE$11=$AL$5,$AH$11="Combined"),SUM('Raw Data'!AW1137:AW1138),IF(AND($AE$11=$AL$6,$AH$11="Combined"),SUM('Raw Data'!AW1344:AW1345),IF(AND($AE$11=$AL$7,$AH$11="Combined"),SUM('Raw Data'!AW1551:AW1552),"Error")))))))))))))))))))))</f>
        <v>0</v>
      </c>
      <c r="N107" s="6">
        <f>IF(AND($AE$11=$AL$1,OR($AH$11="Northbound",$AH$11="Eastbound")),'Raw Data'!AX309,IF(AND($AE$11=$AL$2,OR($AH$11="Northbound",$AH$11="Eastbound")),'Raw Data'!AX516,IF(AND($AE$11=$AL$3,OR($AH$11="Northbound",$AH$11="Eastbound")),'Raw Data'!AX723,IF(AND($AE$11=$AL$4,OR($AH$11="Northbound",$AH$11="Eastbound")),'Raw Data'!AX930,IF(AND($AE$11=$AL$5,OR($AH$11="Northbound",$AH$11="Eastbound")),'Raw Data'!AX1137,IF(AND($AE$11=$AL$6,OR($AH$11="Northbound",$AH$11="Eastbound")),'Raw Data'!AX1344,IF(AND($AE$11=$AL$7,OR($AH$11="Northbound",$AH$11="Eastbound")),'Raw Data'!AX1551,IF(AND($AE$11=$AL$1,OR($AH$11="Southbound",$AH$11="Westbound")),'Raw Data'!AX310,IF(AND($AE$11=$AL$2,OR($AH$11="Southbound",$AH$11="Westbound")),'Raw Data'!AX517,IF(AND($AE$11=$AL$3,OR($AH$11="Southbound",$AH$11="Westbound")),'Raw Data'!AX724,IF(AND($AE$11=$AL$4,OR($AH$11="Southbound",$AH$11="Westbound")),'Raw Data'!AX931,IF(AND($AE$11=$AL$5,OR($AH$11="Southbound",$AH$11="Westbound")),'Raw Data'!AX1138,IF(AND($AE$11=$AL$6,OR($AH$11="Southbound",$AH$11="Westbound")),'Raw Data'!AX1345,IF(AND($AE$11=$AL$7,OR($AH$11="Southbound",$AH$11="Westbound")),'Raw Data'!AX1552,IF(AND($AE$11=$AL$1,$AH$11="Combined"),SUM('Raw Data'!AX309:AX310),IF(AND($AE$11=$AL$2,$AH$11="Combined"),SUM('Raw Data'!AX516:AX517),IF(AND($AE$11=$AL$3,$AH$11="Combined"),SUM('Raw Data'!AX723:AX724),IF(AND($AE$11=$AL$4,$AH$11="Combined"),SUM('Raw Data'!AX930:AX931),IF(AND($AE$11=$AL$5,$AH$11="Combined"),SUM('Raw Data'!AX1137:AX1138),IF(AND($AE$11=$AL$6,$AH$11="Combined"),SUM('Raw Data'!AX1344:AX1345),IF(AND($AE$11=$AL$7,$AH$11="Combined"),SUM('Raw Data'!AX1551:AX1552),"Error")))))))))))))))))))))</f>
        <v>0</v>
      </c>
      <c r="O107" s="6">
        <f>IF(AND($AE$11=$AL$1,OR($AH$11="Northbound",$AH$11="Eastbound")),'Raw Data'!AY309,IF(AND($AE$11=$AL$2,OR($AH$11="Northbound",$AH$11="Eastbound")),'Raw Data'!AY516,IF(AND($AE$11=$AL$3,OR($AH$11="Northbound",$AH$11="Eastbound")),'Raw Data'!AY723,IF(AND($AE$11=$AL$4,OR($AH$11="Northbound",$AH$11="Eastbound")),'Raw Data'!AY930,IF(AND($AE$11=$AL$5,OR($AH$11="Northbound",$AH$11="Eastbound")),'Raw Data'!AY1137,IF(AND($AE$11=$AL$6,OR($AH$11="Northbound",$AH$11="Eastbound")),'Raw Data'!AY1344,IF(AND($AE$11=$AL$7,OR($AH$11="Northbound",$AH$11="Eastbound")),'Raw Data'!AY1551,IF(AND($AE$11=$AL$1,OR($AH$11="Southbound",$AH$11="Westbound")),'Raw Data'!AY310,IF(AND($AE$11=$AL$2,OR($AH$11="Southbound",$AH$11="Westbound")),'Raw Data'!AY517,IF(AND($AE$11=$AL$3,OR($AH$11="Southbound",$AH$11="Westbound")),'Raw Data'!AY724,IF(AND($AE$11=$AL$4,OR($AH$11="Southbound",$AH$11="Westbound")),'Raw Data'!AY931,IF(AND($AE$11=$AL$5,OR($AH$11="Southbound",$AH$11="Westbound")),'Raw Data'!AY1138,IF(AND($AE$11=$AL$6,OR($AH$11="Southbound",$AH$11="Westbound")),'Raw Data'!AY1345,IF(AND($AE$11=$AL$7,OR($AH$11="Southbound",$AH$11="Westbound")),'Raw Data'!AY1552,IF(AND($AE$11=$AL$1,$AH$11="Combined"),SUM('Raw Data'!AY309:AY310),IF(AND($AE$11=$AL$2,$AH$11="Combined"),SUM('Raw Data'!AY516:AY517),IF(AND($AE$11=$AL$3,$AH$11="Combined"),SUM('Raw Data'!AY723:AY724),IF(AND($AE$11=$AL$4,$AH$11="Combined"),SUM('Raw Data'!AY930:AY931),IF(AND($AE$11=$AL$5,$AH$11="Combined"),SUM('Raw Data'!AY1137:AY1138),IF(AND($AE$11=$AL$6,$AH$11="Combined"),SUM('Raw Data'!AY1344:AY1345),IF(AND($AE$11=$AL$7,$AH$11="Combined"),SUM('Raw Data'!AY1551:AY1552),"Error")))))))))))))))))))))</f>
        <v>0</v>
      </c>
      <c r="P107" s="6">
        <f>IF(AND($AE$11=$AL$1,OR($AH$11="Northbound",$AH$11="Eastbound")),'Raw Data'!AZ309,IF(AND($AE$11=$AL$2,OR($AH$11="Northbound",$AH$11="Eastbound")),'Raw Data'!AZ516,IF(AND($AE$11=$AL$3,OR($AH$11="Northbound",$AH$11="Eastbound")),'Raw Data'!AZ723,IF(AND($AE$11=$AL$4,OR($AH$11="Northbound",$AH$11="Eastbound")),'Raw Data'!AZ930,IF(AND($AE$11=$AL$5,OR($AH$11="Northbound",$AH$11="Eastbound")),'Raw Data'!AZ1137,IF(AND($AE$11=$AL$6,OR($AH$11="Northbound",$AH$11="Eastbound")),'Raw Data'!AZ1344,IF(AND($AE$11=$AL$7,OR($AH$11="Northbound",$AH$11="Eastbound")),'Raw Data'!AZ1551,IF(AND($AE$11=$AL$1,OR($AH$11="Southbound",$AH$11="Westbound")),'Raw Data'!AZ310,IF(AND($AE$11=$AL$2,OR($AH$11="Southbound",$AH$11="Westbound")),'Raw Data'!AZ517,IF(AND($AE$11=$AL$3,OR($AH$11="Southbound",$AH$11="Westbound")),'Raw Data'!AZ724,IF(AND($AE$11=$AL$4,OR($AH$11="Southbound",$AH$11="Westbound")),'Raw Data'!AZ931,IF(AND($AE$11=$AL$5,OR($AH$11="Southbound",$AH$11="Westbound")),'Raw Data'!AZ1138,IF(AND($AE$11=$AL$6,OR($AH$11="Southbound",$AH$11="Westbound")),'Raw Data'!AZ1345,IF(AND($AE$11=$AL$7,OR($AH$11="Southbound",$AH$11="Westbound")),'Raw Data'!AZ1552,IF(AND($AE$11=$AL$1,$AH$11="Combined"),SUM('Raw Data'!AZ309:AZ310),IF(AND($AE$11=$AL$2,$AH$11="Combined"),SUM('Raw Data'!AZ516:AZ517),IF(AND($AE$11=$AL$3,$AH$11="Combined"),SUM('Raw Data'!AZ723:AZ724),IF(AND($AE$11=$AL$4,$AH$11="Combined"),SUM('Raw Data'!AZ930:AZ931),IF(AND($AE$11=$AL$5,$AH$11="Combined"),SUM('Raw Data'!AZ1137:AZ1138),IF(AND($AE$11=$AL$6,$AH$11="Combined"),SUM('Raw Data'!AZ1344:AZ1345),IF(AND($AE$11=$AL$7,$AH$11="Combined"),SUM('Raw Data'!AZ1551:AZ1552),"Error")))))))))))))))))))))</f>
        <v>0</v>
      </c>
      <c r="Q107" s="6">
        <f>IF(AND($AE$11=$AL$1,OR($AH$11="Northbound",$AH$11="Eastbound")),'Raw Data'!BA309,IF(AND($AE$11=$AL$2,OR($AH$11="Northbound",$AH$11="Eastbound")),'Raw Data'!BA516,IF(AND($AE$11=$AL$3,OR($AH$11="Northbound",$AH$11="Eastbound")),'Raw Data'!BA723,IF(AND($AE$11=$AL$4,OR($AH$11="Northbound",$AH$11="Eastbound")),'Raw Data'!BA930,IF(AND($AE$11=$AL$5,OR($AH$11="Northbound",$AH$11="Eastbound")),'Raw Data'!BA1137,IF(AND($AE$11=$AL$6,OR($AH$11="Northbound",$AH$11="Eastbound")),'Raw Data'!BA1344,IF(AND($AE$11=$AL$7,OR($AH$11="Northbound",$AH$11="Eastbound")),'Raw Data'!BA1551,IF(AND($AE$11=$AL$1,OR($AH$11="Southbound",$AH$11="Westbound")),'Raw Data'!BA310,IF(AND($AE$11=$AL$2,OR($AH$11="Southbound",$AH$11="Westbound")),'Raw Data'!BA517,IF(AND($AE$11=$AL$3,OR($AH$11="Southbound",$AH$11="Westbound")),'Raw Data'!BA724,IF(AND($AE$11=$AL$4,OR($AH$11="Southbound",$AH$11="Westbound")),'Raw Data'!BA931,IF(AND($AE$11=$AL$5,OR($AH$11="Southbound",$AH$11="Westbound")),'Raw Data'!BA1138,IF(AND($AE$11=$AL$6,OR($AH$11="Southbound",$AH$11="Westbound")),'Raw Data'!BA1345,IF(AND($AE$11=$AL$7,OR($AH$11="Southbound",$AH$11="Westbound")),'Raw Data'!BA1552,IF(AND($AE$11=$AL$1,$AH$11="Combined"),SUM('Raw Data'!BA309:BA310),IF(AND($AE$11=$AL$2,$AH$11="Combined"),SUM('Raw Data'!BA516:BA517),IF(AND($AE$11=$AL$3,$AH$11="Combined"),SUM('Raw Data'!BA723:BA724),IF(AND($AE$11=$AL$4,$AH$11="Combined"),SUM('Raw Data'!BA930:BA931),IF(AND($AE$11=$AL$5,$AH$11="Combined"),SUM('Raw Data'!BA1137:BA1138),IF(AND($AE$11=$AL$6,$AH$11="Combined"),SUM('Raw Data'!BA1344:BA1345),IF(AND($AE$11=$AL$7,$AH$11="Combined"),SUM('Raw Data'!BA1551:BA1552),"Error")))))))))))))))))))))</f>
        <v>0</v>
      </c>
      <c r="R107" s="6">
        <f>IF(AND($AE$11=$AL$1,OR($AH$11="Northbound",$AH$11="Eastbound")),'Raw Data'!BB309,IF(AND($AE$11=$AL$2,OR($AH$11="Northbound",$AH$11="Eastbound")),'Raw Data'!BB516,IF(AND($AE$11=$AL$3,OR($AH$11="Northbound",$AH$11="Eastbound")),'Raw Data'!BB723,IF(AND($AE$11=$AL$4,OR($AH$11="Northbound",$AH$11="Eastbound")),'Raw Data'!BB930,IF(AND($AE$11=$AL$5,OR($AH$11="Northbound",$AH$11="Eastbound")),'Raw Data'!BB1137,IF(AND($AE$11=$AL$6,OR($AH$11="Northbound",$AH$11="Eastbound")),'Raw Data'!BB1344,IF(AND($AE$11=$AL$7,OR($AH$11="Northbound",$AH$11="Eastbound")),'Raw Data'!BB1551,IF(AND($AE$11=$AL$1,OR($AH$11="Southbound",$AH$11="Westbound")),'Raw Data'!BB310,IF(AND($AE$11=$AL$2,OR($AH$11="Southbound",$AH$11="Westbound")),'Raw Data'!BB517,IF(AND($AE$11=$AL$3,OR($AH$11="Southbound",$AH$11="Westbound")),'Raw Data'!BB724,IF(AND($AE$11=$AL$4,OR($AH$11="Southbound",$AH$11="Westbound")),'Raw Data'!BB931,IF(AND($AE$11=$AL$5,OR($AH$11="Southbound",$AH$11="Westbound")),'Raw Data'!BB1138,IF(AND($AE$11=$AL$6,OR($AH$11="Southbound",$AH$11="Westbound")),'Raw Data'!BB1345,IF(AND($AE$11=$AL$7,OR($AH$11="Southbound",$AH$11="Westbound")),'Raw Data'!BB1552,IF(AND($AE$11=$AL$1,$AH$11="Combined"),SUM('Raw Data'!BB309:BB310),IF(AND($AE$11=$AL$2,$AH$11="Combined"),SUM('Raw Data'!BB516:BB517),IF(AND($AE$11=$AL$3,$AH$11="Combined"),SUM('Raw Data'!BB723:BB724),IF(AND($AE$11=$AL$4,$AH$11="Combined"),SUM('Raw Data'!BB930:BB931),IF(AND($AE$11=$AL$5,$AH$11="Combined"),SUM('Raw Data'!BB1137:BB1138),IF(AND($AE$11=$AL$6,$AH$11="Combined"),SUM('Raw Data'!BB1344:BB1345),IF(AND($AE$11=$AL$7,$AH$11="Combined"),SUM('Raw Data'!BB1551:BB1552),"Error")))))))))))))))))))))</f>
        <v>0</v>
      </c>
      <c r="S107" s="6">
        <f>IF(AND($AE$11=$AL$1,OR($AH$11="Northbound",$AH$11="Eastbound")),'Raw Data'!BC309,IF(AND($AE$11=$AL$2,OR($AH$11="Northbound",$AH$11="Eastbound")),'Raw Data'!BC516,IF(AND($AE$11=$AL$3,OR($AH$11="Northbound",$AH$11="Eastbound")),'Raw Data'!BC723,IF(AND($AE$11=$AL$4,OR($AH$11="Northbound",$AH$11="Eastbound")),'Raw Data'!BC930,IF(AND($AE$11=$AL$5,OR($AH$11="Northbound",$AH$11="Eastbound")),'Raw Data'!BC1137,IF(AND($AE$11=$AL$6,OR($AH$11="Northbound",$AH$11="Eastbound")),'Raw Data'!BC1344,IF(AND($AE$11=$AL$7,OR($AH$11="Northbound",$AH$11="Eastbound")),'Raw Data'!BC1551,IF(AND($AE$11=$AL$1,OR($AH$11="Southbound",$AH$11="Westbound")),'Raw Data'!BC310,IF(AND($AE$11=$AL$2,OR($AH$11="Southbound",$AH$11="Westbound")),'Raw Data'!BC517,IF(AND($AE$11=$AL$3,OR($AH$11="Southbound",$AH$11="Westbound")),'Raw Data'!BC724,IF(AND($AE$11=$AL$4,OR($AH$11="Southbound",$AH$11="Westbound")),'Raw Data'!BC931,IF(AND($AE$11=$AL$5,OR($AH$11="Southbound",$AH$11="Westbound")),'Raw Data'!BC1138,IF(AND($AE$11=$AL$6,OR($AH$11="Southbound",$AH$11="Westbound")),'Raw Data'!BC1345,IF(AND($AE$11=$AL$7,OR($AH$11="Southbound",$AH$11="Westbound")),'Raw Data'!BC1552,IF(AND($AE$11=$AL$1,$AH$11="Combined"),SUM('Raw Data'!BC309:BC310),IF(AND($AE$11=$AL$2,$AH$11="Combined"),SUM('Raw Data'!BC516:BC517),IF(AND($AE$11=$AL$3,$AH$11="Combined"),SUM('Raw Data'!BC723:BC724),IF(AND($AE$11=$AL$4,$AH$11="Combined"),SUM('Raw Data'!BC930:BC931),IF(AND($AE$11=$AL$5,$AH$11="Combined"),SUM('Raw Data'!BC1137:BC1138),IF(AND($AE$11=$AL$6,$AH$11="Combined"),SUM('Raw Data'!BC1344:BC1345),IF(AND($AE$11=$AL$7,$AH$11="Combined"),SUM('Raw Data'!BC1551:BC1552),"Error")))))))))))))))))))))</f>
        <v>0</v>
      </c>
      <c r="T107" s="6">
        <f>IF(AND($AE$11=$AL$1,OR($AH$11="Northbound",$AH$11="Eastbound")),'Raw Data'!BD309,IF(AND($AE$11=$AL$2,OR($AH$11="Northbound",$AH$11="Eastbound")),'Raw Data'!BD516,IF(AND($AE$11=$AL$3,OR($AH$11="Northbound",$AH$11="Eastbound")),'Raw Data'!BD723,IF(AND($AE$11=$AL$4,OR($AH$11="Northbound",$AH$11="Eastbound")),'Raw Data'!BD930,IF(AND($AE$11=$AL$5,OR($AH$11="Northbound",$AH$11="Eastbound")),'Raw Data'!BD1137,IF(AND($AE$11=$AL$6,OR($AH$11="Northbound",$AH$11="Eastbound")),'Raw Data'!BD1344,IF(AND($AE$11=$AL$7,OR($AH$11="Northbound",$AH$11="Eastbound")),'Raw Data'!BD1551,IF(AND($AE$11=$AL$1,OR($AH$11="Southbound",$AH$11="Westbound")),'Raw Data'!BD310,IF(AND($AE$11=$AL$2,OR($AH$11="Southbound",$AH$11="Westbound")),'Raw Data'!BD517,IF(AND($AE$11=$AL$3,OR($AH$11="Southbound",$AH$11="Westbound")),'Raw Data'!BD724,IF(AND($AE$11=$AL$4,OR($AH$11="Southbound",$AH$11="Westbound")),'Raw Data'!BD931,IF(AND($AE$11=$AL$5,OR($AH$11="Southbound",$AH$11="Westbound")),'Raw Data'!BD1138,IF(AND($AE$11=$AL$6,OR($AH$11="Southbound",$AH$11="Westbound")),'Raw Data'!BD1345,IF(AND($AE$11=$AL$7,OR($AH$11="Southbound",$AH$11="Westbound")),'Raw Data'!BD1552,IF(AND($AE$11=$AL$1,$AH$11="Combined"),SUM('Raw Data'!BD309:BD310),IF(AND($AE$11=$AL$2,$AH$11="Combined"),SUM('Raw Data'!BD516:BD517),IF(AND($AE$11=$AL$3,$AH$11="Combined"),SUM('Raw Data'!BD723:BD724),IF(AND($AE$11=$AL$4,$AH$11="Combined"),SUM('Raw Data'!BD930:BD931),IF(AND($AE$11=$AL$5,$AH$11="Combined"),SUM('Raw Data'!BD1137:BD1138),IF(AND($AE$11=$AL$6,$AH$11="Combined"),SUM('Raw Data'!BD1344:BD1345),IF(AND($AE$11=$AL$7,$AH$11="Combined"),SUM('Raw Data'!BD1551:BD1552),"Error")))))))))))))))))))))</f>
        <v>0</v>
      </c>
      <c r="U107" s="6">
        <f>IF(AND($AE$11=$AL$1,OR($AH$11="Northbound",$AH$11="Eastbound")),'Raw Data'!BE309,IF(AND($AE$11=$AL$2,OR($AH$11="Northbound",$AH$11="Eastbound")),'Raw Data'!BE516,IF(AND($AE$11=$AL$3,OR($AH$11="Northbound",$AH$11="Eastbound")),'Raw Data'!BE723,IF(AND($AE$11=$AL$4,OR($AH$11="Northbound",$AH$11="Eastbound")),'Raw Data'!BE930,IF(AND($AE$11=$AL$5,OR($AH$11="Northbound",$AH$11="Eastbound")),'Raw Data'!BE1137,IF(AND($AE$11=$AL$6,OR($AH$11="Northbound",$AH$11="Eastbound")),'Raw Data'!BE1344,IF(AND($AE$11=$AL$7,OR($AH$11="Northbound",$AH$11="Eastbound")),'Raw Data'!BE1551,IF(AND($AE$11=$AL$1,OR($AH$11="Southbound",$AH$11="Westbound")),'Raw Data'!BE310,IF(AND($AE$11=$AL$2,OR($AH$11="Southbound",$AH$11="Westbound")),'Raw Data'!BE517,IF(AND($AE$11=$AL$3,OR($AH$11="Southbound",$AH$11="Westbound")),'Raw Data'!BE724,IF(AND($AE$11=$AL$4,OR($AH$11="Southbound",$AH$11="Westbound")),'Raw Data'!BE931,IF(AND($AE$11=$AL$5,OR($AH$11="Southbound",$AH$11="Westbound")),'Raw Data'!BE1138,IF(AND($AE$11=$AL$6,OR($AH$11="Southbound",$AH$11="Westbound")),'Raw Data'!BE1345,IF(AND($AE$11=$AL$7,OR($AH$11="Southbound",$AH$11="Westbound")),'Raw Data'!BE1552,IF(AND($AE$11=$AL$1,$AH$11="Combined"),SUM('Raw Data'!BE309:BE310),IF(AND($AE$11=$AL$2,$AH$11="Combined"),SUM('Raw Data'!BE516:BE517),IF(AND($AE$11=$AL$3,$AH$11="Combined"),SUM('Raw Data'!BE723:BE724),IF(AND($AE$11=$AL$4,$AH$11="Combined"),SUM('Raw Data'!BE930:BE931),IF(AND($AE$11=$AL$5,$AH$11="Combined"),SUM('Raw Data'!BE1137:BE1138),IF(AND($AE$11=$AL$6,$AH$11="Combined"),SUM('Raw Data'!BE1344:BE1345),IF(AND($AE$11=$AL$7,$AH$11="Combined"),SUM('Raw Data'!BE1551:BE1552),"Error")))))))))))))))))))))</f>
        <v>0</v>
      </c>
      <c r="V107" s="6">
        <f>IF(AND($AE$11=$AL$1,OR($AH$11="Northbound",$AH$11="Eastbound")),'Raw Data'!BF309,IF(AND($AE$11=$AL$2,OR($AH$11="Northbound",$AH$11="Eastbound")),'Raw Data'!BF516,IF(AND($AE$11=$AL$3,OR($AH$11="Northbound",$AH$11="Eastbound")),'Raw Data'!BF723,IF(AND($AE$11=$AL$4,OR($AH$11="Northbound",$AH$11="Eastbound")),'Raw Data'!BF930,IF(AND($AE$11=$AL$5,OR($AH$11="Northbound",$AH$11="Eastbound")),'Raw Data'!BF1137,IF(AND($AE$11=$AL$6,OR($AH$11="Northbound",$AH$11="Eastbound")),'Raw Data'!BF1344,IF(AND($AE$11=$AL$7,OR($AH$11="Northbound",$AH$11="Eastbound")),'Raw Data'!BF1551,IF(AND($AE$11=$AL$1,OR($AH$11="Southbound",$AH$11="Westbound")),'Raw Data'!BF310,IF(AND($AE$11=$AL$2,OR($AH$11="Southbound",$AH$11="Westbound")),'Raw Data'!BF517,IF(AND($AE$11=$AL$3,OR($AH$11="Southbound",$AH$11="Westbound")),'Raw Data'!BF724,IF(AND($AE$11=$AL$4,OR($AH$11="Southbound",$AH$11="Westbound")),'Raw Data'!BF931,IF(AND($AE$11=$AL$5,OR($AH$11="Southbound",$AH$11="Westbound")),'Raw Data'!BF1138,IF(AND($AE$11=$AL$6,OR($AH$11="Southbound",$AH$11="Westbound")),'Raw Data'!BF1345,IF(AND($AE$11=$AL$7,OR($AH$11="Southbound",$AH$11="Westbound")),'Raw Data'!BF1552,IF(AND($AE$11=$AL$1,$AH$11="Combined"),SUM('Raw Data'!BF309:BF310),IF(AND($AE$11=$AL$2,$AH$11="Combined"),SUM('Raw Data'!BF516:BF517),IF(AND($AE$11=$AL$3,$AH$11="Combined"),SUM('Raw Data'!BF723:BF724),IF(AND($AE$11=$AL$4,$AH$11="Combined"),SUM('Raw Data'!BF930:BF931),IF(AND($AE$11=$AL$5,$AH$11="Combined"),SUM('Raw Data'!BF1137:BF1138),IF(AND($AE$11=$AL$6,$AH$11="Combined"),SUM('Raw Data'!BF1344:BF1345),IF(AND($AE$11=$AL$7,$AH$11="Combined"),SUM('Raw Data'!BF1551:BF1552),"Error")))))))))))))))))))))</f>
        <v>0</v>
      </c>
      <c r="W107" s="6">
        <f>IF(AND($AE$11=$AL$1,OR($AH$11="Northbound",$AH$11="Eastbound")),'Raw Data'!BG309,IF(AND($AE$11=$AL$2,OR($AH$11="Northbound",$AH$11="Eastbound")),'Raw Data'!BG516,IF(AND($AE$11=$AL$3,OR($AH$11="Northbound",$AH$11="Eastbound")),'Raw Data'!BG723,IF(AND($AE$11=$AL$4,OR($AH$11="Northbound",$AH$11="Eastbound")),'Raw Data'!BG930,IF(AND($AE$11=$AL$5,OR($AH$11="Northbound",$AH$11="Eastbound")),'Raw Data'!BG1137,IF(AND($AE$11=$AL$6,OR($AH$11="Northbound",$AH$11="Eastbound")),'Raw Data'!BG1344,IF(AND($AE$11=$AL$7,OR($AH$11="Northbound",$AH$11="Eastbound")),'Raw Data'!BG1551,IF(AND($AE$11=$AL$1,OR($AH$11="Southbound",$AH$11="Westbound")),'Raw Data'!BG310,IF(AND($AE$11=$AL$2,OR($AH$11="Southbound",$AH$11="Westbound")),'Raw Data'!BG517,IF(AND($AE$11=$AL$3,OR($AH$11="Southbound",$AH$11="Westbound")),'Raw Data'!BG724,IF(AND($AE$11=$AL$4,OR($AH$11="Southbound",$AH$11="Westbound")),'Raw Data'!BG931,IF(AND($AE$11=$AL$5,OR($AH$11="Southbound",$AH$11="Westbound")),'Raw Data'!BG1138,IF(AND($AE$11=$AL$6,OR($AH$11="Southbound",$AH$11="Westbound")),'Raw Data'!BG1345,IF(AND($AE$11=$AL$7,OR($AH$11="Southbound",$AH$11="Westbound")),'Raw Data'!BG1552,IF(AND($AE$11=$AL$1,$AH$11="Combined"),SUM('Raw Data'!BG309:BG310),IF(AND($AE$11=$AL$2,$AH$11="Combined"),SUM('Raw Data'!BG516:BG517),IF(AND($AE$11=$AL$3,$AH$11="Combined"),SUM('Raw Data'!BG723:BG724),IF(AND($AE$11=$AL$4,$AH$11="Combined"),SUM('Raw Data'!BG930:BG931),IF(AND($AE$11=$AL$5,$AH$11="Combined"),SUM('Raw Data'!BG1137:BG1138),IF(AND($AE$11=$AL$6,$AH$11="Combined"),SUM('Raw Data'!BG1344:BG1345),IF(AND($AE$11=$AL$7,$AH$11="Combined"),SUM('Raw Data'!BG1551:BG1552),"Error")))))))))))))))))))))</f>
        <v>0</v>
      </c>
      <c r="X107" s="6">
        <f t="shared" si="5"/>
        <v>0</v>
      </c>
      <c r="Y107" s="24" t="str">
        <f t="shared" si="3"/>
        <v>0</v>
      </c>
      <c r="Z107" s="6" t="str">
        <f>IF(AND($AE$11=$AL$1,OR($AH$11="Northbound",$AH$11="Eastbound")),'Raw Data'!BH309,IF(AND($AE$11=$AL$2,OR($AH$11="Northbound",$AH$11="Eastbound")),'Raw Data'!BH516,IF(AND($AE$11=$AL$3,OR($AH$11="Northbound",$AH$11="Eastbound")),'Raw Data'!BH723,IF(AND($AE$11=$AL$4,OR($AH$11="Northbound",$AH$11="Eastbound")),'Raw Data'!BH930,IF(AND($AE$11=$AL$5,OR($AH$11="Northbound",$AH$11="Eastbound")),'Raw Data'!BH1137,IF(AND($AE$11=$AL$6,OR($AH$11="Northbound",$AH$11="Eastbound")),'Raw Data'!BH1344,IF(AND($AE$11=$AL$7,OR($AH$11="Northbound",$AH$11="Eastbound")),'Raw Data'!BH1551,IF(AND($AE$11=$AL$1,OR($AH$11="Southbound",$AH$11="Westbound")),'Raw Data'!BH310,IF(AND($AE$11=$AL$2,OR($AH$11="Southbound",$AH$11="Westbound")),'Raw Data'!BH517,IF(AND($AE$11=$AL$3,OR($AH$11="Southbound",$AH$11="Westbound")),'Raw Data'!BH724,IF(AND($AE$11=$AL$4,OR($AH$11="Southbound",$AH$11="Westbound")),'Raw Data'!BH931,IF(AND($AE$11=$AL$5,OR($AH$11="Southbound",$AH$11="Westbound")),'Raw Data'!BH1138,IF(AND($AE$11=$AL$6,OR($AH$11="Southbound",$AH$11="Westbound")),'Raw Data'!BH1345,IF(AND($AE$11=$AL$7,OR($AH$11="Southbound",$AH$11="Westbound")),'Raw Data'!BH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7" s="6" t="str">
        <f>IF(AND($AE$11=$AL$1,OR($AH$11="Northbound",$AH$11="Eastbound")),'Raw Data'!BI309,IF(AND($AE$11=$AL$2,OR($AH$11="Northbound",$AH$11="Eastbound")),'Raw Data'!BI516,IF(AND($AE$11=$AL$3,OR($AH$11="Northbound",$AH$11="Eastbound")),'Raw Data'!BI723,IF(AND($AE$11=$AL$4,OR($AH$11="Northbound",$AH$11="Eastbound")),'Raw Data'!BI930,IF(AND($AE$11=$AL$5,OR($AH$11="Northbound",$AH$11="Eastbound")),'Raw Data'!BI1137,IF(AND($AE$11=$AL$6,OR($AH$11="Northbound",$AH$11="Eastbound")),'Raw Data'!BI1344,IF(AND($AE$11=$AL$7,OR($AH$11="Northbound",$AH$11="Eastbound")),'Raw Data'!BI1551,IF(AND($AE$11=$AL$1,OR($AH$11="Southbound",$AH$11="Westbound")),'Raw Data'!BI310,IF(AND($AE$11=$AL$2,OR($AH$11="Southbound",$AH$11="Westbound")),'Raw Data'!BI517,IF(AND($AE$11=$AL$3,OR($AH$11="Southbound",$AH$11="Westbound")),'Raw Data'!BI724,IF(AND($AE$11=$AL$4,OR($AH$11="Southbound",$AH$11="Westbound")),'Raw Data'!BI931,IF(AND($AE$11=$AL$5,OR($AH$11="Southbound",$AH$11="Westbound")),'Raw Data'!BI1138,IF(AND($AE$11=$AL$6,OR($AH$11="Southbound",$AH$11="Westbound")),'Raw Data'!BI1345,IF(AND($AE$11=$AL$7,OR($AH$11="Southbound",$AH$11="Westbound")),'Raw Data'!BI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7" s="6" t="str">
        <f>IF(AND($AE$11=$AL$1,OR($AH$11="Northbound",$AH$11="Eastbound")),'Raw Data'!BJ309,IF(AND($AE$11=$AL$2,OR($AH$11="Northbound",$AH$11="Eastbound")),'Raw Data'!BJ516,IF(AND($AE$11=$AL$3,OR($AH$11="Northbound",$AH$11="Eastbound")),'Raw Data'!BJ723,IF(AND($AE$11=$AL$4,OR($AH$11="Northbound",$AH$11="Eastbound")),'Raw Data'!BJ930,IF(AND($AE$11=$AL$5,OR($AH$11="Northbound",$AH$11="Eastbound")),'Raw Data'!BJ1137,IF(AND($AE$11=$AL$6,OR($AH$11="Northbound",$AH$11="Eastbound")),'Raw Data'!BJ1344,IF(AND($AE$11=$AL$7,OR($AH$11="Northbound",$AH$11="Eastbound")),'Raw Data'!BJ1551,IF(AND($AE$11=$AL$1,OR($AH$11="Southbound",$AH$11="Westbound")),'Raw Data'!BJ310,IF(AND($AE$11=$AL$2,OR($AH$11="Southbound",$AH$11="Westbound")),'Raw Data'!BJ517,IF(AND($AE$11=$AL$3,OR($AH$11="Southbound",$AH$11="Westbound")),'Raw Data'!BJ724,IF(AND($AE$11=$AL$4,OR($AH$11="Southbound",$AH$11="Westbound")),'Raw Data'!BJ931,IF(AND($AE$11=$AL$5,OR($AH$11="Southbound",$AH$11="Westbound")),'Raw Data'!BJ1138,IF(AND($AE$11=$AL$6,OR($AH$11="Southbound",$AH$11="Westbound")),'Raw Data'!BJ1345,IF(AND($AE$11=$AL$7,OR($AH$11="Southbound",$AH$11="Westbound")),'Raw Data'!BJ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7" s="70" t="str">
        <f>IF(AND($AE$11=$AL$1,OR($AH$11="Northbound",$AH$11="Eastbound")),'Raw Data'!BK309,IF(AND($AE$11=$AL$2,OR($AH$11="Northbound",$AH$11="Eastbound")),'Raw Data'!BK516,IF(AND($AE$11=$AL$3,OR($AH$11="Northbound",$AH$11="Eastbound")),'Raw Data'!BK723,IF(AND($AE$11=$AL$4,OR($AH$11="Northbound",$AH$11="Eastbound")),'Raw Data'!BK930,IF(AND($AE$11=$AL$5,OR($AH$11="Northbound",$AH$11="Eastbound")),'Raw Data'!BK1137,IF(AND($AE$11=$AL$6,OR($AH$11="Northbound",$AH$11="Eastbound")),'Raw Data'!BK1344,IF(AND($AE$11=$AL$7,OR($AH$11="Northbound",$AH$11="Eastbound")),'Raw Data'!BK1551,IF(AND($AE$11=$AL$1,OR($AH$11="Southbound",$AH$11="Westbound")),'Raw Data'!BK310,IF(AND($AE$11=$AL$2,OR($AH$11="Southbound",$AH$11="Westbound")),'Raw Data'!BK517,IF(AND($AE$11=$AL$3,OR($AH$11="Southbound",$AH$11="Westbound")),'Raw Data'!BK724,IF(AND($AE$11=$AL$4,OR($AH$11="Southbound",$AH$11="Westbound")),'Raw Data'!BK931,IF(AND($AE$11=$AL$5,OR($AH$11="Southbound",$AH$11="Westbound")),'Raw Data'!BK1138,IF(AND($AE$11=$AL$6,OR($AH$11="Southbound",$AH$11="Westbound")),'Raw Data'!BK1345,IF(AND($AE$11=$AL$7,OR($AH$11="Southbound",$AH$11="Westbound")),'Raw Data'!BK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7" s="47"/>
      <c r="AF107" s="47"/>
      <c r="AG107" s="47"/>
      <c r="AH107" s="47"/>
      <c r="AI107" s="47"/>
      <c r="AJ107" s="47"/>
      <c r="AK107" s="47"/>
      <c r="AL107" s="47"/>
      <c r="AM107" s="51"/>
      <c r="AN107" s="51"/>
      <c r="AO107" s="51"/>
      <c r="AQ107" s="47"/>
      <c r="AR107" s="47"/>
      <c r="AT107" s="47"/>
      <c r="AU107" s="47"/>
      <c r="AV107" s="47"/>
    </row>
    <row r="108" spans="1:48" ht="13.8" x14ac:dyDescent="0.25">
      <c r="A108" s="43">
        <v>0.97916666666666696</v>
      </c>
      <c r="B108" s="54">
        <f t="shared" si="4"/>
        <v>0</v>
      </c>
      <c r="C108" s="6">
        <f>IF(AND($AE$11=$AL$1,OR($AH$11="Northbound",$AH$11="Eastbound")),'Raw Data'!AM311,IF(AND($AE$11=$AL$2,OR($AH$11="Northbound",$AH$11="Eastbound")),'Raw Data'!AM518,IF(AND($AE$11=$AL$3,OR($AH$11="Northbound",$AH$11="Eastbound")),'Raw Data'!AM725,IF(AND($AE$11=$AL$4,OR($AH$11="Northbound",$AH$11="Eastbound")),'Raw Data'!AM932,IF(AND($AE$11=$AL$5,OR($AH$11="Northbound",$AH$11="Eastbound")),'Raw Data'!AM1139,IF(AND($AE$11=$AL$6,OR($AH$11="Northbound",$AH$11="Eastbound")),'Raw Data'!AM1346,IF(AND($AE$11=$AL$7,OR($AH$11="Northbound",$AH$11="Eastbound")),'Raw Data'!AM1553,IF(AND($AE$11=$AL$1,OR($AH$11="Southbound",$AH$11="Westbound")),'Raw Data'!AM312,IF(AND($AE$11=$AL$2,OR($AH$11="Southbound",$AH$11="Westbound")),'Raw Data'!AM519,IF(AND($AE$11=$AL$3,OR($AH$11="Southbound",$AH$11="Westbound")),'Raw Data'!AM726,IF(AND($AE$11=$AL$4,OR($AH$11="Southbound",$AH$11="Westbound")),'Raw Data'!AM933,IF(AND($AE$11=$AL$5,OR($AH$11="Southbound",$AH$11="Westbound")),'Raw Data'!AM1140,IF(AND($AE$11=$AL$6,OR($AH$11="Southbound",$AH$11="Westbound")),'Raw Data'!AM1347,IF(AND($AE$11=$AL$7,OR($AH$11="Southbound",$AH$11="Westbound")),'Raw Data'!AM1554,IF(AND($AE$11=$AL$1,$AH$11="Combined"),SUM('Raw Data'!AM311:AM312),IF(AND($AE$11=$AL$2,$AH$11="Combined"),SUM('Raw Data'!AM518:AM519),IF(AND($AE$11=$AL$3,$AH$11="Combined"),SUM('Raw Data'!AM725:AM726),IF(AND($AE$11=$AL$4,$AH$11="Combined"),SUM('Raw Data'!AM932:AM933),IF(AND($AE$11=$AL$5,$AH$11="Combined"),SUM('Raw Data'!AM1139:AM1140),IF(AND($AE$11=$AL$6,$AH$11="Combined"),SUM('Raw Data'!AM1346:AM1347),IF(AND($AE$11=$AL$7,$AH$11="Combined"),SUM('Raw Data'!AM1553:AM1554),"Error")))))))))))))))))))))</f>
        <v>0</v>
      </c>
      <c r="D108" s="6">
        <f>IF(AND($AE$11=$AL$1,OR($AH$11="Northbound",$AH$11="Eastbound")),'Raw Data'!AN311,IF(AND($AE$11=$AL$2,OR($AH$11="Northbound",$AH$11="Eastbound")),'Raw Data'!AN518,IF(AND($AE$11=$AL$3,OR($AH$11="Northbound",$AH$11="Eastbound")),'Raw Data'!AN725,IF(AND($AE$11=$AL$4,OR($AH$11="Northbound",$AH$11="Eastbound")),'Raw Data'!AN932,IF(AND($AE$11=$AL$5,OR($AH$11="Northbound",$AH$11="Eastbound")),'Raw Data'!AN1139,IF(AND($AE$11=$AL$6,OR($AH$11="Northbound",$AH$11="Eastbound")),'Raw Data'!AN1346,IF(AND($AE$11=$AL$7,OR($AH$11="Northbound",$AH$11="Eastbound")),'Raw Data'!AN1553,IF(AND($AE$11=$AL$1,OR($AH$11="Southbound",$AH$11="Westbound")),'Raw Data'!AN312,IF(AND($AE$11=$AL$2,OR($AH$11="Southbound",$AH$11="Westbound")),'Raw Data'!AN519,IF(AND($AE$11=$AL$3,OR($AH$11="Southbound",$AH$11="Westbound")),'Raw Data'!AN726,IF(AND($AE$11=$AL$4,OR($AH$11="Southbound",$AH$11="Westbound")),'Raw Data'!AN933,IF(AND($AE$11=$AL$5,OR($AH$11="Southbound",$AH$11="Westbound")),'Raw Data'!AN1140,IF(AND($AE$11=$AL$6,OR($AH$11="Southbound",$AH$11="Westbound")),'Raw Data'!AN1347,IF(AND($AE$11=$AL$7,OR($AH$11="Southbound",$AH$11="Westbound")),'Raw Data'!AN1554,IF(AND($AE$11=$AL$1,$AH$11="Combined"),SUM('Raw Data'!AN311:AN312),IF(AND($AE$11=$AL$2,$AH$11="Combined"),SUM('Raw Data'!AN518:AN519),IF(AND($AE$11=$AL$3,$AH$11="Combined"),SUM('Raw Data'!AN725:AN726),IF(AND($AE$11=$AL$4,$AH$11="Combined"),SUM('Raw Data'!AN932:AN933),IF(AND($AE$11=$AL$5,$AH$11="Combined"),SUM('Raw Data'!AN1139:AN1140),IF(AND($AE$11=$AL$6,$AH$11="Combined"),SUM('Raw Data'!AN1346:AN1347),IF(AND($AE$11=$AL$7,$AH$11="Combined"),SUM('Raw Data'!AN1553:AN1554),"Error")))))))))))))))))))))</f>
        <v>0</v>
      </c>
      <c r="E108" s="6">
        <f>IF(AND($AE$11=$AL$1,OR($AH$11="Northbound",$AH$11="Eastbound")),'Raw Data'!AO311,IF(AND($AE$11=$AL$2,OR($AH$11="Northbound",$AH$11="Eastbound")),'Raw Data'!AO518,IF(AND($AE$11=$AL$3,OR($AH$11="Northbound",$AH$11="Eastbound")),'Raw Data'!AO725,IF(AND($AE$11=$AL$4,OR($AH$11="Northbound",$AH$11="Eastbound")),'Raw Data'!AO932,IF(AND($AE$11=$AL$5,OR($AH$11="Northbound",$AH$11="Eastbound")),'Raw Data'!AO1139,IF(AND($AE$11=$AL$6,OR($AH$11="Northbound",$AH$11="Eastbound")),'Raw Data'!AO1346,IF(AND($AE$11=$AL$7,OR($AH$11="Northbound",$AH$11="Eastbound")),'Raw Data'!AO1553,IF(AND($AE$11=$AL$1,OR($AH$11="Southbound",$AH$11="Westbound")),'Raw Data'!AO312,IF(AND($AE$11=$AL$2,OR($AH$11="Southbound",$AH$11="Westbound")),'Raw Data'!AO519,IF(AND($AE$11=$AL$3,OR($AH$11="Southbound",$AH$11="Westbound")),'Raw Data'!AO726,IF(AND($AE$11=$AL$4,OR($AH$11="Southbound",$AH$11="Westbound")),'Raw Data'!AO933,IF(AND($AE$11=$AL$5,OR($AH$11="Southbound",$AH$11="Westbound")),'Raw Data'!AO1140,IF(AND($AE$11=$AL$6,OR($AH$11="Southbound",$AH$11="Westbound")),'Raw Data'!AO1347,IF(AND($AE$11=$AL$7,OR($AH$11="Southbound",$AH$11="Westbound")),'Raw Data'!AO1554,IF(AND($AE$11=$AL$1,$AH$11="Combined"),SUM('Raw Data'!AO311:AO312),IF(AND($AE$11=$AL$2,$AH$11="Combined"),SUM('Raw Data'!AO518:AO519),IF(AND($AE$11=$AL$3,$AH$11="Combined"),SUM('Raw Data'!AO725:AO726),IF(AND($AE$11=$AL$4,$AH$11="Combined"),SUM('Raw Data'!AO932:AO933),IF(AND($AE$11=$AL$5,$AH$11="Combined"),SUM('Raw Data'!AO1139:AO1140),IF(AND($AE$11=$AL$6,$AH$11="Combined"),SUM('Raw Data'!AO1346:AO1347),IF(AND($AE$11=$AL$7,$AH$11="Combined"),SUM('Raw Data'!AO1553:AO1554),"Error")))))))))))))))))))))</f>
        <v>0</v>
      </c>
      <c r="F108" s="6">
        <f>IF(AND($AE$11=$AL$1,OR($AH$11="Northbound",$AH$11="Eastbound")),'Raw Data'!AP311,IF(AND($AE$11=$AL$2,OR($AH$11="Northbound",$AH$11="Eastbound")),'Raw Data'!AP518,IF(AND($AE$11=$AL$3,OR($AH$11="Northbound",$AH$11="Eastbound")),'Raw Data'!AP725,IF(AND($AE$11=$AL$4,OR($AH$11="Northbound",$AH$11="Eastbound")),'Raw Data'!AP932,IF(AND($AE$11=$AL$5,OR($AH$11="Northbound",$AH$11="Eastbound")),'Raw Data'!AP1139,IF(AND($AE$11=$AL$6,OR($AH$11="Northbound",$AH$11="Eastbound")),'Raw Data'!AP1346,IF(AND($AE$11=$AL$7,OR($AH$11="Northbound",$AH$11="Eastbound")),'Raw Data'!AP1553,IF(AND($AE$11=$AL$1,OR($AH$11="Southbound",$AH$11="Westbound")),'Raw Data'!AP312,IF(AND($AE$11=$AL$2,OR($AH$11="Southbound",$AH$11="Westbound")),'Raw Data'!AP519,IF(AND($AE$11=$AL$3,OR($AH$11="Southbound",$AH$11="Westbound")),'Raw Data'!AP726,IF(AND($AE$11=$AL$4,OR($AH$11="Southbound",$AH$11="Westbound")),'Raw Data'!AP933,IF(AND($AE$11=$AL$5,OR($AH$11="Southbound",$AH$11="Westbound")),'Raw Data'!AP1140,IF(AND($AE$11=$AL$6,OR($AH$11="Southbound",$AH$11="Westbound")),'Raw Data'!AP1347,IF(AND($AE$11=$AL$7,OR($AH$11="Southbound",$AH$11="Westbound")),'Raw Data'!AP1554,IF(AND($AE$11=$AL$1,$AH$11="Combined"),SUM('Raw Data'!AP311:AP312),IF(AND($AE$11=$AL$2,$AH$11="Combined"),SUM('Raw Data'!AP518:AP519),IF(AND($AE$11=$AL$3,$AH$11="Combined"),SUM('Raw Data'!AP725:AP726),IF(AND($AE$11=$AL$4,$AH$11="Combined"),SUM('Raw Data'!AP932:AP933),IF(AND($AE$11=$AL$5,$AH$11="Combined"),SUM('Raw Data'!AP1139:AP1140),IF(AND($AE$11=$AL$6,$AH$11="Combined"),SUM('Raw Data'!AP1346:AP1347),IF(AND($AE$11=$AL$7,$AH$11="Combined"),SUM('Raw Data'!AP1553:AP1554),"Error")))))))))))))))))))))</f>
        <v>0</v>
      </c>
      <c r="G108" s="6">
        <f>IF(AND($AE$11=$AL$1,OR($AH$11="Northbound",$AH$11="Eastbound")),'Raw Data'!AQ311,IF(AND($AE$11=$AL$2,OR($AH$11="Northbound",$AH$11="Eastbound")),'Raw Data'!AQ518,IF(AND($AE$11=$AL$3,OR($AH$11="Northbound",$AH$11="Eastbound")),'Raw Data'!AQ725,IF(AND($AE$11=$AL$4,OR($AH$11="Northbound",$AH$11="Eastbound")),'Raw Data'!AQ932,IF(AND($AE$11=$AL$5,OR($AH$11="Northbound",$AH$11="Eastbound")),'Raw Data'!AQ1139,IF(AND($AE$11=$AL$6,OR($AH$11="Northbound",$AH$11="Eastbound")),'Raw Data'!AQ1346,IF(AND($AE$11=$AL$7,OR($AH$11="Northbound",$AH$11="Eastbound")),'Raw Data'!AQ1553,IF(AND($AE$11=$AL$1,OR($AH$11="Southbound",$AH$11="Westbound")),'Raw Data'!AQ312,IF(AND($AE$11=$AL$2,OR($AH$11="Southbound",$AH$11="Westbound")),'Raw Data'!AQ519,IF(AND($AE$11=$AL$3,OR($AH$11="Southbound",$AH$11="Westbound")),'Raw Data'!AQ726,IF(AND($AE$11=$AL$4,OR($AH$11="Southbound",$AH$11="Westbound")),'Raw Data'!AQ933,IF(AND($AE$11=$AL$5,OR($AH$11="Southbound",$AH$11="Westbound")),'Raw Data'!AQ1140,IF(AND($AE$11=$AL$6,OR($AH$11="Southbound",$AH$11="Westbound")),'Raw Data'!AQ1347,IF(AND($AE$11=$AL$7,OR($AH$11="Southbound",$AH$11="Westbound")),'Raw Data'!AQ1554,IF(AND($AE$11=$AL$1,$AH$11="Combined"),SUM('Raw Data'!AQ311:AQ312),IF(AND($AE$11=$AL$2,$AH$11="Combined"),SUM('Raw Data'!AQ518:AQ519),IF(AND($AE$11=$AL$3,$AH$11="Combined"),SUM('Raw Data'!AQ725:AQ726),IF(AND($AE$11=$AL$4,$AH$11="Combined"),SUM('Raw Data'!AQ932:AQ933),IF(AND($AE$11=$AL$5,$AH$11="Combined"),SUM('Raw Data'!AQ1139:AQ1140),IF(AND($AE$11=$AL$6,$AH$11="Combined"),SUM('Raw Data'!AQ1346:AQ1347),IF(AND($AE$11=$AL$7,$AH$11="Combined"),SUM('Raw Data'!AQ1553:AQ1554),"Error")))))))))))))))))))))</f>
        <v>0</v>
      </c>
      <c r="H108" s="6">
        <f>IF(AND($AE$11=$AL$1,OR($AH$11="Northbound",$AH$11="Eastbound")),'Raw Data'!AR311,IF(AND($AE$11=$AL$2,OR($AH$11="Northbound",$AH$11="Eastbound")),'Raw Data'!AR518,IF(AND($AE$11=$AL$3,OR($AH$11="Northbound",$AH$11="Eastbound")),'Raw Data'!AR725,IF(AND($AE$11=$AL$4,OR($AH$11="Northbound",$AH$11="Eastbound")),'Raw Data'!AR932,IF(AND($AE$11=$AL$5,OR($AH$11="Northbound",$AH$11="Eastbound")),'Raw Data'!AR1139,IF(AND($AE$11=$AL$6,OR($AH$11="Northbound",$AH$11="Eastbound")),'Raw Data'!AR1346,IF(AND($AE$11=$AL$7,OR($AH$11="Northbound",$AH$11="Eastbound")),'Raw Data'!AR1553,IF(AND($AE$11=$AL$1,OR($AH$11="Southbound",$AH$11="Westbound")),'Raw Data'!AR312,IF(AND($AE$11=$AL$2,OR($AH$11="Southbound",$AH$11="Westbound")),'Raw Data'!AR519,IF(AND($AE$11=$AL$3,OR($AH$11="Southbound",$AH$11="Westbound")),'Raw Data'!AR726,IF(AND($AE$11=$AL$4,OR($AH$11="Southbound",$AH$11="Westbound")),'Raw Data'!AR933,IF(AND($AE$11=$AL$5,OR($AH$11="Southbound",$AH$11="Westbound")),'Raw Data'!AR1140,IF(AND($AE$11=$AL$6,OR($AH$11="Southbound",$AH$11="Westbound")),'Raw Data'!AR1347,IF(AND($AE$11=$AL$7,OR($AH$11="Southbound",$AH$11="Westbound")),'Raw Data'!AR1554,IF(AND($AE$11=$AL$1,$AH$11="Combined"),SUM('Raw Data'!AR311:AR312),IF(AND($AE$11=$AL$2,$AH$11="Combined"),SUM('Raw Data'!AR518:AR519),IF(AND($AE$11=$AL$3,$AH$11="Combined"),SUM('Raw Data'!AR725:AR726),IF(AND($AE$11=$AL$4,$AH$11="Combined"),SUM('Raw Data'!AR932:AR933),IF(AND($AE$11=$AL$5,$AH$11="Combined"),SUM('Raw Data'!AR1139:AR1140),IF(AND($AE$11=$AL$6,$AH$11="Combined"),SUM('Raw Data'!AR1346:AR1347),IF(AND($AE$11=$AL$7,$AH$11="Combined"),SUM('Raw Data'!AR1553:AR1554),"Error")))))))))))))))))))))</f>
        <v>0</v>
      </c>
      <c r="I108" s="6">
        <f>IF(AND($AE$11=$AL$1,OR($AH$11="Northbound",$AH$11="Eastbound")),'Raw Data'!AS311,IF(AND($AE$11=$AL$2,OR($AH$11="Northbound",$AH$11="Eastbound")),'Raw Data'!AS518,IF(AND($AE$11=$AL$3,OR($AH$11="Northbound",$AH$11="Eastbound")),'Raw Data'!AS725,IF(AND($AE$11=$AL$4,OR($AH$11="Northbound",$AH$11="Eastbound")),'Raw Data'!AS932,IF(AND($AE$11=$AL$5,OR($AH$11="Northbound",$AH$11="Eastbound")),'Raw Data'!AS1139,IF(AND($AE$11=$AL$6,OR($AH$11="Northbound",$AH$11="Eastbound")),'Raw Data'!AS1346,IF(AND($AE$11=$AL$7,OR($AH$11="Northbound",$AH$11="Eastbound")),'Raw Data'!AS1553,IF(AND($AE$11=$AL$1,OR($AH$11="Southbound",$AH$11="Westbound")),'Raw Data'!AS312,IF(AND($AE$11=$AL$2,OR($AH$11="Southbound",$AH$11="Westbound")),'Raw Data'!AS519,IF(AND($AE$11=$AL$3,OR($AH$11="Southbound",$AH$11="Westbound")),'Raw Data'!AS726,IF(AND($AE$11=$AL$4,OR($AH$11="Southbound",$AH$11="Westbound")),'Raw Data'!AS933,IF(AND($AE$11=$AL$5,OR($AH$11="Southbound",$AH$11="Westbound")),'Raw Data'!AS1140,IF(AND($AE$11=$AL$6,OR($AH$11="Southbound",$AH$11="Westbound")),'Raw Data'!AS1347,IF(AND($AE$11=$AL$7,OR($AH$11="Southbound",$AH$11="Westbound")),'Raw Data'!AS1554,IF(AND($AE$11=$AL$1,$AH$11="Combined"),SUM('Raw Data'!AS311:AS312),IF(AND($AE$11=$AL$2,$AH$11="Combined"),SUM('Raw Data'!AS518:AS519),IF(AND($AE$11=$AL$3,$AH$11="Combined"),SUM('Raw Data'!AS725:AS726),IF(AND($AE$11=$AL$4,$AH$11="Combined"),SUM('Raw Data'!AS932:AS933),IF(AND($AE$11=$AL$5,$AH$11="Combined"),SUM('Raw Data'!AS1139:AS1140),IF(AND($AE$11=$AL$6,$AH$11="Combined"),SUM('Raw Data'!AS1346:AS1347),IF(AND($AE$11=$AL$7,$AH$11="Combined"),SUM('Raw Data'!AS1553:AS1554),"Error")))))))))))))))))))))</f>
        <v>0</v>
      </c>
      <c r="J108" s="6">
        <f>IF(AND($AE$11=$AL$1,OR($AH$11="Northbound",$AH$11="Eastbound")),'Raw Data'!AT311,IF(AND($AE$11=$AL$2,OR($AH$11="Northbound",$AH$11="Eastbound")),'Raw Data'!AT518,IF(AND($AE$11=$AL$3,OR($AH$11="Northbound",$AH$11="Eastbound")),'Raw Data'!AT725,IF(AND($AE$11=$AL$4,OR($AH$11="Northbound",$AH$11="Eastbound")),'Raw Data'!AT932,IF(AND($AE$11=$AL$5,OR($AH$11="Northbound",$AH$11="Eastbound")),'Raw Data'!AT1139,IF(AND($AE$11=$AL$6,OR($AH$11="Northbound",$AH$11="Eastbound")),'Raw Data'!AT1346,IF(AND($AE$11=$AL$7,OR($AH$11="Northbound",$AH$11="Eastbound")),'Raw Data'!AT1553,IF(AND($AE$11=$AL$1,OR($AH$11="Southbound",$AH$11="Westbound")),'Raw Data'!AT312,IF(AND($AE$11=$AL$2,OR($AH$11="Southbound",$AH$11="Westbound")),'Raw Data'!AT519,IF(AND($AE$11=$AL$3,OR($AH$11="Southbound",$AH$11="Westbound")),'Raw Data'!AT726,IF(AND($AE$11=$AL$4,OR($AH$11="Southbound",$AH$11="Westbound")),'Raw Data'!AT933,IF(AND($AE$11=$AL$5,OR($AH$11="Southbound",$AH$11="Westbound")),'Raw Data'!AT1140,IF(AND($AE$11=$AL$6,OR($AH$11="Southbound",$AH$11="Westbound")),'Raw Data'!AT1347,IF(AND($AE$11=$AL$7,OR($AH$11="Southbound",$AH$11="Westbound")),'Raw Data'!AT1554,IF(AND($AE$11=$AL$1,$AH$11="Combined"),SUM('Raw Data'!AT311:AT312),IF(AND($AE$11=$AL$2,$AH$11="Combined"),SUM('Raw Data'!AT518:AT519),IF(AND($AE$11=$AL$3,$AH$11="Combined"),SUM('Raw Data'!AT725:AT726),IF(AND($AE$11=$AL$4,$AH$11="Combined"),SUM('Raw Data'!AT932:AT933),IF(AND($AE$11=$AL$5,$AH$11="Combined"),SUM('Raw Data'!AT1139:AT1140),IF(AND($AE$11=$AL$6,$AH$11="Combined"),SUM('Raw Data'!AT1346:AT1347),IF(AND($AE$11=$AL$7,$AH$11="Combined"),SUM('Raw Data'!AT1553:AT1554),"Error")))))))))))))))))))))</f>
        <v>0</v>
      </c>
      <c r="K108" s="6">
        <f>IF(AND($AE$11=$AL$1,OR($AH$11="Northbound",$AH$11="Eastbound")),'Raw Data'!AU311,IF(AND($AE$11=$AL$2,OR($AH$11="Northbound",$AH$11="Eastbound")),'Raw Data'!AU518,IF(AND($AE$11=$AL$3,OR($AH$11="Northbound",$AH$11="Eastbound")),'Raw Data'!AU725,IF(AND($AE$11=$AL$4,OR($AH$11="Northbound",$AH$11="Eastbound")),'Raw Data'!AU932,IF(AND($AE$11=$AL$5,OR($AH$11="Northbound",$AH$11="Eastbound")),'Raw Data'!AU1139,IF(AND($AE$11=$AL$6,OR($AH$11="Northbound",$AH$11="Eastbound")),'Raw Data'!AU1346,IF(AND($AE$11=$AL$7,OR($AH$11="Northbound",$AH$11="Eastbound")),'Raw Data'!AU1553,IF(AND($AE$11=$AL$1,OR($AH$11="Southbound",$AH$11="Westbound")),'Raw Data'!AU312,IF(AND($AE$11=$AL$2,OR($AH$11="Southbound",$AH$11="Westbound")),'Raw Data'!AU519,IF(AND($AE$11=$AL$3,OR($AH$11="Southbound",$AH$11="Westbound")),'Raw Data'!AU726,IF(AND($AE$11=$AL$4,OR($AH$11="Southbound",$AH$11="Westbound")),'Raw Data'!AU933,IF(AND($AE$11=$AL$5,OR($AH$11="Southbound",$AH$11="Westbound")),'Raw Data'!AU1140,IF(AND($AE$11=$AL$6,OR($AH$11="Southbound",$AH$11="Westbound")),'Raw Data'!AU1347,IF(AND($AE$11=$AL$7,OR($AH$11="Southbound",$AH$11="Westbound")),'Raw Data'!AU1554,IF(AND($AE$11=$AL$1,$AH$11="Combined"),SUM('Raw Data'!AU311:AU312),IF(AND($AE$11=$AL$2,$AH$11="Combined"),SUM('Raw Data'!AU518:AU519),IF(AND($AE$11=$AL$3,$AH$11="Combined"),SUM('Raw Data'!AU725:AU726),IF(AND($AE$11=$AL$4,$AH$11="Combined"),SUM('Raw Data'!AU932:AU933),IF(AND($AE$11=$AL$5,$AH$11="Combined"),SUM('Raw Data'!AU1139:AU1140),IF(AND($AE$11=$AL$6,$AH$11="Combined"),SUM('Raw Data'!AU1346:AU1347),IF(AND($AE$11=$AL$7,$AH$11="Combined"),SUM('Raw Data'!AU1553:AU1554),"Error")))))))))))))))))))))</f>
        <v>0</v>
      </c>
      <c r="L108" s="6">
        <f>IF(AND($AE$11=$AL$1,OR($AH$11="Northbound",$AH$11="Eastbound")),'Raw Data'!AV311,IF(AND($AE$11=$AL$2,OR($AH$11="Northbound",$AH$11="Eastbound")),'Raw Data'!AV518,IF(AND($AE$11=$AL$3,OR($AH$11="Northbound",$AH$11="Eastbound")),'Raw Data'!AV725,IF(AND($AE$11=$AL$4,OR($AH$11="Northbound",$AH$11="Eastbound")),'Raw Data'!AV932,IF(AND($AE$11=$AL$5,OR($AH$11="Northbound",$AH$11="Eastbound")),'Raw Data'!AV1139,IF(AND($AE$11=$AL$6,OR($AH$11="Northbound",$AH$11="Eastbound")),'Raw Data'!AV1346,IF(AND($AE$11=$AL$7,OR($AH$11="Northbound",$AH$11="Eastbound")),'Raw Data'!AV1553,IF(AND($AE$11=$AL$1,OR($AH$11="Southbound",$AH$11="Westbound")),'Raw Data'!AV312,IF(AND($AE$11=$AL$2,OR($AH$11="Southbound",$AH$11="Westbound")),'Raw Data'!AV519,IF(AND($AE$11=$AL$3,OR($AH$11="Southbound",$AH$11="Westbound")),'Raw Data'!AV726,IF(AND($AE$11=$AL$4,OR($AH$11="Southbound",$AH$11="Westbound")),'Raw Data'!AV933,IF(AND($AE$11=$AL$5,OR($AH$11="Southbound",$AH$11="Westbound")),'Raw Data'!AV1140,IF(AND($AE$11=$AL$6,OR($AH$11="Southbound",$AH$11="Westbound")),'Raw Data'!AV1347,IF(AND($AE$11=$AL$7,OR($AH$11="Southbound",$AH$11="Westbound")),'Raw Data'!AV1554,IF(AND($AE$11=$AL$1,$AH$11="Combined"),SUM('Raw Data'!AV311:AV312),IF(AND($AE$11=$AL$2,$AH$11="Combined"),SUM('Raw Data'!AV518:AV519),IF(AND($AE$11=$AL$3,$AH$11="Combined"),SUM('Raw Data'!AV725:AV726),IF(AND($AE$11=$AL$4,$AH$11="Combined"),SUM('Raw Data'!AV932:AV933),IF(AND($AE$11=$AL$5,$AH$11="Combined"),SUM('Raw Data'!AV1139:AV1140),IF(AND($AE$11=$AL$6,$AH$11="Combined"),SUM('Raw Data'!AV1346:AV1347),IF(AND($AE$11=$AL$7,$AH$11="Combined"),SUM('Raw Data'!AV1553:AV1554),"Error")))))))))))))))))))))</f>
        <v>0</v>
      </c>
      <c r="M108" s="6">
        <f>IF(AND($AE$11=$AL$1,OR($AH$11="Northbound",$AH$11="Eastbound")),'Raw Data'!AW311,IF(AND($AE$11=$AL$2,OR($AH$11="Northbound",$AH$11="Eastbound")),'Raw Data'!AW518,IF(AND($AE$11=$AL$3,OR($AH$11="Northbound",$AH$11="Eastbound")),'Raw Data'!AW725,IF(AND($AE$11=$AL$4,OR($AH$11="Northbound",$AH$11="Eastbound")),'Raw Data'!AW932,IF(AND($AE$11=$AL$5,OR($AH$11="Northbound",$AH$11="Eastbound")),'Raw Data'!AW1139,IF(AND($AE$11=$AL$6,OR($AH$11="Northbound",$AH$11="Eastbound")),'Raw Data'!AW1346,IF(AND($AE$11=$AL$7,OR($AH$11="Northbound",$AH$11="Eastbound")),'Raw Data'!AW1553,IF(AND($AE$11=$AL$1,OR($AH$11="Southbound",$AH$11="Westbound")),'Raw Data'!AW312,IF(AND($AE$11=$AL$2,OR($AH$11="Southbound",$AH$11="Westbound")),'Raw Data'!AW519,IF(AND($AE$11=$AL$3,OR($AH$11="Southbound",$AH$11="Westbound")),'Raw Data'!AW726,IF(AND($AE$11=$AL$4,OR($AH$11="Southbound",$AH$11="Westbound")),'Raw Data'!AW933,IF(AND($AE$11=$AL$5,OR($AH$11="Southbound",$AH$11="Westbound")),'Raw Data'!AW1140,IF(AND($AE$11=$AL$6,OR($AH$11="Southbound",$AH$11="Westbound")),'Raw Data'!AW1347,IF(AND($AE$11=$AL$7,OR($AH$11="Southbound",$AH$11="Westbound")),'Raw Data'!AW1554,IF(AND($AE$11=$AL$1,$AH$11="Combined"),SUM('Raw Data'!AW311:AW312),IF(AND($AE$11=$AL$2,$AH$11="Combined"),SUM('Raw Data'!AW518:AW519),IF(AND($AE$11=$AL$3,$AH$11="Combined"),SUM('Raw Data'!AW725:AW726),IF(AND($AE$11=$AL$4,$AH$11="Combined"),SUM('Raw Data'!AW932:AW933),IF(AND($AE$11=$AL$5,$AH$11="Combined"),SUM('Raw Data'!AW1139:AW1140),IF(AND($AE$11=$AL$6,$AH$11="Combined"),SUM('Raw Data'!AW1346:AW1347),IF(AND($AE$11=$AL$7,$AH$11="Combined"),SUM('Raw Data'!AW1553:AW1554),"Error")))))))))))))))))))))</f>
        <v>0</v>
      </c>
      <c r="N108" s="6">
        <f>IF(AND($AE$11=$AL$1,OR($AH$11="Northbound",$AH$11="Eastbound")),'Raw Data'!AX311,IF(AND($AE$11=$AL$2,OR($AH$11="Northbound",$AH$11="Eastbound")),'Raw Data'!AX518,IF(AND($AE$11=$AL$3,OR($AH$11="Northbound",$AH$11="Eastbound")),'Raw Data'!AX725,IF(AND($AE$11=$AL$4,OR($AH$11="Northbound",$AH$11="Eastbound")),'Raw Data'!AX932,IF(AND($AE$11=$AL$5,OR($AH$11="Northbound",$AH$11="Eastbound")),'Raw Data'!AX1139,IF(AND($AE$11=$AL$6,OR($AH$11="Northbound",$AH$11="Eastbound")),'Raw Data'!AX1346,IF(AND($AE$11=$AL$7,OR($AH$11="Northbound",$AH$11="Eastbound")),'Raw Data'!AX1553,IF(AND($AE$11=$AL$1,OR($AH$11="Southbound",$AH$11="Westbound")),'Raw Data'!AX312,IF(AND($AE$11=$AL$2,OR($AH$11="Southbound",$AH$11="Westbound")),'Raw Data'!AX519,IF(AND($AE$11=$AL$3,OR($AH$11="Southbound",$AH$11="Westbound")),'Raw Data'!AX726,IF(AND($AE$11=$AL$4,OR($AH$11="Southbound",$AH$11="Westbound")),'Raw Data'!AX933,IF(AND($AE$11=$AL$5,OR($AH$11="Southbound",$AH$11="Westbound")),'Raw Data'!AX1140,IF(AND($AE$11=$AL$6,OR($AH$11="Southbound",$AH$11="Westbound")),'Raw Data'!AX1347,IF(AND($AE$11=$AL$7,OR($AH$11="Southbound",$AH$11="Westbound")),'Raw Data'!AX1554,IF(AND($AE$11=$AL$1,$AH$11="Combined"),SUM('Raw Data'!AX311:AX312),IF(AND($AE$11=$AL$2,$AH$11="Combined"),SUM('Raw Data'!AX518:AX519),IF(AND($AE$11=$AL$3,$AH$11="Combined"),SUM('Raw Data'!AX725:AX726),IF(AND($AE$11=$AL$4,$AH$11="Combined"),SUM('Raw Data'!AX932:AX933),IF(AND($AE$11=$AL$5,$AH$11="Combined"),SUM('Raw Data'!AX1139:AX1140),IF(AND($AE$11=$AL$6,$AH$11="Combined"),SUM('Raw Data'!AX1346:AX1347),IF(AND($AE$11=$AL$7,$AH$11="Combined"),SUM('Raw Data'!AX1553:AX1554),"Error")))))))))))))))))))))</f>
        <v>0</v>
      </c>
      <c r="O108" s="6">
        <f>IF(AND($AE$11=$AL$1,OR($AH$11="Northbound",$AH$11="Eastbound")),'Raw Data'!AY311,IF(AND($AE$11=$AL$2,OR($AH$11="Northbound",$AH$11="Eastbound")),'Raw Data'!AY518,IF(AND($AE$11=$AL$3,OR($AH$11="Northbound",$AH$11="Eastbound")),'Raw Data'!AY725,IF(AND($AE$11=$AL$4,OR($AH$11="Northbound",$AH$11="Eastbound")),'Raw Data'!AY932,IF(AND($AE$11=$AL$5,OR($AH$11="Northbound",$AH$11="Eastbound")),'Raw Data'!AY1139,IF(AND($AE$11=$AL$6,OR($AH$11="Northbound",$AH$11="Eastbound")),'Raw Data'!AY1346,IF(AND($AE$11=$AL$7,OR($AH$11="Northbound",$AH$11="Eastbound")),'Raw Data'!AY1553,IF(AND($AE$11=$AL$1,OR($AH$11="Southbound",$AH$11="Westbound")),'Raw Data'!AY312,IF(AND($AE$11=$AL$2,OR($AH$11="Southbound",$AH$11="Westbound")),'Raw Data'!AY519,IF(AND($AE$11=$AL$3,OR($AH$11="Southbound",$AH$11="Westbound")),'Raw Data'!AY726,IF(AND($AE$11=$AL$4,OR($AH$11="Southbound",$AH$11="Westbound")),'Raw Data'!AY933,IF(AND($AE$11=$AL$5,OR($AH$11="Southbound",$AH$11="Westbound")),'Raw Data'!AY1140,IF(AND($AE$11=$AL$6,OR($AH$11="Southbound",$AH$11="Westbound")),'Raw Data'!AY1347,IF(AND($AE$11=$AL$7,OR($AH$11="Southbound",$AH$11="Westbound")),'Raw Data'!AY1554,IF(AND($AE$11=$AL$1,$AH$11="Combined"),SUM('Raw Data'!AY311:AY312),IF(AND($AE$11=$AL$2,$AH$11="Combined"),SUM('Raw Data'!AY518:AY519),IF(AND($AE$11=$AL$3,$AH$11="Combined"),SUM('Raw Data'!AY725:AY726),IF(AND($AE$11=$AL$4,$AH$11="Combined"),SUM('Raw Data'!AY932:AY933),IF(AND($AE$11=$AL$5,$AH$11="Combined"),SUM('Raw Data'!AY1139:AY1140),IF(AND($AE$11=$AL$6,$AH$11="Combined"),SUM('Raw Data'!AY1346:AY1347),IF(AND($AE$11=$AL$7,$AH$11="Combined"),SUM('Raw Data'!AY1553:AY1554),"Error")))))))))))))))))))))</f>
        <v>0</v>
      </c>
      <c r="P108" s="6">
        <f>IF(AND($AE$11=$AL$1,OR($AH$11="Northbound",$AH$11="Eastbound")),'Raw Data'!AZ311,IF(AND($AE$11=$AL$2,OR($AH$11="Northbound",$AH$11="Eastbound")),'Raw Data'!AZ518,IF(AND($AE$11=$AL$3,OR($AH$11="Northbound",$AH$11="Eastbound")),'Raw Data'!AZ725,IF(AND($AE$11=$AL$4,OR($AH$11="Northbound",$AH$11="Eastbound")),'Raw Data'!AZ932,IF(AND($AE$11=$AL$5,OR($AH$11="Northbound",$AH$11="Eastbound")),'Raw Data'!AZ1139,IF(AND($AE$11=$AL$6,OR($AH$11="Northbound",$AH$11="Eastbound")),'Raw Data'!AZ1346,IF(AND($AE$11=$AL$7,OR($AH$11="Northbound",$AH$11="Eastbound")),'Raw Data'!AZ1553,IF(AND($AE$11=$AL$1,OR($AH$11="Southbound",$AH$11="Westbound")),'Raw Data'!AZ312,IF(AND($AE$11=$AL$2,OR($AH$11="Southbound",$AH$11="Westbound")),'Raw Data'!AZ519,IF(AND($AE$11=$AL$3,OR($AH$11="Southbound",$AH$11="Westbound")),'Raw Data'!AZ726,IF(AND($AE$11=$AL$4,OR($AH$11="Southbound",$AH$11="Westbound")),'Raw Data'!AZ933,IF(AND($AE$11=$AL$5,OR($AH$11="Southbound",$AH$11="Westbound")),'Raw Data'!AZ1140,IF(AND($AE$11=$AL$6,OR($AH$11="Southbound",$AH$11="Westbound")),'Raw Data'!AZ1347,IF(AND($AE$11=$AL$7,OR($AH$11="Southbound",$AH$11="Westbound")),'Raw Data'!AZ1554,IF(AND($AE$11=$AL$1,$AH$11="Combined"),SUM('Raw Data'!AZ311:AZ312),IF(AND($AE$11=$AL$2,$AH$11="Combined"),SUM('Raw Data'!AZ518:AZ519),IF(AND($AE$11=$AL$3,$AH$11="Combined"),SUM('Raw Data'!AZ725:AZ726),IF(AND($AE$11=$AL$4,$AH$11="Combined"),SUM('Raw Data'!AZ932:AZ933),IF(AND($AE$11=$AL$5,$AH$11="Combined"),SUM('Raw Data'!AZ1139:AZ1140),IF(AND($AE$11=$AL$6,$AH$11="Combined"),SUM('Raw Data'!AZ1346:AZ1347),IF(AND($AE$11=$AL$7,$AH$11="Combined"),SUM('Raw Data'!AZ1553:AZ1554),"Error")))))))))))))))))))))</f>
        <v>0</v>
      </c>
      <c r="Q108" s="6">
        <f>IF(AND($AE$11=$AL$1,OR($AH$11="Northbound",$AH$11="Eastbound")),'Raw Data'!BA311,IF(AND($AE$11=$AL$2,OR($AH$11="Northbound",$AH$11="Eastbound")),'Raw Data'!BA518,IF(AND($AE$11=$AL$3,OR($AH$11="Northbound",$AH$11="Eastbound")),'Raw Data'!BA725,IF(AND($AE$11=$AL$4,OR($AH$11="Northbound",$AH$11="Eastbound")),'Raw Data'!BA932,IF(AND($AE$11=$AL$5,OR($AH$11="Northbound",$AH$11="Eastbound")),'Raw Data'!BA1139,IF(AND($AE$11=$AL$6,OR($AH$11="Northbound",$AH$11="Eastbound")),'Raw Data'!BA1346,IF(AND($AE$11=$AL$7,OR($AH$11="Northbound",$AH$11="Eastbound")),'Raw Data'!BA1553,IF(AND($AE$11=$AL$1,OR($AH$11="Southbound",$AH$11="Westbound")),'Raw Data'!BA312,IF(AND($AE$11=$AL$2,OR($AH$11="Southbound",$AH$11="Westbound")),'Raw Data'!BA519,IF(AND($AE$11=$AL$3,OR($AH$11="Southbound",$AH$11="Westbound")),'Raw Data'!BA726,IF(AND($AE$11=$AL$4,OR($AH$11="Southbound",$AH$11="Westbound")),'Raw Data'!BA933,IF(AND($AE$11=$AL$5,OR($AH$11="Southbound",$AH$11="Westbound")),'Raw Data'!BA1140,IF(AND($AE$11=$AL$6,OR($AH$11="Southbound",$AH$11="Westbound")),'Raw Data'!BA1347,IF(AND($AE$11=$AL$7,OR($AH$11="Southbound",$AH$11="Westbound")),'Raw Data'!BA1554,IF(AND($AE$11=$AL$1,$AH$11="Combined"),SUM('Raw Data'!BA311:BA312),IF(AND($AE$11=$AL$2,$AH$11="Combined"),SUM('Raw Data'!BA518:BA519),IF(AND($AE$11=$AL$3,$AH$11="Combined"),SUM('Raw Data'!BA725:BA726),IF(AND($AE$11=$AL$4,$AH$11="Combined"),SUM('Raw Data'!BA932:BA933),IF(AND($AE$11=$AL$5,$AH$11="Combined"),SUM('Raw Data'!BA1139:BA1140),IF(AND($AE$11=$AL$6,$AH$11="Combined"),SUM('Raw Data'!BA1346:BA1347),IF(AND($AE$11=$AL$7,$AH$11="Combined"),SUM('Raw Data'!BA1553:BA1554),"Error")))))))))))))))))))))</f>
        <v>0</v>
      </c>
      <c r="R108" s="6">
        <f>IF(AND($AE$11=$AL$1,OR($AH$11="Northbound",$AH$11="Eastbound")),'Raw Data'!BB311,IF(AND($AE$11=$AL$2,OR($AH$11="Northbound",$AH$11="Eastbound")),'Raw Data'!BB518,IF(AND($AE$11=$AL$3,OR($AH$11="Northbound",$AH$11="Eastbound")),'Raw Data'!BB725,IF(AND($AE$11=$AL$4,OR($AH$11="Northbound",$AH$11="Eastbound")),'Raw Data'!BB932,IF(AND($AE$11=$AL$5,OR($AH$11="Northbound",$AH$11="Eastbound")),'Raw Data'!BB1139,IF(AND($AE$11=$AL$6,OR($AH$11="Northbound",$AH$11="Eastbound")),'Raw Data'!BB1346,IF(AND($AE$11=$AL$7,OR($AH$11="Northbound",$AH$11="Eastbound")),'Raw Data'!BB1553,IF(AND($AE$11=$AL$1,OR($AH$11="Southbound",$AH$11="Westbound")),'Raw Data'!BB312,IF(AND($AE$11=$AL$2,OR($AH$11="Southbound",$AH$11="Westbound")),'Raw Data'!BB519,IF(AND($AE$11=$AL$3,OR($AH$11="Southbound",$AH$11="Westbound")),'Raw Data'!BB726,IF(AND($AE$11=$AL$4,OR($AH$11="Southbound",$AH$11="Westbound")),'Raw Data'!BB933,IF(AND($AE$11=$AL$5,OR($AH$11="Southbound",$AH$11="Westbound")),'Raw Data'!BB1140,IF(AND($AE$11=$AL$6,OR($AH$11="Southbound",$AH$11="Westbound")),'Raw Data'!BB1347,IF(AND($AE$11=$AL$7,OR($AH$11="Southbound",$AH$11="Westbound")),'Raw Data'!BB1554,IF(AND($AE$11=$AL$1,$AH$11="Combined"),SUM('Raw Data'!BB311:BB312),IF(AND($AE$11=$AL$2,$AH$11="Combined"),SUM('Raw Data'!BB518:BB519),IF(AND($AE$11=$AL$3,$AH$11="Combined"),SUM('Raw Data'!BB725:BB726),IF(AND($AE$11=$AL$4,$AH$11="Combined"),SUM('Raw Data'!BB932:BB933),IF(AND($AE$11=$AL$5,$AH$11="Combined"),SUM('Raw Data'!BB1139:BB1140),IF(AND($AE$11=$AL$6,$AH$11="Combined"),SUM('Raw Data'!BB1346:BB1347),IF(AND($AE$11=$AL$7,$AH$11="Combined"),SUM('Raw Data'!BB1553:BB1554),"Error")))))))))))))))))))))</f>
        <v>0</v>
      </c>
      <c r="S108" s="6">
        <f>IF(AND($AE$11=$AL$1,OR($AH$11="Northbound",$AH$11="Eastbound")),'Raw Data'!BC311,IF(AND($AE$11=$AL$2,OR($AH$11="Northbound",$AH$11="Eastbound")),'Raw Data'!BC518,IF(AND($AE$11=$AL$3,OR($AH$11="Northbound",$AH$11="Eastbound")),'Raw Data'!BC725,IF(AND($AE$11=$AL$4,OR($AH$11="Northbound",$AH$11="Eastbound")),'Raw Data'!BC932,IF(AND($AE$11=$AL$5,OR($AH$11="Northbound",$AH$11="Eastbound")),'Raw Data'!BC1139,IF(AND($AE$11=$AL$6,OR($AH$11="Northbound",$AH$11="Eastbound")),'Raw Data'!BC1346,IF(AND($AE$11=$AL$7,OR($AH$11="Northbound",$AH$11="Eastbound")),'Raw Data'!BC1553,IF(AND($AE$11=$AL$1,OR($AH$11="Southbound",$AH$11="Westbound")),'Raw Data'!BC312,IF(AND($AE$11=$AL$2,OR($AH$11="Southbound",$AH$11="Westbound")),'Raw Data'!BC519,IF(AND($AE$11=$AL$3,OR($AH$11="Southbound",$AH$11="Westbound")),'Raw Data'!BC726,IF(AND($AE$11=$AL$4,OR($AH$11="Southbound",$AH$11="Westbound")),'Raw Data'!BC933,IF(AND($AE$11=$AL$5,OR($AH$11="Southbound",$AH$11="Westbound")),'Raw Data'!BC1140,IF(AND($AE$11=$AL$6,OR($AH$11="Southbound",$AH$11="Westbound")),'Raw Data'!BC1347,IF(AND($AE$11=$AL$7,OR($AH$11="Southbound",$AH$11="Westbound")),'Raw Data'!BC1554,IF(AND($AE$11=$AL$1,$AH$11="Combined"),SUM('Raw Data'!BC311:BC312),IF(AND($AE$11=$AL$2,$AH$11="Combined"),SUM('Raw Data'!BC518:BC519),IF(AND($AE$11=$AL$3,$AH$11="Combined"),SUM('Raw Data'!BC725:BC726),IF(AND($AE$11=$AL$4,$AH$11="Combined"),SUM('Raw Data'!BC932:BC933),IF(AND($AE$11=$AL$5,$AH$11="Combined"),SUM('Raw Data'!BC1139:BC1140),IF(AND($AE$11=$AL$6,$AH$11="Combined"),SUM('Raw Data'!BC1346:BC1347),IF(AND($AE$11=$AL$7,$AH$11="Combined"),SUM('Raw Data'!BC1553:BC1554),"Error")))))))))))))))))))))</f>
        <v>0</v>
      </c>
      <c r="T108" s="6">
        <f>IF(AND($AE$11=$AL$1,OR($AH$11="Northbound",$AH$11="Eastbound")),'Raw Data'!BD311,IF(AND($AE$11=$AL$2,OR($AH$11="Northbound",$AH$11="Eastbound")),'Raw Data'!BD518,IF(AND($AE$11=$AL$3,OR($AH$11="Northbound",$AH$11="Eastbound")),'Raw Data'!BD725,IF(AND($AE$11=$AL$4,OR($AH$11="Northbound",$AH$11="Eastbound")),'Raw Data'!BD932,IF(AND($AE$11=$AL$5,OR($AH$11="Northbound",$AH$11="Eastbound")),'Raw Data'!BD1139,IF(AND($AE$11=$AL$6,OR($AH$11="Northbound",$AH$11="Eastbound")),'Raw Data'!BD1346,IF(AND($AE$11=$AL$7,OR($AH$11="Northbound",$AH$11="Eastbound")),'Raw Data'!BD1553,IF(AND($AE$11=$AL$1,OR($AH$11="Southbound",$AH$11="Westbound")),'Raw Data'!BD312,IF(AND($AE$11=$AL$2,OR($AH$11="Southbound",$AH$11="Westbound")),'Raw Data'!BD519,IF(AND($AE$11=$AL$3,OR($AH$11="Southbound",$AH$11="Westbound")),'Raw Data'!BD726,IF(AND($AE$11=$AL$4,OR($AH$11="Southbound",$AH$11="Westbound")),'Raw Data'!BD933,IF(AND($AE$11=$AL$5,OR($AH$11="Southbound",$AH$11="Westbound")),'Raw Data'!BD1140,IF(AND($AE$11=$AL$6,OR($AH$11="Southbound",$AH$11="Westbound")),'Raw Data'!BD1347,IF(AND($AE$11=$AL$7,OR($AH$11="Southbound",$AH$11="Westbound")),'Raw Data'!BD1554,IF(AND($AE$11=$AL$1,$AH$11="Combined"),SUM('Raw Data'!BD311:BD312),IF(AND($AE$11=$AL$2,$AH$11="Combined"),SUM('Raw Data'!BD518:BD519),IF(AND($AE$11=$AL$3,$AH$11="Combined"),SUM('Raw Data'!BD725:BD726),IF(AND($AE$11=$AL$4,$AH$11="Combined"),SUM('Raw Data'!BD932:BD933),IF(AND($AE$11=$AL$5,$AH$11="Combined"),SUM('Raw Data'!BD1139:BD1140),IF(AND($AE$11=$AL$6,$AH$11="Combined"),SUM('Raw Data'!BD1346:BD1347),IF(AND($AE$11=$AL$7,$AH$11="Combined"),SUM('Raw Data'!BD1553:BD1554),"Error")))))))))))))))))))))</f>
        <v>0</v>
      </c>
      <c r="U108" s="6">
        <f>IF(AND($AE$11=$AL$1,OR($AH$11="Northbound",$AH$11="Eastbound")),'Raw Data'!BE311,IF(AND($AE$11=$AL$2,OR($AH$11="Northbound",$AH$11="Eastbound")),'Raw Data'!BE518,IF(AND($AE$11=$AL$3,OR($AH$11="Northbound",$AH$11="Eastbound")),'Raw Data'!BE725,IF(AND($AE$11=$AL$4,OR($AH$11="Northbound",$AH$11="Eastbound")),'Raw Data'!BE932,IF(AND($AE$11=$AL$5,OR($AH$11="Northbound",$AH$11="Eastbound")),'Raw Data'!BE1139,IF(AND($AE$11=$AL$6,OR($AH$11="Northbound",$AH$11="Eastbound")),'Raw Data'!BE1346,IF(AND($AE$11=$AL$7,OR($AH$11="Northbound",$AH$11="Eastbound")),'Raw Data'!BE1553,IF(AND($AE$11=$AL$1,OR($AH$11="Southbound",$AH$11="Westbound")),'Raw Data'!BE312,IF(AND($AE$11=$AL$2,OR($AH$11="Southbound",$AH$11="Westbound")),'Raw Data'!BE519,IF(AND($AE$11=$AL$3,OR($AH$11="Southbound",$AH$11="Westbound")),'Raw Data'!BE726,IF(AND($AE$11=$AL$4,OR($AH$11="Southbound",$AH$11="Westbound")),'Raw Data'!BE933,IF(AND($AE$11=$AL$5,OR($AH$11="Southbound",$AH$11="Westbound")),'Raw Data'!BE1140,IF(AND($AE$11=$AL$6,OR($AH$11="Southbound",$AH$11="Westbound")),'Raw Data'!BE1347,IF(AND($AE$11=$AL$7,OR($AH$11="Southbound",$AH$11="Westbound")),'Raw Data'!BE1554,IF(AND($AE$11=$AL$1,$AH$11="Combined"),SUM('Raw Data'!BE311:BE312),IF(AND($AE$11=$AL$2,$AH$11="Combined"),SUM('Raw Data'!BE518:BE519),IF(AND($AE$11=$AL$3,$AH$11="Combined"),SUM('Raw Data'!BE725:BE726),IF(AND($AE$11=$AL$4,$AH$11="Combined"),SUM('Raw Data'!BE932:BE933),IF(AND($AE$11=$AL$5,$AH$11="Combined"),SUM('Raw Data'!BE1139:BE1140),IF(AND($AE$11=$AL$6,$AH$11="Combined"),SUM('Raw Data'!BE1346:BE1347),IF(AND($AE$11=$AL$7,$AH$11="Combined"),SUM('Raw Data'!BE1553:BE1554),"Error")))))))))))))))))))))</f>
        <v>0</v>
      </c>
      <c r="V108" s="6">
        <f>IF(AND($AE$11=$AL$1,OR($AH$11="Northbound",$AH$11="Eastbound")),'Raw Data'!BF311,IF(AND($AE$11=$AL$2,OR($AH$11="Northbound",$AH$11="Eastbound")),'Raw Data'!BF518,IF(AND($AE$11=$AL$3,OR($AH$11="Northbound",$AH$11="Eastbound")),'Raw Data'!BF725,IF(AND($AE$11=$AL$4,OR($AH$11="Northbound",$AH$11="Eastbound")),'Raw Data'!BF932,IF(AND($AE$11=$AL$5,OR($AH$11="Northbound",$AH$11="Eastbound")),'Raw Data'!BF1139,IF(AND($AE$11=$AL$6,OR($AH$11="Northbound",$AH$11="Eastbound")),'Raw Data'!BF1346,IF(AND($AE$11=$AL$7,OR($AH$11="Northbound",$AH$11="Eastbound")),'Raw Data'!BF1553,IF(AND($AE$11=$AL$1,OR($AH$11="Southbound",$AH$11="Westbound")),'Raw Data'!BF312,IF(AND($AE$11=$AL$2,OR($AH$11="Southbound",$AH$11="Westbound")),'Raw Data'!BF519,IF(AND($AE$11=$AL$3,OR($AH$11="Southbound",$AH$11="Westbound")),'Raw Data'!BF726,IF(AND($AE$11=$AL$4,OR($AH$11="Southbound",$AH$11="Westbound")),'Raw Data'!BF933,IF(AND($AE$11=$AL$5,OR($AH$11="Southbound",$AH$11="Westbound")),'Raw Data'!BF1140,IF(AND($AE$11=$AL$6,OR($AH$11="Southbound",$AH$11="Westbound")),'Raw Data'!BF1347,IF(AND($AE$11=$AL$7,OR($AH$11="Southbound",$AH$11="Westbound")),'Raw Data'!BF1554,IF(AND($AE$11=$AL$1,$AH$11="Combined"),SUM('Raw Data'!BF311:BF312),IF(AND($AE$11=$AL$2,$AH$11="Combined"),SUM('Raw Data'!BF518:BF519),IF(AND($AE$11=$AL$3,$AH$11="Combined"),SUM('Raw Data'!BF725:BF726),IF(AND($AE$11=$AL$4,$AH$11="Combined"),SUM('Raw Data'!BF932:BF933),IF(AND($AE$11=$AL$5,$AH$11="Combined"),SUM('Raw Data'!BF1139:BF1140),IF(AND($AE$11=$AL$6,$AH$11="Combined"),SUM('Raw Data'!BF1346:BF1347),IF(AND($AE$11=$AL$7,$AH$11="Combined"),SUM('Raw Data'!BF1553:BF1554),"Error")))))))))))))))))))))</f>
        <v>0</v>
      </c>
      <c r="W108" s="6">
        <f>IF(AND($AE$11=$AL$1,OR($AH$11="Northbound",$AH$11="Eastbound")),'Raw Data'!BG311,IF(AND($AE$11=$AL$2,OR($AH$11="Northbound",$AH$11="Eastbound")),'Raw Data'!BG518,IF(AND($AE$11=$AL$3,OR($AH$11="Northbound",$AH$11="Eastbound")),'Raw Data'!BG725,IF(AND($AE$11=$AL$4,OR($AH$11="Northbound",$AH$11="Eastbound")),'Raw Data'!BG932,IF(AND($AE$11=$AL$5,OR($AH$11="Northbound",$AH$11="Eastbound")),'Raw Data'!BG1139,IF(AND($AE$11=$AL$6,OR($AH$11="Northbound",$AH$11="Eastbound")),'Raw Data'!BG1346,IF(AND($AE$11=$AL$7,OR($AH$11="Northbound",$AH$11="Eastbound")),'Raw Data'!BG1553,IF(AND($AE$11=$AL$1,OR($AH$11="Southbound",$AH$11="Westbound")),'Raw Data'!BG312,IF(AND($AE$11=$AL$2,OR($AH$11="Southbound",$AH$11="Westbound")),'Raw Data'!BG519,IF(AND($AE$11=$AL$3,OR($AH$11="Southbound",$AH$11="Westbound")),'Raw Data'!BG726,IF(AND($AE$11=$AL$4,OR($AH$11="Southbound",$AH$11="Westbound")),'Raw Data'!BG933,IF(AND($AE$11=$AL$5,OR($AH$11="Southbound",$AH$11="Westbound")),'Raw Data'!BG1140,IF(AND($AE$11=$AL$6,OR($AH$11="Southbound",$AH$11="Westbound")),'Raw Data'!BG1347,IF(AND($AE$11=$AL$7,OR($AH$11="Southbound",$AH$11="Westbound")),'Raw Data'!BG1554,IF(AND($AE$11=$AL$1,$AH$11="Combined"),SUM('Raw Data'!BG311:BG312),IF(AND($AE$11=$AL$2,$AH$11="Combined"),SUM('Raw Data'!BG518:BG519),IF(AND($AE$11=$AL$3,$AH$11="Combined"),SUM('Raw Data'!BG725:BG726),IF(AND($AE$11=$AL$4,$AH$11="Combined"),SUM('Raw Data'!BG932:BG933),IF(AND($AE$11=$AL$5,$AH$11="Combined"),SUM('Raw Data'!BG1139:BG1140),IF(AND($AE$11=$AL$6,$AH$11="Combined"),SUM('Raw Data'!BG1346:BG1347),IF(AND($AE$11=$AL$7,$AH$11="Combined"),SUM('Raw Data'!BG1553:BG1554),"Error")))))))))))))))))))))</f>
        <v>0</v>
      </c>
      <c r="X108" s="6">
        <f t="shared" si="5"/>
        <v>0</v>
      </c>
      <c r="Y108" s="24" t="str">
        <f t="shared" si="3"/>
        <v>0</v>
      </c>
      <c r="Z108" s="6" t="str">
        <f>IF(AND($AE$11=$AL$1,OR($AH$11="Northbound",$AH$11="Eastbound")),'Raw Data'!BH311,IF(AND($AE$11=$AL$2,OR($AH$11="Northbound",$AH$11="Eastbound")),'Raw Data'!BH518,IF(AND($AE$11=$AL$3,OR($AH$11="Northbound",$AH$11="Eastbound")),'Raw Data'!BH725,IF(AND($AE$11=$AL$4,OR($AH$11="Northbound",$AH$11="Eastbound")),'Raw Data'!BH932,IF(AND($AE$11=$AL$5,OR($AH$11="Northbound",$AH$11="Eastbound")),'Raw Data'!BH1139,IF(AND($AE$11=$AL$6,OR($AH$11="Northbound",$AH$11="Eastbound")),'Raw Data'!BH1346,IF(AND($AE$11=$AL$7,OR($AH$11="Northbound",$AH$11="Eastbound")),'Raw Data'!BH1553,IF(AND($AE$11=$AL$1,OR($AH$11="Southbound",$AH$11="Westbound")),'Raw Data'!BH312,IF(AND($AE$11=$AL$2,OR($AH$11="Southbound",$AH$11="Westbound")),'Raw Data'!BH519,IF(AND($AE$11=$AL$3,OR($AH$11="Southbound",$AH$11="Westbound")),'Raw Data'!BH726,IF(AND($AE$11=$AL$4,OR($AH$11="Southbound",$AH$11="Westbound")),'Raw Data'!BH933,IF(AND($AE$11=$AL$5,OR($AH$11="Southbound",$AH$11="Westbound")),'Raw Data'!BH1140,IF(AND($AE$11=$AL$6,OR($AH$11="Southbound",$AH$11="Westbound")),'Raw Data'!BH1347,IF(AND($AE$11=$AL$7,OR($AH$11="Southbound",$AH$11="Westbound")),'Raw Data'!BH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8" s="6" t="str">
        <f>IF(AND($AE$11=$AL$1,OR($AH$11="Northbound",$AH$11="Eastbound")),'Raw Data'!BI311,IF(AND($AE$11=$AL$2,OR($AH$11="Northbound",$AH$11="Eastbound")),'Raw Data'!BI518,IF(AND($AE$11=$AL$3,OR($AH$11="Northbound",$AH$11="Eastbound")),'Raw Data'!BI725,IF(AND($AE$11=$AL$4,OR($AH$11="Northbound",$AH$11="Eastbound")),'Raw Data'!BI932,IF(AND($AE$11=$AL$5,OR($AH$11="Northbound",$AH$11="Eastbound")),'Raw Data'!BI1139,IF(AND($AE$11=$AL$6,OR($AH$11="Northbound",$AH$11="Eastbound")),'Raw Data'!BI1346,IF(AND($AE$11=$AL$7,OR($AH$11="Northbound",$AH$11="Eastbound")),'Raw Data'!BI1553,IF(AND($AE$11=$AL$1,OR($AH$11="Southbound",$AH$11="Westbound")),'Raw Data'!BI312,IF(AND($AE$11=$AL$2,OR($AH$11="Southbound",$AH$11="Westbound")),'Raw Data'!BI519,IF(AND($AE$11=$AL$3,OR($AH$11="Southbound",$AH$11="Westbound")),'Raw Data'!BI726,IF(AND($AE$11=$AL$4,OR($AH$11="Southbound",$AH$11="Westbound")),'Raw Data'!BI933,IF(AND($AE$11=$AL$5,OR($AH$11="Southbound",$AH$11="Westbound")),'Raw Data'!BI1140,IF(AND($AE$11=$AL$6,OR($AH$11="Southbound",$AH$11="Westbound")),'Raw Data'!BI1347,IF(AND($AE$11=$AL$7,OR($AH$11="Southbound",$AH$11="Westbound")),'Raw Data'!BI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8" s="6" t="str">
        <f>IF(AND($AE$11=$AL$1,OR($AH$11="Northbound",$AH$11="Eastbound")),'Raw Data'!BJ311,IF(AND($AE$11=$AL$2,OR($AH$11="Northbound",$AH$11="Eastbound")),'Raw Data'!BJ518,IF(AND($AE$11=$AL$3,OR($AH$11="Northbound",$AH$11="Eastbound")),'Raw Data'!BJ725,IF(AND($AE$11=$AL$4,OR($AH$11="Northbound",$AH$11="Eastbound")),'Raw Data'!BJ932,IF(AND($AE$11=$AL$5,OR($AH$11="Northbound",$AH$11="Eastbound")),'Raw Data'!BJ1139,IF(AND($AE$11=$AL$6,OR($AH$11="Northbound",$AH$11="Eastbound")),'Raw Data'!BJ1346,IF(AND($AE$11=$AL$7,OR($AH$11="Northbound",$AH$11="Eastbound")),'Raw Data'!BJ1553,IF(AND($AE$11=$AL$1,OR($AH$11="Southbound",$AH$11="Westbound")),'Raw Data'!BJ312,IF(AND($AE$11=$AL$2,OR($AH$11="Southbound",$AH$11="Westbound")),'Raw Data'!BJ519,IF(AND($AE$11=$AL$3,OR($AH$11="Southbound",$AH$11="Westbound")),'Raw Data'!BJ726,IF(AND($AE$11=$AL$4,OR($AH$11="Southbound",$AH$11="Westbound")),'Raw Data'!BJ933,IF(AND($AE$11=$AL$5,OR($AH$11="Southbound",$AH$11="Westbound")),'Raw Data'!BJ1140,IF(AND($AE$11=$AL$6,OR($AH$11="Southbound",$AH$11="Westbound")),'Raw Data'!BJ1347,IF(AND($AE$11=$AL$7,OR($AH$11="Southbound",$AH$11="Westbound")),'Raw Data'!BJ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8" s="70" t="str">
        <f>IF(AND($AE$11=$AL$1,OR($AH$11="Northbound",$AH$11="Eastbound")),'Raw Data'!BK311,IF(AND($AE$11=$AL$2,OR($AH$11="Northbound",$AH$11="Eastbound")),'Raw Data'!BK518,IF(AND($AE$11=$AL$3,OR($AH$11="Northbound",$AH$11="Eastbound")),'Raw Data'!BK725,IF(AND($AE$11=$AL$4,OR($AH$11="Northbound",$AH$11="Eastbound")),'Raw Data'!BK932,IF(AND($AE$11=$AL$5,OR($AH$11="Northbound",$AH$11="Eastbound")),'Raw Data'!BK1139,IF(AND($AE$11=$AL$6,OR($AH$11="Northbound",$AH$11="Eastbound")),'Raw Data'!BK1346,IF(AND($AE$11=$AL$7,OR($AH$11="Northbound",$AH$11="Eastbound")),'Raw Data'!BK1553,IF(AND($AE$11=$AL$1,OR($AH$11="Southbound",$AH$11="Westbound")),'Raw Data'!BK312,IF(AND($AE$11=$AL$2,OR($AH$11="Southbound",$AH$11="Westbound")),'Raw Data'!BK519,IF(AND($AE$11=$AL$3,OR($AH$11="Southbound",$AH$11="Westbound")),'Raw Data'!BK726,IF(AND($AE$11=$AL$4,OR($AH$11="Southbound",$AH$11="Westbound")),'Raw Data'!BK933,IF(AND($AE$11=$AL$5,OR($AH$11="Southbound",$AH$11="Westbound")),'Raw Data'!BK1140,IF(AND($AE$11=$AL$6,OR($AH$11="Southbound",$AH$11="Westbound")),'Raw Data'!BK1347,IF(AND($AE$11=$AL$7,OR($AH$11="Southbound",$AH$11="Westbound")),'Raw Data'!BK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8" s="47"/>
      <c r="AF108" s="47"/>
      <c r="AG108" s="47"/>
      <c r="AH108" s="47"/>
      <c r="AI108" s="47"/>
      <c r="AJ108" s="47"/>
      <c r="AK108" s="47"/>
      <c r="AL108" s="47"/>
      <c r="AM108" s="51"/>
      <c r="AN108" s="51"/>
      <c r="AO108" s="51"/>
      <c r="AQ108" s="47"/>
      <c r="AR108" s="47"/>
      <c r="AT108" s="47"/>
      <c r="AU108" s="47"/>
      <c r="AV108" s="47"/>
    </row>
    <row r="109" spans="1:48" ht="13.8" x14ac:dyDescent="0.25">
      <c r="A109" s="43">
        <v>0.98958333333333404</v>
      </c>
      <c r="B109" s="54">
        <f t="shared" si="4"/>
        <v>2</v>
      </c>
      <c r="C109" s="6">
        <f>IF(AND($AE$11=$AL$1,OR($AH$11="Northbound",$AH$11="Eastbound")),'Raw Data'!AM313,IF(AND($AE$11=$AL$2,OR($AH$11="Northbound",$AH$11="Eastbound")),'Raw Data'!AM520,IF(AND($AE$11=$AL$3,OR($AH$11="Northbound",$AH$11="Eastbound")),'Raw Data'!AM727,IF(AND($AE$11=$AL$4,OR($AH$11="Northbound",$AH$11="Eastbound")),'Raw Data'!AM934,IF(AND($AE$11=$AL$5,OR($AH$11="Northbound",$AH$11="Eastbound")),'Raw Data'!AM1141,IF(AND($AE$11=$AL$6,OR($AH$11="Northbound",$AH$11="Eastbound")),'Raw Data'!AM1348,IF(AND($AE$11=$AL$7,OR($AH$11="Northbound",$AH$11="Eastbound")),'Raw Data'!AM1555,IF(AND($AE$11=$AL$1,OR($AH$11="Southbound",$AH$11="Westbound")),'Raw Data'!AM314,IF(AND($AE$11=$AL$2,OR($AH$11="Southbound",$AH$11="Westbound")),'Raw Data'!AM521,IF(AND($AE$11=$AL$3,OR($AH$11="Southbound",$AH$11="Westbound")),'Raw Data'!AM728,IF(AND($AE$11=$AL$4,OR($AH$11="Southbound",$AH$11="Westbound")),'Raw Data'!AM935,IF(AND($AE$11=$AL$5,OR($AH$11="Southbound",$AH$11="Westbound")),'Raw Data'!AM1142,IF(AND($AE$11=$AL$6,OR($AH$11="Southbound",$AH$11="Westbound")),'Raw Data'!AM1349,IF(AND($AE$11=$AL$7,OR($AH$11="Southbound",$AH$11="Westbound")),'Raw Data'!AM1556,IF(AND($AE$11=$AL$1,$AH$11="Combined"),SUM('Raw Data'!AM313:AM314),IF(AND($AE$11=$AL$2,$AH$11="Combined"),SUM('Raw Data'!AM520:AM521),IF(AND($AE$11=$AL$3,$AH$11="Combined"),SUM('Raw Data'!AM727:AM728),IF(AND($AE$11=$AL$4,$AH$11="Combined"),SUM('Raw Data'!AM934:AM935),IF(AND($AE$11=$AL$5,$AH$11="Combined"),SUM('Raw Data'!AM1141:AM1142),IF(AND($AE$11=$AL$6,$AH$11="Combined"),SUM('Raw Data'!AM1348:AM1349),IF(AND($AE$11=$AL$7,$AH$11="Combined"),SUM('Raw Data'!AM1555:AM1556),"Error")))))))))))))))))))))</f>
        <v>0</v>
      </c>
      <c r="D109" s="6">
        <f>IF(AND($AE$11=$AL$1,OR($AH$11="Northbound",$AH$11="Eastbound")),'Raw Data'!AN313,IF(AND($AE$11=$AL$2,OR($AH$11="Northbound",$AH$11="Eastbound")),'Raw Data'!AN520,IF(AND($AE$11=$AL$3,OR($AH$11="Northbound",$AH$11="Eastbound")),'Raw Data'!AN727,IF(AND($AE$11=$AL$4,OR($AH$11="Northbound",$AH$11="Eastbound")),'Raw Data'!AN934,IF(AND($AE$11=$AL$5,OR($AH$11="Northbound",$AH$11="Eastbound")),'Raw Data'!AN1141,IF(AND($AE$11=$AL$6,OR($AH$11="Northbound",$AH$11="Eastbound")),'Raw Data'!AN1348,IF(AND($AE$11=$AL$7,OR($AH$11="Northbound",$AH$11="Eastbound")),'Raw Data'!AN1555,IF(AND($AE$11=$AL$1,OR($AH$11="Southbound",$AH$11="Westbound")),'Raw Data'!AN314,IF(AND($AE$11=$AL$2,OR($AH$11="Southbound",$AH$11="Westbound")),'Raw Data'!AN521,IF(AND($AE$11=$AL$3,OR($AH$11="Southbound",$AH$11="Westbound")),'Raw Data'!AN728,IF(AND($AE$11=$AL$4,OR($AH$11="Southbound",$AH$11="Westbound")),'Raw Data'!AN935,IF(AND($AE$11=$AL$5,OR($AH$11="Southbound",$AH$11="Westbound")),'Raw Data'!AN1142,IF(AND($AE$11=$AL$6,OR($AH$11="Southbound",$AH$11="Westbound")),'Raw Data'!AN1349,IF(AND($AE$11=$AL$7,OR($AH$11="Southbound",$AH$11="Westbound")),'Raw Data'!AN1556,IF(AND($AE$11=$AL$1,$AH$11="Combined"),SUM('Raw Data'!AN313:AN314),IF(AND($AE$11=$AL$2,$AH$11="Combined"),SUM('Raw Data'!AN520:AN521),IF(AND($AE$11=$AL$3,$AH$11="Combined"),SUM('Raw Data'!AN727:AN728),IF(AND($AE$11=$AL$4,$AH$11="Combined"),SUM('Raw Data'!AN934:AN935),IF(AND($AE$11=$AL$5,$AH$11="Combined"),SUM('Raw Data'!AN1141:AN1142),IF(AND($AE$11=$AL$6,$AH$11="Combined"),SUM('Raw Data'!AN1348:AN1349),IF(AND($AE$11=$AL$7,$AH$11="Combined"),SUM('Raw Data'!AN1555:AN1556),"Error")))))))))))))))))))))</f>
        <v>0</v>
      </c>
      <c r="E109" s="6">
        <f>IF(AND($AE$11=$AL$1,OR($AH$11="Northbound",$AH$11="Eastbound")),'Raw Data'!AO313,IF(AND($AE$11=$AL$2,OR($AH$11="Northbound",$AH$11="Eastbound")),'Raw Data'!AO520,IF(AND($AE$11=$AL$3,OR($AH$11="Northbound",$AH$11="Eastbound")),'Raw Data'!AO727,IF(AND($AE$11=$AL$4,OR($AH$11="Northbound",$AH$11="Eastbound")),'Raw Data'!AO934,IF(AND($AE$11=$AL$5,OR($AH$11="Northbound",$AH$11="Eastbound")),'Raw Data'!AO1141,IF(AND($AE$11=$AL$6,OR($AH$11="Northbound",$AH$11="Eastbound")),'Raw Data'!AO1348,IF(AND($AE$11=$AL$7,OR($AH$11="Northbound",$AH$11="Eastbound")),'Raw Data'!AO1555,IF(AND($AE$11=$AL$1,OR($AH$11="Southbound",$AH$11="Westbound")),'Raw Data'!AO314,IF(AND($AE$11=$AL$2,OR($AH$11="Southbound",$AH$11="Westbound")),'Raw Data'!AO521,IF(AND($AE$11=$AL$3,OR($AH$11="Southbound",$AH$11="Westbound")),'Raw Data'!AO728,IF(AND($AE$11=$AL$4,OR($AH$11="Southbound",$AH$11="Westbound")),'Raw Data'!AO935,IF(AND($AE$11=$AL$5,OR($AH$11="Southbound",$AH$11="Westbound")),'Raw Data'!AO1142,IF(AND($AE$11=$AL$6,OR($AH$11="Southbound",$AH$11="Westbound")),'Raw Data'!AO1349,IF(AND($AE$11=$AL$7,OR($AH$11="Southbound",$AH$11="Westbound")),'Raw Data'!AO1556,IF(AND($AE$11=$AL$1,$AH$11="Combined"),SUM('Raw Data'!AO313:AO314),IF(AND($AE$11=$AL$2,$AH$11="Combined"),SUM('Raw Data'!AO520:AO521),IF(AND($AE$11=$AL$3,$AH$11="Combined"),SUM('Raw Data'!AO727:AO728),IF(AND($AE$11=$AL$4,$AH$11="Combined"),SUM('Raw Data'!AO934:AO935),IF(AND($AE$11=$AL$5,$AH$11="Combined"),SUM('Raw Data'!AO1141:AO1142),IF(AND($AE$11=$AL$6,$AH$11="Combined"),SUM('Raw Data'!AO1348:AO1349),IF(AND($AE$11=$AL$7,$AH$11="Combined"),SUM('Raw Data'!AO1555:AO1556),"Error")))))))))))))))))))))</f>
        <v>2</v>
      </c>
      <c r="F109" s="6">
        <f>IF(AND($AE$11=$AL$1,OR($AH$11="Northbound",$AH$11="Eastbound")),'Raw Data'!AP313,IF(AND($AE$11=$AL$2,OR($AH$11="Northbound",$AH$11="Eastbound")),'Raw Data'!AP520,IF(AND($AE$11=$AL$3,OR($AH$11="Northbound",$AH$11="Eastbound")),'Raw Data'!AP727,IF(AND($AE$11=$AL$4,OR($AH$11="Northbound",$AH$11="Eastbound")),'Raw Data'!AP934,IF(AND($AE$11=$AL$5,OR($AH$11="Northbound",$AH$11="Eastbound")),'Raw Data'!AP1141,IF(AND($AE$11=$AL$6,OR($AH$11="Northbound",$AH$11="Eastbound")),'Raw Data'!AP1348,IF(AND($AE$11=$AL$7,OR($AH$11="Northbound",$AH$11="Eastbound")),'Raw Data'!AP1555,IF(AND($AE$11=$AL$1,OR($AH$11="Southbound",$AH$11="Westbound")),'Raw Data'!AP314,IF(AND($AE$11=$AL$2,OR($AH$11="Southbound",$AH$11="Westbound")),'Raw Data'!AP521,IF(AND($AE$11=$AL$3,OR($AH$11="Southbound",$AH$11="Westbound")),'Raw Data'!AP728,IF(AND($AE$11=$AL$4,OR($AH$11="Southbound",$AH$11="Westbound")),'Raw Data'!AP935,IF(AND($AE$11=$AL$5,OR($AH$11="Southbound",$AH$11="Westbound")),'Raw Data'!AP1142,IF(AND($AE$11=$AL$6,OR($AH$11="Southbound",$AH$11="Westbound")),'Raw Data'!AP1349,IF(AND($AE$11=$AL$7,OR($AH$11="Southbound",$AH$11="Westbound")),'Raw Data'!AP1556,IF(AND($AE$11=$AL$1,$AH$11="Combined"),SUM('Raw Data'!AP313:AP314),IF(AND($AE$11=$AL$2,$AH$11="Combined"),SUM('Raw Data'!AP520:AP521),IF(AND($AE$11=$AL$3,$AH$11="Combined"),SUM('Raw Data'!AP727:AP728),IF(AND($AE$11=$AL$4,$AH$11="Combined"),SUM('Raw Data'!AP934:AP935),IF(AND($AE$11=$AL$5,$AH$11="Combined"),SUM('Raw Data'!AP1141:AP1142),IF(AND($AE$11=$AL$6,$AH$11="Combined"),SUM('Raw Data'!AP1348:AP1349),IF(AND($AE$11=$AL$7,$AH$11="Combined"),SUM('Raw Data'!AP1555:AP1556),"Error")))))))))))))))))))))</f>
        <v>0</v>
      </c>
      <c r="G109" s="6">
        <f>IF(AND($AE$11=$AL$1,OR($AH$11="Northbound",$AH$11="Eastbound")),'Raw Data'!AQ313,IF(AND($AE$11=$AL$2,OR($AH$11="Northbound",$AH$11="Eastbound")),'Raw Data'!AQ520,IF(AND($AE$11=$AL$3,OR($AH$11="Northbound",$AH$11="Eastbound")),'Raw Data'!AQ727,IF(AND($AE$11=$AL$4,OR($AH$11="Northbound",$AH$11="Eastbound")),'Raw Data'!AQ934,IF(AND($AE$11=$AL$5,OR($AH$11="Northbound",$AH$11="Eastbound")),'Raw Data'!AQ1141,IF(AND($AE$11=$AL$6,OR($AH$11="Northbound",$AH$11="Eastbound")),'Raw Data'!AQ1348,IF(AND($AE$11=$AL$7,OR($AH$11="Northbound",$AH$11="Eastbound")),'Raw Data'!AQ1555,IF(AND($AE$11=$AL$1,OR($AH$11="Southbound",$AH$11="Westbound")),'Raw Data'!AQ314,IF(AND($AE$11=$AL$2,OR($AH$11="Southbound",$AH$11="Westbound")),'Raw Data'!AQ521,IF(AND($AE$11=$AL$3,OR($AH$11="Southbound",$AH$11="Westbound")),'Raw Data'!AQ728,IF(AND($AE$11=$AL$4,OR($AH$11="Southbound",$AH$11="Westbound")),'Raw Data'!AQ935,IF(AND($AE$11=$AL$5,OR($AH$11="Southbound",$AH$11="Westbound")),'Raw Data'!AQ1142,IF(AND($AE$11=$AL$6,OR($AH$11="Southbound",$AH$11="Westbound")),'Raw Data'!AQ1349,IF(AND($AE$11=$AL$7,OR($AH$11="Southbound",$AH$11="Westbound")),'Raw Data'!AQ1556,IF(AND($AE$11=$AL$1,$AH$11="Combined"),SUM('Raw Data'!AQ313:AQ314),IF(AND($AE$11=$AL$2,$AH$11="Combined"),SUM('Raw Data'!AQ520:AQ521),IF(AND($AE$11=$AL$3,$AH$11="Combined"),SUM('Raw Data'!AQ727:AQ728),IF(AND($AE$11=$AL$4,$AH$11="Combined"),SUM('Raw Data'!AQ934:AQ935),IF(AND($AE$11=$AL$5,$AH$11="Combined"),SUM('Raw Data'!AQ1141:AQ1142),IF(AND($AE$11=$AL$6,$AH$11="Combined"),SUM('Raw Data'!AQ1348:AQ1349),IF(AND($AE$11=$AL$7,$AH$11="Combined"),SUM('Raw Data'!AQ1555:AQ1556),"Error")))))))))))))))))))))</f>
        <v>0</v>
      </c>
      <c r="H109" s="6">
        <f>IF(AND($AE$11=$AL$1,OR($AH$11="Northbound",$AH$11="Eastbound")),'Raw Data'!AR313,IF(AND($AE$11=$AL$2,OR($AH$11="Northbound",$AH$11="Eastbound")),'Raw Data'!AR520,IF(AND($AE$11=$AL$3,OR($AH$11="Northbound",$AH$11="Eastbound")),'Raw Data'!AR727,IF(AND($AE$11=$AL$4,OR($AH$11="Northbound",$AH$11="Eastbound")),'Raw Data'!AR934,IF(AND($AE$11=$AL$5,OR($AH$11="Northbound",$AH$11="Eastbound")),'Raw Data'!AR1141,IF(AND($AE$11=$AL$6,OR($AH$11="Northbound",$AH$11="Eastbound")),'Raw Data'!AR1348,IF(AND($AE$11=$AL$7,OR($AH$11="Northbound",$AH$11="Eastbound")),'Raw Data'!AR1555,IF(AND($AE$11=$AL$1,OR($AH$11="Southbound",$AH$11="Westbound")),'Raw Data'!AR314,IF(AND($AE$11=$AL$2,OR($AH$11="Southbound",$AH$11="Westbound")),'Raw Data'!AR521,IF(AND($AE$11=$AL$3,OR($AH$11="Southbound",$AH$11="Westbound")),'Raw Data'!AR728,IF(AND($AE$11=$AL$4,OR($AH$11="Southbound",$AH$11="Westbound")),'Raw Data'!AR935,IF(AND($AE$11=$AL$5,OR($AH$11="Southbound",$AH$11="Westbound")),'Raw Data'!AR1142,IF(AND($AE$11=$AL$6,OR($AH$11="Southbound",$AH$11="Westbound")),'Raw Data'!AR1349,IF(AND($AE$11=$AL$7,OR($AH$11="Southbound",$AH$11="Westbound")),'Raw Data'!AR1556,IF(AND($AE$11=$AL$1,$AH$11="Combined"),SUM('Raw Data'!AR313:AR314),IF(AND($AE$11=$AL$2,$AH$11="Combined"),SUM('Raw Data'!AR520:AR521),IF(AND($AE$11=$AL$3,$AH$11="Combined"),SUM('Raw Data'!AR727:AR728),IF(AND($AE$11=$AL$4,$AH$11="Combined"),SUM('Raw Data'!AR934:AR935),IF(AND($AE$11=$AL$5,$AH$11="Combined"),SUM('Raw Data'!AR1141:AR1142),IF(AND($AE$11=$AL$6,$AH$11="Combined"),SUM('Raw Data'!AR1348:AR1349),IF(AND($AE$11=$AL$7,$AH$11="Combined"),SUM('Raw Data'!AR1555:AR1556),"Error")))))))))))))))))))))</f>
        <v>0</v>
      </c>
      <c r="I109" s="6">
        <f>IF(AND($AE$11=$AL$1,OR($AH$11="Northbound",$AH$11="Eastbound")),'Raw Data'!AS313,IF(AND($AE$11=$AL$2,OR($AH$11="Northbound",$AH$11="Eastbound")),'Raw Data'!AS520,IF(AND($AE$11=$AL$3,OR($AH$11="Northbound",$AH$11="Eastbound")),'Raw Data'!AS727,IF(AND($AE$11=$AL$4,OR($AH$11="Northbound",$AH$11="Eastbound")),'Raw Data'!AS934,IF(AND($AE$11=$AL$5,OR($AH$11="Northbound",$AH$11="Eastbound")),'Raw Data'!AS1141,IF(AND($AE$11=$AL$6,OR($AH$11="Northbound",$AH$11="Eastbound")),'Raw Data'!AS1348,IF(AND($AE$11=$AL$7,OR($AH$11="Northbound",$AH$11="Eastbound")),'Raw Data'!AS1555,IF(AND($AE$11=$AL$1,OR($AH$11="Southbound",$AH$11="Westbound")),'Raw Data'!AS314,IF(AND($AE$11=$AL$2,OR($AH$11="Southbound",$AH$11="Westbound")),'Raw Data'!AS521,IF(AND($AE$11=$AL$3,OR($AH$11="Southbound",$AH$11="Westbound")),'Raw Data'!AS728,IF(AND($AE$11=$AL$4,OR($AH$11="Southbound",$AH$11="Westbound")),'Raw Data'!AS935,IF(AND($AE$11=$AL$5,OR($AH$11="Southbound",$AH$11="Westbound")),'Raw Data'!AS1142,IF(AND($AE$11=$AL$6,OR($AH$11="Southbound",$AH$11="Westbound")),'Raw Data'!AS1349,IF(AND($AE$11=$AL$7,OR($AH$11="Southbound",$AH$11="Westbound")),'Raw Data'!AS1556,IF(AND($AE$11=$AL$1,$AH$11="Combined"),SUM('Raw Data'!AS313:AS314),IF(AND($AE$11=$AL$2,$AH$11="Combined"),SUM('Raw Data'!AS520:AS521),IF(AND($AE$11=$AL$3,$AH$11="Combined"),SUM('Raw Data'!AS727:AS728),IF(AND($AE$11=$AL$4,$AH$11="Combined"),SUM('Raw Data'!AS934:AS935),IF(AND($AE$11=$AL$5,$AH$11="Combined"),SUM('Raw Data'!AS1141:AS1142),IF(AND($AE$11=$AL$6,$AH$11="Combined"),SUM('Raw Data'!AS1348:AS1349),IF(AND($AE$11=$AL$7,$AH$11="Combined"),SUM('Raw Data'!AS1555:AS1556),"Error")))))))))))))))))))))</f>
        <v>0</v>
      </c>
      <c r="J109" s="6">
        <f>IF(AND($AE$11=$AL$1,OR($AH$11="Northbound",$AH$11="Eastbound")),'Raw Data'!AT313,IF(AND($AE$11=$AL$2,OR($AH$11="Northbound",$AH$11="Eastbound")),'Raw Data'!AT520,IF(AND($AE$11=$AL$3,OR($AH$11="Northbound",$AH$11="Eastbound")),'Raw Data'!AT727,IF(AND($AE$11=$AL$4,OR($AH$11="Northbound",$AH$11="Eastbound")),'Raw Data'!AT934,IF(AND($AE$11=$AL$5,OR($AH$11="Northbound",$AH$11="Eastbound")),'Raw Data'!AT1141,IF(AND($AE$11=$AL$6,OR($AH$11="Northbound",$AH$11="Eastbound")),'Raw Data'!AT1348,IF(AND($AE$11=$AL$7,OR($AH$11="Northbound",$AH$11="Eastbound")),'Raw Data'!AT1555,IF(AND($AE$11=$AL$1,OR($AH$11="Southbound",$AH$11="Westbound")),'Raw Data'!AT314,IF(AND($AE$11=$AL$2,OR($AH$11="Southbound",$AH$11="Westbound")),'Raw Data'!AT521,IF(AND($AE$11=$AL$3,OR($AH$11="Southbound",$AH$11="Westbound")),'Raw Data'!AT728,IF(AND($AE$11=$AL$4,OR($AH$11="Southbound",$AH$11="Westbound")),'Raw Data'!AT935,IF(AND($AE$11=$AL$5,OR($AH$11="Southbound",$AH$11="Westbound")),'Raw Data'!AT1142,IF(AND($AE$11=$AL$6,OR($AH$11="Southbound",$AH$11="Westbound")),'Raw Data'!AT1349,IF(AND($AE$11=$AL$7,OR($AH$11="Southbound",$AH$11="Westbound")),'Raw Data'!AT1556,IF(AND($AE$11=$AL$1,$AH$11="Combined"),SUM('Raw Data'!AT313:AT314),IF(AND($AE$11=$AL$2,$AH$11="Combined"),SUM('Raw Data'!AT520:AT521),IF(AND($AE$11=$AL$3,$AH$11="Combined"),SUM('Raw Data'!AT727:AT728),IF(AND($AE$11=$AL$4,$AH$11="Combined"),SUM('Raw Data'!AT934:AT935),IF(AND($AE$11=$AL$5,$AH$11="Combined"),SUM('Raw Data'!AT1141:AT1142),IF(AND($AE$11=$AL$6,$AH$11="Combined"),SUM('Raw Data'!AT1348:AT1349),IF(AND($AE$11=$AL$7,$AH$11="Combined"),SUM('Raw Data'!AT1555:AT1556),"Error")))))))))))))))))))))</f>
        <v>0</v>
      </c>
      <c r="K109" s="6">
        <f>IF(AND($AE$11=$AL$1,OR($AH$11="Northbound",$AH$11="Eastbound")),'Raw Data'!AU313,IF(AND($AE$11=$AL$2,OR($AH$11="Northbound",$AH$11="Eastbound")),'Raw Data'!AU520,IF(AND($AE$11=$AL$3,OR($AH$11="Northbound",$AH$11="Eastbound")),'Raw Data'!AU727,IF(AND($AE$11=$AL$4,OR($AH$11="Northbound",$AH$11="Eastbound")),'Raw Data'!AU934,IF(AND($AE$11=$AL$5,OR($AH$11="Northbound",$AH$11="Eastbound")),'Raw Data'!AU1141,IF(AND($AE$11=$AL$6,OR($AH$11="Northbound",$AH$11="Eastbound")),'Raw Data'!AU1348,IF(AND($AE$11=$AL$7,OR($AH$11="Northbound",$AH$11="Eastbound")),'Raw Data'!AU1555,IF(AND($AE$11=$AL$1,OR($AH$11="Southbound",$AH$11="Westbound")),'Raw Data'!AU314,IF(AND($AE$11=$AL$2,OR($AH$11="Southbound",$AH$11="Westbound")),'Raw Data'!AU521,IF(AND($AE$11=$AL$3,OR($AH$11="Southbound",$AH$11="Westbound")),'Raw Data'!AU728,IF(AND($AE$11=$AL$4,OR($AH$11="Southbound",$AH$11="Westbound")),'Raw Data'!AU935,IF(AND($AE$11=$AL$5,OR($AH$11="Southbound",$AH$11="Westbound")),'Raw Data'!AU1142,IF(AND($AE$11=$AL$6,OR($AH$11="Southbound",$AH$11="Westbound")),'Raw Data'!AU1349,IF(AND($AE$11=$AL$7,OR($AH$11="Southbound",$AH$11="Westbound")),'Raw Data'!AU1556,IF(AND($AE$11=$AL$1,$AH$11="Combined"),SUM('Raw Data'!AU313:AU314),IF(AND($AE$11=$AL$2,$AH$11="Combined"),SUM('Raw Data'!AU520:AU521),IF(AND($AE$11=$AL$3,$AH$11="Combined"),SUM('Raw Data'!AU727:AU728),IF(AND($AE$11=$AL$4,$AH$11="Combined"),SUM('Raw Data'!AU934:AU935),IF(AND($AE$11=$AL$5,$AH$11="Combined"),SUM('Raw Data'!AU1141:AU1142),IF(AND($AE$11=$AL$6,$AH$11="Combined"),SUM('Raw Data'!AU1348:AU1349),IF(AND($AE$11=$AL$7,$AH$11="Combined"),SUM('Raw Data'!AU1555:AU1556),"Error")))))))))))))))))))))</f>
        <v>0</v>
      </c>
      <c r="L109" s="6">
        <f>IF(AND($AE$11=$AL$1,OR($AH$11="Northbound",$AH$11="Eastbound")),'Raw Data'!AV313,IF(AND($AE$11=$AL$2,OR($AH$11="Northbound",$AH$11="Eastbound")),'Raw Data'!AV520,IF(AND($AE$11=$AL$3,OR($AH$11="Northbound",$AH$11="Eastbound")),'Raw Data'!AV727,IF(AND($AE$11=$AL$4,OR($AH$11="Northbound",$AH$11="Eastbound")),'Raw Data'!AV934,IF(AND($AE$11=$AL$5,OR($AH$11="Northbound",$AH$11="Eastbound")),'Raw Data'!AV1141,IF(AND($AE$11=$AL$6,OR($AH$11="Northbound",$AH$11="Eastbound")),'Raw Data'!AV1348,IF(AND($AE$11=$AL$7,OR($AH$11="Northbound",$AH$11="Eastbound")),'Raw Data'!AV1555,IF(AND($AE$11=$AL$1,OR($AH$11="Southbound",$AH$11="Westbound")),'Raw Data'!AV314,IF(AND($AE$11=$AL$2,OR($AH$11="Southbound",$AH$11="Westbound")),'Raw Data'!AV521,IF(AND($AE$11=$AL$3,OR($AH$11="Southbound",$AH$11="Westbound")),'Raw Data'!AV728,IF(AND($AE$11=$AL$4,OR($AH$11="Southbound",$AH$11="Westbound")),'Raw Data'!AV935,IF(AND($AE$11=$AL$5,OR($AH$11="Southbound",$AH$11="Westbound")),'Raw Data'!AV1142,IF(AND($AE$11=$AL$6,OR($AH$11="Southbound",$AH$11="Westbound")),'Raw Data'!AV1349,IF(AND($AE$11=$AL$7,OR($AH$11="Southbound",$AH$11="Westbound")),'Raw Data'!AV1556,IF(AND($AE$11=$AL$1,$AH$11="Combined"),SUM('Raw Data'!AV313:AV314),IF(AND($AE$11=$AL$2,$AH$11="Combined"),SUM('Raw Data'!AV520:AV521),IF(AND($AE$11=$AL$3,$AH$11="Combined"),SUM('Raw Data'!AV727:AV728),IF(AND($AE$11=$AL$4,$AH$11="Combined"),SUM('Raw Data'!AV934:AV935),IF(AND($AE$11=$AL$5,$AH$11="Combined"),SUM('Raw Data'!AV1141:AV1142),IF(AND($AE$11=$AL$6,$AH$11="Combined"),SUM('Raw Data'!AV1348:AV1349),IF(AND($AE$11=$AL$7,$AH$11="Combined"),SUM('Raw Data'!AV1555:AV1556),"Error")))))))))))))))))))))</f>
        <v>0</v>
      </c>
      <c r="M109" s="6">
        <f>IF(AND($AE$11=$AL$1,OR($AH$11="Northbound",$AH$11="Eastbound")),'Raw Data'!AW313,IF(AND($AE$11=$AL$2,OR($AH$11="Northbound",$AH$11="Eastbound")),'Raw Data'!AW520,IF(AND($AE$11=$AL$3,OR($AH$11="Northbound",$AH$11="Eastbound")),'Raw Data'!AW727,IF(AND($AE$11=$AL$4,OR($AH$11="Northbound",$AH$11="Eastbound")),'Raw Data'!AW934,IF(AND($AE$11=$AL$5,OR($AH$11="Northbound",$AH$11="Eastbound")),'Raw Data'!AW1141,IF(AND($AE$11=$AL$6,OR($AH$11="Northbound",$AH$11="Eastbound")),'Raw Data'!AW1348,IF(AND($AE$11=$AL$7,OR($AH$11="Northbound",$AH$11="Eastbound")),'Raw Data'!AW1555,IF(AND($AE$11=$AL$1,OR($AH$11="Southbound",$AH$11="Westbound")),'Raw Data'!AW314,IF(AND($AE$11=$AL$2,OR($AH$11="Southbound",$AH$11="Westbound")),'Raw Data'!AW521,IF(AND($AE$11=$AL$3,OR($AH$11="Southbound",$AH$11="Westbound")),'Raw Data'!AW728,IF(AND($AE$11=$AL$4,OR($AH$11="Southbound",$AH$11="Westbound")),'Raw Data'!AW935,IF(AND($AE$11=$AL$5,OR($AH$11="Southbound",$AH$11="Westbound")),'Raw Data'!AW1142,IF(AND($AE$11=$AL$6,OR($AH$11="Southbound",$AH$11="Westbound")),'Raw Data'!AW1349,IF(AND($AE$11=$AL$7,OR($AH$11="Southbound",$AH$11="Westbound")),'Raw Data'!AW1556,IF(AND($AE$11=$AL$1,$AH$11="Combined"),SUM('Raw Data'!AW313:AW314),IF(AND($AE$11=$AL$2,$AH$11="Combined"),SUM('Raw Data'!AW520:AW521),IF(AND($AE$11=$AL$3,$AH$11="Combined"),SUM('Raw Data'!AW727:AW728),IF(AND($AE$11=$AL$4,$AH$11="Combined"),SUM('Raw Data'!AW934:AW935),IF(AND($AE$11=$AL$5,$AH$11="Combined"),SUM('Raw Data'!AW1141:AW1142),IF(AND($AE$11=$AL$6,$AH$11="Combined"),SUM('Raw Data'!AW1348:AW1349),IF(AND($AE$11=$AL$7,$AH$11="Combined"),SUM('Raw Data'!AW1555:AW1556),"Error")))))))))))))))))))))</f>
        <v>0</v>
      </c>
      <c r="N109" s="6">
        <f>IF(AND($AE$11=$AL$1,OR($AH$11="Northbound",$AH$11="Eastbound")),'Raw Data'!AX313,IF(AND($AE$11=$AL$2,OR($AH$11="Northbound",$AH$11="Eastbound")),'Raw Data'!AX520,IF(AND($AE$11=$AL$3,OR($AH$11="Northbound",$AH$11="Eastbound")),'Raw Data'!AX727,IF(AND($AE$11=$AL$4,OR($AH$11="Northbound",$AH$11="Eastbound")),'Raw Data'!AX934,IF(AND($AE$11=$AL$5,OR($AH$11="Northbound",$AH$11="Eastbound")),'Raw Data'!AX1141,IF(AND($AE$11=$AL$6,OR($AH$11="Northbound",$AH$11="Eastbound")),'Raw Data'!AX1348,IF(AND($AE$11=$AL$7,OR($AH$11="Northbound",$AH$11="Eastbound")),'Raw Data'!AX1555,IF(AND($AE$11=$AL$1,OR($AH$11="Southbound",$AH$11="Westbound")),'Raw Data'!AX314,IF(AND($AE$11=$AL$2,OR($AH$11="Southbound",$AH$11="Westbound")),'Raw Data'!AX521,IF(AND($AE$11=$AL$3,OR($AH$11="Southbound",$AH$11="Westbound")),'Raw Data'!AX728,IF(AND($AE$11=$AL$4,OR($AH$11="Southbound",$AH$11="Westbound")),'Raw Data'!AX935,IF(AND($AE$11=$AL$5,OR($AH$11="Southbound",$AH$11="Westbound")),'Raw Data'!AX1142,IF(AND($AE$11=$AL$6,OR($AH$11="Southbound",$AH$11="Westbound")),'Raw Data'!AX1349,IF(AND($AE$11=$AL$7,OR($AH$11="Southbound",$AH$11="Westbound")),'Raw Data'!AX1556,IF(AND($AE$11=$AL$1,$AH$11="Combined"),SUM('Raw Data'!AX313:AX314),IF(AND($AE$11=$AL$2,$AH$11="Combined"),SUM('Raw Data'!AX520:AX521),IF(AND($AE$11=$AL$3,$AH$11="Combined"),SUM('Raw Data'!AX727:AX728),IF(AND($AE$11=$AL$4,$AH$11="Combined"),SUM('Raw Data'!AX934:AX935),IF(AND($AE$11=$AL$5,$AH$11="Combined"),SUM('Raw Data'!AX1141:AX1142),IF(AND($AE$11=$AL$6,$AH$11="Combined"),SUM('Raw Data'!AX1348:AX1349),IF(AND($AE$11=$AL$7,$AH$11="Combined"),SUM('Raw Data'!AX1555:AX1556),"Error")))))))))))))))))))))</f>
        <v>0</v>
      </c>
      <c r="O109" s="6">
        <f>IF(AND($AE$11=$AL$1,OR($AH$11="Northbound",$AH$11="Eastbound")),'Raw Data'!AY313,IF(AND($AE$11=$AL$2,OR($AH$11="Northbound",$AH$11="Eastbound")),'Raw Data'!AY520,IF(AND($AE$11=$AL$3,OR($AH$11="Northbound",$AH$11="Eastbound")),'Raw Data'!AY727,IF(AND($AE$11=$AL$4,OR($AH$11="Northbound",$AH$11="Eastbound")),'Raw Data'!AY934,IF(AND($AE$11=$AL$5,OR($AH$11="Northbound",$AH$11="Eastbound")),'Raw Data'!AY1141,IF(AND($AE$11=$AL$6,OR($AH$11="Northbound",$AH$11="Eastbound")),'Raw Data'!AY1348,IF(AND($AE$11=$AL$7,OR($AH$11="Northbound",$AH$11="Eastbound")),'Raw Data'!AY1555,IF(AND($AE$11=$AL$1,OR($AH$11="Southbound",$AH$11="Westbound")),'Raw Data'!AY314,IF(AND($AE$11=$AL$2,OR($AH$11="Southbound",$AH$11="Westbound")),'Raw Data'!AY521,IF(AND($AE$11=$AL$3,OR($AH$11="Southbound",$AH$11="Westbound")),'Raw Data'!AY728,IF(AND($AE$11=$AL$4,OR($AH$11="Southbound",$AH$11="Westbound")),'Raw Data'!AY935,IF(AND($AE$11=$AL$5,OR($AH$11="Southbound",$AH$11="Westbound")),'Raw Data'!AY1142,IF(AND($AE$11=$AL$6,OR($AH$11="Southbound",$AH$11="Westbound")),'Raw Data'!AY1349,IF(AND($AE$11=$AL$7,OR($AH$11="Southbound",$AH$11="Westbound")),'Raw Data'!AY1556,IF(AND($AE$11=$AL$1,$AH$11="Combined"),SUM('Raw Data'!AY313:AY314),IF(AND($AE$11=$AL$2,$AH$11="Combined"),SUM('Raw Data'!AY520:AY521),IF(AND($AE$11=$AL$3,$AH$11="Combined"),SUM('Raw Data'!AY727:AY728),IF(AND($AE$11=$AL$4,$AH$11="Combined"),SUM('Raw Data'!AY934:AY935),IF(AND($AE$11=$AL$5,$AH$11="Combined"),SUM('Raw Data'!AY1141:AY1142),IF(AND($AE$11=$AL$6,$AH$11="Combined"),SUM('Raw Data'!AY1348:AY1349),IF(AND($AE$11=$AL$7,$AH$11="Combined"),SUM('Raw Data'!AY1555:AY1556),"Error")))))))))))))))))))))</f>
        <v>0</v>
      </c>
      <c r="P109" s="6">
        <f>IF(AND($AE$11=$AL$1,OR($AH$11="Northbound",$AH$11="Eastbound")),'Raw Data'!AZ313,IF(AND($AE$11=$AL$2,OR($AH$11="Northbound",$AH$11="Eastbound")),'Raw Data'!AZ520,IF(AND($AE$11=$AL$3,OR($AH$11="Northbound",$AH$11="Eastbound")),'Raw Data'!AZ727,IF(AND($AE$11=$AL$4,OR($AH$11="Northbound",$AH$11="Eastbound")),'Raw Data'!AZ934,IF(AND($AE$11=$AL$5,OR($AH$11="Northbound",$AH$11="Eastbound")),'Raw Data'!AZ1141,IF(AND($AE$11=$AL$6,OR($AH$11="Northbound",$AH$11="Eastbound")),'Raw Data'!AZ1348,IF(AND($AE$11=$AL$7,OR($AH$11="Northbound",$AH$11="Eastbound")),'Raw Data'!AZ1555,IF(AND($AE$11=$AL$1,OR($AH$11="Southbound",$AH$11="Westbound")),'Raw Data'!AZ314,IF(AND($AE$11=$AL$2,OR($AH$11="Southbound",$AH$11="Westbound")),'Raw Data'!AZ521,IF(AND($AE$11=$AL$3,OR($AH$11="Southbound",$AH$11="Westbound")),'Raw Data'!AZ728,IF(AND($AE$11=$AL$4,OR($AH$11="Southbound",$AH$11="Westbound")),'Raw Data'!AZ935,IF(AND($AE$11=$AL$5,OR($AH$11="Southbound",$AH$11="Westbound")),'Raw Data'!AZ1142,IF(AND($AE$11=$AL$6,OR($AH$11="Southbound",$AH$11="Westbound")),'Raw Data'!AZ1349,IF(AND($AE$11=$AL$7,OR($AH$11="Southbound",$AH$11="Westbound")),'Raw Data'!AZ1556,IF(AND($AE$11=$AL$1,$AH$11="Combined"),SUM('Raw Data'!AZ313:AZ314),IF(AND($AE$11=$AL$2,$AH$11="Combined"),SUM('Raw Data'!AZ520:AZ521),IF(AND($AE$11=$AL$3,$AH$11="Combined"),SUM('Raw Data'!AZ727:AZ728),IF(AND($AE$11=$AL$4,$AH$11="Combined"),SUM('Raw Data'!AZ934:AZ935),IF(AND($AE$11=$AL$5,$AH$11="Combined"),SUM('Raw Data'!AZ1141:AZ1142),IF(AND($AE$11=$AL$6,$AH$11="Combined"),SUM('Raw Data'!AZ1348:AZ1349),IF(AND($AE$11=$AL$7,$AH$11="Combined"),SUM('Raw Data'!AZ1555:AZ1556),"Error")))))))))))))))))))))</f>
        <v>0</v>
      </c>
      <c r="Q109" s="6">
        <f>IF(AND($AE$11=$AL$1,OR($AH$11="Northbound",$AH$11="Eastbound")),'Raw Data'!BA313,IF(AND($AE$11=$AL$2,OR($AH$11="Northbound",$AH$11="Eastbound")),'Raw Data'!BA520,IF(AND($AE$11=$AL$3,OR($AH$11="Northbound",$AH$11="Eastbound")),'Raw Data'!BA727,IF(AND($AE$11=$AL$4,OR($AH$11="Northbound",$AH$11="Eastbound")),'Raw Data'!BA934,IF(AND($AE$11=$AL$5,OR($AH$11="Northbound",$AH$11="Eastbound")),'Raw Data'!BA1141,IF(AND($AE$11=$AL$6,OR($AH$11="Northbound",$AH$11="Eastbound")),'Raw Data'!BA1348,IF(AND($AE$11=$AL$7,OR($AH$11="Northbound",$AH$11="Eastbound")),'Raw Data'!BA1555,IF(AND($AE$11=$AL$1,OR($AH$11="Southbound",$AH$11="Westbound")),'Raw Data'!BA314,IF(AND($AE$11=$AL$2,OR($AH$11="Southbound",$AH$11="Westbound")),'Raw Data'!BA521,IF(AND($AE$11=$AL$3,OR($AH$11="Southbound",$AH$11="Westbound")),'Raw Data'!BA728,IF(AND($AE$11=$AL$4,OR($AH$11="Southbound",$AH$11="Westbound")),'Raw Data'!BA935,IF(AND($AE$11=$AL$5,OR($AH$11="Southbound",$AH$11="Westbound")),'Raw Data'!BA1142,IF(AND($AE$11=$AL$6,OR($AH$11="Southbound",$AH$11="Westbound")),'Raw Data'!BA1349,IF(AND($AE$11=$AL$7,OR($AH$11="Southbound",$AH$11="Westbound")),'Raw Data'!BA1556,IF(AND($AE$11=$AL$1,$AH$11="Combined"),SUM('Raw Data'!BA313:BA314),IF(AND($AE$11=$AL$2,$AH$11="Combined"),SUM('Raw Data'!BA520:BA521),IF(AND($AE$11=$AL$3,$AH$11="Combined"),SUM('Raw Data'!BA727:BA728),IF(AND($AE$11=$AL$4,$AH$11="Combined"),SUM('Raw Data'!BA934:BA935),IF(AND($AE$11=$AL$5,$AH$11="Combined"),SUM('Raw Data'!BA1141:BA1142),IF(AND($AE$11=$AL$6,$AH$11="Combined"),SUM('Raw Data'!BA1348:BA1349),IF(AND($AE$11=$AL$7,$AH$11="Combined"),SUM('Raw Data'!BA1555:BA1556),"Error")))))))))))))))))))))</f>
        <v>0</v>
      </c>
      <c r="R109" s="6">
        <f>IF(AND($AE$11=$AL$1,OR($AH$11="Northbound",$AH$11="Eastbound")),'Raw Data'!BB313,IF(AND($AE$11=$AL$2,OR($AH$11="Northbound",$AH$11="Eastbound")),'Raw Data'!BB520,IF(AND($AE$11=$AL$3,OR($AH$11="Northbound",$AH$11="Eastbound")),'Raw Data'!BB727,IF(AND($AE$11=$AL$4,OR($AH$11="Northbound",$AH$11="Eastbound")),'Raw Data'!BB934,IF(AND($AE$11=$AL$5,OR($AH$11="Northbound",$AH$11="Eastbound")),'Raw Data'!BB1141,IF(AND($AE$11=$AL$6,OR($AH$11="Northbound",$AH$11="Eastbound")),'Raw Data'!BB1348,IF(AND($AE$11=$AL$7,OR($AH$11="Northbound",$AH$11="Eastbound")),'Raw Data'!BB1555,IF(AND($AE$11=$AL$1,OR($AH$11="Southbound",$AH$11="Westbound")),'Raw Data'!BB314,IF(AND($AE$11=$AL$2,OR($AH$11="Southbound",$AH$11="Westbound")),'Raw Data'!BB521,IF(AND($AE$11=$AL$3,OR($AH$11="Southbound",$AH$11="Westbound")),'Raw Data'!BB728,IF(AND($AE$11=$AL$4,OR($AH$11="Southbound",$AH$11="Westbound")),'Raw Data'!BB935,IF(AND($AE$11=$AL$5,OR($AH$11="Southbound",$AH$11="Westbound")),'Raw Data'!BB1142,IF(AND($AE$11=$AL$6,OR($AH$11="Southbound",$AH$11="Westbound")),'Raw Data'!BB1349,IF(AND($AE$11=$AL$7,OR($AH$11="Southbound",$AH$11="Westbound")),'Raw Data'!BB1556,IF(AND($AE$11=$AL$1,$AH$11="Combined"),SUM('Raw Data'!BB313:BB314),IF(AND($AE$11=$AL$2,$AH$11="Combined"),SUM('Raw Data'!BB520:BB521),IF(AND($AE$11=$AL$3,$AH$11="Combined"),SUM('Raw Data'!BB727:BB728),IF(AND($AE$11=$AL$4,$AH$11="Combined"),SUM('Raw Data'!BB934:BB935),IF(AND($AE$11=$AL$5,$AH$11="Combined"),SUM('Raw Data'!BB1141:BB1142),IF(AND($AE$11=$AL$6,$AH$11="Combined"),SUM('Raw Data'!BB1348:BB1349),IF(AND($AE$11=$AL$7,$AH$11="Combined"),SUM('Raw Data'!BB1555:BB1556),"Error")))))))))))))))))))))</f>
        <v>0</v>
      </c>
      <c r="S109" s="6">
        <f>IF(AND($AE$11=$AL$1,OR($AH$11="Northbound",$AH$11="Eastbound")),'Raw Data'!BC313,IF(AND($AE$11=$AL$2,OR($AH$11="Northbound",$AH$11="Eastbound")),'Raw Data'!BC520,IF(AND($AE$11=$AL$3,OR($AH$11="Northbound",$AH$11="Eastbound")),'Raw Data'!BC727,IF(AND($AE$11=$AL$4,OR($AH$11="Northbound",$AH$11="Eastbound")),'Raw Data'!BC934,IF(AND($AE$11=$AL$5,OR($AH$11="Northbound",$AH$11="Eastbound")),'Raw Data'!BC1141,IF(AND($AE$11=$AL$6,OR($AH$11="Northbound",$AH$11="Eastbound")),'Raw Data'!BC1348,IF(AND($AE$11=$AL$7,OR($AH$11="Northbound",$AH$11="Eastbound")),'Raw Data'!BC1555,IF(AND($AE$11=$AL$1,OR($AH$11="Southbound",$AH$11="Westbound")),'Raw Data'!BC314,IF(AND($AE$11=$AL$2,OR($AH$11="Southbound",$AH$11="Westbound")),'Raw Data'!BC521,IF(AND($AE$11=$AL$3,OR($AH$11="Southbound",$AH$11="Westbound")),'Raw Data'!BC728,IF(AND($AE$11=$AL$4,OR($AH$11="Southbound",$AH$11="Westbound")),'Raw Data'!BC935,IF(AND($AE$11=$AL$5,OR($AH$11="Southbound",$AH$11="Westbound")),'Raw Data'!BC1142,IF(AND($AE$11=$AL$6,OR($AH$11="Southbound",$AH$11="Westbound")),'Raw Data'!BC1349,IF(AND($AE$11=$AL$7,OR($AH$11="Southbound",$AH$11="Westbound")),'Raw Data'!BC1556,IF(AND($AE$11=$AL$1,$AH$11="Combined"),SUM('Raw Data'!BC313:BC314),IF(AND($AE$11=$AL$2,$AH$11="Combined"),SUM('Raw Data'!BC520:BC521),IF(AND($AE$11=$AL$3,$AH$11="Combined"),SUM('Raw Data'!BC727:BC728),IF(AND($AE$11=$AL$4,$AH$11="Combined"),SUM('Raw Data'!BC934:BC935),IF(AND($AE$11=$AL$5,$AH$11="Combined"),SUM('Raw Data'!BC1141:BC1142),IF(AND($AE$11=$AL$6,$AH$11="Combined"),SUM('Raw Data'!BC1348:BC1349),IF(AND($AE$11=$AL$7,$AH$11="Combined"),SUM('Raw Data'!BC1555:BC1556),"Error")))))))))))))))))))))</f>
        <v>0</v>
      </c>
      <c r="T109" s="6">
        <f>IF(AND($AE$11=$AL$1,OR($AH$11="Northbound",$AH$11="Eastbound")),'Raw Data'!BD313,IF(AND($AE$11=$AL$2,OR($AH$11="Northbound",$AH$11="Eastbound")),'Raw Data'!BD520,IF(AND($AE$11=$AL$3,OR($AH$11="Northbound",$AH$11="Eastbound")),'Raw Data'!BD727,IF(AND($AE$11=$AL$4,OR($AH$11="Northbound",$AH$11="Eastbound")),'Raw Data'!BD934,IF(AND($AE$11=$AL$5,OR($AH$11="Northbound",$AH$11="Eastbound")),'Raw Data'!BD1141,IF(AND($AE$11=$AL$6,OR($AH$11="Northbound",$AH$11="Eastbound")),'Raw Data'!BD1348,IF(AND($AE$11=$AL$7,OR($AH$11="Northbound",$AH$11="Eastbound")),'Raw Data'!BD1555,IF(AND($AE$11=$AL$1,OR($AH$11="Southbound",$AH$11="Westbound")),'Raw Data'!BD314,IF(AND($AE$11=$AL$2,OR($AH$11="Southbound",$AH$11="Westbound")),'Raw Data'!BD521,IF(AND($AE$11=$AL$3,OR($AH$11="Southbound",$AH$11="Westbound")),'Raw Data'!BD728,IF(AND($AE$11=$AL$4,OR($AH$11="Southbound",$AH$11="Westbound")),'Raw Data'!BD935,IF(AND($AE$11=$AL$5,OR($AH$11="Southbound",$AH$11="Westbound")),'Raw Data'!BD1142,IF(AND($AE$11=$AL$6,OR($AH$11="Southbound",$AH$11="Westbound")),'Raw Data'!BD1349,IF(AND($AE$11=$AL$7,OR($AH$11="Southbound",$AH$11="Westbound")),'Raw Data'!BD1556,IF(AND($AE$11=$AL$1,$AH$11="Combined"),SUM('Raw Data'!BD313:BD314),IF(AND($AE$11=$AL$2,$AH$11="Combined"),SUM('Raw Data'!BD520:BD521),IF(AND($AE$11=$AL$3,$AH$11="Combined"),SUM('Raw Data'!BD727:BD728),IF(AND($AE$11=$AL$4,$AH$11="Combined"),SUM('Raw Data'!BD934:BD935),IF(AND($AE$11=$AL$5,$AH$11="Combined"),SUM('Raw Data'!BD1141:BD1142),IF(AND($AE$11=$AL$6,$AH$11="Combined"),SUM('Raw Data'!BD1348:BD1349),IF(AND($AE$11=$AL$7,$AH$11="Combined"),SUM('Raw Data'!BD1555:BD1556),"Error")))))))))))))))))))))</f>
        <v>0</v>
      </c>
      <c r="U109" s="6">
        <f>IF(AND($AE$11=$AL$1,OR($AH$11="Northbound",$AH$11="Eastbound")),'Raw Data'!BE313,IF(AND($AE$11=$AL$2,OR($AH$11="Northbound",$AH$11="Eastbound")),'Raw Data'!BE520,IF(AND($AE$11=$AL$3,OR($AH$11="Northbound",$AH$11="Eastbound")),'Raw Data'!BE727,IF(AND($AE$11=$AL$4,OR($AH$11="Northbound",$AH$11="Eastbound")),'Raw Data'!BE934,IF(AND($AE$11=$AL$5,OR($AH$11="Northbound",$AH$11="Eastbound")),'Raw Data'!BE1141,IF(AND($AE$11=$AL$6,OR($AH$11="Northbound",$AH$11="Eastbound")),'Raw Data'!BE1348,IF(AND($AE$11=$AL$7,OR($AH$11="Northbound",$AH$11="Eastbound")),'Raw Data'!BE1555,IF(AND($AE$11=$AL$1,OR($AH$11="Southbound",$AH$11="Westbound")),'Raw Data'!BE314,IF(AND($AE$11=$AL$2,OR($AH$11="Southbound",$AH$11="Westbound")),'Raw Data'!BE521,IF(AND($AE$11=$AL$3,OR($AH$11="Southbound",$AH$11="Westbound")),'Raw Data'!BE728,IF(AND($AE$11=$AL$4,OR($AH$11="Southbound",$AH$11="Westbound")),'Raw Data'!BE935,IF(AND($AE$11=$AL$5,OR($AH$11="Southbound",$AH$11="Westbound")),'Raw Data'!BE1142,IF(AND($AE$11=$AL$6,OR($AH$11="Southbound",$AH$11="Westbound")),'Raw Data'!BE1349,IF(AND($AE$11=$AL$7,OR($AH$11="Southbound",$AH$11="Westbound")),'Raw Data'!BE1556,IF(AND($AE$11=$AL$1,$AH$11="Combined"),SUM('Raw Data'!BE313:BE314),IF(AND($AE$11=$AL$2,$AH$11="Combined"),SUM('Raw Data'!BE520:BE521),IF(AND($AE$11=$AL$3,$AH$11="Combined"),SUM('Raw Data'!BE727:BE728),IF(AND($AE$11=$AL$4,$AH$11="Combined"),SUM('Raw Data'!BE934:BE935),IF(AND($AE$11=$AL$5,$AH$11="Combined"),SUM('Raw Data'!BE1141:BE1142),IF(AND($AE$11=$AL$6,$AH$11="Combined"),SUM('Raw Data'!BE1348:BE1349),IF(AND($AE$11=$AL$7,$AH$11="Combined"),SUM('Raw Data'!BE1555:BE1556),"Error")))))))))))))))))))))</f>
        <v>0</v>
      </c>
      <c r="V109" s="6">
        <f>IF(AND($AE$11=$AL$1,OR($AH$11="Northbound",$AH$11="Eastbound")),'Raw Data'!BF313,IF(AND($AE$11=$AL$2,OR($AH$11="Northbound",$AH$11="Eastbound")),'Raw Data'!BF520,IF(AND($AE$11=$AL$3,OR($AH$11="Northbound",$AH$11="Eastbound")),'Raw Data'!BF727,IF(AND($AE$11=$AL$4,OR($AH$11="Northbound",$AH$11="Eastbound")),'Raw Data'!BF934,IF(AND($AE$11=$AL$5,OR($AH$11="Northbound",$AH$11="Eastbound")),'Raw Data'!BF1141,IF(AND($AE$11=$AL$6,OR($AH$11="Northbound",$AH$11="Eastbound")),'Raw Data'!BF1348,IF(AND($AE$11=$AL$7,OR($AH$11="Northbound",$AH$11="Eastbound")),'Raw Data'!BF1555,IF(AND($AE$11=$AL$1,OR($AH$11="Southbound",$AH$11="Westbound")),'Raw Data'!BF314,IF(AND($AE$11=$AL$2,OR($AH$11="Southbound",$AH$11="Westbound")),'Raw Data'!BF521,IF(AND($AE$11=$AL$3,OR($AH$11="Southbound",$AH$11="Westbound")),'Raw Data'!BF728,IF(AND($AE$11=$AL$4,OR($AH$11="Southbound",$AH$11="Westbound")),'Raw Data'!BF935,IF(AND($AE$11=$AL$5,OR($AH$11="Southbound",$AH$11="Westbound")),'Raw Data'!BF1142,IF(AND($AE$11=$AL$6,OR($AH$11="Southbound",$AH$11="Westbound")),'Raw Data'!BF1349,IF(AND($AE$11=$AL$7,OR($AH$11="Southbound",$AH$11="Westbound")),'Raw Data'!BF1556,IF(AND($AE$11=$AL$1,$AH$11="Combined"),SUM('Raw Data'!BF313:BF314),IF(AND($AE$11=$AL$2,$AH$11="Combined"),SUM('Raw Data'!BF520:BF521),IF(AND($AE$11=$AL$3,$AH$11="Combined"),SUM('Raw Data'!BF727:BF728),IF(AND($AE$11=$AL$4,$AH$11="Combined"),SUM('Raw Data'!BF934:BF935),IF(AND($AE$11=$AL$5,$AH$11="Combined"),SUM('Raw Data'!BF1141:BF1142),IF(AND($AE$11=$AL$6,$AH$11="Combined"),SUM('Raw Data'!BF1348:BF1349),IF(AND($AE$11=$AL$7,$AH$11="Combined"),SUM('Raw Data'!BF1555:BF1556),"Error")))))))))))))))))))))</f>
        <v>0</v>
      </c>
      <c r="W109" s="6">
        <f>IF(AND($AE$11=$AL$1,OR($AH$11="Northbound",$AH$11="Eastbound")),'Raw Data'!BG313,IF(AND($AE$11=$AL$2,OR($AH$11="Northbound",$AH$11="Eastbound")),'Raw Data'!BG520,IF(AND($AE$11=$AL$3,OR($AH$11="Northbound",$AH$11="Eastbound")),'Raw Data'!BG727,IF(AND($AE$11=$AL$4,OR($AH$11="Northbound",$AH$11="Eastbound")),'Raw Data'!BG934,IF(AND($AE$11=$AL$5,OR($AH$11="Northbound",$AH$11="Eastbound")),'Raw Data'!BG1141,IF(AND($AE$11=$AL$6,OR($AH$11="Northbound",$AH$11="Eastbound")),'Raw Data'!BG1348,IF(AND($AE$11=$AL$7,OR($AH$11="Northbound",$AH$11="Eastbound")),'Raw Data'!BG1555,IF(AND($AE$11=$AL$1,OR($AH$11="Southbound",$AH$11="Westbound")),'Raw Data'!BG314,IF(AND($AE$11=$AL$2,OR($AH$11="Southbound",$AH$11="Westbound")),'Raw Data'!BG521,IF(AND($AE$11=$AL$3,OR($AH$11="Southbound",$AH$11="Westbound")),'Raw Data'!BG728,IF(AND($AE$11=$AL$4,OR($AH$11="Southbound",$AH$11="Westbound")),'Raw Data'!BG935,IF(AND($AE$11=$AL$5,OR($AH$11="Southbound",$AH$11="Westbound")),'Raw Data'!BG1142,IF(AND($AE$11=$AL$6,OR($AH$11="Southbound",$AH$11="Westbound")),'Raw Data'!BG1349,IF(AND($AE$11=$AL$7,OR($AH$11="Southbound",$AH$11="Westbound")),'Raw Data'!BG1556,IF(AND($AE$11=$AL$1,$AH$11="Combined"),SUM('Raw Data'!BG313:BG314),IF(AND($AE$11=$AL$2,$AH$11="Combined"),SUM('Raw Data'!BG520:BG521),IF(AND($AE$11=$AL$3,$AH$11="Combined"),SUM('Raw Data'!BG727:BG728),IF(AND($AE$11=$AL$4,$AH$11="Combined"),SUM('Raw Data'!BG934:BG935),IF(AND($AE$11=$AL$5,$AH$11="Combined"),SUM('Raw Data'!BG1141:BG1142),IF(AND($AE$11=$AL$6,$AH$11="Combined"),SUM('Raw Data'!BG1348:BG1349),IF(AND($AE$11=$AL$7,$AH$11="Combined"),SUM('Raw Data'!BG1555:BG1556),"Error")))))))))))))))))))))</f>
        <v>0</v>
      </c>
      <c r="X109" s="6">
        <f t="shared" si="5"/>
        <v>0</v>
      </c>
      <c r="Y109" s="24">
        <f t="shared" si="3"/>
        <v>0</v>
      </c>
      <c r="Z109" s="6" t="str">
        <f>IF(AND($AE$11=$AL$1,OR($AH$11="Northbound",$AH$11="Eastbound")),'Raw Data'!BH313,IF(AND($AE$11=$AL$2,OR($AH$11="Northbound",$AH$11="Eastbound")),'Raw Data'!BH520,IF(AND($AE$11=$AL$3,OR($AH$11="Northbound",$AH$11="Eastbound")),'Raw Data'!BH727,IF(AND($AE$11=$AL$4,OR($AH$11="Northbound",$AH$11="Eastbound")),'Raw Data'!BH934,IF(AND($AE$11=$AL$5,OR($AH$11="Northbound",$AH$11="Eastbound")),'Raw Data'!BH1141,IF(AND($AE$11=$AL$6,OR($AH$11="Northbound",$AH$11="Eastbound")),'Raw Data'!BH1348,IF(AND($AE$11=$AL$7,OR($AH$11="Northbound",$AH$11="Eastbound")),'Raw Data'!BH1555,IF(AND($AE$11=$AL$1,OR($AH$11="Southbound",$AH$11="Westbound")),'Raw Data'!BH314,IF(AND($AE$11=$AL$2,OR($AH$11="Southbound",$AH$11="Westbound")),'Raw Data'!BH521,IF(AND($AE$11=$AL$3,OR($AH$11="Southbound",$AH$11="Westbound")),'Raw Data'!BH728,IF(AND($AE$11=$AL$4,OR($AH$11="Southbound",$AH$11="Westbound")),'Raw Data'!BH935,IF(AND($AE$11=$AL$5,OR($AH$11="Southbound",$AH$11="Westbound")),'Raw Data'!BH1142,IF(AND($AE$11=$AL$6,OR($AH$11="Southbound",$AH$11="Westbound")),'Raw Data'!BH1349,IF(AND($AE$11=$AL$7,OR($AH$11="Southbound",$AH$11="Westbound")),'Raw Data'!BH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9" s="6" t="str">
        <f>IF(AND($AE$11=$AL$1,OR($AH$11="Northbound",$AH$11="Eastbound")),'Raw Data'!BI313,IF(AND($AE$11=$AL$2,OR($AH$11="Northbound",$AH$11="Eastbound")),'Raw Data'!BI520,IF(AND($AE$11=$AL$3,OR($AH$11="Northbound",$AH$11="Eastbound")),'Raw Data'!BI727,IF(AND($AE$11=$AL$4,OR($AH$11="Northbound",$AH$11="Eastbound")),'Raw Data'!BI934,IF(AND($AE$11=$AL$5,OR($AH$11="Northbound",$AH$11="Eastbound")),'Raw Data'!BI1141,IF(AND($AE$11=$AL$6,OR($AH$11="Northbound",$AH$11="Eastbound")),'Raw Data'!BI1348,IF(AND($AE$11=$AL$7,OR($AH$11="Northbound",$AH$11="Eastbound")),'Raw Data'!BI1555,IF(AND($AE$11=$AL$1,OR($AH$11="Southbound",$AH$11="Westbound")),'Raw Data'!BI314,IF(AND($AE$11=$AL$2,OR($AH$11="Southbound",$AH$11="Westbound")),'Raw Data'!BI521,IF(AND($AE$11=$AL$3,OR($AH$11="Southbound",$AH$11="Westbound")),'Raw Data'!BI728,IF(AND($AE$11=$AL$4,OR($AH$11="Southbound",$AH$11="Westbound")),'Raw Data'!BI935,IF(AND($AE$11=$AL$5,OR($AH$11="Southbound",$AH$11="Westbound")),'Raw Data'!BI1142,IF(AND($AE$11=$AL$6,OR($AH$11="Southbound",$AH$11="Westbound")),'Raw Data'!BI1349,IF(AND($AE$11=$AL$7,OR($AH$11="Southbound",$AH$11="Westbound")),'Raw Data'!BI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9" s="6" t="str">
        <f>IF(AND($AE$11=$AL$1,OR($AH$11="Northbound",$AH$11="Eastbound")),'Raw Data'!BJ313,IF(AND($AE$11=$AL$2,OR($AH$11="Northbound",$AH$11="Eastbound")),'Raw Data'!BJ520,IF(AND($AE$11=$AL$3,OR($AH$11="Northbound",$AH$11="Eastbound")),'Raw Data'!BJ727,IF(AND($AE$11=$AL$4,OR($AH$11="Northbound",$AH$11="Eastbound")),'Raw Data'!BJ934,IF(AND($AE$11=$AL$5,OR($AH$11="Northbound",$AH$11="Eastbound")),'Raw Data'!BJ1141,IF(AND($AE$11=$AL$6,OR($AH$11="Northbound",$AH$11="Eastbound")),'Raw Data'!BJ1348,IF(AND($AE$11=$AL$7,OR($AH$11="Northbound",$AH$11="Eastbound")),'Raw Data'!BJ1555,IF(AND($AE$11=$AL$1,OR($AH$11="Southbound",$AH$11="Westbound")),'Raw Data'!BJ314,IF(AND($AE$11=$AL$2,OR($AH$11="Southbound",$AH$11="Westbound")),'Raw Data'!BJ521,IF(AND($AE$11=$AL$3,OR($AH$11="Southbound",$AH$11="Westbound")),'Raw Data'!BJ728,IF(AND($AE$11=$AL$4,OR($AH$11="Southbound",$AH$11="Westbound")),'Raw Data'!BJ935,IF(AND($AE$11=$AL$5,OR($AH$11="Southbound",$AH$11="Westbound")),'Raw Data'!BJ1142,IF(AND($AE$11=$AL$6,OR($AH$11="Southbound",$AH$11="Westbound")),'Raw Data'!BJ1349,IF(AND($AE$11=$AL$7,OR($AH$11="Southbound",$AH$11="Westbound")),'Raw Data'!BJ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9" s="70" t="str">
        <f>IF(AND($AE$11=$AL$1,OR($AH$11="Northbound",$AH$11="Eastbound")),'Raw Data'!BK313,IF(AND($AE$11=$AL$2,OR($AH$11="Northbound",$AH$11="Eastbound")),'Raw Data'!BK520,IF(AND($AE$11=$AL$3,OR($AH$11="Northbound",$AH$11="Eastbound")),'Raw Data'!BK727,IF(AND($AE$11=$AL$4,OR($AH$11="Northbound",$AH$11="Eastbound")),'Raw Data'!BK934,IF(AND($AE$11=$AL$5,OR($AH$11="Northbound",$AH$11="Eastbound")),'Raw Data'!BK1141,IF(AND($AE$11=$AL$6,OR($AH$11="Northbound",$AH$11="Eastbound")),'Raw Data'!BK1348,IF(AND($AE$11=$AL$7,OR($AH$11="Northbound",$AH$11="Eastbound")),'Raw Data'!BK1555,IF(AND($AE$11=$AL$1,OR($AH$11="Southbound",$AH$11="Westbound")),'Raw Data'!BK314,IF(AND($AE$11=$AL$2,OR($AH$11="Southbound",$AH$11="Westbound")),'Raw Data'!BK521,IF(AND($AE$11=$AL$3,OR($AH$11="Southbound",$AH$11="Westbound")),'Raw Data'!BK728,IF(AND($AE$11=$AL$4,OR($AH$11="Southbound",$AH$11="Westbound")),'Raw Data'!BK935,IF(AND($AE$11=$AL$5,OR($AH$11="Southbound",$AH$11="Westbound")),'Raw Data'!BK1142,IF(AND($AE$11=$AL$6,OR($AH$11="Southbound",$AH$11="Westbound")),'Raw Data'!BK1349,IF(AND($AE$11=$AL$7,OR($AH$11="Southbound",$AH$11="Westbound")),'Raw Data'!BK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9" s="47"/>
      <c r="AF109" s="47"/>
      <c r="AG109" s="47"/>
      <c r="AH109" s="47"/>
      <c r="AI109" s="47"/>
      <c r="AJ109" s="47"/>
      <c r="AK109" s="47"/>
      <c r="AL109" s="47"/>
      <c r="AM109" s="51"/>
      <c r="AN109" s="51"/>
      <c r="AO109" s="51"/>
      <c r="AQ109" s="47"/>
      <c r="AR109" s="47"/>
      <c r="AT109" s="47"/>
      <c r="AU109" s="47"/>
      <c r="AV109" s="47"/>
    </row>
    <row r="110" spans="1:48" ht="13.8" x14ac:dyDescent="0.25">
      <c r="A110" s="25" t="s">
        <v>212</v>
      </c>
      <c r="B110" s="68">
        <f>SUM(B42:B93)</f>
        <v>770</v>
      </c>
      <c r="C110" s="26">
        <f>SUM(C42:C93)</f>
        <v>6</v>
      </c>
      <c r="D110" s="26">
        <f t="shared" ref="D110:W110" si="6">SUM(D42:D93)</f>
        <v>108</v>
      </c>
      <c r="E110" s="26">
        <f t="shared" si="6"/>
        <v>260</v>
      </c>
      <c r="F110" s="26">
        <f t="shared" si="6"/>
        <v>237</v>
      </c>
      <c r="G110" s="26">
        <f t="shared" si="6"/>
        <v>130</v>
      </c>
      <c r="H110" s="26">
        <f t="shared" si="6"/>
        <v>25</v>
      </c>
      <c r="I110" s="26">
        <f t="shared" si="6"/>
        <v>4</v>
      </c>
      <c r="J110" s="26">
        <f t="shared" si="6"/>
        <v>0</v>
      </c>
      <c r="K110" s="26">
        <f t="shared" si="6"/>
        <v>0</v>
      </c>
      <c r="L110" s="26">
        <f t="shared" si="6"/>
        <v>0</v>
      </c>
      <c r="M110" s="26">
        <f t="shared" si="6"/>
        <v>0</v>
      </c>
      <c r="N110" s="26">
        <f t="shared" si="6"/>
        <v>0</v>
      </c>
      <c r="O110" s="26">
        <f t="shared" si="6"/>
        <v>0</v>
      </c>
      <c r="P110" s="26">
        <f t="shared" si="6"/>
        <v>0</v>
      </c>
      <c r="Q110" s="26">
        <f t="shared" si="6"/>
        <v>0</v>
      </c>
      <c r="R110" s="26">
        <f t="shared" si="6"/>
        <v>0</v>
      </c>
      <c r="S110" s="26">
        <f t="shared" si="6"/>
        <v>0</v>
      </c>
      <c r="T110" s="26">
        <f t="shared" si="6"/>
        <v>0</v>
      </c>
      <c r="U110" s="26">
        <f t="shared" si="6"/>
        <v>0</v>
      </c>
      <c r="V110" s="26">
        <f t="shared" si="6"/>
        <v>0</v>
      </c>
      <c r="W110" s="26">
        <f t="shared" si="6"/>
        <v>0</v>
      </c>
      <c r="X110" s="26">
        <f t="shared" si="5"/>
        <v>159</v>
      </c>
      <c r="Y110" s="72">
        <f>IFERROR((X110/B110*100),"0")</f>
        <v>20.649350649350652</v>
      </c>
      <c r="Z110" s="65" t="str">
        <f>IF(AND($AE$11=$AL$1,OR($AH$11="Northbound",$AH$11="Eastbound")),'Raw Data'!BH315,IF(AND($AE$11=$AL$2,OR($AH$11="Northbound",$AH$11="Eastbound")),'Raw Data'!BH522,IF(AND($AE$11=$AL$3,OR($AH$11="Northbound",$AH$11="Eastbound")),'Raw Data'!BH729,IF(AND($AE$11=$AL$4,OR($AH$11="Northbound",$AH$11="Eastbound")),'Raw Data'!BH936,IF(AND($AE$11=$AL$5,OR($AH$11="Northbound",$AH$11="Eastbound")),'Raw Data'!BH1143,IF(AND($AE$11=$AL$6,OR($AH$11="Northbound",$AH$11="Eastbound")),'Raw Data'!BH1350,IF(AND($AE$11=$AL$7,OR($AH$11="Northbound",$AH$11="Eastbound")),'Raw Data'!BH1557,IF(AND($AE$11=$AL$1,OR($AH$11="Southbound",$AH$11="Westbound")),'Raw Data'!BH316,IF(AND($AE$11=$AL$2,OR($AH$11="Southbound",$AH$11="Westbound")),'Raw Data'!BH523,IF(AND($AE$11=$AL$3,OR($AH$11="Southbound",$AH$11="Westbound")),'Raw Data'!BH730,IF(AND($AE$11=$AL$4,OR($AH$11="Southbound",$AH$11="Westbound")),'Raw Data'!BH937,IF(AND($AE$11=$AL$5,OR($AH$11="Southbound",$AH$11="Westbound")),'Raw Data'!BH1144,IF(AND($AE$11=$AL$6,OR($AH$11="Southbound",$AH$11="Westbound")),'Raw Data'!BH1351,IF(AND($AE$11=$AL$7,OR($AH$11="Southbound",$AH$11="Westbound")),'Raw Data'!BH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0" s="65" t="str">
        <f>IF(AND($AE$11=$AL$1,OR($AH$11="Northbound",$AH$11="Eastbound")),'Raw Data'!BI315,IF(AND($AE$11=$AL$2,OR($AH$11="Northbound",$AH$11="Eastbound")),'Raw Data'!BI522,IF(AND($AE$11=$AL$3,OR($AH$11="Northbound",$AH$11="Eastbound")),'Raw Data'!BI729,IF(AND($AE$11=$AL$4,OR($AH$11="Northbound",$AH$11="Eastbound")),'Raw Data'!BI936,IF(AND($AE$11=$AL$5,OR($AH$11="Northbound",$AH$11="Eastbound")),'Raw Data'!BI1143,IF(AND($AE$11=$AL$6,OR($AH$11="Northbound",$AH$11="Eastbound")),'Raw Data'!BI1350,IF(AND($AE$11=$AL$7,OR($AH$11="Northbound",$AH$11="Eastbound")),'Raw Data'!BI1557,IF(AND($AE$11=$AL$1,OR($AH$11="Southbound",$AH$11="Westbound")),'Raw Data'!BI316,IF(AND($AE$11=$AL$2,OR($AH$11="Southbound",$AH$11="Westbound")),'Raw Data'!BI523,IF(AND($AE$11=$AL$3,OR($AH$11="Southbound",$AH$11="Westbound")),'Raw Data'!BI730,IF(AND($AE$11=$AL$4,OR($AH$11="Southbound",$AH$11="Westbound")),'Raw Data'!BI937,IF(AND($AE$11=$AL$5,OR($AH$11="Southbound",$AH$11="Westbound")),'Raw Data'!BI1144,IF(AND($AE$11=$AL$6,OR($AH$11="Southbound",$AH$11="Westbound")),'Raw Data'!BI1351,IF(AND($AE$11=$AL$7,OR($AH$11="Southbound",$AH$11="Westbound")),'Raw Data'!BI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0" s="65" t="str">
        <f>IF(AND($AE$11=$AL$1,OR($AH$11="Northbound",$AH$11="Eastbound")),'Raw Data'!BJ315,IF(AND($AE$11=$AL$2,OR($AH$11="Northbound",$AH$11="Eastbound")),'Raw Data'!BJ522,IF(AND($AE$11=$AL$3,OR($AH$11="Northbound",$AH$11="Eastbound")),'Raw Data'!BJ729,IF(AND($AE$11=$AL$4,OR($AH$11="Northbound",$AH$11="Eastbound")),'Raw Data'!BJ936,IF(AND($AE$11=$AL$5,OR($AH$11="Northbound",$AH$11="Eastbound")),'Raw Data'!BJ1143,IF(AND($AE$11=$AL$6,OR($AH$11="Northbound",$AH$11="Eastbound")),'Raw Data'!BJ1350,IF(AND($AE$11=$AL$7,OR($AH$11="Northbound",$AH$11="Eastbound")),'Raw Data'!BJ1557,IF(AND($AE$11=$AL$1,OR($AH$11="Southbound",$AH$11="Westbound")),'Raw Data'!BJ316,IF(AND($AE$11=$AL$2,OR($AH$11="Southbound",$AH$11="Westbound")),'Raw Data'!BJ523,IF(AND($AE$11=$AL$3,OR($AH$11="Southbound",$AH$11="Westbound")),'Raw Data'!BJ730,IF(AND($AE$11=$AL$4,OR($AH$11="Southbound",$AH$11="Westbound")),'Raw Data'!BJ937,IF(AND($AE$11=$AL$5,OR($AH$11="Southbound",$AH$11="Westbound")),'Raw Data'!BJ1144,IF(AND($AE$11=$AL$6,OR($AH$11="Southbound",$AH$11="Westbound")),'Raw Data'!BJ1351,IF(AND($AE$11=$AL$7,OR($AH$11="Southbound",$AH$11="Westbound")),'Raw Data'!BJ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0" s="28" t="str">
        <f>IF(AND($AE$11=$AL$1,OR($AH$11="Northbound",$AH$11="Eastbound")),'Raw Data'!BK315,IF(AND($AE$11=$AL$2,OR($AH$11="Northbound",$AH$11="Eastbound")),'Raw Data'!BK522,IF(AND($AE$11=$AL$3,OR($AH$11="Northbound",$AH$11="Eastbound")),'Raw Data'!BK729,IF(AND($AE$11=$AL$4,OR($AH$11="Northbound",$AH$11="Eastbound")),'Raw Data'!BK936,IF(AND($AE$11=$AL$5,OR($AH$11="Northbound",$AH$11="Eastbound")),'Raw Data'!BK1143,IF(AND($AE$11=$AL$6,OR($AH$11="Northbound",$AH$11="Eastbound")),'Raw Data'!BK1350,IF(AND($AE$11=$AL$7,OR($AH$11="Northbound",$AH$11="Eastbound")),'Raw Data'!BK1557,IF(AND($AE$11=$AL$1,OR($AH$11="Southbound",$AH$11="Westbound")),'Raw Data'!BK316,IF(AND($AE$11=$AL$2,OR($AH$11="Southbound",$AH$11="Westbound")),'Raw Data'!BK523,IF(AND($AE$11=$AL$3,OR($AH$11="Southbound",$AH$11="Westbound")),'Raw Data'!BK730,IF(AND($AE$11=$AL$4,OR($AH$11="Southbound",$AH$11="Westbound")),'Raw Data'!BK937,IF(AND($AE$11=$AL$5,OR($AH$11="Southbound",$AH$11="Westbound")),'Raw Data'!BK1144,IF(AND($AE$11=$AL$6,OR($AH$11="Southbound",$AH$11="Westbound")),'Raw Data'!BK1351,IF(AND($AE$11=$AL$7,OR($AH$11="Southbound",$AH$11="Westbound")),'Raw Data'!BK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Q110" s="47"/>
      <c r="AR110" s="47"/>
      <c r="AT110" s="47"/>
      <c r="AU110" s="47"/>
      <c r="AV110" s="47"/>
    </row>
    <row r="111" spans="1:48" ht="13.8" x14ac:dyDescent="0.25">
      <c r="A111" s="29" t="s">
        <v>213</v>
      </c>
      <c r="B111" s="64">
        <f>SUM(B38:B101)</f>
        <v>832</v>
      </c>
      <c r="C111" s="30">
        <f>SUM(C38:C101)</f>
        <v>6</v>
      </c>
      <c r="D111" s="30">
        <f t="shared" ref="D111:W111" si="7">SUM(D38:D101)</f>
        <v>117</v>
      </c>
      <c r="E111" s="30">
        <f t="shared" si="7"/>
        <v>277</v>
      </c>
      <c r="F111" s="30">
        <f t="shared" si="7"/>
        <v>255</v>
      </c>
      <c r="G111" s="30">
        <f t="shared" si="7"/>
        <v>139</v>
      </c>
      <c r="H111" s="30">
        <f t="shared" si="7"/>
        <v>33</v>
      </c>
      <c r="I111" s="30">
        <f t="shared" si="7"/>
        <v>5</v>
      </c>
      <c r="J111" s="30">
        <f t="shared" si="7"/>
        <v>0</v>
      </c>
      <c r="K111" s="30">
        <f t="shared" si="7"/>
        <v>0</v>
      </c>
      <c r="L111" s="30">
        <f t="shared" si="7"/>
        <v>0</v>
      </c>
      <c r="M111" s="30">
        <f t="shared" si="7"/>
        <v>0</v>
      </c>
      <c r="N111" s="30">
        <f t="shared" si="7"/>
        <v>0</v>
      </c>
      <c r="O111" s="30">
        <f t="shared" si="7"/>
        <v>0</v>
      </c>
      <c r="P111" s="30">
        <f t="shared" si="7"/>
        <v>0</v>
      </c>
      <c r="Q111" s="30">
        <f t="shared" si="7"/>
        <v>0</v>
      </c>
      <c r="R111" s="30">
        <f t="shared" si="7"/>
        <v>0</v>
      </c>
      <c r="S111" s="30">
        <f t="shared" si="7"/>
        <v>0</v>
      </c>
      <c r="T111" s="30">
        <f t="shared" si="7"/>
        <v>0</v>
      </c>
      <c r="U111" s="30">
        <f t="shared" si="7"/>
        <v>0</v>
      </c>
      <c r="V111" s="30">
        <f t="shared" si="7"/>
        <v>0</v>
      </c>
      <c r="W111" s="30">
        <f t="shared" si="7"/>
        <v>0</v>
      </c>
      <c r="X111" s="30">
        <f t="shared" si="5"/>
        <v>177</v>
      </c>
      <c r="Y111" s="73">
        <f t="shared" ref="Y111:Y113" si="8">IFERROR((X111/B111*100),"0")</f>
        <v>21.27403846153846</v>
      </c>
      <c r="Z111" s="66" t="str">
        <f>IF(AND($AE$11=$AL$1,OR($AH$11="Northbound",$AH$11="Eastbound")),'Raw Data'!BH317,IF(AND($AE$11=$AL$2,OR($AH$11="Northbound",$AH$11="Eastbound")),'Raw Data'!BH524,IF(AND($AE$11=$AL$3,OR($AH$11="Northbound",$AH$11="Eastbound")),'Raw Data'!BH731,IF(AND($AE$11=$AL$4,OR($AH$11="Northbound",$AH$11="Eastbound")),'Raw Data'!BH938,IF(AND($AE$11=$AL$5,OR($AH$11="Northbound",$AH$11="Eastbound")),'Raw Data'!BH1145,IF(AND($AE$11=$AL$6,OR($AH$11="Northbound",$AH$11="Eastbound")),'Raw Data'!BH1352,IF(AND($AE$11=$AL$7,OR($AH$11="Northbound",$AH$11="Eastbound")),'Raw Data'!BH1559,IF(AND($AE$11=$AL$1,OR($AH$11="Southbound",$AH$11="Westbound")),'Raw Data'!BH318,IF(AND($AE$11=$AL$2,OR($AH$11="Southbound",$AH$11="Westbound")),'Raw Data'!BH525,IF(AND($AE$11=$AL$3,OR($AH$11="Southbound",$AH$11="Westbound")),'Raw Data'!BH732,IF(AND($AE$11=$AL$4,OR($AH$11="Southbound",$AH$11="Westbound")),'Raw Data'!BH939,IF(AND($AE$11=$AL$5,OR($AH$11="Southbound",$AH$11="Westbound")),'Raw Data'!BH1146,IF(AND($AE$11=$AL$6,OR($AH$11="Southbound",$AH$11="Westbound")),'Raw Data'!BH1353,IF(AND($AE$11=$AL$7,OR($AH$11="Southbound",$AH$11="Westbound")),'Raw Data'!BH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1" s="66" t="str">
        <f>IF(AND($AE$11=$AL$1,OR($AH$11="Northbound",$AH$11="Eastbound")),'Raw Data'!BI317,IF(AND($AE$11=$AL$2,OR($AH$11="Northbound",$AH$11="Eastbound")),'Raw Data'!BI524,IF(AND($AE$11=$AL$3,OR($AH$11="Northbound",$AH$11="Eastbound")),'Raw Data'!BI731,IF(AND($AE$11=$AL$4,OR($AH$11="Northbound",$AH$11="Eastbound")),'Raw Data'!BI938,IF(AND($AE$11=$AL$5,OR($AH$11="Northbound",$AH$11="Eastbound")),'Raw Data'!BI1145,IF(AND($AE$11=$AL$6,OR($AH$11="Northbound",$AH$11="Eastbound")),'Raw Data'!BI1352,IF(AND($AE$11=$AL$7,OR($AH$11="Northbound",$AH$11="Eastbound")),'Raw Data'!BI1559,IF(AND($AE$11=$AL$1,OR($AH$11="Southbound",$AH$11="Westbound")),'Raw Data'!BI318,IF(AND($AE$11=$AL$2,OR($AH$11="Southbound",$AH$11="Westbound")),'Raw Data'!BI525,IF(AND($AE$11=$AL$3,OR($AH$11="Southbound",$AH$11="Westbound")),'Raw Data'!BI732,IF(AND($AE$11=$AL$4,OR($AH$11="Southbound",$AH$11="Westbound")),'Raw Data'!BI939,IF(AND($AE$11=$AL$5,OR($AH$11="Southbound",$AH$11="Westbound")),'Raw Data'!BI1146,IF(AND($AE$11=$AL$6,OR($AH$11="Southbound",$AH$11="Westbound")),'Raw Data'!BI1353,IF(AND($AE$11=$AL$7,OR($AH$11="Southbound",$AH$11="Westbound")),'Raw Data'!BI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1" s="66" t="str">
        <f>IF(AND($AE$11=$AL$1,OR($AH$11="Northbound",$AH$11="Eastbound")),'Raw Data'!BJ317,IF(AND($AE$11=$AL$2,OR($AH$11="Northbound",$AH$11="Eastbound")),'Raw Data'!BJ524,IF(AND($AE$11=$AL$3,OR($AH$11="Northbound",$AH$11="Eastbound")),'Raw Data'!BJ731,IF(AND($AE$11=$AL$4,OR($AH$11="Northbound",$AH$11="Eastbound")),'Raw Data'!BJ938,IF(AND($AE$11=$AL$5,OR($AH$11="Northbound",$AH$11="Eastbound")),'Raw Data'!BJ1145,IF(AND($AE$11=$AL$6,OR($AH$11="Northbound",$AH$11="Eastbound")),'Raw Data'!BJ1352,IF(AND($AE$11=$AL$7,OR($AH$11="Northbound",$AH$11="Eastbound")),'Raw Data'!BJ1559,IF(AND($AE$11=$AL$1,OR($AH$11="Southbound",$AH$11="Westbound")),'Raw Data'!BJ318,IF(AND($AE$11=$AL$2,OR($AH$11="Southbound",$AH$11="Westbound")),'Raw Data'!BJ525,IF(AND($AE$11=$AL$3,OR($AH$11="Southbound",$AH$11="Westbound")),'Raw Data'!BJ732,IF(AND($AE$11=$AL$4,OR($AH$11="Southbound",$AH$11="Westbound")),'Raw Data'!BJ939,IF(AND($AE$11=$AL$5,OR($AH$11="Southbound",$AH$11="Westbound")),'Raw Data'!BJ1146,IF(AND($AE$11=$AL$6,OR($AH$11="Southbound",$AH$11="Westbound")),'Raw Data'!BJ1353,IF(AND($AE$11=$AL$7,OR($AH$11="Southbound",$AH$11="Westbound")),'Raw Data'!BJ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1" s="32" t="str">
        <f>IF(AND($AE$11=$AL$1,OR($AH$11="Northbound",$AH$11="Eastbound")),'Raw Data'!BK317,IF(AND($AE$11=$AL$2,OR($AH$11="Northbound",$AH$11="Eastbound")),'Raw Data'!BK524,IF(AND($AE$11=$AL$3,OR($AH$11="Northbound",$AH$11="Eastbound")),'Raw Data'!BK731,IF(AND($AE$11=$AL$4,OR($AH$11="Northbound",$AH$11="Eastbound")),'Raw Data'!BK938,IF(AND($AE$11=$AL$5,OR($AH$11="Northbound",$AH$11="Eastbound")),'Raw Data'!BK1145,IF(AND($AE$11=$AL$6,OR($AH$11="Northbound",$AH$11="Eastbound")),'Raw Data'!BK1352,IF(AND($AE$11=$AL$7,OR($AH$11="Northbound",$AH$11="Eastbound")),'Raw Data'!BK1559,IF(AND($AE$11=$AL$1,OR($AH$11="Southbound",$AH$11="Westbound")),'Raw Data'!BK318,IF(AND($AE$11=$AL$2,OR($AH$11="Southbound",$AH$11="Westbound")),'Raw Data'!BK525,IF(AND($AE$11=$AL$3,OR($AH$11="Southbound",$AH$11="Westbound")),'Raw Data'!BK732,IF(AND($AE$11=$AL$4,OR($AH$11="Southbound",$AH$11="Westbound")),'Raw Data'!BK939,IF(AND($AE$11=$AL$5,OR($AH$11="Southbound",$AH$11="Westbound")),'Raw Data'!BK1146,IF(AND($AE$11=$AL$6,OR($AH$11="Southbound",$AH$11="Westbound")),'Raw Data'!BK1353,IF(AND($AE$11=$AL$7,OR($AH$11="Southbound",$AH$11="Westbound")),'Raw Data'!BK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Q111" s="47"/>
      <c r="AR111" s="47"/>
      <c r="AT111" s="47"/>
      <c r="AU111" s="47"/>
      <c r="AV111" s="47"/>
    </row>
    <row r="112" spans="1:48" ht="13.8" x14ac:dyDescent="0.25">
      <c r="A112" s="33" t="s">
        <v>214</v>
      </c>
      <c r="B112" s="64">
        <f>SUM(B38:B109)</f>
        <v>861</v>
      </c>
      <c r="C112" s="30">
        <f>SUM(C38:C109)</f>
        <v>6</v>
      </c>
      <c r="D112" s="30">
        <f t="shared" ref="D112:W112" si="9">SUM(D38:D109)</f>
        <v>122</v>
      </c>
      <c r="E112" s="30">
        <f t="shared" si="9"/>
        <v>288</v>
      </c>
      <c r="F112" s="30">
        <f t="shared" si="9"/>
        <v>261</v>
      </c>
      <c r="G112" s="30">
        <f t="shared" si="9"/>
        <v>145</v>
      </c>
      <c r="H112" s="30">
        <f t="shared" si="9"/>
        <v>34</v>
      </c>
      <c r="I112" s="30">
        <f t="shared" si="9"/>
        <v>5</v>
      </c>
      <c r="J112" s="30">
        <f t="shared" si="9"/>
        <v>0</v>
      </c>
      <c r="K112" s="30">
        <f t="shared" si="9"/>
        <v>0</v>
      </c>
      <c r="L112" s="30">
        <f t="shared" si="9"/>
        <v>0</v>
      </c>
      <c r="M112" s="30">
        <f t="shared" si="9"/>
        <v>0</v>
      </c>
      <c r="N112" s="30">
        <f t="shared" si="9"/>
        <v>0</v>
      </c>
      <c r="O112" s="30">
        <f t="shared" si="9"/>
        <v>0</v>
      </c>
      <c r="P112" s="30">
        <f t="shared" si="9"/>
        <v>0</v>
      </c>
      <c r="Q112" s="30">
        <f t="shared" si="9"/>
        <v>0</v>
      </c>
      <c r="R112" s="30">
        <f t="shared" si="9"/>
        <v>0</v>
      </c>
      <c r="S112" s="30">
        <f t="shared" si="9"/>
        <v>0</v>
      </c>
      <c r="T112" s="30">
        <f t="shared" si="9"/>
        <v>0</v>
      </c>
      <c r="U112" s="30">
        <f t="shared" si="9"/>
        <v>0</v>
      </c>
      <c r="V112" s="30">
        <f t="shared" si="9"/>
        <v>0</v>
      </c>
      <c r="W112" s="30">
        <f t="shared" si="9"/>
        <v>0</v>
      </c>
      <c r="X112" s="30">
        <f t="shared" si="5"/>
        <v>184</v>
      </c>
      <c r="Y112" s="73">
        <f t="shared" si="8"/>
        <v>21.370499419279906</v>
      </c>
      <c r="Z112" s="66" t="str">
        <f>IF(AND($AE$11=$AL$1,OR($AH$11="Northbound",$AH$11="Eastbound")),'Raw Data'!BH319,IF(AND($AE$11=$AL$2,OR($AH$11="Northbound",$AH$11="Eastbound")),'Raw Data'!BH526,IF(AND($AE$11=$AL$3,OR($AH$11="Northbound",$AH$11="Eastbound")),'Raw Data'!BH733,IF(AND($AE$11=$AL$4,OR($AH$11="Northbound",$AH$11="Eastbound")),'Raw Data'!BH940,IF(AND($AE$11=$AL$5,OR($AH$11="Northbound",$AH$11="Eastbound")),'Raw Data'!BH1147,IF(AND($AE$11=$AL$6,OR($AH$11="Northbound",$AH$11="Eastbound")),'Raw Data'!BH1354,IF(AND($AE$11=$AL$7,OR($AH$11="Northbound",$AH$11="Eastbound")),'Raw Data'!BH1561,IF(AND($AE$11=$AL$1,OR($AH$11="Southbound",$AH$11="Westbound")),'Raw Data'!BH320,IF(AND($AE$11=$AL$2,OR($AH$11="Southbound",$AH$11="Westbound")),'Raw Data'!BH527,IF(AND($AE$11=$AL$3,OR($AH$11="Southbound",$AH$11="Westbound")),'Raw Data'!BH734,IF(AND($AE$11=$AL$4,OR($AH$11="Southbound",$AH$11="Westbound")),'Raw Data'!BH941,IF(AND($AE$11=$AL$5,OR($AH$11="Southbound",$AH$11="Westbound")),'Raw Data'!BH1148,IF(AND($AE$11=$AL$6,OR($AH$11="Southbound",$AH$11="Westbound")),'Raw Data'!BH1355,IF(AND($AE$11=$AL$7,OR($AH$11="Southbound",$AH$11="Westbound")),'Raw Data'!BH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2" s="66" t="str">
        <f>IF(AND($AE$11=$AL$1,OR($AH$11="Northbound",$AH$11="Eastbound")),'Raw Data'!BI319,IF(AND($AE$11=$AL$2,OR($AH$11="Northbound",$AH$11="Eastbound")),'Raw Data'!BI526,IF(AND($AE$11=$AL$3,OR($AH$11="Northbound",$AH$11="Eastbound")),'Raw Data'!BI733,IF(AND($AE$11=$AL$4,OR($AH$11="Northbound",$AH$11="Eastbound")),'Raw Data'!BI940,IF(AND($AE$11=$AL$5,OR($AH$11="Northbound",$AH$11="Eastbound")),'Raw Data'!BI1147,IF(AND($AE$11=$AL$6,OR($AH$11="Northbound",$AH$11="Eastbound")),'Raw Data'!BI1354,IF(AND($AE$11=$AL$7,OR($AH$11="Northbound",$AH$11="Eastbound")),'Raw Data'!BI1561,IF(AND($AE$11=$AL$1,OR($AH$11="Southbound",$AH$11="Westbound")),'Raw Data'!BI320,IF(AND($AE$11=$AL$2,OR($AH$11="Southbound",$AH$11="Westbound")),'Raw Data'!BI527,IF(AND($AE$11=$AL$3,OR($AH$11="Southbound",$AH$11="Westbound")),'Raw Data'!BI734,IF(AND($AE$11=$AL$4,OR($AH$11="Southbound",$AH$11="Westbound")),'Raw Data'!BI941,IF(AND($AE$11=$AL$5,OR($AH$11="Southbound",$AH$11="Westbound")),'Raw Data'!BI1148,IF(AND($AE$11=$AL$6,OR($AH$11="Southbound",$AH$11="Westbound")),'Raw Data'!BI1355,IF(AND($AE$11=$AL$7,OR($AH$11="Southbound",$AH$11="Westbound")),'Raw Data'!BI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2" s="66" t="str">
        <f>IF(AND($AE$11=$AL$1,OR($AH$11="Northbound",$AH$11="Eastbound")),'Raw Data'!BJ319,IF(AND($AE$11=$AL$2,OR($AH$11="Northbound",$AH$11="Eastbound")),'Raw Data'!BJ526,IF(AND($AE$11=$AL$3,OR($AH$11="Northbound",$AH$11="Eastbound")),'Raw Data'!BJ733,IF(AND($AE$11=$AL$4,OR($AH$11="Northbound",$AH$11="Eastbound")),'Raw Data'!BJ940,IF(AND($AE$11=$AL$5,OR($AH$11="Northbound",$AH$11="Eastbound")),'Raw Data'!BJ1147,IF(AND($AE$11=$AL$6,OR($AH$11="Northbound",$AH$11="Eastbound")),'Raw Data'!BJ1354,IF(AND($AE$11=$AL$7,OR($AH$11="Northbound",$AH$11="Eastbound")),'Raw Data'!BJ1561,IF(AND($AE$11=$AL$1,OR($AH$11="Southbound",$AH$11="Westbound")),'Raw Data'!BJ320,IF(AND($AE$11=$AL$2,OR($AH$11="Southbound",$AH$11="Westbound")),'Raw Data'!BJ527,IF(AND($AE$11=$AL$3,OR($AH$11="Southbound",$AH$11="Westbound")),'Raw Data'!BJ734,IF(AND($AE$11=$AL$4,OR($AH$11="Southbound",$AH$11="Westbound")),'Raw Data'!BJ941,IF(AND($AE$11=$AL$5,OR($AH$11="Southbound",$AH$11="Westbound")),'Raw Data'!BJ1148,IF(AND($AE$11=$AL$6,OR($AH$11="Southbound",$AH$11="Westbound")),'Raw Data'!BJ1355,IF(AND($AE$11=$AL$7,OR($AH$11="Southbound",$AH$11="Westbound")),'Raw Data'!BJ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2" s="32" t="str">
        <f>IF(AND($AE$11=$AL$1,OR($AH$11="Northbound",$AH$11="Eastbound")),'Raw Data'!BK319,IF(AND($AE$11=$AL$2,OR($AH$11="Northbound",$AH$11="Eastbound")),'Raw Data'!BK526,IF(AND($AE$11=$AL$3,OR($AH$11="Northbound",$AH$11="Eastbound")),'Raw Data'!BK733,IF(AND($AE$11=$AL$4,OR($AH$11="Northbound",$AH$11="Eastbound")),'Raw Data'!BK940,IF(AND($AE$11=$AL$5,OR($AH$11="Northbound",$AH$11="Eastbound")),'Raw Data'!BK1147,IF(AND($AE$11=$AL$6,OR($AH$11="Northbound",$AH$11="Eastbound")),'Raw Data'!BK1354,IF(AND($AE$11=$AL$7,OR($AH$11="Northbound",$AH$11="Eastbound")),'Raw Data'!BK1561,IF(AND($AE$11=$AL$1,OR($AH$11="Southbound",$AH$11="Westbound")),'Raw Data'!BK320,IF(AND($AE$11=$AL$2,OR($AH$11="Southbound",$AH$11="Westbound")),'Raw Data'!BK527,IF(AND($AE$11=$AL$3,OR($AH$11="Southbound",$AH$11="Westbound")),'Raw Data'!BK734,IF(AND($AE$11=$AL$4,OR($AH$11="Southbound",$AH$11="Westbound")),'Raw Data'!BK941,IF(AND($AE$11=$AL$5,OR($AH$11="Southbound",$AH$11="Westbound")),'Raw Data'!BK1148,IF(AND($AE$11=$AL$6,OR($AH$11="Southbound",$AH$11="Westbound")),'Raw Data'!BK1355,IF(AND($AE$11=$AL$7,OR($AH$11="Southbound",$AH$11="Westbound")),'Raw Data'!BK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Q112" s="47"/>
      <c r="AR112" s="47"/>
      <c r="AT112" s="47"/>
      <c r="AU112" s="47"/>
      <c r="AV112" s="47"/>
    </row>
    <row r="113" spans="1:29" ht="13.8" x14ac:dyDescent="0.25">
      <c r="A113" s="34" t="s">
        <v>215</v>
      </c>
      <c r="B113" s="71">
        <f>SUM(B14:B109)</f>
        <v>890</v>
      </c>
      <c r="C113" s="35">
        <f>SUM(C14:C109)</f>
        <v>6</v>
      </c>
      <c r="D113" s="35">
        <f t="shared" ref="D113:W113" si="10">SUM(D14:D109)</f>
        <v>125</v>
      </c>
      <c r="E113" s="35">
        <f t="shared" si="10"/>
        <v>295</v>
      </c>
      <c r="F113" s="35">
        <f t="shared" si="10"/>
        <v>272</v>
      </c>
      <c r="G113" s="35">
        <f t="shared" si="10"/>
        <v>150</v>
      </c>
      <c r="H113" s="35">
        <f t="shared" si="10"/>
        <v>37</v>
      </c>
      <c r="I113" s="35">
        <f t="shared" si="10"/>
        <v>5</v>
      </c>
      <c r="J113" s="35">
        <f t="shared" si="10"/>
        <v>0</v>
      </c>
      <c r="K113" s="35">
        <f t="shared" si="10"/>
        <v>0</v>
      </c>
      <c r="L113" s="35">
        <f t="shared" si="10"/>
        <v>0</v>
      </c>
      <c r="M113" s="35">
        <f t="shared" si="10"/>
        <v>0</v>
      </c>
      <c r="N113" s="35">
        <f t="shared" si="10"/>
        <v>0</v>
      </c>
      <c r="O113" s="35">
        <f t="shared" si="10"/>
        <v>0</v>
      </c>
      <c r="P113" s="35">
        <f t="shared" si="10"/>
        <v>0</v>
      </c>
      <c r="Q113" s="35">
        <f t="shared" si="10"/>
        <v>0</v>
      </c>
      <c r="R113" s="35">
        <f t="shared" si="10"/>
        <v>0</v>
      </c>
      <c r="S113" s="35">
        <f t="shared" si="10"/>
        <v>0</v>
      </c>
      <c r="T113" s="35">
        <f t="shared" si="10"/>
        <v>0</v>
      </c>
      <c r="U113" s="35">
        <f t="shared" si="10"/>
        <v>0</v>
      </c>
      <c r="V113" s="35">
        <f t="shared" si="10"/>
        <v>0</v>
      </c>
      <c r="W113" s="35">
        <f t="shared" si="10"/>
        <v>0</v>
      </c>
      <c r="X113" s="35">
        <f t="shared" si="5"/>
        <v>192</v>
      </c>
      <c r="Y113" s="74">
        <f t="shared" si="8"/>
        <v>21.573033707865168</v>
      </c>
      <c r="Z113" s="67" t="str">
        <f>IF(AND($AE$11=$AL$1,OR($AH$11="Northbound",$AH$11="Eastbound")),'Raw Data'!BH321,IF(AND($AE$11=$AL$2,OR($AH$11="Northbound",$AH$11="Eastbound")),'Raw Data'!BH528,IF(AND($AE$11=$AL$3,OR($AH$11="Northbound",$AH$11="Eastbound")),'Raw Data'!BH735,IF(AND($AE$11=$AL$4,OR($AH$11="Northbound",$AH$11="Eastbound")),'Raw Data'!BH942,IF(AND($AE$11=$AL$5,OR($AH$11="Northbound",$AH$11="Eastbound")),'Raw Data'!BH1149,IF(AND($AE$11=$AL$6,OR($AH$11="Northbound",$AH$11="Eastbound")),'Raw Data'!BH1356,IF(AND($AE$11=$AL$7,OR($AH$11="Northbound",$AH$11="Eastbound")),'Raw Data'!BH1563,IF(AND($AE$11=$AL$1,OR($AH$11="Southbound",$AH$11="Westbound")),'Raw Data'!BH322,IF(AND($AE$11=$AL$2,OR($AH$11="Southbound",$AH$11="Westbound")),'Raw Data'!BH529,IF(AND($AE$11=$AL$3,OR($AH$11="Southbound",$AH$11="Westbound")),'Raw Data'!BH736,IF(AND($AE$11=$AL$4,OR($AH$11="Southbound",$AH$11="Westbound")),'Raw Data'!BH943,IF(AND($AE$11=$AL$5,OR($AH$11="Southbound",$AH$11="Westbound")),'Raw Data'!BH1150,IF(AND($AE$11=$AL$6,OR($AH$11="Southbound",$AH$11="Westbound")),'Raw Data'!BH1357,IF(AND($AE$11=$AL$7,OR($AH$11="Southbound",$AH$11="Westbound")),'Raw Data'!BH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3" s="67" t="str">
        <f>IF(AND($AE$11=$AL$1,OR($AH$11="Northbound",$AH$11="Eastbound")),'Raw Data'!BI321,IF(AND($AE$11=$AL$2,OR($AH$11="Northbound",$AH$11="Eastbound")),'Raw Data'!BI528,IF(AND($AE$11=$AL$3,OR($AH$11="Northbound",$AH$11="Eastbound")),'Raw Data'!BI735,IF(AND($AE$11=$AL$4,OR($AH$11="Northbound",$AH$11="Eastbound")),'Raw Data'!BI942,IF(AND($AE$11=$AL$5,OR($AH$11="Northbound",$AH$11="Eastbound")),'Raw Data'!BI1149,IF(AND($AE$11=$AL$6,OR($AH$11="Northbound",$AH$11="Eastbound")),'Raw Data'!BI1356,IF(AND($AE$11=$AL$7,OR($AH$11="Northbound",$AH$11="Eastbound")),'Raw Data'!BI1563,IF(AND($AE$11=$AL$1,OR($AH$11="Southbound",$AH$11="Westbound")),'Raw Data'!BI322,IF(AND($AE$11=$AL$2,OR($AH$11="Southbound",$AH$11="Westbound")),'Raw Data'!BI529,IF(AND($AE$11=$AL$3,OR($AH$11="Southbound",$AH$11="Westbound")),'Raw Data'!BI736,IF(AND($AE$11=$AL$4,OR($AH$11="Southbound",$AH$11="Westbound")),'Raw Data'!BI943,IF(AND($AE$11=$AL$5,OR($AH$11="Southbound",$AH$11="Westbound")),'Raw Data'!BI1150,IF(AND($AE$11=$AL$6,OR($AH$11="Southbound",$AH$11="Westbound")),'Raw Data'!BI1357,IF(AND($AE$11=$AL$7,OR($AH$11="Southbound",$AH$11="Westbound")),'Raw Data'!BI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3" s="67" t="str">
        <f>IF(AND($AE$11=$AL$1,OR($AH$11="Northbound",$AH$11="Eastbound")),'Raw Data'!BJ321,IF(AND($AE$11=$AL$2,OR($AH$11="Northbound",$AH$11="Eastbound")),'Raw Data'!BJ528,IF(AND($AE$11=$AL$3,OR($AH$11="Northbound",$AH$11="Eastbound")),'Raw Data'!BJ735,IF(AND($AE$11=$AL$4,OR($AH$11="Northbound",$AH$11="Eastbound")),'Raw Data'!BJ942,IF(AND($AE$11=$AL$5,OR($AH$11="Northbound",$AH$11="Eastbound")),'Raw Data'!BJ1149,IF(AND($AE$11=$AL$6,OR($AH$11="Northbound",$AH$11="Eastbound")),'Raw Data'!BJ1356,IF(AND($AE$11=$AL$7,OR($AH$11="Northbound",$AH$11="Eastbound")),'Raw Data'!BJ1563,IF(AND($AE$11=$AL$1,OR($AH$11="Southbound",$AH$11="Westbound")),'Raw Data'!BJ322,IF(AND($AE$11=$AL$2,OR($AH$11="Southbound",$AH$11="Westbound")),'Raw Data'!BJ529,IF(AND($AE$11=$AL$3,OR($AH$11="Southbound",$AH$11="Westbound")),'Raw Data'!BJ736,IF(AND($AE$11=$AL$4,OR($AH$11="Southbound",$AH$11="Westbound")),'Raw Data'!BJ943,IF(AND($AE$11=$AL$5,OR($AH$11="Southbound",$AH$11="Westbound")),'Raw Data'!BJ1150,IF(AND($AE$11=$AL$6,OR($AH$11="Southbound",$AH$11="Westbound")),'Raw Data'!BJ1357,IF(AND($AE$11=$AL$7,OR($AH$11="Southbound",$AH$11="Westbound")),'Raw Data'!BJ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3" s="37" t="str">
        <f>IF(AND($AE$11=$AL$1,OR($AH$11="Northbound",$AH$11="Eastbound")),'Raw Data'!BK321,IF(AND($AE$11=$AL$2,OR($AH$11="Northbound",$AH$11="Eastbound")),'Raw Data'!BK528,IF(AND($AE$11=$AL$3,OR($AH$11="Northbound",$AH$11="Eastbound")),'Raw Data'!BK735,IF(AND($AE$11=$AL$4,OR($AH$11="Northbound",$AH$11="Eastbound")),'Raw Data'!BK942,IF(AND($AE$11=$AL$5,OR($AH$11="Northbound",$AH$11="Eastbound")),'Raw Data'!BK1149,IF(AND($AE$11=$AL$6,OR($AH$11="Northbound",$AH$11="Eastbound")),'Raw Data'!BK1356,IF(AND($AE$11=$AL$7,OR($AH$11="Northbound",$AH$11="Eastbound")),'Raw Data'!BK1563,IF(AND($AE$11=$AL$1,OR($AH$11="Southbound",$AH$11="Westbound")),'Raw Data'!BK322,IF(AND($AE$11=$AL$2,OR($AH$11="Southbound",$AH$11="Westbound")),'Raw Data'!BK529,IF(AND($AE$11=$AL$3,OR($AH$11="Southbound",$AH$11="Westbound")),'Raw Data'!BK736,IF(AND($AE$11=$AL$4,OR($AH$11="Southbound",$AH$11="Westbound")),'Raw Data'!BK943,IF(AND($AE$11=$AL$5,OR($AH$11="Southbound",$AH$11="Westbound")),'Raw Data'!BK1150,IF(AND($AE$11=$AL$6,OR($AH$11="Southbound",$AH$11="Westbound")),'Raw Data'!BK1357,IF(AND($AE$11=$AL$7,OR($AH$11="Southbound",$AH$11="Westbound")),'Raw Data'!BK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</row>
    <row r="114" spans="1:29" ht="13.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3.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</row>
  </sheetData>
  <mergeCells count="7">
    <mergeCell ref="AH11:AI12"/>
    <mergeCell ref="C11:AC11"/>
    <mergeCell ref="A11:A12"/>
    <mergeCell ref="C12:W12"/>
    <mergeCell ref="X12:Y12"/>
    <mergeCell ref="AA12:AC12"/>
    <mergeCell ref="AE11:AF12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D31FE1-B6B3-4786-9276-299427DBFCF0}">
          <x14:formula1>
            <xm:f>Lists!$C$1:$C$7</xm:f>
          </x14:formula1>
          <xm:sqref>AE11:AF12</xm:sqref>
        </x14:dataValidation>
        <x14:dataValidation type="list" allowBlank="1" showInputMessage="1" showErrorMessage="1" xr:uid="{A3029358-1F93-4E70-88D2-0E6769F80059}">
          <x14:formula1>
            <xm:f>Lists!$A$1:$A$3</xm:f>
          </x14:formula1>
          <xm:sqref>AH11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1659"/>
  <sheetViews>
    <sheetView zoomScale="85" zoomScaleNormal="85" workbookViewId="0">
      <selection sqref="A1:XFD1048576"/>
    </sheetView>
  </sheetViews>
  <sheetFormatPr defaultColWidth="6.33203125" defaultRowHeight="13.2" x14ac:dyDescent="0.25"/>
  <cols>
    <col min="1" max="1" width="18.21875" customWidth="1"/>
  </cols>
  <sheetData>
    <row r="1" spans="1:2" s="114" customFormat="1" ht="17.399999999999999" x14ac:dyDescent="0.3">
      <c r="A1" s="114" t="s">
        <v>303</v>
      </c>
    </row>
    <row r="2" spans="1:2" ht="13.5" customHeight="1" x14ac:dyDescent="0.25"/>
    <row r="3" spans="1:2" ht="13.5" customHeight="1" x14ac:dyDescent="0.25"/>
    <row r="4" spans="1:2" s="115" customFormat="1" x14ac:dyDescent="0.25">
      <c r="A4" s="115" t="s">
        <v>0</v>
      </c>
    </row>
    <row r="5" spans="1:2" x14ac:dyDescent="0.25">
      <c r="A5" s="116" t="s">
        <v>304</v>
      </c>
      <c r="B5" t="s">
        <v>554</v>
      </c>
    </row>
    <row r="6" spans="1:2" x14ac:dyDescent="0.25">
      <c r="A6" s="116" t="s">
        <v>305</v>
      </c>
      <c r="B6" t="s">
        <v>303</v>
      </c>
    </row>
    <row r="7" spans="1:2" x14ac:dyDescent="0.25">
      <c r="A7" s="116" t="s">
        <v>306</v>
      </c>
      <c r="B7" t="s">
        <v>1</v>
      </c>
    </row>
    <row r="8" spans="1:2" x14ac:dyDescent="0.25">
      <c r="A8" s="116" t="s">
        <v>307</v>
      </c>
      <c r="B8" t="s">
        <v>555</v>
      </c>
    </row>
    <row r="9" spans="1:2" x14ac:dyDescent="0.25">
      <c r="A9" s="116" t="s">
        <v>308</v>
      </c>
      <c r="B9" t="s">
        <v>309</v>
      </c>
    </row>
    <row r="10" spans="1:2" x14ac:dyDescent="0.25">
      <c r="A10" s="116" t="s">
        <v>310</v>
      </c>
      <c r="B10" t="s">
        <v>2</v>
      </c>
    </row>
    <row r="11" spans="1:2" x14ac:dyDescent="0.25">
      <c r="A11" s="116" t="s">
        <v>311</v>
      </c>
      <c r="B11" t="s">
        <v>3</v>
      </c>
    </row>
    <row r="12" spans="1:2" x14ac:dyDescent="0.25">
      <c r="A12" s="116" t="s">
        <v>312</v>
      </c>
      <c r="B12" t="s">
        <v>4</v>
      </c>
    </row>
    <row r="13" spans="1:2" x14ac:dyDescent="0.25">
      <c r="A13" s="116" t="s">
        <v>313</v>
      </c>
      <c r="B13" t="s">
        <v>234</v>
      </c>
    </row>
    <row r="14" spans="1:2" x14ac:dyDescent="0.25">
      <c r="A14" s="116" t="s">
        <v>314</v>
      </c>
      <c r="B14" t="s">
        <v>315</v>
      </c>
    </row>
    <row r="15" spans="1:2" x14ac:dyDescent="0.25">
      <c r="A15" s="116" t="s">
        <v>316</v>
      </c>
      <c r="B15" t="s">
        <v>317</v>
      </c>
    </row>
    <row r="16" spans="1:2" x14ac:dyDescent="0.25">
      <c r="A16" s="116" t="s">
        <v>318</v>
      </c>
      <c r="B16" t="s">
        <v>5</v>
      </c>
    </row>
    <row r="17" spans="1:2" x14ac:dyDescent="0.25">
      <c r="A17" s="116" t="s">
        <v>319</v>
      </c>
      <c r="B17" t="s">
        <v>320</v>
      </c>
    </row>
    <row r="18" spans="1:2" x14ac:dyDescent="0.25">
      <c r="A18" s="116" t="s">
        <v>321</v>
      </c>
      <c r="B18" t="s">
        <v>322</v>
      </c>
    </row>
    <row r="19" spans="1:2" s="115" customFormat="1" x14ac:dyDescent="0.25">
      <c r="A19" s="115" t="s">
        <v>6</v>
      </c>
    </row>
    <row r="20" spans="1:2" x14ac:dyDescent="0.25">
      <c r="A20" s="116" t="s">
        <v>323</v>
      </c>
      <c r="B20" t="s">
        <v>556</v>
      </c>
    </row>
    <row r="21" spans="1:2" x14ac:dyDescent="0.25">
      <c r="A21" s="116" t="s">
        <v>324</v>
      </c>
      <c r="B21" t="s">
        <v>557</v>
      </c>
    </row>
    <row r="22" spans="1:2" x14ac:dyDescent="0.25">
      <c r="A22" s="116" t="s">
        <v>325</v>
      </c>
      <c r="B22" t="s">
        <v>558</v>
      </c>
    </row>
    <row r="23" spans="1:2" x14ac:dyDescent="0.25">
      <c r="A23" s="116" t="s">
        <v>326</v>
      </c>
      <c r="B23" t="s">
        <v>7</v>
      </c>
    </row>
    <row r="24" spans="1:2" x14ac:dyDescent="0.25">
      <c r="A24" s="116" t="s">
        <v>327</v>
      </c>
      <c r="B24" t="s">
        <v>8</v>
      </c>
    </row>
    <row r="25" spans="1:2" x14ac:dyDescent="0.25">
      <c r="A25" s="116" t="s">
        <v>328</v>
      </c>
      <c r="B25" t="s">
        <v>557</v>
      </c>
    </row>
    <row r="26" spans="1:2" x14ac:dyDescent="0.25">
      <c r="A26" s="116" t="s">
        <v>329</v>
      </c>
      <c r="B26" t="s">
        <v>9</v>
      </c>
    </row>
    <row r="27" spans="1:2" x14ac:dyDescent="0.25">
      <c r="A27" s="116" t="s">
        <v>330</v>
      </c>
      <c r="B27" t="s">
        <v>47</v>
      </c>
    </row>
    <row r="28" spans="1:2" x14ac:dyDescent="0.25">
      <c r="A28" s="116" t="s">
        <v>331</v>
      </c>
      <c r="B28" t="s">
        <v>542</v>
      </c>
    </row>
    <row r="29" spans="1:2" x14ac:dyDescent="0.25">
      <c r="A29" s="116" t="s">
        <v>332</v>
      </c>
      <c r="B29" t="s">
        <v>11</v>
      </c>
    </row>
    <row r="30" spans="1:2" x14ac:dyDescent="0.25">
      <c r="A30" s="116" t="s">
        <v>333</v>
      </c>
      <c r="B30" t="s">
        <v>559</v>
      </c>
    </row>
    <row r="31" spans="1:2" x14ac:dyDescent="0.25">
      <c r="A31" s="116" t="s">
        <v>334</v>
      </c>
      <c r="B31" t="s">
        <v>559</v>
      </c>
    </row>
    <row r="32" spans="1:2" x14ac:dyDescent="0.25">
      <c r="A32" s="116" t="s">
        <v>335</v>
      </c>
      <c r="B32" t="s">
        <v>560</v>
      </c>
    </row>
    <row r="33" spans="1:2" x14ac:dyDescent="0.25">
      <c r="A33" s="116" t="s">
        <v>336</v>
      </c>
      <c r="B33" t="s">
        <v>12</v>
      </c>
    </row>
    <row r="34" spans="1:2" x14ac:dyDescent="0.25">
      <c r="A34" s="116" t="s">
        <v>337</v>
      </c>
      <c r="B34" t="s">
        <v>561</v>
      </c>
    </row>
    <row r="35" spans="1:2" s="115" customFormat="1" x14ac:dyDescent="0.25">
      <c r="A35" s="115" t="s">
        <v>13</v>
      </c>
    </row>
    <row r="36" spans="1:2" x14ac:dyDescent="0.25">
      <c r="A36" s="116" t="s">
        <v>338</v>
      </c>
      <c r="B36" t="s">
        <v>14</v>
      </c>
    </row>
    <row r="37" spans="1:2" x14ac:dyDescent="0.25">
      <c r="A37" s="116" t="s">
        <v>339</v>
      </c>
      <c r="B37" t="s">
        <v>1</v>
      </c>
    </row>
    <row r="38" spans="1:2" x14ac:dyDescent="0.25">
      <c r="A38" s="116" t="s">
        <v>340</v>
      </c>
      <c r="B38" t="s">
        <v>2</v>
      </c>
    </row>
    <row r="39" spans="1:2" x14ac:dyDescent="0.25">
      <c r="A39" s="116" t="s">
        <v>341</v>
      </c>
      <c r="B39" t="s">
        <v>2</v>
      </c>
    </row>
    <row r="40" spans="1:2" x14ac:dyDescent="0.25">
      <c r="A40" s="116" t="s">
        <v>342</v>
      </c>
      <c r="B40" t="s">
        <v>2</v>
      </c>
    </row>
    <row r="41" spans="1:2" x14ac:dyDescent="0.25">
      <c r="A41" s="116" t="s">
        <v>343</v>
      </c>
      <c r="B41" t="s">
        <v>15</v>
      </c>
    </row>
    <row r="42" spans="1:2" x14ac:dyDescent="0.25">
      <c r="A42" s="116" t="s">
        <v>344</v>
      </c>
      <c r="B42" t="s">
        <v>16</v>
      </c>
    </row>
    <row r="43" spans="1:2" x14ac:dyDescent="0.25">
      <c r="A43" s="116" t="s">
        <v>345</v>
      </c>
      <c r="B43" t="s">
        <v>17</v>
      </c>
    </row>
    <row r="44" spans="1:2" x14ac:dyDescent="0.25">
      <c r="A44" s="116" t="s">
        <v>346</v>
      </c>
      <c r="B44" t="s">
        <v>562</v>
      </c>
    </row>
    <row r="45" spans="1:2" x14ac:dyDescent="0.25">
      <c r="A45" s="116" t="s">
        <v>347</v>
      </c>
      <c r="B45" t="s">
        <v>18</v>
      </c>
    </row>
    <row r="46" spans="1:2" x14ac:dyDescent="0.25">
      <c r="A46" s="116" t="s">
        <v>348</v>
      </c>
      <c r="B46" t="s">
        <v>19</v>
      </c>
    </row>
    <row r="47" spans="1:2" x14ac:dyDescent="0.25">
      <c r="A47" s="116" t="s">
        <v>349</v>
      </c>
      <c r="B47" t="s">
        <v>350</v>
      </c>
    </row>
    <row r="48" spans="1:2" x14ac:dyDescent="0.25">
      <c r="A48" s="116" t="s">
        <v>351</v>
      </c>
      <c r="B48" t="s">
        <v>9</v>
      </c>
    </row>
    <row r="49" spans="1:2" x14ac:dyDescent="0.25">
      <c r="A49" s="116" t="s">
        <v>352</v>
      </c>
      <c r="B49" t="s">
        <v>353</v>
      </c>
    </row>
    <row r="50" spans="1:2" x14ac:dyDescent="0.25">
      <c r="A50" s="116" t="s">
        <v>354</v>
      </c>
      <c r="B50" t="s">
        <v>355</v>
      </c>
    </row>
    <row r="51" spans="1:2" x14ac:dyDescent="0.25">
      <c r="A51" s="116" t="s">
        <v>356</v>
      </c>
      <c r="B51" t="s">
        <v>357</v>
      </c>
    </row>
    <row r="52" spans="1:2" x14ac:dyDescent="0.25">
      <c r="A52" s="116" t="s">
        <v>358</v>
      </c>
      <c r="B52" t="s">
        <v>21</v>
      </c>
    </row>
    <row r="53" spans="1:2" x14ac:dyDescent="0.25">
      <c r="A53" s="116" t="s">
        <v>359</v>
      </c>
      <c r="B53" t="s">
        <v>236</v>
      </c>
    </row>
    <row r="54" spans="1:2" x14ac:dyDescent="0.25">
      <c r="A54" s="116" t="s">
        <v>330</v>
      </c>
      <c r="B54" t="s">
        <v>22</v>
      </c>
    </row>
    <row r="55" spans="1:2" x14ac:dyDescent="0.25">
      <c r="A55" s="116" t="s">
        <v>360</v>
      </c>
      <c r="B55" t="s">
        <v>23</v>
      </c>
    </row>
    <row r="56" spans="1:2" ht="13.5" customHeight="1" x14ac:dyDescent="0.25"/>
    <row r="57" spans="1:2" s="115" customFormat="1" x14ac:dyDescent="0.25">
      <c r="A57" s="115" t="s">
        <v>24</v>
      </c>
    </row>
    <row r="58" spans="1:2" x14ac:dyDescent="0.25">
      <c r="A58" s="117" t="s">
        <v>361</v>
      </c>
      <c r="B58" t="s">
        <v>25</v>
      </c>
    </row>
    <row r="59" spans="1:2" x14ac:dyDescent="0.25">
      <c r="A59" s="117" t="s">
        <v>362</v>
      </c>
      <c r="B59" t="s">
        <v>26</v>
      </c>
    </row>
    <row r="60" spans="1:2" x14ac:dyDescent="0.25">
      <c r="A60" s="117" t="s">
        <v>363</v>
      </c>
      <c r="B60" t="s">
        <v>27</v>
      </c>
    </row>
    <row r="61" spans="1:2" x14ac:dyDescent="0.25">
      <c r="A61" s="117" t="s">
        <v>364</v>
      </c>
      <c r="B61" t="s">
        <v>27</v>
      </c>
    </row>
    <row r="62" spans="1:2" x14ac:dyDescent="0.25">
      <c r="A62" s="117" t="s">
        <v>365</v>
      </c>
      <c r="B62" t="s">
        <v>27</v>
      </c>
    </row>
    <row r="63" spans="1:2" x14ac:dyDescent="0.25">
      <c r="A63" s="117" t="s">
        <v>366</v>
      </c>
      <c r="B63" t="s">
        <v>27</v>
      </c>
    </row>
    <row r="64" spans="1:2" x14ac:dyDescent="0.25">
      <c r="A64" s="117" t="s">
        <v>367</v>
      </c>
      <c r="B64" t="s">
        <v>27</v>
      </c>
    </row>
    <row r="65" spans="1:2" x14ac:dyDescent="0.25">
      <c r="A65" s="117" t="s">
        <v>368</v>
      </c>
      <c r="B65" t="s">
        <v>27</v>
      </c>
    </row>
    <row r="66" spans="1:2" x14ac:dyDescent="0.25">
      <c r="A66" s="117" t="s">
        <v>369</v>
      </c>
      <c r="B66" t="s">
        <v>27</v>
      </c>
    </row>
    <row r="67" spans="1:2" x14ac:dyDescent="0.25">
      <c r="A67" s="117" t="s">
        <v>370</v>
      </c>
      <c r="B67" t="s">
        <v>27</v>
      </c>
    </row>
    <row r="68" spans="1:2" x14ac:dyDescent="0.25">
      <c r="A68" s="117" t="s">
        <v>371</v>
      </c>
      <c r="B68" t="s">
        <v>27</v>
      </c>
    </row>
    <row r="69" spans="1:2" x14ac:dyDescent="0.25">
      <c r="A69" s="117" t="s">
        <v>372</v>
      </c>
      <c r="B69" t="s">
        <v>27</v>
      </c>
    </row>
    <row r="70" spans="1:2" x14ac:dyDescent="0.25">
      <c r="A70" s="117" t="s">
        <v>373</v>
      </c>
      <c r="B70" t="s">
        <v>27</v>
      </c>
    </row>
    <row r="71" spans="1:2" x14ac:dyDescent="0.25">
      <c r="A71" s="117" t="s">
        <v>374</v>
      </c>
      <c r="B71" t="s">
        <v>27</v>
      </c>
    </row>
    <row r="72" spans="1:2" x14ac:dyDescent="0.25">
      <c r="A72" s="117" t="s">
        <v>375</v>
      </c>
      <c r="B72" t="s">
        <v>28</v>
      </c>
    </row>
    <row r="73" spans="1:2" x14ac:dyDescent="0.25">
      <c r="A73" s="117" t="s">
        <v>376</v>
      </c>
      <c r="B73" t="s">
        <v>28</v>
      </c>
    </row>
    <row r="74" spans="1:2" x14ac:dyDescent="0.25">
      <c r="A74" s="117" t="s">
        <v>377</v>
      </c>
      <c r="B74" t="s">
        <v>28</v>
      </c>
    </row>
    <row r="75" spans="1:2" x14ac:dyDescent="0.25">
      <c r="A75" s="117" t="s">
        <v>378</v>
      </c>
      <c r="B75" t="s">
        <v>28</v>
      </c>
    </row>
    <row r="76" spans="1:2" x14ac:dyDescent="0.25">
      <c r="A76" s="117" t="s">
        <v>379</v>
      </c>
      <c r="B76" t="s">
        <v>28</v>
      </c>
    </row>
    <row r="77" spans="1:2" x14ac:dyDescent="0.25">
      <c r="A77" s="117" t="s">
        <v>380</v>
      </c>
      <c r="B77" t="s">
        <v>28</v>
      </c>
    </row>
    <row r="78" spans="1:2" x14ac:dyDescent="0.25">
      <c r="A78" s="117" t="s">
        <v>381</v>
      </c>
      <c r="B78" t="s">
        <v>28</v>
      </c>
    </row>
    <row r="79" spans="1:2" x14ac:dyDescent="0.25">
      <c r="A79" s="117" t="s">
        <v>382</v>
      </c>
      <c r="B79" t="s">
        <v>28</v>
      </c>
    </row>
    <row r="80" spans="1:2" x14ac:dyDescent="0.25">
      <c r="A80" s="117" t="s">
        <v>383</v>
      </c>
      <c r="B80" t="s">
        <v>28</v>
      </c>
    </row>
    <row r="81" spans="1:2" x14ac:dyDescent="0.25">
      <c r="A81" s="117" t="s">
        <v>384</v>
      </c>
      <c r="B81" t="s">
        <v>28</v>
      </c>
    </row>
    <row r="82" spans="1:2" x14ac:dyDescent="0.25">
      <c r="A82" s="117" t="s">
        <v>385</v>
      </c>
      <c r="B82" t="s">
        <v>28</v>
      </c>
    </row>
    <row r="83" spans="1:2" x14ac:dyDescent="0.25">
      <c r="A83" s="117" t="s">
        <v>386</v>
      </c>
      <c r="B83" t="s">
        <v>28</v>
      </c>
    </row>
    <row r="84" spans="1:2" x14ac:dyDescent="0.25">
      <c r="A84" s="117" t="s">
        <v>387</v>
      </c>
      <c r="B84" t="s">
        <v>29</v>
      </c>
    </row>
    <row r="85" spans="1:2" x14ac:dyDescent="0.25">
      <c r="A85" s="117" t="s">
        <v>388</v>
      </c>
      <c r="B85" t="s">
        <v>29</v>
      </c>
    </row>
    <row r="86" spans="1:2" x14ac:dyDescent="0.25">
      <c r="A86" s="117" t="s">
        <v>389</v>
      </c>
      <c r="B86" t="s">
        <v>29</v>
      </c>
    </row>
    <row r="87" spans="1:2" x14ac:dyDescent="0.25">
      <c r="A87" s="117" t="s">
        <v>390</v>
      </c>
      <c r="B87" t="s">
        <v>29</v>
      </c>
    </row>
    <row r="88" spans="1:2" x14ac:dyDescent="0.25">
      <c r="A88" s="117" t="s">
        <v>391</v>
      </c>
      <c r="B88" t="s">
        <v>29</v>
      </c>
    </row>
    <row r="89" spans="1:2" x14ac:dyDescent="0.25">
      <c r="A89" s="117" t="s">
        <v>392</v>
      </c>
      <c r="B89" t="s">
        <v>29</v>
      </c>
    </row>
    <row r="90" spans="1:2" x14ac:dyDescent="0.25">
      <c r="A90" s="117" t="s">
        <v>393</v>
      </c>
      <c r="B90" t="s">
        <v>29</v>
      </c>
    </row>
    <row r="91" spans="1:2" x14ac:dyDescent="0.25">
      <c r="A91" s="117" t="s">
        <v>394</v>
      </c>
      <c r="B91" t="s">
        <v>29</v>
      </c>
    </row>
    <row r="92" spans="1:2" x14ac:dyDescent="0.25">
      <c r="A92" s="117" t="s">
        <v>395</v>
      </c>
      <c r="B92" t="s">
        <v>29</v>
      </c>
    </row>
    <row r="93" spans="1:2" x14ac:dyDescent="0.25">
      <c r="A93" s="117" t="s">
        <v>396</v>
      </c>
      <c r="B93" t="s">
        <v>29</v>
      </c>
    </row>
    <row r="94" spans="1:2" x14ac:dyDescent="0.25">
      <c r="A94" s="117" t="s">
        <v>397</v>
      </c>
      <c r="B94" t="s">
        <v>29</v>
      </c>
    </row>
    <row r="95" spans="1:2" x14ac:dyDescent="0.25">
      <c r="A95" s="117" t="s">
        <v>398</v>
      </c>
      <c r="B95" t="s">
        <v>29</v>
      </c>
    </row>
    <row r="96" spans="1:2" x14ac:dyDescent="0.25">
      <c r="A96" s="117" t="s">
        <v>399</v>
      </c>
      <c r="B96" t="s">
        <v>30</v>
      </c>
    </row>
    <row r="97" spans="1:2" x14ac:dyDescent="0.25">
      <c r="A97" s="117" t="s">
        <v>400</v>
      </c>
      <c r="B97" t="s">
        <v>30</v>
      </c>
    </row>
    <row r="98" spans="1:2" x14ac:dyDescent="0.25">
      <c r="A98" s="117" t="s">
        <v>401</v>
      </c>
      <c r="B98" t="s">
        <v>30</v>
      </c>
    </row>
    <row r="99" spans="1:2" x14ac:dyDescent="0.25">
      <c r="A99" s="117" t="s">
        <v>402</v>
      </c>
      <c r="B99" t="s">
        <v>30</v>
      </c>
    </row>
    <row r="100" spans="1:2" x14ac:dyDescent="0.25">
      <c r="A100" s="117" t="s">
        <v>403</v>
      </c>
      <c r="B100" t="s">
        <v>30</v>
      </c>
    </row>
    <row r="101" spans="1:2" x14ac:dyDescent="0.25">
      <c r="A101" s="117" t="s">
        <v>404</v>
      </c>
      <c r="B101" t="s">
        <v>30</v>
      </c>
    </row>
    <row r="102" spans="1:2" x14ac:dyDescent="0.25">
      <c r="A102" s="117" t="s">
        <v>405</v>
      </c>
      <c r="B102" t="s">
        <v>30</v>
      </c>
    </row>
    <row r="103" spans="1:2" x14ac:dyDescent="0.25">
      <c r="A103" s="117" t="s">
        <v>406</v>
      </c>
      <c r="B103" t="s">
        <v>30</v>
      </c>
    </row>
    <row r="104" spans="1:2" x14ac:dyDescent="0.25">
      <c r="A104" s="117" t="s">
        <v>407</v>
      </c>
      <c r="B104" t="s">
        <v>30</v>
      </c>
    </row>
    <row r="105" spans="1:2" x14ac:dyDescent="0.25">
      <c r="A105" s="117" t="s">
        <v>408</v>
      </c>
      <c r="B105" t="s">
        <v>30</v>
      </c>
    </row>
    <row r="106" spans="1:2" x14ac:dyDescent="0.25">
      <c r="A106" s="117" t="s">
        <v>409</v>
      </c>
      <c r="B106" t="s">
        <v>30</v>
      </c>
    </row>
    <row r="107" spans="1:2" x14ac:dyDescent="0.25">
      <c r="A107" s="117" t="s">
        <v>410</v>
      </c>
      <c r="B107" t="s">
        <v>30</v>
      </c>
    </row>
    <row r="108" spans="1:2" x14ac:dyDescent="0.25">
      <c r="A108" s="117" t="s">
        <v>411</v>
      </c>
      <c r="B108" t="s">
        <v>30</v>
      </c>
    </row>
    <row r="109" spans="1:2" x14ac:dyDescent="0.25">
      <c r="A109" s="117" t="s">
        <v>412</v>
      </c>
      <c r="B109" t="s">
        <v>30</v>
      </c>
    </row>
    <row r="110" spans="1:2" x14ac:dyDescent="0.25">
      <c r="A110" s="117" t="s">
        <v>413</v>
      </c>
      <c r="B110" t="s">
        <v>30</v>
      </c>
    </row>
    <row r="111" spans="1:2" x14ac:dyDescent="0.25">
      <c r="A111" s="117" t="s">
        <v>414</v>
      </c>
      <c r="B111" t="s">
        <v>30</v>
      </c>
    </row>
    <row r="112" spans="1:2" x14ac:dyDescent="0.25">
      <c r="A112" s="117" t="s">
        <v>415</v>
      </c>
      <c r="B112" t="s">
        <v>30</v>
      </c>
    </row>
    <row r="113" spans="1:65" x14ac:dyDescent="0.25">
      <c r="A113" s="117" t="s">
        <v>416</v>
      </c>
      <c r="B113" t="s">
        <v>30</v>
      </c>
    </row>
    <row r="114" spans="1:65" x14ac:dyDescent="0.25">
      <c r="A114" s="117" t="s">
        <v>417</v>
      </c>
      <c r="B114" t="s">
        <v>30</v>
      </c>
    </row>
    <row r="115" spans="1:65" x14ac:dyDescent="0.25">
      <c r="A115" s="117" t="s">
        <v>418</v>
      </c>
      <c r="B115" t="s">
        <v>30</v>
      </c>
    </row>
    <row r="116" spans="1:65" x14ac:dyDescent="0.25">
      <c r="A116" s="117" t="s">
        <v>419</v>
      </c>
      <c r="B116" t="s">
        <v>30</v>
      </c>
    </row>
    <row r="118" spans="1:65" s="115" customFormat="1" x14ac:dyDescent="0.25">
      <c r="A118" s="115" t="s">
        <v>563</v>
      </c>
    </row>
    <row r="120" spans="1:65" s="118" customFormat="1" ht="12" x14ac:dyDescent="0.25">
      <c r="A120" s="118" t="s">
        <v>31</v>
      </c>
      <c r="B120" s="118" t="s">
        <v>32</v>
      </c>
      <c r="C120" s="118" t="s">
        <v>33</v>
      </c>
      <c r="D120" s="118" t="s">
        <v>33</v>
      </c>
      <c r="E120" s="118" t="s">
        <v>33</v>
      </c>
      <c r="F120" s="118" t="s">
        <v>33</v>
      </c>
      <c r="G120" s="118" t="s">
        <v>33</v>
      </c>
      <c r="H120" s="118" t="s">
        <v>33</v>
      </c>
      <c r="I120" s="118" t="s">
        <v>33</v>
      </c>
      <c r="J120" s="118" t="s">
        <v>33</v>
      </c>
      <c r="K120" s="118" t="s">
        <v>33</v>
      </c>
      <c r="L120" s="118" t="s">
        <v>33</v>
      </c>
      <c r="M120" s="118" t="s">
        <v>33</v>
      </c>
      <c r="N120" s="118" t="s">
        <v>33</v>
      </c>
      <c r="O120" s="118" t="s">
        <v>34</v>
      </c>
      <c r="P120" s="118" t="s">
        <v>34</v>
      </c>
      <c r="Q120" s="118" t="s">
        <v>34</v>
      </c>
      <c r="R120" s="118" t="s">
        <v>34</v>
      </c>
      <c r="S120" s="118" t="s">
        <v>34</v>
      </c>
      <c r="T120" s="118" t="s">
        <v>34</v>
      </c>
      <c r="U120" s="118" t="s">
        <v>34</v>
      </c>
      <c r="V120" s="118" t="s">
        <v>34</v>
      </c>
      <c r="W120" s="118" t="s">
        <v>34</v>
      </c>
      <c r="X120" s="118" t="s">
        <v>34</v>
      </c>
      <c r="Y120" s="118" t="s">
        <v>34</v>
      </c>
      <c r="Z120" s="118" t="s">
        <v>34</v>
      </c>
      <c r="AA120" s="118" t="s">
        <v>35</v>
      </c>
      <c r="AB120" s="118" t="s">
        <v>35</v>
      </c>
      <c r="AC120" s="118" t="s">
        <v>35</v>
      </c>
      <c r="AD120" s="118" t="s">
        <v>35</v>
      </c>
      <c r="AE120" s="118" t="s">
        <v>35</v>
      </c>
      <c r="AF120" s="118" t="s">
        <v>35</v>
      </c>
      <c r="AG120" s="118" t="s">
        <v>35</v>
      </c>
      <c r="AH120" s="118" t="s">
        <v>35</v>
      </c>
      <c r="AI120" s="118" t="s">
        <v>35</v>
      </c>
      <c r="AJ120" s="118" t="s">
        <v>35</v>
      </c>
      <c r="AK120" s="118" t="s">
        <v>35</v>
      </c>
      <c r="AL120" s="118" t="s">
        <v>35</v>
      </c>
      <c r="AM120" s="118" t="s">
        <v>36</v>
      </c>
      <c r="AN120" s="118" t="s">
        <v>36</v>
      </c>
      <c r="AO120" s="118" t="s">
        <v>36</v>
      </c>
      <c r="AP120" s="118" t="s">
        <v>36</v>
      </c>
      <c r="AQ120" s="118" t="s">
        <v>36</v>
      </c>
      <c r="AR120" s="118" t="s">
        <v>36</v>
      </c>
      <c r="AS120" s="118" t="s">
        <v>36</v>
      </c>
      <c r="AT120" s="118" t="s">
        <v>36</v>
      </c>
      <c r="AU120" s="118" t="s">
        <v>36</v>
      </c>
      <c r="AV120" s="118" t="s">
        <v>36</v>
      </c>
      <c r="AW120" s="118" t="s">
        <v>36</v>
      </c>
      <c r="AX120" s="118" t="s">
        <v>36</v>
      </c>
      <c r="AY120" s="118" t="s">
        <v>36</v>
      </c>
      <c r="AZ120" s="118" t="s">
        <v>36</v>
      </c>
      <c r="BA120" s="118" t="s">
        <v>36</v>
      </c>
      <c r="BB120" s="118" t="s">
        <v>36</v>
      </c>
      <c r="BC120" s="118" t="s">
        <v>36</v>
      </c>
      <c r="BD120" s="118" t="s">
        <v>36</v>
      </c>
      <c r="BE120" s="118" t="s">
        <v>36</v>
      </c>
      <c r="BF120" s="118" t="s">
        <v>36</v>
      </c>
      <c r="BG120" s="118" t="s">
        <v>36</v>
      </c>
      <c r="BH120" s="118" t="s">
        <v>39</v>
      </c>
      <c r="BI120" s="118" t="s">
        <v>37</v>
      </c>
      <c r="BJ120" s="118" t="s">
        <v>38</v>
      </c>
      <c r="BK120" s="118" t="s">
        <v>38</v>
      </c>
      <c r="BL120" s="118" t="s">
        <v>40</v>
      </c>
      <c r="BM120" s="118" t="s">
        <v>41</v>
      </c>
    </row>
    <row r="121" spans="1:65" s="118" customFormat="1" ht="12" x14ac:dyDescent="0.25">
      <c r="A121" s="118" t="s">
        <v>2</v>
      </c>
      <c r="B121" s="118" t="s">
        <v>2</v>
      </c>
      <c r="C121" s="118" t="s">
        <v>42</v>
      </c>
      <c r="D121" s="118" t="s">
        <v>43</v>
      </c>
      <c r="E121" s="118" t="s">
        <v>44</v>
      </c>
      <c r="F121" s="118" t="s">
        <v>45</v>
      </c>
      <c r="G121" s="118" t="s">
        <v>46</v>
      </c>
      <c r="H121" s="118" t="s">
        <v>20</v>
      </c>
      <c r="I121" s="118" t="s">
        <v>10</v>
      </c>
      <c r="J121" s="118" t="s">
        <v>47</v>
      </c>
      <c r="K121" s="118" t="s">
        <v>48</v>
      </c>
      <c r="L121" s="118" t="s">
        <v>49</v>
      </c>
      <c r="M121" s="118" t="s">
        <v>50</v>
      </c>
      <c r="N121" s="118" t="s">
        <v>17</v>
      </c>
      <c r="O121" s="118" t="s">
        <v>42</v>
      </c>
      <c r="P121" s="118" t="s">
        <v>43</v>
      </c>
      <c r="Q121" s="118" t="s">
        <v>44</v>
      </c>
      <c r="R121" s="118" t="s">
        <v>45</v>
      </c>
      <c r="S121" s="118" t="s">
        <v>46</v>
      </c>
      <c r="T121" s="118" t="s">
        <v>20</v>
      </c>
      <c r="U121" s="118" t="s">
        <v>10</v>
      </c>
      <c r="V121" s="118" t="s">
        <v>47</v>
      </c>
      <c r="W121" s="118" t="s">
        <v>48</v>
      </c>
      <c r="X121" s="118" t="s">
        <v>49</v>
      </c>
      <c r="Y121" s="118" t="s">
        <v>50</v>
      </c>
      <c r="Z121" s="118" t="s">
        <v>17</v>
      </c>
      <c r="AA121" s="118" t="s">
        <v>42</v>
      </c>
      <c r="AB121" s="118" t="s">
        <v>43</v>
      </c>
      <c r="AC121" s="118" t="s">
        <v>44</v>
      </c>
      <c r="AD121" s="118" t="s">
        <v>45</v>
      </c>
      <c r="AE121" s="118" t="s">
        <v>46</v>
      </c>
      <c r="AF121" s="118" t="s">
        <v>20</v>
      </c>
      <c r="AG121" s="118" t="s">
        <v>10</v>
      </c>
      <c r="AH121" s="118" t="s">
        <v>47</v>
      </c>
      <c r="AI121" s="118" t="s">
        <v>48</v>
      </c>
      <c r="AJ121" s="118" t="s">
        <v>49</v>
      </c>
      <c r="AK121" s="118" t="s">
        <v>50</v>
      </c>
      <c r="AL121" s="118" t="s">
        <v>17</v>
      </c>
      <c r="AM121" s="118" t="s">
        <v>9</v>
      </c>
      <c r="AN121" s="118" t="s">
        <v>46</v>
      </c>
      <c r="AO121" s="118" t="s">
        <v>49</v>
      </c>
      <c r="AP121" s="118" t="s">
        <v>23</v>
      </c>
      <c r="AQ121" s="118" t="s">
        <v>237</v>
      </c>
      <c r="AR121" s="118" t="s">
        <v>51</v>
      </c>
      <c r="AS121" s="118" t="s">
        <v>238</v>
      </c>
      <c r="AT121" s="118" t="s">
        <v>239</v>
      </c>
      <c r="AU121" s="118" t="s">
        <v>240</v>
      </c>
      <c r="AV121" s="118" t="s">
        <v>241</v>
      </c>
      <c r="AW121" s="118" t="s">
        <v>52</v>
      </c>
      <c r="AX121" s="118" t="s">
        <v>242</v>
      </c>
      <c r="AY121" s="118" t="s">
        <v>243</v>
      </c>
      <c r="AZ121" s="118" t="s">
        <v>244</v>
      </c>
      <c r="BA121" s="118" t="s">
        <v>245</v>
      </c>
      <c r="BB121" s="118" t="s">
        <v>53</v>
      </c>
      <c r="BC121" s="118" t="s">
        <v>246</v>
      </c>
      <c r="BD121" s="118" t="s">
        <v>15</v>
      </c>
      <c r="BE121" s="118" t="s">
        <v>247</v>
      </c>
      <c r="BF121" s="118" t="s">
        <v>16</v>
      </c>
      <c r="BG121" s="118" t="s">
        <v>235</v>
      </c>
      <c r="BH121" s="118" t="s">
        <v>2</v>
      </c>
      <c r="BI121" s="118" t="s">
        <v>2</v>
      </c>
      <c r="BJ121" s="118" t="s">
        <v>15</v>
      </c>
      <c r="BK121" s="118" t="s">
        <v>16</v>
      </c>
      <c r="BL121" s="118" t="s">
        <v>420</v>
      </c>
      <c r="BM121" s="118" t="s">
        <v>2</v>
      </c>
    </row>
    <row r="122" spans="1:65" s="118" customFormat="1" ht="12" x14ac:dyDescent="0.25">
      <c r="A122" s="118" t="s">
        <v>2</v>
      </c>
      <c r="B122" s="118" t="s">
        <v>2</v>
      </c>
      <c r="C122" s="118" t="s">
        <v>2</v>
      </c>
      <c r="D122" s="118" t="s">
        <v>2</v>
      </c>
      <c r="E122" s="118" t="s">
        <v>2</v>
      </c>
      <c r="F122" s="118" t="s">
        <v>2</v>
      </c>
      <c r="G122" s="118" t="s">
        <v>2</v>
      </c>
      <c r="H122" s="118" t="s">
        <v>2</v>
      </c>
      <c r="I122" s="118" t="s">
        <v>2</v>
      </c>
      <c r="J122" s="118" t="s">
        <v>2</v>
      </c>
      <c r="K122" s="118" t="s">
        <v>2</v>
      </c>
      <c r="L122" s="118" t="s">
        <v>2</v>
      </c>
      <c r="M122" s="118" t="s">
        <v>2</v>
      </c>
      <c r="N122" s="118" t="s">
        <v>2</v>
      </c>
      <c r="O122" s="118" t="s">
        <v>2</v>
      </c>
      <c r="P122" s="118" t="s">
        <v>2</v>
      </c>
      <c r="Q122" s="118" t="s">
        <v>2</v>
      </c>
      <c r="R122" s="118" t="s">
        <v>2</v>
      </c>
      <c r="S122" s="118" t="s">
        <v>2</v>
      </c>
      <c r="T122" s="118" t="s">
        <v>2</v>
      </c>
      <c r="U122" s="118" t="s">
        <v>2</v>
      </c>
      <c r="V122" s="118" t="s">
        <v>2</v>
      </c>
      <c r="W122" s="118" t="s">
        <v>2</v>
      </c>
      <c r="X122" s="118" t="s">
        <v>2</v>
      </c>
      <c r="Y122" s="118" t="s">
        <v>2</v>
      </c>
      <c r="Z122" s="118" t="s">
        <v>2</v>
      </c>
      <c r="AA122" s="118" t="s">
        <v>2</v>
      </c>
      <c r="AB122" s="118" t="s">
        <v>2</v>
      </c>
      <c r="AC122" s="118" t="s">
        <v>2</v>
      </c>
      <c r="AD122" s="118" t="s">
        <v>2</v>
      </c>
      <c r="AE122" s="118" t="s">
        <v>2</v>
      </c>
      <c r="AF122" s="118" t="s">
        <v>2</v>
      </c>
      <c r="AG122" s="118" t="s">
        <v>2</v>
      </c>
      <c r="AH122" s="118" t="s">
        <v>2</v>
      </c>
      <c r="AI122" s="118" t="s">
        <v>2</v>
      </c>
      <c r="AJ122" s="118" t="s">
        <v>2</v>
      </c>
      <c r="AK122" s="118" t="s">
        <v>2</v>
      </c>
      <c r="AL122" s="118" t="s">
        <v>2</v>
      </c>
      <c r="AM122" s="118" t="s">
        <v>46</v>
      </c>
      <c r="AN122" s="118" t="s">
        <v>49</v>
      </c>
      <c r="AO122" s="118" t="s">
        <v>23</v>
      </c>
      <c r="AP122" s="118" t="s">
        <v>237</v>
      </c>
      <c r="AQ122" s="118" t="s">
        <v>51</v>
      </c>
      <c r="AR122" s="118" t="s">
        <v>238</v>
      </c>
      <c r="AS122" s="118" t="s">
        <v>239</v>
      </c>
      <c r="AT122" s="118" t="s">
        <v>240</v>
      </c>
      <c r="AU122" s="118" t="s">
        <v>241</v>
      </c>
      <c r="AV122" s="118" t="s">
        <v>52</v>
      </c>
      <c r="AW122" s="118" t="s">
        <v>242</v>
      </c>
      <c r="AX122" s="118" t="s">
        <v>243</v>
      </c>
      <c r="AY122" s="118" t="s">
        <v>244</v>
      </c>
      <c r="AZ122" s="118" t="s">
        <v>245</v>
      </c>
      <c r="BA122" s="118" t="s">
        <v>53</v>
      </c>
      <c r="BB122" s="118" t="s">
        <v>246</v>
      </c>
      <c r="BC122" s="118" t="s">
        <v>15</v>
      </c>
      <c r="BD122" s="118" t="s">
        <v>247</v>
      </c>
      <c r="BE122" s="118" t="s">
        <v>16</v>
      </c>
      <c r="BF122" s="118" t="s">
        <v>235</v>
      </c>
      <c r="BG122" s="118" t="s">
        <v>248</v>
      </c>
      <c r="BH122" s="118" t="s">
        <v>2</v>
      </c>
      <c r="BI122" s="118" t="s">
        <v>2</v>
      </c>
      <c r="BJ122" s="118" t="s">
        <v>2</v>
      </c>
      <c r="BK122" s="118" t="s">
        <v>2</v>
      </c>
      <c r="BL122" s="118" t="s">
        <v>2</v>
      </c>
      <c r="BM122" s="118" t="s">
        <v>2</v>
      </c>
    </row>
    <row r="123" spans="1:65" s="119" customFormat="1" ht="11.4" x14ac:dyDescent="0.2">
      <c r="A123" s="119" t="s">
        <v>54</v>
      </c>
      <c r="B123" s="119">
        <v>1</v>
      </c>
      <c r="C123" s="119">
        <v>0</v>
      </c>
      <c r="D123" s="119">
        <v>1</v>
      </c>
      <c r="E123" s="119">
        <v>0</v>
      </c>
      <c r="F123" s="119">
        <v>0</v>
      </c>
      <c r="G123" s="119">
        <v>0</v>
      </c>
      <c r="H123" s="119">
        <v>0</v>
      </c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100</v>
      </c>
      <c r="Q123" s="119">
        <v>0</v>
      </c>
      <c r="R123" s="119">
        <v>0</v>
      </c>
      <c r="S123" s="119">
        <v>0</v>
      </c>
      <c r="T123" s="119">
        <v>0</v>
      </c>
      <c r="U123" s="119">
        <v>0</v>
      </c>
      <c r="V123" s="119">
        <v>0</v>
      </c>
      <c r="W123" s="119">
        <v>0</v>
      </c>
      <c r="X123" s="119">
        <v>0</v>
      </c>
      <c r="Y123" s="119">
        <v>0</v>
      </c>
      <c r="Z123" s="119">
        <v>0</v>
      </c>
      <c r="AA123" s="119" t="s">
        <v>56</v>
      </c>
      <c r="AB123" s="119" t="s">
        <v>524</v>
      </c>
      <c r="AC123" s="119" t="s">
        <v>56</v>
      </c>
      <c r="AD123" s="119" t="s">
        <v>56</v>
      </c>
      <c r="AE123" s="119" t="s">
        <v>56</v>
      </c>
      <c r="AF123" s="119" t="s">
        <v>56</v>
      </c>
      <c r="AG123" s="119" t="s">
        <v>56</v>
      </c>
      <c r="AH123" s="119" t="s">
        <v>56</v>
      </c>
      <c r="AI123" s="119" t="s">
        <v>56</v>
      </c>
      <c r="AJ123" s="119" t="s">
        <v>56</v>
      </c>
      <c r="AK123" s="119" t="s">
        <v>56</v>
      </c>
      <c r="AL123" s="119" t="s">
        <v>56</v>
      </c>
      <c r="AM123" s="119">
        <v>0</v>
      </c>
      <c r="AN123" s="119">
        <v>0</v>
      </c>
      <c r="AO123" s="119">
        <v>1</v>
      </c>
      <c r="AP123" s="119">
        <v>0</v>
      </c>
      <c r="AQ123" s="119">
        <v>0</v>
      </c>
      <c r="AR123" s="119">
        <v>0</v>
      </c>
      <c r="AS123" s="119">
        <v>0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>
        <v>14.6</v>
      </c>
      <c r="BI123" s="119" t="s">
        <v>55</v>
      </c>
      <c r="BJ123" s="119" t="s">
        <v>55</v>
      </c>
      <c r="BK123" s="119" t="s">
        <v>55</v>
      </c>
      <c r="BL123" s="119">
        <v>0</v>
      </c>
      <c r="BM123" s="119" t="s">
        <v>544</v>
      </c>
    </row>
    <row r="124" spans="1:65" s="119" customFormat="1" ht="11.4" x14ac:dyDescent="0.2">
      <c r="A124" s="119" t="s">
        <v>54</v>
      </c>
      <c r="B124" s="119">
        <v>3</v>
      </c>
      <c r="C124" s="119">
        <v>0</v>
      </c>
      <c r="D124" s="119">
        <v>3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100</v>
      </c>
      <c r="Q124" s="119">
        <v>0</v>
      </c>
      <c r="R124" s="119">
        <v>0</v>
      </c>
      <c r="S124" s="119">
        <v>0</v>
      </c>
      <c r="T124" s="119">
        <v>0</v>
      </c>
      <c r="U124" s="119">
        <v>0</v>
      </c>
      <c r="V124" s="119">
        <v>0</v>
      </c>
      <c r="W124" s="119">
        <v>0</v>
      </c>
      <c r="X124" s="119">
        <v>0</v>
      </c>
      <c r="Y124" s="119">
        <v>0</v>
      </c>
      <c r="Z124" s="119">
        <v>0</v>
      </c>
      <c r="AA124" s="119" t="s">
        <v>56</v>
      </c>
      <c r="AB124" s="119" t="s">
        <v>167</v>
      </c>
      <c r="AC124" s="119" t="s">
        <v>56</v>
      </c>
      <c r="AD124" s="119" t="s">
        <v>56</v>
      </c>
      <c r="AE124" s="119" t="s">
        <v>56</v>
      </c>
      <c r="AF124" s="119" t="s">
        <v>56</v>
      </c>
      <c r="AG124" s="119" t="s">
        <v>56</v>
      </c>
      <c r="AH124" s="119" t="s">
        <v>56</v>
      </c>
      <c r="AI124" s="119" t="s">
        <v>56</v>
      </c>
      <c r="AJ124" s="119" t="s">
        <v>56</v>
      </c>
      <c r="AK124" s="119" t="s">
        <v>56</v>
      </c>
      <c r="AL124" s="119" t="s">
        <v>56</v>
      </c>
      <c r="AM124" s="119">
        <v>0</v>
      </c>
      <c r="AN124" s="119">
        <v>0</v>
      </c>
      <c r="AO124" s="119">
        <v>1</v>
      </c>
      <c r="AP124" s="119">
        <v>0</v>
      </c>
      <c r="AQ124" s="119">
        <v>2</v>
      </c>
      <c r="AR124" s="119">
        <v>0</v>
      </c>
      <c r="AS124" s="119">
        <v>0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>
        <v>18.899999999999999</v>
      </c>
      <c r="BI124" s="119" t="s">
        <v>55</v>
      </c>
      <c r="BJ124" s="119" t="s">
        <v>55</v>
      </c>
      <c r="BK124" s="119" t="s">
        <v>55</v>
      </c>
      <c r="BL124" s="119">
        <v>0</v>
      </c>
      <c r="BM124" s="119" t="s">
        <v>545</v>
      </c>
    </row>
    <row r="125" spans="1:65" s="119" customFormat="1" ht="11.4" x14ac:dyDescent="0.2">
      <c r="A125" s="119" t="s">
        <v>57</v>
      </c>
      <c r="B125" s="119">
        <v>1</v>
      </c>
      <c r="C125" s="119">
        <v>0</v>
      </c>
      <c r="D125" s="119">
        <v>1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100</v>
      </c>
      <c r="Q125" s="119">
        <v>0</v>
      </c>
      <c r="R125" s="119">
        <v>0</v>
      </c>
      <c r="S125" s="119">
        <v>0</v>
      </c>
      <c r="T125" s="119">
        <v>0</v>
      </c>
      <c r="U125" s="119">
        <v>0</v>
      </c>
      <c r="V125" s="119">
        <v>0</v>
      </c>
      <c r="W125" s="119">
        <v>0</v>
      </c>
      <c r="X125" s="119">
        <v>0</v>
      </c>
      <c r="Y125" s="119">
        <v>0</v>
      </c>
      <c r="Z125" s="119">
        <v>0</v>
      </c>
      <c r="AA125" s="119" t="s">
        <v>56</v>
      </c>
      <c r="AB125" s="119" t="s">
        <v>564</v>
      </c>
      <c r="AC125" s="119" t="s">
        <v>56</v>
      </c>
      <c r="AD125" s="119" t="s">
        <v>56</v>
      </c>
      <c r="AE125" s="119" t="s">
        <v>56</v>
      </c>
      <c r="AF125" s="119" t="s">
        <v>56</v>
      </c>
      <c r="AG125" s="119" t="s">
        <v>56</v>
      </c>
      <c r="AH125" s="119" t="s">
        <v>56</v>
      </c>
      <c r="AI125" s="119" t="s">
        <v>56</v>
      </c>
      <c r="AJ125" s="119" t="s">
        <v>56</v>
      </c>
      <c r="AK125" s="119" t="s">
        <v>56</v>
      </c>
      <c r="AL125" s="119" t="s">
        <v>56</v>
      </c>
      <c r="AM125" s="119">
        <v>0</v>
      </c>
      <c r="AN125" s="119">
        <v>1</v>
      </c>
      <c r="AO125" s="119">
        <v>0</v>
      </c>
      <c r="AP125" s="119">
        <v>0</v>
      </c>
      <c r="AQ125" s="119">
        <v>0</v>
      </c>
      <c r="AR125" s="119">
        <v>0</v>
      </c>
      <c r="AS125" s="119">
        <v>0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>
        <v>9.8000000000000007</v>
      </c>
      <c r="BI125" s="119" t="s">
        <v>55</v>
      </c>
      <c r="BJ125" s="119" t="s">
        <v>55</v>
      </c>
      <c r="BK125" s="119" t="s">
        <v>55</v>
      </c>
      <c r="BL125" s="119">
        <v>0</v>
      </c>
      <c r="BM125" s="119" t="s">
        <v>544</v>
      </c>
    </row>
    <row r="126" spans="1:65" s="119" customFormat="1" ht="11.4" x14ac:dyDescent="0.2">
      <c r="A126" s="119" t="s">
        <v>57</v>
      </c>
      <c r="B126" s="119">
        <v>3</v>
      </c>
      <c r="C126" s="119">
        <v>2</v>
      </c>
      <c r="D126" s="119">
        <v>1</v>
      </c>
      <c r="E126" s="119">
        <v>0</v>
      </c>
      <c r="F126" s="119">
        <v>0</v>
      </c>
      <c r="G126" s="119">
        <v>0</v>
      </c>
      <c r="H126" s="119">
        <v>0</v>
      </c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66.67</v>
      </c>
      <c r="P126" s="119">
        <v>33.33</v>
      </c>
      <c r="Q126" s="119">
        <v>0</v>
      </c>
      <c r="R126" s="119">
        <v>0</v>
      </c>
      <c r="S126" s="119">
        <v>0</v>
      </c>
      <c r="T126" s="119">
        <v>0</v>
      </c>
      <c r="U126" s="119">
        <v>0</v>
      </c>
      <c r="V126" s="119">
        <v>0</v>
      </c>
      <c r="W126" s="119">
        <v>0</v>
      </c>
      <c r="X126" s="119">
        <v>0</v>
      </c>
      <c r="Y126" s="119">
        <v>0</v>
      </c>
      <c r="Z126" s="119">
        <v>0</v>
      </c>
      <c r="AA126" s="119" t="s">
        <v>565</v>
      </c>
      <c r="AB126" s="119" t="s">
        <v>566</v>
      </c>
      <c r="AC126" s="119" t="s">
        <v>56</v>
      </c>
      <c r="AD126" s="119" t="s">
        <v>56</v>
      </c>
      <c r="AE126" s="119" t="s">
        <v>56</v>
      </c>
      <c r="AF126" s="119" t="s">
        <v>56</v>
      </c>
      <c r="AG126" s="119" t="s">
        <v>56</v>
      </c>
      <c r="AH126" s="119" t="s">
        <v>56</v>
      </c>
      <c r="AI126" s="119" t="s">
        <v>56</v>
      </c>
      <c r="AJ126" s="119" t="s">
        <v>56</v>
      </c>
      <c r="AK126" s="119" t="s">
        <v>56</v>
      </c>
      <c r="AL126" s="119" t="s">
        <v>56</v>
      </c>
      <c r="AM126" s="119">
        <v>0</v>
      </c>
      <c r="AN126" s="119">
        <v>2</v>
      </c>
      <c r="AO126" s="119">
        <v>1</v>
      </c>
      <c r="AP126" s="119">
        <v>0</v>
      </c>
      <c r="AQ126" s="119">
        <v>0</v>
      </c>
      <c r="AR126" s="119">
        <v>0</v>
      </c>
      <c r="AS126" s="119">
        <v>0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>
        <v>8.8000000000000007</v>
      </c>
      <c r="BI126" s="119" t="s">
        <v>55</v>
      </c>
      <c r="BJ126" s="119" t="s">
        <v>55</v>
      </c>
      <c r="BK126" s="119" t="s">
        <v>55</v>
      </c>
      <c r="BL126" s="119">
        <v>0</v>
      </c>
      <c r="BM126" s="119" t="s">
        <v>545</v>
      </c>
    </row>
    <row r="127" spans="1:65" s="119" customFormat="1" ht="11.4" x14ac:dyDescent="0.2">
      <c r="A127" s="119" t="s">
        <v>59</v>
      </c>
      <c r="B127" s="119">
        <v>0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 t="s">
        <v>55</v>
      </c>
      <c r="P127" s="119" t="s">
        <v>55</v>
      </c>
      <c r="Q127" s="119" t="s">
        <v>55</v>
      </c>
      <c r="R127" s="119" t="s">
        <v>55</v>
      </c>
      <c r="S127" s="119" t="s">
        <v>55</v>
      </c>
      <c r="T127" s="119" t="s">
        <v>55</v>
      </c>
      <c r="U127" s="119" t="s">
        <v>55</v>
      </c>
      <c r="V127" s="119" t="s">
        <v>55</v>
      </c>
      <c r="W127" s="119" t="s">
        <v>55</v>
      </c>
      <c r="X127" s="119" t="s">
        <v>55</v>
      </c>
      <c r="Y127" s="119" t="s">
        <v>55</v>
      </c>
      <c r="Z127" s="119" t="s">
        <v>55</v>
      </c>
      <c r="AA127" s="119" t="s">
        <v>56</v>
      </c>
      <c r="AB127" s="119" t="s">
        <v>56</v>
      </c>
      <c r="AC127" s="119" t="s">
        <v>56</v>
      </c>
      <c r="AD127" s="119" t="s">
        <v>56</v>
      </c>
      <c r="AE127" s="119" t="s">
        <v>56</v>
      </c>
      <c r="AF127" s="119" t="s">
        <v>56</v>
      </c>
      <c r="AG127" s="119" t="s">
        <v>56</v>
      </c>
      <c r="AH127" s="119" t="s">
        <v>56</v>
      </c>
      <c r="AI127" s="119" t="s">
        <v>56</v>
      </c>
      <c r="AJ127" s="119" t="s">
        <v>56</v>
      </c>
      <c r="AK127" s="119" t="s">
        <v>56</v>
      </c>
      <c r="AL127" s="119" t="s">
        <v>56</v>
      </c>
      <c r="AM127" s="119">
        <v>0</v>
      </c>
      <c r="AN127" s="119">
        <v>0</v>
      </c>
      <c r="AO127" s="119">
        <v>0</v>
      </c>
      <c r="AP127" s="119">
        <v>0</v>
      </c>
      <c r="AQ127" s="119">
        <v>0</v>
      </c>
      <c r="AR127" s="119">
        <v>0</v>
      </c>
      <c r="AS127" s="119">
        <v>0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 t="s">
        <v>55</v>
      </c>
      <c r="BI127" s="119" t="s">
        <v>55</v>
      </c>
      <c r="BJ127" s="119" t="s">
        <v>55</v>
      </c>
      <c r="BK127" s="119" t="s">
        <v>55</v>
      </c>
      <c r="BL127" s="119">
        <v>0</v>
      </c>
      <c r="BM127" s="119" t="s">
        <v>544</v>
      </c>
    </row>
    <row r="128" spans="1:65" s="119" customFormat="1" ht="11.4" x14ac:dyDescent="0.2">
      <c r="A128" s="119" t="s">
        <v>59</v>
      </c>
      <c r="B128" s="119">
        <v>1</v>
      </c>
      <c r="C128" s="119">
        <v>1</v>
      </c>
      <c r="D128" s="119">
        <v>0</v>
      </c>
      <c r="E128" s="119">
        <v>0</v>
      </c>
      <c r="F128" s="119">
        <v>0</v>
      </c>
      <c r="G128" s="119">
        <v>0</v>
      </c>
      <c r="H128" s="119">
        <v>0</v>
      </c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100</v>
      </c>
      <c r="P128" s="119">
        <v>0</v>
      </c>
      <c r="Q128" s="119">
        <v>0</v>
      </c>
      <c r="R128" s="119">
        <v>0</v>
      </c>
      <c r="S128" s="119">
        <v>0</v>
      </c>
      <c r="T128" s="119">
        <v>0</v>
      </c>
      <c r="U128" s="119">
        <v>0</v>
      </c>
      <c r="V128" s="119">
        <v>0</v>
      </c>
      <c r="W128" s="119">
        <v>0</v>
      </c>
      <c r="X128" s="119">
        <v>0</v>
      </c>
      <c r="Y128" s="119">
        <v>0</v>
      </c>
      <c r="Z128" s="119">
        <v>0</v>
      </c>
      <c r="AA128" s="119" t="s">
        <v>567</v>
      </c>
      <c r="AB128" s="119" t="s">
        <v>56</v>
      </c>
      <c r="AC128" s="119" t="s">
        <v>56</v>
      </c>
      <c r="AD128" s="119" t="s">
        <v>56</v>
      </c>
      <c r="AE128" s="119" t="s">
        <v>56</v>
      </c>
      <c r="AF128" s="119" t="s">
        <v>56</v>
      </c>
      <c r="AG128" s="119" t="s">
        <v>56</v>
      </c>
      <c r="AH128" s="119" t="s">
        <v>56</v>
      </c>
      <c r="AI128" s="119" t="s">
        <v>56</v>
      </c>
      <c r="AJ128" s="119" t="s">
        <v>56</v>
      </c>
      <c r="AK128" s="119" t="s">
        <v>56</v>
      </c>
      <c r="AL128" s="119" t="s">
        <v>56</v>
      </c>
      <c r="AM128" s="119">
        <v>0</v>
      </c>
      <c r="AN128" s="119">
        <v>0</v>
      </c>
      <c r="AO128" s="119">
        <v>1</v>
      </c>
      <c r="AP128" s="119">
        <v>0</v>
      </c>
      <c r="AQ128" s="119">
        <v>0</v>
      </c>
      <c r="AR128" s="119">
        <v>0</v>
      </c>
      <c r="AS128" s="119">
        <v>0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>
        <v>10.199999999999999</v>
      </c>
      <c r="BI128" s="119" t="s">
        <v>55</v>
      </c>
      <c r="BJ128" s="119" t="s">
        <v>55</v>
      </c>
      <c r="BK128" s="119" t="s">
        <v>55</v>
      </c>
      <c r="BL128" s="119">
        <v>0</v>
      </c>
      <c r="BM128" s="119" t="s">
        <v>545</v>
      </c>
    </row>
    <row r="129" spans="1:65" s="119" customFormat="1" ht="11.4" x14ac:dyDescent="0.2">
      <c r="A129" s="119" t="s">
        <v>60</v>
      </c>
      <c r="B129" s="119">
        <v>1</v>
      </c>
      <c r="C129" s="119">
        <v>1</v>
      </c>
      <c r="D129" s="119">
        <v>0</v>
      </c>
      <c r="E129" s="119">
        <v>0</v>
      </c>
      <c r="F129" s="119">
        <v>0</v>
      </c>
      <c r="G129" s="119">
        <v>0</v>
      </c>
      <c r="H129" s="119">
        <v>0</v>
      </c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100</v>
      </c>
      <c r="P129" s="119">
        <v>0</v>
      </c>
      <c r="Q129" s="119">
        <v>0</v>
      </c>
      <c r="R129" s="119">
        <v>0</v>
      </c>
      <c r="S129" s="119">
        <v>0</v>
      </c>
      <c r="T129" s="119">
        <v>0</v>
      </c>
      <c r="U129" s="119">
        <v>0</v>
      </c>
      <c r="V129" s="119">
        <v>0</v>
      </c>
      <c r="W129" s="119">
        <v>0</v>
      </c>
      <c r="X129" s="119">
        <v>0</v>
      </c>
      <c r="Y129" s="119">
        <v>0</v>
      </c>
      <c r="Z129" s="119">
        <v>0</v>
      </c>
      <c r="AA129" s="119" t="s">
        <v>433</v>
      </c>
      <c r="AB129" s="119" t="s">
        <v>56</v>
      </c>
      <c r="AC129" s="119" t="s">
        <v>56</v>
      </c>
      <c r="AD129" s="119" t="s">
        <v>56</v>
      </c>
      <c r="AE129" s="119" t="s">
        <v>56</v>
      </c>
      <c r="AF129" s="119" t="s">
        <v>56</v>
      </c>
      <c r="AG129" s="119" t="s">
        <v>56</v>
      </c>
      <c r="AH129" s="119" t="s">
        <v>56</v>
      </c>
      <c r="AI129" s="119" t="s">
        <v>56</v>
      </c>
      <c r="AJ129" s="119" t="s">
        <v>56</v>
      </c>
      <c r="AK129" s="119" t="s">
        <v>56</v>
      </c>
      <c r="AL129" s="119" t="s">
        <v>56</v>
      </c>
      <c r="AM129" s="119">
        <v>0</v>
      </c>
      <c r="AN129" s="119">
        <v>0</v>
      </c>
      <c r="AO129" s="119">
        <v>0</v>
      </c>
      <c r="AP129" s="119">
        <v>0</v>
      </c>
      <c r="AQ129" s="119">
        <v>1</v>
      </c>
      <c r="AR129" s="119">
        <v>0</v>
      </c>
      <c r="AS129" s="119">
        <v>0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119">
        <v>0</v>
      </c>
      <c r="AZ129" s="119">
        <v>0</v>
      </c>
      <c r="BA129" s="119">
        <v>0</v>
      </c>
      <c r="BB129" s="119">
        <v>0</v>
      </c>
      <c r="BC129" s="119">
        <v>0</v>
      </c>
      <c r="BD129" s="119">
        <v>0</v>
      </c>
      <c r="BE129" s="119">
        <v>0</v>
      </c>
      <c r="BF129" s="119">
        <v>0</v>
      </c>
      <c r="BG129" s="119">
        <v>0</v>
      </c>
      <c r="BH129" s="119">
        <v>24.1</v>
      </c>
      <c r="BI129" s="119" t="s">
        <v>55</v>
      </c>
      <c r="BJ129" s="119" t="s">
        <v>55</v>
      </c>
      <c r="BK129" s="119" t="s">
        <v>55</v>
      </c>
      <c r="BL129" s="119">
        <v>0</v>
      </c>
      <c r="BM129" s="119" t="s">
        <v>544</v>
      </c>
    </row>
    <row r="130" spans="1:65" s="119" customFormat="1" ht="11.4" x14ac:dyDescent="0.2">
      <c r="A130" s="119" t="s">
        <v>60</v>
      </c>
      <c r="B130" s="119">
        <v>0</v>
      </c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19">
        <v>0</v>
      </c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 t="s">
        <v>55</v>
      </c>
      <c r="P130" s="119" t="s">
        <v>55</v>
      </c>
      <c r="Q130" s="119" t="s">
        <v>55</v>
      </c>
      <c r="R130" s="119" t="s">
        <v>55</v>
      </c>
      <c r="S130" s="119" t="s">
        <v>55</v>
      </c>
      <c r="T130" s="119" t="s">
        <v>55</v>
      </c>
      <c r="U130" s="119" t="s">
        <v>55</v>
      </c>
      <c r="V130" s="119" t="s">
        <v>55</v>
      </c>
      <c r="W130" s="119" t="s">
        <v>55</v>
      </c>
      <c r="X130" s="119" t="s">
        <v>55</v>
      </c>
      <c r="Y130" s="119" t="s">
        <v>55</v>
      </c>
      <c r="Z130" s="119" t="s">
        <v>55</v>
      </c>
      <c r="AA130" s="119" t="s">
        <v>56</v>
      </c>
      <c r="AB130" s="119" t="s">
        <v>56</v>
      </c>
      <c r="AC130" s="119" t="s">
        <v>56</v>
      </c>
      <c r="AD130" s="119" t="s">
        <v>56</v>
      </c>
      <c r="AE130" s="119" t="s">
        <v>56</v>
      </c>
      <c r="AF130" s="119" t="s">
        <v>56</v>
      </c>
      <c r="AG130" s="119" t="s">
        <v>56</v>
      </c>
      <c r="AH130" s="119" t="s">
        <v>56</v>
      </c>
      <c r="AI130" s="119" t="s">
        <v>56</v>
      </c>
      <c r="AJ130" s="119" t="s">
        <v>56</v>
      </c>
      <c r="AK130" s="119" t="s">
        <v>56</v>
      </c>
      <c r="AL130" s="119" t="s">
        <v>56</v>
      </c>
      <c r="AM130" s="119">
        <v>0</v>
      </c>
      <c r="AN130" s="119">
        <v>0</v>
      </c>
      <c r="AO130" s="119">
        <v>0</v>
      </c>
      <c r="AP130" s="119">
        <v>0</v>
      </c>
      <c r="AQ130" s="119">
        <v>0</v>
      </c>
      <c r="AR130" s="119">
        <v>0</v>
      </c>
      <c r="AS130" s="119">
        <v>0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0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 t="s">
        <v>55</v>
      </c>
      <c r="BI130" s="119" t="s">
        <v>55</v>
      </c>
      <c r="BJ130" s="119" t="s">
        <v>55</v>
      </c>
      <c r="BK130" s="119" t="s">
        <v>55</v>
      </c>
      <c r="BL130" s="119">
        <v>0</v>
      </c>
      <c r="BM130" s="119" t="s">
        <v>545</v>
      </c>
    </row>
    <row r="131" spans="1:65" s="119" customFormat="1" ht="11.4" x14ac:dyDescent="0.2">
      <c r="A131" s="119" t="s">
        <v>61</v>
      </c>
      <c r="B131" s="119">
        <v>1</v>
      </c>
      <c r="C131" s="119">
        <v>0</v>
      </c>
      <c r="D131" s="119">
        <v>1</v>
      </c>
      <c r="E131" s="119">
        <v>0</v>
      </c>
      <c r="F131" s="119">
        <v>0</v>
      </c>
      <c r="G131" s="119">
        <v>0</v>
      </c>
      <c r="H131" s="119">
        <v>0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100</v>
      </c>
      <c r="Q131" s="119">
        <v>0</v>
      </c>
      <c r="R131" s="119">
        <v>0</v>
      </c>
      <c r="S131" s="119">
        <v>0</v>
      </c>
      <c r="T131" s="119">
        <v>0</v>
      </c>
      <c r="U131" s="119">
        <v>0</v>
      </c>
      <c r="V131" s="119">
        <v>0</v>
      </c>
      <c r="W131" s="119">
        <v>0</v>
      </c>
      <c r="X131" s="119">
        <v>0</v>
      </c>
      <c r="Y131" s="119">
        <v>0</v>
      </c>
      <c r="Z131" s="119">
        <v>0</v>
      </c>
      <c r="AA131" s="119" t="s">
        <v>56</v>
      </c>
      <c r="AB131" s="119" t="s">
        <v>174</v>
      </c>
      <c r="AC131" s="119" t="s">
        <v>56</v>
      </c>
      <c r="AD131" s="119" t="s">
        <v>56</v>
      </c>
      <c r="AE131" s="119" t="s">
        <v>56</v>
      </c>
      <c r="AF131" s="119" t="s">
        <v>56</v>
      </c>
      <c r="AG131" s="119" t="s">
        <v>56</v>
      </c>
      <c r="AH131" s="119" t="s">
        <v>56</v>
      </c>
      <c r="AI131" s="119" t="s">
        <v>56</v>
      </c>
      <c r="AJ131" s="119" t="s">
        <v>56</v>
      </c>
      <c r="AK131" s="119" t="s">
        <v>56</v>
      </c>
      <c r="AL131" s="119" t="s">
        <v>56</v>
      </c>
      <c r="AM131" s="119">
        <v>0</v>
      </c>
      <c r="AN131" s="119">
        <v>0</v>
      </c>
      <c r="AO131" s="119">
        <v>0</v>
      </c>
      <c r="AP131" s="119">
        <v>1</v>
      </c>
      <c r="AQ131" s="119">
        <v>0</v>
      </c>
      <c r="AR131" s="119">
        <v>0</v>
      </c>
      <c r="AS131" s="119">
        <v>0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>
        <v>20</v>
      </c>
      <c r="BI131" s="119" t="s">
        <v>55</v>
      </c>
      <c r="BJ131" s="119" t="s">
        <v>55</v>
      </c>
      <c r="BK131" s="119" t="s">
        <v>55</v>
      </c>
      <c r="BL131" s="119">
        <v>0</v>
      </c>
      <c r="BM131" s="119" t="s">
        <v>544</v>
      </c>
    </row>
    <row r="132" spans="1:65" s="119" customFormat="1" ht="11.4" x14ac:dyDescent="0.2">
      <c r="A132" s="119" t="s">
        <v>61</v>
      </c>
      <c r="B132" s="119">
        <v>1</v>
      </c>
      <c r="C132" s="119">
        <v>0</v>
      </c>
      <c r="D132" s="119">
        <v>1</v>
      </c>
      <c r="E132" s="119">
        <v>0</v>
      </c>
      <c r="F132" s="119">
        <v>0</v>
      </c>
      <c r="G132" s="119">
        <v>0</v>
      </c>
      <c r="H132" s="119">
        <v>0</v>
      </c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100</v>
      </c>
      <c r="Q132" s="119">
        <v>0</v>
      </c>
      <c r="R132" s="119">
        <v>0</v>
      </c>
      <c r="S132" s="119">
        <v>0</v>
      </c>
      <c r="T132" s="119">
        <v>0</v>
      </c>
      <c r="U132" s="119">
        <v>0</v>
      </c>
      <c r="V132" s="119">
        <v>0</v>
      </c>
      <c r="W132" s="119">
        <v>0</v>
      </c>
      <c r="X132" s="119">
        <v>0</v>
      </c>
      <c r="Y132" s="119">
        <v>0</v>
      </c>
      <c r="Z132" s="119">
        <v>0</v>
      </c>
      <c r="AA132" s="119" t="s">
        <v>56</v>
      </c>
      <c r="AB132" s="119" t="s">
        <v>192</v>
      </c>
      <c r="AC132" s="119" t="s">
        <v>56</v>
      </c>
      <c r="AD132" s="119" t="s">
        <v>56</v>
      </c>
      <c r="AE132" s="119" t="s">
        <v>56</v>
      </c>
      <c r="AF132" s="119" t="s">
        <v>56</v>
      </c>
      <c r="AG132" s="119" t="s">
        <v>56</v>
      </c>
      <c r="AH132" s="119" t="s">
        <v>56</v>
      </c>
      <c r="AI132" s="119" t="s">
        <v>56</v>
      </c>
      <c r="AJ132" s="119" t="s">
        <v>56</v>
      </c>
      <c r="AK132" s="119" t="s">
        <v>56</v>
      </c>
      <c r="AL132" s="119" t="s">
        <v>56</v>
      </c>
      <c r="AM132" s="119">
        <v>0</v>
      </c>
      <c r="AN132" s="119">
        <v>0</v>
      </c>
      <c r="AO132" s="119">
        <v>0</v>
      </c>
      <c r="AP132" s="119">
        <v>1</v>
      </c>
      <c r="AQ132" s="119">
        <v>0</v>
      </c>
      <c r="AR132" s="119">
        <v>0</v>
      </c>
      <c r="AS132" s="119">
        <v>0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119">
        <v>0</v>
      </c>
      <c r="AZ132" s="119">
        <v>0</v>
      </c>
      <c r="BA132" s="119">
        <v>0</v>
      </c>
      <c r="BB132" s="119">
        <v>0</v>
      </c>
      <c r="BC132" s="119">
        <v>0</v>
      </c>
      <c r="BD132" s="119">
        <v>0</v>
      </c>
      <c r="BE132" s="119">
        <v>0</v>
      </c>
      <c r="BF132" s="119">
        <v>0</v>
      </c>
      <c r="BG132" s="119">
        <v>0</v>
      </c>
      <c r="BH132" s="119">
        <v>16.8</v>
      </c>
      <c r="BI132" s="119" t="s">
        <v>55</v>
      </c>
      <c r="BJ132" s="119" t="s">
        <v>55</v>
      </c>
      <c r="BK132" s="119" t="s">
        <v>55</v>
      </c>
      <c r="BL132" s="119">
        <v>0</v>
      </c>
      <c r="BM132" s="119" t="s">
        <v>545</v>
      </c>
    </row>
    <row r="133" spans="1:65" s="119" customFormat="1" ht="11.4" x14ac:dyDescent="0.2">
      <c r="A133" s="119" t="s">
        <v>62</v>
      </c>
      <c r="B133" s="119">
        <v>0</v>
      </c>
      <c r="C133" s="119">
        <v>0</v>
      </c>
      <c r="D133" s="119">
        <v>0</v>
      </c>
      <c r="E133" s="119">
        <v>0</v>
      </c>
      <c r="F133" s="119">
        <v>0</v>
      </c>
      <c r="G133" s="119">
        <v>0</v>
      </c>
      <c r="H133" s="119">
        <v>0</v>
      </c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 t="s">
        <v>55</v>
      </c>
      <c r="P133" s="119" t="s">
        <v>55</v>
      </c>
      <c r="Q133" s="119" t="s">
        <v>55</v>
      </c>
      <c r="R133" s="119" t="s">
        <v>55</v>
      </c>
      <c r="S133" s="119" t="s">
        <v>55</v>
      </c>
      <c r="T133" s="119" t="s">
        <v>55</v>
      </c>
      <c r="U133" s="119" t="s">
        <v>55</v>
      </c>
      <c r="V133" s="119" t="s">
        <v>55</v>
      </c>
      <c r="W133" s="119" t="s">
        <v>55</v>
      </c>
      <c r="X133" s="119" t="s">
        <v>55</v>
      </c>
      <c r="Y133" s="119" t="s">
        <v>55</v>
      </c>
      <c r="Z133" s="119" t="s">
        <v>55</v>
      </c>
      <c r="AA133" s="119" t="s">
        <v>56</v>
      </c>
      <c r="AB133" s="119" t="s">
        <v>56</v>
      </c>
      <c r="AC133" s="119" t="s">
        <v>56</v>
      </c>
      <c r="AD133" s="119" t="s">
        <v>56</v>
      </c>
      <c r="AE133" s="119" t="s">
        <v>56</v>
      </c>
      <c r="AF133" s="119" t="s">
        <v>56</v>
      </c>
      <c r="AG133" s="119" t="s">
        <v>56</v>
      </c>
      <c r="AH133" s="119" t="s">
        <v>56</v>
      </c>
      <c r="AI133" s="119" t="s">
        <v>56</v>
      </c>
      <c r="AJ133" s="119" t="s">
        <v>56</v>
      </c>
      <c r="AK133" s="119" t="s">
        <v>56</v>
      </c>
      <c r="AL133" s="119" t="s">
        <v>56</v>
      </c>
      <c r="AM133" s="119">
        <v>0</v>
      </c>
      <c r="AN133" s="119">
        <v>0</v>
      </c>
      <c r="AO133" s="119">
        <v>0</v>
      </c>
      <c r="AP133" s="119">
        <v>0</v>
      </c>
      <c r="AQ133" s="119">
        <v>0</v>
      </c>
      <c r="AR133" s="119">
        <v>0</v>
      </c>
      <c r="AS133" s="119">
        <v>0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119">
        <v>0</v>
      </c>
      <c r="AZ133" s="119">
        <v>0</v>
      </c>
      <c r="BA133" s="119">
        <v>0</v>
      </c>
      <c r="BB133" s="119">
        <v>0</v>
      </c>
      <c r="BC133" s="119">
        <v>0</v>
      </c>
      <c r="BD133" s="119">
        <v>0</v>
      </c>
      <c r="BE133" s="119">
        <v>0</v>
      </c>
      <c r="BF133" s="119">
        <v>0</v>
      </c>
      <c r="BG133" s="119">
        <v>0</v>
      </c>
      <c r="BH133" s="119" t="s">
        <v>55</v>
      </c>
      <c r="BI133" s="119" t="s">
        <v>55</v>
      </c>
      <c r="BJ133" s="119" t="s">
        <v>55</v>
      </c>
      <c r="BK133" s="119" t="s">
        <v>55</v>
      </c>
      <c r="BL133" s="119">
        <v>0</v>
      </c>
      <c r="BM133" s="119" t="s">
        <v>544</v>
      </c>
    </row>
    <row r="134" spans="1:65" s="119" customFormat="1" ht="11.4" x14ac:dyDescent="0.2">
      <c r="A134" s="119" t="s">
        <v>62</v>
      </c>
      <c r="B134" s="119">
        <v>2</v>
      </c>
      <c r="C134" s="119">
        <v>0</v>
      </c>
      <c r="D134" s="119">
        <v>2</v>
      </c>
      <c r="E134" s="119">
        <v>0</v>
      </c>
      <c r="F134" s="119">
        <v>0</v>
      </c>
      <c r="G134" s="119">
        <v>0</v>
      </c>
      <c r="H134" s="119">
        <v>0</v>
      </c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100</v>
      </c>
      <c r="Q134" s="119">
        <v>0</v>
      </c>
      <c r="R134" s="119">
        <v>0</v>
      </c>
      <c r="S134" s="119">
        <v>0</v>
      </c>
      <c r="T134" s="119">
        <v>0</v>
      </c>
      <c r="U134" s="119">
        <v>0</v>
      </c>
      <c r="V134" s="119">
        <v>0</v>
      </c>
      <c r="W134" s="119">
        <v>0</v>
      </c>
      <c r="X134" s="119">
        <v>0</v>
      </c>
      <c r="Y134" s="119">
        <v>0</v>
      </c>
      <c r="Z134" s="119">
        <v>0</v>
      </c>
      <c r="AA134" s="119" t="s">
        <v>56</v>
      </c>
      <c r="AB134" s="119" t="s">
        <v>465</v>
      </c>
      <c r="AC134" s="119" t="s">
        <v>56</v>
      </c>
      <c r="AD134" s="119" t="s">
        <v>56</v>
      </c>
      <c r="AE134" s="119" t="s">
        <v>56</v>
      </c>
      <c r="AF134" s="119" t="s">
        <v>56</v>
      </c>
      <c r="AG134" s="119" t="s">
        <v>56</v>
      </c>
      <c r="AH134" s="119" t="s">
        <v>56</v>
      </c>
      <c r="AI134" s="119" t="s">
        <v>56</v>
      </c>
      <c r="AJ134" s="119" t="s">
        <v>56</v>
      </c>
      <c r="AK134" s="119" t="s">
        <v>56</v>
      </c>
      <c r="AL134" s="119" t="s">
        <v>56</v>
      </c>
      <c r="AM134" s="119">
        <v>0</v>
      </c>
      <c r="AN134" s="119">
        <v>0</v>
      </c>
      <c r="AO134" s="119">
        <v>0</v>
      </c>
      <c r="AP134" s="119">
        <v>1</v>
      </c>
      <c r="AQ134" s="119">
        <v>1</v>
      </c>
      <c r="AR134" s="119">
        <v>0</v>
      </c>
      <c r="AS134" s="119">
        <v>0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>
        <v>20.399999999999999</v>
      </c>
      <c r="BI134" s="119" t="s">
        <v>55</v>
      </c>
      <c r="BJ134" s="119" t="s">
        <v>55</v>
      </c>
      <c r="BK134" s="119" t="s">
        <v>55</v>
      </c>
      <c r="BL134" s="119">
        <v>0</v>
      </c>
      <c r="BM134" s="119" t="s">
        <v>545</v>
      </c>
    </row>
    <row r="135" spans="1:65" s="119" customFormat="1" ht="11.4" x14ac:dyDescent="0.2">
      <c r="A135" s="119" t="s">
        <v>63</v>
      </c>
      <c r="B135" s="119">
        <v>1</v>
      </c>
      <c r="C135" s="119">
        <v>0</v>
      </c>
      <c r="D135" s="119">
        <v>1</v>
      </c>
      <c r="E135" s="119">
        <v>0</v>
      </c>
      <c r="F135" s="119">
        <v>0</v>
      </c>
      <c r="G135" s="119">
        <v>0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100</v>
      </c>
      <c r="Q135" s="119">
        <v>0</v>
      </c>
      <c r="R135" s="119">
        <v>0</v>
      </c>
      <c r="S135" s="119">
        <v>0</v>
      </c>
      <c r="T135" s="119">
        <v>0</v>
      </c>
      <c r="U135" s="119">
        <v>0</v>
      </c>
      <c r="V135" s="119">
        <v>0</v>
      </c>
      <c r="W135" s="119">
        <v>0</v>
      </c>
      <c r="X135" s="119">
        <v>0</v>
      </c>
      <c r="Y135" s="119">
        <v>0</v>
      </c>
      <c r="Z135" s="119">
        <v>0</v>
      </c>
      <c r="AA135" s="119" t="s">
        <v>56</v>
      </c>
      <c r="AB135" s="119" t="s">
        <v>185</v>
      </c>
      <c r="AC135" s="119" t="s">
        <v>56</v>
      </c>
      <c r="AD135" s="119" t="s">
        <v>56</v>
      </c>
      <c r="AE135" s="119" t="s">
        <v>56</v>
      </c>
      <c r="AF135" s="119" t="s">
        <v>56</v>
      </c>
      <c r="AG135" s="119" t="s">
        <v>56</v>
      </c>
      <c r="AH135" s="119" t="s">
        <v>56</v>
      </c>
      <c r="AI135" s="119" t="s">
        <v>56</v>
      </c>
      <c r="AJ135" s="119" t="s">
        <v>56</v>
      </c>
      <c r="AK135" s="119" t="s">
        <v>56</v>
      </c>
      <c r="AL135" s="119" t="s">
        <v>56</v>
      </c>
      <c r="AM135" s="119">
        <v>0</v>
      </c>
      <c r="AN135" s="119">
        <v>0</v>
      </c>
      <c r="AO135" s="119">
        <v>0</v>
      </c>
      <c r="AP135" s="119">
        <v>1</v>
      </c>
      <c r="AQ135" s="119">
        <v>0</v>
      </c>
      <c r="AR135" s="119">
        <v>0</v>
      </c>
      <c r="AS135" s="119">
        <v>0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>
        <v>18</v>
      </c>
      <c r="BI135" s="119" t="s">
        <v>55</v>
      </c>
      <c r="BJ135" s="119" t="s">
        <v>55</v>
      </c>
      <c r="BK135" s="119" t="s">
        <v>55</v>
      </c>
      <c r="BL135" s="119">
        <v>0</v>
      </c>
      <c r="BM135" s="119" t="s">
        <v>544</v>
      </c>
    </row>
    <row r="136" spans="1:65" s="119" customFormat="1" ht="11.4" x14ac:dyDescent="0.2">
      <c r="A136" s="119" t="s">
        <v>63</v>
      </c>
      <c r="B136" s="119">
        <v>0</v>
      </c>
      <c r="C136" s="119">
        <v>0</v>
      </c>
      <c r="D136" s="119">
        <v>0</v>
      </c>
      <c r="E136" s="119">
        <v>0</v>
      </c>
      <c r="F136" s="119">
        <v>0</v>
      </c>
      <c r="G136" s="119">
        <v>0</v>
      </c>
      <c r="H136" s="119">
        <v>0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 t="s">
        <v>55</v>
      </c>
      <c r="P136" s="119" t="s">
        <v>55</v>
      </c>
      <c r="Q136" s="119" t="s">
        <v>55</v>
      </c>
      <c r="R136" s="119" t="s">
        <v>55</v>
      </c>
      <c r="S136" s="119" t="s">
        <v>55</v>
      </c>
      <c r="T136" s="119" t="s">
        <v>55</v>
      </c>
      <c r="U136" s="119" t="s">
        <v>55</v>
      </c>
      <c r="V136" s="119" t="s">
        <v>55</v>
      </c>
      <c r="W136" s="119" t="s">
        <v>55</v>
      </c>
      <c r="X136" s="119" t="s">
        <v>55</v>
      </c>
      <c r="Y136" s="119" t="s">
        <v>55</v>
      </c>
      <c r="Z136" s="119" t="s">
        <v>55</v>
      </c>
      <c r="AA136" s="119" t="s">
        <v>56</v>
      </c>
      <c r="AB136" s="119" t="s">
        <v>56</v>
      </c>
      <c r="AC136" s="119" t="s">
        <v>56</v>
      </c>
      <c r="AD136" s="119" t="s">
        <v>56</v>
      </c>
      <c r="AE136" s="119" t="s">
        <v>56</v>
      </c>
      <c r="AF136" s="119" t="s">
        <v>56</v>
      </c>
      <c r="AG136" s="119" t="s">
        <v>56</v>
      </c>
      <c r="AH136" s="119" t="s">
        <v>56</v>
      </c>
      <c r="AI136" s="119" t="s">
        <v>56</v>
      </c>
      <c r="AJ136" s="119" t="s">
        <v>56</v>
      </c>
      <c r="AK136" s="119" t="s">
        <v>56</v>
      </c>
      <c r="AL136" s="119" t="s">
        <v>56</v>
      </c>
      <c r="AM136" s="119">
        <v>0</v>
      </c>
      <c r="AN136" s="119">
        <v>0</v>
      </c>
      <c r="AO136" s="119">
        <v>0</v>
      </c>
      <c r="AP136" s="119">
        <v>0</v>
      </c>
      <c r="AQ136" s="119">
        <v>0</v>
      </c>
      <c r="AR136" s="119">
        <v>0</v>
      </c>
      <c r="AS136" s="119">
        <v>0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 t="s">
        <v>55</v>
      </c>
      <c r="BI136" s="119" t="s">
        <v>55</v>
      </c>
      <c r="BJ136" s="119" t="s">
        <v>55</v>
      </c>
      <c r="BK136" s="119" t="s">
        <v>55</v>
      </c>
      <c r="BL136" s="119">
        <v>0</v>
      </c>
      <c r="BM136" s="119" t="s">
        <v>545</v>
      </c>
    </row>
    <row r="137" spans="1:65" s="119" customFormat="1" ht="11.4" x14ac:dyDescent="0.2">
      <c r="A137" s="119" t="s">
        <v>64</v>
      </c>
      <c r="B137" s="119">
        <v>2</v>
      </c>
      <c r="C137" s="119">
        <v>0</v>
      </c>
      <c r="D137" s="119">
        <v>2</v>
      </c>
      <c r="E137" s="119">
        <v>0</v>
      </c>
      <c r="F137" s="119">
        <v>0</v>
      </c>
      <c r="G137" s="119">
        <v>0</v>
      </c>
      <c r="H137" s="119">
        <v>0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100</v>
      </c>
      <c r="Q137" s="119">
        <v>0</v>
      </c>
      <c r="R137" s="119">
        <v>0</v>
      </c>
      <c r="S137" s="119">
        <v>0</v>
      </c>
      <c r="T137" s="119">
        <v>0</v>
      </c>
      <c r="U137" s="119">
        <v>0</v>
      </c>
      <c r="V137" s="119">
        <v>0</v>
      </c>
      <c r="W137" s="119">
        <v>0</v>
      </c>
      <c r="X137" s="119">
        <v>0</v>
      </c>
      <c r="Y137" s="119">
        <v>0</v>
      </c>
      <c r="Z137" s="119">
        <v>0</v>
      </c>
      <c r="AA137" s="119" t="s">
        <v>56</v>
      </c>
      <c r="AB137" s="119" t="s">
        <v>460</v>
      </c>
      <c r="AC137" s="119" t="s">
        <v>56</v>
      </c>
      <c r="AD137" s="119" t="s">
        <v>56</v>
      </c>
      <c r="AE137" s="119" t="s">
        <v>56</v>
      </c>
      <c r="AF137" s="119" t="s">
        <v>56</v>
      </c>
      <c r="AG137" s="119" t="s">
        <v>56</v>
      </c>
      <c r="AH137" s="119" t="s">
        <v>56</v>
      </c>
      <c r="AI137" s="119" t="s">
        <v>56</v>
      </c>
      <c r="AJ137" s="119" t="s">
        <v>56</v>
      </c>
      <c r="AK137" s="119" t="s">
        <v>56</v>
      </c>
      <c r="AL137" s="119" t="s">
        <v>56</v>
      </c>
      <c r="AM137" s="119">
        <v>0</v>
      </c>
      <c r="AN137" s="119">
        <v>0</v>
      </c>
      <c r="AO137" s="119">
        <v>1</v>
      </c>
      <c r="AP137" s="119">
        <v>0</v>
      </c>
      <c r="AQ137" s="119">
        <v>0</v>
      </c>
      <c r="AR137" s="119">
        <v>1</v>
      </c>
      <c r="AS137" s="119">
        <v>0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>
        <v>20.2</v>
      </c>
      <c r="BI137" s="119" t="s">
        <v>55</v>
      </c>
      <c r="BJ137" s="119" t="s">
        <v>55</v>
      </c>
      <c r="BK137" s="119" t="s">
        <v>55</v>
      </c>
      <c r="BL137" s="119">
        <v>0</v>
      </c>
      <c r="BM137" s="119" t="s">
        <v>544</v>
      </c>
    </row>
    <row r="138" spans="1:65" s="119" customFormat="1" ht="11.4" x14ac:dyDescent="0.2">
      <c r="A138" s="119" t="s">
        <v>64</v>
      </c>
      <c r="B138" s="119">
        <v>1</v>
      </c>
      <c r="C138" s="119">
        <v>0</v>
      </c>
      <c r="D138" s="119">
        <v>1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100</v>
      </c>
      <c r="Q138" s="119">
        <v>0</v>
      </c>
      <c r="R138" s="119">
        <v>0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  <c r="Y138" s="119">
        <v>0</v>
      </c>
      <c r="Z138" s="119">
        <v>0</v>
      </c>
      <c r="AA138" s="119" t="s">
        <v>56</v>
      </c>
      <c r="AB138" s="119" t="s">
        <v>498</v>
      </c>
      <c r="AC138" s="119" t="s">
        <v>56</v>
      </c>
      <c r="AD138" s="119" t="s">
        <v>56</v>
      </c>
      <c r="AE138" s="119" t="s">
        <v>56</v>
      </c>
      <c r="AF138" s="119" t="s">
        <v>56</v>
      </c>
      <c r="AG138" s="119" t="s">
        <v>56</v>
      </c>
      <c r="AH138" s="119" t="s">
        <v>56</v>
      </c>
      <c r="AI138" s="119" t="s">
        <v>56</v>
      </c>
      <c r="AJ138" s="119" t="s">
        <v>56</v>
      </c>
      <c r="AK138" s="119" t="s">
        <v>56</v>
      </c>
      <c r="AL138" s="119" t="s">
        <v>56</v>
      </c>
      <c r="AM138" s="119">
        <v>0</v>
      </c>
      <c r="AN138" s="119">
        <v>0</v>
      </c>
      <c r="AO138" s="119">
        <v>0</v>
      </c>
      <c r="AP138" s="119">
        <v>1</v>
      </c>
      <c r="AQ138" s="119">
        <v>0</v>
      </c>
      <c r="AR138" s="119">
        <v>0</v>
      </c>
      <c r="AS138" s="119">
        <v>0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>
        <v>15.4</v>
      </c>
      <c r="BI138" s="119" t="s">
        <v>55</v>
      </c>
      <c r="BJ138" s="119" t="s">
        <v>55</v>
      </c>
      <c r="BK138" s="119" t="s">
        <v>55</v>
      </c>
      <c r="BL138" s="119">
        <v>0</v>
      </c>
      <c r="BM138" s="119" t="s">
        <v>545</v>
      </c>
    </row>
    <row r="139" spans="1:65" s="119" customFormat="1" ht="11.4" x14ac:dyDescent="0.2">
      <c r="A139" s="119" t="s">
        <v>66</v>
      </c>
      <c r="B139" s="119">
        <v>0</v>
      </c>
      <c r="C139" s="119">
        <v>0</v>
      </c>
      <c r="D139" s="119">
        <v>0</v>
      </c>
      <c r="E139" s="119">
        <v>0</v>
      </c>
      <c r="F139" s="119">
        <v>0</v>
      </c>
      <c r="G139" s="119">
        <v>0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 t="s">
        <v>55</v>
      </c>
      <c r="P139" s="119" t="s">
        <v>55</v>
      </c>
      <c r="Q139" s="119" t="s">
        <v>55</v>
      </c>
      <c r="R139" s="119" t="s">
        <v>55</v>
      </c>
      <c r="S139" s="119" t="s">
        <v>55</v>
      </c>
      <c r="T139" s="119" t="s">
        <v>55</v>
      </c>
      <c r="U139" s="119" t="s">
        <v>55</v>
      </c>
      <c r="V139" s="119" t="s">
        <v>55</v>
      </c>
      <c r="W139" s="119" t="s">
        <v>55</v>
      </c>
      <c r="X139" s="119" t="s">
        <v>55</v>
      </c>
      <c r="Y139" s="119" t="s">
        <v>55</v>
      </c>
      <c r="Z139" s="119" t="s">
        <v>55</v>
      </c>
      <c r="AA139" s="119" t="s">
        <v>56</v>
      </c>
      <c r="AB139" s="119" t="s">
        <v>56</v>
      </c>
      <c r="AC139" s="119" t="s">
        <v>56</v>
      </c>
      <c r="AD139" s="119" t="s">
        <v>56</v>
      </c>
      <c r="AE139" s="119" t="s">
        <v>56</v>
      </c>
      <c r="AF139" s="119" t="s">
        <v>56</v>
      </c>
      <c r="AG139" s="119" t="s">
        <v>56</v>
      </c>
      <c r="AH139" s="119" t="s">
        <v>56</v>
      </c>
      <c r="AI139" s="119" t="s">
        <v>56</v>
      </c>
      <c r="AJ139" s="119" t="s">
        <v>56</v>
      </c>
      <c r="AK139" s="119" t="s">
        <v>56</v>
      </c>
      <c r="AL139" s="119" t="s">
        <v>56</v>
      </c>
      <c r="AM139" s="119">
        <v>0</v>
      </c>
      <c r="AN139" s="119">
        <v>0</v>
      </c>
      <c r="AO139" s="119">
        <v>0</v>
      </c>
      <c r="AP139" s="119">
        <v>0</v>
      </c>
      <c r="AQ139" s="119">
        <v>0</v>
      </c>
      <c r="AR139" s="119">
        <v>0</v>
      </c>
      <c r="AS139" s="119">
        <v>0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 t="s">
        <v>55</v>
      </c>
      <c r="BI139" s="119" t="s">
        <v>55</v>
      </c>
      <c r="BJ139" s="119" t="s">
        <v>55</v>
      </c>
      <c r="BK139" s="119" t="s">
        <v>55</v>
      </c>
      <c r="BL139" s="119">
        <v>0</v>
      </c>
      <c r="BM139" s="119" t="s">
        <v>544</v>
      </c>
    </row>
    <row r="140" spans="1:65" s="119" customFormat="1" ht="11.4" x14ac:dyDescent="0.2">
      <c r="A140" s="119" t="s">
        <v>66</v>
      </c>
      <c r="B140" s="119">
        <v>1</v>
      </c>
      <c r="C140" s="119">
        <v>0</v>
      </c>
      <c r="D140" s="119">
        <v>1</v>
      </c>
      <c r="E140" s="119">
        <v>0</v>
      </c>
      <c r="F140" s="119">
        <v>0</v>
      </c>
      <c r="G140" s="119">
        <v>0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>
        <v>0</v>
      </c>
      <c r="P140" s="119">
        <v>100</v>
      </c>
      <c r="Q140" s="119">
        <v>0</v>
      </c>
      <c r="R140" s="119">
        <v>0</v>
      </c>
      <c r="S140" s="119">
        <v>0</v>
      </c>
      <c r="T140" s="119">
        <v>0</v>
      </c>
      <c r="U140" s="119">
        <v>0</v>
      </c>
      <c r="V140" s="119">
        <v>0</v>
      </c>
      <c r="W140" s="119">
        <v>0</v>
      </c>
      <c r="X140" s="119">
        <v>0</v>
      </c>
      <c r="Y140" s="119">
        <v>0</v>
      </c>
      <c r="Z140" s="119">
        <v>0</v>
      </c>
      <c r="AA140" s="119" t="s">
        <v>56</v>
      </c>
      <c r="AB140" s="119" t="s">
        <v>483</v>
      </c>
      <c r="AC140" s="119" t="s">
        <v>56</v>
      </c>
      <c r="AD140" s="119" t="s">
        <v>56</v>
      </c>
      <c r="AE140" s="119" t="s">
        <v>56</v>
      </c>
      <c r="AF140" s="119" t="s">
        <v>56</v>
      </c>
      <c r="AG140" s="119" t="s">
        <v>56</v>
      </c>
      <c r="AH140" s="119" t="s">
        <v>56</v>
      </c>
      <c r="AI140" s="119" t="s">
        <v>56</v>
      </c>
      <c r="AJ140" s="119" t="s">
        <v>56</v>
      </c>
      <c r="AK140" s="119" t="s">
        <v>56</v>
      </c>
      <c r="AL140" s="119" t="s">
        <v>56</v>
      </c>
      <c r="AM140" s="119">
        <v>0</v>
      </c>
      <c r="AN140" s="119">
        <v>0</v>
      </c>
      <c r="AO140" s="119">
        <v>0</v>
      </c>
      <c r="AP140" s="119">
        <v>0</v>
      </c>
      <c r="AQ140" s="119">
        <v>0</v>
      </c>
      <c r="AR140" s="119">
        <v>1</v>
      </c>
      <c r="AS140" s="119">
        <v>0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>
        <v>28.4</v>
      </c>
      <c r="BI140" s="119" t="s">
        <v>55</v>
      </c>
      <c r="BJ140" s="119" t="s">
        <v>55</v>
      </c>
      <c r="BK140" s="119" t="s">
        <v>55</v>
      </c>
      <c r="BL140" s="119">
        <v>0</v>
      </c>
      <c r="BM140" s="119" t="s">
        <v>545</v>
      </c>
    </row>
    <row r="141" spans="1:65" s="119" customFormat="1" ht="11.4" x14ac:dyDescent="0.2">
      <c r="A141" s="119" t="s">
        <v>67</v>
      </c>
      <c r="B141" s="119">
        <v>0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 t="s">
        <v>55</v>
      </c>
      <c r="P141" s="119" t="s">
        <v>55</v>
      </c>
      <c r="Q141" s="119" t="s">
        <v>55</v>
      </c>
      <c r="R141" s="119" t="s">
        <v>55</v>
      </c>
      <c r="S141" s="119" t="s">
        <v>55</v>
      </c>
      <c r="T141" s="119" t="s">
        <v>55</v>
      </c>
      <c r="U141" s="119" t="s">
        <v>55</v>
      </c>
      <c r="V141" s="119" t="s">
        <v>55</v>
      </c>
      <c r="W141" s="119" t="s">
        <v>55</v>
      </c>
      <c r="X141" s="119" t="s">
        <v>55</v>
      </c>
      <c r="Y141" s="119" t="s">
        <v>55</v>
      </c>
      <c r="Z141" s="119" t="s">
        <v>55</v>
      </c>
      <c r="AA141" s="119" t="s">
        <v>56</v>
      </c>
      <c r="AB141" s="119" t="s">
        <v>56</v>
      </c>
      <c r="AC141" s="119" t="s">
        <v>56</v>
      </c>
      <c r="AD141" s="119" t="s">
        <v>56</v>
      </c>
      <c r="AE141" s="119" t="s">
        <v>56</v>
      </c>
      <c r="AF141" s="119" t="s">
        <v>56</v>
      </c>
      <c r="AG141" s="119" t="s">
        <v>56</v>
      </c>
      <c r="AH141" s="119" t="s">
        <v>56</v>
      </c>
      <c r="AI141" s="119" t="s">
        <v>56</v>
      </c>
      <c r="AJ141" s="119" t="s">
        <v>56</v>
      </c>
      <c r="AK141" s="119" t="s">
        <v>56</v>
      </c>
      <c r="AL141" s="119" t="s">
        <v>56</v>
      </c>
      <c r="AM141" s="119">
        <v>0</v>
      </c>
      <c r="AN141" s="119">
        <v>0</v>
      </c>
      <c r="AO141" s="119">
        <v>0</v>
      </c>
      <c r="AP141" s="119">
        <v>0</v>
      </c>
      <c r="AQ141" s="119">
        <v>0</v>
      </c>
      <c r="AR141" s="119">
        <v>0</v>
      </c>
      <c r="AS141" s="119">
        <v>0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119">
        <v>0</v>
      </c>
      <c r="AZ141" s="119">
        <v>0</v>
      </c>
      <c r="BA141" s="119">
        <v>0</v>
      </c>
      <c r="BB141" s="119">
        <v>0</v>
      </c>
      <c r="BC141" s="119">
        <v>0</v>
      </c>
      <c r="BD141" s="119">
        <v>0</v>
      </c>
      <c r="BE141" s="119">
        <v>0</v>
      </c>
      <c r="BF141" s="119">
        <v>0</v>
      </c>
      <c r="BG141" s="119">
        <v>0</v>
      </c>
      <c r="BH141" s="119" t="s">
        <v>55</v>
      </c>
      <c r="BI141" s="119" t="s">
        <v>55</v>
      </c>
      <c r="BJ141" s="119" t="s">
        <v>55</v>
      </c>
      <c r="BK141" s="119" t="s">
        <v>55</v>
      </c>
      <c r="BL141" s="119">
        <v>0</v>
      </c>
      <c r="BM141" s="119" t="s">
        <v>544</v>
      </c>
    </row>
    <row r="142" spans="1:65" s="119" customFormat="1" ht="11.4" x14ac:dyDescent="0.2">
      <c r="A142" s="119" t="s">
        <v>67</v>
      </c>
      <c r="B142" s="119">
        <v>0</v>
      </c>
      <c r="C142" s="119">
        <v>0</v>
      </c>
      <c r="D142" s="119">
        <v>0</v>
      </c>
      <c r="E142" s="119">
        <v>0</v>
      </c>
      <c r="F142" s="119">
        <v>0</v>
      </c>
      <c r="G142" s="119">
        <v>0</v>
      </c>
      <c r="H142" s="119">
        <v>0</v>
      </c>
      <c r="I142" s="119">
        <v>0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 t="s">
        <v>55</v>
      </c>
      <c r="P142" s="119" t="s">
        <v>55</v>
      </c>
      <c r="Q142" s="119" t="s">
        <v>55</v>
      </c>
      <c r="R142" s="119" t="s">
        <v>55</v>
      </c>
      <c r="S142" s="119" t="s">
        <v>55</v>
      </c>
      <c r="T142" s="119" t="s">
        <v>55</v>
      </c>
      <c r="U142" s="119" t="s">
        <v>55</v>
      </c>
      <c r="V142" s="119" t="s">
        <v>55</v>
      </c>
      <c r="W142" s="119" t="s">
        <v>55</v>
      </c>
      <c r="X142" s="119" t="s">
        <v>55</v>
      </c>
      <c r="Y142" s="119" t="s">
        <v>55</v>
      </c>
      <c r="Z142" s="119" t="s">
        <v>55</v>
      </c>
      <c r="AA142" s="119" t="s">
        <v>56</v>
      </c>
      <c r="AB142" s="119" t="s">
        <v>56</v>
      </c>
      <c r="AC142" s="119" t="s">
        <v>56</v>
      </c>
      <c r="AD142" s="119" t="s">
        <v>56</v>
      </c>
      <c r="AE142" s="119" t="s">
        <v>56</v>
      </c>
      <c r="AF142" s="119" t="s">
        <v>56</v>
      </c>
      <c r="AG142" s="119" t="s">
        <v>56</v>
      </c>
      <c r="AH142" s="119" t="s">
        <v>56</v>
      </c>
      <c r="AI142" s="119" t="s">
        <v>56</v>
      </c>
      <c r="AJ142" s="119" t="s">
        <v>56</v>
      </c>
      <c r="AK142" s="119" t="s">
        <v>56</v>
      </c>
      <c r="AL142" s="119" t="s">
        <v>56</v>
      </c>
      <c r="AM142" s="119">
        <v>0</v>
      </c>
      <c r="AN142" s="119">
        <v>0</v>
      </c>
      <c r="AO142" s="119">
        <v>0</v>
      </c>
      <c r="AP142" s="119">
        <v>0</v>
      </c>
      <c r="AQ142" s="119">
        <v>0</v>
      </c>
      <c r="AR142" s="119">
        <v>0</v>
      </c>
      <c r="AS142" s="119">
        <v>0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119">
        <v>0</v>
      </c>
      <c r="AZ142" s="119">
        <v>0</v>
      </c>
      <c r="BA142" s="119">
        <v>0</v>
      </c>
      <c r="BB142" s="119">
        <v>0</v>
      </c>
      <c r="BC142" s="119">
        <v>0</v>
      </c>
      <c r="BD142" s="119">
        <v>0</v>
      </c>
      <c r="BE142" s="119">
        <v>0</v>
      </c>
      <c r="BF142" s="119">
        <v>0</v>
      </c>
      <c r="BG142" s="119">
        <v>0</v>
      </c>
      <c r="BH142" s="119" t="s">
        <v>55</v>
      </c>
      <c r="BI142" s="119" t="s">
        <v>55</v>
      </c>
      <c r="BJ142" s="119" t="s">
        <v>55</v>
      </c>
      <c r="BK142" s="119" t="s">
        <v>55</v>
      </c>
      <c r="BL142" s="119">
        <v>0</v>
      </c>
      <c r="BM142" s="119" t="s">
        <v>545</v>
      </c>
    </row>
    <row r="143" spans="1:65" s="119" customFormat="1" ht="11.4" x14ac:dyDescent="0.2">
      <c r="A143" s="119" t="s">
        <v>68</v>
      </c>
      <c r="B143" s="119">
        <v>2</v>
      </c>
      <c r="C143" s="119">
        <v>0</v>
      </c>
      <c r="D143" s="119">
        <v>2</v>
      </c>
      <c r="E143" s="119">
        <v>0</v>
      </c>
      <c r="F143" s="119">
        <v>0</v>
      </c>
      <c r="G143" s="119">
        <v>0</v>
      </c>
      <c r="H143" s="119">
        <v>0</v>
      </c>
      <c r="I143" s="119">
        <v>0</v>
      </c>
      <c r="J143" s="119">
        <v>0</v>
      </c>
      <c r="K143" s="119">
        <v>0</v>
      </c>
      <c r="L143" s="119">
        <v>0</v>
      </c>
      <c r="M143" s="119">
        <v>0</v>
      </c>
      <c r="N143" s="119">
        <v>0</v>
      </c>
      <c r="O143" s="119">
        <v>0</v>
      </c>
      <c r="P143" s="119">
        <v>100</v>
      </c>
      <c r="Q143" s="119">
        <v>0</v>
      </c>
      <c r="R143" s="119">
        <v>0</v>
      </c>
      <c r="S143" s="119">
        <v>0</v>
      </c>
      <c r="T143" s="119">
        <v>0</v>
      </c>
      <c r="U143" s="119">
        <v>0</v>
      </c>
      <c r="V143" s="119">
        <v>0</v>
      </c>
      <c r="W143" s="119">
        <v>0</v>
      </c>
      <c r="X143" s="119">
        <v>0</v>
      </c>
      <c r="Y143" s="119">
        <v>0</v>
      </c>
      <c r="Z143" s="119">
        <v>0</v>
      </c>
      <c r="AA143" s="119" t="s">
        <v>56</v>
      </c>
      <c r="AB143" s="119" t="s">
        <v>488</v>
      </c>
      <c r="AC143" s="119" t="s">
        <v>56</v>
      </c>
      <c r="AD143" s="119" t="s">
        <v>56</v>
      </c>
      <c r="AE143" s="119" t="s">
        <v>56</v>
      </c>
      <c r="AF143" s="119" t="s">
        <v>56</v>
      </c>
      <c r="AG143" s="119" t="s">
        <v>56</v>
      </c>
      <c r="AH143" s="119" t="s">
        <v>56</v>
      </c>
      <c r="AI143" s="119" t="s">
        <v>56</v>
      </c>
      <c r="AJ143" s="119" t="s">
        <v>56</v>
      </c>
      <c r="AK143" s="119" t="s">
        <v>56</v>
      </c>
      <c r="AL143" s="119" t="s">
        <v>56</v>
      </c>
      <c r="AM143" s="119">
        <v>0</v>
      </c>
      <c r="AN143" s="119">
        <v>0</v>
      </c>
      <c r="AO143" s="119">
        <v>1</v>
      </c>
      <c r="AP143" s="119">
        <v>1</v>
      </c>
      <c r="AQ143" s="119">
        <v>0</v>
      </c>
      <c r="AR143" s="119">
        <v>0</v>
      </c>
      <c r="AS143" s="119">
        <v>0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119">
        <v>0</v>
      </c>
      <c r="AZ143" s="119">
        <v>0</v>
      </c>
      <c r="BA143" s="119">
        <v>0</v>
      </c>
      <c r="BB143" s="119">
        <v>0</v>
      </c>
      <c r="BC143" s="119">
        <v>0</v>
      </c>
      <c r="BD143" s="119">
        <v>0</v>
      </c>
      <c r="BE143" s="119">
        <v>0</v>
      </c>
      <c r="BF143" s="119">
        <v>0</v>
      </c>
      <c r="BG143" s="119">
        <v>0</v>
      </c>
      <c r="BH143" s="119">
        <v>15.5</v>
      </c>
      <c r="BI143" s="119" t="s">
        <v>55</v>
      </c>
      <c r="BJ143" s="119" t="s">
        <v>55</v>
      </c>
      <c r="BK143" s="119" t="s">
        <v>55</v>
      </c>
      <c r="BL143" s="119">
        <v>0</v>
      </c>
      <c r="BM143" s="119" t="s">
        <v>544</v>
      </c>
    </row>
    <row r="144" spans="1:65" s="119" customFormat="1" ht="11.4" x14ac:dyDescent="0.2">
      <c r="A144" s="119" t="s">
        <v>68</v>
      </c>
      <c r="B144" s="119">
        <v>1</v>
      </c>
      <c r="C144" s="119">
        <v>0</v>
      </c>
      <c r="D144" s="119">
        <v>1</v>
      </c>
      <c r="E144" s="119">
        <v>0</v>
      </c>
      <c r="F144" s="119">
        <v>0</v>
      </c>
      <c r="G144" s="119">
        <v>0</v>
      </c>
      <c r="H144" s="119">
        <v>0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>
        <v>0</v>
      </c>
      <c r="P144" s="119">
        <v>100</v>
      </c>
      <c r="Q144" s="119">
        <v>0</v>
      </c>
      <c r="R144" s="119">
        <v>0</v>
      </c>
      <c r="S144" s="119">
        <v>0</v>
      </c>
      <c r="T144" s="119">
        <v>0</v>
      </c>
      <c r="U144" s="119">
        <v>0</v>
      </c>
      <c r="V144" s="119">
        <v>0</v>
      </c>
      <c r="W144" s="119">
        <v>0</v>
      </c>
      <c r="X144" s="119">
        <v>0</v>
      </c>
      <c r="Y144" s="119">
        <v>0</v>
      </c>
      <c r="Z144" s="119">
        <v>0</v>
      </c>
      <c r="AA144" s="119" t="s">
        <v>56</v>
      </c>
      <c r="AB144" s="119" t="s">
        <v>249</v>
      </c>
      <c r="AC144" s="119" t="s">
        <v>56</v>
      </c>
      <c r="AD144" s="119" t="s">
        <v>56</v>
      </c>
      <c r="AE144" s="119" t="s">
        <v>56</v>
      </c>
      <c r="AF144" s="119" t="s">
        <v>56</v>
      </c>
      <c r="AG144" s="119" t="s">
        <v>56</v>
      </c>
      <c r="AH144" s="119" t="s">
        <v>56</v>
      </c>
      <c r="AI144" s="119" t="s">
        <v>56</v>
      </c>
      <c r="AJ144" s="119" t="s">
        <v>56</v>
      </c>
      <c r="AK144" s="119" t="s">
        <v>56</v>
      </c>
      <c r="AL144" s="119" t="s">
        <v>56</v>
      </c>
      <c r="AM144" s="119">
        <v>0</v>
      </c>
      <c r="AN144" s="119">
        <v>0</v>
      </c>
      <c r="AO144" s="119">
        <v>1</v>
      </c>
      <c r="AP144" s="119">
        <v>0</v>
      </c>
      <c r="AQ144" s="119">
        <v>0</v>
      </c>
      <c r="AR144" s="119">
        <v>0</v>
      </c>
      <c r="AS144" s="119">
        <v>0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119">
        <v>0</v>
      </c>
      <c r="AZ144" s="119">
        <v>0</v>
      </c>
      <c r="BA144" s="119">
        <v>0</v>
      </c>
      <c r="BB144" s="119">
        <v>0</v>
      </c>
      <c r="BC144" s="119">
        <v>0</v>
      </c>
      <c r="BD144" s="119">
        <v>0</v>
      </c>
      <c r="BE144" s="119">
        <v>0</v>
      </c>
      <c r="BF144" s="119">
        <v>0</v>
      </c>
      <c r="BG144" s="119">
        <v>0</v>
      </c>
      <c r="BH144" s="119">
        <v>12.9</v>
      </c>
      <c r="BI144" s="119" t="s">
        <v>55</v>
      </c>
      <c r="BJ144" s="119" t="s">
        <v>55</v>
      </c>
      <c r="BK144" s="119" t="s">
        <v>55</v>
      </c>
      <c r="BL144" s="119">
        <v>0</v>
      </c>
      <c r="BM144" s="119" t="s">
        <v>545</v>
      </c>
    </row>
    <row r="145" spans="1:65" s="119" customFormat="1" ht="11.4" x14ac:dyDescent="0.2">
      <c r="A145" s="119" t="s">
        <v>69</v>
      </c>
      <c r="B145" s="119">
        <v>0</v>
      </c>
      <c r="C145" s="119">
        <v>0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 t="s">
        <v>55</v>
      </c>
      <c r="P145" s="119" t="s">
        <v>55</v>
      </c>
      <c r="Q145" s="119" t="s">
        <v>55</v>
      </c>
      <c r="R145" s="119" t="s">
        <v>55</v>
      </c>
      <c r="S145" s="119" t="s">
        <v>55</v>
      </c>
      <c r="T145" s="119" t="s">
        <v>55</v>
      </c>
      <c r="U145" s="119" t="s">
        <v>55</v>
      </c>
      <c r="V145" s="119" t="s">
        <v>55</v>
      </c>
      <c r="W145" s="119" t="s">
        <v>55</v>
      </c>
      <c r="X145" s="119" t="s">
        <v>55</v>
      </c>
      <c r="Y145" s="119" t="s">
        <v>55</v>
      </c>
      <c r="Z145" s="119" t="s">
        <v>55</v>
      </c>
      <c r="AA145" s="119" t="s">
        <v>56</v>
      </c>
      <c r="AB145" s="119" t="s">
        <v>56</v>
      </c>
      <c r="AC145" s="119" t="s">
        <v>56</v>
      </c>
      <c r="AD145" s="119" t="s">
        <v>56</v>
      </c>
      <c r="AE145" s="119" t="s">
        <v>56</v>
      </c>
      <c r="AF145" s="119" t="s">
        <v>56</v>
      </c>
      <c r="AG145" s="119" t="s">
        <v>56</v>
      </c>
      <c r="AH145" s="119" t="s">
        <v>56</v>
      </c>
      <c r="AI145" s="119" t="s">
        <v>56</v>
      </c>
      <c r="AJ145" s="119" t="s">
        <v>56</v>
      </c>
      <c r="AK145" s="119" t="s">
        <v>56</v>
      </c>
      <c r="AL145" s="119" t="s">
        <v>56</v>
      </c>
      <c r="AM145" s="119">
        <v>0</v>
      </c>
      <c r="AN145" s="119">
        <v>0</v>
      </c>
      <c r="AO145" s="119">
        <v>0</v>
      </c>
      <c r="AP145" s="119">
        <v>0</v>
      </c>
      <c r="AQ145" s="119">
        <v>0</v>
      </c>
      <c r="AR145" s="119">
        <v>0</v>
      </c>
      <c r="AS145" s="119">
        <v>0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119">
        <v>0</v>
      </c>
      <c r="AZ145" s="119">
        <v>0</v>
      </c>
      <c r="BA145" s="119">
        <v>0</v>
      </c>
      <c r="BB145" s="119">
        <v>0</v>
      </c>
      <c r="BC145" s="119">
        <v>0</v>
      </c>
      <c r="BD145" s="119">
        <v>0</v>
      </c>
      <c r="BE145" s="119">
        <v>0</v>
      </c>
      <c r="BF145" s="119">
        <v>0</v>
      </c>
      <c r="BG145" s="119">
        <v>0</v>
      </c>
      <c r="BH145" s="119" t="s">
        <v>55</v>
      </c>
      <c r="BI145" s="119" t="s">
        <v>55</v>
      </c>
      <c r="BJ145" s="119" t="s">
        <v>55</v>
      </c>
      <c r="BK145" s="119" t="s">
        <v>55</v>
      </c>
      <c r="BL145" s="119">
        <v>0</v>
      </c>
      <c r="BM145" s="119" t="s">
        <v>544</v>
      </c>
    </row>
    <row r="146" spans="1:65" s="119" customFormat="1" ht="11.4" x14ac:dyDescent="0.2">
      <c r="A146" s="119" t="s">
        <v>69</v>
      </c>
      <c r="B146" s="119">
        <v>1</v>
      </c>
      <c r="C146" s="119">
        <v>0</v>
      </c>
      <c r="D146" s="119">
        <v>1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100</v>
      </c>
      <c r="Q146" s="119">
        <v>0</v>
      </c>
      <c r="R146" s="119">
        <v>0</v>
      </c>
      <c r="S146" s="119">
        <v>0</v>
      </c>
      <c r="T146" s="119">
        <v>0</v>
      </c>
      <c r="U146" s="119">
        <v>0</v>
      </c>
      <c r="V146" s="119">
        <v>0</v>
      </c>
      <c r="W146" s="119">
        <v>0</v>
      </c>
      <c r="X146" s="119">
        <v>0</v>
      </c>
      <c r="Y146" s="119">
        <v>0</v>
      </c>
      <c r="Z146" s="119">
        <v>0</v>
      </c>
      <c r="AA146" s="119" t="s">
        <v>56</v>
      </c>
      <c r="AB146" s="119" t="s">
        <v>522</v>
      </c>
      <c r="AC146" s="119" t="s">
        <v>56</v>
      </c>
      <c r="AD146" s="119" t="s">
        <v>56</v>
      </c>
      <c r="AE146" s="119" t="s">
        <v>56</v>
      </c>
      <c r="AF146" s="119" t="s">
        <v>56</v>
      </c>
      <c r="AG146" s="119" t="s">
        <v>56</v>
      </c>
      <c r="AH146" s="119" t="s">
        <v>56</v>
      </c>
      <c r="AI146" s="119" t="s">
        <v>56</v>
      </c>
      <c r="AJ146" s="119" t="s">
        <v>56</v>
      </c>
      <c r="AK146" s="119" t="s">
        <v>56</v>
      </c>
      <c r="AL146" s="119" t="s">
        <v>56</v>
      </c>
      <c r="AM146" s="119">
        <v>0</v>
      </c>
      <c r="AN146" s="119">
        <v>0</v>
      </c>
      <c r="AO146" s="119">
        <v>0</v>
      </c>
      <c r="AP146" s="119">
        <v>1</v>
      </c>
      <c r="AQ146" s="119">
        <v>0</v>
      </c>
      <c r="AR146" s="119">
        <v>0</v>
      </c>
      <c r="AS146" s="119">
        <v>0</v>
      </c>
      <c r="AT146" s="119">
        <v>0</v>
      </c>
      <c r="AU146" s="119">
        <v>0</v>
      </c>
      <c r="AV146" s="119">
        <v>0</v>
      </c>
      <c r="AW146" s="119">
        <v>0</v>
      </c>
      <c r="AX146" s="119">
        <v>0</v>
      </c>
      <c r="AY146" s="119">
        <v>0</v>
      </c>
      <c r="AZ146" s="119">
        <v>0</v>
      </c>
      <c r="BA146" s="119">
        <v>0</v>
      </c>
      <c r="BB146" s="119">
        <v>0</v>
      </c>
      <c r="BC146" s="119">
        <v>0</v>
      </c>
      <c r="BD146" s="119">
        <v>0</v>
      </c>
      <c r="BE146" s="119">
        <v>0</v>
      </c>
      <c r="BF146" s="119">
        <v>0</v>
      </c>
      <c r="BG146" s="119">
        <v>0</v>
      </c>
      <c r="BH146" s="119">
        <v>17.8</v>
      </c>
      <c r="BI146" s="119" t="s">
        <v>55</v>
      </c>
      <c r="BJ146" s="119" t="s">
        <v>55</v>
      </c>
      <c r="BK146" s="119" t="s">
        <v>55</v>
      </c>
      <c r="BL146" s="119">
        <v>0</v>
      </c>
      <c r="BM146" s="119" t="s">
        <v>545</v>
      </c>
    </row>
    <row r="147" spans="1:65" s="119" customFormat="1" ht="11.4" x14ac:dyDescent="0.2">
      <c r="A147" s="119" t="s">
        <v>70</v>
      </c>
      <c r="B147" s="119">
        <v>1</v>
      </c>
      <c r="C147" s="119">
        <v>0</v>
      </c>
      <c r="D147" s="119">
        <v>1</v>
      </c>
      <c r="E147" s="119">
        <v>0</v>
      </c>
      <c r="F147" s="119">
        <v>0</v>
      </c>
      <c r="G147" s="119">
        <v>0</v>
      </c>
      <c r="H147" s="119">
        <v>0</v>
      </c>
      <c r="I147" s="119">
        <v>0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>
        <v>0</v>
      </c>
      <c r="P147" s="119">
        <v>100</v>
      </c>
      <c r="Q147" s="119">
        <v>0</v>
      </c>
      <c r="R147" s="119">
        <v>0</v>
      </c>
      <c r="S147" s="119">
        <v>0</v>
      </c>
      <c r="T147" s="119">
        <v>0</v>
      </c>
      <c r="U147" s="119">
        <v>0</v>
      </c>
      <c r="V147" s="119">
        <v>0</v>
      </c>
      <c r="W147" s="119">
        <v>0</v>
      </c>
      <c r="X147" s="119">
        <v>0</v>
      </c>
      <c r="Y147" s="119">
        <v>0</v>
      </c>
      <c r="Z147" s="119">
        <v>0</v>
      </c>
      <c r="AA147" s="119" t="s">
        <v>56</v>
      </c>
      <c r="AB147" s="119" t="s">
        <v>568</v>
      </c>
      <c r="AC147" s="119" t="s">
        <v>56</v>
      </c>
      <c r="AD147" s="119" t="s">
        <v>56</v>
      </c>
      <c r="AE147" s="119" t="s">
        <v>56</v>
      </c>
      <c r="AF147" s="119" t="s">
        <v>56</v>
      </c>
      <c r="AG147" s="119" t="s">
        <v>56</v>
      </c>
      <c r="AH147" s="119" t="s">
        <v>56</v>
      </c>
      <c r="AI147" s="119" t="s">
        <v>56</v>
      </c>
      <c r="AJ147" s="119" t="s">
        <v>56</v>
      </c>
      <c r="AK147" s="119" t="s">
        <v>56</v>
      </c>
      <c r="AL147" s="119" t="s">
        <v>56</v>
      </c>
      <c r="AM147" s="119">
        <v>0</v>
      </c>
      <c r="AN147" s="119">
        <v>0</v>
      </c>
      <c r="AO147" s="119">
        <v>0</v>
      </c>
      <c r="AP147" s="119">
        <v>1</v>
      </c>
      <c r="AQ147" s="119">
        <v>0</v>
      </c>
      <c r="AR147" s="119">
        <v>0</v>
      </c>
      <c r="AS147" s="119">
        <v>0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119">
        <v>0</v>
      </c>
      <c r="AZ147" s="119">
        <v>0</v>
      </c>
      <c r="BA147" s="119">
        <v>0</v>
      </c>
      <c r="BB147" s="119">
        <v>0</v>
      </c>
      <c r="BC147" s="119">
        <v>0</v>
      </c>
      <c r="BD147" s="119">
        <v>0</v>
      </c>
      <c r="BE147" s="119">
        <v>0</v>
      </c>
      <c r="BF147" s="119">
        <v>0</v>
      </c>
      <c r="BG147" s="119">
        <v>0</v>
      </c>
      <c r="BH147" s="119">
        <v>16.600000000000001</v>
      </c>
      <c r="BI147" s="119" t="s">
        <v>55</v>
      </c>
      <c r="BJ147" s="119" t="s">
        <v>55</v>
      </c>
      <c r="BK147" s="119" t="s">
        <v>55</v>
      </c>
      <c r="BL147" s="119">
        <v>0</v>
      </c>
      <c r="BM147" s="119" t="s">
        <v>544</v>
      </c>
    </row>
    <row r="148" spans="1:65" s="119" customFormat="1" ht="11.4" x14ac:dyDescent="0.2">
      <c r="A148" s="119" t="s">
        <v>70</v>
      </c>
      <c r="B148" s="119">
        <v>0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 t="s">
        <v>55</v>
      </c>
      <c r="P148" s="119" t="s">
        <v>55</v>
      </c>
      <c r="Q148" s="119" t="s">
        <v>55</v>
      </c>
      <c r="R148" s="119" t="s">
        <v>55</v>
      </c>
      <c r="S148" s="119" t="s">
        <v>55</v>
      </c>
      <c r="T148" s="119" t="s">
        <v>55</v>
      </c>
      <c r="U148" s="119" t="s">
        <v>55</v>
      </c>
      <c r="V148" s="119" t="s">
        <v>55</v>
      </c>
      <c r="W148" s="119" t="s">
        <v>55</v>
      </c>
      <c r="X148" s="119" t="s">
        <v>55</v>
      </c>
      <c r="Y148" s="119" t="s">
        <v>55</v>
      </c>
      <c r="Z148" s="119" t="s">
        <v>55</v>
      </c>
      <c r="AA148" s="119" t="s">
        <v>56</v>
      </c>
      <c r="AB148" s="119" t="s">
        <v>56</v>
      </c>
      <c r="AC148" s="119" t="s">
        <v>56</v>
      </c>
      <c r="AD148" s="119" t="s">
        <v>56</v>
      </c>
      <c r="AE148" s="119" t="s">
        <v>56</v>
      </c>
      <c r="AF148" s="119" t="s">
        <v>56</v>
      </c>
      <c r="AG148" s="119" t="s">
        <v>56</v>
      </c>
      <c r="AH148" s="119" t="s">
        <v>56</v>
      </c>
      <c r="AI148" s="119" t="s">
        <v>56</v>
      </c>
      <c r="AJ148" s="119" t="s">
        <v>56</v>
      </c>
      <c r="AK148" s="119" t="s">
        <v>56</v>
      </c>
      <c r="AL148" s="119" t="s">
        <v>56</v>
      </c>
      <c r="AM148" s="119">
        <v>0</v>
      </c>
      <c r="AN148" s="119">
        <v>0</v>
      </c>
      <c r="AO148" s="119">
        <v>0</v>
      </c>
      <c r="AP148" s="119">
        <v>0</v>
      </c>
      <c r="AQ148" s="119">
        <v>0</v>
      </c>
      <c r="AR148" s="119">
        <v>0</v>
      </c>
      <c r="AS148" s="119">
        <v>0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119">
        <v>0</v>
      </c>
      <c r="AZ148" s="119">
        <v>0</v>
      </c>
      <c r="BA148" s="119">
        <v>0</v>
      </c>
      <c r="BB148" s="119">
        <v>0</v>
      </c>
      <c r="BC148" s="119">
        <v>0</v>
      </c>
      <c r="BD148" s="119">
        <v>0</v>
      </c>
      <c r="BE148" s="119">
        <v>0</v>
      </c>
      <c r="BF148" s="119">
        <v>0</v>
      </c>
      <c r="BG148" s="119">
        <v>0</v>
      </c>
      <c r="BH148" s="119" t="s">
        <v>55</v>
      </c>
      <c r="BI148" s="119" t="s">
        <v>55</v>
      </c>
      <c r="BJ148" s="119" t="s">
        <v>55</v>
      </c>
      <c r="BK148" s="119" t="s">
        <v>55</v>
      </c>
      <c r="BL148" s="119">
        <v>0</v>
      </c>
      <c r="BM148" s="119" t="s">
        <v>545</v>
      </c>
    </row>
    <row r="149" spans="1:65" s="119" customFormat="1" ht="11.4" x14ac:dyDescent="0.2">
      <c r="A149" s="119" t="s">
        <v>71</v>
      </c>
      <c r="B149" s="119">
        <v>0</v>
      </c>
      <c r="C149" s="119">
        <v>0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119">
        <v>0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 t="s">
        <v>55</v>
      </c>
      <c r="P149" s="119" t="s">
        <v>55</v>
      </c>
      <c r="Q149" s="119" t="s">
        <v>55</v>
      </c>
      <c r="R149" s="119" t="s">
        <v>55</v>
      </c>
      <c r="S149" s="119" t="s">
        <v>55</v>
      </c>
      <c r="T149" s="119" t="s">
        <v>55</v>
      </c>
      <c r="U149" s="119" t="s">
        <v>55</v>
      </c>
      <c r="V149" s="119" t="s">
        <v>55</v>
      </c>
      <c r="W149" s="119" t="s">
        <v>55</v>
      </c>
      <c r="X149" s="119" t="s">
        <v>55</v>
      </c>
      <c r="Y149" s="119" t="s">
        <v>55</v>
      </c>
      <c r="Z149" s="119" t="s">
        <v>55</v>
      </c>
      <c r="AA149" s="119" t="s">
        <v>56</v>
      </c>
      <c r="AB149" s="119" t="s">
        <v>56</v>
      </c>
      <c r="AC149" s="119" t="s">
        <v>56</v>
      </c>
      <c r="AD149" s="119" t="s">
        <v>56</v>
      </c>
      <c r="AE149" s="119" t="s">
        <v>56</v>
      </c>
      <c r="AF149" s="119" t="s">
        <v>56</v>
      </c>
      <c r="AG149" s="119" t="s">
        <v>56</v>
      </c>
      <c r="AH149" s="119" t="s">
        <v>56</v>
      </c>
      <c r="AI149" s="119" t="s">
        <v>56</v>
      </c>
      <c r="AJ149" s="119" t="s">
        <v>56</v>
      </c>
      <c r="AK149" s="119" t="s">
        <v>56</v>
      </c>
      <c r="AL149" s="119" t="s">
        <v>56</v>
      </c>
      <c r="AM149" s="119">
        <v>0</v>
      </c>
      <c r="AN149" s="119">
        <v>0</v>
      </c>
      <c r="AO149" s="119">
        <v>0</v>
      </c>
      <c r="AP149" s="119">
        <v>0</v>
      </c>
      <c r="AQ149" s="119">
        <v>0</v>
      </c>
      <c r="AR149" s="119">
        <v>0</v>
      </c>
      <c r="AS149" s="119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119">
        <v>0</v>
      </c>
      <c r="AZ149" s="119">
        <v>0</v>
      </c>
      <c r="BA149" s="119">
        <v>0</v>
      </c>
      <c r="BB149" s="119">
        <v>0</v>
      </c>
      <c r="BC149" s="119">
        <v>0</v>
      </c>
      <c r="BD149" s="119">
        <v>0</v>
      </c>
      <c r="BE149" s="119">
        <v>0</v>
      </c>
      <c r="BF149" s="119">
        <v>0</v>
      </c>
      <c r="BG149" s="119">
        <v>0</v>
      </c>
      <c r="BH149" s="119" t="s">
        <v>55</v>
      </c>
      <c r="BI149" s="119" t="s">
        <v>55</v>
      </c>
      <c r="BJ149" s="119" t="s">
        <v>55</v>
      </c>
      <c r="BK149" s="119" t="s">
        <v>55</v>
      </c>
      <c r="BL149" s="119">
        <v>0</v>
      </c>
      <c r="BM149" s="119" t="s">
        <v>544</v>
      </c>
    </row>
    <row r="150" spans="1:65" s="119" customFormat="1" ht="11.4" x14ac:dyDescent="0.2">
      <c r="A150" s="119" t="s">
        <v>71</v>
      </c>
      <c r="B150" s="119">
        <v>1</v>
      </c>
      <c r="C150" s="119">
        <v>0</v>
      </c>
      <c r="D150" s="119">
        <v>1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100</v>
      </c>
      <c r="Q150" s="119">
        <v>0</v>
      </c>
      <c r="R150" s="119">
        <v>0</v>
      </c>
      <c r="S150" s="119">
        <v>0</v>
      </c>
      <c r="T150" s="119">
        <v>0</v>
      </c>
      <c r="U150" s="119">
        <v>0</v>
      </c>
      <c r="V150" s="119">
        <v>0</v>
      </c>
      <c r="W150" s="119">
        <v>0</v>
      </c>
      <c r="X150" s="119">
        <v>0</v>
      </c>
      <c r="Y150" s="119">
        <v>0</v>
      </c>
      <c r="Z150" s="119">
        <v>0</v>
      </c>
      <c r="AA150" s="119" t="s">
        <v>56</v>
      </c>
      <c r="AB150" s="119" t="s">
        <v>476</v>
      </c>
      <c r="AC150" s="119" t="s">
        <v>56</v>
      </c>
      <c r="AD150" s="119" t="s">
        <v>56</v>
      </c>
      <c r="AE150" s="119" t="s">
        <v>56</v>
      </c>
      <c r="AF150" s="119" t="s">
        <v>56</v>
      </c>
      <c r="AG150" s="119" t="s">
        <v>56</v>
      </c>
      <c r="AH150" s="119" t="s">
        <v>56</v>
      </c>
      <c r="AI150" s="119" t="s">
        <v>56</v>
      </c>
      <c r="AJ150" s="119" t="s">
        <v>56</v>
      </c>
      <c r="AK150" s="119" t="s">
        <v>56</v>
      </c>
      <c r="AL150" s="119" t="s">
        <v>56</v>
      </c>
      <c r="AM150" s="119">
        <v>0</v>
      </c>
      <c r="AN150" s="119">
        <v>0</v>
      </c>
      <c r="AO150" s="119">
        <v>0</v>
      </c>
      <c r="AP150" s="119">
        <v>0</v>
      </c>
      <c r="AQ150" s="119">
        <v>0</v>
      </c>
      <c r="AR150" s="119">
        <v>1</v>
      </c>
      <c r="AS150" s="119">
        <v>0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119">
        <v>0</v>
      </c>
      <c r="AZ150" s="119">
        <v>0</v>
      </c>
      <c r="BA150" s="119">
        <v>0</v>
      </c>
      <c r="BB150" s="119">
        <v>0</v>
      </c>
      <c r="BC150" s="119">
        <v>0</v>
      </c>
      <c r="BD150" s="119">
        <v>0</v>
      </c>
      <c r="BE150" s="119">
        <v>0</v>
      </c>
      <c r="BF150" s="119">
        <v>0</v>
      </c>
      <c r="BG150" s="119">
        <v>0</v>
      </c>
      <c r="BH150" s="119">
        <v>29.9</v>
      </c>
      <c r="BI150" s="119" t="s">
        <v>55</v>
      </c>
      <c r="BJ150" s="119" t="s">
        <v>55</v>
      </c>
      <c r="BK150" s="119" t="s">
        <v>55</v>
      </c>
      <c r="BL150" s="119">
        <v>0</v>
      </c>
      <c r="BM150" s="119" t="s">
        <v>545</v>
      </c>
    </row>
    <row r="151" spans="1:65" s="119" customFormat="1" ht="11.4" x14ac:dyDescent="0.2">
      <c r="A151" s="119" t="s">
        <v>72</v>
      </c>
      <c r="B151" s="119">
        <v>0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 t="s">
        <v>55</v>
      </c>
      <c r="P151" s="119" t="s">
        <v>55</v>
      </c>
      <c r="Q151" s="119" t="s">
        <v>55</v>
      </c>
      <c r="R151" s="119" t="s">
        <v>55</v>
      </c>
      <c r="S151" s="119" t="s">
        <v>55</v>
      </c>
      <c r="T151" s="119" t="s">
        <v>55</v>
      </c>
      <c r="U151" s="119" t="s">
        <v>55</v>
      </c>
      <c r="V151" s="119" t="s">
        <v>55</v>
      </c>
      <c r="W151" s="119" t="s">
        <v>55</v>
      </c>
      <c r="X151" s="119" t="s">
        <v>55</v>
      </c>
      <c r="Y151" s="119" t="s">
        <v>55</v>
      </c>
      <c r="Z151" s="119" t="s">
        <v>55</v>
      </c>
      <c r="AA151" s="119" t="s">
        <v>56</v>
      </c>
      <c r="AB151" s="119" t="s">
        <v>56</v>
      </c>
      <c r="AC151" s="119" t="s">
        <v>56</v>
      </c>
      <c r="AD151" s="119" t="s">
        <v>56</v>
      </c>
      <c r="AE151" s="119" t="s">
        <v>56</v>
      </c>
      <c r="AF151" s="119" t="s">
        <v>56</v>
      </c>
      <c r="AG151" s="119" t="s">
        <v>56</v>
      </c>
      <c r="AH151" s="119" t="s">
        <v>56</v>
      </c>
      <c r="AI151" s="119" t="s">
        <v>56</v>
      </c>
      <c r="AJ151" s="119" t="s">
        <v>56</v>
      </c>
      <c r="AK151" s="119" t="s">
        <v>56</v>
      </c>
      <c r="AL151" s="119" t="s">
        <v>56</v>
      </c>
      <c r="AM151" s="119">
        <v>0</v>
      </c>
      <c r="AN151" s="119">
        <v>0</v>
      </c>
      <c r="AO151" s="119">
        <v>0</v>
      </c>
      <c r="AP151" s="119">
        <v>0</v>
      </c>
      <c r="AQ151" s="119">
        <v>0</v>
      </c>
      <c r="AR151" s="119">
        <v>0</v>
      </c>
      <c r="AS151" s="119">
        <v>0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119">
        <v>0</v>
      </c>
      <c r="AZ151" s="119">
        <v>0</v>
      </c>
      <c r="BA151" s="119">
        <v>0</v>
      </c>
      <c r="BB151" s="119">
        <v>0</v>
      </c>
      <c r="BC151" s="119">
        <v>0</v>
      </c>
      <c r="BD151" s="119">
        <v>0</v>
      </c>
      <c r="BE151" s="119">
        <v>0</v>
      </c>
      <c r="BF151" s="119">
        <v>0</v>
      </c>
      <c r="BG151" s="119">
        <v>0</v>
      </c>
      <c r="BH151" s="119" t="s">
        <v>55</v>
      </c>
      <c r="BI151" s="119" t="s">
        <v>55</v>
      </c>
      <c r="BJ151" s="119" t="s">
        <v>55</v>
      </c>
      <c r="BK151" s="119" t="s">
        <v>55</v>
      </c>
      <c r="BL151" s="119">
        <v>0</v>
      </c>
      <c r="BM151" s="119" t="s">
        <v>544</v>
      </c>
    </row>
    <row r="152" spans="1:65" s="119" customFormat="1" ht="11.4" x14ac:dyDescent="0.2">
      <c r="A152" s="119" t="s">
        <v>72</v>
      </c>
      <c r="B152" s="119">
        <v>0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119">
        <v>0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 t="s">
        <v>55</v>
      </c>
      <c r="P152" s="119" t="s">
        <v>55</v>
      </c>
      <c r="Q152" s="119" t="s">
        <v>55</v>
      </c>
      <c r="R152" s="119" t="s">
        <v>55</v>
      </c>
      <c r="S152" s="119" t="s">
        <v>55</v>
      </c>
      <c r="T152" s="119" t="s">
        <v>55</v>
      </c>
      <c r="U152" s="119" t="s">
        <v>55</v>
      </c>
      <c r="V152" s="119" t="s">
        <v>55</v>
      </c>
      <c r="W152" s="119" t="s">
        <v>55</v>
      </c>
      <c r="X152" s="119" t="s">
        <v>55</v>
      </c>
      <c r="Y152" s="119" t="s">
        <v>55</v>
      </c>
      <c r="Z152" s="119" t="s">
        <v>55</v>
      </c>
      <c r="AA152" s="119" t="s">
        <v>56</v>
      </c>
      <c r="AB152" s="119" t="s">
        <v>56</v>
      </c>
      <c r="AC152" s="119" t="s">
        <v>56</v>
      </c>
      <c r="AD152" s="119" t="s">
        <v>56</v>
      </c>
      <c r="AE152" s="119" t="s">
        <v>56</v>
      </c>
      <c r="AF152" s="119" t="s">
        <v>56</v>
      </c>
      <c r="AG152" s="119" t="s">
        <v>56</v>
      </c>
      <c r="AH152" s="119" t="s">
        <v>56</v>
      </c>
      <c r="AI152" s="119" t="s">
        <v>56</v>
      </c>
      <c r="AJ152" s="119" t="s">
        <v>56</v>
      </c>
      <c r="AK152" s="119" t="s">
        <v>56</v>
      </c>
      <c r="AL152" s="119" t="s">
        <v>56</v>
      </c>
      <c r="AM152" s="119">
        <v>0</v>
      </c>
      <c r="AN152" s="119">
        <v>0</v>
      </c>
      <c r="AO152" s="119">
        <v>0</v>
      </c>
      <c r="AP152" s="119">
        <v>0</v>
      </c>
      <c r="AQ152" s="119">
        <v>0</v>
      </c>
      <c r="AR152" s="119">
        <v>0</v>
      </c>
      <c r="AS152" s="119">
        <v>0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119">
        <v>0</v>
      </c>
      <c r="AZ152" s="119">
        <v>0</v>
      </c>
      <c r="BA152" s="119">
        <v>0</v>
      </c>
      <c r="BB152" s="119">
        <v>0</v>
      </c>
      <c r="BC152" s="119">
        <v>0</v>
      </c>
      <c r="BD152" s="119">
        <v>0</v>
      </c>
      <c r="BE152" s="119">
        <v>0</v>
      </c>
      <c r="BF152" s="119">
        <v>0</v>
      </c>
      <c r="BG152" s="119">
        <v>0</v>
      </c>
      <c r="BH152" s="119" t="s">
        <v>55</v>
      </c>
      <c r="BI152" s="119" t="s">
        <v>55</v>
      </c>
      <c r="BJ152" s="119" t="s">
        <v>55</v>
      </c>
      <c r="BK152" s="119" t="s">
        <v>55</v>
      </c>
      <c r="BL152" s="119">
        <v>0</v>
      </c>
      <c r="BM152" s="119" t="s">
        <v>545</v>
      </c>
    </row>
    <row r="153" spans="1:65" s="119" customFormat="1" ht="11.4" x14ac:dyDescent="0.2">
      <c r="A153" s="119" t="s">
        <v>73</v>
      </c>
      <c r="B153" s="119">
        <v>0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 t="s">
        <v>55</v>
      </c>
      <c r="P153" s="119" t="s">
        <v>55</v>
      </c>
      <c r="Q153" s="119" t="s">
        <v>55</v>
      </c>
      <c r="R153" s="119" t="s">
        <v>55</v>
      </c>
      <c r="S153" s="119" t="s">
        <v>55</v>
      </c>
      <c r="T153" s="119" t="s">
        <v>55</v>
      </c>
      <c r="U153" s="119" t="s">
        <v>55</v>
      </c>
      <c r="V153" s="119" t="s">
        <v>55</v>
      </c>
      <c r="W153" s="119" t="s">
        <v>55</v>
      </c>
      <c r="X153" s="119" t="s">
        <v>55</v>
      </c>
      <c r="Y153" s="119" t="s">
        <v>55</v>
      </c>
      <c r="Z153" s="119" t="s">
        <v>55</v>
      </c>
      <c r="AA153" s="119" t="s">
        <v>56</v>
      </c>
      <c r="AB153" s="119" t="s">
        <v>56</v>
      </c>
      <c r="AC153" s="119" t="s">
        <v>56</v>
      </c>
      <c r="AD153" s="119" t="s">
        <v>56</v>
      </c>
      <c r="AE153" s="119" t="s">
        <v>56</v>
      </c>
      <c r="AF153" s="119" t="s">
        <v>56</v>
      </c>
      <c r="AG153" s="119" t="s">
        <v>56</v>
      </c>
      <c r="AH153" s="119" t="s">
        <v>56</v>
      </c>
      <c r="AI153" s="119" t="s">
        <v>56</v>
      </c>
      <c r="AJ153" s="119" t="s">
        <v>56</v>
      </c>
      <c r="AK153" s="119" t="s">
        <v>56</v>
      </c>
      <c r="AL153" s="119" t="s">
        <v>56</v>
      </c>
      <c r="AM153" s="119">
        <v>0</v>
      </c>
      <c r="AN153" s="119">
        <v>0</v>
      </c>
      <c r="AO153" s="119">
        <v>0</v>
      </c>
      <c r="AP153" s="119">
        <v>0</v>
      </c>
      <c r="AQ153" s="119">
        <v>0</v>
      </c>
      <c r="AR153" s="119">
        <v>0</v>
      </c>
      <c r="AS153" s="119">
        <v>0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119">
        <v>0</v>
      </c>
      <c r="AZ153" s="119">
        <v>0</v>
      </c>
      <c r="BA153" s="119">
        <v>0</v>
      </c>
      <c r="BB153" s="119">
        <v>0</v>
      </c>
      <c r="BC153" s="119">
        <v>0</v>
      </c>
      <c r="BD153" s="119">
        <v>0</v>
      </c>
      <c r="BE153" s="119">
        <v>0</v>
      </c>
      <c r="BF153" s="119">
        <v>0</v>
      </c>
      <c r="BG153" s="119">
        <v>0</v>
      </c>
      <c r="BH153" s="119" t="s">
        <v>55</v>
      </c>
      <c r="BI153" s="119" t="s">
        <v>55</v>
      </c>
      <c r="BJ153" s="119" t="s">
        <v>55</v>
      </c>
      <c r="BK153" s="119" t="s">
        <v>55</v>
      </c>
      <c r="BL153" s="119">
        <v>0</v>
      </c>
      <c r="BM153" s="119" t="s">
        <v>544</v>
      </c>
    </row>
    <row r="154" spans="1:65" s="119" customFormat="1" ht="11.4" x14ac:dyDescent="0.2">
      <c r="A154" s="119" t="s">
        <v>73</v>
      </c>
      <c r="B154" s="119">
        <v>0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119">
        <v>0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19" t="s">
        <v>55</v>
      </c>
      <c r="P154" s="119" t="s">
        <v>55</v>
      </c>
      <c r="Q154" s="119" t="s">
        <v>55</v>
      </c>
      <c r="R154" s="119" t="s">
        <v>55</v>
      </c>
      <c r="S154" s="119" t="s">
        <v>55</v>
      </c>
      <c r="T154" s="119" t="s">
        <v>55</v>
      </c>
      <c r="U154" s="119" t="s">
        <v>55</v>
      </c>
      <c r="V154" s="119" t="s">
        <v>55</v>
      </c>
      <c r="W154" s="119" t="s">
        <v>55</v>
      </c>
      <c r="X154" s="119" t="s">
        <v>55</v>
      </c>
      <c r="Y154" s="119" t="s">
        <v>55</v>
      </c>
      <c r="Z154" s="119" t="s">
        <v>55</v>
      </c>
      <c r="AA154" s="119" t="s">
        <v>56</v>
      </c>
      <c r="AB154" s="119" t="s">
        <v>56</v>
      </c>
      <c r="AC154" s="119" t="s">
        <v>56</v>
      </c>
      <c r="AD154" s="119" t="s">
        <v>56</v>
      </c>
      <c r="AE154" s="119" t="s">
        <v>56</v>
      </c>
      <c r="AF154" s="119" t="s">
        <v>56</v>
      </c>
      <c r="AG154" s="119" t="s">
        <v>56</v>
      </c>
      <c r="AH154" s="119" t="s">
        <v>56</v>
      </c>
      <c r="AI154" s="119" t="s">
        <v>56</v>
      </c>
      <c r="AJ154" s="119" t="s">
        <v>56</v>
      </c>
      <c r="AK154" s="119" t="s">
        <v>56</v>
      </c>
      <c r="AL154" s="119" t="s">
        <v>56</v>
      </c>
      <c r="AM154" s="119">
        <v>0</v>
      </c>
      <c r="AN154" s="119">
        <v>0</v>
      </c>
      <c r="AO154" s="119">
        <v>0</v>
      </c>
      <c r="AP154" s="119">
        <v>0</v>
      </c>
      <c r="AQ154" s="119">
        <v>0</v>
      </c>
      <c r="AR154" s="119">
        <v>0</v>
      </c>
      <c r="AS154" s="119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119">
        <v>0</v>
      </c>
      <c r="AZ154" s="119">
        <v>0</v>
      </c>
      <c r="BA154" s="119">
        <v>0</v>
      </c>
      <c r="BB154" s="119">
        <v>0</v>
      </c>
      <c r="BC154" s="119">
        <v>0</v>
      </c>
      <c r="BD154" s="119">
        <v>0</v>
      </c>
      <c r="BE154" s="119">
        <v>0</v>
      </c>
      <c r="BF154" s="119">
        <v>0</v>
      </c>
      <c r="BG154" s="119">
        <v>0</v>
      </c>
      <c r="BH154" s="119" t="s">
        <v>55</v>
      </c>
      <c r="BI154" s="119" t="s">
        <v>55</v>
      </c>
      <c r="BJ154" s="119" t="s">
        <v>55</v>
      </c>
      <c r="BK154" s="119" t="s">
        <v>55</v>
      </c>
      <c r="BL154" s="119">
        <v>0</v>
      </c>
      <c r="BM154" s="119" t="s">
        <v>545</v>
      </c>
    </row>
    <row r="155" spans="1:65" s="119" customFormat="1" ht="11.4" x14ac:dyDescent="0.2">
      <c r="A155" s="119" t="s">
        <v>74</v>
      </c>
      <c r="B155" s="119">
        <v>0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 t="s">
        <v>55</v>
      </c>
      <c r="P155" s="119" t="s">
        <v>55</v>
      </c>
      <c r="Q155" s="119" t="s">
        <v>55</v>
      </c>
      <c r="R155" s="119" t="s">
        <v>55</v>
      </c>
      <c r="S155" s="119" t="s">
        <v>55</v>
      </c>
      <c r="T155" s="119" t="s">
        <v>55</v>
      </c>
      <c r="U155" s="119" t="s">
        <v>55</v>
      </c>
      <c r="V155" s="119" t="s">
        <v>55</v>
      </c>
      <c r="W155" s="119" t="s">
        <v>55</v>
      </c>
      <c r="X155" s="119" t="s">
        <v>55</v>
      </c>
      <c r="Y155" s="119" t="s">
        <v>55</v>
      </c>
      <c r="Z155" s="119" t="s">
        <v>55</v>
      </c>
      <c r="AA155" s="119" t="s">
        <v>56</v>
      </c>
      <c r="AB155" s="119" t="s">
        <v>56</v>
      </c>
      <c r="AC155" s="119" t="s">
        <v>56</v>
      </c>
      <c r="AD155" s="119" t="s">
        <v>56</v>
      </c>
      <c r="AE155" s="119" t="s">
        <v>56</v>
      </c>
      <c r="AF155" s="119" t="s">
        <v>56</v>
      </c>
      <c r="AG155" s="119" t="s">
        <v>56</v>
      </c>
      <c r="AH155" s="119" t="s">
        <v>56</v>
      </c>
      <c r="AI155" s="119" t="s">
        <v>56</v>
      </c>
      <c r="AJ155" s="119" t="s">
        <v>56</v>
      </c>
      <c r="AK155" s="119" t="s">
        <v>56</v>
      </c>
      <c r="AL155" s="119" t="s">
        <v>56</v>
      </c>
      <c r="AM155" s="119">
        <v>0</v>
      </c>
      <c r="AN155" s="119">
        <v>0</v>
      </c>
      <c r="AO155" s="119">
        <v>0</v>
      </c>
      <c r="AP155" s="119">
        <v>0</v>
      </c>
      <c r="AQ155" s="119">
        <v>0</v>
      </c>
      <c r="AR155" s="119">
        <v>0</v>
      </c>
      <c r="AS155" s="119">
        <v>0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119">
        <v>0</v>
      </c>
      <c r="AZ155" s="119">
        <v>0</v>
      </c>
      <c r="BA155" s="119">
        <v>0</v>
      </c>
      <c r="BB155" s="119">
        <v>0</v>
      </c>
      <c r="BC155" s="119">
        <v>0</v>
      </c>
      <c r="BD155" s="119">
        <v>0</v>
      </c>
      <c r="BE155" s="119">
        <v>0</v>
      </c>
      <c r="BF155" s="119">
        <v>0</v>
      </c>
      <c r="BG155" s="119">
        <v>0</v>
      </c>
      <c r="BH155" s="119" t="s">
        <v>55</v>
      </c>
      <c r="BI155" s="119" t="s">
        <v>55</v>
      </c>
      <c r="BJ155" s="119" t="s">
        <v>55</v>
      </c>
      <c r="BK155" s="119" t="s">
        <v>55</v>
      </c>
      <c r="BL155" s="119">
        <v>0</v>
      </c>
      <c r="BM155" s="119" t="s">
        <v>544</v>
      </c>
    </row>
    <row r="156" spans="1:65" s="119" customFormat="1" ht="11.4" x14ac:dyDescent="0.2">
      <c r="A156" s="119" t="s">
        <v>74</v>
      </c>
      <c r="B156" s="119">
        <v>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 t="s">
        <v>55</v>
      </c>
      <c r="P156" s="119" t="s">
        <v>55</v>
      </c>
      <c r="Q156" s="119" t="s">
        <v>55</v>
      </c>
      <c r="R156" s="119" t="s">
        <v>55</v>
      </c>
      <c r="S156" s="119" t="s">
        <v>55</v>
      </c>
      <c r="T156" s="119" t="s">
        <v>55</v>
      </c>
      <c r="U156" s="119" t="s">
        <v>55</v>
      </c>
      <c r="V156" s="119" t="s">
        <v>55</v>
      </c>
      <c r="W156" s="119" t="s">
        <v>55</v>
      </c>
      <c r="X156" s="119" t="s">
        <v>55</v>
      </c>
      <c r="Y156" s="119" t="s">
        <v>55</v>
      </c>
      <c r="Z156" s="119" t="s">
        <v>55</v>
      </c>
      <c r="AA156" s="119" t="s">
        <v>56</v>
      </c>
      <c r="AB156" s="119" t="s">
        <v>56</v>
      </c>
      <c r="AC156" s="119" t="s">
        <v>56</v>
      </c>
      <c r="AD156" s="119" t="s">
        <v>56</v>
      </c>
      <c r="AE156" s="119" t="s">
        <v>56</v>
      </c>
      <c r="AF156" s="119" t="s">
        <v>56</v>
      </c>
      <c r="AG156" s="119" t="s">
        <v>56</v>
      </c>
      <c r="AH156" s="119" t="s">
        <v>56</v>
      </c>
      <c r="AI156" s="119" t="s">
        <v>56</v>
      </c>
      <c r="AJ156" s="119" t="s">
        <v>56</v>
      </c>
      <c r="AK156" s="119" t="s">
        <v>56</v>
      </c>
      <c r="AL156" s="119" t="s">
        <v>56</v>
      </c>
      <c r="AM156" s="119">
        <v>0</v>
      </c>
      <c r="AN156" s="119">
        <v>0</v>
      </c>
      <c r="AO156" s="119">
        <v>0</v>
      </c>
      <c r="AP156" s="119">
        <v>0</v>
      </c>
      <c r="AQ156" s="119">
        <v>0</v>
      </c>
      <c r="AR156" s="119">
        <v>0</v>
      </c>
      <c r="AS156" s="119">
        <v>0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119">
        <v>0</v>
      </c>
      <c r="AZ156" s="119">
        <v>0</v>
      </c>
      <c r="BA156" s="119">
        <v>0</v>
      </c>
      <c r="BB156" s="119">
        <v>0</v>
      </c>
      <c r="BC156" s="119">
        <v>0</v>
      </c>
      <c r="BD156" s="119">
        <v>0</v>
      </c>
      <c r="BE156" s="119">
        <v>0</v>
      </c>
      <c r="BF156" s="119">
        <v>0</v>
      </c>
      <c r="BG156" s="119">
        <v>0</v>
      </c>
      <c r="BH156" s="119" t="s">
        <v>55</v>
      </c>
      <c r="BI156" s="119" t="s">
        <v>55</v>
      </c>
      <c r="BJ156" s="119" t="s">
        <v>55</v>
      </c>
      <c r="BK156" s="119" t="s">
        <v>55</v>
      </c>
      <c r="BL156" s="119">
        <v>0</v>
      </c>
      <c r="BM156" s="119" t="s">
        <v>545</v>
      </c>
    </row>
    <row r="157" spans="1:65" s="119" customFormat="1" ht="11.4" x14ac:dyDescent="0.2">
      <c r="A157" s="119" t="s">
        <v>75</v>
      </c>
      <c r="B157" s="119">
        <v>0</v>
      </c>
      <c r="C157" s="119">
        <v>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 t="s">
        <v>55</v>
      </c>
      <c r="P157" s="119" t="s">
        <v>55</v>
      </c>
      <c r="Q157" s="119" t="s">
        <v>55</v>
      </c>
      <c r="R157" s="119" t="s">
        <v>55</v>
      </c>
      <c r="S157" s="119" t="s">
        <v>55</v>
      </c>
      <c r="T157" s="119" t="s">
        <v>55</v>
      </c>
      <c r="U157" s="119" t="s">
        <v>55</v>
      </c>
      <c r="V157" s="119" t="s">
        <v>55</v>
      </c>
      <c r="W157" s="119" t="s">
        <v>55</v>
      </c>
      <c r="X157" s="119" t="s">
        <v>55</v>
      </c>
      <c r="Y157" s="119" t="s">
        <v>55</v>
      </c>
      <c r="Z157" s="119" t="s">
        <v>55</v>
      </c>
      <c r="AA157" s="119" t="s">
        <v>56</v>
      </c>
      <c r="AB157" s="119" t="s">
        <v>56</v>
      </c>
      <c r="AC157" s="119" t="s">
        <v>56</v>
      </c>
      <c r="AD157" s="119" t="s">
        <v>56</v>
      </c>
      <c r="AE157" s="119" t="s">
        <v>56</v>
      </c>
      <c r="AF157" s="119" t="s">
        <v>56</v>
      </c>
      <c r="AG157" s="119" t="s">
        <v>56</v>
      </c>
      <c r="AH157" s="119" t="s">
        <v>56</v>
      </c>
      <c r="AI157" s="119" t="s">
        <v>56</v>
      </c>
      <c r="AJ157" s="119" t="s">
        <v>56</v>
      </c>
      <c r="AK157" s="119" t="s">
        <v>56</v>
      </c>
      <c r="AL157" s="119" t="s">
        <v>56</v>
      </c>
      <c r="AM157" s="119">
        <v>0</v>
      </c>
      <c r="AN157" s="119">
        <v>0</v>
      </c>
      <c r="AO157" s="119">
        <v>0</v>
      </c>
      <c r="AP157" s="119">
        <v>0</v>
      </c>
      <c r="AQ157" s="119">
        <v>0</v>
      </c>
      <c r="AR157" s="119">
        <v>0</v>
      </c>
      <c r="AS157" s="119">
        <v>0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119">
        <v>0</v>
      </c>
      <c r="AZ157" s="119">
        <v>0</v>
      </c>
      <c r="BA157" s="119">
        <v>0</v>
      </c>
      <c r="BB157" s="119">
        <v>0</v>
      </c>
      <c r="BC157" s="119">
        <v>0</v>
      </c>
      <c r="BD157" s="119">
        <v>0</v>
      </c>
      <c r="BE157" s="119">
        <v>0</v>
      </c>
      <c r="BF157" s="119">
        <v>0</v>
      </c>
      <c r="BG157" s="119">
        <v>0</v>
      </c>
      <c r="BH157" s="119" t="s">
        <v>55</v>
      </c>
      <c r="BI157" s="119" t="s">
        <v>55</v>
      </c>
      <c r="BJ157" s="119" t="s">
        <v>55</v>
      </c>
      <c r="BK157" s="119" t="s">
        <v>55</v>
      </c>
      <c r="BL157" s="119">
        <v>0</v>
      </c>
      <c r="BM157" s="119" t="s">
        <v>544</v>
      </c>
    </row>
    <row r="158" spans="1:65" s="119" customFormat="1" ht="11.4" x14ac:dyDescent="0.2">
      <c r="A158" s="119" t="s">
        <v>75</v>
      </c>
      <c r="B158" s="119">
        <v>0</v>
      </c>
      <c r="C158" s="119">
        <v>0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 t="s">
        <v>55</v>
      </c>
      <c r="P158" s="119" t="s">
        <v>55</v>
      </c>
      <c r="Q158" s="119" t="s">
        <v>55</v>
      </c>
      <c r="R158" s="119" t="s">
        <v>55</v>
      </c>
      <c r="S158" s="119" t="s">
        <v>55</v>
      </c>
      <c r="T158" s="119" t="s">
        <v>55</v>
      </c>
      <c r="U158" s="119" t="s">
        <v>55</v>
      </c>
      <c r="V158" s="119" t="s">
        <v>55</v>
      </c>
      <c r="W158" s="119" t="s">
        <v>55</v>
      </c>
      <c r="X158" s="119" t="s">
        <v>55</v>
      </c>
      <c r="Y158" s="119" t="s">
        <v>55</v>
      </c>
      <c r="Z158" s="119" t="s">
        <v>55</v>
      </c>
      <c r="AA158" s="119" t="s">
        <v>56</v>
      </c>
      <c r="AB158" s="119" t="s">
        <v>56</v>
      </c>
      <c r="AC158" s="119" t="s">
        <v>56</v>
      </c>
      <c r="AD158" s="119" t="s">
        <v>56</v>
      </c>
      <c r="AE158" s="119" t="s">
        <v>56</v>
      </c>
      <c r="AF158" s="119" t="s">
        <v>56</v>
      </c>
      <c r="AG158" s="119" t="s">
        <v>56</v>
      </c>
      <c r="AH158" s="119" t="s">
        <v>56</v>
      </c>
      <c r="AI158" s="119" t="s">
        <v>56</v>
      </c>
      <c r="AJ158" s="119" t="s">
        <v>56</v>
      </c>
      <c r="AK158" s="119" t="s">
        <v>56</v>
      </c>
      <c r="AL158" s="119" t="s">
        <v>56</v>
      </c>
      <c r="AM158" s="119">
        <v>0</v>
      </c>
      <c r="AN158" s="119">
        <v>0</v>
      </c>
      <c r="AO158" s="119">
        <v>0</v>
      </c>
      <c r="AP158" s="119">
        <v>0</v>
      </c>
      <c r="AQ158" s="119">
        <v>0</v>
      </c>
      <c r="AR158" s="119">
        <v>0</v>
      </c>
      <c r="AS158" s="119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119">
        <v>0</v>
      </c>
      <c r="AZ158" s="119">
        <v>0</v>
      </c>
      <c r="BA158" s="119">
        <v>0</v>
      </c>
      <c r="BB158" s="119">
        <v>0</v>
      </c>
      <c r="BC158" s="119">
        <v>0</v>
      </c>
      <c r="BD158" s="119">
        <v>0</v>
      </c>
      <c r="BE158" s="119">
        <v>0</v>
      </c>
      <c r="BF158" s="119">
        <v>0</v>
      </c>
      <c r="BG158" s="119">
        <v>0</v>
      </c>
      <c r="BH158" s="119" t="s">
        <v>55</v>
      </c>
      <c r="BI158" s="119" t="s">
        <v>55</v>
      </c>
      <c r="BJ158" s="119" t="s">
        <v>55</v>
      </c>
      <c r="BK158" s="119" t="s">
        <v>55</v>
      </c>
      <c r="BL158" s="119">
        <v>0</v>
      </c>
      <c r="BM158" s="119" t="s">
        <v>545</v>
      </c>
    </row>
    <row r="159" spans="1:65" s="119" customFormat="1" ht="11.4" x14ac:dyDescent="0.2">
      <c r="A159" s="119" t="s">
        <v>76</v>
      </c>
      <c r="B159" s="119">
        <v>0</v>
      </c>
      <c r="C159" s="119">
        <v>0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 t="s">
        <v>55</v>
      </c>
      <c r="P159" s="119" t="s">
        <v>55</v>
      </c>
      <c r="Q159" s="119" t="s">
        <v>55</v>
      </c>
      <c r="R159" s="119" t="s">
        <v>55</v>
      </c>
      <c r="S159" s="119" t="s">
        <v>55</v>
      </c>
      <c r="T159" s="119" t="s">
        <v>55</v>
      </c>
      <c r="U159" s="119" t="s">
        <v>55</v>
      </c>
      <c r="V159" s="119" t="s">
        <v>55</v>
      </c>
      <c r="W159" s="119" t="s">
        <v>55</v>
      </c>
      <c r="X159" s="119" t="s">
        <v>55</v>
      </c>
      <c r="Y159" s="119" t="s">
        <v>55</v>
      </c>
      <c r="Z159" s="119" t="s">
        <v>55</v>
      </c>
      <c r="AA159" s="119" t="s">
        <v>56</v>
      </c>
      <c r="AB159" s="119" t="s">
        <v>56</v>
      </c>
      <c r="AC159" s="119" t="s">
        <v>56</v>
      </c>
      <c r="AD159" s="119" t="s">
        <v>56</v>
      </c>
      <c r="AE159" s="119" t="s">
        <v>56</v>
      </c>
      <c r="AF159" s="119" t="s">
        <v>56</v>
      </c>
      <c r="AG159" s="119" t="s">
        <v>56</v>
      </c>
      <c r="AH159" s="119" t="s">
        <v>56</v>
      </c>
      <c r="AI159" s="119" t="s">
        <v>56</v>
      </c>
      <c r="AJ159" s="119" t="s">
        <v>56</v>
      </c>
      <c r="AK159" s="119" t="s">
        <v>56</v>
      </c>
      <c r="AL159" s="119" t="s">
        <v>56</v>
      </c>
      <c r="AM159" s="119">
        <v>0</v>
      </c>
      <c r="AN159" s="119">
        <v>0</v>
      </c>
      <c r="AO159" s="119">
        <v>0</v>
      </c>
      <c r="AP159" s="119">
        <v>0</v>
      </c>
      <c r="AQ159" s="119">
        <v>0</v>
      </c>
      <c r="AR159" s="119">
        <v>0</v>
      </c>
      <c r="AS159" s="119">
        <v>0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119">
        <v>0</v>
      </c>
      <c r="AZ159" s="119">
        <v>0</v>
      </c>
      <c r="BA159" s="119">
        <v>0</v>
      </c>
      <c r="BB159" s="119">
        <v>0</v>
      </c>
      <c r="BC159" s="119">
        <v>0</v>
      </c>
      <c r="BD159" s="119">
        <v>0</v>
      </c>
      <c r="BE159" s="119">
        <v>0</v>
      </c>
      <c r="BF159" s="119">
        <v>0</v>
      </c>
      <c r="BG159" s="119">
        <v>0</v>
      </c>
      <c r="BH159" s="119" t="s">
        <v>55</v>
      </c>
      <c r="BI159" s="119" t="s">
        <v>55</v>
      </c>
      <c r="BJ159" s="119" t="s">
        <v>55</v>
      </c>
      <c r="BK159" s="119" t="s">
        <v>55</v>
      </c>
      <c r="BL159" s="119">
        <v>0</v>
      </c>
      <c r="BM159" s="119" t="s">
        <v>544</v>
      </c>
    </row>
    <row r="160" spans="1:65" s="119" customFormat="1" ht="11.4" x14ac:dyDescent="0.2">
      <c r="A160" s="119" t="s">
        <v>76</v>
      </c>
      <c r="B160" s="119">
        <v>0</v>
      </c>
      <c r="C160" s="119">
        <v>0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 t="s">
        <v>55</v>
      </c>
      <c r="P160" s="119" t="s">
        <v>55</v>
      </c>
      <c r="Q160" s="119" t="s">
        <v>55</v>
      </c>
      <c r="R160" s="119" t="s">
        <v>55</v>
      </c>
      <c r="S160" s="119" t="s">
        <v>55</v>
      </c>
      <c r="T160" s="119" t="s">
        <v>55</v>
      </c>
      <c r="U160" s="119" t="s">
        <v>55</v>
      </c>
      <c r="V160" s="119" t="s">
        <v>55</v>
      </c>
      <c r="W160" s="119" t="s">
        <v>55</v>
      </c>
      <c r="X160" s="119" t="s">
        <v>55</v>
      </c>
      <c r="Y160" s="119" t="s">
        <v>55</v>
      </c>
      <c r="Z160" s="119" t="s">
        <v>55</v>
      </c>
      <c r="AA160" s="119" t="s">
        <v>56</v>
      </c>
      <c r="AB160" s="119" t="s">
        <v>56</v>
      </c>
      <c r="AC160" s="119" t="s">
        <v>56</v>
      </c>
      <c r="AD160" s="119" t="s">
        <v>56</v>
      </c>
      <c r="AE160" s="119" t="s">
        <v>56</v>
      </c>
      <c r="AF160" s="119" t="s">
        <v>56</v>
      </c>
      <c r="AG160" s="119" t="s">
        <v>56</v>
      </c>
      <c r="AH160" s="119" t="s">
        <v>56</v>
      </c>
      <c r="AI160" s="119" t="s">
        <v>56</v>
      </c>
      <c r="AJ160" s="119" t="s">
        <v>56</v>
      </c>
      <c r="AK160" s="119" t="s">
        <v>56</v>
      </c>
      <c r="AL160" s="119" t="s">
        <v>56</v>
      </c>
      <c r="AM160" s="119">
        <v>0</v>
      </c>
      <c r="AN160" s="119">
        <v>0</v>
      </c>
      <c r="AO160" s="119">
        <v>0</v>
      </c>
      <c r="AP160" s="119">
        <v>0</v>
      </c>
      <c r="AQ160" s="119">
        <v>0</v>
      </c>
      <c r="AR160" s="119">
        <v>0</v>
      </c>
      <c r="AS160" s="119">
        <v>0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119">
        <v>0</v>
      </c>
      <c r="AZ160" s="119">
        <v>0</v>
      </c>
      <c r="BA160" s="119">
        <v>0</v>
      </c>
      <c r="BB160" s="119">
        <v>0</v>
      </c>
      <c r="BC160" s="119">
        <v>0</v>
      </c>
      <c r="BD160" s="119">
        <v>0</v>
      </c>
      <c r="BE160" s="119">
        <v>0</v>
      </c>
      <c r="BF160" s="119">
        <v>0</v>
      </c>
      <c r="BG160" s="119">
        <v>0</v>
      </c>
      <c r="BH160" s="119" t="s">
        <v>55</v>
      </c>
      <c r="BI160" s="119" t="s">
        <v>55</v>
      </c>
      <c r="BJ160" s="119" t="s">
        <v>55</v>
      </c>
      <c r="BK160" s="119" t="s">
        <v>55</v>
      </c>
      <c r="BL160" s="119">
        <v>0</v>
      </c>
      <c r="BM160" s="119" t="s">
        <v>545</v>
      </c>
    </row>
    <row r="161" spans="1:65" s="119" customFormat="1" ht="11.4" x14ac:dyDescent="0.2">
      <c r="A161" s="119" t="s">
        <v>77</v>
      </c>
      <c r="B161" s="119">
        <v>1</v>
      </c>
      <c r="C161" s="119">
        <v>0</v>
      </c>
      <c r="D161" s="119">
        <v>1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>
        <v>0</v>
      </c>
      <c r="P161" s="119">
        <v>100</v>
      </c>
      <c r="Q161" s="119">
        <v>0</v>
      </c>
      <c r="R161" s="119">
        <v>0</v>
      </c>
      <c r="S161" s="119">
        <v>0</v>
      </c>
      <c r="T161" s="119">
        <v>0</v>
      </c>
      <c r="U161" s="119">
        <v>0</v>
      </c>
      <c r="V161" s="119">
        <v>0</v>
      </c>
      <c r="W161" s="119">
        <v>0</v>
      </c>
      <c r="X161" s="119">
        <v>0</v>
      </c>
      <c r="Y161" s="119">
        <v>0</v>
      </c>
      <c r="Z161" s="119">
        <v>0</v>
      </c>
      <c r="AA161" s="119" t="s">
        <v>56</v>
      </c>
      <c r="AB161" s="119" t="s">
        <v>171</v>
      </c>
      <c r="AC161" s="119" t="s">
        <v>56</v>
      </c>
      <c r="AD161" s="119" t="s">
        <v>56</v>
      </c>
      <c r="AE161" s="119" t="s">
        <v>56</v>
      </c>
      <c r="AF161" s="119" t="s">
        <v>56</v>
      </c>
      <c r="AG161" s="119" t="s">
        <v>56</v>
      </c>
      <c r="AH161" s="119" t="s">
        <v>56</v>
      </c>
      <c r="AI161" s="119" t="s">
        <v>56</v>
      </c>
      <c r="AJ161" s="119" t="s">
        <v>56</v>
      </c>
      <c r="AK161" s="119" t="s">
        <v>56</v>
      </c>
      <c r="AL161" s="119" t="s">
        <v>56</v>
      </c>
      <c r="AM161" s="119">
        <v>0</v>
      </c>
      <c r="AN161" s="119">
        <v>0</v>
      </c>
      <c r="AO161" s="119">
        <v>0</v>
      </c>
      <c r="AP161" s="119">
        <v>1</v>
      </c>
      <c r="AQ161" s="119">
        <v>0</v>
      </c>
      <c r="AR161" s="119">
        <v>0</v>
      </c>
      <c r="AS161" s="119">
        <v>0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119">
        <v>0</v>
      </c>
      <c r="AZ161" s="119">
        <v>0</v>
      </c>
      <c r="BA161" s="119">
        <v>0</v>
      </c>
      <c r="BB161" s="119">
        <v>0</v>
      </c>
      <c r="BC161" s="119">
        <v>0</v>
      </c>
      <c r="BD161" s="119">
        <v>0</v>
      </c>
      <c r="BE161" s="119">
        <v>0</v>
      </c>
      <c r="BF161" s="119">
        <v>0</v>
      </c>
      <c r="BG161" s="119">
        <v>0</v>
      </c>
      <c r="BH161" s="119">
        <v>17.2</v>
      </c>
      <c r="BI161" s="119" t="s">
        <v>55</v>
      </c>
      <c r="BJ161" s="119" t="s">
        <v>55</v>
      </c>
      <c r="BK161" s="119" t="s">
        <v>55</v>
      </c>
      <c r="BL161" s="119">
        <v>0</v>
      </c>
      <c r="BM161" s="119" t="s">
        <v>544</v>
      </c>
    </row>
    <row r="162" spans="1:65" s="119" customFormat="1" ht="11.4" x14ac:dyDescent="0.2">
      <c r="A162" s="119" t="s">
        <v>77</v>
      </c>
      <c r="B162" s="119">
        <v>1</v>
      </c>
      <c r="C162" s="119">
        <v>0</v>
      </c>
      <c r="D162" s="119">
        <v>1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100</v>
      </c>
      <c r="Q162" s="119">
        <v>0</v>
      </c>
      <c r="R162" s="119">
        <v>0</v>
      </c>
      <c r="S162" s="119">
        <v>0</v>
      </c>
      <c r="T162" s="119">
        <v>0</v>
      </c>
      <c r="U162" s="119">
        <v>0</v>
      </c>
      <c r="V162" s="119">
        <v>0</v>
      </c>
      <c r="W162" s="119">
        <v>0</v>
      </c>
      <c r="X162" s="119">
        <v>0</v>
      </c>
      <c r="Y162" s="119">
        <v>0</v>
      </c>
      <c r="Z162" s="119">
        <v>0</v>
      </c>
      <c r="AA162" s="119" t="s">
        <v>56</v>
      </c>
      <c r="AB162" s="119" t="s">
        <v>517</v>
      </c>
      <c r="AC162" s="119" t="s">
        <v>56</v>
      </c>
      <c r="AD162" s="119" t="s">
        <v>56</v>
      </c>
      <c r="AE162" s="119" t="s">
        <v>56</v>
      </c>
      <c r="AF162" s="119" t="s">
        <v>56</v>
      </c>
      <c r="AG162" s="119" t="s">
        <v>56</v>
      </c>
      <c r="AH162" s="119" t="s">
        <v>56</v>
      </c>
      <c r="AI162" s="119" t="s">
        <v>56</v>
      </c>
      <c r="AJ162" s="119" t="s">
        <v>56</v>
      </c>
      <c r="AK162" s="119" t="s">
        <v>56</v>
      </c>
      <c r="AL162" s="119" t="s">
        <v>56</v>
      </c>
      <c r="AM162" s="119">
        <v>0</v>
      </c>
      <c r="AN162" s="119">
        <v>0</v>
      </c>
      <c r="AO162" s="119">
        <v>0</v>
      </c>
      <c r="AP162" s="119">
        <v>1</v>
      </c>
      <c r="AQ162" s="119">
        <v>0</v>
      </c>
      <c r="AR162" s="119">
        <v>0</v>
      </c>
      <c r="AS162" s="119">
        <v>0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119">
        <v>0</v>
      </c>
      <c r="AZ162" s="119">
        <v>0</v>
      </c>
      <c r="BA162" s="119">
        <v>0</v>
      </c>
      <c r="BB162" s="119">
        <v>0</v>
      </c>
      <c r="BC162" s="119">
        <v>0</v>
      </c>
      <c r="BD162" s="119">
        <v>0</v>
      </c>
      <c r="BE162" s="119">
        <v>0</v>
      </c>
      <c r="BF162" s="119">
        <v>0</v>
      </c>
      <c r="BG162" s="119">
        <v>0</v>
      </c>
      <c r="BH162" s="119">
        <v>19.8</v>
      </c>
      <c r="BI162" s="119" t="s">
        <v>55</v>
      </c>
      <c r="BJ162" s="119" t="s">
        <v>55</v>
      </c>
      <c r="BK162" s="119" t="s">
        <v>55</v>
      </c>
      <c r="BL162" s="119">
        <v>0</v>
      </c>
      <c r="BM162" s="119" t="s">
        <v>545</v>
      </c>
    </row>
    <row r="163" spans="1:65" s="119" customFormat="1" ht="11.4" x14ac:dyDescent="0.2">
      <c r="A163" s="119" t="s">
        <v>78</v>
      </c>
      <c r="B163" s="119">
        <v>0</v>
      </c>
      <c r="C163" s="119">
        <v>0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119">
        <v>0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 t="s">
        <v>55</v>
      </c>
      <c r="P163" s="119" t="s">
        <v>55</v>
      </c>
      <c r="Q163" s="119" t="s">
        <v>55</v>
      </c>
      <c r="R163" s="119" t="s">
        <v>55</v>
      </c>
      <c r="S163" s="119" t="s">
        <v>55</v>
      </c>
      <c r="T163" s="119" t="s">
        <v>55</v>
      </c>
      <c r="U163" s="119" t="s">
        <v>55</v>
      </c>
      <c r="V163" s="119" t="s">
        <v>55</v>
      </c>
      <c r="W163" s="119" t="s">
        <v>55</v>
      </c>
      <c r="X163" s="119" t="s">
        <v>55</v>
      </c>
      <c r="Y163" s="119" t="s">
        <v>55</v>
      </c>
      <c r="Z163" s="119" t="s">
        <v>55</v>
      </c>
      <c r="AA163" s="119" t="s">
        <v>56</v>
      </c>
      <c r="AB163" s="119" t="s">
        <v>56</v>
      </c>
      <c r="AC163" s="119" t="s">
        <v>56</v>
      </c>
      <c r="AD163" s="119" t="s">
        <v>56</v>
      </c>
      <c r="AE163" s="119" t="s">
        <v>56</v>
      </c>
      <c r="AF163" s="119" t="s">
        <v>56</v>
      </c>
      <c r="AG163" s="119" t="s">
        <v>56</v>
      </c>
      <c r="AH163" s="119" t="s">
        <v>56</v>
      </c>
      <c r="AI163" s="119" t="s">
        <v>56</v>
      </c>
      <c r="AJ163" s="119" t="s">
        <v>56</v>
      </c>
      <c r="AK163" s="119" t="s">
        <v>56</v>
      </c>
      <c r="AL163" s="119" t="s">
        <v>56</v>
      </c>
      <c r="AM163" s="119">
        <v>0</v>
      </c>
      <c r="AN163" s="119">
        <v>0</v>
      </c>
      <c r="AO163" s="119">
        <v>0</v>
      </c>
      <c r="AP163" s="119">
        <v>0</v>
      </c>
      <c r="AQ163" s="119">
        <v>0</v>
      </c>
      <c r="AR163" s="119">
        <v>0</v>
      </c>
      <c r="AS163" s="119">
        <v>0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119">
        <v>0</v>
      </c>
      <c r="AZ163" s="119">
        <v>0</v>
      </c>
      <c r="BA163" s="119">
        <v>0</v>
      </c>
      <c r="BB163" s="119">
        <v>0</v>
      </c>
      <c r="BC163" s="119">
        <v>0</v>
      </c>
      <c r="BD163" s="119">
        <v>0</v>
      </c>
      <c r="BE163" s="119">
        <v>0</v>
      </c>
      <c r="BF163" s="119">
        <v>0</v>
      </c>
      <c r="BG163" s="119">
        <v>0</v>
      </c>
      <c r="BH163" s="119" t="s">
        <v>55</v>
      </c>
      <c r="BI163" s="119" t="s">
        <v>55</v>
      </c>
      <c r="BJ163" s="119" t="s">
        <v>55</v>
      </c>
      <c r="BK163" s="119" t="s">
        <v>55</v>
      </c>
      <c r="BL163" s="119">
        <v>0</v>
      </c>
      <c r="BM163" s="119" t="s">
        <v>544</v>
      </c>
    </row>
    <row r="164" spans="1:65" s="119" customFormat="1" ht="11.4" x14ac:dyDescent="0.2">
      <c r="A164" s="119" t="s">
        <v>78</v>
      </c>
      <c r="B164" s="119">
        <v>0</v>
      </c>
      <c r="C164" s="119">
        <v>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 t="s">
        <v>55</v>
      </c>
      <c r="P164" s="119" t="s">
        <v>55</v>
      </c>
      <c r="Q164" s="119" t="s">
        <v>55</v>
      </c>
      <c r="R164" s="119" t="s">
        <v>55</v>
      </c>
      <c r="S164" s="119" t="s">
        <v>55</v>
      </c>
      <c r="T164" s="119" t="s">
        <v>55</v>
      </c>
      <c r="U164" s="119" t="s">
        <v>55</v>
      </c>
      <c r="V164" s="119" t="s">
        <v>55</v>
      </c>
      <c r="W164" s="119" t="s">
        <v>55</v>
      </c>
      <c r="X164" s="119" t="s">
        <v>55</v>
      </c>
      <c r="Y164" s="119" t="s">
        <v>55</v>
      </c>
      <c r="Z164" s="119" t="s">
        <v>55</v>
      </c>
      <c r="AA164" s="119" t="s">
        <v>56</v>
      </c>
      <c r="AB164" s="119" t="s">
        <v>56</v>
      </c>
      <c r="AC164" s="119" t="s">
        <v>56</v>
      </c>
      <c r="AD164" s="119" t="s">
        <v>56</v>
      </c>
      <c r="AE164" s="119" t="s">
        <v>56</v>
      </c>
      <c r="AF164" s="119" t="s">
        <v>56</v>
      </c>
      <c r="AG164" s="119" t="s">
        <v>56</v>
      </c>
      <c r="AH164" s="119" t="s">
        <v>56</v>
      </c>
      <c r="AI164" s="119" t="s">
        <v>56</v>
      </c>
      <c r="AJ164" s="119" t="s">
        <v>56</v>
      </c>
      <c r="AK164" s="119" t="s">
        <v>56</v>
      </c>
      <c r="AL164" s="119" t="s">
        <v>56</v>
      </c>
      <c r="AM164" s="119">
        <v>0</v>
      </c>
      <c r="AN164" s="119">
        <v>0</v>
      </c>
      <c r="AO164" s="119">
        <v>0</v>
      </c>
      <c r="AP164" s="119">
        <v>0</v>
      </c>
      <c r="AQ164" s="119">
        <v>0</v>
      </c>
      <c r="AR164" s="119">
        <v>0</v>
      </c>
      <c r="AS164" s="119">
        <v>0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119">
        <v>0</v>
      </c>
      <c r="AZ164" s="119">
        <v>0</v>
      </c>
      <c r="BA164" s="119">
        <v>0</v>
      </c>
      <c r="BB164" s="119">
        <v>0</v>
      </c>
      <c r="BC164" s="119">
        <v>0</v>
      </c>
      <c r="BD164" s="119">
        <v>0</v>
      </c>
      <c r="BE164" s="119">
        <v>0</v>
      </c>
      <c r="BF164" s="119">
        <v>0</v>
      </c>
      <c r="BG164" s="119">
        <v>0</v>
      </c>
      <c r="BH164" s="119" t="s">
        <v>55</v>
      </c>
      <c r="BI164" s="119" t="s">
        <v>55</v>
      </c>
      <c r="BJ164" s="119" t="s">
        <v>55</v>
      </c>
      <c r="BK164" s="119" t="s">
        <v>55</v>
      </c>
      <c r="BL164" s="119">
        <v>0</v>
      </c>
      <c r="BM164" s="119" t="s">
        <v>545</v>
      </c>
    </row>
    <row r="165" spans="1:65" s="119" customFormat="1" ht="11.4" x14ac:dyDescent="0.2">
      <c r="A165" s="119" t="s">
        <v>80</v>
      </c>
      <c r="B165" s="119">
        <v>0</v>
      </c>
      <c r="C165" s="119">
        <v>0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 t="s">
        <v>55</v>
      </c>
      <c r="P165" s="119" t="s">
        <v>55</v>
      </c>
      <c r="Q165" s="119" t="s">
        <v>55</v>
      </c>
      <c r="R165" s="119" t="s">
        <v>55</v>
      </c>
      <c r="S165" s="119" t="s">
        <v>55</v>
      </c>
      <c r="T165" s="119" t="s">
        <v>55</v>
      </c>
      <c r="U165" s="119" t="s">
        <v>55</v>
      </c>
      <c r="V165" s="119" t="s">
        <v>55</v>
      </c>
      <c r="W165" s="119" t="s">
        <v>55</v>
      </c>
      <c r="X165" s="119" t="s">
        <v>55</v>
      </c>
      <c r="Y165" s="119" t="s">
        <v>55</v>
      </c>
      <c r="Z165" s="119" t="s">
        <v>55</v>
      </c>
      <c r="AA165" s="119" t="s">
        <v>56</v>
      </c>
      <c r="AB165" s="119" t="s">
        <v>56</v>
      </c>
      <c r="AC165" s="119" t="s">
        <v>56</v>
      </c>
      <c r="AD165" s="119" t="s">
        <v>56</v>
      </c>
      <c r="AE165" s="119" t="s">
        <v>56</v>
      </c>
      <c r="AF165" s="119" t="s">
        <v>56</v>
      </c>
      <c r="AG165" s="119" t="s">
        <v>56</v>
      </c>
      <c r="AH165" s="119" t="s">
        <v>56</v>
      </c>
      <c r="AI165" s="119" t="s">
        <v>56</v>
      </c>
      <c r="AJ165" s="119" t="s">
        <v>56</v>
      </c>
      <c r="AK165" s="119" t="s">
        <v>56</v>
      </c>
      <c r="AL165" s="119" t="s">
        <v>56</v>
      </c>
      <c r="AM165" s="119">
        <v>0</v>
      </c>
      <c r="AN165" s="119">
        <v>0</v>
      </c>
      <c r="AO165" s="119">
        <v>0</v>
      </c>
      <c r="AP165" s="119">
        <v>0</v>
      </c>
      <c r="AQ165" s="119">
        <v>0</v>
      </c>
      <c r="AR165" s="119">
        <v>0</v>
      </c>
      <c r="AS165" s="119">
        <v>0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119">
        <v>0</v>
      </c>
      <c r="AZ165" s="119">
        <v>0</v>
      </c>
      <c r="BA165" s="119">
        <v>0</v>
      </c>
      <c r="BB165" s="119">
        <v>0</v>
      </c>
      <c r="BC165" s="119">
        <v>0</v>
      </c>
      <c r="BD165" s="119">
        <v>0</v>
      </c>
      <c r="BE165" s="119">
        <v>0</v>
      </c>
      <c r="BF165" s="119">
        <v>0</v>
      </c>
      <c r="BG165" s="119">
        <v>0</v>
      </c>
      <c r="BH165" s="119" t="s">
        <v>55</v>
      </c>
      <c r="BI165" s="119" t="s">
        <v>55</v>
      </c>
      <c r="BJ165" s="119" t="s">
        <v>55</v>
      </c>
      <c r="BK165" s="119" t="s">
        <v>55</v>
      </c>
      <c r="BL165" s="119">
        <v>0</v>
      </c>
      <c r="BM165" s="119" t="s">
        <v>544</v>
      </c>
    </row>
    <row r="166" spans="1:65" s="119" customFormat="1" ht="11.4" x14ac:dyDescent="0.2">
      <c r="A166" s="119" t="s">
        <v>80</v>
      </c>
      <c r="B166" s="119">
        <v>1</v>
      </c>
      <c r="C166" s="119">
        <v>0</v>
      </c>
      <c r="D166" s="119">
        <v>1</v>
      </c>
      <c r="E166" s="119">
        <v>0</v>
      </c>
      <c r="F166" s="119">
        <v>0</v>
      </c>
      <c r="G166" s="119">
        <v>0</v>
      </c>
      <c r="H166" s="119">
        <v>0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100</v>
      </c>
      <c r="Q166" s="119">
        <v>0</v>
      </c>
      <c r="R166" s="119">
        <v>0</v>
      </c>
      <c r="S166" s="119">
        <v>0</v>
      </c>
      <c r="T166" s="119">
        <v>0</v>
      </c>
      <c r="U166" s="119">
        <v>0</v>
      </c>
      <c r="V166" s="119">
        <v>0</v>
      </c>
      <c r="W166" s="119">
        <v>0</v>
      </c>
      <c r="X166" s="119">
        <v>0</v>
      </c>
      <c r="Y166" s="119">
        <v>0</v>
      </c>
      <c r="Z166" s="119">
        <v>0</v>
      </c>
      <c r="AA166" s="119" t="s">
        <v>56</v>
      </c>
      <c r="AB166" s="119" t="s">
        <v>459</v>
      </c>
      <c r="AC166" s="119" t="s">
        <v>56</v>
      </c>
      <c r="AD166" s="119" t="s">
        <v>56</v>
      </c>
      <c r="AE166" s="119" t="s">
        <v>56</v>
      </c>
      <c r="AF166" s="119" t="s">
        <v>56</v>
      </c>
      <c r="AG166" s="119" t="s">
        <v>56</v>
      </c>
      <c r="AH166" s="119" t="s">
        <v>56</v>
      </c>
      <c r="AI166" s="119" t="s">
        <v>56</v>
      </c>
      <c r="AJ166" s="119" t="s">
        <v>56</v>
      </c>
      <c r="AK166" s="119" t="s">
        <v>56</v>
      </c>
      <c r="AL166" s="119" t="s">
        <v>56</v>
      </c>
      <c r="AM166" s="119">
        <v>0</v>
      </c>
      <c r="AN166" s="119">
        <v>0</v>
      </c>
      <c r="AO166" s="119">
        <v>0</v>
      </c>
      <c r="AP166" s="119">
        <v>0</v>
      </c>
      <c r="AQ166" s="119">
        <v>1</v>
      </c>
      <c r="AR166" s="119">
        <v>0</v>
      </c>
      <c r="AS166" s="119">
        <v>0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119">
        <v>0</v>
      </c>
      <c r="AZ166" s="119">
        <v>0</v>
      </c>
      <c r="BA166" s="119">
        <v>0</v>
      </c>
      <c r="BB166" s="119">
        <v>0</v>
      </c>
      <c r="BC166" s="119">
        <v>0</v>
      </c>
      <c r="BD166" s="119">
        <v>0</v>
      </c>
      <c r="BE166" s="119">
        <v>0</v>
      </c>
      <c r="BF166" s="119">
        <v>0</v>
      </c>
      <c r="BG166" s="119">
        <v>0</v>
      </c>
      <c r="BH166" s="119">
        <v>23.9</v>
      </c>
      <c r="BI166" s="119" t="s">
        <v>55</v>
      </c>
      <c r="BJ166" s="119" t="s">
        <v>55</v>
      </c>
      <c r="BK166" s="119" t="s">
        <v>55</v>
      </c>
      <c r="BL166" s="119">
        <v>0</v>
      </c>
      <c r="BM166" s="119" t="s">
        <v>545</v>
      </c>
    </row>
    <row r="167" spans="1:65" s="119" customFormat="1" ht="11.4" x14ac:dyDescent="0.2">
      <c r="A167" s="119" t="s">
        <v>81</v>
      </c>
      <c r="B167" s="119">
        <v>0</v>
      </c>
      <c r="C167" s="119">
        <v>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 t="s">
        <v>55</v>
      </c>
      <c r="P167" s="119" t="s">
        <v>55</v>
      </c>
      <c r="Q167" s="119" t="s">
        <v>55</v>
      </c>
      <c r="R167" s="119" t="s">
        <v>55</v>
      </c>
      <c r="S167" s="119" t="s">
        <v>55</v>
      </c>
      <c r="T167" s="119" t="s">
        <v>55</v>
      </c>
      <c r="U167" s="119" t="s">
        <v>55</v>
      </c>
      <c r="V167" s="119" t="s">
        <v>55</v>
      </c>
      <c r="W167" s="119" t="s">
        <v>55</v>
      </c>
      <c r="X167" s="119" t="s">
        <v>55</v>
      </c>
      <c r="Y167" s="119" t="s">
        <v>55</v>
      </c>
      <c r="Z167" s="119" t="s">
        <v>55</v>
      </c>
      <c r="AA167" s="119" t="s">
        <v>56</v>
      </c>
      <c r="AB167" s="119" t="s">
        <v>56</v>
      </c>
      <c r="AC167" s="119" t="s">
        <v>56</v>
      </c>
      <c r="AD167" s="119" t="s">
        <v>56</v>
      </c>
      <c r="AE167" s="119" t="s">
        <v>56</v>
      </c>
      <c r="AF167" s="119" t="s">
        <v>56</v>
      </c>
      <c r="AG167" s="119" t="s">
        <v>56</v>
      </c>
      <c r="AH167" s="119" t="s">
        <v>56</v>
      </c>
      <c r="AI167" s="119" t="s">
        <v>56</v>
      </c>
      <c r="AJ167" s="119" t="s">
        <v>56</v>
      </c>
      <c r="AK167" s="119" t="s">
        <v>56</v>
      </c>
      <c r="AL167" s="119" t="s">
        <v>56</v>
      </c>
      <c r="AM167" s="119">
        <v>0</v>
      </c>
      <c r="AN167" s="119">
        <v>0</v>
      </c>
      <c r="AO167" s="119">
        <v>0</v>
      </c>
      <c r="AP167" s="119">
        <v>0</v>
      </c>
      <c r="AQ167" s="119">
        <v>0</v>
      </c>
      <c r="AR167" s="119">
        <v>0</v>
      </c>
      <c r="AS167" s="119">
        <v>0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119">
        <v>0</v>
      </c>
      <c r="AZ167" s="119">
        <v>0</v>
      </c>
      <c r="BA167" s="119">
        <v>0</v>
      </c>
      <c r="BB167" s="119">
        <v>0</v>
      </c>
      <c r="BC167" s="119">
        <v>0</v>
      </c>
      <c r="BD167" s="119">
        <v>0</v>
      </c>
      <c r="BE167" s="119">
        <v>0</v>
      </c>
      <c r="BF167" s="119">
        <v>0</v>
      </c>
      <c r="BG167" s="119">
        <v>0</v>
      </c>
      <c r="BH167" s="119" t="s">
        <v>55</v>
      </c>
      <c r="BI167" s="119" t="s">
        <v>55</v>
      </c>
      <c r="BJ167" s="119" t="s">
        <v>55</v>
      </c>
      <c r="BK167" s="119" t="s">
        <v>55</v>
      </c>
      <c r="BL167" s="119">
        <v>0</v>
      </c>
      <c r="BM167" s="119" t="s">
        <v>544</v>
      </c>
    </row>
    <row r="168" spans="1:65" s="119" customFormat="1" ht="11.4" x14ac:dyDescent="0.2">
      <c r="A168" s="119" t="s">
        <v>81</v>
      </c>
      <c r="B168" s="119">
        <v>0</v>
      </c>
      <c r="C168" s="119">
        <v>0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 t="s">
        <v>55</v>
      </c>
      <c r="P168" s="119" t="s">
        <v>55</v>
      </c>
      <c r="Q168" s="119" t="s">
        <v>55</v>
      </c>
      <c r="R168" s="119" t="s">
        <v>55</v>
      </c>
      <c r="S168" s="119" t="s">
        <v>55</v>
      </c>
      <c r="T168" s="119" t="s">
        <v>55</v>
      </c>
      <c r="U168" s="119" t="s">
        <v>55</v>
      </c>
      <c r="V168" s="119" t="s">
        <v>55</v>
      </c>
      <c r="W168" s="119" t="s">
        <v>55</v>
      </c>
      <c r="X168" s="119" t="s">
        <v>55</v>
      </c>
      <c r="Y168" s="119" t="s">
        <v>55</v>
      </c>
      <c r="Z168" s="119" t="s">
        <v>55</v>
      </c>
      <c r="AA168" s="119" t="s">
        <v>56</v>
      </c>
      <c r="AB168" s="119" t="s">
        <v>56</v>
      </c>
      <c r="AC168" s="119" t="s">
        <v>56</v>
      </c>
      <c r="AD168" s="119" t="s">
        <v>56</v>
      </c>
      <c r="AE168" s="119" t="s">
        <v>56</v>
      </c>
      <c r="AF168" s="119" t="s">
        <v>56</v>
      </c>
      <c r="AG168" s="119" t="s">
        <v>56</v>
      </c>
      <c r="AH168" s="119" t="s">
        <v>56</v>
      </c>
      <c r="AI168" s="119" t="s">
        <v>56</v>
      </c>
      <c r="AJ168" s="119" t="s">
        <v>56</v>
      </c>
      <c r="AK168" s="119" t="s">
        <v>56</v>
      </c>
      <c r="AL168" s="119" t="s">
        <v>56</v>
      </c>
      <c r="AM168" s="119">
        <v>0</v>
      </c>
      <c r="AN168" s="119">
        <v>0</v>
      </c>
      <c r="AO168" s="119">
        <v>0</v>
      </c>
      <c r="AP168" s="119">
        <v>0</v>
      </c>
      <c r="AQ168" s="119">
        <v>0</v>
      </c>
      <c r="AR168" s="119">
        <v>0</v>
      </c>
      <c r="AS168" s="119">
        <v>0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119">
        <v>0</v>
      </c>
      <c r="AZ168" s="119">
        <v>0</v>
      </c>
      <c r="BA168" s="119">
        <v>0</v>
      </c>
      <c r="BB168" s="119">
        <v>0</v>
      </c>
      <c r="BC168" s="119">
        <v>0</v>
      </c>
      <c r="BD168" s="119">
        <v>0</v>
      </c>
      <c r="BE168" s="119">
        <v>0</v>
      </c>
      <c r="BF168" s="119">
        <v>0</v>
      </c>
      <c r="BG168" s="119">
        <v>0</v>
      </c>
      <c r="BH168" s="119" t="s">
        <v>55</v>
      </c>
      <c r="BI168" s="119" t="s">
        <v>55</v>
      </c>
      <c r="BJ168" s="119" t="s">
        <v>55</v>
      </c>
      <c r="BK168" s="119" t="s">
        <v>55</v>
      </c>
      <c r="BL168" s="119">
        <v>0</v>
      </c>
      <c r="BM168" s="119" t="s">
        <v>545</v>
      </c>
    </row>
    <row r="169" spans="1:65" s="119" customFormat="1" ht="11.4" x14ac:dyDescent="0.2">
      <c r="A169" s="119" t="s">
        <v>82</v>
      </c>
      <c r="B169" s="119">
        <v>1</v>
      </c>
      <c r="C169" s="119">
        <v>1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>
        <v>100</v>
      </c>
      <c r="P169" s="119">
        <v>0</v>
      </c>
      <c r="Q169" s="119">
        <v>0</v>
      </c>
      <c r="R169" s="119">
        <v>0</v>
      </c>
      <c r="S169" s="119">
        <v>0</v>
      </c>
      <c r="T169" s="119">
        <v>0</v>
      </c>
      <c r="U169" s="119">
        <v>0</v>
      </c>
      <c r="V169" s="119">
        <v>0</v>
      </c>
      <c r="W169" s="119">
        <v>0</v>
      </c>
      <c r="X169" s="119">
        <v>0</v>
      </c>
      <c r="Y169" s="119">
        <v>0</v>
      </c>
      <c r="Z169" s="119">
        <v>0</v>
      </c>
      <c r="AA169" s="119" t="s">
        <v>65</v>
      </c>
      <c r="AB169" s="119" t="s">
        <v>56</v>
      </c>
      <c r="AC169" s="119" t="s">
        <v>56</v>
      </c>
      <c r="AD169" s="119" t="s">
        <v>56</v>
      </c>
      <c r="AE169" s="119" t="s">
        <v>56</v>
      </c>
      <c r="AF169" s="119" t="s">
        <v>56</v>
      </c>
      <c r="AG169" s="119" t="s">
        <v>56</v>
      </c>
      <c r="AH169" s="119" t="s">
        <v>56</v>
      </c>
      <c r="AI169" s="119" t="s">
        <v>56</v>
      </c>
      <c r="AJ169" s="119" t="s">
        <v>56</v>
      </c>
      <c r="AK169" s="119" t="s">
        <v>56</v>
      </c>
      <c r="AL169" s="119" t="s">
        <v>56</v>
      </c>
      <c r="AM169" s="119">
        <v>0</v>
      </c>
      <c r="AN169" s="119">
        <v>0</v>
      </c>
      <c r="AO169" s="119">
        <v>0</v>
      </c>
      <c r="AP169" s="119">
        <v>1</v>
      </c>
      <c r="AQ169" s="119">
        <v>0</v>
      </c>
      <c r="AR169" s="119">
        <v>0</v>
      </c>
      <c r="AS169" s="119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119">
        <v>0</v>
      </c>
      <c r="AZ169" s="119">
        <v>0</v>
      </c>
      <c r="BA169" s="119">
        <v>0</v>
      </c>
      <c r="BB169" s="119">
        <v>0</v>
      </c>
      <c r="BC169" s="119">
        <v>0</v>
      </c>
      <c r="BD169" s="119">
        <v>0</v>
      </c>
      <c r="BE169" s="119">
        <v>0</v>
      </c>
      <c r="BF169" s="119">
        <v>0</v>
      </c>
      <c r="BG169" s="119">
        <v>0</v>
      </c>
      <c r="BH169" s="119">
        <v>18.399999999999999</v>
      </c>
      <c r="BI169" s="119" t="s">
        <v>55</v>
      </c>
      <c r="BJ169" s="119" t="s">
        <v>55</v>
      </c>
      <c r="BK169" s="119" t="s">
        <v>55</v>
      </c>
      <c r="BL169" s="119">
        <v>0</v>
      </c>
      <c r="BM169" s="119" t="s">
        <v>544</v>
      </c>
    </row>
    <row r="170" spans="1:65" s="119" customFormat="1" ht="11.4" x14ac:dyDescent="0.2">
      <c r="A170" s="119" t="s">
        <v>82</v>
      </c>
      <c r="B170" s="119">
        <v>0</v>
      </c>
      <c r="C170" s="119">
        <v>0</v>
      </c>
      <c r="D170" s="119">
        <v>0</v>
      </c>
      <c r="E170" s="119">
        <v>0</v>
      </c>
      <c r="F170" s="119">
        <v>0</v>
      </c>
      <c r="G170" s="119">
        <v>0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 t="s">
        <v>55</v>
      </c>
      <c r="P170" s="119" t="s">
        <v>55</v>
      </c>
      <c r="Q170" s="119" t="s">
        <v>55</v>
      </c>
      <c r="R170" s="119" t="s">
        <v>55</v>
      </c>
      <c r="S170" s="119" t="s">
        <v>55</v>
      </c>
      <c r="T170" s="119" t="s">
        <v>55</v>
      </c>
      <c r="U170" s="119" t="s">
        <v>55</v>
      </c>
      <c r="V170" s="119" t="s">
        <v>55</v>
      </c>
      <c r="W170" s="119" t="s">
        <v>55</v>
      </c>
      <c r="X170" s="119" t="s">
        <v>55</v>
      </c>
      <c r="Y170" s="119" t="s">
        <v>55</v>
      </c>
      <c r="Z170" s="119" t="s">
        <v>55</v>
      </c>
      <c r="AA170" s="119" t="s">
        <v>56</v>
      </c>
      <c r="AB170" s="119" t="s">
        <v>56</v>
      </c>
      <c r="AC170" s="119" t="s">
        <v>56</v>
      </c>
      <c r="AD170" s="119" t="s">
        <v>56</v>
      </c>
      <c r="AE170" s="119" t="s">
        <v>56</v>
      </c>
      <c r="AF170" s="119" t="s">
        <v>56</v>
      </c>
      <c r="AG170" s="119" t="s">
        <v>56</v>
      </c>
      <c r="AH170" s="119" t="s">
        <v>56</v>
      </c>
      <c r="AI170" s="119" t="s">
        <v>56</v>
      </c>
      <c r="AJ170" s="119" t="s">
        <v>56</v>
      </c>
      <c r="AK170" s="119" t="s">
        <v>56</v>
      </c>
      <c r="AL170" s="119" t="s">
        <v>56</v>
      </c>
      <c r="AM170" s="119">
        <v>0</v>
      </c>
      <c r="AN170" s="119">
        <v>0</v>
      </c>
      <c r="AO170" s="119">
        <v>0</v>
      </c>
      <c r="AP170" s="119">
        <v>0</v>
      </c>
      <c r="AQ170" s="119">
        <v>0</v>
      </c>
      <c r="AR170" s="119">
        <v>0</v>
      </c>
      <c r="AS170" s="119">
        <v>0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119">
        <v>0</v>
      </c>
      <c r="AZ170" s="119">
        <v>0</v>
      </c>
      <c r="BA170" s="119">
        <v>0</v>
      </c>
      <c r="BB170" s="119">
        <v>0</v>
      </c>
      <c r="BC170" s="119">
        <v>0</v>
      </c>
      <c r="BD170" s="119">
        <v>0</v>
      </c>
      <c r="BE170" s="119">
        <v>0</v>
      </c>
      <c r="BF170" s="119">
        <v>0</v>
      </c>
      <c r="BG170" s="119">
        <v>0</v>
      </c>
      <c r="BH170" s="119" t="s">
        <v>55</v>
      </c>
      <c r="BI170" s="119" t="s">
        <v>55</v>
      </c>
      <c r="BJ170" s="119" t="s">
        <v>55</v>
      </c>
      <c r="BK170" s="119" t="s">
        <v>55</v>
      </c>
      <c r="BL170" s="119">
        <v>0</v>
      </c>
      <c r="BM170" s="119" t="s">
        <v>545</v>
      </c>
    </row>
    <row r="171" spans="1:65" s="119" customFormat="1" ht="11.4" x14ac:dyDescent="0.2">
      <c r="A171" s="119" t="s">
        <v>83</v>
      </c>
      <c r="B171" s="119">
        <v>0</v>
      </c>
      <c r="C171" s="119">
        <v>0</v>
      </c>
      <c r="D171" s="119">
        <v>0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 t="s">
        <v>55</v>
      </c>
      <c r="P171" s="119" t="s">
        <v>55</v>
      </c>
      <c r="Q171" s="119" t="s">
        <v>55</v>
      </c>
      <c r="R171" s="119" t="s">
        <v>55</v>
      </c>
      <c r="S171" s="119" t="s">
        <v>55</v>
      </c>
      <c r="T171" s="119" t="s">
        <v>55</v>
      </c>
      <c r="U171" s="119" t="s">
        <v>55</v>
      </c>
      <c r="V171" s="119" t="s">
        <v>55</v>
      </c>
      <c r="W171" s="119" t="s">
        <v>55</v>
      </c>
      <c r="X171" s="119" t="s">
        <v>55</v>
      </c>
      <c r="Y171" s="119" t="s">
        <v>55</v>
      </c>
      <c r="Z171" s="119" t="s">
        <v>55</v>
      </c>
      <c r="AA171" s="119" t="s">
        <v>56</v>
      </c>
      <c r="AB171" s="119" t="s">
        <v>56</v>
      </c>
      <c r="AC171" s="119" t="s">
        <v>56</v>
      </c>
      <c r="AD171" s="119" t="s">
        <v>56</v>
      </c>
      <c r="AE171" s="119" t="s">
        <v>56</v>
      </c>
      <c r="AF171" s="119" t="s">
        <v>56</v>
      </c>
      <c r="AG171" s="119" t="s">
        <v>56</v>
      </c>
      <c r="AH171" s="119" t="s">
        <v>56</v>
      </c>
      <c r="AI171" s="119" t="s">
        <v>56</v>
      </c>
      <c r="AJ171" s="119" t="s">
        <v>56</v>
      </c>
      <c r="AK171" s="119" t="s">
        <v>56</v>
      </c>
      <c r="AL171" s="119" t="s">
        <v>56</v>
      </c>
      <c r="AM171" s="119">
        <v>0</v>
      </c>
      <c r="AN171" s="119">
        <v>0</v>
      </c>
      <c r="AO171" s="119">
        <v>0</v>
      </c>
      <c r="AP171" s="119">
        <v>0</v>
      </c>
      <c r="AQ171" s="119">
        <v>0</v>
      </c>
      <c r="AR171" s="119">
        <v>0</v>
      </c>
      <c r="AS171" s="119">
        <v>0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119">
        <v>0</v>
      </c>
      <c r="AZ171" s="119">
        <v>0</v>
      </c>
      <c r="BA171" s="119">
        <v>0</v>
      </c>
      <c r="BB171" s="119">
        <v>0</v>
      </c>
      <c r="BC171" s="119">
        <v>0</v>
      </c>
      <c r="BD171" s="119">
        <v>0</v>
      </c>
      <c r="BE171" s="119">
        <v>0</v>
      </c>
      <c r="BF171" s="119">
        <v>0</v>
      </c>
      <c r="BG171" s="119">
        <v>0</v>
      </c>
      <c r="BH171" s="119" t="s">
        <v>55</v>
      </c>
      <c r="BI171" s="119" t="s">
        <v>55</v>
      </c>
      <c r="BJ171" s="119" t="s">
        <v>55</v>
      </c>
      <c r="BK171" s="119" t="s">
        <v>55</v>
      </c>
      <c r="BL171" s="119">
        <v>0</v>
      </c>
      <c r="BM171" s="119" t="s">
        <v>544</v>
      </c>
    </row>
    <row r="172" spans="1:65" s="119" customFormat="1" ht="11.4" x14ac:dyDescent="0.2">
      <c r="A172" s="119" t="s">
        <v>83</v>
      </c>
      <c r="B172" s="119">
        <v>0</v>
      </c>
      <c r="C172" s="119">
        <v>0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 t="s">
        <v>55</v>
      </c>
      <c r="P172" s="119" t="s">
        <v>55</v>
      </c>
      <c r="Q172" s="119" t="s">
        <v>55</v>
      </c>
      <c r="R172" s="119" t="s">
        <v>55</v>
      </c>
      <c r="S172" s="119" t="s">
        <v>55</v>
      </c>
      <c r="T172" s="119" t="s">
        <v>55</v>
      </c>
      <c r="U172" s="119" t="s">
        <v>55</v>
      </c>
      <c r="V172" s="119" t="s">
        <v>55</v>
      </c>
      <c r="W172" s="119" t="s">
        <v>55</v>
      </c>
      <c r="X172" s="119" t="s">
        <v>55</v>
      </c>
      <c r="Y172" s="119" t="s">
        <v>55</v>
      </c>
      <c r="Z172" s="119" t="s">
        <v>55</v>
      </c>
      <c r="AA172" s="119" t="s">
        <v>56</v>
      </c>
      <c r="AB172" s="119" t="s">
        <v>56</v>
      </c>
      <c r="AC172" s="119" t="s">
        <v>56</v>
      </c>
      <c r="AD172" s="119" t="s">
        <v>56</v>
      </c>
      <c r="AE172" s="119" t="s">
        <v>56</v>
      </c>
      <c r="AF172" s="119" t="s">
        <v>56</v>
      </c>
      <c r="AG172" s="119" t="s">
        <v>56</v>
      </c>
      <c r="AH172" s="119" t="s">
        <v>56</v>
      </c>
      <c r="AI172" s="119" t="s">
        <v>56</v>
      </c>
      <c r="AJ172" s="119" t="s">
        <v>56</v>
      </c>
      <c r="AK172" s="119" t="s">
        <v>56</v>
      </c>
      <c r="AL172" s="119" t="s">
        <v>56</v>
      </c>
      <c r="AM172" s="119">
        <v>0</v>
      </c>
      <c r="AN172" s="119">
        <v>0</v>
      </c>
      <c r="AO172" s="119">
        <v>0</v>
      </c>
      <c r="AP172" s="119">
        <v>0</v>
      </c>
      <c r="AQ172" s="119">
        <v>0</v>
      </c>
      <c r="AR172" s="119">
        <v>0</v>
      </c>
      <c r="AS172" s="119">
        <v>0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119">
        <v>0</v>
      </c>
      <c r="AZ172" s="119">
        <v>0</v>
      </c>
      <c r="BA172" s="119">
        <v>0</v>
      </c>
      <c r="BB172" s="119">
        <v>0</v>
      </c>
      <c r="BC172" s="119">
        <v>0</v>
      </c>
      <c r="BD172" s="119">
        <v>0</v>
      </c>
      <c r="BE172" s="119">
        <v>0</v>
      </c>
      <c r="BF172" s="119">
        <v>0</v>
      </c>
      <c r="BG172" s="119">
        <v>0</v>
      </c>
      <c r="BH172" s="119" t="s">
        <v>55</v>
      </c>
      <c r="BI172" s="119" t="s">
        <v>55</v>
      </c>
      <c r="BJ172" s="119" t="s">
        <v>55</v>
      </c>
      <c r="BK172" s="119" t="s">
        <v>55</v>
      </c>
      <c r="BL172" s="119">
        <v>0</v>
      </c>
      <c r="BM172" s="119" t="s">
        <v>545</v>
      </c>
    </row>
    <row r="173" spans="1:65" s="119" customFormat="1" ht="11.4" x14ac:dyDescent="0.2">
      <c r="A173" s="119" t="s">
        <v>85</v>
      </c>
      <c r="B173" s="119">
        <v>0</v>
      </c>
      <c r="C173" s="119">
        <v>0</v>
      </c>
      <c r="D173" s="119">
        <v>0</v>
      </c>
      <c r="E173" s="119">
        <v>0</v>
      </c>
      <c r="F173" s="119">
        <v>0</v>
      </c>
      <c r="G173" s="119">
        <v>0</v>
      </c>
      <c r="H173" s="119">
        <v>0</v>
      </c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 t="s">
        <v>55</v>
      </c>
      <c r="P173" s="119" t="s">
        <v>55</v>
      </c>
      <c r="Q173" s="119" t="s">
        <v>55</v>
      </c>
      <c r="R173" s="119" t="s">
        <v>55</v>
      </c>
      <c r="S173" s="119" t="s">
        <v>55</v>
      </c>
      <c r="T173" s="119" t="s">
        <v>55</v>
      </c>
      <c r="U173" s="119" t="s">
        <v>55</v>
      </c>
      <c r="V173" s="119" t="s">
        <v>55</v>
      </c>
      <c r="W173" s="119" t="s">
        <v>55</v>
      </c>
      <c r="X173" s="119" t="s">
        <v>55</v>
      </c>
      <c r="Y173" s="119" t="s">
        <v>55</v>
      </c>
      <c r="Z173" s="119" t="s">
        <v>55</v>
      </c>
      <c r="AA173" s="119" t="s">
        <v>56</v>
      </c>
      <c r="AB173" s="119" t="s">
        <v>56</v>
      </c>
      <c r="AC173" s="119" t="s">
        <v>56</v>
      </c>
      <c r="AD173" s="119" t="s">
        <v>56</v>
      </c>
      <c r="AE173" s="119" t="s">
        <v>56</v>
      </c>
      <c r="AF173" s="119" t="s">
        <v>56</v>
      </c>
      <c r="AG173" s="119" t="s">
        <v>56</v>
      </c>
      <c r="AH173" s="119" t="s">
        <v>56</v>
      </c>
      <c r="AI173" s="119" t="s">
        <v>56</v>
      </c>
      <c r="AJ173" s="119" t="s">
        <v>56</v>
      </c>
      <c r="AK173" s="119" t="s">
        <v>56</v>
      </c>
      <c r="AL173" s="119" t="s">
        <v>56</v>
      </c>
      <c r="AM173" s="119">
        <v>0</v>
      </c>
      <c r="AN173" s="119">
        <v>0</v>
      </c>
      <c r="AO173" s="119">
        <v>0</v>
      </c>
      <c r="AP173" s="119">
        <v>0</v>
      </c>
      <c r="AQ173" s="119">
        <v>0</v>
      </c>
      <c r="AR173" s="119">
        <v>0</v>
      </c>
      <c r="AS173" s="119">
        <v>0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119">
        <v>0</v>
      </c>
      <c r="AZ173" s="119">
        <v>0</v>
      </c>
      <c r="BA173" s="119">
        <v>0</v>
      </c>
      <c r="BB173" s="119">
        <v>0</v>
      </c>
      <c r="BC173" s="119">
        <v>0</v>
      </c>
      <c r="BD173" s="119">
        <v>0</v>
      </c>
      <c r="BE173" s="119">
        <v>0</v>
      </c>
      <c r="BF173" s="119">
        <v>0</v>
      </c>
      <c r="BG173" s="119">
        <v>0</v>
      </c>
      <c r="BH173" s="119" t="s">
        <v>55</v>
      </c>
      <c r="BI173" s="119" t="s">
        <v>55</v>
      </c>
      <c r="BJ173" s="119" t="s">
        <v>55</v>
      </c>
      <c r="BK173" s="119" t="s">
        <v>55</v>
      </c>
      <c r="BL173" s="119">
        <v>0</v>
      </c>
      <c r="BM173" s="119" t="s">
        <v>544</v>
      </c>
    </row>
    <row r="174" spans="1:65" s="119" customFormat="1" ht="11.4" x14ac:dyDescent="0.2">
      <c r="A174" s="119" t="s">
        <v>85</v>
      </c>
      <c r="B174" s="119">
        <v>1</v>
      </c>
      <c r="C174" s="119">
        <v>0</v>
      </c>
      <c r="D174" s="119">
        <v>1</v>
      </c>
      <c r="E174" s="119">
        <v>0</v>
      </c>
      <c r="F174" s="119">
        <v>0</v>
      </c>
      <c r="G174" s="119">
        <v>0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100</v>
      </c>
      <c r="Q174" s="119">
        <v>0</v>
      </c>
      <c r="R174" s="119">
        <v>0</v>
      </c>
      <c r="S174" s="119">
        <v>0</v>
      </c>
      <c r="T174" s="119">
        <v>0</v>
      </c>
      <c r="U174" s="119">
        <v>0</v>
      </c>
      <c r="V174" s="119">
        <v>0</v>
      </c>
      <c r="W174" s="119">
        <v>0</v>
      </c>
      <c r="X174" s="119">
        <v>0</v>
      </c>
      <c r="Y174" s="119">
        <v>0</v>
      </c>
      <c r="Z174" s="119">
        <v>0</v>
      </c>
      <c r="AA174" s="119" t="s">
        <v>56</v>
      </c>
      <c r="AB174" s="119" t="s">
        <v>170</v>
      </c>
      <c r="AC174" s="119" t="s">
        <v>56</v>
      </c>
      <c r="AD174" s="119" t="s">
        <v>56</v>
      </c>
      <c r="AE174" s="119" t="s">
        <v>56</v>
      </c>
      <c r="AF174" s="119" t="s">
        <v>56</v>
      </c>
      <c r="AG174" s="119" t="s">
        <v>56</v>
      </c>
      <c r="AH174" s="119" t="s">
        <v>56</v>
      </c>
      <c r="AI174" s="119" t="s">
        <v>56</v>
      </c>
      <c r="AJ174" s="119" t="s">
        <v>56</v>
      </c>
      <c r="AK174" s="119" t="s">
        <v>56</v>
      </c>
      <c r="AL174" s="119" t="s">
        <v>56</v>
      </c>
      <c r="AM174" s="119">
        <v>0</v>
      </c>
      <c r="AN174" s="119">
        <v>0</v>
      </c>
      <c r="AO174" s="119">
        <v>0</v>
      </c>
      <c r="AP174" s="119">
        <v>1</v>
      </c>
      <c r="AQ174" s="119">
        <v>0</v>
      </c>
      <c r="AR174" s="119">
        <v>0</v>
      </c>
      <c r="AS174" s="119">
        <v>0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119">
        <v>0</v>
      </c>
      <c r="AZ174" s="119">
        <v>0</v>
      </c>
      <c r="BA174" s="119">
        <v>0</v>
      </c>
      <c r="BB174" s="119">
        <v>0</v>
      </c>
      <c r="BC174" s="119">
        <v>0</v>
      </c>
      <c r="BD174" s="119">
        <v>0</v>
      </c>
      <c r="BE174" s="119">
        <v>0</v>
      </c>
      <c r="BF174" s="119">
        <v>0</v>
      </c>
      <c r="BG174" s="119">
        <v>0</v>
      </c>
      <c r="BH174" s="119">
        <v>16.5</v>
      </c>
      <c r="BI174" s="119" t="s">
        <v>55</v>
      </c>
      <c r="BJ174" s="119" t="s">
        <v>55</v>
      </c>
      <c r="BK174" s="119" t="s">
        <v>55</v>
      </c>
      <c r="BL174" s="119">
        <v>0</v>
      </c>
      <c r="BM174" s="119" t="s">
        <v>545</v>
      </c>
    </row>
    <row r="175" spans="1:65" s="119" customFormat="1" ht="11.4" x14ac:dyDescent="0.2">
      <c r="A175" s="119" t="s">
        <v>86</v>
      </c>
      <c r="B175" s="119">
        <v>0</v>
      </c>
      <c r="C175" s="119">
        <v>0</v>
      </c>
      <c r="D175" s="119">
        <v>0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 t="s">
        <v>55</v>
      </c>
      <c r="P175" s="119" t="s">
        <v>55</v>
      </c>
      <c r="Q175" s="119" t="s">
        <v>55</v>
      </c>
      <c r="R175" s="119" t="s">
        <v>55</v>
      </c>
      <c r="S175" s="119" t="s">
        <v>55</v>
      </c>
      <c r="T175" s="119" t="s">
        <v>55</v>
      </c>
      <c r="U175" s="119" t="s">
        <v>55</v>
      </c>
      <c r="V175" s="119" t="s">
        <v>55</v>
      </c>
      <c r="W175" s="119" t="s">
        <v>55</v>
      </c>
      <c r="X175" s="119" t="s">
        <v>55</v>
      </c>
      <c r="Y175" s="119" t="s">
        <v>55</v>
      </c>
      <c r="Z175" s="119" t="s">
        <v>55</v>
      </c>
      <c r="AA175" s="119" t="s">
        <v>56</v>
      </c>
      <c r="AB175" s="119" t="s">
        <v>56</v>
      </c>
      <c r="AC175" s="119" t="s">
        <v>56</v>
      </c>
      <c r="AD175" s="119" t="s">
        <v>56</v>
      </c>
      <c r="AE175" s="119" t="s">
        <v>56</v>
      </c>
      <c r="AF175" s="119" t="s">
        <v>56</v>
      </c>
      <c r="AG175" s="119" t="s">
        <v>56</v>
      </c>
      <c r="AH175" s="119" t="s">
        <v>56</v>
      </c>
      <c r="AI175" s="119" t="s">
        <v>56</v>
      </c>
      <c r="AJ175" s="119" t="s">
        <v>56</v>
      </c>
      <c r="AK175" s="119" t="s">
        <v>56</v>
      </c>
      <c r="AL175" s="119" t="s">
        <v>56</v>
      </c>
      <c r="AM175" s="119">
        <v>0</v>
      </c>
      <c r="AN175" s="119">
        <v>0</v>
      </c>
      <c r="AO175" s="119">
        <v>0</v>
      </c>
      <c r="AP175" s="119">
        <v>0</v>
      </c>
      <c r="AQ175" s="119">
        <v>0</v>
      </c>
      <c r="AR175" s="119">
        <v>0</v>
      </c>
      <c r="AS175" s="119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119">
        <v>0</v>
      </c>
      <c r="AZ175" s="119">
        <v>0</v>
      </c>
      <c r="BA175" s="119">
        <v>0</v>
      </c>
      <c r="BB175" s="119">
        <v>0</v>
      </c>
      <c r="BC175" s="119">
        <v>0</v>
      </c>
      <c r="BD175" s="119">
        <v>0</v>
      </c>
      <c r="BE175" s="119">
        <v>0</v>
      </c>
      <c r="BF175" s="119">
        <v>0</v>
      </c>
      <c r="BG175" s="119">
        <v>0</v>
      </c>
      <c r="BH175" s="119" t="s">
        <v>55</v>
      </c>
      <c r="BI175" s="119" t="s">
        <v>55</v>
      </c>
      <c r="BJ175" s="119" t="s">
        <v>55</v>
      </c>
      <c r="BK175" s="119" t="s">
        <v>55</v>
      </c>
      <c r="BL175" s="119">
        <v>0</v>
      </c>
      <c r="BM175" s="119" t="s">
        <v>544</v>
      </c>
    </row>
    <row r="176" spans="1:65" s="119" customFormat="1" ht="11.4" x14ac:dyDescent="0.2">
      <c r="A176" s="119" t="s">
        <v>86</v>
      </c>
      <c r="B176" s="119">
        <v>0</v>
      </c>
      <c r="C176" s="119">
        <v>0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 t="s">
        <v>55</v>
      </c>
      <c r="P176" s="119" t="s">
        <v>55</v>
      </c>
      <c r="Q176" s="119" t="s">
        <v>55</v>
      </c>
      <c r="R176" s="119" t="s">
        <v>55</v>
      </c>
      <c r="S176" s="119" t="s">
        <v>55</v>
      </c>
      <c r="T176" s="119" t="s">
        <v>55</v>
      </c>
      <c r="U176" s="119" t="s">
        <v>55</v>
      </c>
      <c r="V176" s="119" t="s">
        <v>55</v>
      </c>
      <c r="W176" s="119" t="s">
        <v>55</v>
      </c>
      <c r="X176" s="119" t="s">
        <v>55</v>
      </c>
      <c r="Y176" s="119" t="s">
        <v>55</v>
      </c>
      <c r="Z176" s="119" t="s">
        <v>55</v>
      </c>
      <c r="AA176" s="119" t="s">
        <v>56</v>
      </c>
      <c r="AB176" s="119" t="s">
        <v>56</v>
      </c>
      <c r="AC176" s="119" t="s">
        <v>56</v>
      </c>
      <c r="AD176" s="119" t="s">
        <v>56</v>
      </c>
      <c r="AE176" s="119" t="s">
        <v>56</v>
      </c>
      <c r="AF176" s="119" t="s">
        <v>56</v>
      </c>
      <c r="AG176" s="119" t="s">
        <v>56</v>
      </c>
      <c r="AH176" s="119" t="s">
        <v>56</v>
      </c>
      <c r="AI176" s="119" t="s">
        <v>56</v>
      </c>
      <c r="AJ176" s="119" t="s">
        <v>56</v>
      </c>
      <c r="AK176" s="119" t="s">
        <v>56</v>
      </c>
      <c r="AL176" s="119" t="s">
        <v>56</v>
      </c>
      <c r="AM176" s="119">
        <v>0</v>
      </c>
      <c r="AN176" s="119">
        <v>0</v>
      </c>
      <c r="AO176" s="119">
        <v>0</v>
      </c>
      <c r="AP176" s="119">
        <v>0</v>
      </c>
      <c r="AQ176" s="119">
        <v>0</v>
      </c>
      <c r="AR176" s="119">
        <v>0</v>
      </c>
      <c r="AS176" s="119">
        <v>0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119">
        <v>0</v>
      </c>
      <c r="AZ176" s="119">
        <v>0</v>
      </c>
      <c r="BA176" s="119">
        <v>0</v>
      </c>
      <c r="BB176" s="119">
        <v>0</v>
      </c>
      <c r="BC176" s="119">
        <v>0</v>
      </c>
      <c r="BD176" s="119">
        <v>0</v>
      </c>
      <c r="BE176" s="119">
        <v>0</v>
      </c>
      <c r="BF176" s="119">
        <v>0</v>
      </c>
      <c r="BG176" s="119">
        <v>0</v>
      </c>
      <c r="BH176" s="119" t="s">
        <v>55</v>
      </c>
      <c r="BI176" s="119" t="s">
        <v>55</v>
      </c>
      <c r="BJ176" s="119" t="s">
        <v>55</v>
      </c>
      <c r="BK176" s="119" t="s">
        <v>55</v>
      </c>
      <c r="BL176" s="119">
        <v>0</v>
      </c>
      <c r="BM176" s="119" t="s">
        <v>545</v>
      </c>
    </row>
    <row r="177" spans="1:65" s="119" customFormat="1" ht="11.4" x14ac:dyDescent="0.2">
      <c r="A177" s="119" t="s">
        <v>87</v>
      </c>
      <c r="B177" s="119">
        <v>2</v>
      </c>
      <c r="C177" s="119">
        <v>2</v>
      </c>
      <c r="D177" s="119">
        <v>0</v>
      </c>
      <c r="E177" s="119">
        <v>0</v>
      </c>
      <c r="F177" s="119">
        <v>0</v>
      </c>
      <c r="G177" s="119">
        <v>0</v>
      </c>
      <c r="H177" s="119">
        <v>0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100</v>
      </c>
      <c r="P177" s="119">
        <v>0</v>
      </c>
      <c r="Q177" s="119">
        <v>0</v>
      </c>
      <c r="R177" s="119">
        <v>0</v>
      </c>
      <c r="S177" s="119">
        <v>0</v>
      </c>
      <c r="T177" s="119">
        <v>0</v>
      </c>
      <c r="U177" s="119">
        <v>0</v>
      </c>
      <c r="V177" s="119">
        <v>0</v>
      </c>
      <c r="W177" s="119">
        <v>0</v>
      </c>
      <c r="X177" s="119">
        <v>0</v>
      </c>
      <c r="Y177" s="119">
        <v>0</v>
      </c>
      <c r="Z177" s="119">
        <v>0</v>
      </c>
      <c r="AA177" s="119" t="s">
        <v>527</v>
      </c>
      <c r="AB177" s="119" t="s">
        <v>56</v>
      </c>
      <c r="AC177" s="119" t="s">
        <v>56</v>
      </c>
      <c r="AD177" s="119" t="s">
        <v>56</v>
      </c>
      <c r="AE177" s="119" t="s">
        <v>56</v>
      </c>
      <c r="AF177" s="119" t="s">
        <v>56</v>
      </c>
      <c r="AG177" s="119" t="s">
        <v>56</v>
      </c>
      <c r="AH177" s="119" t="s">
        <v>56</v>
      </c>
      <c r="AI177" s="119" t="s">
        <v>56</v>
      </c>
      <c r="AJ177" s="119" t="s">
        <v>56</v>
      </c>
      <c r="AK177" s="119" t="s">
        <v>56</v>
      </c>
      <c r="AL177" s="119" t="s">
        <v>56</v>
      </c>
      <c r="AM177" s="119">
        <v>0</v>
      </c>
      <c r="AN177" s="119">
        <v>1</v>
      </c>
      <c r="AO177" s="119">
        <v>0</v>
      </c>
      <c r="AP177" s="119">
        <v>1</v>
      </c>
      <c r="AQ177" s="119">
        <v>0</v>
      </c>
      <c r="AR177" s="119">
        <v>0</v>
      </c>
      <c r="AS177" s="119">
        <v>0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119">
        <v>0</v>
      </c>
      <c r="AZ177" s="119">
        <v>0</v>
      </c>
      <c r="BA177" s="119">
        <v>0</v>
      </c>
      <c r="BB177" s="119">
        <v>0</v>
      </c>
      <c r="BC177" s="119">
        <v>0</v>
      </c>
      <c r="BD177" s="119">
        <v>0</v>
      </c>
      <c r="BE177" s="119">
        <v>0</v>
      </c>
      <c r="BF177" s="119">
        <v>0</v>
      </c>
      <c r="BG177" s="119">
        <v>0</v>
      </c>
      <c r="BH177" s="119">
        <v>14.2</v>
      </c>
      <c r="BI177" s="119" t="s">
        <v>55</v>
      </c>
      <c r="BJ177" s="119" t="s">
        <v>55</v>
      </c>
      <c r="BK177" s="119" t="s">
        <v>55</v>
      </c>
      <c r="BL177" s="119">
        <v>0</v>
      </c>
      <c r="BM177" s="119" t="s">
        <v>544</v>
      </c>
    </row>
    <row r="178" spans="1:65" s="119" customFormat="1" ht="11.4" x14ac:dyDescent="0.2">
      <c r="A178" s="119" t="s">
        <v>87</v>
      </c>
      <c r="B178" s="119">
        <v>0</v>
      </c>
      <c r="C178" s="119">
        <v>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 t="s">
        <v>55</v>
      </c>
      <c r="P178" s="119" t="s">
        <v>55</v>
      </c>
      <c r="Q178" s="119" t="s">
        <v>55</v>
      </c>
      <c r="R178" s="119" t="s">
        <v>55</v>
      </c>
      <c r="S178" s="119" t="s">
        <v>55</v>
      </c>
      <c r="T178" s="119" t="s">
        <v>55</v>
      </c>
      <c r="U178" s="119" t="s">
        <v>55</v>
      </c>
      <c r="V178" s="119" t="s">
        <v>55</v>
      </c>
      <c r="W178" s="119" t="s">
        <v>55</v>
      </c>
      <c r="X178" s="119" t="s">
        <v>55</v>
      </c>
      <c r="Y178" s="119" t="s">
        <v>55</v>
      </c>
      <c r="Z178" s="119" t="s">
        <v>55</v>
      </c>
      <c r="AA178" s="119" t="s">
        <v>56</v>
      </c>
      <c r="AB178" s="119" t="s">
        <v>56</v>
      </c>
      <c r="AC178" s="119" t="s">
        <v>56</v>
      </c>
      <c r="AD178" s="119" t="s">
        <v>56</v>
      </c>
      <c r="AE178" s="119" t="s">
        <v>56</v>
      </c>
      <c r="AF178" s="119" t="s">
        <v>56</v>
      </c>
      <c r="AG178" s="119" t="s">
        <v>56</v>
      </c>
      <c r="AH178" s="119" t="s">
        <v>56</v>
      </c>
      <c r="AI178" s="119" t="s">
        <v>56</v>
      </c>
      <c r="AJ178" s="119" t="s">
        <v>56</v>
      </c>
      <c r="AK178" s="119" t="s">
        <v>56</v>
      </c>
      <c r="AL178" s="119" t="s">
        <v>56</v>
      </c>
      <c r="AM178" s="119">
        <v>0</v>
      </c>
      <c r="AN178" s="119">
        <v>0</v>
      </c>
      <c r="AO178" s="119">
        <v>0</v>
      </c>
      <c r="AP178" s="119">
        <v>0</v>
      </c>
      <c r="AQ178" s="119">
        <v>0</v>
      </c>
      <c r="AR178" s="119">
        <v>0</v>
      </c>
      <c r="AS178" s="119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119">
        <v>0</v>
      </c>
      <c r="AZ178" s="119">
        <v>0</v>
      </c>
      <c r="BA178" s="119">
        <v>0</v>
      </c>
      <c r="BB178" s="119">
        <v>0</v>
      </c>
      <c r="BC178" s="119">
        <v>0</v>
      </c>
      <c r="BD178" s="119">
        <v>0</v>
      </c>
      <c r="BE178" s="119">
        <v>0</v>
      </c>
      <c r="BF178" s="119">
        <v>0</v>
      </c>
      <c r="BG178" s="119">
        <v>0</v>
      </c>
      <c r="BH178" s="119" t="s">
        <v>55</v>
      </c>
      <c r="BI178" s="119" t="s">
        <v>55</v>
      </c>
      <c r="BJ178" s="119" t="s">
        <v>55</v>
      </c>
      <c r="BK178" s="119" t="s">
        <v>55</v>
      </c>
      <c r="BL178" s="119">
        <v>0</v>
      </c>
      <c r="BM178" s="119" t="s">
        <v>545</v>
      </c>
    </row>
    <row r="179" spans="1:65" s="119" customFormat="1" ht="11.4" x14ac:dyDescent="0.2">
      <c r="A179" s="119" t="s">
        <v>88</v>
      </c>
      <c r="B179" s="119">
        <v>1</v>
      </c>
      <c r="C179" s="119">
        <v>0</v>
      </c>
      <c r="D179" s="119">
        <v>1</v>
      </c>
      <c r="E179" s="119">
        <v>0</v>
      </c>
      <c r="F179" s="119">
        <v>0</v>
      </c>
      <c r="G179" s="119">
        <v>0</v>
      </c>
      <c r="H179" s="119">
        <v>0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100</v>
      </c>
      <c r="Q179" s="119">
        <v>0</v>
      </c>
      <c r="R179" s="119">
        <v>0</v>
      </c>
      <c r="S179" s="119">
        <v>0</v>
      </c>
      <c r="T179" s="119">
        <v>0</v>
      </c>
      <c r="U179" s="119">
        <v>0</v>
      </c>
      <c r="V179" s="119">
        <v>0</v>
      </c>
      <c r="W179" s="119">
        <v>0</v>
      </c>
      <c r="X179" s="119">
        <v>0</v>
      </c>
      <c r="Y179" s="119">
        <v>0</v>
      </c>
      <c r="Z179" s="119">
        <v>0</v>
      </c>
      <c r="AA179" s="119" t="s">
        <v>56</v>
      </c>
      <c r="AB179" s="119" t="s">
        <v>569</v>
      </c>
      <c r="AC179" s="119" t="s">
        <v>56</v>
      </c>
      <c r="AD179" s="119" t="s">
        <v>56</v>
      </c>
      <c r="AE179" s="119" t="s">
        <v>56</v>
      </c>
      <c r="AF179" s="119" t="s">
        <v>56</v>
      </c>
      <c r="AG179" s="119" t="s">
        <v>56</v>
      </c>
      <c r="AH179" s="119" t="s">
        <v>56</v>
      </c>
      <c r="AI179" s="119" t="s">
        <v>56</v>
      </c>
      <c r="AJ179" s="119" t="s">
        <v>56</v>
      </c>
      <c r="AK179" s="119" t="s">
        <v>56</v>
      </c>
      <c r="AL179" s="119" t="s">
        <v>56</v>
      </c>
      <c r="AM179" s="119">
        <v>0</v>
      </c>
      <c r="AN179" s="119">
        <v>0</v>
      </c>
      <c r="AO179" s="119">
        <v>1</v>
      </c>
      <c r="AP179" s="119">
        <v>0</v>
      </c>
      <c r="AQ179" s="119">
        <v>0</v>
      </c>
      <c r="AR179" s="119">
        <v>0</v>
      </c>
      <c r="AS179" s="119">
        <v>0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119">
        <v>0</v>
      </c>
      <c r="AZ179" s="119">
        <v>0</v>
      </c>
      <c r="BA179" s="119">
        <v>0</v>
      </c>
      <c r="BB179" s="119">
        <v>0</v>
      </c>
      <c r="BC179" s="119">
        <v>0</v>
      </c>
      <c r="BD179" s="119">
        <v>0</v>
      </c>
      <c r="BE179" s="119">
        <v>0</v>
      </c>
      <c r="BF179" s="119">
        <v>0</v>
      </c>
      <c r="BG179" s="119">
        <v>0</v>
      </c>
      <c r="BH179" s="119">
        <v>14.7</v>
      </c>
      <c r="BI179" s="119" t="s">
        <v>55</v>
      </c>
      <c r="BJ179" s="119" t="s">
        <v>55</v>
      </c>
      <c r="BK179" s="119" t="s">
        <v>55</v>
      </c>
      <c r="BL179" s="119">
        <v>0</v>
      </c>
      <c r="BM179" s="119" t="s">
        <v>544</v>
      </c>
    </row>
    <row r="180" spans="1:65" s="119" customFormat="1" ht="11.4" x14ac:dyDescent="0.2">
      <c r="A180" s="119" t="s">
        <v>88</v>
      </c>
      <c r="B180" s="119">
        <v>4</v>
      </c>
      <c r="C180" s="119">
        <v>0</v>
      </c>
      <c r="D180" s="119">
        <v>4</v>
      </c>
      <c r="E180" s="119">
        <v>0</v>
      </c>
      <c r="F180" s="119">
        <v>0</v>
      </c>
      <c r="G180" s="119">
        <v>0</v>
      </c>
      <c r="H180" s="119">
        <v>0</v>
      </c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100</v>
      </c>
      <c r="Q180" s="119">
        <v>0</v>
      </c>
      <c r="R180" s="119">
        <v>0</v>
      </c>
      <c r="S180" s="119">
        <v>0</v>
      </c>
      <c r="T180" s="119">
        <v>0</v>
      </c>
      <c r="U180" s="119">
        <v>0</v>
      </c>
      <c r="V180" s="119">
        <v>0</v>
      </c>
      <c r="W180" s="119">
        <v>0</v>
      </c>
      <c r="X180" s="119">
        <v>0</v>
      </c>
      <c r="Y180" s="119">
        <v>0</v>
      </c>
      <c r="Z180" s="119">
        <v>0</v>
      </c>
      <c r="AA180" s="119" t="s">
        <v>56</v>
      </c>
      <c r="AB180" s="119" t="s">
        <v>192</v>
      </c>
      <c r="AC180" s="119" t="s">
        <v>56</v>
      </c>
      <c r="AD180" s="119" t="s">
        <v>56</v>
      </c>
      <c r="AE180" s="119" t="s">
        <v>56</v>
      </c>
      <c r="AF180" s="119" t="s">
        <v>56</v>
      </c>
      <c r="AG180" s="119" t="s">
        <v>56</v>
      </c>
      <c r="AH180" s="119" t="s">
        <v>56</v>
      </c>
      <c r="AI180" s="119" t="s">
        <v>56</v>
      </c>
      <c r="AJ180" s="119" t="s">
        <v>56</v>
      </c>
      <c r="AK180" s="119" t="s">
        <v>56</v>
      </c>
      <c r="AL180" s="119" t="s">
        <v>56</v>
      </c>
      <c r="AM180" s="119">
        <v>0</v>
      </c>
      <c r="AN180" s="119">
        <v>2</v>
      </c>
      <c r="AO180" s="119">
        <v>0</v>
      </c>
      <c r="AP180" s="119">
        <v>0</v>
      </c>
      <c r="AQ180" s="119">
        <v>1</v>
      </c>
      <c r="AR180" s="119">
        <v>1</v>
      </c>
      <c r="AS180" s="119">
        <v>0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119">
        <v>0</v>
      </c>
      <c r="AZ180" s="119">
        <v>0</v>
      </c>
      <c r="BA180" s="119">
        <v>0</v>
      </c>
      <c r="BB180" s="119">
        <v>0</v>
      </c>
      <c r="BC180" s="119">
        <v>0</v>
      </c>
      <c r="BD180" s="119">
        <v>0</v>
      </c>
      <c r="BE180" s="119">
        <v>0</v>
      </c>
      <c r="BF180" s="119">
        <v>0</v>
      </c>
      <c r="BG180" s="119">
        <v>0</v>
      </c>
      <c r="BH180" s="119">
        <v>16.8</v>
      </c>
      <c r="BI180" s="119" t="s">
        <v>55</v>
      </c>
      <c r="BJ180" s="119" t="s">
        <v>55</v>
      </c>
      <c r="BK180" s="119" t="s">
        <v>55</v>
      </c>
      <c r="BL180" s="119">
        <v>0</v>
      </c>
      <c r="BM180" s="119" t="s">
        <v>545</v>
      </c>
    </row>
    <row r="181" spans="1:65" s="119" customFormat="1" ht="11.4" x14ac:dyDescent="0.2">
      <c r="A181" s="119" t="s">
        <v>89</v>
      </c>
      <c r="B181" s="119">
        <v>2</v>
      </c>
      <c r="C181" s="119">
        <v>0</v>
      </c>
      <c r="D181" s="119">
        <v>2</v>
      </c>
      <c r="E181" s="119">
        <v>0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100</v>
      </c>
      <c r="Q181" s="119">
        <v>0</v>
      </c>
      <c r="R181" s="119">
        <v>0</v>
      </c>
      <c r="S181" s="119">
        <v>0</v>
      </c>
      <c r="T181" s="119">
        <v>0</v>
      </c>
      <c r="U181" s="119">
        <v>0</v>
      </c>
      <c r="V181" s="119">
        <v>0</v>
      </c>
      <c r="W181" s="119">
        <v>0</v>
      </c>
      <c r="X181" s="119">
        <v>0</v>
      </c>
      <c r="Y181" s="119">
        <v>0</v>
      </c>
      <c r="Z181" s="119">
        <v>0</v>
      </c>
      <c r="AA181" s="119" t="s">
        <v>56</v>
      </c>
      <c r="AB181" s="119" t="s">
        <v>508</v>
      </c>
      <c r="AC181" s="119" t="s">
        <v>56</v>
      </c>
      <c r="AD181" s="119" t="s">
        <v>56</v>
      </c>
      <c r="AE181" s="119" t="s">
        <v>56</v>
      </c>
      <c r="AF181" s="119" t="s">
        <v>56</v>
      </c>
      <c r="AG181" s="119" t="s">
        <v>56</v>
      </c>
      <c r="AH181" s="119" t="s">
        <v>56</v>
      </c>
      <c r="AI181" s="119" t="s">
        <v>56</v>
      </c>
      <c r="AJ181" s="119" t="s">
        <v>56</v>
      </c>
      <c r="AK181" s="119" t="s">
        <v>56</v>
      </c>
      <c r="AL181" s="119" t="s">
        <v>56</v>
      </c>
      <c r="AM181" s="119">
        <v>0</v>
      </c>
      <c r="AN181" s="119">
        <v>0</v>
      </c>
      <c r="AO181" s="119">
        <v>1</v>
      </c>
      <c r="AP181" s="119">
        <v>1</v>
      </c>
      <c r="AQ181" s="119">
        <v>0</v>
      </c>
      <c r="AR181" s="119">
        <v>0</v>
      </c>
      <c r="AS181" s="119">
        <v>0</v>
      </c>
      <c r="AT181" s="119">
        <v>0</v>
      </c>
      <c r="AU181" s="119">
        <v>0</v>
      </c>
      <c r="AV181" s="119">
        <v>0</v>
      </c>
      <c r="AW181" s="119">
        <v>0</v>
      </c>
      <c r="AX181" s="119">
        <v>0</v>
      </c>
      <c r="AY181" s="119">
        <v>0</v>
      </c>
      <c r="AZ181" s="119">
        <v>0</v>
      </c>
      <c r="BA181" s="119">
        <v>0</v>
      </c>
      <c r="BB181" s="119">
        <v>0</v>
      </c>
      <c r="BC181" s="119">
        <v>0</v>
      </c>
      <c r="BD181" s="119">
        <v>0</v>
      </c>
      <c r="BE181" s="119">
        <v>0</v>
      </c>
      <c r="BF181" s="119">
        <v>0</v>
      </c>
      <c r="BG181" s="119">
        <v>0</v>
      </c>
      <c r="BH181" s="119">
        <v>13.5</v>
      </c>
      <c r="BI181" s="119" t="s">
        <v>55</v>
      </c>
      <c r="BJ181" s="119" t="s">
        <v>55</v>
      </c>
      <c r="BK181" s="119" t="s">
        <v>55</v>
      </c>
      <c r="BL181" s="119">
        <v>0</v>
      </c>
      <c r="BM181" s="119" t="s">
        <v>544</v>
      </c>
    </row>
    <row r="182" spans="1:65" s="119" customFormat="1" ht="11.4" x14ac:dyDescent="0.2">
      <c r="A182" s="119" t="s">
        <v>89</v>
      </c>
      <c r="B182" s="119">
        <v>1</v>
      </c>
      <c r="C182" s="119">
        <v>0</v>
      </c>
      <c r="D182" s="119">
        <v>1</v>
      </c>
      <c r="E182" s="119">
        <v>0</v>
      </c>
      <c r="F182" s="119">
        <v>0</v>
      </c>
      <c r="G182" s="119">
        <v>0</v>
      </c>
      <c r="H182" s="119">
        <v>0</v>
      </c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100</v>
      </c>
      <c r="Q182" s="119">
        <v>0</v>
      </c>
      <c r="R182" s="119">
        <v>0</v>
      </c>
      <c r="S182" s="119">
        <v>0</v>
      </c>
      <c r="T182" s="119">
        <v>0</v>
      </c>
      <c r="U182" s="119">
        <v>0</v>
      </c>
      <c r="V182" s="119">
        <v>0</v>
      </c>
      <c r="W182" s="119">
        <v>0</v>
      </c>
      <c r="X182" s="119">
        <v>0</v>
      </c>
      <c r="Y182" s="119">
        <v>0</v>
      </c>
      <c r="Z182" s="119">
        <v>0</v>
      </c>
      <c r="AA182" s="119" t="s">
        <v>56</v>
      </c>
      <c r="AB182" s="119" t="s">
        <v>536</v>
      </c>
      <c r="AC182" s="119" t="s">
        <v>56</v>
      </c>
      <c r="AD182" s="119" t="s">
        <v>56</v>
      </c>
      <c r="AE182" s="119" t="s">
        <v>56</v>
      </c>
      <c r="AF182" s="119" t="s">
        <v>56</v>
      </c>
      <c r="AG182" s="119" t="s">
        <v>56</v>
      </c>
      <c r="AH182" s="119" t="s">
        <v>56</v>
      </c>
      <c r="AI182" s="119" t="s">
        <v>56</v>
      </c>
      <c r="AJ182" s="119" t="s">
        <v>56</v>
      </c>
      <c r="AK182" s="119" t="s">
        <v>56</v>
      </c>
      <c r="AL182" s="119" t="s">
        <v>56</v>
      </c>
      <c r="AM182" s="119">
        <v>0</v>
      </c>
      <c r="AN182" s="119">
        <v>0</v>
      </c>
      <c r="AO182" s="119">
        <v>1</v>
      </c>
      <c r="AP182" s="119">
        <v>0</v>
      </c>
      <c r="AQ182" s="119">
        <v>0</v>
      </c>
      <c r="AR182" s="119">
        <v>0</v>
      </c>
      <c r="AS182" s="119">
        <v>0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119">
        <v>0</v>
      </c>
      <c r="AZ182" s="119">
        <v>0</v>
      </c>
      <c r="BA182" s="119">
        <v>0</v>
      </c>
      <c r="BB182" s="119">
        <v>0</v>
      </c>
      <c r="BC182" s="119">
        <v>0</v>
      </c>
      <c r="BD182" s="119">
        <v>0</v>
      </c>
      <c r="BE182" s="119">
        <v>0</v>
      </c>
      <c r="BF182" s="119">
        <v>0</v>
      </c>
      <c r="BG182" s="119">
        <v>0</v>
      </c>
      <c r="BH182" s="119">
        <v>14</v>
      </c>
      <c r="BI182" s="119" t="s">
        <v>55</v>
      </c>
      <c r="BJ182" s="119" t="s">
        <v>55</v>
      </c>
      <c r="BK182" s="119" t="s">
        <v>55</v>
      </c>
      <c r="BL182" s="119">
        <v>0</v>
      </c>
      <c r="BM182" s="119" t="s">
        <v>545</v>
      </c>
    </row>
    <row r="183" spans="1:65" s="119" customFormat="1" ht="11.4" x14ac:dyDescent="0.2">
      <c r="A183" s="119" t="s">
        <v>90</v>
      </c>
      <c r="B183" s="119">
        <v>2</v>
      </c>
      <c r="C183" s="119">
        <v>0</v>
      </c>
      <c r="D183" s="119">
        <v>2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100</v>
      </c>
      <c r="Q183" s="119">
        <v>0</v>
      </c>
      <c r="R183" s="119">
        <v>0</v>
      </c>
      <c r="S183" s="119">
        <v>0</v>
      </c>
      <c r="T183" s="119">
        <v>0</v>
      </c>
      <c r="U183" s="119">
        <v>0</v>
      </c>
      <c r="V183" s="119">
        <v>0</v>
      </c>
      <c r="W183" s="119">
        <v>0</v>
      </c>
      <c r="X183" s="119">
        <v>0</v>
      </c>
      <c r="Y183" s="119">
        <v>0</v>
      </c>
      <c r="Z183" s="119">
        <v>0</v>
      </c>
      <c r="AA183" s="119" t="s">
        <v>56</v>
      </c>
      <c r="AB183" s="119" t="s">
        <v>429</v>
      </c>
      <c r="AC183" s="119" t="s">
        <v>56</v>
      </c>
      <c r="AD183" s="119" t="s">
        <v>56</v>
      </c>
      <c r="AE183" s="119" t="s">
        <v>56</v>
      </c>
      <c r="AF183" s="119" t="s">
        <v>56</v>
      </c>
      <c r="AG183" s="119" t="s">
        <v>56</v>
      </c>
      <c r="AH183" s="119" t="s">
        <v>56</v>
      </c>
      <c r="AI183" s="119" t="s">
        <v>56</v>
      </c>
      <c r="AJ183" s="119" t="s">
        <v>56</v>
      </c>
      <c r="AK183" s="119" t="s">
        <v>56</v>
      </c>
      <c r="AL183" s="119" t="s">
        <v>56</v>
      </c>
      <c r="AM183" s="119">
        <v>0</v>
      </c>
      <c r="AN183" s="119">
        <v>0</v>
      </c>
      <c r="AO183" s="119">
        <v>1</v>
      </c>
      <c r="AP183" s="119">
        <v>0</v>
      </c>
      <c r="AQ183" s="119">
        <v>0</v>
      </c>
      <c r="AR183" s="119">
        <v>1</v>
      </c>
      <c r="AS183" s="119">
        <v>0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119">
        <v>0</v>
      </c>
      <c r="AZ183" s="119">
        <v>0</v>
      </c>
      <c r="BA183" s="119">
        <v>0</v>
      </c>
      <c r="BB183" s="119">
        <v>0</v>
      </c>
      <c r="BC183" s="119">
        <v>0</v>
      </c>
      <c r="BD183" s="119">
        <v>0</v>
      </c>
      <c r="BE183" s="119">
        <v>0</v>
      </c>
      <c r="BF183" s="119">
        <v>0</v>
      </c>
      <c r="BG183" s="119">
        <v>0</v>
      </c>
      <c r="BH183" s="119">
        <v>21.4</v>
      </c>
      <c r="BI183" s="119" t="s">
        <v>55</v>
      </c>
      <c r="BJ183" s="119" t="s">
        <v>55</v>
      </c>
      <c r="BK183" s="119" t="s">
        <v>55</v>
      </c>
      <c r="BL183" s="119">
        <v>0</v>
      </c>
      <c r="BM183" s="119" t="s">
        <v>544</v>
      </c>
    </row>
    <row r="184" spans="1:65" s="119" customFormat="1" ht="11.4" x14ac:dyDescent="0.2">
      <c r="A184" s="119" t="s">
        <v>90</v>
      </c>
      <c r="B184" s="119">
        <v>2</v>
      </c>
      <c r="C184" s="119">
        <v>0</v>
      </c>
      <c r="D184" s="119">
        <v>2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100</v>
      </c>
      <c r="Q184" s="119">
        <v>0</v>
      </c>
      <c r="R184" s="119">
        <v>0</v>
      </c>
      <c r="S184" s="119">
        <v>0</v>
      </c>
      <c r="T184" s="119">
        <v>0</v>
      </c>
      <c r="U184" s="119">
        <v>0</v>
      </c>
      <c r="V184" s="119">
        <v>0</v>
      </c>
      <c r="W184" s="119">
        <v>0</v>
      </c>
      <c r="X184" s="119">
        <v>0</v>
      </c>
      <c r="Y184" s="119">
        <v>0</v>
      </c>
      <c r="Z184" s="119">
        <v>0</v>
      </c>
      <c r="AA184" s="119" t="s">
        <v>56</v>
      </c>
      <c r="AB184" s="119" t="s">
        <v>518</v>
      </c>
      <c r="AC184" s="119" t="s">
        <v>56</v>
      </c>
      <c r="AD184" s="119" t="s">
        <v>56</v>
      </c>
      <c r="AE184" s="119" t="s">
        <v>56</v>
      </c>
      <c r="AF184" s="119" t="s">
        <v>56</v>
      </c>
      <c r="AG184" s="119" t="s">
        <v>56</v>
      </c>
      <c r="AH184" s="119" t="s">
        <v>56</v>
      </c>
      <c r="AI184" s="119" t="s">
        <v>56</v>
      </c>
      <c r="AJ184" s="119" t="s">
        <v>56</v>
      </c>
      <c r="AK184" s="119" t="s">
        <v>56</v>
      </c>
      <c r="AL184" s="119" t="s">
        <v>56</v>
      </c>
      <c r="AM184" s="119">
        <v>0</v>
      </c>
      <c r="AN184" s="119">
        <v>0</v>
      </c>
      <c r="AO184" s="119">
        <v>2</v>
      </c>
      <c r="AP184" s="119">
        <v>0</v>
      </c>
      <c r="AQ184" s="119">
        <v>0</v>
      </c>
      <c r="AR184" s="119">
        <v>0</v>
      </c>
      <c r="AS184" s="119">
        <v>0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119">
        <v>0</v>
      </c>
      <c r="AZ184" s="119">
        <v>0</v>
      </c>
      <c r="BA184" s="119">
        <v>0</v>
      </c>
      <c r="BB184" s="119">
        <v>0</v>
      </c>
      <c r="BC184" s="119">
        <v>0</v>
      </c>
      <c r="BD184" s="119">
        <v>0</v>
      </c>
      <c r="BE184" s="119">
        <v>0</v>
      </c>
      <c r="BF184" s="119">
        <v>0</v>
      </c>
      <c r="BG184" s="119">
        <v>0</v>
      </c>
      <c r="BH184" s="119">
        <v>12.7</v>
      </c>
      <c r="BI184" s="119" t="s">
        <v>55</v>
      </c>
      <c r="BJ184" s="119" t="s">
        <v>55</v>
      </c>
      <c r="BK184" s="119" t="s">
        <v>55</v>
      </c>
      <c r="BL184" s="119">
        <v>0</v>
      </c>
      <c r="BM184" s="119" t="s">
        <v>545</v>
      </c>
    </row>
    <row r="185" spans="1:65" s="119" customFormat="1" ht="11.4" x14ac:dyDescent="0.2">
      <c r="A185" s="119" t="s">
        <v>91</v>
      </c>
      <c r="B185" s="119">
        <v>1</v>
      </c>
      <c r="C185" s="119">
        <v>1</v>
      </c>
      <c r="D185" s="119">
        <v>0</v>
      </c>
      <c r="E185" s="119">
        <v>0</v>
      </c>
      <c r="F185" s="119">
        <v>0</v>
      </c>
      <c r="G185" s="119">
        <v>0</v>
      </c>
      <c r="H185" s="119">
        <v>0</v>
      </c>
      <c r="I185" s="119">
        <v>0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100</v>
      </c>
      <c r="P185" s="119">
        <v>0</v>
      </c>
      <c r="Q185" s="119">
        <v>0</v>
      </c>
      <c r="R185" s="119">
        <v>0</v>
      </c>
      <c r="S185" s="119">
        <v>0</v>
      </c>
      <c r="T185" s="119">
        <v>0</v>
      </c>
      <c r="U185" s="119">
        <v>0</v>
      </c>
      <c r="V185" s="119">
        <v>0</v>
      </c>
      <c r="W185" s="119">
        <v>0</v>
      </c>
      <c r="X185" s="119">
        <v>0</v>
      </c>
      <c r="Y185" s="119">
        <v>0</v>
      </c>
      <c r="Z185" s="119">
        <v>0</v>
      </c>
      <c r="AA185" s="119" t="s">
        <v>159</v>
      </c>
      <c r="AB185" s="119" t="s">
        <v>56</v>
      </c>
      <c r="AC185" s="119" t="s">
        <v>56</v>
      </c>
      <c r="AD185" s="119" t="s">
        <v>56</v>
      </c>
      <c r="AE185" s="119" t="s">
        <v>56</v>
      </c>
      <c r="AF185" s="119" t="s">
        <v>56</v>
      </c>
      <c r="AG185" s="119" t="s">
        <v>56</v>
      </c>
      <c r="AH185" s="119" t="s">
        <v>56</v>
      </c>
      <c r="AI185" s="119" t="s">
        <v>56</v>
      </c>
      <c r="AJ185" s="119" t="s">
        <v>56</v>
      </c>
      <c r="AK185" s="119" t="s">
        <v>56</v>
      </c>
      <c r="AL185" s="119" t="s">
        <v>56</v>
      </c>
      <c r="AM185" s="119">
        <v>0</v>
      </c>
      <c r="AN185" s="119">
        <v>0</v>
      </c>
      <c r="AO185" s="119">
        <v>0</v>
      </c>
      <c r="AP185" s="119">
        <v>0</v>
      </c>
      <c r="AQ185" s="119">
        <v>1</v>
      </c>
      <c r="AR185" s="119">
        <v>0</v>
      </c>
      <c r="AS185" s="119">
        <v>0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119">
        <v>0</v>
      </c>
      <c r="AZ185" s="119">
        <v>0</v>
      </c>
      <c r="BA185" s="119">
        <v>0</v>
      </c>
      <c r="BB185" s="119">
        <v>0</v>
      </c>
      <c r="BC185" s="119">
        <v>0</v>
      </c>
      <c r="BD185" s="119">
        <v>0</v>
      </c>
      <c r="BE185" s="119">
        <v>0</v>
      </c>
      <c r="BF185" s="119">
        <v>0</v>
      </c>
      <c r="BG185" s="119">
        <v>0</v>
      </c>
      <c r="BH185" s="119">
        <v>21.1</v>
      </c>
      <c r="BI185" s="119" t="s">
        <v>55</v>
      </c>
      <c r="BJ185" s="119" t="s">
        <v>55</v>
      </c>
      <c r="BK185" s="119" t="s">
        <v>55</v>
      </c>
      <c r="BL185" s="119">
        <v>0</v>
      </c>
      <c r="BM185" s="119" t="s">
        <v>544</v>
      </c>
    </row>
    <row r="186" spans="1:65" s="119" customFormat="1" ht="11.4" x14ac:dyDescent="0.2">
      <c r="A186" s="119" t="s">
        <v>91</v>
      </c>
      <c r="B186" s="119">
        <v>5</v>
      </c>
      <c r="C186" s="119">
        <v>0</v>
      </c>
      <c r="D186" s="119">
        <v>5</v>
      </c>
      <c r="E186" s="119">
        <v>0</v>
      </c>
      <c r="F186" s="119">
        <v>0</v>
      </c>
      <c r="G186" s="119">
        <v>0</v>
      </c>
      <c r="H186" s="119">
        <v>0</v>
      </c>
      <c r="I186" s="119">
        <v>0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0</v>
      </c>
      <c r="P186" s="119">
        <v>100</v>
      </c>
      <c r="Q186" s="119">
        <v>0</v>
      </c>
      <c r="R186" s="119">
        <v>0</v>
      </c>
      <c r="S186" s="119">
        <v>0</v>
      </c>
      <c r="T186" s="119">
        <v>0</v>
      </c>
      <c r="U186" s="119">
        <v>0</v>
      </c>
      <c r="V186" s="119">
        <v>0</v>
      </c>
      <c r="W186" s="119">
        <v>0</v>
      </c>
      <c r="X186" s="119">
        <v>0</v>
      </c>
      <c r="Y186" s="119">
        <v>0</v>
      </c>
      <c r="Z186" s="119">
        <v>0</v>
      </c>
      <c r="AA186" s="119" t="s">
        <v>56</v>
      </c>
      <c r="AB186" s="119" t="s">
        <v>488</v>
      </c>
      <c r="AC186" s="119" t="s">
        <v>56</v>
      </c>
      <c r="AD186" s="119" t="s">
        <v>56</v>
      </c>
      <c r="AE186" s="119" t="s">
        <v>56</v>
      </c>
      <c r="AF186" s="119" t="s">
        <v>56</v>
      </c>
      <c r="AG186" s="119" t="s">
        <v>56</v>
      </c>
      <c r="AH186" s="119" t="s">
        <v>56</v>
      </c>
      <c r="AI186" s="119" t="s">
        <v>56</v>
      </c>
      <c r="AJ186" s="119" t="s">
        <v>56</v>
      </c>
      <c r="AK186" s="119" t="s">
        <v>56</v>
      </c>
      <c r="AL186" s="119" t="s">
        <v>56</v>
      </c>
      <c r="AM186" s="119">
        <v>0</v>
      </c>
      <c r="AN186" s="119">
        <v>1</v>
      </c>
      <c r="AO186" s="119">
        <v>2</v>
      </c>
      <c r="AP186" s="119">
        <v>1</v>
      </c>
      <c r="AQ186" s="119">
        <v>1</v>
      </c>
      <c r="AR186" s="119">
        <v>0</v>
      </c>
      <c r="AS186" s="119">
        <v>0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119">
        <v>0</v>
      </c>
      <c r="AZ186" s="119">
        <v>0</v>
      </c>
      <c r="BA186" s="119">
        <v>0</v>
      </c>
      <c r="BB186" s="119">
        <v>0</v>
      </c>
      <c r="BC186" s="119">
        <v>0</v>
      </c>
      <c r="BD186" s="119">
        <v>0</v>
      </c>
      <c r="BE186" s="119">
        <v>0</v>
      </c>
      <c r="BF186" s="119">
        <v>0</v>
      </c>
      <c r="BG186" s="119">
        <v>0</v>
      </c>
      <c r="BH186" s="119">
        <v>15.5</v>
      </c>
      <c r="BI186" s="119" t="s">
        <v>55</v>
      </c>
      <c r="BJ186" s="119" t="s">
        <v>55</v>
      </c>
      <c r="BK186" s="119" t="s">
        <v>55</v>
      </c>
      <c r="BL186" s="119">
        <v>0</v>
      </c>
      <c r="BM186" s="119" t="s">
        <v>545</v>
      </c>
    </row>
    <row r="187" spans="1:65" s="119" customFormat="1" ht="11.4" x14ac:dyDescent="0.2">
      <c r="A187" s="119" t="s">
        <v>92</v>
      </c>
      <c r="B187" s="119">
        <v>1</v>
      </c>
      <c r="C187" s="119">
        <v>0</v>
      </c>
      <c r="D187" s="119">
        <v>1</v>
      </c>
      <c r="E187" s="119">
        <v>0</v>
      </c>
      <c r="F187" s="119">
        <v>0</v>
      </c>
      <c r="G187" s="119">
        <v>0</v>
      </c>
      <c r="H187" s="119">
        <v>0</v>
      </c>
      <c r="I187" s="119">
        <v>0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100</v>
      </c>
      <c r="Q187" s="119">
        <v>0</v>
      </c>
      <c r="R187" s="119">
        <v>0</v>
      </c>
      <c r="S187" s="119">
        <v>0</v>
      </c>
      <c r="T187" s="119">
        <v>0</v>
      </c>
      <c r="U187" s="119">
        <v>0</v>
      </c>
      <c r="V187" s="119">
        <v>0</v>
      </c>
      <c r="W187" s="119">
        <v>0</v>
      </c>
      <c r="X187" s="119">
        <v>0</v>
      </c>
      <c r="Y187" s="119">
        <v>0</v>
      </c>
      <c r="Z187" s="119">
        <v>0</v>
      </c>
      <c r="AA187" s="119" t="s">
        <v>56</v>
      </c>
      <c r="AB187" s="119" t="s">
        <v>171</v>
      </c>
      <c r="AC187" s="119" t="s">
        <v>56</v>
      </c>
      <c r="AD187" s="119" t="s">
        <v>56</v>
      </c>
      <c r="AE187" s="119" t="s">
        <v>56</v>
      </c>
      <c r="AF187" s="119" t="s">
        <v>56</v>
      </c>
      <c r="AG187" s="119" t="s">
        <v>56</v>
      </c>
      <c r="AH187" s="119" t="s">
        <v>56</v>
      </c>
      <c r="AI187" s="119" t="s">
        <v>56</v>
      </c>
      <c r="AJ187" s="119" t="s">
        <v>56</v>
      </c>
      <c r="AK187" s="119" t="s">
        <v>56</v>
      </c>
      <c r="AL187" s="119" t="s">
        <v>56</v>
      </c>
      <c r="AM187" s="119">
        <v>0</v>
      </c>
      <c r="AN187" s="119">
        <v>0</v>
      </c>
      <c r="AO187" s="119">
        <v>0</v>
      </c>
      <c r="AP187" s="119">
        <v>1</v>
      </c>
      <c r="AQ187" s="119">
        <v>0</v>
      </c>
      <c r="AR187" s="119">
        <v>0</v>
      </c>
      <c r="AS187" s="119">
        <v>0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119">
        <v>0</v>
      </c>
      <c r="AZ187" s="119">
        <v>0</v>
      </c>
      <c r="BA187" s="119">
        <v>0</v>
      </c>
      <c r="BB187" s="119">
        <v>0</v>
      </c>
      <c r="BC187" s="119">
        <v>0</v>
      </c>
      <c r="BD187" s="119">
        <v>0</v>
      </c>
      <c r="BE187" s="119">
        <v>0</v>
      </c>
      <c r="BF187" s="119">
        <v>0</v>
      </c>
      <c r="BG187" s="119">
        <v>0</v>
      </c>
      <c r="BH187" s="119">
        <v>17.2</v>
      </c>
      <c r="BI187" s="119" t="s">
        <v>55</v>
      </c>
      <c r="BJ187" s="119" t="s">
        <v>55</v>
      </c>
      <c r="BK187" s="119" t="s">
        <v>55</v>
      </c>
      <c r="BL187" s="119">
        <v>0</v>
      </c>
      <c r="BM187" s="119" t="s">
        <v>544</v>
      </c>
    </row>
    <row r="188" spans="1:65" s="119" customFormat="1" ht="11.4" x14ac:dyDescent="0.2">
      <c r="A188" s="119" t="s">
        <v>92</v>
      </c>
      <c r="B188" s="119">
        <v>2</v>
      </c>
      <c r="C188" s="119">
        <v>0</v>
      </c>
      <c r="D188" s="119">
        <v>2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100</v>
      </c>
      <c r="Q188" s="119">
        <v>0</v>
      </c>
      <c r="R188" s="119">
        <v>0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 t="s">
        <v>56</v>
      </c>
      <c r="AB188" s="119" t="s">
        <v>570</v>
      </c>
      <c r="AC188" s="119" t="s">
        <v>56</v>
      </c>
      <c r="AD188" s="119" t="s">
        <v>56</v>
      </c>
      <c r="AE188" s="119" t="s">
        <v>56</v>
      </c>
      <c r="AF188" s="119" t="s">
        <v>56</v>
      </c>
      <c r="AG188" s="119" t="s">
        <v>56</v>
      </c>
      <c r="AH188" s="119" t="s">
        <v>56</v>
      </c>
      <c r="AI188" s="119" t="s">
        <v>56</v>
      </c>
      <c r="AJ188" s="119" t="s">
        <v>56</v>
      </c>
      <c r="AK188" s="119" t="s">
        <v>56</v>
      </c>
      <c r="AL188" s="119" t="s">
        <v>56</v>
      </c>
      <c r="AM188" s="119">
        <v>0</v>
      </c>
      <c r="AN188" s="119">
        <v>0</v>
      </c>
      <c r="AO188" s="119">
        <v>2</v>
      </c>
      <c r="AP188" s="119">
        <v>0</v>
      </c>
      <c r="AQ188" s="119">
        <v>0</v>
      </c>
      <c r="AR188" s="119">
        <v>0</v>
      </c>
      <c r="AS188" s="119">
        <v>0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119">
        <v>0</v>
      </c>
      <c r="AZ188" s="119">
        <v>0</v>
      </c>
      <c r="BA188" s="119">
        <v>0</v>
      </c>
      <c r="BB188" s="119">
        <v>0</v>
      </c>
      <c r="BC188" s="119">
        <v>0</v>
      </c>
      <c r="BD188" s="119">
        <v>0</v>
      </c>
      <c r="BE188" s="119">
        <v>0</v>
      </c>
      <c r="BF188" s="119">
        <v>0</v>
      </c>
      <c r="BG188" s="119">
        <v>0</v>
      </c>
      <c r="BH188" s="119">
        <v>11.5</v>
      </c>
      <c r="BI188" s="119" t="s">
        <v>55</v>
      </c>
      <c r="BJ188" s="119" t="s">
        <v>55</v>
      </c>
      <c r="BK188" s="119" t="s">
        <v>55</v>
      </c>
      <c r="BL188" s="119">
        <v>0</v>
      </c>
      <c r="BM188" s="119" t="s">
        <v>545</v>
      </c>
    </row>
    <row r="189" spans="1:65" s="119" customFormat="1" ht="11.4" x14ac:dyDescent="0.2">
      <c r="A189" s="119" t="s">
        <v>93</v>
      </c>
      <c r="B189" s="119">
        <v>4</v>
      </c>
      <c r="C189" s="119">
        <v>1</v>
      </c>
      <c r="D189" s="119">
        <v>2</v>
      </c>
      <c r="E189" s="119">
        <v>0</v>
      </c>
      <c r="F189" s="119">
        <v>1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25</v>
      </c>
      <c r="P189" s="119">
        <v>50</v>
      </c>
      <c r="Q189" s="119">
        <v>0</v>
      </c>
      <c r="R189" s="119">
        <v>25</v>
      </c>
      <c r="S189" s="119">
        <v>0</v>
      </c>
      <c r="T189" s="119">
        <v>0</v>
      </c>
      <c r="U189" s="119">
        <v>0</v>
      </c>
      <c r="V189" s="119">
        <v>0</v>
      </c>
      <c r="W189" s="119">
        <v>0</v>
      </c>
      <c r="X189" s="119">
        <v>0</v>
      </c>
      <c r="Y189" s="119">
        <v>0</v>
      </c>
      <c r="Z189" s="119">
        <v>0</v>
      </c>
      <c r="AA189" s="119" t="s">
        <v>440</v>
      </c>
      <c r="AB189" s="119" t="s">
        <v>172</v>
      </c>
      <c r="AC189" s="119" t="s">
        <v>56</v>
      </c>
      <c r="AD189" s="119" t="s">
        <v>499</v>
      </c>
      <c r="AE189" s="119" t="s">
        <v>56</v>
      </c>
      <c r="AF189" s="119" t="s">
        <v>56</v>
      </c>
      <c r="AG189" s="119" t="s">
        <v>56</v>
      </c>
      <c r="AH189" s="119" t="s">
        <v>56</v>
      </c>
      <c r="AI189" s="119" t="s">
        <v>56</v>
      </c>
      <c r="AJ189" s="119" t="s">
        <v>56</v>
      </c>
      <c r="AK189" s="119" t="s">
        <v>56</v>
      </c>
      <c r="AL189" s="119" t="s">
        <v>56</v>
      </c>
      <c r="AM189" s="119">
        <v>0</v>
      </c>
      <c r="AN189" s="119">
        <v>1</v>
      </c>
      <c r="AO189" s="119">
        <v>1</v>
      </c>
      <c r="AP189" s="119">
        <v>0</v>
      </c>
      <c r="AQ189" s="119">
        <v>2</v>
      </c>
      <c r="AR189" s="119">
        <v>0</v>
      </c>
      <c r="AS189" s="119">
        <v>0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119">
        <v>0</v>
      </c>
      <c r="AZ189" s="119">
        <v>0</v>
      </c>
      <c r="BA189" s="119">
        <v>0</v>
      </c>
      <c r="BB189" s="119">
        <v>0</v>
      </c>
      <c r="BC189" s="119">
        <v>0</v>
      </c>
      <c r="BD189" s="119">
        <v>0</v>
      </c>
      <c r="BE189" s="119">
        <v>0</v>
      </c>
      <c r="BF189" s="119">
        <v>0</v>
      </c>
      <c r="BG189" s="119">
        <v>0</v>
      </c>
      <c r="BH189" s="119">
        <v>16.399999999999999</v>
      </c>
      <c r="BI189" s="119" t="s">
        <v>55</v>
      </c>
      <c r="BJ189" s="119" t="s">
        <v>55</v>
      </c>
      <c r="BK189" s="119" t="s">
        <v>55</v>
      </c>
      <c r="BL189" s="119">
        <v>0</v>
      </c>
      <c r="BM189" s="119" t="s">
        <v>544</v>
      </c>
    </row>
    <row r="190" spans="1:65" s="119" customFormat="1" ht="11.4" x14ac:dyDescent="0.2">
      <c r="A190" s="119" t="s">
        <v>93</v>
      </c>
      <c r="B190" s="119">
        <v>5</v>
      </c>
      <c r="C190" s="119">
        <v>0</v>
      </c>
      <c r="D190" s="119">
        <v>5</v>
      </c>
      <c r="E190" s="119">
        <v>0</v>
      </c>
      <c r="F190" s="119">
        <v>0</v>
      </c>
      <c r="G190" s="119">
        <v>0</v>
      </c>
      <c r="H190" s="119">
        <v>0</v>
      </c>
      <c r="I190" s="119">
        <v>0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19">
        <v>0</v>
      </c>
      <c r="P190" s="119">
        <v>100</v>
      </c>
      <c r="Q190" s="119">
        <v>0</v>
      </c>
      <c r="R190" s="119">
        <v>0</v>
      </c>
      <c r="S190" s="119">
        <v>0</v>
      </c>
      <c r="T190" s="119">
        <v>0</v>
      </c>
      <c r="U190" s="119">
        <v>0</v>
      </c>
      <c r="V190" s="119">
        <v>0</v>
      </c>
      <c r="W190" s="119">
        <v>0</v>
      </c>
      <c r="X190" s="119">
        <v>0</v>
      </c>
      <c r="Y190" s="119">
        <v>0</v>
      </c>
      <c r="Z190" s="119">
        <v>0</v>
      </c>
      <c r="AA190" s="119" t="s">
        <v>56</v>
      </c>
      <c r="AB190" s="119" t="s">
        <v>508</v>
      </c>
      <c r="AC190" s="119" t="s">
        <v>56</v>
      </c>
      <c r="AD190" s="119" t="s">
        <v>56</v>
      </c>
      <c r="AE190" s="119" t="s">
        <v>56</v>
      </c>
      <c r="AF190" s="119" t="s">
        <v>56</v>
      </c>
      <c r="AG190" s="119" t="s">
        <v>56</v>
      </c>
      <c r="AH190" s="119" t="s">
        <v>56</v>
      </c>
      <c r="AI190" s="119" t="s">
        <v>56</v>
      </c>
      <c r="AJ190" s="119" t="s">
        <v>56</v>
      </c>
      <c r="AK190" s="119" t="s">
        <v>56</v>
      </c>
      <c r="AL190" s="119" t="s">
        <v>56</v>
      </c>
      <c r="AM190" s="119">
        <v>0</v>
      </c>
      <c r="AN190" s="119">
        <v>1</v>
      </c>
      <c r="AO190" s="119">
        <v>2</v>
      </c>
      <c r="AP190" s="119">
        <v>2</v>
      </c>
      <c r="AQ190" s="119">
        <v>0</v>
      </c>
      <c r="AR190" s="119">
        <v>0</v>
      </c>
      <c r="AS190" s="119">
        <v>0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119">
        <v>0</v>
      </c>
      <c r="AZ190" s="119">
        <v>0</v>
      </c>
      <c r="BA190" s="119">
        <v>0</v>
      </c>
      <c r="BB190" s="119">
        <v>0</v>
      </c>
      <c r="BC190" s="119">
        <v>0</v>
      </c>
      <c r="BD190" s="119">
        <v>0</v>
      </c>
      <c r="BE190" s="119">
        <v>0</v>
      </c>
      <c r="BF190" s="119">
        <v>0</v>
      </c>
      <c r="BG190" s="119">
        <v>0</v>
      </c>
      <c r="BH190" s="119">
        <v>13.5</v>
      </c>
      <c r="BI190" s="119" t="s">
        <v>55</v>
      </c>
      <c r="BJ190" s="119" t="s">
        <v>55</v>
      </c>
      <c r="BK190" s="119" t="s">
        <v>55</v>
      </c>
      <c r="BL190" s="119">
        <v>0</v>
      </c>
      <c r="BM190" s="119" t="s">
        <v>545</v>
      </c>
    </row>
    <row r="191" spans="1:65" s="119" customFormat="1" ht="11.4" x14ac:dyDescent="0.2">
      <c r="A191" s="119" t="s">
        <v>94</v>
      </c>
      <c r="B191" s="119">
        <v>2</v>
      </c>
      <c r="C191" s="119">
        <v>0</v>
      </c>
      <c r="D191" s="119">
        <v>1</v>
      </c>
      <c r="E191" s="119">
        <v>0</v>
      </c>
      <c r="F191" s="119">
        <v>1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50</v>
      </c>
      <c r="Q191" s="119">
        <v>0</v>
      </c>
      <c r="R191" s="119">
        <v>50</v>
      </c>
      <c r="S191" s="119">
        <v>0</v>
      </c>
      <c r="T191" s="119">
        <v>0</v>
      </c>
      <c r="U191" s="119">
        <v>0</v>
      </c>
      <c r="V191" s="119">
        <v>0</v>
      </c>
      <c r="W191" s="119">
        <v>0</v>
      </c>
      <c r="X191" s="119">
        <v>0</v>
      </c>
      <c r="Y191" s="119">
        <v>0</v>
      </c>
      <c r="Z191" s="119">
        <v>0</v>
      </c>
      <c r="AA191" s="119" t="s">
        <v>56</v>
      </c>
      <c r="AB191" s="119" t="s">
        <v>571</v>
      </c>
      <c r="AC191" s="119" t="s">
        <v>56</v>
      </c>
      <c r="AD191" s="119" t="s">
        <v>572</v>
      </c>
      <c r="AE191" s="119" t="s">
        <v>56</v>
      </c>
      <c r="AF191" s="119" t="s">
        <v>56</v>
      </c>
      <c r="AG191" s="119" t="s">
        <v>56</v>
      </c>
      <c r="AH191" s="119" t="s">
        <v>56</v>
      </c>
      <c r="AI191" s="119" t="s">
        <v>56</v>
      </c>
      <c r="AJ191" s="119" t="s">
        <v>56</v>
      </c>
      <c r="AK191" s="119" t="s">
        <v>56</v>
      </c>
      <c r="AL191" s="119" t="s">
        <v>56</v>
      </c>
      <c r="AM191" s="119">
        <v>0</v>
      </c>
      <c r="AN191" s="119">
        <v>1</v>
      </c>
      <c r="AO191" s="119">
        <v>0</v>
      </c>
      <c r="AP191" s="119">
        <v>1</v>
      </c>
      <c r="AQ191" s="119">
        <v>0</v>
      </c>
      <c r="AR191" s="119">
        <v>0</v>
      </c>
      <c r="AS191" s="119">
        <v>0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119">
        <v>0</v>
      </c>
      <c r="AZ191" s="119">
        <v>0</v>
      </c>
      <c r="BA191" s="119">
        <v>0</v>
      </c>
      <c r="BB191" s="119">
        <v>0</v>
      </c>
      <c r="BC191" s="119">
        <v>0</v>
      </c>
      <c r="BD191" s="119">
        <v>0</v>
      </c>
      <c r="BE191" s="119">
        <v>0</v>
      </c>
      <c r="BF191" s="119">
        <v>0</v>
      </c>
      <c r="BG191" s="119">
        <v>0</v>
      </c>
      <c r="BH191" s="119">
        <v>11.8</v>
      </c>
      <c r="BI191" s="119" t="s">
        <v>55</v>
      </c>
      <c r="BJ191" s="119" t="s">
        <v>55</v>
      </c>
      <c r="BK191" s="119" t="s">
        <v>55</v>
      </c>
      <c r="BL191" s="119">
        <v>0</v>
      </c>
      <c r="BM191" s="119" t="s">
        <v>544</v>
      </c>
    </row>
    <row r="192" spans="1:65" s="119" customFormat="1" ht="11.4" x14ac:dyDescent="0.2">
      <c r="A192" s="119" t="s">
        <v>94</v>
      </c>
      <c r="B192" s="119">
        <v>3</v>
      </c>
      <c r="C192" s="119">
        <v>0</v>
      </c>
      <c r="D192" s="119">
        <v>3</v>
      </c>
      <c r="E192" s="119">
        <v>0</v>
      </c>
      <c r="F192" s="119">
        <v>0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100</v>
      </c>
      <c r="Q192" s="119">
        <v>0</v>
      </c>
      <c r="R192" s="119">
        <v>0</v>
      </c>
      <c r="S192" s="119">
        <v>0</v>
      </c>
      <c r="T192" s="119">
        <v>0</v>
      </c>
      <c r="U192" s="119">
        <v>0</v>
      </c>
      <c r="V192" s="119">
        <v>0</v>
      </c>
      <c r="W192" s="119">
        <v>0</v>
      </c>
      <c r="X192" s="119">
        <v>0</v>
      </c>
      <c r="Y192" s="119">
        <v>0</v>
      </c>
      <c r="Z192" s="119">
        <v>0</v>
      </c>
      <c r="AA192" s="119" t="s">
        <v>56</v>
      </c>
      <c r="AB192" s="119" t="s">
        <v>539</v>
      </c>
      <c r="AC192" s="119" t="s">
        <v>56</v>
      </c>
      <c r="AD192" s="119" t="s">
        <v>56</v>
      </c>
      <c r="AE192" s="119" t="s">
        <v>56</v>
      </c>
      <c r="AF192" s="119" t="s">
        <v>56</v>
      </c>
      <c r="AG192" s="119" t="s">
        <v>56</v>
      </c>
      <c r="AH192" s="119" t="s">
        <v>56</v>
      </c>
      <c r="AI192" s="119" t="s">
        <v>56</v>
      </c>
      <c r="AJ192" s="119" t="s">
        <v>56</v>
      </c>
      <c r="AK192" s="119" t="s">
        <v>56</v>
      </c>
      <c r="AL192" s="119" t="s">
        <v>56</v>
      </c>
      <c r="AM192" s="119">
        <v>0</v>
      </c>
      <c r="AN192" s="119">
        <v>2</v>
      </c>
      <c r="AO192" s="119">
        <v>0</v>
      </c>
      <c r="AP192" s="119">
        <v>1</v>
      </c>
      <c r="AQ192" s="119">
        <v>0</v>
      </c>
      <c r="AR192" s="119">
        <v>0</v>
      </c>
      <c r="AS192" s="119">
        <v>0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119">
        <v>0</v>
      </c>
      <c r="AZ192" s="119">
        <v>0</v>
      </c>
      <c r="BA192" s="119">
        <v>0</v>
      </c>
      <c r="BB192" s="119">
        <v>0</v>
      </c>
      <c r="BC192" s="119">
        <v>0</v>
      </c>
      <c r="BD192" s="119">
        <v>0</v>
      </c>
      <c r="BE192" s="119">
        <v>0</v>
      </c>
      <c r="BF192" s="119">
        <v>0</v>
      </c>
      <c r="BG192" s="119">
        <v>0</v>
      </c>
      <c r="BH192" s="119">
        <v>11.4</v>
      </c>
      <c r="BI192" s="119" t="s">
        <v>55</v>
      </c>
      <c r="BJ192" s="119" t="s">
        <v>55</v>
      </c>
      <c r="BK192" s="119" t="s">
        <v>55</v>
      </c>
      <c r="BL192" s="119">
        <v>0</v>
      </c>
      <c r="BM192" s="119" t="s">
        <v>545</v>
      </c>
    </row>
    <row r="193" spans="1:65" s="119" customFormat="1" ht="11.4" x14ac:dyDescent="0.2">
      <c r="A193" s="119" t="s">
        <v>95</v>
      </c>
      <c r="B193" s="119">
        <v>2</v>
      </c>
      <c r="C193" s="119">
        <v>0</v>
      </c>
      <c r="D193" s="119">
        <v>2</v>
      </c>
      <c r="E193" s="119">
        <v>0</v>
      </c>
      <c r="F193" s="119">
        <v>0</v>
      </c>
      <c r="G193" s="119">
        <v>0</v>
      </c>
      <c r="H193" s="119">
        <v>0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0</v>
      </c>
      <c r="P193" s="119">
        <v>100</v>
      </c>
      <c r="Q193" s="119">
        <v>0</v>
      </c>
      <c r="R193" s="119">
        <v>0</v>
      </c>
      <c r="S193" s="119">
        <v>0</v>
      </c>
      <c r="T193" s="119">
        <v>0</v>
      </c>
      <c r="U193" s="119">
        <v>0</v>
      </c>
      <c r="V193" s="119">
        <v>0</v>
      </c>
      <c r="W193" s="119">
        <v>0</v>
      </c>
      <c r="X193" s="119">
        <v>0</v>
      </c>
      <c r="Y193" s="119">
        <v>0</v>
      </c>
      <c r="Z193" s="119">
        <v>0</v>
      </c>
      <c r="AA193" s="119" t="s">
        <v>56</v>
      </c>
      <c r="AB193" s="119" t="s">
        <v>79</v>
      </c>
      <c r="AC193" s="119" t="s">
        <v>56</v>
      </c>
      <c r="AD193" s="119" t="s">
        <v>56</v>
      </c>
      <c r="AE193" s="119" t="s">
        <v>56</v>
      </c>
      <c r="AF193" s="119" t="s">
        <v>56</v>
      </c>
      <c r="AG193" s="119" t="s">
        <v>56</v>
      </c>
      <c r="AH193" s="119" t="s">
        <v>56</v>
      </c>
      <c r="AI193" s="119" t="s">
        <v>56</v>
      </c>
      <c r="AJ193" s="119" t="s">
        <v>56</v>
      </c>
      <c r="AK193" s="119" t="s">
        <v>56</v>
      </c>
      <c r="AL193" s="119" t="s">
        <v>56</v>
      </c>
      <c r="AM193" s="119">
        <v>0</v>
      </c>
      <c r="AN193" s="119">
        <v>0</v>
      </c>
      <c r="AO193" s="119">
        <v>1</v>
      </c>
      <c r="AP193" s="119">
        <v>0</v>
      </c>
      <c r="AQ193" s="119">
        <v>1</v>
      </c>
      <c r="AR193" s="119">
        <v>0</v>
      </c>
      <c r="AS193" s="119">
        <v>0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119">
        <v>0</v>
      </c>
      <c r="AZ193" s="119">
        <v>0</v>
      </c>
      <c r="BA193" s="119">
        <v>0</v>
      </c>
      <c r="BB193" s="119">
        <v>0</v>
      </c>
      <c r="BC193" s="119">
        <v>0</v>
      </c>
      <c r="BD193" s="119">
        <v>0</v>
      </c>
      <c r="BE193" s="119">
        <v>0</v>
      </c>
      <c r="BF193" s="119">
        <v>0</v>
      </c>
      <c r="BG193" s="119">
        <v>0</v>
      </c>
      <c r="BH193" s="119">
        <v>17.600000000000001</v>
      </c>
      <c r="BI193" s="119" t="s">
        <v>55</v>
      </c>
      <c r="BJ193" s="119" t="s">
        <v>55</v>
      </c>
      <c r="BK193" s="119" t="s">
        <v>55</v>
      </c>
      <c r="BL193" s="119">
        <v>0</v>
      </c>
      <c r="BM193" s="119" t="s">
        <v>544</v>
      </c>
    </row>
    <row r="194" spans="1:65" s="119" customFormat="1" ht="11.4" x14ac:dyDescent="0.2">
      <c r="A194" s="119" t="s">
        <v>95</v>
      </c>
      <c r="B194" s="119">
        <v>5</v>
      </c>
      <c r="C194" s="119">
        <v>1</v>
      </c>
      <c r="D194" s="119">
        <v>3</v>
      </c>
      <c r="E194" s="119">
        <v>0</v>
      </c>
      <c r="F194" s="119">
        <v>1</v>
      </c>
      <c r="G194" s="119">
        <v>0</v>
      </c>
      <c r="H194" s="119">
        <v>0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20</v>
      </c>
      <c r="P194" s="119">
        <v>60</v>
      </c>
      <c r="Q194" s="119">
        <v>0</v>
      </c>
      <c r="R194" s="119">
        <v>20</v>
      </c>
      <c r="S194" s="119">
        <v>0</v>
      </c>
      <c r="T194" s="119">
        <v>0</v>
      </c>
      <c r="U194" s="119">
        <v>0</v>
      </c>
      <c r="V194" s="119">
        <v>0</v>
      </c>
      <c r="W194" s="119">
        <v>0</v>
      </c>
      <c r="X194" s="119">
        <v>0</v>
      </c>
      <c r="Y194" s="119">
        <v>0</v>
      </c>
      <c r="Z194" s="119">
        <v>0</v>
      </c>
      <c r="AA194" s="119" t="s">
        <v>573</v>
      </c>
      <c r="AB194" s="119" t="s">
        <v>171</v>
      </c>
      <c r="AC194" s="119" t="s">
        <v>56</v>
      </c>
      <c r="AD194" s="119" t="s">
        <v>522</v>
      </c>
      <c r="AE194" s="119" t="s">
        <v>56</v>
      </c>
      <c r="AF194" s="119" t="s">
        <v>56</v>
      </c>
      <c r="AG194" s="119" t="s">
        <v>56</v>
      </c>
      <c r="AH194" s="119" t="s">
        <v>56</v>
      </c>
      <c r="AI194" s="119" t="s">
        <v>56</v>
      </c>
      <c r="AJ194" s="119" t="s">
        <v>56</v>
      </c>
      <c r="AK194" s="119" t="s">
        <v>56</v>
      </c>
      <c r="AL194" s="119" t="s">
        <v>56</v>
      </c>
      <c r="AM194" s="119">
        <v>0</v>
      </c>
      <c r="AN194" s="119">
        <v>1</v>
      </c>
      <c r="AO194" s="119">
        <v>1</v>
      </c>
      <c r="AP194" s="119">
        <v>3</v>
      </c>
      <c r="AQ194" s="119">
        <v>0</v>
      </c>
      <c r="AR194" s="119">
        <v>0</v>
      </c>
      <c r="AS194" s="119">
        <v>0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119">
        <v>0</v>
      </c>
      <c r="AZ194" s="119">
        <v>0</v>
      </c>
      <c r="BA194" s="119">
        <v>0</v>
      </c>
      <c r="BB194" s="119">
        <v>0</v>
      </c>
      <c r="BC194" s="119">
        <v>0</v>
      </c>
      <c r="BD194" s="119">
        <v>0</v>
      </c>
      <c r="BE194" s="119">
        <v>0</v>
      </c>
      <c r="BF194" s="119">
        <v>0</v>
      </c>
      <c r="BG194" s="119">
        <v>0</v>
      </c>
      <c r="BH194" s="119">
        <v>15.5</v>
      </c>
      <c r="BI194" s="119" t="s">
        <v>55</v>
      </c>
      <c r="BJ194" s="119" t="s">
        <v>55</v>
      </c>
      <c r="BK194" s="119" t="s">
        <v>55</v>
      </c>
      <c r="BL194" s="119">
        <v>0</v>
      </c>
      <c r="BM194" s="119" t="s">
        <v>545</v>
      </c>
    </row>
    <row r="195" spans="1:65" s="119" customFormat="1" ht="11.4" x14ac:dyDescent="0.2">
      <c r="A195" s="119" t="s">
        <v>96</v>
      </c>
      <c r="B195" s="119">
        <v>4</v>
      </c>
      <c r="C195" s="119">
        <v>0</v>
      </c>
      <c r="D195" s="119">
        <v>4</v>
      </c>
      <c r="E195" s="119">
        <v>0</v>
      </c>
      <c r="F195" s="119">
        <v>0</v>
      </c>
      <c r="G195" s="119">
        <v>0</v>
      </c>
      <c r="H195" s="119">
        <v>0</v>
      </c>
      <c r="I195" s="119">
        <v>0</v>
      </c>
      <c r="J195" s="119">
        <v>0</v>
      </c>
      <c r="K195" s="119">
        <v>0</v>
      </c>
      <c r="L195" s="119">
        <v>0</v>
      </c>
      <c r="M195" s="119">
        <v>0</v>
      </c>
      <c r="N195" s="119">
        <v>0</v>
      </c>
      <c r="O195" s="119">
        <v>0</v>
      </c>
      <c r="P195" s="119">
        <v>100</v>
      </c>
      <c r="Q195" s="119">
        <v>0</v>
      </c>
      <c r="R195" s="119">
        <v>0</v>
      </c>
      <c r="S195" s="119">
        <v>0</v>
      </c>
      <c r="T195" s="119">
        <v>0</v>
      </c>
      <c r="U195" s="119">
        <v>0</v>
      </c>
      <c r="V195" s="119">
        <v>0</v>
      </c>
      <c r="W195" s="119">
        <v>0</v>
      </c>
      <c r="X195" s="119">
        <v>0</v>
      </c>
      <c r="Y195" s="119">
        <v>0</v>
      </c>
      <c r="Z195" s="119">
        <v>0</v>
      </c>
      <c r="AA195" s="119" t="s">
        <v>56</v>
      </c>
      <c r="AB195" s="119" t="s">
        <v>428</v>
      </c>
      <c r="AC195" s="119" t="s">
        <v>56</v>
      </c>
      <c r="AD195" s="119" t="s">
        <v>56</v>
      </c>
      <c r="AE195" s="119" t="s">
        <v>56</v>
      </c>
      <c r="AF195" s="119" t="s">
        <v>56</v>
      </c>
      <c r="AG195" s="119" t="s">
        <v>56</v>
      </c>
      <c r="AH195" s="119" t="s">
        <v>56</v>
      </c>
      <c r="AI195" s="119" t="s">
        <v>56</v>
      </c>
      <c r="AJ195" s="119" t="s">
        <v>56</v>
      </c>
      <c r="AK195" s="119" t="s">
        <v>56</v>
      </c>
      <c r="AL195" s="119" t="s">
        <v>56</v>
      </c>
      <c r="AM195" s="119">
        <v>0</v>
      </c>
      <c r="AN195" s="119">
        <v>0</v>
      </c>
      <c r="AO195" s="119">
        <v>1</v>
      </c>
      <c r="AP195" s="119">
        <v>0</v>
      </c>
      <c r="AQ195" s="119">
        <v>2</v>
      </c>
      <c r="AR195" s="119">
        <v>1</v>
      </c>
      <c r="AS195" s="119">
        <v>0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119">
        <v>0</v>
      </c>
      <c r="AZ195" s="119">
        <v>0</v>
      </c>
      <c r="BA195" s="119">
        <v>0</v>
      </c>
      <c r="BB195" s="119">
        <v>0</v>
      </c>
      <c r="BC195" s="119">
        <v>0</v>
      </c>
      <c r="BD195" s="119">
        <v>0</v>
      </c>
      <c r="BE195" s="119">
        <v>0</v>
      </c>
      <c r="BF195" s="119">
        <v>0</v>
      </c>
      <c r="BG195" s="119">
        <v>0</v>
      </c>
      <c r="BH195" s="119">
        <v>20.5</v>
      </c>
      <c r="BI195" s="119" t="s">
        <v>55</v>
      </c>
      <c r="BJ195" s="119" t="s">
        <v>55</v>
      </c>
      <c r="BK195" s="119" t="s">
        <v>55</v>
      </c>
      <c r="BL195" s="119">
        <v>0</v>
      </c>
      <c r="BM195" s="119" t="s">
        <v>544</v>
      </c>
    </row>
    <row r="196" spans="1:65" s="119" customFormat="1" ht="11.4" x14ac:dyDescent="0.2">
      <c r="A196" s="119" t="s">
        <v>96</v>
      </c>
      <c r="B196" s="119">
        <v>4</v>
      </c>
      <c r="C196" s="119">
        <v>0</v>
      </c>
      <c r="D196" s="119">
        <v>4</v>
      </c>
      <c r="E196" s="119">
        <v>0</v>
      </c>
      <c r="F196" s="119">
        <v>0</v>
      </c>
      <c r="G196" s="119">
        <v>0</v>
      </c>
      <c r="H196" s="119">
        <v>0</v>
      </c>
      <c r="I196" s="119">
        <v>0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0</v>
      </c>
      <c r="P196" s="119">
        <v>100</v>
      </c>
      <c r="Q196" s="119">
        <v>0</v>
      </c>
      <c r="R196" s="119">
        <v>0</v>
      </c>
      <c r="S196" s="119">
        <v>0</v>
      </c>
      <c r="T196" s="119">
        <v>0</v>
      </c>
      <c r="U196" s="119">
        <v>0</v>
      </c>
      <c r="V196" s="119">
        <v>0</v>
      </c>
      <c r="W196" s="119">
        <v>0</v>
      </c>
      <c r="X196" s="119">
        <v>0</v>
      </c>
      <c r="Y196" s="119">
        <v>0</v>
      </c>
      <c r="Z196" s="119">
        <v>0</v>
      </c>
      <c r="AA196" s="119" t="s">
        <v>56</v>
      </c>
      <c r="AB196" s="119" t="s">
        <v>534</v>
      </c>
      <c r="AC196" s="119" t="s">
        <v>56</v>
      </c>
      <c r="AD196" s="119" t="s">
        <v>56</v>
      </c>
      <c r="AE196" s="119" t="s">
        <v>56</v>
      </c>
      <c r="AF196" s="119" t="s">
        <v>56</v>
      </c>
      <c r="AG196" s="119" t="s">
        <v>56</v>
      </c>
      <c r="AH196" s="119" t="s">
        <v>56</v>
      </c>
      <c r="AI196" s="119" t="s">
        <v>56</v>
      </c>
      <c r="AJ196" s="119" t="s">
        <v>56</v>
      </c>
      <c r="AK196" s="119" t="s">
        <v>56</v>
      </c>
      <c r="AL196" s="119" t="s">
        <v>56</v>
      </c>
      <c r="AM196" s="119">
        <v>0</v>
      </c>
      <c r="AN196" s="119">
        <v>0</v>
      </c>
      <c r="AO196" s="119">
        <v>3</v>
      </c>
      <c r="AP196" s="119">
        <v>0</v>
      </c>
      <c r="AQ196" s="119">
        <v>0</v>
      </c>
      <c r="AR196" s="119">
        <v>1</v>
      </c>
      <c r="AS196" s="119">
        <v>0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119">
        <v>0</v>
      </c>
      <c r="AZ196" s="119">
        <v>0</v>
      </c>
      <c r="BA196" s="119">
        <v>0</v>
      </c>
      <c r="BB196" s="119">
        <v>0</v>
      </c>
      <c r="BC196" s="119">
        <v>0</v>
      </c>
      <c r="BD196" s="119">
        <v>0</v>
      </c>
      <c r="BE196" s="119">
        <v>0</v>
      </c>
      <c r="BF196" s="119">
        <v>0</v>
      </c>
      <c r="BG196" s="119">
        <v>0</v>
      </c>
      <c r="BH196" s="119">
        <v>16.2</v>
      </c>
      <c r="BI196" s="119" t="s">
        <v>55</v>
      </c>
      <c r="BJ196" s="119" t="s">
        <v>55</v>
      </c>
      <c r="BK196" s="119" t="s">
        <v>55</v>
      </c>
      <c r="BL196" s="119">
        <v>0</v>
      </c>
      <c r="BM196" s="119" t="s">
        <v>545</v>
      </c>
    </row>
    <row r="197" spans="1:65" s="119" customFormat="1" ht="11.4" x14ac:dyDescent="0.2">
      <c r="A197" s="119" t="s">
        <v>97</v>
      </c>
      <c r="B197" s="119">
        <v>4</v>
      </c>
      <c r="C197" s="119">
        <v>4</v>
      </c>
      <c r="D197" s="119">
        <v>0</v>
      </c>
      <c r="E197" s="119">
        <v>0</v>
      </c>
      <c r="F197" s="119">
        <v>0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100</v>
      </c>
      <c r="P197" s="119">
        <v>0</v>
      </c>
      <c r="Q197" s="119">
        <v>0</v>
      </c>
      <c r="R197" s="119">
        <v>0</v>
      </c>
      <c r="S197" s="119">
        <v>0</v>
      </c>
      <c r="T197" s="119">
        <v>0</v>
      </c>
      <c r="U197" s="119">
        <v>0</v>
      </c>
      <c r="V197" s="119">
        <v>0</v>
      </c>
      <c r="W197" s="119">
        <v>0</v>
      </c>
      <c r="X197" s="119">
        <v>0</v>
      </c>
      <c r="Y197" s="119">
        <v>0</v>
      </c>
      <c r="Z197" s="119">
        <v>0</v>
      </c>
      <c r="AA197" s="119" t="s">
        <v>566</v>
      </c>
      <c r="AB197" s="119" t="s">
        <v>56</v>
      </c>
      <c r="AC197" s="119" t="s">
        <v>56</v>
      </c>
      <c r="AD197" s="119" t="s">
        <v>56</v>
      </c>
      <c r="AE197" s="119" t="s">
        <v>56</v>
      </c>
      <c r="AF197" s="119" t="s">
        <v>56</v>
      </c>
      <c r="AG197" s="119" t="s">
        <v>56</v>
      </c>
      <c r="AH197" s="119" t="s">
        <v>56</v>
      </c>
      <c r="AI197" s="119" t="s">
        <v>56</v>
      </c>
      <c r="AJ197" s="119" t="s">
        <v>56</v>
      </c>
      <c r="AK197" s="119" t="s">
        <v>56</v>
      </c>
      <c r="AL197" s="119" t="s">
        <v>56</v>
      </c>
      <c r="AM197" s="119">
        <v>0</v>
      </c>
      <c r="AN197" s="119">
        <v>1</v>
      </c>
      <c r="AO197" s="119">
        <v>2</v>
      </c>
      <c r="AP197" s="119">
        <v>1</v>
      </c>
      <c r="AQ197" s="119">
        <v>0</v>
      </c>
      <c r="AR197" s="119">
        <v>0</v>
      </c>
      <c r="AS197" s="119">
        <v>0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119">
        <v>0</v>
      </c>
      <c r="AZ197" s="119">
        <v>0</v>
      </c>
      <c r="BA197" s="119">
        <v>0</v>
      </c>
      <c r="BB197" s="119">
        <v>0</v>
      </c>
      <c r="BC197" s="119">
        <v>0</v>
      </c>
      <c r="BD197" s="119">
        <v>0</v>
      </c>
      <c r="BE197" s="119">
        <v>0</v>
      </c>
      <c r="BF197" s="119">
        <v>0</v>
      </c>
      <c r="BG197" s="119">
        <v>0</v>
      </c>
      <c r="BH197" s="119">
        <v>12.5</v>
      </c>
      <c r="BI197" s="119" t="s">
        <v>55</v>
      </c>
      <c r="BJ197" s="119" t="s">
        <v>55</v>
      </c>
      <c r="BK197" s="119" t="s">
        <v>55</v>
      </c>
      <c r="BL197" s="119">
        <v>0</v>
      </c>
      <c r="BM197" s="119" t="s">
        <v>544</v>
      </c>
    </row>
    <row r="198" spans="1:65" s="119" customFormat="1" ht="11.4" x14ac:dyDescent="0.2">
      <c r="A198" s="119" t="s">
        <v>97</v>
      </c>
      <c r="B198" s="119">
        <v>7</v>
      </c>
      <c r="C198" s="119">
        <v>0</v>
      </c>
      <c r="D198" s="119">
        <v>7</v>
      </c>
      <c r="E198" s="119">
        <v>0</v>
      </c>
      <c r="F198" s="119">
        <v>0</v>
      </c>
      <c r="G198" s="119">
        <v>0</v>
      </c>
      <c r="H198" s="119">
        <v>0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100</v>
      </c>
      <c r="Q198" s="119">
        <v>0</v>
      </c>
      <c r="R198" s="119">
        <v>0</v>
      </c>
      <c r="S198" s="119">
        <v>0</v>
      </c>
      <c r="T198" s="119">
        <v>0</v>
      </c>
      <c r="U198" s="119">
        <v>0</v>
      </c>
      <c r="V198" s="119">
        <v>0</v>
      </c>
      <c r="W198" s="119">
        <v>0</v>
      </c>
      <c r="X198" s="119">
        <v>0</v>
      </c>
      <c r="Y198" s="119">
        <v>0</v>
      </c>
      <c r="Z198" s="119">
        <v>0</v>
      </c>
      <c r="AA198" s="119" t="s">
        <v>56</v>
      </c>
      <c r="AB198" s="119" t="s">
        <v>519</v>
      </c>
      <c r="AC198" s="119" t="s">
        <v>56</v>
      </c>
      <c r="AD198" s="119" t="s">
        <v>56</v>
      </c>
      <c r="AE198" s="119" t="s">
        <v>56</v>
      </c>
      <c r="AF198" s="119" t="s">
        <v>56</v>
      </c>
      <c r="AG198" s="119" t="s">
        <v>56</v>
      </c>
      <c r="AH198" s="119" t="s">
        <v>56</v>
      </c>
      <c r="AI198" s="119" t="s">
        <v>56</v>
      </c>
      <c r="AJ198" s="119" t="s">
        <v>56</v>
      </c>
      <c r="AK198" s="119" t="s">
        <v>56</v>
      </c>
      <c r="AL198" s="119" t="s">
        <v>56</v>
      </c>
      <c r="AM198" s="119">
        <v>0</v>
      </c>
      <c r="AN198" s="119">
        <v>1</v>
      </c>
      <c r="AO198" s="119">
        <v>3</v>
      </c>
      <c r="AP198" s="119">
        <v>2</v>
      </c>
      <c r="AQ198" s="119">
        <v>0</v>
      </c>
      <c r="AR198" s="119">
        <v>1</v>
      </c>
      <c r="AS198" s="119">
        <v>0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119">
        <v>0</v>
      </c>
      <c r="AZ198" s="119">
        <v>0</v>
      </c>
      <c r="BA198" s="119">
        <v>0</v>
      </c>
      <c r="BB198" s="119">
        <v>0</v>
      </c>
      <c r="BC198" s="119">
        <v>0</v>
      </c>
      <c r="BD198" s="119">
        <v>0</v>
      </c>
      <c r="BE198" s="119">
        <v>0</v>
      </c>
      <c r="BF198" s="119">
        <v>0</v>
      </c>
      <c r="BG198" s="119">
        <v>0</v>
      </c>
      <c r="BH198" s="119">
        <v>15.7</v>
      </c>
      <c r="BI198" s="119" t="s">
        <v>55</v>
      </c>
      <c r="BJ198" s="119" t="s">
        <v>55</v>
      </c>
      <c r="BK198" s="119" t="s">
        <v>55</v>
      </c>
      <c r="BL198" s="119">
        <v>0</v>
      </c>
      <c r="BM198" s="119" t="s">
        <v>545</v>
      </c>
    </row>
    <row r="199" spans="1:65" s="119" customFormat="1" ht="11.4" x14ac:dyDescent="0.2">
      <c r="A199" s="119" t="s">
        <v>98</v>
      </c>
      <c r="B199" s="119">
        <v>2</v>
      </c>
      <c r="C199" s="119">
        <v>1</v>
      </c>
      <c r="D199" s="119">
        <v>1</v>
      </c>
      <c r="E199" s="119">
        <v>0</v>
      </c>
      <c r="F199" s="119">
        <v>0</v>
      </c>
      <c r="G199" s="119">
        <v>0</v>
      </c>
      <c r="H199" s="119">
        <v>0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50</v>
      </c>
      <c r="P199" s="119">
        <v>50</v>
      </c>
      <c r="Q199" s="119">
        <v>0</v>
      </c>
      <c r="R199" s="119">
        <v>0</v>
      </c>
      <c r="S199" s="119">
        <v>0</v>
      </c>
      <c r="T199" s="119">
        <v>0</v>
      </c>
      <c r="U199" s="119">
        <v>0</v>
      </c>
      <c r="V199" s="119">
        <v>0</v>
      </c>
      <c r="W199" s="119">
        <v>0</v>
      </c>
      <c r="X199" s="119">
        <v>0</v>
      </c>
      <c r="Y199" s="119">
        <v>0</v>
      </c>
      <c r="Z199" s="119">
        <v>0</v>
      </c>
      <c r="AA199" s="119" t="s">
        <v>465</v>
      </c>
      <c r="AB199" s="119" t="s">
        <v>513</v>
      </c>
      <c r="AC199" s="119" t="s">
        <v>56</v>
      </c>
      <c r="AD199" s="119" t="s">
        <v>56</v>
      </c>
      <c r="AE199" s="119" t="s">
        <v>56</v>
      </c>
      <c r="AF199" s="119" t="s">
        <v>56</v>
      </c>
      <c r="AG199" s="119" t="s">
        <v>56</v>
      </c>
      <c r="AH199" s="119" t="s">
        <v>56</v>
      </c>
      <c r="AI199" s="119" t="s">
        <v>56</v>
      </c>
      <c r="AJ199" s="119" t="s">
        <v>56</v>
      </c>
      <c r="AK199" s="119" t="s">
        <v>56</v>
      </c>
      <c r="AL199" s="119" t="s">
        <v>56</v>
      </c>
      <c r="AM199" s="119">
        <v>0</v>
      </c>
      <c r="AN199" s="119">
        <v>0</v>
      </c>
      <c r="AO199" s="119">
        <v>1</v>
      </c>
      <c r="AP199" s="119">
        <v>0</v>
      </c>
      <c r="AQ199" s="119">
        <v>1</v>
      </c>
      <c r="AR199" s="119">
        <v>0</v>
      </c>
      <c r="AS199" s="119">
        <v>0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119">
        <v>0</v>
      </c>
      <c r="AZ199" s="119">
        <v>0</v>
      </c>
      <c r="BA199" s="119">
        <v>0</v>
      </c>
      <c r="BB199" s="119">
        <v>0</v>
      </c>
      <c r="BC199" s="119">
        <v>0</v>
      </c>
      <c r="BD199" s="119">
        <v>0</v>
      </c>
      <c r="BE199" s="119">
        <v>0</v>
      </c>
      <c r="BF199" s="119">
        <v>0</v>
      </c>
      <c r="BG199" s="119">
        <v>0</v>
      </c>
      <c r="BH199" s="119">
        <v>17.399999999999999</v>
      </c>
      <c r="BI199" s="119" t="s">
        <v>55</v>
      </c>
      <c r="BJ199" s="119" t="s">
        <v>55</v>
      </c>
      <c r="BK199" s="119" t="s">
        <v>55</v>
      </c>
      <c r="BL199" s="119">
        <v>0</v>
      </c>
      <c r="BM199" s="119" t="s">
        <v>544</v>
      </c>
    </row>
    <row r="200" spans="1:65" s="119" customFormat="1" ht="11.4" x14ac:dyDescent="0.2">
      <c r="A200" s="119" t="s">
        <v>98</v>
      </c>
      <c r="B200" s="119">
        <v>3</v>
      </c>
      <c r="C200" s="119">
        <v>0</v>
      </c>
      <c r="D200" s="119">
        <v>3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100</v>
      </c>
      <c r="Q200" s="119">
        <v>0</v>
      </c>
      <c r="R200" s="119">
        <v>0</v>
      </c>
      <c r="S200" s="119">
        <v>0</v>
      </c>
      <c r="T200" s="119">
        <v>0</v>
      </c>
      <c r="U200" s="119">
        <v>0</v>
      </c>
      <c r="V200" s="119">
        <v>0</v>
      </c>
      <c r="W200" s="119">
        <v>0</v>
      </c>
      <c r="X200" s="119">
        <v>0</v>
      </c>
      <c r="Y200" s="119">
        <v>0</v>
      </c>
      <c r="Z200" s="119">
        <v>0</v>
      </c>
      <c r="AA200" s="119" t="s">
        <v>56</v>
      </c>
      <c r="AB200" s="119" t="s">
        <v>492</v>
      </c>
      <c r="AC200" s="119" t="s">
        <v>56</v>
      </c>
      <c r="AD200" s="119" t="s">
        <v>56</v>
      </c>
      <c r="AE200" s="119" t="s">
        <v>56</v>
      </c>
      <c r="AF200" s="119" t="s">
        <v>56</v>
      </c>
      <c r="AG200" s="119" t="s">
        <v>56</v>
      </c>
      <c r="AH200" s="119" t="s">
        <v>56</v>
      </c>
      <c r="AI200" s="119" t="s">
        <v>56</v>
      </c>
      <c r="AJ200" s="119" t="s">
        <v>56</v>
      </c>
      <c r="AK200" s="119" t="s">
        <v>56</v>
      </c>
      <c r="AL200" s="119" t="s">
        <v>56</v>
      </c>
      <c r="AM200" s="119">
        <v>0</v>
      </c>
      <c r="AN200" s="119">
        <v>0</v>
      </c>
      <c r="AO200" s="119">
        <v>1</v>
      </c>
      <c r="AP200" s="119">
        <v>1</v>
      </c>
      <c r="AQ200" s="119">
        <v>1</v>
      </c>
      <c r="AR200" s="119">
        <v>0</v>
      </c>
      <c r="AS200" s="119">
        <v>0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119">
        <v>0</v>
      </c>
      <c r="AZ200" s="119">
        <v>0</v>
      </c>
      <c r="BA200" s="119">
        <v>0</v>
      </c>
      <c r="BB200" s="119">
        <v>0</v>
      </c>
      <c r="BC200" s="119">
        <v>0</v>
      </c>
      <c r="BD200" s="119">
        <v>0</v>
      </c>
      <c r="BE200" s="119">
        <v>0</v>
      </c>
      <c r="BF200" s="119">
        <v>0</v>
      </c>
      <c r="BG200" s="119">
        <v>0</v>
      </c>
      <c r="BH200" s="119">
        <v>17.899999999999999</v>
      </c>
      <c r="BI200" s="119" t="s">
        <v>55</v>
      </c>
      <c r="BJ200" s="119" t="s">
        <v>55</v>
      </c>
      <c r="BK200" s="119" t="s">
        <v>55</v>
      </c>
      <c r="BL200" s="119">
        <v>0</v>
      </c>
      <c r="BM200" s="119" t="s">
        <v>545</v>
      </c>
    </row>
    <row r="201" spans="1:65" s="119" customFormat="1" ht="11.4" x14ac:dyDescent="0.2">
      <c r="A201" s="119" t="s">
        <v>99</v>
      </c>
      <c r="B201" s="119">
        <v>9</v>
      </c>
      <c r="C201" s="119">
        <v>2</v>
      </c>
      <c r="D201" s="119">
        <v>7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22.22</v>
      </c>
      <c r="P201" s="119">
        <v>77.78</v>
      </c>
      <c r="Q201" s="119">
        <v>0</v>
      </c>
      <c r="R201" s="119">
        <v>0</v>
      </c>
      <c r="S201" s="119">
        <v>0</v>
      </c>
      <c r="T201" s="119">
        <v>0</v>
      </c>
      <c r="U201" s="119">
        <v>0</v>
      </c>
      <c r="V201" s="119">
        <v>0</v>
      </c>
      <c r="W201" s="119">
        <v>0</v>
      </c>
      <c r="X201" s="119">
        <v>0</v>
      </c>
      <c r="Y201" s="119">
        <v>0</v>
      </c>
      <c r="Z201" s="119">
        <v>0</v>
      </c>
      <c r="AA201" s="119" t="s">
        <v>185</v>
      </c>
      <c r="AB201" s="119" t="s">
        <v>189</v>
      </c>
      <c r="AC201" s="119" t="s">
        <v>56</v>
      </c>
      <c r="AD201" s="119" t="s">
        <v>56</v>
      </c>
      <c r="AE201" s="119" t="s">
        <v>56</v>
      </c>
      <c r="AF201" s="119" t="s">
        <v>56</v>
      </c>
      <c r="AG201" s="119" t="s">
        <v>56</v>
      </c>
      <c r="AH201" s="119" t="s">
        <v>56</v>
      </c>
      <c r="AI201" s="119" t="s">
        <v>56</v>
      </c>
      <c r="AJ201" s="119" t="s">
        <v>56</v>
      </c>
      <c r="AK201" s="119" t="s">
        <v>56</v>
      </c>
      <c r="AL201" s="119" t="s">
        <v>56</v>
      </c>
      <c r="AM201" s="119">
        <v>0</v>
      </c>
      <c r="AN201" s="119">
        <v>0</v>
      </c>
      <c r="AO201" s="119">
        <v>4</v>
      </c>
      <c r="AP201" s="119">
        <v>3</v>
      </c>
      <c r="AQ201" s="119">
        <v>2</v>
      </c>
      <c r="AR201" s="119">
        <v>0</v>
      </c>
      <c r="AS201" s="119">
        <v>0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119">
        <v>0</v>
      </c>
      <c r="AZ201" s="119">
        <v>0</v>
      </c>
      <c r="BA201" s="119">
        <v>0</v>
      </c>
      <c r="BB201" s="119">
        <v>0</v>
      </c>
      <c r="BC201" s="119">
        <v>0</v>
      </c>
      <c r="BD201" s="119">
        <v>0</v>
      </c>
      <c r="BE201" s="119">
        <v>0</v>
      </c>
      <c r="BF201" s="119">
        <v>0</v>
      </c>
      <c r="BG201" s="119">
        <v>0</v>
      </c>
      <c r="BH201" s="119">
        <v>16.7</v>
      </c>
      <c r="BI201" s="119" t="s">
        <v>55</v>
      </c>
      <c r="BJ201" s="119" t="s">
        <v>55</v>
      </c>
      <c r="BK201" s="119" t="s">
        <v>55</v>
      </c>
      <c r="BL201" s="119">
        <v>0</v>
      </c>
      <c r="BM201" s="119" t="s">
        <v>544</v>
      </c>
    </row>
    <row r="202" spans="1:65" s="119" customFormat="1" ht="11.4" x14ac:dyDescent="0.2">
      <c r="A202" s="119" t="s">
        <v>99</v>
      </c>
      <c r="B202" s="119">
        <v>6</v>
      </c>
      <c r="C202" s="119">
        <v>0</v>
      </c>
      <c r="D202" s="119">
        <v>6</v>
      </c>
      <c r="E202" s="119">
        <v>0</v>
      </c>
      <c r="F202" s="119">
        <v>0</v>
      </c>
      <c r="G202" s="119">
        <v>0</v>
      </c>
      <c r="H202" s="119">
        <v>0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100</v>
      </c>
      <c r="Q202" s="119">
        <v>0</v>
      </c>
      <c r="R202" s="119">
        <v>0</v>
      </c>
      <c r="S202" s="119">
        <v>0</v>
      </c>
      <c r="T202" s="119">
        <v>0</v>
      </c>
      <c r="U202" s="119">
        <v>0</v>
      </c>
      <c r="V202" s="119">
        <v>0</v>
      </c>
      <c r="W202" s="119">
        <v>0</v>
      </c>
      <c r="X202" s="119">
        <v>0</v>
      </c>
      <c r="Y202" s="119">
        <v>0</v>
      </c>
      <c r="Z202" s="119">
        <v>0</v>
      </c>
      <c r="AA202" s="119" t="s">
        <v>56</v>
      </c>
      <c r="AB202" s="119" t="s">
        <v>532</v>
      </c>
      <c r="AC202" s="119" t="s">
        <v>56</v>
      </c>
      <c r="AD202" s="119" t="s">
        <v>56</v>
      </c>
      <c r="AE202" s="119" t="s">
        <v>56</v>
      </c>
      <c r="AF202" s="119" t="s">
        <v>56</v>
      </c>
      <c r="AG202" s="119" t="s">
        <v>56</v>
      </c>
      <c r="AH202" s="119" t="s">
        <v>56</v>
      </c>
      <c r="AI202" s="119" t="s">
        <v>56</v>
      </c>
      <c r="AJ202" s="119" t="s">
        <v>56</v>
      </c>
      <c r="AK202" s="119" t="s">
        <v>56</v>
      </c>
      <c r="AL202" s="119" t="s">
        <v>56</v>
      </c>
      <c r="AM202" s="119">
        <v>0</v>
      </c>
      <c r="AN202" s="119">
        <v>0</v>
      </c>
      <c r="AO202" s="119">
        <v>4</v>
      </c>
      <c r="AP202" s="119">
        <v>0</v>
      </c>
      <c r="AQ202" s="119">
        <v>2</v>
      </c>
      <c r="AR202" s="119">
        <v>0</v>
      </c>
      <c r="AS202" s="119">
        <v>0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119">
        <v>0</v>
      </c>
      <c r="AZ202" s="119">
        <v>0</v>
      </c>
      <c r="BA202" s="119">
        <v>0</v>
      </c>
      <c r="BB202" s="119">
        <v>0</v>
      </c>
      <c r="BC202" s="119">
        <v>0</v>
      </c>
      <c r="BD202" s="119">
        <v>0</v>
      </c>
      <c r="BE202" s="119">
        <v>0</v>
      </c>
      <c r="BF202" s="119">
        <v>0</v>
      </c>
      <c r="BG202" s="119">
        <v>0</v>
      </c>
      <c r="BH202" s="119">
        <v>15.2</v>
      </c>
      <c r="BI202" s="119" t="s">
        <v>55</v>
      </c>
      <c r="BJ202" s="119" t="s">
        <v>55</v>
      </c>
      <c r="BK202" s="119" t="s">
        <v>55</v>
      </c>
      <c r="BL202" s="119">
        <v>0</v>
      </c>
      <c r="BM202" s="119" t="s">
        <v>545</v>
      </c>
    </row>
    <row r="203" spans="1:65" s="119" customFormat="1" ht="11.4" x14ac:dyDescent="0.2">
      <c r="A203" s="119" t="s">
        <v>100</v>
      </c>
      <c r="B203" s="119">
        <v>7</v>
      </c>
      <c r="C203" s="119">
        <v>0</v>
      </c>
      <c r="D203" s="119">
        <v>6</v>
      </c>
      <c r="E203" s="119">
        <v>0</v>
      </c>
      <c r="F203" s="119">
        <v>1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85.71</v>
      </c>
      <c r="Q203" s="119">
        <v>0</v>
      </c>
      <c r="R203" s="119">
        <v>14.29</v>
      </c>
      <c r="S203" s="119">
        <v>0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 t="s">
        <v>56</v>
      </c>
      <c r="AB203" s="119" t="s">
        <v>525</v>
      </c>
      <c r="AC203" s="119" t="s">
        <v>56</v>
      </c>
      <c r="AD203" s="119" t="s">
        <v>574</v>
      </c>
      <c r="AE203" s="119" t="s">
        <v>56</v>
      </c>
      <c r="AF203" s="119" t="s">
        <v>56</v>
      </c>
      <c r="AG203" s="119" t="s">
        <v>56</v>
      </c>
      <c r="AH203" s="119" t="s">
        <v>56</v>
      </c>
      <c r="AI203" s="119" t="s">
        <v>56</v>
      </c>
      <c r="AJ203" s="119" t="s">
        <v>56</v>
      </c>
      <c r="AK203" s="119" t="s">
        <v>56</v>
      </c>
      <c r="AL203" s="119" t="s">
        <v>56</v>
      </c>
      <c r="AM203" s="119">
        <v>0</v>
      </c>
      <c r="AN203" s="119">
        <v>1</v>
      </c>
      <c r="AO203" s="119">
        <v>3</v>
      </c>
      <c r="AP203" s="119">
        <v>2</v>
      </c>
      <c r="AQ203" s="119">
        <v>1</v>
      </c>
      <c r="AR203" s="119">
        <v>0</v>
      </c>
      <c r="AS203" s="119">
        <v>0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119">
        <v>0</v>
      </c>
      <c r="AZ203" s="119">
        <v>0</v>
      </c>
      <c r="BA203" s="119">
        <v>0</v>
      </c>
      <c r="BB203" s="119">
        <v>0</v>
      </c>
      <c r="BC203" s="119">
        <v>0</v>
      </c>
      <c r="BD203" s="119">
        <v>0</v>
      </c>
      <c r="BE203" s="119">
        <v>0</v>
      </c>
      <c r="BF203" s="119">
        <v>0</v>
      </c>
      <c r="BG203" s="119">
        <v>0</v>
      </c>
      <c r="BH203" s="119">
        <v>14.2</v>
      </c>
      <c r="BI203" s="119" t="s">
        <v>55</v>
      </c>
      <c r="BJ203" s="119" t="s">
        <v>55</v>
      </c>
      <c r="BK203" s="119" t="s">
        <v>55</v>
      </c>
      <c r="BL203" s="119">
        <v>0</v>
      </c>
      <c r="BM203" s="119" t="s">
        <v>544</v>
      </c>
    </row>
    <row r="204" spans="1:65" s="119" customFormat="1" ht="11.4" x14ac:dyDescent="0.2">
      <c r="A204" s="119" t="s">
        <v>100</v>
      </c>
      <c r="B204" s="119">
        <v>9</v>
      </c>
      <c r="C204" s="119">
        <v>1</v>
      </c>
      <c r="D204" s="119">
        <v>8</v>
      </c>
      <c r="E204" s="119">
        <v>0</v>
      </c>
      <c r="F204" s="119">
        <v>0</v>
      </c>
      <c r="G204" s="119">
        <v>0</v>
      </c>
      <c r="H204" s="119">
        <v>0</v>
      </c>
      <c r="I204" s="119">
        <v>0</v>
      </c>
      <c r="J204" s="119">
        <v>0</v>
      </c>
      <c r="K204" s="119">
        <v>0</v>
      </c>
      <c r="L204" s="119">
        <v>0</v>
      </c>
      <c r="M204" s="119">
        <v>0</v>
      </c>
      <c r="N204" s="119">
        <v>0</v>
      </c>
      <c r="O204" s="119">
        <v>11.11</v>
      </c>
      <c r="P204" s="119">
        <v>88.89</v>
      </c>
      <c r="Q204" s="119">
        <v>0</v>
      </c>
      <c r="R204" s="119">
        <v>0</v>
      </c>
      <c r="S204" s="119">
        <v>0</v>
      </c>
      <c r="T204" s="119">
        <v>0</v>
      </c>
      <c r="U204" s="119">
        <v>0</v>
      </c>
      <c r="V204" s="119">
        <v>0</v>
      </c>
      <c r="W204" s="119">
        <v>0</v>
      </c>
      <c r="X204" s="119">
        <v>0</v>
      </c>
      <c r="Y204" s="119">
        <v>0</v>
      </c>
      <c r="Z204" s="119">
        <v>0</v>
      </c>
      <c r="AA204" s="119" t="s">
        <v>575</v>
      </c>
      <c r="AB204" s="119" t="s">
        <v>170</v>
      </c>
      <c r="AC204" s="119" t="s">
        <v>56</v>
      </c>
      <c r="AD204" s="119" t="s">
        <v>56</v>
      </c>
      <c r="AE204" s="119" t="s">
        <v>56</v>
      </c>
      <c r="AF204" s="119" t="s">
        <v>56</v>
      </c>
      <c r="AG204" s="119" t="s">
        <v>56</v>
      </c>
      <c r="AH204" s="119" t="s">
        <v>56</v>
      </c>
      <c r="AI204" s="119" t="s">
        <v>56</v>
      </c>
      <c r="AJ204" s="119" t="s">
        <v>56</v>
      </c>
      <c r="AK204" s="119" t="s">
        <v>56</v>
      </c>
      <c r="AL204" s="119" t="s">
        <v>56</v>
      </c>
      <c r="AM204" s="119">
        <v>0</v>
      </c>
      <c r="AN204" s="119">
        <v>1</v>
      </c>
      <c r="AO204" s="119">
        <v>3</v>
      </c>
      <c r="AP204" s="119">
        <v>4</v>
      </c>
      <c r="AQ204" s="119">
        <v>0</v>
      </c>
      <c r="AR204" s="119">
        <v>1</v>
      </c>
      <c r="AS204" s="119">
        <v>0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119">
        <v>0</v>
      </c>
      <c r="AZ204" s="119">
        <v>0</v>
      </c>
      <c r="BA204" s="119">
        <v>0</v>
      </c>
      <c r="BB204" s="119">
        <v>0</v>
      </c>
      <c r="BC204" s="119">
        <v>0</v>
      </c>
      <c r="BD204" s="119">
        <v>0</v>
      </c>
      <c r="BE204" s="119">
        <v>0</v>
      </c>
      <c r="BF204" s="119">
        <v>0</v>
      </c>
      <c r="BG204" s="119">
        <v>0</v>
      </c>
      <c r="BH204" s="119">
        <v>15.8</v>
      </c>
      <c r="BI204" s="119" t="s">
        <v>55</v>
      </c>
      <c r="BJ204" s="119" t="s">
        <v>55</v>
      </c>
      <c r="BK204" s="119" t="s">
        <v>55</v>
      </c>
      <c r="BL204" s="119">
        <v>0</v>
      </c>
      <c r="BM204" s="119" t="s">
        <v>545</v>
      </c>
    </row>
    <row r="205" spans="1:65" s="119" customFormat="1" ht="11.4" x14ac:dyDescent="0.2">
      <c r="A205" s="119" t="s">
        <v>101</v>
      </c>
      <c r="B205" s="119">
        <v>11</v>
      </c>
      <c r="C205" s="119">
        <v>2</v>
      </c>
      <c r="D205" s="119">
        <v>9</v>
      </c>
      <c r="E205" s="119">
        <v>0</v>
      </c>
      <c r="F205" s="119">
        <v>0</v>
      </c>
      <c r="G205" s="119">
        <v>0</v>
      </c>
      <c r="H205" s="119">
        <v>0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18.18</v>
      </c>
      <c r="P205" s="119">
        <v>81.819999999999993</v>
      </c>
      <c r="Q205" s="119">
        <v>0</v>
      </c>
      <c r="R205" s="119">
        <v>0</v>
      </c>
      <c r="S205" s="119">
        <v>0</v>
      </c>
      <c r="T205" s="119">
        <v>0</v>
      </c>
      <c r="U205" s="119">
        <v>0</v>
      </c>
      <c r="V205" s="119">
        <v>0</v>
      </c>
      <c r="W205" s="119">
        <v>0</v>
      </c>
      <c r="X205" s="119">
        <v>0</v>
      </c>
      <c r="Y205" s="119">
        <v>0</v>
      </c>
      <c r="Z205" s="119">
        <v>0</v>
      </c>
      <c r="AA205" s="119" t="s">
        <v>506</v>
      </c>
      <c r="AB205" s="119" t="s">
        <v>568</v>
      </c>
      <c r="AC205" s="119" t="s">
        <v>56</v>
      </c>
      <c r="AD205" s="119" t="s">
        <v>56</v>
      </c>
      <c r="AE205" s="119" t="s">
        <v>56</v>
      </c>
      <c r="AF205" s="119" t="s">
        <v>56</v>
      </c>
      <c r="AG205" s="119" t="s">
        <v>56</v>
      </c>
      <c r="AH205" s="119" t="s">
        <v>56</v>
      </c>
      <c r="AI205" s="119" t="s">
        <v>56</v>
      </c>
      <c r="AJ205" s="119" t="s">
        <v>56</v>
      </c>
      <c r="AK205" s="119" t="s">
        <v>56</v>
      </c>
      <c r="AL205" s="119" t="s">
        <v>56</v>
      </c>
      <c r="AM205" s="119">
        <v>0</v>
      </c>
      <c r="AN205" s="119">
        <v>0</v>
      </c>
      <c r="AO205" s="119">
        <v>6</v>
      </c>
      <c r="AP205" s="119">
        <v>2</v>
      </c>
      <c r="AQ205" s="119">
        <v>3</v>
      </c>
      <c r="AR205" s="119">
        <v>0</v>
      </c>
      <c r="AS205" s="119">
        <v>0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119">
        <v>0</v>
      </c>
      <c r="AZ205" s="119">
        <v>0</v>
      </c>
      <c r="BA205" s="119">
        <v>0</v>
      </c>
      <c r="BB205" s="119">
        <v>0</v>
      </c>
      <c r="BC205" s="119">
        <v>0</v>
      </c>
      <c r="BD205" s="119">
        <v>0</v>
      </c>
      <c r="BE205" s="119">
        <v>0</v>
      </c>
      <c r="BF205" s="119">
        <v>0</v>
      </c>
      <c r="BG205" s="119">
        <v>0</v>
      </c>
      <c r="BH205" s="119">
        <v>16.100000000000001</v>
      </c>
      <c r="BI205" s="119">
        <v>14.4</v>
      </c>
      <c r="BJ205" s="119">
        <v>21.4</v>
      </c>
      <c r="BK205" s="119">
        <v>24.4</v>
      </c>
      <c r="BL205" s="119">
        <v>0</v>
      </c>
      <c r="BM205" s="119" t="s">
        <v>544</v>
      </c>
    </row>
    <row r="206" spans="1:65" s="119" customFormat="1" ht="11.4" x14ac:dyDescent="0.2">
      <c r="A206" s="119" t="s">
        <v>101</v>
      </c>
      <c r="B206" s="119">
        <v>7</v>
      </c>
      <c r="C206" s="119">
        <v>0</v>
      </c>
      <c r="D206" s="119">
        <v>7</v>
      </c>
      <c r="E206" s="119">
        <v>0</v>
      </c>
      <c r="F206" s="119">
        <v>0</v>
      </c>
      <c r="G206" s="119">
        <v>0</v>
      </c>
      <c r="H206" s="119">
        <v>0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0</v>
      </c>
      <c r="P206" s="119">
        <v>100</v>
      </c>
      <c r="Q206" s="119">
        <v>0</v>
      </c>
      <c r="R206" s="119">
        <v>0</v>
      </c>
      <c r="S206" s="119">
        <v>0</v>
      </c>
      <c r="T206" s="119">
        <v>0</v>
      </c>
      <c r="U206" s="119">
        <v>0</v>
      </c>
      <c r="V206" s="119">
        <v>0</v>
      </c>
      <c r="W206" s="119">
        <v>0</v>
      </c>
      <c r="X206" s="119">
        <v>0</v>
      </c>
      <c r="Y206" s="119">
        <v>0</v>
      </c>
      <c r="Z206" s="119">
        <v>0</v>
      </c>
      <c r="AA206" s="119" t="s">
        <v>56</v>
      </c>
      <c r="AB206" s="119" t="s">
        <v>133</v>
      </c>
      <c r="AC206" s="119" t="s">
        <v>56</v>
      </c>
      <c r="AD206" s="119" t="s">
        <v>56</v>
      </c>
      <c r="AE206" s="119" t="s">
        <v>56</v>
      </c>
      <c r="AF206" s="119" t="s">
        <v>56</v>
      </c>
      <c r="AG206" s="119" t="s">
        <v>56</v>
      </c>
      <c r="AH206" s="119" t="s">
        <v>56</v>
      </c>
      <c r="AI206" s="119" t="s">
        <v>56</v>
      </c>
      <c r="AJ206" s="119" t="s">
        <v>56</v>
      </c>
      <c r="AK206" s="119" t="s">
        <v>56</v>
      </c>
      <c r="AL206" s="119" t="s">
        <v>56</v>
      </c>
      <c r="AM206" s="119">
        <v>0</v>
      </c>
      <c r="AN206" s="119">
        <v>1</v>
      </c>
      <c r="AO206" s="119">
        <v>1</v>
      </c>
      <c r="AP206" s="119">
        <v>0</v>
      </c>
      <c r="AQ206" s="119">
        <v>4</v>
      </c>
      <c r="AR206" s="119">
        <v>1</v>
      </c>
      <c r="AS206" s="119">
        <v>0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119">
        <v>0</v>
      </c>
      <c r="AZ206" s="119">
        <v>0</v>
      </c>
      <c r="BA206" s="119">
        <v>0</v>
      </c>
      <c r="BB206" s="119">
        <v>0</v>
      </c>
      <c r="BC206" s="119">
        <v>0</v>
      </c>
      <c r="BD206" s="119">
        <v>0</v>
      </c>
      <c r="BE206" s="119">
        <v>0</v>
      </c>
      <c r="BF206" s="119">
        <v>0</v>
      </c>
      <c r="BG206" s="119">
        <v>0</v>
      </c>
      <c r="BH206" s="119">
        <v>19.3</v>
      </c>
      <c r="BI206" s="119" t="s">
        <v>55</v>
      </c>
      <c r="BJ206" s="119" t="s">
        <v>55</v>
      </c>
      <c r="BK206" s="119" t="s">
        <v>55</v>
      </c>
      <c r="BL206" s="119">
        <v>0</v>
      </c>
      <c r="BM206" s="119" t="s">
        <v>545</v>
      </c>
    </row>
    <row r="207" spans="1:65" s="119" customFormat="1" ht="11.4" x14ac:dyDescent="0.2">
      <c r="A207" s="119" t="s">
        <v>103</v>
      </c>
      <c r="B207" s="119">
        <v>11</v>
      </c>
      <c r="C207" s="119">
        <v>3</v>
      </c>
      <c r="D207" s="119">
        <v>7</v>
      </c>
      <c r="E207" s="119">
        <v>0</v>
      </c>
      <c r="F207" s="119">
        <v>0</v>
      </c>
      <c r="G207" s="119">
        <v>0</v>
      </c>
      <c r="H207" s="119">
        <v>1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27.27</v>
      </c>
      <c r="P207" s="119">
        <v>63.64</v>
      </c>
      <c r="Q207" s="119">
        <v>0</v>
      </c>
      <c r="R207" s="119">
        <v>0</v>
      </c>
      <c r="S207" s="119">
        <v>0</v>
      </c>
      <c r="T207" s="119">
        <v>9.0909999999999993</v>
      </c>
      <c r="U207" s="119">
        <v>0</v>
      </c>
      <c r="V207" s="119">
        <v>0</v>
      </c>
      <c r="W207" s="119">
        <v>0</v>
      </c>
      <c r="X207" s="119">
        <v>0</v>
      </c>
      <c r="Y207" s="119">
        <v>0</v>
      </c>
      <c r="Z207" s="119">
        <v>0</v>
      </c>
      <c r="AA207" s="119" t="s">
        <v>173</v>
      </c>
      <c r="AB207" s="119" t="s">
        <v>65</v>
      </c>
      <c r="AC207" s="119" t="s">
        <v>56</v>
      </c>
      <c r="AD207" s="119" t="s">
        <v>56</v>
      </c>
      <c r="AE207" s="119" t="s">
        <v>56</v>
      </c>
      <c r="AF207" s="119" t="s">
        <v>576</v>
      </c>
      <c r="AG207" s="119" t="s">
        <v>56</v>
      </c>
      <c r="AH207" s="119" t="s">
        <v>56</v>
      </c>
      <c r="AI207" s="119" t="s">
        <v>56</v>
      </c>
      <c r="AJ207" s="119" t="s">
        <v>56</v>
      </c>
      <c r="AK207" s="119" t="s">
        <v>56</v>
      </c>
      <c r="AL207" s="119" t="s">
        <v>56</v>
      </c>
      <c r="AM207" s="119">
        <v>0</v>
      </c>
      <c r="AN207" s="119">
        <v>0</v>
      </c>
      <c r="AO207" s="119">
        <v>3</v>
      </c>
      <c r="AP207" s="119">
        <v>5</v>
      </c>
      <c r="AQ207" s="119">
        <v>3</v>
      </c>
      <c r="AR207" s="119">
        <v>0</v>
      </c>
      <c r="AS207" s="119">
        <v>0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119">
        <v>0</v>
      </c>
      <c r="AZ207" s="119">
        <v>0</v>
      </c>
      <c r="BA207" s="119">
        <v>0</v>
      </c>
      <c r="BB207" s="119">
        <v>0</v>
      </c>
      <c r="BC207" s="119">
        <v>0</v>
      </c>
      <c r="BD207" s="119">
        <v>0</v>
      </c>
      <c r="BE207" s="119">
        <v>0</v>
      </c>
      <c r="BF207" s="119">
        <v>0</v>
      </c>
      <c r="BG207" s="119">
        <v>0</v>
      </c>
      <c r="BH207" s="119">
        <v>17.5</v>
      </c>
      <c r="BI207" s="119">
        <v>17.100000000000001</v>
      </c>
      <c r="BJ207" s="119">
        <v>22.2</v>
      </c>
      <c r="BK207" s="119">
        <v>23.4</v>
      </c>
      <c r="BL207" s="119">
        <v>0</v>
      </c>
      <c r="BM207" s="119" t="s">
        <v>544</v>
      </c>
    </row>
    <row r="208" spans="1:65" s="119" customFormat="1" ht="11.4" x14ac:dyDescent="0.2">
      <c r="A208" s="119" t="s">
        <v>103</v>
      </c>
      <c r="B208" s="119">
        <v>9</v>
      </c>
      <c r="C208" s="119">
        <v>0</v>
      </c>
      <c r="D208" s="119">
        <v>9</v>
      </c>
      <c r="E208" s="119">
        <v>0</v>
      </c>
      <c r="F208" s="119">
        <v>0</v>
      </c>
      <c r="G208" s="119">
        <v>0</v>
      </c>
      <c r="H208" s="119">
        <v>0</v>
      </c>
      <c r="I208" s="119">
        <v>0</v>
      </c>
      <c r="J208" s="119">
        <v>0</v>
      </c>
      <c r="K208" s="119">
        <v>0</v>
      </c>
      <c r="L208" s="119">
        <v>0</v>
      </c>
      <c r="M208" s="119">
        <v>0</v>
      </c>
      <c r="N208" s="119">
        <v>0</v>
      </c>
      <c r="O208" s="119">
        <v>0</v>
      </c>
      <c r="P208" s="119">
        <v>100</v>
      </c>
      <c r="Q208" s="119">
        <v>0</v>
      </c>
      <c r="R208" s="119">
        <v>0</v>
      </c>
      <c r="S208" s="119">
        <v>0</v>
      </c>
      <c r="T208" s="119">
        <v>0</v>
      </c>
      <c r="U208" s="119">
        <v>0</v>
      </c>
      <c r="V208" s="119">
        <v>0</v>
      </c>
      <c r="W208" s="119">
        <v>0</v>
      </c>
      <c r="X208" s="119">
        <v>0</v>
      </c>
      <c r="Y208" s="119">
        <v>0</v>
      </c>
      <c r="Z208" s="119">
        <v>0</v>
      </c>
      <c r="AA208" s="119" t="s">
        <v>56</v>
      </c>
      <c r="AB208" s="119" t="s">
        <v>133</v>
      </c>
      <c r="AC208" s="119" t="s">
        <v>56</v>
      </c>
      <c r="AD208" s="119" t="s">
        <v>56</v>
      </c>
      <c r="AE208" s="119" t="s">
        <v>56</v>
      </c>
      <c r="AF208" s="119" t="s">
        <v>56</v>
      </c>
      <c r="AG208" s="119" t="s">
        <v>56</v>
      </c>
      <c r="AH208" s="119" t="s">
        <v>56</v>
      </c>
      <c r="AI208" s="119" t="s">
        <v>56</v>
      </c>
      <c r="AJ208" s="119" t="s">
        <v>56</v>
      </c>
      <c r="AK208" s="119" t="s">
        <v>56</v>
      </c>
      <c r="AL208" s="119" t="s">
        <v>56</v>
      </c>
      <c r="AM208" s="119">
        <v>0</v>
      </c>
      <c r="AN208" s="119">
        <v>0</v>
      </c>
      <c r="AO208" s="119">
        <v>2</v>
      </c>
      <c r="AP208" s="119">
        <v>3</v>
      </c>
      <c r="AQ208" s="119">
        <v>3</v>
      </c>
      <c r="AR208" s="119">
        <v>1</v>
      </c>
      <c r="AS208" s="119">
        <v>0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119">
        <v>0</v>
      </c>
      <c r="AZ208" s="119">
        <v>0</v>
      </c>
      <c r="BA208" s="119">
        <v>0</v>
      </c>
      <c r="BB208" s="119">
        <v>0</v>
      </c>
      <c r="BC208" s="119">
        <v>0</v>
      </c>
      <c r="BD208" s="119">
        <v>0</v>
      </c>
      <c r="BE208" s="119">
        <v>0</v>
      </c>
      <c r="BF208" s="119">
        <v>0</v>
      </c>
      <c r="BG208" s="119">
        <v>0</v>
      </c>
      <c r="BH208" s="119">
        <v>19.3</v>
      </c>
      <c r="BI208" s="119" t="s">
        <v>55</v>
      </c>
      <c r="BJ208" s="119" t="s">
        <v>55</v>
      </c>
      <c r="BK208" s="119" t="s">
        <v>55</v>
      </c>
      <c r="BL208" s="119">
        <v>0</v>
      </c>
      <c r="BM208" s="119" t="s">
        <v>545</v>
      </c>
    </row>
    <row r="209" spans="1:65" s="119" customFormat="1" ht="11.4" x14ac:dyDescent="0.2">
      <c r="A209" s="119" t="s">
        <v>104</v>
      </c>
      <c r="B209" s="119">
        <v>8</v>
      </c>
      <c r="C209" s="119">
        <v>3</v>
      </c>
      <c r="D209" s="119">
        <v>5</v>
      </c>
      <c r="E209" s="119">
        <v>0</v>
      </c>
      <c r="F209" s="119">
        <v>0</v>
      </c>
      <c r="G209" s="119">
        <v>0</v>
      </c>
      <c r="H209" s="119">
        <v>0</v>
      </c>
      <c r="I209" s="119">
        <v>0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37.5</v>
      </c>
      <c r="P209" s="119">
        <v>62.5</v>
      </c>
      <c r="Q209" s="119">
        <v>0</v>
      </c>
      <c r="R209" s="119">
        <v>0</v>
      </c>
      <c r="S209" s="119">
        <v>0</v>
      </c>
      <c r="T209" s="119">
        <v>0</v>
      </c>
      <c r="U209" s="119">
        <v>0</v>
      </c>
      <c r="V209" s="119">
        <v>0</v>
      </c>
      <c r="W209" s="119">
        <v>0</v>
      </c>
      <c r="X209" s="119">
        <v>0</v>
      </c>
      <c r="Y209" s="119">
        <v>0</v>
      </c>
      <c r="Z209" s="119">
        <v>0</v>
      </c>
      <c r="AA209" s="119" t="s">
        <v>524</v>
      </c>
      <c r="AB209" s="119" t="s">
        <v>499</v>
      </c>
      <c r="AC209" s="119" t="s">
        <v>56</v>
      </c>
      <c r="AD209" s="119" t="s">
        <v>56</v>
      </c>
      <c r="AE209" s="119" t="s">
        <v>56</v>
      </c>
      <c r="AF209" s="119" t="s">
        <v>56</v>
      </c>
      <c r="AG209" s="119" t="s">
        <v>56</v>
      </c>
      <c r="AH209" s="119" t="s">
        <v>56</v>
      </c>
      <c r="AI209" s="119" t="s">
        <v>56</v>
      </c>
      <c r="AJ209" s="119" t="s">
        <v>56</v>
      </c>
      <c r="AK209" s="119" t="s">
        <v>56</v>
      </c>
      <c r="AL209" s="119" t="s">
        <v>56</v>
      </c>
      <c r="AM209" s="119">
        <v>0</v>
      </c>
      <c r="AN209" s="119">
        <v>2</v>
      </c>
      <c r="AO209" s="119">
        <v>4</v>
      </c>
      <c r="AP209" s="119">
        <v>2</v>
      </c>
      <c r="AQ209" s="119">
        <v>0</v>
      </c>
      <c r="AR209" s="119">
        <v>0</v>
      </c>
      <c r="AS209" s="119">
        <v>0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119">
        <v>0</v>
      </c>
      <c r="AZ209" s="119">
        <v>0</v>
      </c>
      <c r="BA209" s="119">
        <v>0</v>
      </c>
      <c r="BB209" s="119">
        <v>0</v>
      </c>
      <c r="BC209" s="119">
        <v>0</v>
      </c>
      <c r="BD209" s="119">
        <v>0</v>
      </c>
      <c r="BE209" s="119">
        <v>0</v>
      </c>
      <c r="BF209" s="119">
        <v>0</v>
      </c>
      <c r="BG209" s="119">
        <v>0</v>
      </c>
      <c r="BH209" s="119">
        <v>13.6</v>
      </c>
      <c r="BI209" s="119" t="s">
        <v>55</v>
      </c>
      <c r="BJ209" s="119" t="s">
        <v>55</v>
      </c>
      <c r="BK209" s="119" t="s">
        <v>55</v>
      </c>
      <c r="BL209" s="119">
        <v>0</v>
      </c>
      <c r="BM209" s="119" t="s">
        <v>544</v>
      </c>
    </row>
    <row r="210" spans="1:65" s="119" customFormat="1" ht="11.4" x14ac:dyDescent="0.2">
      <c r="A210" s="119" t="s">
        <v>104</v>
      </c>
      <c r="B210" s="119">
        <v>7</v>
      </c>
      <c r="C210" s="119">
        <v>0</v>
      </c>
      <c r="D210" s="119">
        <v>7</v>
      </c>
      <c r="E210" s="119">
        <v>0</v>
      </c>
      <c r="F210" s="119">
        <v>0</v>
      </c>
      <c r="G210" s="119">
        <v>0</v>
      </c>
      <c r="H210" s="119">
        <v>0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0</v>
      </c>
      <c r="P210" s="119">
        <v>100</v>
      </c>
      <c r="Q210" s="119">
        <v>0</v>
      </c>
      <c r="R210" s="119">
        <v>0</v>
      </c>
      <c r="S210" s="119">
        <v>0</v>
      </c>
      <c r="T210" s="119">
        <v>0</v>
      </c>
      <c r="U210" s="119">
        <v>0</v>
      </c>
      <c r="V210" s="119">
        <v>0</v>
      </c>
      <c r="W210" s="119">
        <v>0</v>
      </c>
      <c r="X210" s="119">
        <v>0</v>
      </c>
      <c r="Y210" s="119">
        <v>0</v>
      </c>
      <c r="Z210" s="119">
        <v>0</v>
      </c>
      <c r="AA210" s="119" t="s">
        <v>56</v>
      </c>
      <c r="AB210" s="119" t="s">
        <v>513</v>
      </c>
      <c r="AC210" s="119" t="s">
        <v>56</v>
      </c>
      <c r="AD210" s="119" t="s">
        <v>56</v>
      </c>
      <c r="AE210" s="119" t="s">
        <v>56</v>
      </c>
      <c r="AF210" s="119" t="s">
        <v>56</v>
      </c>
      <c r="AG210" s="119" t="s">
        <v>56</v>
      </c>
      <c r="AH210" s="119" t="s">
        <v>56</v>
      </c>
      <c r="AI210" s="119" t="s">
        <v>56</v>
      </c>
      <c r="AJ210" s="119" t="s">
        <v>56</v>
      </c>
      <c r="AK210" s="119" t="s">
        <v>56</v>
      </c>
      <c r="AL210" s="119" t="s">
        <v>56</v>
      </c>
      <c r="AM210" s="119">
        <v>0</v>
      </c>
      <c r="AN210" s="119">
        <v>1</v>
      </c>
      <c r="AO210" s="119">
        <v>5</v>
      </c>
      <c r="AP210" s="119">
        <v>0</v>
      </c>
      <c r="AQ210" s="119">
        <v>0</v>
      </c>
      <c r="AR210" s="119">
        <v>1</v>
      </c>
      <c r="AS210" s="119">
        <v>0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119">
        <v>0</v>
      </c>
      <c r="AZ210" s="119">
        <v>0</v>
      </c>
      <c r="BA210" s="119">
        <v>0</v>
      </c>
      <c r="BB210" s="119">
        <v>0</v>
      </c>
      <c r="BC210" s="119">
        <v>0</v>
      </c>
      <c r="BD210" s="119">
        <v>0</v>
      </c>
      <c r="BE210" s="119">
        <v>0</v>
      </c>
      <c r="BF210" s="119">
        <v>0</v>
      </c>
      <c r="BG210" s="119">
        <v>0</v>
      </c>
      <c r="BH210" s="119">
        <v>14.4</v>
      </c>
      <c r="BI210" s="119" t="s">
        <v>55</v>
      </c>
      <c r="BJ210" s="119" t="s">
        <v>55</v>
      </c>
      <c r="BK210" s="119" t="s">
        <v>55</v>
      </c>
      <c r="BL210" s="119">
        <v>0</v>
      </c>
      <c r="BM210" s="119" t="s">
        <v>545</v>
      </c>
    </row>
    <row r="211" spans="1:65" s="119" customFormat="1" ht="11.4" x14ac:dyDescent="0.2">
      <c r="A211" s="119" t="s">
        <v>105</v>
      </c>
      <c r="B211" s="119">
        <v>4</v>
      </c>
      <c r="C211" s="119">
        <v>0</v>
      </c>
      <c r="D211" s="119">
        <v>4</v>
      </c>
      <c r="E211" s="119">
        <v>0</v>
      </c>
      <c r="F211" s="119">
        <v>0</v>
      </c>
      <c r="G211" s="119">
        <v>0</v>
      </c>
      <c r="H211" s="119">
        <v>0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100</v>
      </c>
      <c r="Q211" s="119">
        <v>0</v>
      </c>
      <c r="R211" s="119">
        <v>0</v>
      </c>
      <c r="S211" s="119">
        <v>0</v>
      </c>
      <c r="T211" s="119">
        <v>0</v>
      </c>
      <c r="U211" s="119">
        <v>0</v>
      </c>
      <c r="V211" s="119">
        <v>0</v>
      </c>
      <c r="W211" s="119">
        <v>0</v>
      </c>
      <c r="X211" s="119">
        <v>0</v>
      </c>
      <c r="Y211" s="119">
        <v>0</v>
      </c>
      <c r="Z211" s="119">
        <v>0</v>
      </c>
      <c r="AA211" s="119" t="s">
        <v>56</v>
      </c>
      <c r="AB211" s="119" t="s">
        <v>519</v>
      </c>
      <c r="AC211" s="119" t="s">
        <v>56</v>
      </c>
      <c r="AD211" s="119" t="s">
        <v>56</v>
      </c>
      <c r="AE211" s="119" t="s">
        <v>56</v>
      </c>
      <c r="AF211" s="119" t="s">
        <v>56</v>
      </c>
      <c r="AG211" s="119" t="s">
        <v>56</v>
      </c>
      <c r="AH211" s="119" t="s">
        <v>56</v>
      </c>
      <c r="AI211" s="119" t="s">
        <v>56</v>
      </c>
      <c r="AJ211" s="119" t="s">
        <v>56</v>
      </c>
      <c r="AK211" s="119" t="s">
        <v>56</v>
      </c>
      <c r="AL211" s="119" t="s">
        <v>56</v>
      </c>
      <c r="AM211" s="119">
        <v>0</v>
      </c>
      <c r="AN211" s="119">
        <v>0</v>
      </c>
      <c r="AO211" s="119">
        <v>2</v>
      </c>
      <c r="AP211" s="119">
        <v>1</v>
      </c>
      <c r="AQ211" s="119">
        <v>1</v>
      </c>
      <c r="AR211" s="119">
        <v>0</v>
      </c>
      <c r="AS211" s="119">
        <v>0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119">
        <v>0</v>
      </c>
      <c r="AZ211" s="119">
        <v>0</v>
      </c>
      <c r="BA211" s="119">
        <v>0</v>
      </c>
      <c r="BB211" s="119">
        <v>0</v>
      </c>
      <c r="BC211" s="119">
        <v>0</v>
      </c>
      <c r="BD211" s="119">
        <v>0</v>
      </c>
      <c r="BE211" s="119">
        <v>0</v>
      </c>
      <c r="BF211" s="119">
        <v>0</v>
      </c>
      <c r="BG211" s="119">
        <v>0</v>
      </c>
      <c r="BH211" s="119">
        <v>15.7</v>
      </c>
      <c r="BI211" s="119" t="s">
        <v>55</v>
      </c>
      <c r="BJ211" s="119" t="s">
        <v>55</v>
      </c>
      <c r="BK211" s="119" t="s">
        <v>55</v>
      </c>
      <c r="BL211" s="119">
        <v>0</v>
      </c>
      <c r="BM211" s="119" t="s">
        <v>544</v>
      </c>
    </row>
    <row r="212" spans="1:65" s="119" customFormat="1" ht="11.4" x14ac:dyDescent="0.2">
      <c r="A212" s="119" t="s">
        <v>105</v>
      </c>
      <c r="B212" s="119">
        <v>7</v>
      </c>
      <c r="C212" s="119">
        <v>1</v>
      </c>
      <c r="D212" s="119">
        <v>6</v>
      </c>
      <c r="E212" s="119">
        <v>0</v>
      </c>
      <c r="F212" s="119">
        <v>0</v>
      </c>
      <c r="G212" s="119">
        <v>0</v>
      </c>
      <c r="H212" s="119">
        <v>0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14.29</v>
      </c>
      <c r="P212" s="119">
        <v>85.71</v>
      </c>
      <c r="Q212" s="119">
        <v>0</v>
      </c>
      <c r="R212" s="119">
        <v>0</v>
      </c>
      <c r="S212" s="119">
        <v>0</v>
      </c>
      <c r="T212" s="119">
        <v>0</v>
      </c>
      <c r="U212" s="119">
        <v>0</v>
      </c>
      <c r="V212" s="119">
        <v>0</v>
      </c>
      <c r="W212" s="119">
        <v>0</v>
      </c>
      <c r="X212" s="119">
        <v>0</v>
      </c>
      <c r="Y212" s="119">
        <v>0</v>
      </c>
      <c r="Z212" s="119">
        <v>0</v>
      </c>
      <c r="AA212" s="119" t="s">
        <v>577</v>
      </c>
      <c r="AB212" s="119" t="s">
        <v>84</v>
      </c>
      <c r="AC212" s="119" t="s">
        <v>56</v>
      </c>
      <c r="AD212" s="119" t="s">
        <v>56</v>
      </c>
      <c r="AE212" s="119" t="s">
        <v>56</v>
      </c>
      <c r="AF212" s="119" t="s">
        <v>56</v>
      </c>
      <c r="AG212" s="119" t="s">
        <v>56</v>
      </c>
      <c r="AH212" s="119" t="s">
        <v>56</v>
      </c>
      <c r="AI212" s="119" t="s">
        <v>56</v>
      </c>
      <c r="AJ212" s="119" t="s">
        <v>56</v>
      </c>
      <c r="AK212" s="119" t="s">
        <v>56</v>
      </c>
      <c r="AL212" s="119" t="s">
        <v>56</v>
      </c>
      <c r="AM212" s="119">
        <v>1</v>
      </c>
      <c r="AN212" s="119">
        <v>2</v>
      </c>
      <c r="AO212" s="119">
        <v>1</v>
      </c>
      <c r="AP212" s="119">
        <v>2</v>
      </c>
      <c r="AQ212" s="119">
        <v>1</v>
      </c>
      <c r="AR212" s="119">
        <v>0</v>
      </c>
      <c r="AS212" s="119">
        <v>0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119">
        <v>0</v>
      </c>
      <c r="AZ212" s="119">
        <v>0</v>
      </c>
      <c r="BA212" s="119">
        <v>0</v>
      </c>
      <c r="BB212" s="119">
        <v>0</v>
      </c>
      <c r="BC212" s="119">
        <v>0</v>
      </c>
      <c r="BD212" s="119">
        <v>0</v>
      </c>
      <c r="BE212" s="119">
        <v>0</v>
      </c>
      <c r="BF212" s="119">
        <v>0</v>
      </c>
      <c r="BG212" s="119">
        <v>0</v>
      </c>
      <c r="BH212" s="119">
        <v>12.4</v>
      </c>
      <c r="BI212" s="119" t="s">
        <v>55</v>
      </c>
      <c r="BJ212" s="119" t="s">
        <v>55</v>
      </c>
      <c r="BK212" s="119" t="s">
        <v>55</v>
      </c>
      <c r="BL212" s="119">
        <v>0</v>
      </c>
      <c r="BM212" s="119" t="s">
        <v>545</v>
      </c>
    </row>
    <row r="213" spans="1:65" s="119" customFormat="1" ht="11.4" x14ac:dyDescent="0.2">
      <c r="A213" s="119" t="s">
        <v>106</v>
      </c>
      <c r="B213" s="119">
        <v>12</v>
      </c>
      <c r="C213" s="119">
        <v>1</v>
      </c>
      <c r="D213" s="119">
        <v>10</v>
      </c>
      <c r="E213" s="119">
        <v>1</v>
      </c>
      <c r="F213" s="119">
        <v>0</v>
      </c>
      <c r="G213" s="119">
        <v>0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8.3330000000000002</v>
      </c>
      <c r="P213" s="119">
        <v>83.33</v>
      </c>
      <c r="Q213" s="119">
        <v>8.3330000000000002</v>
      </c>
      <c r="R213" s="119">
        <v>0</v>
      </c>
      <c r="S213" s="119">
        <v>0</v>
      </c>
      <c r="T213" s="119">
        <v>0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</v>
      </c>
      <c r="AA213" s="119" t="s">
        <v>565</v>
      </c>
      <c r="AB213" s="119" t="s">
        <v>496</v>
      </c>
      <c r="AC213" s="119" t="s">
        <v>537</v>
      </c>
      <c r="AD213" s="119" t="s">
        <v>56</v>
      </c>
      <c r="AE213" s="119" t="s">
        <v>56</v>
      </c>
      <c r="AF213" s="119" t="s">
        <v>56</v>
      </c>
      <c r="AG213" s="119" t="s">
        <v>56</v>
      </c>
      <c r="AH213" s="119" t="s">
        <v>56</v>
      </c>
      <c r="AI213" s="119" t="s">
        <v>56</v>
      </c>
      <c r="AJ213" s="119" t="s">
        <v>56</v>
      </c>
      <c r="AK213" s="119" t="s">
        <v>56</v>
      </c>
      <c r="AL213" s="119" t="s">
        <v>56</v>
      </c>
      <c r="AM213" s="119">
        <v>0</v>
      </c>
      <c r="AN213" s="119">
        <v>3</v>
      </c>
      <c r="AO213" s="119">
        <v>5</v>
      </c>
      <c r="AP213" s="119">
        <v>4</v>
      </c>
      <c r="AQ213" s="119">
        <v>0</v>
      </c>
      <c r="AR213" s="119">
        <v>0</v>
      </c>
      <c r="AS213" s="119">
        <v>0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119">
        <v>0</v>
      </c>
      <c r="AZ213" s="119">
        <v>0</v>
      </c>
      <c r="BA213" s="119">
        <v>0</v>
      </c>
      <c r="BB213" s="119">
        <v>0</v>
      </c>
      <c r="BC213" s="119">
        <v>0</v>
      </c>
      <c r="BD213" s="119">
        <v>0</v>
      </c>
      <c r="BE213" s="119">
        <v>0</v>
      </c>
      <c r="BF213" s="119">
        <v>0</v>
      </c>
      <c r="BG213" s="119">
        <v>0</v>
      </c>
      <c r="BH213" s="119">
        <v>13.1</v>
      </c>
      <c r="BI213" s="119">
        <v>12.8</v>
      </c>
      <c r="BJ213" s="119">
        <v>19.399999999999999</v>
      </c>
      <c r="BK213" s="119">
        <v>19.8</v>
      </c>
      <c r="BL213" s="119">
        <v>0</v>
      </c>
      <c r="BM213" s="119" t="s">
        <v>544</v>
      </c>
    </row>
    <row r="214" spans="1:65" s="119" customFormat="1" ht="11.4" x14ac:dyDescent="0.2">
      <c r="A214" s="119" t="s">
        <v>106</v>
      </c>
      <c r="B214" s="119">
        <v>4</v>
      </c>
      <c r="C214" s="119">
        <v>0</v>
      </c>
      <c r="D214" s="119">
        <v>4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100</v>
      </c>
      <c r="Q214" s="119">
        <v>0</v>
      </c>
      <c r="R214" s="119">
        <v>0</v>
      </c>
      <c r="S214" s="119">
        <v>0</v>
      </c>
      <c r="T214" s="119">
        <v>0</v>
      </c>
      <c r="U214" s="119">
        <v>0</v>
      </c>
      <c r="V214" s="119">
        <v>0</v>
      </c>
      <c r="W214" s="119">
        <v>0</v>
      </c>
      <c r="X214" s="119">
        <v>0</v>
      </c>
      <c r="Y214" s="119">
        <v>0</v>
      </c>
      <c r="Z214" s="119">
        <v>0</v>
      </c>
      <c r="AA214" s="119" t="s">
        <v>56</v>
      </c>
      <c r="AB214" s="119" t="s">
        <v>84</v>
      </c>
      <c r="AC214" s="119" t="s">
        <v>56</v>
      </c>
      <c r="AD214" s="119" t="s">
        <v>56</v>
      </c>
      <c r="AE214" s="119" t="s">
        <v>56</v>
      </c>
      <c r="AF214" s="119" t="s">
        <v>56</v>
      </c>
      <c r="AG214" s="119" t="s">
        <v>56</v>
      </c>
      <c r="AH214" s="119" t="s">
        <v>56</v>
      </c>
      <c r="AI214" s="119" t="s">
        <v>56</v>
      </c>
      <c r="AJ214" s="119" t="s">
        <v>56</v>
      </c>
      <c r="AK214" s="119" t="s">
        <v>56</v>
      </c>
      <c r="AL214" s="119" t="s">
        <v>56</v>
      </c>
      <c r="AM214" s="119">
        <v>0</v>
      </c>
      <c r="AN214" s="119">
        <v>0</v>
      </c>
      <c r="AO214" s="119">
        <v>3</v>
      </c>
      <c r="AP214" s="119">
        <v>1</v>
      </c>
      <c r="AQ214" s="119">
        <v>0</v>
      </c>
      <c r="AR214" s="119">
        <v>0</v>
      </c>
      <c r="AS214" s="119">
        <v>0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119">
        <v>0</v>
      </c>
      <c r="AZ214" s="119">
        <v>0</v>
      </c>
      <c r="BA214" s="119">
        <v>0</v>
      </c>
      <c r="BB214" s="119">
        <v>0</v>
      </c>
      <c r="BC214" s="119">
        <v>0</v>
      </c>
      <c r="BD214" s="119">
        <v>0</v>
      </c>
      <c r="BE214" s="119">
        <v>0</v>
      </c>
      <c r="BF214" s="119">
        <v>0</v>
      </c>
      <c r="BG214" s="119">
        <v>0</v>
      </c>
      <c r="BH214" s="119">
        <v>13.6</v>
      </c>
      <c r="BI214" s="119" t="s">
        <v>55</v>
      </c>
      <c r="BJ214" s="119" t="s">
        <v>55</v>
      </c>
      <c r="BK214" s="119" t="s">
        <v>55</v>
      </c>
      <c r="BL214" s="119">
        <v>0</v>
      </c>
      <c r="BM214" s="119" t="s">
        <v>545</v>
      </c>
    </row>
    <row r="215" spans="1:65" s="119" customFormat="1" ht="11.4" x14ac:dyDescent="0.2">
      <c r="A215" s="119" t="s">
        <v>107</v>
      </c>
      <c r="B215" s="119">
        <v>11</v>
      </c>
      <c r="C215" s="119">
        <v>2</v>
      </c>
      <c r="D215" s="119">
        <v>9</v>
      </c>
      <c r="E215" s="119">
        <v>0</v>
      </c>
      <c r="F215" s="119">
        <v>0</v>
      </c>
      <c r="G215" s="119">
        <v>0</v>
      </c>
      <c r="H215" s="119">
        <v>0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18.18</v>
      </c>
      <c r="P215" s="119">
        <v>81.819999999999993</v>
      </c>
      <c r="Q215" s="119">
        <v>0</v>
      </c>
      <c r="R215" s="119">
        <v>0</v>
      </c>
      <c r="S215" s="119">
        <v>0</v>
      </c>
      <c r="T215" s="119">
        <v>0</v>
      </c>
      <c r="U215" s="119">
        <v>0</v>
      </c>
      <c r="V215" s="119">
        <v>0</v>
      </c>
      <c r="W215" s="119">
        <v>0</v>
      </c>
      <c r="X215" s="119">
        <v>0</v>
      </c>
      <c r="Y215" s="119">
        <v>0</v>
      </c>
      <c r="Z215" s="119">
        <v>0</v>
      </c>
      <c r="AA215" s="119" t="s">
        <v>517</v>
      </c>
      <c r="AB215" s="119" t="s">
        <v>192</v>
      </c>
      <c r="AC215" s="119" t="s">
        <v>56</v>
      </c>
      <c r="AD215" s="119" t="s">
        <v>56</v>
      </c>
      <c r="AE215" s="119" t="s">
        <v>56</v>
      </c>
      <c r="AF215" s="119" t="s">
        <v>56</v>
      </c>
      <c r="AG215" s="119" t="s">
        <v>56</v>
      </c>
      <c r="AH215" s="119" t="s">
        <v>56</v>
      </c>
      <c r="AI215" s="119" t="s">
        <v>56</v>
      </c>
      <c r="AJ215" s="119" t="s">
        <v>56</v>
      </c>
      <c r="AK215" s="119" t="s">
        <v>56</v>
      </c>
      <c r="AL215" s="119" t="s">
        <v>56</v>
      </c>
      <c r="AM215" s="119">
        <v>0</v>
      </c>
      <c r="AN215" s="119">
        <v>0</v>
      </c>
      <c r="AO215" s="119">
        <v>2</v>
      </c>
      <c r="AP215" s="119">
        <v>8</v>
      </c>
      <c r="AQ215" s="119">
        <v>1</v>
      </c>
      <c r="AR215" s="119">
        <v>0</v>
      </c>
      <c r="AS215" s="119">
        <v>0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119">
        <v>0</v>
      </c>
      <c r="AZ215" s="119">
        <v>0</v>
      </c>
      <c r="BA215" s="119">
        <v>0</v>
      </c>
      <c r="BB215" s="119">
        <v>0</v>
      </c>
      <c r="BC215" s="119">
        <v>0</v>
      </c>
      <c r="BD215" s="119">
        <v>0</v>
      </c>
      <c r="BE215" s="119">
        <v>0</v>
      </c>
      <c r="BF215" s="119">
        <v>0</v>
      </c>
      <c r="BG215" s="119">
        <v>0</v>
      </c>
      <c r="BH215" s="119">
        <v>17.399999999999999</v>
      </c>
      <c r="BI215" s="119">
        <v>16.3</v>
      </c>
      <c r="BJ215" s="119">
        <v>20.3</v>
      </c>
      <c r="BK215" s="119">
        <v>23.5</v>
      </c>
      <c r="BL215" s="119">
        <v>0</v>
      </c>
      <c r="BM215" s="119" t="s">
        <v>544</v>
      </c>
    </row>
    <row r="216" spans="1:65" s="119" customFormat="1" ht="11.4" x14ac:dyDescent="0.2">
      <c r="A216" s="119" t="s">
        <v>107</v>
      </c>
      <c r="B216" s="119">
        <v>13</v>
      </c>
      <c r="C216" s="119">
        <v>2</v>
      </c>
      <c r="D216" s="119">
        <v>11</v>
      </c>
      <c r="E216" s="119">
        <v>0</v>
      </c>
      <c r="F216" s="119">
        <v>0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15.38</v>
      </c>
      <c r="P216" s="119">
        <v>84.62</v>
      </c>
      <c r="Q216" s="119">
        <v>0</v>
      </c>
      <c r="R216" s="119">
        <v>0</v>
      </c>
      <c r="S216" s="119">
        <v>0</v>
      </c>
      <c r="T216" s="119">
        <v>0</v>
      </c>
      <c r="U216" s="119">
        <v>0</v>
      </c>
      <c r="V216" s="119">
        <v>0</v>
      </c>
      <c r="W216" s="119">
        <v>0</v>
      </c>
      <c r="X216" s="119">
        <v>0</v>
      </c>
      <c r="Y216" s="119">
        <v>0</v>
      </c>
      <c r="Z216" s="119">
        <v>0</v>
      </c>
      <c r="AA216" s="119" t="s">
        <v>540</v>
      </c>
      <c r="AB216" s="119" t="s">
        <v>192</v>
      </c>
      <c r="AC216" s="119" t="s">
        <v>56</v>
      </c>
      <c r="AD216" s="119" t="s">
        <v>56</v>
      </c>
      <c r="AE216" s="119" t="s">
        <v>56</v>
      </c>
      <c r="AF216" s="119" t="s">
        <v>56</v>
      </c>
      <c r="AG216" s="119" t="s">
        <v>56</v>
      </c>
      <c r="AH216" s="119" t="s">
        <v>56</v>
      </c>
      <c r="AI216" s="119" t="s">
        <v>56</v>
      </c>
      <c r="AJ216" s="119" t="s">
        <v>56</v>
      </c>
      <c r="AK216" s="119" t="s">
        <v>56</v>
      </c>
      <c r="AL216" s="119" t="s">
        <v>56</v>
      </c>
      <c r="AM216" s="119">
        <v>0</v>
      </c>
      <c r="AN216" s="119">
        <v>2</v>
      </c>
      <c r="AO216" s="119">
        <v>4</v>
      </c>
      <c r="AP216" s="119">
        <v>5</v>
      </c>
      <c r="AQ216" s="119">
        <v>2</v>
      </c>
      <c r="AR216" s="119">
        <v>0</v>
      </c>
      <c r="AS216" s="119">
        <v>0</v>
      </c>
      <c r="AT216" s="119">
        <v>0</v>
      </c>
      <c r="AU216" s="119">
        <v>0</v>
      </c>
      <c r="AV216" s="119">
        <v>0</v>
      </c>
      <c r="AW216" s="119">
        <v>0</v>
      </c>
      <c r="AX216" s="119">
        <v>0</v>
      </c>
      <c r="AY216" s="119">
        <v>0</v>
      </c>
      <c r="AZ216" s="119">
        <v>0</v>
      </c>
      <c r="BA216" s="119">
        <v>0</v>
      </c>
      <c r="BB216" s="119">
        <v>0</v>
      </c>
      <c r="BC216" s="119">
        <v>0</v>
      </c>
      <c r="BD216" s="119">
        <v>0</v>
      </c>
      <c r="BE216" s="119">
        <v>0</v>
      </c>
      <c r="BF216" s="119">
        <v>0</v>
      </c>
      <c r="BG216" s="119">
        <v>0</v>
      </c>
      <c r="BH216" s="119">
        <v>15.6</v>
      </c>
      <c r="BI216" s="119">
        <v>17.100000000000001</v>
      </c>
      <c r="BJ216" s="119">
        <v>21</v>
      </c>
      <c r="BK216" s="119">
        <v>21.5</v>
      </c>
      <c r="BL216" s="119">
        <v>0</v>
      </c>
      <c r="BM216" s="119" t="s">
        <v>545</v>
      </c>
    </row>
    <row r="217" spans="1:65" s="119" customFormat="1" ht="11.4" x14ac:dyDescent="0.2">
      <c r="A217" s="119" t="s">
        <v>108</v>
      </c>
      <c r="B217" s="119">
        <v>11</v>
      </c>
      <c r="C217" s="119">
        <v>4</v>
      </c>
      <c r="D217" s="119">
        <v>7</v>
      </c>
      <c r="E217" s="119">
        <v>0</v>
      </c>
      <c r="F217" s="119">
        <v>0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36.36</v>
      </c>
      <c r="P217" s="119">
        <v>63.64</v>
      </c>
      <c r="Q217" s="119">
        <v>0</v>
      </c>
      <c r="R217" s="119">
        <v>0</v>
      </c>
      <c r="S217" s="119">
        <v>0</v>
      </c>
      <c r="T217" s="119">
        <v>0</v>
      </c>
      <c r="U217" s="119">
        <v>0</v>
      </c>
      <c r="V217" s="119">
        <v>0</v>
      </c>
      <c r="W217" s="119">
        <v>0</v>
      </c>
      <c r="X217" s="119">
        <v>0</v>
      </c>
      <c r="Y217" s="119">
        <v>0</v>
      </c>
      <c r="Z217" s="119">
        <v>0</v>
      </c>
      <c r="AA217" s="119" t="s">
        <v>525</v>
      </c>
      <c r="AB217" s="119" t="s">
        <v>512</v>
      </c>
      <c r="AC217" s="119" t="s">
        <v>56</v>
      </c>
      <c r="AD217" s="119" t="s">
        <v>56</v>
      </c>
      <c r="AE217" s="119" t="s">
        <v>56</v>
      </c>
      <c r="AF217" s="119" t="s">
        <v>56</v>
      </c>
      <c r="AG217" s="119" t="s">
        <v>56</v>
      </c>
      <c r="AH217" s="119" t="s">
        <v>56</v>
      </c>
      <c r="AI217" s="119" t="s">
        <v>56</v>
      </c>
      <c r="AJ217" s="119" t="s">
        <v>56</v>
      </c>
      <c r="AK217" s="119" t="s">
        <v>56</v>
      </c>
      <c r="AL217" s="119" t="s">
        <v>56</v>
      </c>
      <c r="AM217" s="119">
        <v>0</v>
      </c>
      <c r="AN217" s="119">
        <v>1</v>
      </c>
      <c r="AO217" s="119">
        <v>4</v>
      </c>
      <c r="AP217" s="119">
        <v>5</v>
      </c>
      <c r="AQ217" s="119">
        <v>1</v>
      </c>
      <c r="AR217" s="119">
        <v>0</v>
      </c>
      <c r="AS217" s="119">
        <v>0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119">
        <v>0</v>
      </c>
      <c r="AZ217" s="119">
        <v>0</v>
      </c>
      <c r="BA217" s="119">
        <v>0</v>
      </c>
      <c r="BB217" s="119">
        <v>0</v>
      </c>
      <c r="BC217" s="119">
        <v>0</v>
      </c>
      <c r="BD217" s="119">
        <v>0</v>
      </c>
      <c r="BE217" s="119">
        <v>0</v>
      </c>
      <c r="BF217" s="119">
        <v>0</v>
      </c>
      <c r="BG217" s="119">
        <v>0</v>
      </c>
      <c r="BH217" s="119">
        <v>15.2</v>
      </c>
      <c r="BI217" s="119">
        <v>16.3</v>
      </c>
      <c r="BJ217" s="119">
        <v>19.899999999999999</v>
      </c>
      <c r="BK217" s="119">
        <v>24.1</v>
      </c>
      <c r="BL217" s="119">
        <v>0</v>
      </c>
      <c r="BM217" s="119" t="s">
        <v>544</v>
      </c>
    </row>
    <row r="218" spans="1:65" s="119" customFormat="1" ht="11.4" x14ac:dyDescent="0.2">
      <c r="A218" s="119" t="s">
        <v>108</v>
      </c>
      <c r="B218" s="119">
        <v>9</v>
      </c>
      <c r="C218" s="119">
        <v>1</v>
      </c>
      <c r="D218" s="119">
        <v>8</v>
      </c>
      <c r="E218" s="119">
        <v>0</v>
      </c>
      <c r="F218" s="119">
        <v>0</v>
      </c>
      <c r="G218" s="119">
        <v>0</v>
      </c>
      <c r="H218" s="119">
        <v>0</v>
      </c>
      <c r="I218" s="119">
        <v>0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11.11</v>
      </c>
      <c r="P218" s="119">
        <v>88.89</v>
      </c>
      <c r="Q218" s="119">
        <v>0</v>
      </c>
      <c r="R218" s="119">
        <v>0</v>
      </c>
      <c r="S218" s="119">
        <v>0</v>
      </c>
      <c r="T218" s="119">
        <v>0</v>
      </c>
      <c r="U218" s="119">
        <v>0</v>
      </c>
      <c r="V218" s="119">
        <v>0</v>
      </c>
      <c r="W218" s="119">
        <v>0</v>
      </c>
      <c r="X218" s="119">
        <v>0</v>
      </c>
      <c r="Y218" s="119">
        <v>0</v>
      </c>
      <c r="Z218" s="119">
        <v>0</v>
      </c>
      <c r="AA218" s="119" t="s">
        <v>514</v>
      </c>
      <c r="AB218" s="119" t="s">
        <v>492</v>
      </c>
      <c r="AC218" s="119" t="s">
        <v>56</v>
      </c>
      <c r="AD218" s="119" t="s">
        <v>56</v>
      </c>
      <c r="AE218" s="119" t="s">
        <v>56</v>
      </c>
      <c r="AF218" s="119" t="s">
        <v>56</v>
      </c>
      <c r="AG218" s="119" t="s">
        <v>56</v>
      </c>
      <c r="AH218" s="119" t="s">
        <v>56</v>
      </c>
      <c r="AI218" s="119" t="s">
        <v>56</v>
      </c>
      <c r="AJ218" s="119" t="s">
        <v>56</v>
      </c>
      <c r="AK218" s="119" t="s">
        <v>56</v>
      </c>
      <c r="AL218" s="119" t="s">
        <v>56</v>
      </c>
      <c r="AM218" s="119">
        <v>0</v>
      </c>
      <c r="AN218" s="119">
        <v>2</v>
      </c>
      <c r="AO218" s="119">
        <v>1</v>
      </c>
      <c r="AP218" s="119">
        <v>4</v>
      </c>
      <c r="AQ218" s="119">
        <v>1</v>
      </c>
      <c r="AR218" s="119">
        <v>1</v>
      </c>
      <c r="AS218" s="119">
        <v>0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119">
        <v>0</v>
      </c>
      <c r="AZ218" s="119">
        <v>0</v>
      </c>
      <c r="BA218" s="119">
        <v>0</v>
      </c>
      <c r="BB218" s="119">
        <v>0</v>
      </c>
      <c r="BC218" s="119">
        <v>0</v>
      </c>
      <c r="BD218" s="119">
        <v>0</v>
      </c>
      <c r="BE218" s="119">
        <v>0</v>
      </c>
      <c r="BF218" s="119">
        <v>0</v>
      </c>
      <c r="BG218" s="119">
        <v>0</v>
      </c>
      <c r="BH218" s="119">
        <v>16.8</v>
      </c>
      <c r="BI218" s="119" t="s">
        <v>55</v>
      </c>
      <c r="BJ218" s="119" t="s">
        <v>55</v>
      </c>
      <c r="BK218" s="119" t="s">
        <v>55</v>
      </c>
      <c r="BL218" s="119">
        <v>0</v>
      </c>
      <c r="BM218" s="119" t="s">
        <v>545</v>
      </c>
    </row>
    <row r="219" spans="1:65" s="119" customFormat="1" ht="11.4" x14ac:dyDescent="0.2">
      <c r="A219" s="119" t="s">
        <v>109</v>
      </c>
      <c r="B219" s="119">
        <v>9</v>
      </c>
      <c r="C219" s="119">
        <v>1</v>
      </c>
      <c r="D219" s="119">
        <v>7</v>
      </c>
      <c r="E219" s="119">
        <v>0</v>
      </c>
      <c r="F219" s="119">
        <v>0</v>
      </c>
      <c r="G219" s="119">
        <v>1</v>
      </c>
      <c r="H219" s="119">
        <v>0</v>
      </c>
      <c r="I219" s="119">
        <v>0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11.11</v>
      </c>
      <c r="P219" s="119">
        <v>77.78</v>
      </c>
      <c r="Q219" s="119">
        <v>0</v>
      </c>
      <c r="R219" s="119">
        <v>0</v>
      </c>
      <c r="S219" s="119">
        <v>11.11</v>
      </c>
      <c r="T219" s="119">
        <v>0</v>
      </c>
      <c r="U219" s="119">
        <v>0</v>
      </c>
      <c r="V219" s="119">
        <v>0</v>
      </c>
      <c r="W219" s="119">
        <v>0</v>
      </c>
      <c r="X219" s="119">
        <v>0</v>
      </c>
      <c r="Y219" s="119">
        <v>0</v>
      </c>
      <c r="Z219" s="119">
        <v>0</v>
      </c>
      <c r="AA219" s="119" t="s">
        <v>184</v>
      </c>
      <c r="AB219" s="119" t="s">
        <v>185</v>
      </c>
      <c r="AC219" s="119" t="s">
        <v>56</v>
      </c>
      <c r="AD219" s="119" t="s">
        <v>56</v>
      </c>
      <c r="AE219" s="119" t="s">
        <v>430</v>
      </c>
      <c r="AF219" s="119" t="s">
        <v>56</v>
      </c>
      <c r="AG219" s="119" t="s">
        <v>56</v>
      </c>
      <c r="AH219" s="119" t="s">
        <v>56</v>
      </c>
      <c r="AI219" s="119" t="s">
        <v>56</v>
      </c>
      <c r="AJ219" s="119" t="s">
        <v>56</v>
      </c>
      <c r="AK219" s="119" t="s">
        <v>56</v>
      </c>
      <c r="AL219" s="119" t="s">
        <v>56</v>
      </c>
      <c r="AM219" s="119">
        <v>0</v>
      </c>
      <c r="AN219" s="119">
        <v>1</v>
      </c>
      <c r="AO219" s="119">
        <v>1</v>
      </c>
      <c r="AP219" s="119">
        <v>5</v>
      </c>
      <c r="AQ219" s="119">
        <v>1</v>
      </c>
      <c r="AR219" s="119">
        <v>1</v>
      </c>
      <c r="AS219" s="119">
        <v>0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119">
        <v>0</v>
      </c>
      <c r="AZ219" s="119">
        <v>0</v>
      </c>
      <c r="BA219" s="119">
        <v>0</v>
      </c>
      <c r="BB219" s="119">
        <v>0</v>
      </c>
      <c r="BC219" s="119">
        <v>0</v>
      </c>
      <c r="BD219" s="119">
        <v>0</v>
      </c>
      <c r="BE219" s="119">
        <v>0</v>
      </c>
      <c r="BF219" s="119">
        <v>0</v>
      </c>
      <c r="BG219" s="119">
        <v>0</v>
      </c>
      <c r="BH219" s="119">
        <v>16.899999999999999</v>
      </c>
      <c r="BI219" s="119" t="s">
        <v>55</v>
      </c>
      <c r="BJ219" s="119" t="s">
        <v>55</v>
      </c>
      <c r="BK219" s="119" t="s">
        <v>55</v>
      </c>
      <c r="BL219" s="119">
        <v>0</v>
      </c>
      <c r="BM219" s="119" t="s">
        <v>544</v>
      </c>
    </row>
    <row r="220" spans="1:65" s="119" customFormat="1" ht="11.4" x14ac:dyDescent="0.2">
      <c r="A220" s="119" t="s">
        <v>109</v>
      </c>
      <c r="B220" s="119">
        <v>8</v>
      </c>
      <c r="C220" s="119">
        <v>0</v>
      </c>
      <c r="D220" s="119">
        <v>8</v>
      </c>
      <c r="E220" s="119">
        <v>0</v>
      </c>
      <c r="F220" s="119">
        <v>0</v>
      </c>
      <c r="G220" s="119">
        <v>0</v>
      </c>
      <c r="H220" s="119">
        <v>0</v>
      </c>
      <c r="I220" s="119">
        <v>0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0</v>
      </c>
      <c r="P220" s="119">
        <v>100</v>
      </c>
      <c r="Q220" s="119">
        <v>0</v>
      </c>
      <c r="R220" s="119">
        <v>0</v>
      </c>
      <c r="S220" s="119">
        <v>0</v>
      </c>
      <c r="T220" s="119">
        <v>0</v>
      </c>
      <c r="U220" s="119">
        <v>0</v>
      </c>
      <c r="V220" s="119">
        <v>0</v>
      </c>
      <c r="W220" s="119">
        <v>0</v>
      </c>
      <c r="X220" s="119">
        <v>0</v>
      </c>
      <c r="Y220" s="119">
        <v>0</v>
      </c>
      <c r="Z220" s="119">
        <v>0</v>
      </c>
      <c r="AA220" s="119" t="s">
        <v>56</v>
      </c>
      <c r="AB220" s="119" t="s">
        <v>521</v>
      </c>
      <c r="AC220" s="119" t="s">
        <v>56</v>
      </c>
      <c r="AD220" s="119" t="s">
        <v>56</v>
      </c>
      <c r="AE220" s="119" t="s">
        <v>56</v>
      </c>
      <c r="AF220" s="119" t="s">
        <v>56</v>
      </c>
      <c r="AG220" s="119" t="s">
        <v>56</v>
      </c>
      <c r="AH220" s="119" t="s">
        <v>56</v>
      </c>
      <c r="AI220" s="119" t="s">
        <v>56</v>
      </c>
      <c r="AJ220" s="119" t="s">
        <v>56</v>
      </c>
      <c r="AK220" s="119" t="s">
        <v>56</v>
      </c>
      <c r="AL220" s="119" t="s">
        <v>56</v>
      </c>
      <c r="AM220" s="119">
        <v>0</v>
      </c>
      <c r="AN220" s="119">
        <v>1</v>
      </c>
      <c r="AO220" s="119">
        <v>2</v>
      </c>
      <c r="AP220" s="119">
        <v>2</v>
      </c>
      <c r="AQ220" s="119">
        <v>3</v>
      </c>
      <c r="AR220" s="119">
        <v>0</v>
      </c>
      <c r="AS220" s="119">
        <v>0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119">
        <v>0</v>
      </c>
      <c r="AZ220" s="119">
        <v>0</v>
      </c>
      <c r="BA220" s="119">
        <v>0</v>
      </c>
      <c r="BB220" s="119">
        <v>0</v>
      </c>
      <c r="BC220" s="119">
        <v>0</v>
      </c>
      <c r="BD220" s="119">
        <v>0</v>
      </c>
      <c r="BE220" s="119">
        <v>0</v>
      </c>
      <c r="BF220" s="119">
        <v>0</v>
      </c>
      <c r="BG220" s="119">
        <v>0</v>
      </c>
      <c r="BH220" s="119">
        <v>17.3</v>
      </c>
      <c r="BI220" s="119" t="s">
        <v>55</v>
      </c>
      <c r="BJ220" s="119" t="s">
        <v>55</v>
      </c>
      <c r="BK220" s="119" t="s">
        <v>55</v>
      </c>
      <c r="BL220" s="119">
        <v>0</v>
      </c>
      <c r="BM220" s="119" t="s">
        <v>545</v>
      </c>
    </row>
    <row r="221" spans="1:65" s="119" customFormat="1" ht="11.4" x14ac:dyDescent="0.2">
      <c r="A221" s="119" t="s">
        <v>110</v>
      </c>
      <c r="B221" s="119">
        <v>14</v>
      </c>
      <c r="C221" s="119">
        <v>0</v>
      </c>
      <c r="D221" s="119">
        <v>14</v>
      </c>
      <c r="E221" s="119">
        <v>0</v>
      </c>
      <c r="F221" s="119">
        <v>0</v>
      </c>
      <c r="G221" s="119">
        <v>0</v>
      </c>
      <c r="H221" s="119">
        <v>0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0</v>
      </c>
      <c r="P221" s="119">
        <v>100</v>
      </c>
      <c r="Q221" s="119">
        <v>0</v>
      </c>
      <c r="R221" s="119">
        <v>0</v>
      </c>
      <c r="S221" s="119">
        <v>0</v>
      </c>
      <c r="T221" s="119">
        <v>0</v>
      </c>
      <c r="U221" s="119">
        <v>0</v>
      </c>
      <c r="V221" s="119">
        <v>0</v>
      </c>
      <c r="W221" s="119">
        <v>0</v>
      </c>
      <c r="X221" s="119">
        <v>0</v>
      </c>
      <c r="Y221" s="119">
        <v>0</v>
      </c>
      <c r="Z221" s="119">
        <v>0</v>
      </c>
      <c r="AA221" s="119" t="s">
        <v>56</v>
      </c>
      <c r="AB221" s="119" t="s">
        <v>170</v>
      </c>
      <c r="AC221" s="119" t="s">
        <v>56</v>
      </c>
      <c r="AD221" s="119" t="s">
        <v>56</v>
      </c>
      <c r="AE221" s="119" t="s">
        <v>56</v>
      </c>
      <c r="AF221" s="119" t="s">
        <v>56</v>
      </c>
      <c r="AG221" s="119" t="s">
        <v>56</v>
      </c>
      <c r="AH221" s="119" t="s">
        <v>56</v>
      </c>
      <c r="AI221" s="119" t="s">
        <v>56</v>
      </c>
      <c r="AJ221" s="119" t="s">
        <v>56</v>
      </c>
      <c r="AK221" s="119" t="s">
        <v>56</v>
      </c>
      <c r="AL221" s="119" t="s">
        <v>56</v>
      </c>
      <c r="AM221" s="119">
        <v>0</v>
      </c>
      <c r="AN221" s="119">
        <v>1</v>
      </c>
      <c r="AO221" s="119">
        <v>4</v>
      </c>
      <c r="AP221" s="119">
        <v>8</v>
      </c>
      <c r="AQ221" s="119">
        <v>1</v>
      </c>
      <c r="AR221" s="119">
        <v>0</v>
      </c>
      <c r="AS221" s="119">
        <v>0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119">
        <v>0</v>
      </c>
      <c r="AZ221" s="119">
        <v>0</v>
      </c>
      <c r="BA221" s="119">
        <v>0</v>
      </c>
      <c r="BB221" s="119">
        <v>0</v>
      </c>
      <c r="BC221" s="119">
        <v>0</v>
      </c>
      <c r="BD221" s="119">
        <v>0</v>
      </c>
      <c r="BE221" s="119">
        <v>0</v>
      </c>
      <c r="BF221" s="119">
        <v>0</v>
      </c>
      <c r="BG221" s="119">
        <v>0</v>
      </c>
      <c r="BH221" s="119">
        <v>16.5</v>
      </c>
      <c r="BI221" s="119">
        <v>16.3</v>
      </c>
      <c r="BJ221" s="119">
        <v>19.399999999999999</v>
      </c>
      <c r="BK221" s="119">
        <v>21.9</v>
      </c>
      <c r="BL221" s="119">
        <v>0</v>
      </c>
      <c r="BM221" s="119" t="s">
        <v>544</v>
      </c>
    </row>
    <row r="222" spans="1:65" s="119" customFormat="1" ht="11.4" x14ac:dyDescent="0.2">
      <c r="A222" s="119" t="s">
        <v>110</v>
      </c>
      <c r="B222" s="119">
        <v>16</v>
      </c>
      <c r="C222" s="119">
        <v>2</v>
      </c>
      <c r="D222" s="119">
        <v>14</v>
      </c>
      <c r="E222" s="119">
        <v>0</v>
      </c>
      <c r="F222" s="119">
        <v>0</v>
      </c>
      <c r="G222" s="119">
        <v>0</v>
      </c>
      <c r="H222" s="119">
        <v>0</v>
      </c>
      <c r="I222" s="119">
        <v>0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>
        <v>12.5</v>
      </c>
      <c r="P222" s="119">
        <v>87.5</v>
      </c>
      <c r="Q222" s="119">
        <v>0</v>
      </c>
      <c r="R222" s="119">
        <v>0</v>
      </c>
      <c r="S222" s="119">
        <v>0</v>
      </c>
      <c r="T222" s="119">
        <v>0</v>
      </c>
      <c r="U222" s="119">
        <v>0</v>
      </c>
      <c r="V222" s="119">
        <v>0</v>
      </c>
      <c r="W222" s="119">
        <v>0</v>
      </c>
      <c r="X222" s="119">
        <v>0</v>
      </c>
      <c r="Y222" s="119">
        <v>0</v>
      </c>
      <c r="Z222" s="119">
        <v>0</v>
      </c>
      <c r="AA222" s="119" t="s">
        <v>578</v>
      </c>
      <c r="AB222" s="119" t="s">
        <v>493</v>
      </c>
      <c r="AC222" s="119" t="s">
        <v>56</v>
      </c>
      <c r="AD222" s="119" t="s">
        <v>56</v>
      </c>
      <c r="AE222" s="119" t="s">
        <v>56</v>
      </c>
      <c r="AF222" s="119" t="s">
        <v>56</v>
      </c>
      <c r="AG222" s="119" t="s">
        <v>56</v>
      </c>
      <c r="AH222" s="119" t="s">
        <v>56</v>
      </c>
      <c r="AI222" s="119" t="s">
        <v>56</v>
      </c>
      <c r="AJ222" s="119" t="s">
        <v>56</v>
      </c>
      <c r="AK222" s="119" t="s">
        <v>56</v>
      </c>
      <c r="AL222" s="119" t="s">
        <v>56</v>
      </c>
      <c r="AM222" s="119">
        <v>0</v>
      </c>
      <c r="AN222" s="119">
        <v>5</v>
      </c>
      <c r="AO222" s="119">
        <v>3</v>
      </c>
      <c r="AP222" s="119">
        <v>4</v>
      </c>
      <c r="AQ222" s="119">
        <v>3</v>
      </c>
      <c r="AR222" s="119">
        <v>0</v>
      </c>
      <c r="AS222" s="119">
        <v>1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119">
        <v>0</v>
      </c>
      <c r="AZ222" s="119">
        <v>0</v>
      </c>
      <c r="BA222" s="119">
        <v>0</v>
      </c>
      <c r="BB222" s="119">
        <v>0</v>
      </c>
      <c r="BC222" s="119">
        <v>0</v>
      </c>
      <c r="BD222" s="119">
        <v>0</v>
      </c>
      <c r="BE222" s="119">
        <v>0</v>
      </c>
      <c r="BF222" s="119">
        <v>0</v>
      </c>
      <c r="BG222" s="119">
        <v>0</v>
      </c>
      <c r="BH222" s="119">
        <v>15.4</v>
      </c>
      <c r="BI222" s="119">
        <v>15.8</v>
      </c>
      <c r="BJ222" s="119">
        <v>21</v>
      </c>
      <c r="BK222" s="119">
        <v>30.2</v>
      </c>
      <c r="BL222" s="119">
        <v>0</v>
      </c>
      <c r="BM222" s="119" t="s">
        <v>545</v>
      </c>
    </row>
    <row r="223" spans="1:65" s="119" customFormat="1" ht="11.4" x14ac:dyDescent="0.2">
      <c r="A223" s="119" t="s">
        <v>111</v>
      </c>
      <c r="B223" s="119">
        <v>10</v>
      </c>
      <c r="C223" s="119">
        <v>1</v>
      </c>
      <c r="D223" s="119">
        <v>9</v>
      </c>
      <c r="E223" s="119">
        <v>0</v>
      </c>
      <c r="F223" s="119">
        <v>0</v>
      </c>
      <c r="G223" s="119">
        <v>0</v>
      </c>
      <c r="H223" s="119">
        <v>0</v>
      </c>
      <c r="I223" s="119">
        <v>0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19">
        <v>10</v>
      </c>
      <c r="P223" s="119">
        <v>90</v>
      </c>
      <c r="Q223" s="119">
        <v>0</v>
      </c>
      <c r="R223" s="119">
        <v>0</v>
      </c>
      <c r="S223" s="119">
        <v>0</v>
      </c>
      <c r="T223" s="119">
        <v>0</v>
      </c>
      <c r="U223" s="119">
        <v>0</v>
      </c>
      <c r="V223" s="119">
        <v>0</v>
      </c>
      <c r="W223" s="119">
        <v>0</v>
      </c>
      <c r="X223" s="119">
        <v>0</v>
      </c>
      <c r="Y223" s="119">
        <v>0</v>
      </c>
      <c r="Z223" s="119">
        <v>0</v>
      </c>
      <c r="AA223" s="119" t="s">
        <v>174</v>
      </c>
      <c r="AB223" s="119" t="s">
        <v>512</v>
      </c>
      <c r="AC223" s="119" t="s">
        <v>56</v>
      </c>
      <c r="AD223" s="119" t="s">
        <v>56</v>
      </c>
      <c r="AE223" s="119" t="s">
        <v>56</v>
      </c>
      <c r="AF223" s="119" t="s">
        <v>56</v>
      </c>
      <c r="AG223" s="119" t="s">
        <v>56</v>
      </c>
      <c r="AH223" s="119" t="s">
        <v>56</v>
      </c>
      <c r="AI223" s="119" t="s">
        <v>56</v>
      </c>
      <c r="AJ223" s="119" t="s">
        <v>56</v>
      </c>
      <c r="AK223" s="119" t="s">
        <v>56</v>
      </c>
      <c r="AL223" s="119" t="s">
        <v>56</v>
      </c>
      <c r="AM223" s="119">
        <v>0</v>
      </c>
      <c r="AN223" s="119">
        <v>2</v>
      </c>
      <c r="AO223" s="119">
        <v>1</v>
      </c>
      <c r="AP223" s="119">
        <v>4</v>
      </c>
      <c r="AQ223" s="119">
        <v>3</v>
      </c>
      <c r="AR223" s="119">
        <v>0</v>
      </c>
      <c r="AS223" s="119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119">
        <v>0</v>
      </c>
      <c r="AZ223" s="119">
        <v>0</v>
      </c>
      <c r="BA223" s="119">
        <v>0</v>
      </c>
      <c r="BB223" s="119">
        <v>0</v>
      </c>
      <c r="BC223" s="119">
        <v>0</v>
      </c>
      <c r="BD223" s="119">
        <v>0</v>
      </c>
      <c r="BE223" s="119">
        <v>0</v>
      </c>
      <c r="BF223" s="119">
        <v>0</v>
      </c>
      <c r="BG223" s="119">
        <v>0</v>
      </c>
      <c r="BH223" s="119">
        <v>15.6</v>
      </c>
      <c r="BI223" s="119" t="s">
        <v>55</v>
      </c>
      <c r="BJ223" s="119" t="s">
        <v>55</v>
      </c>
      <c r="BK223" s="119" t="s">
        <v>55</v>
      </c>
      <c r="BL223" s="119">
        <v>0</v>
      </c>
      <c r="BM223" s="119" t="s">
        <v>544</v>
      </c>
    </row>
    <row r="224" spans="1:65" s="119" customFormat="1" ht="11.4" x14ac:dyDescent="0.2">
      <c r="A224" s="119" t="s">
        <v>111</v>
      </c>
      <c r="B224" s="119">
        <v>10</v>
      </c>
      <c r="C224" s="119">
        <v>1</v>
      </c>
      <c r="D224" s="119">
        <v>9</v>
      </c>
      <c r="E224" s="119">
        <v>0</v>
      </c>
      <c r="F224" s="119">
        <v>0</v>
      </c>
      <c r="G224" s="119">
        <v>0</v>
      </c>
      <c r="H224" s="119">
        <v>0</v>
      </c>
      <c r="I224" s="119">
        <v>0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10</v>
      </c>
      <c r="P224" s="119">
        <v>90</v>
      </c>
      <c r="Q224" s="119">
        <v>0</v>
      </c>
      <c r="R224" s="119">
        <v>0</v>
      </c>
      <c r="S224" s="119">
        <v>0</v>
      </c>
      <c r="T224" s="119">
        <v>0</v>
      </c>
      <c r="U224" s="119">
        <v>0</v>
      </c>
      <c r="V224" s="119">
        <v>0</v>
      </c>
      <c r="W224" s="119">
        <v>0</v>
      </c>
      <c r="X224" s="119">
        <v>0</v>
      </c>
      <c r="Y224" s="119">
        <v>0</v>
      </c>
      <c r="Z224" s="119">
        <v>0</v>
      </c>
      <c r="AA224" s="119" t="s">
        <v>579</v>
      </c>
      <c r="AB224" s="119" t="s">
        <v>498</v>
      </c>
      <c r="AC224" s="119" t="s">
        <v>56</v>
      </c>
      <c r="AD224" s="119" t="s">
        <v>56</v>
      </c>
      <c r="AE224" s="119" t="s">
        <v>56</v>
      </c>
      <c r="AF224" s="119" t="s">
        <v>56</v>
      </c>
      <c r="AG224" s="119" t="s">
        <v>56</v>
      </c>
      <c r="AH224" s="119" t="s">
        <v>56</v>
      </c>
      <c r="AI224" s="119" t="s">
        <v>56</v>
      </c>
      <c r="AJ224" s="119" t="s">
        <v>56</v>
      </c>
      <c r="AK224" s="119" t="s">
        <v>56</v>
      </c>
      <c r="AL224" s="119" t="s">
        <v>56</v>
      </c>
      <c r="AM224" s="119">
        <v>0</v>
      </c>
      <c r="AN224" s="119">
        <v>3</v>
      </c>
      <c r="AO224" s="119">
        <v>2</v>
      </c>
      <c r="AP224" s="119">
        <v>3</v>
      </c>
      <c r="AQ224" s="119">
        <v>2</v>
      </c>
      <c r="AR224" s="119">
        <v>0</v>
      </c>
      <c r="AS224" s="119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119">
        <v>0</v>
      </c>
      <c r="AZ224" s="119">
        <v>0</v>
      </c>
      <c r="BA224" s="119">
        <v>0</v>
      </c>
      <c r="BB224" s="119">
        <v>0</v>
      </c>
      <c r="BC224" s="119">
        <v>0</v>
      </c>
      <c r="BD224" s="119">
        <v>0</v>
      </c>
      <c r="BE224" s="119">
        <v>0</v>
      </c>
      <c r="BF224" s="119">
        <v>0</v>
      </c>
      <c r="BG224" s="119">
        <v>0</v>
      </c>
      <c r="BH224" s="119">
        <v>14.5</v>
      </c>
      <c r="BI224" s="119" t="s">
        <v>55</v>
      </c>
      <c r="BJ224" s="119" t="s">
        <v>55</v>
      </c>
      <c r="BK224" s="119" t="s">
        <v>55</v>
      </c>
      <c r="BL224" s="119">
        <v>0</v>
      </c>
      <c r="BM224" s="119" t="s">
        <v>545</v>
      </c>
    </row>
    <row r="225" spans="1:65" s="119" customFormat="1" ht="11.4" x14ac:dyDescent="0.2">
      <c r="A225" s="119" t="s">
        <v>112</v>
      </c>
      <c r="B225" s="119">
        <v>10</v>
      </c>
      <c r="C225" s="119">
        <v>1</v>
      </c>
      <c r="D225" s="119">
        <v>8</v>
      </c>
      <c r="E225" s="119">
        <v>0</v>
      </c>
      <c r="F225" s="119">
        <v>1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19">
        <v>10</v>
      </c>
      <c r="P225" s="119">
        <v>80</v>
      </c>
      <c r="Q225" s="119">
        <v>0</v>
      </c>
      <c r="R225" s="119">
        <v>10</v>
      </c>
      <c r="S225" s="119">
        <v>0</v>
      </c>
      <c r="T225" s="119">
        <v>0</v>
      </c>
      <c r="U225" s="119">
        <v>0</v>
      </c>
      <c r="V225" s="119">
        <v>0</v>
      </c>
      <c r="W225" s="119">
        <v>0</v>
      </c>
      <c r="X225" s="119">
        <v>0</v>
      </c>
      <c r="Y225" s="119">
        <v>0</v>
      </c>
      <c r="Z225" s="119">
        <v>0</v>
      </c>
      <c r="AA225" s="119" t="s">
        <v>539</v>
      </c>
      <c r="AB225" s="119" t="s">
        <v>521</v>
      </c>
      <c r="AC225" s="119" t="s">
        <v>56</v>
      </c>
      <c r="AD225" s="119" t="s">
        <v>580</v>
      </c>
      <c r="AE225" s="119" t="s">
        <v>56</v>
      </c>
      <c r="AF225" s="119" t="s">
        <v>56</v>
      </c>
      <c r="AG225" s="119" t="s">
        <v>56</v>
      </c>
      <c r="AH225" s="119" t="s">
        <v>56</v>
      </c>
      <c r="AI225" s="119" t="s">
        <v>56</v>
      </c>
      <c r="AJ225" s="119" t="s">
        <v>56</v>
      </c>
      <c r="AK225" s="119" t="s">
        <v>56</v>
      </c>
      <c r="AL225" s="119" t="s">
        <v>56</v>
      </c>
      <c r="AM225" s="119">
        <v>0</v>
      </c>
      <c r="AN225" s="119">
        <v>0</v>
      </c>
      <c r="AO225" s="119">
        <v>3</v>
      </c>
      <c r="AP225" s="119">
        <v>6</v>
      </c>
      <c r="AQ225" s="119">
        <v>1</v>
      </c>
      <c r="AR225" s="119">
        <v>0</v>
      </c>
      <c r="AS225" s="119">
        <v>0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119">
        <v>0</v>
      </c>
      <c r="AZ225" s="119">
        <v>0</v>
      </c>
      <c r="BA225" s="119">
        <v>0</v>
      </c>
      <c r="BB225" s="119">
        <v>0</v>
      </c>
      <c r="BC225" s="119">
        <v>0</v>
      </c>
      <c r="BD225" s="119">
        <v>0</v>
      </c>
      <c r="BE225" s="119">
        <v>0</v>
      </c>
      <c r="BF225" s="119">
        <v>0</v>
      </c>
      <c r="BG225" s="119">
        <v>0</v>
      </c>
      <c r="BH225" s="119">
        <v>16.399999999999999</v>
      </c>
      <c r="BI225" s="119" t="s">
        <v>55</v>
      </c>
      <c r="BJ225" s="119" t="s">
        <v>55</v>
      </c>
      <c r="BK225" s="119" t="s">
        <v>55</v>
      </c>
      <c r="BL225" s="119">
        <v>0</v>
      </c>
      <c r="BM225" s="119" t="s">
        <v>544</v>
      </c>
    </row>
    <row r="226" spans="1:65" s="119" customFormat="1" ht="11.4" x14ac:dyDescent="0.2">
      <c r="A226" s="119" t="s">
        <v>112</v>
      </c>
      <c r="B226" s="119">
        <v>7</v>
      </c>
      <c r="C226" s="119">
        <v>0</v>
      </c>
      <c r="D226" s="119">
        <v>7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100</v>
      </c>
      <c r="Q226" s="119">
        <v>0</v>
      </c>
      <c r="R226" s="119">
        <v>0</v>
      </c>
      <c r="S226" s="119">
        <v>0</v>
      </c>
      <c r="T226" s="119">
        <v>0</v>
      </c>
      <c r="U226" s="119">
        <v>0</v>
      </c>
      <c r="V226" s="119">
        <v>0</v>
      </c>
      <c r="W226" s="119">
        <v>0</v>
      </c>
      <c r="X226" s="119">
        <v>0</v>
      </c>
      <c r="Y226" s="119">
        <v>0</v>
      </c>
      <c r="Z226" s="119">
        <v>0</v>
      </c>
      <c r="AA226" s="119" t="s">
        <v>56</v>
      </c>
      <c r="AB226" s="119" t="s">
        <v>187</v>
      </c>
      <c r="AC226" s="119" t="s">
        <v>56</v>
      </c>
      <c r="AD226" s="119" t="s">
        <v>56</v>
      </c>
      <c r="AE226" s="119" t="s">
        <v>56</v>
      </c>
      <c r="AF226" s="119" t="s">
        <v>56</v>
      </c>
      <c r="AG226" s="119" t="s">
        <v>56</v>
      </c>
      <c r="AH226" s="119" t="s">
        <v>56</v>
      </c>
      <c r="AI226" s="119" t="s">
        <v>56</v>
      </c>
      <c r="AJ226" s="119" t="s">
        <v>56</v>
      </c>
      <c r="AK226" s="119" t="s">
        <v>56</v>
      </c>
      <c r="AL226" s="119" t="s">
        <v>56</v>
      </c>
      <c r="AM226" s="119">
        <v>0</v>
      </c>
      <c r="AN226" s="119">
        <v>0</v>
      </c>
      <c r="AO226" s="119">
        <v>2</v>
      </c>
      <c r="AP226" s="119">
        <v>2</v>
      </c>
      <c r="AQ226" s="119">
        <v>3</v>
      </c>
      <c r="AR226" s="119">
        <v>0</v>
      </c>
      <c r="AS226" s="119">
        <v>0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119">
        <v>0</v>
      </c>
      <c r="AZ226" s="119">
        <v>0</v>
      </c>
      <c r="BA226" s="119">
        <v>0</v>
      </c>
      <c r="BB226" s="119">
        <v>0</v>
      </c>
      <c r="BC226" s="119">
        <v>0</v>
      </c>
      <c r="BD226" s="119">
        <v>0</v>
      </c>
      <c r="BE226" s="119">
        <v>0</v>
      </c>
      <c r="BF226" s="119">
        <v>0</v>
      </c>
      <c r="BG226" s="119">
        <v>0</v>
      </c>
      <c r="BH226" s="119">
        <v>18.7</v>
      </c>
      <c r="BI226" s="119" t="s">
        <v>55</v>
      </c>
      <c r="BJ226" s="119" t="s">
        <v>55</v>
      </c>
      <c r="BK226" s="119" t="s">
        <v>55</v>
      </c>
      <c r="BL226" s="119">
        <v>0</v>
      </c>
      <c r="BM226" s="119" t="s">
        <v>545</v>
      </c>
    </row>
    <row r="227" spans="1:65" s="119" customFormat="1" ht="11.4" x14ac:dyDescent="0.2">
      <c r="A227" s="119" t="s">
        <v>113</v>
      </c>
      <c r="B227" s="119">
        <v>9</v>
      </c>
      <c r="C227" s="119">
        <v>2</v>
      </c>
      <c r="D227" s="119">
        <v>7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22.22</v>
      </c>
      <c r="P227" s="119">
        <v>77.78</v>
      </c>
      <c r="Q227" s="119">
        <v>0</v>
      </c>
      <c r="R227" s="119">
        <v>0</v>
      </c>
      <c r="S227" s="119">
        <v>0</v>
      </c>
      <c r="T227" s="119">
        <v>0</v>
      </c>
      <c r="U227" s="119">
        <v>0</v>
      </c>
      <c r="V227" s="119">
        <v>0</v>
      </c>
      <c r="W227" s="119">
        <v>0</v>
      </c>
      <c r="X227" s="119">
        <v>0</v>
      </c>
      <c r="Y227" s="119">
        <v>0</v>
      </c>
      <c r="Z227" s="119">
        <v>0</v>
      </c>
      <c r="AA227" s="119" t="s">
        <v>178</v>
      </c>
      <c r="AB227" s="119" t="s">
        <v>536</v>
      </c>
      <c r="AC227" s="119" t="s">
        <v>56</v>
      </c>
      <c r="AD227" s="119" t="s">
        <v>56</v>
      </c>
      <c r="AE227" s="119" t="s">
        <v>56</v>
      </c>
      <c r="AF227" s="119" t="s">
        <v>56</v>
      </c>
      <c r="AG227" s="119" t="s">
        <v>56</v>
      </c>
      <c r="AH227" s="119" t="s">
        <v>56</v>
      </c>
      <c r="AI227" s="119" t="s">
        <v>56</v>
      </c>
      <c r="AJ227" s="119" t="s">
        <v>56</v>
      </c>
      <c r="AK227" s="119" t="s">
        <v>56</v>
      </c>
      <c r="AL227" s="119" t="s">
        <v>56</v>
      </c>
      <c r="AM227" s="119">
        <v>0</v>
      </c>
      <c r="AN227" s="119">
        <v>0</v>
      </c>
      <c r="AO227" s="119">
        <v>5</v>
      </c>
      <c r="AP227" s="119">
        <v>3</v>
      </c>
      <c r="AQ227" s="119">
        <v>1</v>
      </c>
      <c r="AR227" s="119">
        <v>0</v>
      </c>
      <c r="AS227" s="119">
        <v>0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119">
        <v>0</v>
      </c>
      <c r="AZ227" s="119">
        <v>0</v>
      </c>
      <c r="BA227" s="119">
        <v>0</v>
      </c>
      <c r="BB227" s="119">
        <v>0</v>
      </c>
      <c r="BC227" s="119">
        <v>0</v>
      </c>
      <c r="BD227" s="119">
        <v>0</v>
      </c>
      <c r="BE227" s="119">
        <v>0</v>
      </c>
      <c r="BF227" s="119">
        <v>0</v>
      </c>
      <c r="BG227" s="119">
        <v>0</v>
      </c>
      <c r="BH227" s="119">
        <v>15.2</v>
      </c>
      <c r="BI227" s="119" t="s">
        <v>55</v>
      </c>
      <c r="BJ227" s="119" t="s">
        <v>55</v>
      </c>
      <c r="BK227" s="119" t="s">
        <v>55</v>
      </c>
      <c r="BL227" s="119">
        <v>0</v>
      </c>
      <c r="BM227" s="119" t="s">
        <v>544</v>
      </c>
    </row>
    <row r="228" spans="1:65" s="119" customFormat="1" ht="11.4" x14ac:dyDescent="0.2">
      <c r="A228" s="119" t="s">
        <v>113</v>
      </c>
      <c r="B228" s="119">
        <v>8</v>
      </c>
      <c r="C228" s="119">
        <v>0</v>
      </c>
      <c r="D228" s="119">
        <v>6</v>
      </c>
      <c r="E228" s="119">
        <v>0</v>
      </c>
      <c r="F228" s="119">
        <v>2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75</v>
      </c>
      <c r="Q228" s="119">
        <v>0</v>
      </c>
      <c r="R228" s="119">
        <v>25</v>
      </c>
      <c r="S228" s="119">
        <v>0</v>
      </c>
      <c r="T228" s="119">
        <v>0</v>
      </c>
      <c r="U228" s="119">
        <v>0</v>
      </c>
      <c r="V228" s="119">
        <v>0</v>
      </c>
      <c r="W228" s="119">
        <v>0</v>
      </c>
      <c r="X228" s="119">
        <v>0</v>
      </c>
      <c r="Y228" s="119">
        <v>0</v>
      </c>
      <c r="Z228" s="119">
        <v>0</v>
      </c>
      <c r="AA228" s="119" t="s">
        <v>56</v>
      </c>
      <c r="AB228" s="119" t="s">
        <v>533</v>
      </c>
      <c r="AC228" s="119" t="s">
        <v>56</v>
      </c>
      <c r="AD228" s="119" t="s">
        <v>249</v>
      </c>
      <c r="AE228" s="119" t="s">
        <v>56</v>
      </c>
      <c r="AF228" s="119" t="s">
        <v>56</v>
      </c>
      <c r="AG228" s="119" t="s">
        <v>56</v>
      </c>
      <c r="AH228" s="119" t="s">
        <v>56</v>
      </c>
      <c r="AI228" s="119" t="s">
        <v>56</v>
      </c>
      <c r="AJ228" s="119" t="s">
        <v>56</v>
      </c>
      <c r="AK228" s="119" t="s">
        <v>56</v>
      </c>
      <c r="AL228" s="119" t="s">
        <v>56</v>
      </c>
      <c r="AM228" s="119">
        <v>0</v>
      </c>
      <c r="AN228" s="119">
        <v>1</v>
      </c>
      <c r="AO228" s="119">
        <v>4</v>
      </c>
      <c r="AP228" s="119">
        <v>3</v>
      </c>
      <c r="AQ228" s="119">
        <v>0</v>
      </c>
      <c r="AR228" s="119">
        <v>0</v>
      </c>
      <c r="AS228" s="119">
        <v>0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119">
        <v>0</v>
      </c>
      <c r="AZ228" s="119">
        <v>0</v>
      </c>
      <c r="BA228" s="119">
        <v>0</v>
      </c>
      <c r="BB228" s="119">
        <v>0</v>
      </c>
      <c r="BC228" s="119">
        <v>0</v>
      </c>
      <c r="BD228" s="119">
        <v>0</v>
      </c>
      <c r="BE228" s="119">
        <v>0</v>
      </c>
      <c r="BF228" s="119">
        <v>0</v>
      </c>
      <c r="BG228" s="119">
        <v>0</v>
      </c>
      <c r="BH228" s="119">
        <v>13.1</v>
      </c>
      <c r="BI228" s="119" t="s">
        <v>55</v>
      </c>
      <c r="BJ228" s="119" t="s">
        <v>55</v>
      </c>
      <c r="BK228" s="119" t="s">
        <v>55</v>
      </c>
      <c r="BL228" s="119">
        <v>0</v>
      </c>
      <c r="BM228" s="119" t="s">
        <v>545</v>
      </c>
    </row>
    <row r="229" spans="1:65" s="119" customFormat="1" ht="11.4" x14ac:dyDescent="0.2">
      <c r="A229" s="119" t="s">
        <v>114</v>
      </c>
      <c r="B229" s="119">
        <v>12</v>
      </c>
      <c r="C229" s="119">
        <v>1</v>
      </c>
      <c r="D229" s="119">
        <v>11</v>
      </c>
      <c r="E229" s="119">
        <v>0</v>
      </c>
      <c r="F229" s="119">
        <v>0</v>
      </c>
      <c r="G229" s="119">
        <v>0</v>
      </c>
      <c r="H229" s="119">
        <v>0</v>
      </c>
      <c r="I229" s="119">
        <v>0</v>
      </c>
      <c r="J229" s="119">
        <v>0</v>
      </c>
      <c r="K229" s="119">
        <v>0</v>
      </c>
      <c r="L229" s="119">
        <v>0</v>
      </c>
      <c r="M229" s="119">
        <v>0</v>
      </c>
      <c r="N229" s="119">
        <v>0</v>
      </c>
      <c r="O229" s="119">
        <v>8.3330000000000002</v>
      </c>
      <c r="P229" s="119">
        <v>91.67</v>
      </c>
      <c r="Q229" s="119">
        <v>0</v>
      </c>
      <c r="R229" s="119">
        <v>0</v>
      </c>
      <c r="S229" s="119">
        <v>0</v>
      </c>
      <c r="T229" s="119">
        <v>0</v>
      </c>
      <c r="U229" s="119">
        <v>0</v>
      </c>
      <c r="V229" s="119">
        <v>0</v>
      </c>
      <c r="W229" s="119">
        <v>0</v>
      </c>
      <c r="X229" s="119">
        <v>0</v>
      </c>
      <c r="Y229" s="119">
        <v>0</v>
      </c>
      <c r="Z229" s="119">
        <v>0</v>
      </c>
      <c r="AA229" s="119" t="s">
        <v>581</v>
      </c>
      <c r="AB229" s="119" t="s">
        <v>498</v>
      </c>
      <c r="AC229" s="119" t="s">
        <v>56</v>
      </c>
      <c r="AD229" s="119" t="s">
        <v>56</v>
      </c>
      <c r="AE229" s="119" t="s">
        <v>56</v>
      </c>
      <c r="AF229" s="119" t="s">
        <v>56</v>
      </c>
      <c r="AG229" s="119" t="s">
        <v>56</v>
      </c>
      <c r="AH229" s="119" t="s">
        <v>56</v>
      </c>
      <c r="AI229" s="119" t="s">
        <v>56</v>
      </c>
      <c r="AJ229" s="119" t="s">
        <v>56</v>
      </c>
      <c r="AK229" s="119" t="s">
        <v>56</v>
      </c>
      <c r="AL229" s="119" t="s">
        <v>56</v>
      </c>
      <c r="AM229" s="119">
        <v>0</v>
      </c>
      <c r="AN229" s="119">
        <v>2</v>
      </c>
      <c r="AO229" s="119">
        <v>4</v>
      </c>
      <c r="AP229" s="119">
        <v>4</v>
      </c>
      <c r="AQ229" s="119">
        <v>2</v>
      </c>
      <c r="AR229" s="119">
        <v>0</v>
      </c>
      <c r="AS229" s="119">
        <v>0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119">
        <v>0</v>
      </c>
      <c r="AZ229" s="119">
        <v>0</v>
      </c>
      <c r="BA229" s="119">
        <v>0</v>
      </c>
      <c r="BB229" s="119">
        <v>0</v>
      </c>
      <c r="BC229" s="119">
        <v>0</v>
      </c>
      <c r="BD229" s="119">
        <v>0</v>
      </c>
      <c r="BE229" s="119">
        <v>0</v>
      </c>
      <c r="BF229" s="119">
        <v>0</v>
      </c>
      <c r="BG229" s="119">
        <v>0</v>
      </c>
      <c r="BH229" s="119">
        <v>15.3</v>
      </c>
      <c r="BI229" s="119">
        <v>14.9</v>
      </c>
      <c r="BJ229" s="119">
        <v>20.399999999999999</v>
      </c>
      <c r="BK229" s="119">
        <v>24.8</v>
      </c>
      <c r="BL229" s="119">
        <v>0</v>
      </c>
      <c r="BM229" s="119" t="s">
        <v>544</v>
      </c>
    </row>
    <row r="230" spans="1:65" s="119" customFormat="1" ht="11.4" x14ac:dyDescent="0.2">
      <c r="A230" s="119" t="s">
        <v>114</v>
      </c>
      <c r="B230" s="119">
        <v>10</v>
      </c>
      <c r="C230" s="119">
        <v>0</v>
      </c>
      <c r="D230" s="119">
        <v>10</v>
      </c>
      <c r="E230" s="119">
        <v>0</v>
      </c>
      <c r="F230" s="119">
        <v>0</v>
      </c>
      <c r="G230" s="119">
        <v>0</v>
      </c>
      <c r="H230" s="119">
        <v>0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100</v>
      </c>
      <c r="Q230" s="119">
        <v>0</v>
      </c>
      <c r="R230" s="119">
        <v>0</v>
      </c>
      <c r="S230" s="119">
        <v>0</v>
      </c>
      <c r="T230" s="119">
        <v>0</v>
      </c>
      <c r="U230" s="119">
        <v>0</v>
      </c>
      <c r="V230" s="119">
        <v>0</v>
      </c>
      <c r="W230" s="119">
        <v>0</v>
      </c>
      <c r="X230" s="119">
        <v>0</v>
      </c>
      <c r="Y230" s="119">
        <v>0</v>
      </c>
      <c r="Z230" s="119">
        <v>0</v>
      </c>
      <c r="AA230" s="119" t="s">
        <v>56</v>
      </c>
      <c r="AB230" s="119" t="s">
        <v>525</v>
      </c>
      <c r="AC230" s="119" t="s">
        <v>56</v>
      </c>
      <c r="AD230" s="119" t="s">
        <v>56</v>
      </c>
      <c r="AE230" s="119" t="s">
        <v>56</v>
      </c>
      <c r="AF230" s="119" t="s">
        <v>56</v>
      </c>
      <c r="AG230" s="119" t="s">
        <v>56</v>
      </c>
      <c r="AH230" s="119" t="s">
        <v>56</v>
      </c>
      <c r="AI230" s="119" t="s">
        <v>56</v>
      </c>
      <c r="AJ230" s="119" t="s">
        <v>56</v>
      </c>
      <c r="AK230" s="119" t="s">
        <v>56</v>
      </c>
      <c r="AL230" s="119" t="s">
        <v>56</v>
      </c>
      <c r="AM230" s="119">
        <v>0</v>
      </c>
      <c r="AN230" s="119">
        <v>3</v>
      </c>
      <c r="AO230" s="119">
        <v>3</v>
      </c>
      <c r="AP230" s="119">
        <v>0</v>
      </c>
      <c r="AQ230" s="119">
        <v>4</v>
      </c>
      <c r="AR230" s="119">
        <v>0</v>
      </c>
      <c r="AS230" s="119">
        <v>0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119">
        <v>0</v>
      </c>
      <c r="AZ230" s="119">
        <v>0</v>
      </c>
      <c r="BA230" s="119">
        <v>0</v>
      </c>
      <c r="BB230" s="119">
        <v>0</v>
      </c>
      <c r="BC230" s="119">
        <v>0</v>
      </c>
      <c r="BD230" s="119">
        <v>0</v>
      </c>
      <c r="BE230" s="119">
        <v>0</v>
      </c>
      <c r="BF230" s="119">
        <v>0</v>
      </c>
      <c r="BG230" s="119">
        <v>0</v>
      </c>
      <c r="BH230" s="119">
        <v>15.3</v>
      </c>
      <c r="BI230" s="119" t="s">
        <v>55</v>
      </c>
      <c r="BJ230" s="119" t="s">
        <v>55</v>
      </c>
      <c r="BK230" s="119" t="s">
        <v>55</v>
      </c>
      <c r="BL230" s="119">
        <v>0</v>
      </c>
      <c r="BM230" s="119" t="s">
        <v>545</v>
      </c>
    </row>
    <row r="231" spans="1:65" s="119" customFormat="1" ht="11.4" x14ac:dyDescent="0.2">
      <c r="A231" s="119" t="s">
        <v>115</v>
      </c>
      <c r="B231" s="119">
        <v>11</v>
      </c>
      <c r="C231" s="119">
        <v>1</v>
      </c>
      <c r="D231" s="119">
        <v>10</v>
      </c>
      <c r="E231" s="119">
        <v>0</v>
      </c>
      <c r="F231" s="119">
        <v>0</v>
      </c>
      <c r="G231" s="119">
        <v>0</v>
      </c>
      <c r="H231" s="119">
        <v>0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9.0909999999999993</v>
      </c>
      <c r="P231" s="119">
        <v>90.91</v>
      </c>
      <c r="Q231" s="119">
        <v>0</v>
      </c>
      <c r="R231" s="119">
        <v>0</v>
      </c>
      <c r="S231" s="119">
        <v>0</v>
      </c>
      <c r="T231" s="119">
        <v>0</v>
      </c>
      <c r="U231" s="119">
        <v>0</v>
      </c>
      <c r="V231" s="119">
        <v>0</v>
      </c>
      <c r="W231" s="119">
        <v>0</v>
      </c>
      <c r="X231" s="119">
        <v>0</v>
      </c>
      <c r="Y231" s="119">
        <v>0</v>
      </c>
      <c r="Z231" s="119">
        <v>0</v>
      </c>
      <c r="AA231" s="119" t="s">
        <v>172</v>
      </c>
      <c r="AB231" s="119" t="s">
        <v>532</v>
      </c>
      <c r="AC231" s="119" t="s">
        <v>56</v>
      </c>
      <c r="AD231" s="119" t="s">
        <v>56</v>
      </c>
      <c r="AE231" s="119" t="s">
        <v>56</v>
      </c>
      <c r="AF231" s="119" t="s">
        <v>56</v>
      </c>
      <c r="AG231" s="119" t="s">
        <v>56</v>
      </c>
      <c r="AH231" s="119" t="s">
        <v>56</v>
      </c>
      <c r="AI231" s="119" t="s">
        <v>56</v>
      </c>
      <c r="AJ231" s="119" t="s">
        <v>56</v>
      </c>
      <c r="AK231" s="119" t="s">
        <v>56</v>
      </c>
      <c r="AL231" s="119" t="s">
        <v>56</v>
      </c>
      <c r="AM231" s="119">
        <v>0</v>
      </c>
      <c r="AN231" s="119">
        <v>1</v>
      </c>
      <c r="AO231" s="119">
        <v>4</v>
      </c>
      <c r="AP231" s="119">
        <v>5</v>
      </c>
      <c r="AQ231" s="119">
        <v>1</v>
      </c>
      <c r="AR231" s="119">
        <v>0</v>
      </c>
      <c r="AS231" s="119">
        <v>0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119">
        <v>0</v>
      </c>
      <c r="AZ231" s="119">
        <v>0</v>
      </c>
      <c r="BA231" s="119">
        <v>0</v>
      </c>
      <c r="BB231" s="119">
        <v>0</v>
      </c>
      <c r="BC231" s="119">
        <v>0</v>
      </c>
      <c r="BD231" s="119">
        <v>0</v>
      </c>
      <c r="BE231" s="119">
        <v>0</v>
      </c>
      <c r="BF231" s="119">
        <v>0</v>
      </c>
      <c r="BG231" s="119">
        <v>0</v>
      </c>
      <c r="BH231" s="119">
        <v>15.2</v>
      </c>
      <c r="BI231" s="119">
        <v>15.7</v>
      </c>
      <c r="BJ231" s="119">
        <v>19.2</v>
      </c>
      <c r="BK231" s="119">
        <v>22.2</v>
      </c>
      <c r="BL231" s="119">
        <v>0</v>
      </c>
      <c r="BM231" s="119" t="s">
        <v>544</v>
      </c>
    </row>
    <row r="232" spans="1:65" s="119" customFormat="1" ht="11.4" x14ac:dyDescent="0.2">
      <c r="A232" s="119" t="s">
        <v>115</v>
      </c>
      <c r="B232" s="119">
        <v>16</v>
      </c>
      <c r="C232" s="119">
        <v>1</v>
      </c>
      <c r="D232" s="119">
        <v>15</v>
      </c>
      <c r="E232" s="119">
        <v>0</v>
      </c>
      <c r="F232" s="119">
        <v>0</v>
      </c>
      <c r="G232" s="119">
        <v>0</v>
      </c>
      <c r="H232" s="119">
        <v>0</v>
      </c>
      <c r="I232" s="119">
        <v>0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6.25</v>
      </c>
      <c r="P232" s="119">
        <v>93.75</v>
      </c>
      <c r="Q232" s="119">
        <v>0</v>
      </c>
      <c r="R232" s="119">
        <v>0</v>
      </c>
      <c r="S232" s="119">
        <v>0</v>
      </c>
      <c r="T232" s="119">
        <v>0</v>
      </c>
      <c r="U232" s="119">
        <v>0</v>
      </c>
      <c r="V232" s="119">
        <v>0</v>
      </c>
      <c r="W232" s="119">
        <v>0</v>
      </c>
      <c r="X232" s="119">
        <v>0</v>
      </c>
      <c r="Y232" s="119">
        <v>0</v>
      </c>
      <c r="Z232" s="119">
        <v>0</v>
      </c>
      <c r="AA232" s="119" t="s">
        <v>582</v>
      </c>
      <c r="AB232" s="119" t="s">
        <v>488</v>
      </c>
      <c r="AC232" s="119" t="s">
        <v>56</v>
      </c>
      <c r="AD232" s="119" t="s">
        <v>56</v>
      </c>
      <c r="AE232" s="119" t="s">
        <v>56</v>
      </c>
      <c r="AF232" s="119" t="s">
        <v>56</v>
      </c>
      <c r="AG232" s="119" t="s">
        <v>56</v>
      </c>
      <c r="AH232" s="119" t="s">
        <v>56</v>
      </c>
      <c r="AI232" s="119" t="s">
        <v>56</v>
      </c>
      <c r="AJ232" s="119" t="s">
        <v>56</v>
      </c>
      <c r="AK232" s="119" t="s">
        <v>56</v>
      </c>
      <c r="AL232" s="119" t="s">
        <v>56</v>
      </c>
      <c r="AM232" s="119">
        <v>0</v>
      </c>
      <c r="AN232" s="119">
        <v>2</v>
      </c>
      <c r="AO232" s="119">
        <v>6</v>
      </c>
      <c r="AP232" s="119">
        <v>7</v>
      </c>
      <c r="AQ232" s="119">
        <v>1</v>
      </c>
      <c r="AR232" s="119">
        <v>0</v>
      </c>
      <c r="AS232" s="119">
        <v>0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119">
        <v>0</v>
      </c>
      <c r="AZ232" s="119">
        <v>0</v>
      </c>
      <c r="BA232" s="119">
        <v>0</v>
      </c>
      <c r="BB232" s="119">
        <v>0</v>
      </c>
      <c r="BC232" s="119">
        <v>0</v>
      </c>
      <c r="BD232" s="119">
        <v>0</v>
      </c>
      <c r="BE232" s="119">
        <v>0</v>
      </c>
      <c r="BF232" s="119">
        <v>0</v>
      </c>
      <c r="BG232" s="119">
        <v>0</v>
      </c>
      <c r="BH232" s="119">
        <v>15</v>
      </c>
      <c r="BI232" s="119">
        <v>14.8</v>
      </c>
      <c r="BJ232" s="119">
        <v>19.100000000000001</v>
      </c>
      <c r="BK232" s="119">
        <v>21.9</v>
      </c>
      <c r="BL232" s="119">
        <v>0</v>
      </c>
      <c r="BM232" s="119" t="s">
        <v>545</v>
      </c>
    </row>
    <row r="233" spans="1:65" s="119" customFormat="1" ht="11.4" x14ac:dyDescent="0.2">
      <c r="A233" s="119" t="s">
        <v>116</v>
      </c>
      <c r="B233" s="119">
        <v>6</v>
      </c>
      <c r="C233" s="119">
        <v>1</v>
      </c>
      <c r="D233" s="119">
        <v>3</v>
      </c>
      <c r="E233" s="119">
        <v>0</v>
      </c>
      <c r="F233" s="119">
        <v>1</v>
      </c>
      <c r="G233" s="119">
        <v>0</v>
      </c>
      <c r="H233" s="119">
        <v>1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16.670000000000002</v>
      </c>
      <c r="P233" s="119">
        <v>50</v>
      </c>
      <c r="Q233" s="119">
        <v>0</v>
      </c>
      <c r="R233" s="119">
        <v>16.670000000000002</v>
      </c>
      <c r="S233" s="119">
        <v>0</v>
      </c>
      <c r="T233" s="119">
        <v>16.670000000000002</v>
      </c>
      <c r="U233" s="119">
        <v>0</v>
      </c>
      <c r="V233" s="119">
        <v>0</v>
      </c>
      <c r="W233" s="119">
        <v>0</v>
      </c>
      <c r="X233" s="119">
        <v>0</v>
      </c>
      <c r="Y233" s="119">
        <v>0</v>
      </c>
      <c r="Z233" s="119">
        <v>0</v>
      </c>
      <c r="AA233" s="119" t="s">
        <v>505</v>
      </c>
      <c r="AB233" s="119" t="s">
        <v>509</v>
      </c>
      <c r="AC233" s="119" t="s">
        <v>56</v>
      </c>
      <c r="AD233" s="119" t="s">
        <v>462</v>
      </c>
      <c r="AE233" s="119" t="s">
        <v>56</v>
      </c>
      <c r="AF233" s="119" t="s">
        <v>518</v>
      </c>
      <c r="AG233" s="119" t="s">
        <v>56</v>
      </c>
      <c r="AH233" s="119" t="s">
        <v>56</v>
      </c>
      <c r="AI233" s="119" t="s">
        <v>56</v>
      </c>
      <c r="AJ233" s="119" t="s">
        <v>56</v>
      </c>
      <c r="AK233" s="119" t="s">
        <v>56</v>
      </c>
      <c r="AL233" s="119" t="s">
        <v>56</v>
      </c>
      <c r="AM233" s="119">
        <v>0</v>
      </c>
      <c r="AN233" s="119">
        <v>0</v>
      </c>
      <c r="AO233" s="119">
        <v>2</v>
      </c>
      <c r="AP233" s="119">
        <v>1</v>
      </c>
      <c r="AQ233" s="119">
        <v>3</v>
      </c>
      <c r="AR233" s="119">
        <v>0</v>
      </c>
      <c r="AS233" s="119">
        <v>0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119">
        <v>0</v>
      </c>
      <c r="AZ233" s="119">
        <v>0</v>
      </c>
      <c r="BA233" s="119">
        <v>0</v>
      </c>
      <c r="BB233" s="119">
        <v>0</v>
      </c>
      <c r="BC233" s="119">
        <v>0</v>
      </c>
      <c r="BD233" s="119">
        <v>0</v>
      </c>
      <c r="BE233" s="119">
        <v>0</v>
      </c>
      <c r="BF233" s="119">
        <v>0</v>
      </c>
      <c r="BG233" s="119">
        <v>0</v>
      </c>
      <c r="BH233" s="119">
        <v>17.2</v>
      </c>
      <c r="BI233" s="119" t="s">
        <v>55</v>
      </c>
      <c r="BJ233" s="119" t="s">
        <v>55</v>
      </c>
      <c r="BK233" s="119" t="s">
        <v>55</v>
      </c>
      <c r="BL233" s="119">
        <v>0</v>
      </c>
      <c r="BM233" s="119" t="s">
        <v>544</v>
      </c>
    </row>
    <row r="234" spans="1:65" s="119" customFormat="1" ht="11.4" x14ac:dyDescent="0.2">
      <c r="A234" s="119" t="s">
        <v>116</v>
      </c>
      <c r="B234" s="119">
        <v>5</v>
      </c>
      <c r="C234" s="119">
        <v>0</v>
      </c>
      <c r="D234" s="119">
        <v>5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100</v>
      </c>
      <c r="Q234" s="119">
        <v>0</v>
      </c>
      <c r="R234" s="119">
        <v>0</v>
      </c>
      <c r="S234" s="119">
        <v>0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 t="s">
        <v>56</v>
      </c>
      <c r="AB234" s="119" t="s">
        <v>102</v>
      </c>
      <c r="AC234" s="119" t="s">
        <v>56</v>
      </c>
      <c r="AD234" s="119" t="s">
        <v>56</v>
      </c>
      <c r="AE234" s="119" t="s">
        <v>56</v>
      </c>
      <c r="AF234" s="119" t="s">
        <v>56</v>
      </c>
      <c r="AG234" s="119" t="s">
        <v>56</v>
      </c>
      <c r="AH234" s="119" t="s">
        <v>56</v>
      </c>
      <c r="AI234" s="119" t="s">
        <v>56</v>
      </c>
      <c r="AJ234" s="119" t="s">
        <v>56</v>
      </c>
      <c r="AK234" s="119" t="s">
        <v>56</v>
      </c>
      <c r="AL234" s="119" t="s">
        <v>56</v>
      </c>
      <c r="AM234" s="119">
        <v>0</v>
      </c>
      <c r="AN234" s="119">
        <v>1</v>
      </c>
      <c r="AO234" s="119">
        <v>0</v>
      </c>
      <c r="AP234" s="119">
        <v>2</v>
      </c>
      <c r="AQ234" s="119">
        <v>2</v>
      </c>
      <c r="AR234" s="119">
        <v>0</v>
      </c>
      <c r="AS234" s="119">
        <v>0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119">
        <v>0</v>
      </c>
      <c r="AZ234" s="119">
        <v>0</v>
      </c>
      <c r="BA234" s="119">
        <v>0</v>
      </c>
      <c r="BB234" s="119">
        <v>0</v>
      </c>
      <c r="BC234" s="119">
        <v>0</v>
      </c>
      <c r="BD234" s="119">
        <v>0</v>
      </c>
      <c r="BE234" s="119">
        <v>0</v>
      </c>
      <c r="BF234" s="119">
        <v>0</v>
      </c>
      <c r="BG234" s="119">
        <v>0</v>
      </c>
      <c r="BH234" s="119">
        <v>18.100000000000001</v>
      </c>
      <c r="BI234" s="119" t="s">
        <v>55</v>
      </c>
      <c r="BJ234" s="119" t="s">
        <v>55</v>
      </c>
      <c r="BK234" s="119" t="s">
        <v>55</v>
      </c>
      <c r="BL234" s="119">
        <v>0</v>
      </c>
      <c r="BM234" s="119" t="s">
        <v>545</v>
      </c>
    </row>
    <row r="235" spans="1:65" s="119" customFormat="1" ht="11.4" x14ac:dyDescent="0.2">
      <c r="A235" s="119" t="s">
        <v>117</v>
      </c>
      <c r="B235" s="119">
        <v>14</v>
      </c>
      <c r="C235" s="119">
        <v>3</v>
      </c>
      <c r="D235" s="119">
        <v>11</v>
      </c>
      <c r="E235" s="119">
        <v>0</v>
      </c>
      <c r="F235" s="119">
        <v>0</v>
      </c>
      <c r="G235" s="119">
        <v>0</v>
      </c>
      <c r="H235" s="119">
        <v>0</v>
      </c>
      <c r="I235" s="119">
        <v>0</v>
      </c>
      <c r="J235" s="119">
        <v>0</v>
      </c>
      <c r="K235" s="119">
        <v>0</v>
      </c>
      <c r="L235" s="119">
        <v>0</v>
      </c>
      <c r="M235" s="119">
        <v>0</v>
      </c>
      <c r="N235" s="119">
        <v>0</v>
      </c>
      <c r="O235" s="119">
        <v>21.43</v>
      </c>
      <c r="P235" s="119">
        <v>78.569999999999993</v>
      </c>
      <c r="Q235" s="119">
        <v>0</v>
      </c>
      <c r="R235" s="119">
        <v>0</v>
      </c>
      <c r="S235" s="119">
        <v>0</v>
      </c>
      <c r="T235" s="119">
        <v>0</v>
      </c>
      <c r="U235" s="119">
        <v>0</v>
      </c>
      <c r="V235" s="119">
        <v>0</v>
      </c>
      <c r="W235" s="119">
        <v>0</v>
      </c>
      <c r="X235" s="119">
        <v>0</v>
      </c>
      <c r="Y235" s="119">
        <v>0</v>
      </c>
      <c r="Z235" s="119">
        <v>0</v>
      </c>
      <c r="AA235" s="119" t="s">
        <v>571</v>
      </c>
      <c r="AB235" s="119" t="s">
        <v>79</v>
      </c>
      <c r="AC235" s="119" t="s">
        <v>56</v>
      </c>
      <c r="AD235" s="119" t="s">
        <v>56</v>
      </c>
      <c r="AE235" s="119" t="s">
        <v>56</v>
      </c>
      <c r="AF235" s="119" t="s">
        <v>56</v>
      </c>
      <c r="AG235" s="119" t="s">
        <v>56</v>
      </c>
      <c r="AH235" s="119" t="s">
        <v>56</v>
      </c>
      <c r="AI235" s="119" t="s">
        <v>56</v>
      </c>
      <c r="AJ235" s="119" t="s">
        <v>56</v>
      </c>
      <c r="AK235" s="119" t="s">
        <v>56</v>
      </c>
      <c r="AL235" s="119" t="s">
        <v>56</v>
      </c>
      <c r="AM235" s="119">
        <v>0</v>
      </c>
      <c r="AN235" s="119">
        <v>1</v>
      </c>
      <c r="AO235" s="119">
        <v>4</v>
      </c>
      <c r="AP235" s="119">
        <v>4</v>
      </c>
      <c r="AQ235" s="119">
        <v>4</v>
      </c>
      <c r="AR235" s="119">
        <v>1</v>
      </c>
      <c r="AS235" s="119">
        <v>0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119">
        <v>0</v>
      </c>
      <c r="AZ235" s="119">
        <v>0</v>
      </c>
      <c r="BA235" s="119">
        <v>0</v>
      </c>
      <c r="BB235" s="119">
        <v>0</v>
      </c>
      <c r="BC235" s="119">
        <v>0</v>
      </c>
      <c r="BD235" s="119">
        <v>0</v>
      </c>
      <c r="BE235" s="119">
        <v>0</v>
      </c>
      <c r="BF235" s="119">
        <v>0</v>
      </c>
      <c r="BG235" s="119">
        <v>0</v>
      </c>
      <c r="BH235" s="119">
        <v>17.399999999999999</v>
      </c>
      <c r="BI235" s="119">
        <v>18.100000000000001</v>
      </c>
      <c r="BJ235" s="119">
        <v>23.1</v>
      </c>
      <c r="BK235" s="119">
        <v>26.4</v>
      </c>
      <c r="BL235" s="119">
        <v>0</v>
      </c>
      <c r="BM235" s="119" t="s">
        <v>544</v>
      </c>
    </row>
    <row r="236" spans="1:65" s="119" customFormat="1" ht="11.4" x14ac:dyDescent="0.2">
      <c r="A236" s="119" t="s">
        <v>117</v>
      </c>
      <c r="B236" s="119">
        <v>13</v>
      </c>
      <c r="C236" s="119">
        <v>6</v>
      </c>
      <c r="D236" s="119">
        <v>7</v>
      </c>
      <c r="E236" s="119">
        <v>0</v>
      </c>
      <c r="F236" s="119">
        <v>0</v>
      </c>
      <c r="G236" s="119">
        <v>0</v>
      </c>
      <c r="H236" s="119">
        <v>0</v>
      </c>
      <c r="I236" s="119">
        <v>0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46.15</v>
      </c>
      <c r="P236" s="119">
        <v>53.85</v>
      </c>
      <c r="Q236" s="119">
        <v>0</v>
      </c>
      <c r="R236" s="119">
        <v>0</v>
      </c>
      <c r="S236" s="119">
        <v>0</v>
      </c>
      <c r="T236" s="119">
        <v>0</v>
      </c>
      <c r="U236" s="119">
        <v>0</v>
      </c>
      <c r="V236" s="119">
        <v>0</v>
      </c>
      <c r="W236" s="119">
        <v>0</v>
      </c>
      <c r="X236" s="119">
        <v>0</v>
      </c>
      <c r="Y236" s="119">
        <v>0</v>
      </c>
      <c r="Z236" s="119">
        <v>0</v>
      </c>
      <c r="AA236" s="119" t="s">
        <v>583</v>
      </c>
      <c r="AB236" s="119" t="s">
        <v>172</v>
      </c>
      <c r="AC236" s="119" t="s">
        <v>56</v>
      </c>
      <c r="AD236" s="119" t="s">
        <v>56</v>
      </c>
      <c r="AE236" s="119" t="s">
        <v>56</v>
      </c>
      <c r="AF236" s="119" t="s">
        <v>56</v>
      </c>
      <c r="AG236" s="119" t="s">
        <v>56</v>
      </c>
      <c r="AH236" s="119" t="s">
        <v>56</v>
      </c>
      <c r="AI236" s="119" t="s">
        <v>56</v>
      </c>
      <c r="AJ236" s="119" t="s">
        <v>56</v>
      </c>
      <c r="AK236" s="119" t="s">
        <v>56</v>
      </c>
      <c r="AL236" s="119" t="s">
        <v>56</v>
      </c>
      <c r="AM236" s="119">
        <v>1</v>
      </c>
      <c r="AN236" s="119">
        <v>4</v>
      </c>
      <c r="AO236" s="119">
        <v>5</v>
      </c>
      <c r="AP236" s="119">
        <v>2</v>
      </c>
      <c r="AQ236" s="119">
        <v>1</v>
      </c>
      <c r="AR236" s="119">
        <v>0</v>
      </c>
      <c r="AS236" s="119">
        <v>0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119">
        <v>0</v>
      </c>
      <c r="AZ236" s="119">
        <v>0</v>
      </c>
      <c r="BA236" s="119">
        <v>0</v>
      </c>
      <c r="BB236" s="119">
        <v>0</v>
      </c>
      <c r="BC236" s="119">
        <v>0</v>
      </c>
      <c r="BD236" s="119">
        <v>0</v>
      </c>
      <c r="BE236" s="119">
        <v>0</v>
      </c>
      <c r="BF236" s="119">
        <v>0</v>
      </c>
      <c r="BG236" s="119">
        <v>0</v>
      </c>
      <c r="BH236" s="119">
        <v>12.1</v>
      </c>
      <c r="BI236" s="119">
        <v>11.7</v>
      </c>
      <c r="BJ236" s="119">
        <v>19.8</v>
      </c>
      <c r="BK236" s="119">
        <v>22.8</v>
      </c>
      <c r="BL236" s="119">
        <v>0</v>
      </c>
      <c r="BM236" s="119" t="s">
        <v>545</v>
      </c>
    </row>
    <row r="237" spans="1:65" s="119" customFormat="1" ht="11.4" x14ac:dyDescent="0.2">
      <c r="A237" s="119" t="s">
        <v>118</v>
      </c>
      <c r="B237" s="119">
        <v>9</v>
      </c>
      <c r="C237" s="119">
        <v>0</v>
      </c>
      <c r="D237" s="119">
        <v>9</v>
      </c>
      <c r="E237" s="119">
        <v>0</v>
      </c>
      <c r="F237" s="119">
        <v>0</v>
      </c>
      <c r="G237" s="119">
        <v>0</v>
      </c>
      <c r="H237" s="119">
        <v>0</v>
      </c>
      <c r="I237" s="119">
        <v>0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0</v>
      </c>
      <c r="P237" s="119">
        <v>100</v>
      </c>
      <c r="Q237" s="119">
        <v>0</v>
      </c>
      <c r="R237" s="119">
        <v>0</v>
      </c>
      <c r="S237" s="119">
        <v>0</v>
      </c>
      <c r="T237" s="119">
        <v>0</v>
      </c>
      <c r="U237" s="119">
        <v>0</v>
      </c>
      <c r="V237" s="119">
        <v>0</v>
      </c>
      <c r="W237" s="119">
        <v>0</v>
      </c>
      <c r="X237" s="119">
        <v>0</v>
      </c>
      <c r="Y237" s="119">
        <v>0</v>
      </c>
      <c r="Z237" s="119">
        <v>0</v>
      </c>
      <c r="AA237" s="119" t="s">
        <v>56</v>
      </c>
      <c r="AB237" s="119" t="s">
        <v>190</v>
      </c>
      <c r="AC237" s="119" t="s">
        <v>56</v>
      </c>
      <c r="AD237" s="119" t="s">
        <v>56</v>
      </c>
      <c r="AE237" s="119" t="s">
        <v>56</v>
      </c>
      <c r="AF237" s="119" t="s">
        <v>56</v>
      </c>
      <c r="AG237" s="119" t="s">
        <v>56</v>
      </c>
      <c r="AH237" s="119" t="s">
        <v>56</v>
      </c>
      <c r="AI237" s="119" t="s">
        <v>56</v>
      </c>
      <c r="AJ237" s="119" t="s">
        <v>56</v>
      </c>
      <c r="AK237" s="119" t="s">
        <v>56</v>
      </c>
      <c r="AL237" s="119" t="s">
        <v>56</v>
      </c>
      <c r="AM237" s="119">
        <v>0</v>
      </c>
      <c r="AN237" s="119">
        <v>2</v>
      </c>
      <c r="AO237" s="119">
        <v>2</v>
      </c>
      <c r="AP237" s="119">
        <v>4</v>
      </c>
      <c r="AQ237" s="119">
        <v>1</v>
      </c>
      <c r="AR237" s="119">
        <v>0</v>
      </c>
      <c r="AS237" s="119">
        <v>0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119">
        <v>0</v>
      </c>
      <c r="AZ237" s="119">
        <v>0</v>
      </c>
      <c r="BA237" s="119">
        <v>0</v>
      </c>
      <c r="BB237" s="119">
        <v>0</v>
      </c>
      <c r="BC237" s="119">
        <v>0</v>
      </c>
      <c r="BD237" s="119">
        <v>0</v>
      </c>
      <c r="BE237" s="119">
        <v>0</v>
      </c>
      <c r="BF237" s="119">
        <v>0</v>
      </c>
      <c r="BG237" s="119">
        <v>0</v>
      </c>
      <c r="BH237" s="119">
        <v>14.5</v>
      </c>
      <c r="BI237" s="119" t="s">
        <v>55</v>
      </c>
      <c r="BJ237" s="119" t="s">
        <v>55</v>
      </c>
      <c r="BK237" s="119" t="s">
        <v>55</v>
      </c>
      <c r="BL237" s="119">
        <v>0</v>
      </c>
      <c r="BM237" s="119" t="s">
        <v>544</v>
      </c>
    </row>
    <row r="238" spans="1:65" s="119" customFormat="1" ht="11.4" x14ac:dyDescent="0.2">
      <c r="A238" s="119" t="s">
        <v>118</v>
      </c>
      <c r="B238" s="119">
        <v>16</v>
      </c>
      <c r="C238" s="119">
        <v>2</v>
      </c>
      <c r="D238" s="119">
        <v>11</v>
      </c>
      <c r="E238" s="119">
        <v>0</v>
      </c>
      <c r="F238" s="119">
        <v>2</v>
      </c>
      <c r="G238" s="119">
        <v>0</v>
      </c>
      <c r="H238" s="119">
        <v>1</v>
      </c>
      <c r="I238" s="119">
        <v>0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19">
        <v>12.5</v>
      </c>
      <c r="P238" s="119">
        <v>68.75</v>
      </c>
      <c r="Q238" s="119">
        <v>0</v>
      </c>
      <c r="R238" s="119">
        <v>12.5</v>
      </c>
      <c r="S238" s="119">
        <v>0</v>
      </c>
      <c r="T238" s="119">
        <v>6.25</v>
      </c>
      <c r="U238" s="119">
        <v>0</v>
      </c>
      <c r="V238" s="119">
        <v>0</v>
      </c>
      <c r="W238" s="119">
        <v>0</v>
      </c>
      <c r="X238" s="119">
        <v>0</v>
      </c>
      <c r="Y238" s="119">
        <v>0</v>
      </c>
      <c r="Z238" s="119">
        <v>0</v>
      </c>
      <c r="AA238" s="119" t="s">
        <v>168</v>
      </c>
      <c r="AB238" s="119" t="s">
        <v>498</v>
      </c>
      <c r="AC238" s="119" t="s">
        <v>56</v>
      </c>
      <c r="AD238" s="119" t="s">
        <v>167</v>
      </c>
      <c r="AE238" s="119" t="s">
        <v>56</v>
      </c>
      <c r="AF238" s="119" t="s">
        <v>584</v>
      </c>
      <c r="AG238" s="119" t="s">
        <v>56</v>
      </c>
      <c r="AH238" s="119" t="s">
        <v>56</v>
      </c>
      <c r="AI238" s="119" t="s">
        <v>56</v>
      </c>
      <c r="AJ238" s="119" t="s">
        <v>56</v>
      </c>
      <c r="AK238" s="119" t="s">
        <v>56</v>
      </c>
      <c r="AL238" s="119" t="s">
        <v>56</v>
      </c>
      <c r="AM238" s="119">
        <v>0</v>
      </c>
      <c r="AN238" s="119">
        <v>2</v>
      </c>
      <c r="AO238" s="119">
        <v>5</v>
      </c>
      <c r="AP238" s="119">
        <v>6</v>
      </c>
      <c r="AQ238" s="119">
        <v>2</v>
      </c>
      <c r="AR238" s="119">
        <v>1</v>
      </c>
      <c r="AS238" s="119">
        <v>0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119">
        <v>0</v>
      </c>
      <c r="AZ238" s="119">
        <v>0</v>
      </c>
      <c r="BA238" s="119">
        <v>0</v>
      </c>
      <c r="BB238" s="119">
        <v>0</v>
      </c>
      <c r="BC238" s="119">
        <v>0</v>
      </c>
      <c r="BD238" s="119">
        <v>0</v>
      </c>
      <c r="BE238" s="119">
        <v>0</v>
      </c>
      <c r="BF238" s="119">
        <v>0</v>
      </c>
      <c r="BG238" s="119">
        <v>0</v>
      </c>
      <c r="BH238" s="119">
        <v>15.8</v>
      </c>
      <c r="BI238" s="119">
        <v>16.3</v>
      </c>
      <c r="BJ238" s="119">
        <v>21.7</v>
      </c>
      <c r="BK238" s="119">
        <v>28.2</v>
      </c>
      <c r="BL238" s="119">
        <v>0</v>
      </c>
      <c r="BM238" s="119" t="s">
        <v>545</v>
      </c>
    </row>
    <row r="239" spans="1:65" s="119" customFormat="1" ht="11.4" x14ac:dyDescent="0.2">
      <c r="A239" s="119" t="s">
        <v>120</v>
      </c>
      <c r="B239" s="119">
        <v>9</v>
      </c>
      <c r="C239" s="119">
        <v>1</v>
      </c>
      <c r="D239" s="119">
        <v>8</v>
      </c>
      <c r="E239" s="119">
        <v>0</v>
      </c>
      <c r="F239" s="119">
        <v>0</v>
      </c>
      <c r="G239" s="119">
        <v>0</v>
      </c>
      <c r="H239" s="119">
        <v>0</v>
      </c>
      <c r="I239" s="119">
        <v>0</v>
      </c>
      <c r="J239" s="119">
        <v>0</v>
      </c>
      <c r="K239" s="119">
        <v>0</v>
      </c>
      <c r="L239" s="119">
        <v>0</v>
      </c>
      <c r="M239" s="119">
        <v>0</v>
      </c>
      <c r="N239" s="119">
        <v>0</v>
      </c>
      <c r="O239" s="119">
        <v>11.11</v>
      </c>
      <c r="P239" s="119">
        <v>88.89</v>
      </c>
      <c r="Q239" s="119">
        <v>0</v>
      </c>
      <c r="R239" s="119">
        <v>0</v>
      </c>
      <c r="S239" s="119">
        <v>0</v>
      </c>
      <c r="T239" s="119">
        <v>0</v>
      </c>
      <c r="U239" s="119">
        <v>0</v>
      </c>
      <c r="V239" s="119">
        <v>0</v>
      </c>
      <c r="W239" s="119">
        <v>0</v>
      </c>
      <c r="X239" s="119">
        <v>0</v>
      </c>
      <c r="Y239" s="119">
        <v>0</v>
      </c>
      <c r="Z239" s="119">
        <v>0</v>
      </c>
      <c r="AA239" s="119" t="s">
        <v>170</v>
      </c>
      <c r="AB239" s="119" t="s">
        <v>188</v>
      </c>
      <c r="AC239" s="119" t="s">
        <v>56</v>
      </c>
      <c r="AD239" s="119" t="s">
        <v>56</v>
      </c>
      <c r="AE239" s="119" t="s">
        <v>56</v>
      </c>
      <c r="AF239" s="119" t="s">
        <v>56</v>
      </c>
      <c r="AG239" s="119" t="s">
        <v>56</v>
      </c>
      <c r="AH239" s="119" t="s">
        <v>56</v>
      </c>
      <c r="AI239" s="119" t="s">
        <v>56</v>
      </c>
      <c r="AJ239" s="119" t="s">
        <v>56</v>
      </c>
      <c r="AK239" s="119" t="s">
        <v>56</v>
      </c>
      <c r="AL239" s="119" t="s">
        <v>56</v>
      </c>
      <c r="AM239" s="119">
        <v>0</v>
      </c>
      <c r="AN239" s="119">
        <v>1</v>
      </c>
      <c r="AO239" s="119">
        <v>2</v>
      </c>
      <c r="AP239" s="119">
        <v>5</v>
      </c>
      <c r="AQ239" s="119">
        <v>1</v>
      </c>
      <c r="AR239" s="119">
        <v>0</v>
      </c>
      <c r="AS239" s="119">
        <v>0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119">
        <v>0</v>
      </c>
      <c r="AZ239" s="119">
        <v>0</v>
      </c>
      <c r="BA239" s="119">
        <v>0</v>
      </c>
      <c r="BB239" s="119">
        <v>0</v>
      </c>
      <c r="BC239" s="119">
        <v>0</v>
      </c>
      <c r="BD239" s="119">
        <v>0</v>
      </c>
      <c r="BE239" s="119">
        <v>0</v>
      </c>
      <c r="BF239" s="119">
        <v>0</v>
      </c>
      <c r="BG239" s="119">
        <v>0</v>
      </c>
      <c r="BH239" s="119">
        <v>15.2</v>
      </c>
      <c r="BI239" s="119" t="s">
        <v>55</v>
      </c>
      <c r="BJ239" s="119" t="s">
        <v>55</v>
      </c>
      <c r="BK239" s="119" t="s">
        <v>55</v>
      </c>
      <c r="BL239" s="119">
        <v>0</v>
      </c>
      <c r="BM239" s="119" t="s">
        <v>544</v>
      </c>
    </row>
    <row r="240" spans="1:65" s="119" customFormat="1" ht="11.4" x14ac:dyDescent="0.2">
      <c r="A240" s="119" t="s">
        <v>120</v>
      </c>
      <c r="B240" s="119">
        <v>12</v>
      </c>
      <c r="C240" s="119">
        <v>1</v>
      </c>
      <c r="D240" s="119">
        <v>11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8.3330000000000002</v>
      </c>
      <c r="P240" s="119">
        <v>91.67</v>
      </c>
      <c r="Q240" s="119">
        <v>0</v>
      </c>
      <c r="R240" s="119">
        <v>0</v>
      </c>
      <c r="S240" s="119">
        <v>0</v>
      </c>
      <c r="T240" s="119">
        <v>0</v>
      </c>
      <c r="U240" s="119">
        <v>0</v>
      </c>
      <c r="V240" s="119">
        <v>0</v>
      </c>
      <c r="W240" s="119">
        <v>0</v>
      </c>
      <c r="X240" s="119">
        <v>0</v>
      </c>
      <c r="Y240" s="119">
        <v>0</v>
      </c>
      <c r="Z240" s="119">
        <v>0</v>
      </c>
      <c r="AA240" s="119" t="s">
        <v>572</v>
      </c>
      <c r="AB240" s="119" t="s">
        <v>498</v>
      </c>
      <c r="AC240" s="119" t="s">
        <v>56</v>
      </c>
      <c r="AD240" s="119" t="s">
        <v>56</v>
      </c>
      <c r="AE240" s="119" t="s">
        <v>56</v>
      </c>
      <c r="AF240" s="119" t="s">
        <v>56</v>
      </c>
      <c r="AG240" s="119" t="s">
        <v>56</v>
      </c>
      <c r="AH240" s="119" t="s">
        <v>56</v>
      </c>
      <c r="AI240" s="119" t="s">
        <v>56</v>
      </c>
      <c r="AJ240" s="119" t="s">
        <v>56</v>
      </c>
      <c r="AK240" s="119" t="s">
        <v>56</v>
      </c>
      <c r="AL240" s="119" t="s">
        <v>56</v>
      </c>
      <c r="AM240" s="119">
        <v>0</v>
      </c>
      <c r="AN240" s="119">
        <v>2</v>
      </c>
      <c r="AO240" s="119">
        <v>3</v>
      </c>
      <c r="AP240" s="119">
        <v>7</v>
      </c>
      <c r="AQ240" s="119">
        <v>0</v>
      </c>
      <c r="AR240" s="119">
        <v>0</v>
      </c>
      <c r="AS240" s="119">
        <v>0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119">
        <v>0</v>
      </c>
      <c r="AZ240" s="119">
        <v>0</v>
      </c>
      <c r="BA240" s="119">
        <v>0</v>
      </c>
      <c r="BB240" s="119">
        <v>0</v>
      </c>
      <c r="BC240" s="119">
        <v>0</v>
      </c>
      <c r="BD240" s="119">
        <v>0</v>
      </c>
      <c r="BE240" s="119">
        <v>0</v>
      </c>
      <c r="BF240" s="119">
        <v>0</v>
      </c>
      <c r="BG240" s="119">
        <v>0</v>
      </c>
      <c r="BH240" s="119">
        <v>14.6</v>
      </c>
      <c r="BI240" s="119">
        <v>16</v>
      </c>
      <c r="BJ240" s="119">
        <v>19</v>
      </c>
      <c r="BK240" s="119">
        <v>19.100000000000001</v>
      </c>
      <c r="BL240" s="119">
        <v>0</v>
      </c>
      <c r="BM240" s="119" t="s">
        <v>545</v>
      </c>
    </row>
    <row r="241" spans="1:65" s="119" customFormat="1" ht="11.4" x14ac:dyDescent="0.2">
      <c r="A241" s="119" t="s">
        <v>121</v>
      </c>
      <c r="B241" s="119">
        <v>5</v>
      </c>
      <c r="C241" s="119">
        <v>1</v>
      </c>
      <c r="D241" s="119">
        <v>4</v>
      </c>
      <c r="E241" s="119">
        <v>0</v>
      </c>
      <c r="F241" s="119">
        <v>0</v>
      </c>
      <c r="G241" s="119">
        <v>0</v>
      </c>
      <c r="H241" s="119">
        <v>0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20</v>
      </c>
      <c r="P241" s="119">
        <v>80</v>
      </c>
      <c r="Q241" s="119">
        <v>0</v>
      </c>
      <c r="R241" s="119">
        <v>0</v>
      </c>
      <c r="S241" s="119">
        <v>0</v>
      </c>
      <c r="T241" s="119">
        <v>0</v>
      </c>
      <c r="U241" s="119">
        <v>0</v>
      </c>
      <c r="V241" s="119">
        <v>0</v>
      </c>
      <c r="W241" s="119">
        <v>0</v>
      </c>
      <c r="X241" s="119">
        <v>0</v>
      </c>
      <c r="Y241" s="119">
        <v>0</v>
      </c>
      <c r="Z241" s="119">
        <v>0</v>
      </c>
      <c r="AA241" s="119" t="s">
        <v>456</v>
      </c>
      <c r="AB241" s="119" t="s">
        <v>498</v>
      </c>
      <c r="AC241" s="119" t="s">
        <v>56</v>
      </c>
      <c r="AD241" s="119" t="s">
        <v>56</v>
      </c>
      <c r="AE241" s="119" t="s">
        <v>56</v>
      </c>
      <c r="AF241" s="119" t="s">
        <v>56</v>
      </c>
      <c r="AG241" s="119" t="s">
        <v>56</v>
      </c>
      <c r="AH241" s="119" t="s">
        <v>56</v>
      </c>
      <c r="AI241" s="119" t="s">
        <v>56</v>
      </c>
      <c r="AJ241" s="119" t="s">
        <v>56</v>
      </c>
      <c r="AK241" s="119" t="s">
        <v>56</v>
      </c>
      <c r="AL241" s="119" t="s">
        <v>56</v>
      </c>
      <c r="AM241" s="119">
        <v>0</v>
      </c>
      <c r="AN241" s="119">
        <v>0</v>
      </c>
      <c r="AO241" s="119">
        <v>2</v>
      </c>
      <c r="AP241" s="119">
        <v>2</v>
      </c>
      <c r="AQ241" s="119">
        <v>1</v>
      </c>
      <c r="AR241" s="119">
        <v>0</v>
      </c>
      <c r="AS241" s="119">
        <v>0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119">
        <v>0</v>
      </c>
      <c r="AZ241" s="119">
        <v>0</v>
      </c>
      <c r="BA241" s="119">
        <v>0</v>
      </c>
      <c r="BB241" s="119">
        <v>0</v>
      </c>
      <c r="BC241" s="119">
        <v>0</v>
      </c>
      <c r="BD241" s="119">
        <v>0</v>
      </c>
      <c r="BE241" s="119">
        <v>0</v>
      </c>
      <c r="BF241" s="119">
        <v>0</v>
      </c>
      <c r="BG241" s="119">
        <v>0</v>
      </c>
      <c r="BH241" s="119">
        <v>16.8</v>
      </c>
      <c r="BI241" s="119" t="s">
        <v>55</v>
      </c>
      <c r="BJ241" s="119" t="s">
        <v>55</v>
      </c>
      <c r="BK241" s="119" t="s">
        <v>55</v>
      </c>
      <c r="BL241" s="119">
        <v>0</v>
      </c>
      <c r="BM241" s="119" t="s">
        <v>544</v>
      </c>
    </row>
    <row r="242" spans="1:65" s="119" customFormat="1" ht="11.4" x14ac:dyDescent="0.2">
      <c r="A242" s="119" t="s">
        <v>121</v>
      </c>
      <c r="B242" s="119">
        <v>12</v>
      </c>
      <c r="C242" s="119">
        <v>4</v>
      </c>
      <c r="D242" s="119">
        <v>8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33.33</v>
      </c>
      <c r="P242" s="119">
        <v>66.67</v>
      </c>
      <c r="Q242" s="119">
        <v>0</v>
      </c>
      <c r="R242" s="119">
        <v>0</v>
      </c>
      <c r="S242" s="119">
        <v>0</v>
      </c>
      <c r="T242" s="119">
        <v>0</v>
      </c>
      <c r="U242" s="119">
        <v>0</v>
      </c>
      <c r="V242" s="119">
        <v>0</v>
      </c>
      <c r="W242" s="119">
        <v>0</v>
      </c>
      <c r="X242" s="119">
        <v>0</v>
      </c>
      <c r="Y242" s="119">
        <v>0</v>
      </c>
      <c r="Z242" s="119">
        <v>0</v>
      </c>
      <c r="AA242" s="119" t="s">
        <v>529</v>
      </c>
      <c r="AB242" s="119" t="s">
        <v>516</v>
      </c>
      <c r="AC242" s="119" t="s">
        <v>56</v>
      </c>
      <c r="AD242" s="119" t="s">
        <v>56</v>
      </c>
      <c r="AE242" s="119" t="s">
        <v>56</v>
      </c>
      <c r="AF242" s="119" t="s">
        <v>56</v>
      </c>
      <c r="AG242" s="119" t="s">
        <v>56</v>
      </c>
      <c r="AH242" s="119" t="s">
        <v>56</v>
      </c>
      <c r="AI242" s="119" t="s">
        <v>56</v>
      </c>
      <c r="AJ242" s="119" t="s">
        <v>56</v>
      </c>
      <c r="AK242" s="119" t="s">
        <v>56</v>
      </c>
      <c r="AL242" s="119" t="s">
        <v>56</v>
      </c>
      <c r="AM242" s="119">
        <v>1</v>
      </c>
      <c r="AN242" s="119">
        <v>3</v>
      </c>
      <c r="AO242" s="119">
        <v>2</v>
      </c>
      <c r="AP242" s="119">
        <v>2</v>
      </c>
      <c r="AQ242" s="119">
        <v>3</v>
      </c>
      <c r="AR242" s="119">
        <v>1</v>
      </c>
      <c r="AS242" s="119">
        <v>0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119">
        <v>0</v>
      </c>
      <c r="AZ242" s="119">
        <v>0</v>
      </c>
      <c r="BA242" s="119">
        <v>0</v>
      </c>
      <c r="BB242" s="119">
        <v>0</v>
      </c>
      <c r="BC242" s="119">
        <v>0</v>
      </c>
      <c r="BD242" s="119">
        <v>0</v>
      </c>
      <c r="BE242" s="119">
        <v>0</v>
      </c>
      <c r="BF242" s="119">
        <v>0</v>
      </c>
      <c r="BG242" s="119">
        <v>0</v>
      </c>
      <c r="BH242" s="119">
        <v>14.4</v>
      </c>
      <c r="BI242" s="119">
        <v>12.9</v>
      </c>
      <c r="BJ242" s="119">
        <v>23.7</v>
      </c>
      <c r="BK242" s="119">
        <v>27.5</v>
      </c>
      <c r="BL242" s="119">
        <v>0</v>
      </c>
      <c r="BM242" s="119" t="s">
        <v>545</v>
      </c>
    </row>
    <row r="243" spans="1:65" s="119" customFormat="1" ht="11.4" x14ac:dyDescent="0.2">
      <c r="A243" s="119" t="s">
        <v>122</v>
      </c>
      <c r="B243" s="119">
        <v>10</v>
      </c>
      <c r="C243" s="119">
        <v>1</v>
      </c>
      <c r="D243" s="119">
        <v>9</v>
      </c>
      <c r="E243" s="119">
        <v>0</v>
      </c>
      <c r="F243" s="119">
        <v>0</v>
      </c>
      <c r="G243" s="119">
        <v>0</v>
      </c>
      <c r="H243" s="119">
        <v>0</v>
      </c>
      <c r="I243" s="119">
        <v>0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10</v>
      </c>
      <c r="P243" s="119">
        <v>90</v>
      </c>
      <c r="Q243" s="119">
        <v>0</v>
      </c>
      <c r="R243" s="119">
        <v>0</v>
      </c>
      <c r="S243" s="119">
        <v>0</v>
      </c>
      <c r="T243" s="119">
        <v>0</v>
      </c>
      <c r="U243" s="119">
        <v>0</v>
      </c>
      <c r="V243" s="119">
        <v>0</v>
      </c>
      <c r="W243" s="119">
        <v>0</v>
      </c>
      <c r="X243" s="119">
        <v>0</v>
      </c>
      <c r="Y243" s="119">
        <v>0</v>
      </c>
      <c r="Z243" s="119">
        <v>0</v>
      </c>
      <c r="AA243" s="119" t="s">
        <v>486</v>
      </c>
      <c r="AB243" s="119" t="s">
        <v>516</v>
      </c>
      <c r="AC243" s="119" t="s">
        <v>56</v>
      </c>
      <c r="AD243" s="119" t="s">
        <v>56</v>
      </c>
      <c r="AE243" s="119" t="s">
        <v>56</v>
      </c>
      <c r="AF243" s="119" t="s">
        <v>56</v>
      </c>
      <c r="AG243" s="119" t="s">
        <v>56</v>
      </c>
      <c r="AH243" s="119" t="s">
        <v>56</v>
      </c>
      <c r="AI243" s="119" t="s">
        <v>56</v>
      </c>
      <c r="AJ243" s="119" t="s">
        <v>56</v>
      </c>
      <c r="AK243" s="119" t="s">
        <v>56</v>
      </c>
      <c r="AL243" s="119" t="s">
        <v>56</v>
      </c>
      <c r="AM243" s="119">
        <v>0</v>
      </c>
      <c r="AN243" s="119">
        <v>1</v>
      </c>
      <c r="AO243" s="119">
        <v>1</v>
      </c>
      <c r="AP243" s="119">
        <v>7</v>
      </c>
      <c r="AQ243" s="119">
        <v>1</v>
      </c>
      <c r="AR243" s="119">
        <v>0</v>
      </c>
      <c r="AS243" s="119">
        <v>0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119">
        <v>0</v>
      </c>
      <c r="AZ243" s="119">
        <v>0</v>
      </c>
      <c r="BA243" s="119">
        <v>0</v>
      </c>
      <c r="BB243" s="119">
        <v>0</v>
      </c>
      <c r="BC243" s="119">
        <v>0</v>
      </c>
      <c r="BD243" s="119">
        <v>0</v>
      </c>
      <c r="BE243" s="119">
        <v>0</v>
      </c>
      <c r="BF243" s="119">
        <v>0</v>
      </c>
      <c r="BG243" s="119">
        <v>0</v>
      </c>
      <c r="BH243" s="119">
        <v>16.7</v>
      </c>
      <c r="BI243" s="119" t="s">
        <v>55</v>
      </c>
      <c r="BJ243" s="119" t="s">
        <v>55</v>
      </c>
      <c r="BK243" s="119" t="s">
        <v>55</v>
      </c>
      <c r="BL243" s="119">
        <v>0</v>
      </c>
      <c r="BM243" s="119" t="s">
        <v>544</v>
      </c>
    </row>
    <row r="244" spans="1:65" s="119" customFormat="1" ht="11.4" x14ac:dyDescent="0.2">
      <c r="A244" s="119" t="s">
        <v>122</v>
      </c>
      <c r="B244" s="119">
        <v>5</v>
      </c>
      <c r="C244" s="119">
        <v>0</v>
      </c>
      <c r="D244" s="119">
        <v>5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100</v>
      </c>
      <c r="Q244" s="119">
        <v>0</v>
      </c>
      <c r="R244" s="119">
        <v>0</v>
      </c>
      <c r="S244" s="119">
        <v>0</v>
      </c>
      <c r="T244" s="119">
        <v>0</v>
      </c>
      <c r="U244" s="119">
        <v>0</v>
      </c>
      <c r="V244" s="119">
        <v>0</v>
      </c>
      <c r="W244" s="119">
        <v>0</v>
      </c>
      <c r="X244" s="119">
        <v>0</v>
      </c>
      <c r="Y244" s="119">
        <v>0</v>
      </c>
      <c r="Z244" s="119">
        <v>0</v>
      </c>
      <c r="AA244" s="119" t="s">
        <v>56</v>
      </c>
      <c r="AB244" s="119" t="s">
        <v>580</v>
      </c>
      <c r="AC244" s="119" t="s">
        <v>56</v>
      </c>
      <c r="AD244" s="119" t="s">
        <v>56</v>
      </c>
      <c r="AE244" s="119" t="s">
        <v>56</v>
      </c>
      <c r="AF244" s="119" t="s">
        <v>56</v>
      </c>
      <c r="AG244" s="119" t="s">
        <v>56</v>
      </c>
      <c r="AH244" s="119" t="s">
        <v>56</v>
      </c>
      <c r="AI244" s="119" t="s">
        <v>56</v>
      </c>
      <c r="AJ244" s="119" t="s">
        <v>56</v>
      </c>
      <c r="AK244" s="119" t="s">
        <v>56</v>
      </c>
      <c r="AL244" s="119" t="s">
        <v>56</v>
      </c>
      <c r="AM244" s="119">
        <v>0</v>
      </c>
      <c r="AN244" s="119">
        <v>1</v>
      </c>
      <c r="AO244" s="119">
        <v>2</v>
      </c>
      <c r="AP244" s="119">
        <v>1</v>
      </c>
      <c r="AQ244" s="119">
        <v>1</v>
      </c>
      <c r="AR244" s="119">
        <v>0</v>
      </c>
      <c r="AS244" s="119">
        <v>0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119">
        <v>0</v>
      </c>
      <c r="AZ244" s="119">
        <v>0</v>
      </c>
      <c r="BA244" s="119">
        <v>0</v>
      </c>
      <c r="BB244" s="119">
        <v>0</v>
      </c>
      <c r="BC244" s="119">
        <v>0</v>
      </c>
      <c r="BD244" s="119">
        <v>0</v>
      </c>
      <c r="BE244" s="119">
        <v>0</v>
      </c>
      <c r="BF244" s="119">
        <v>0</v>
      </c>
      <c r="BG244" s="119">
        <v>0</v>
      </c>
      <c r="BH244" s="119">
        <v>13.9</v>
      </c>
      <c r="BI244" s="119" t="s">
        <v>55</v>
      </c>
      <c r="BJ244" s="119" t="s">
        <v>55</v>
      </c>
      <c r="BK244" s="119" t="s">
        <v>55</v>
      </c>
      <c r="BL244" s="119">
        <v>0</v>
      </c>
      <c r="BM244" s="119" t="s">
        <v>545</v>
      </c>
    </row>
    <row r="245" spans="1:65" s="119" customFormat="1" ht="11.4" x14ac:dyDescent="0.2">
      <c r="A245" s="119" t="s">
        <v>123</v>
      </c>
      <c r="B245" s="119">
        <v>4</v>
      </c>
      <c r="C245" s="119">
        <v>0</v>
      </c>
      <c r="D245" s="119">
        <v>4</v>
      </c>
      <c r="E245" s="119">
        <v>0</v>
      </c>
      <c r="F245" s="119">
        <v>0</v>
      </c>
      <c r="G245" s="119">
        <v>0</v>
      </c>
      <c r="H245" s="119">
        <v>0</v>
      </c>
      <c r="I245" s="119">
        <v>0</v>
      </c>
      <c r="J245" s="119">
        <v>0</v>
      </c>
      <c r="K245" s="119">
        <v>0</v>
      </c>
      <c r="L245" s="119">
        <v>0</v>
      </c>
      <c r="M245" s="119">
        <v>0</v>
      </c>
      <c r="N245" s="119">
        <v>0</v>
      </c>
      <c r="O245" s="119">
        <v>0</v>
      </c>
      <c r="P245" s="119">
        <v>100</v>
      </c>
      <c r="Q245" s="119">
        <v>0</v>
      </c>
      <c r="R245" s="119">
        <v>0</v>
      </c>
      <c r="S245" s="119">
        <v>0</v>
      </c>
      <c r="T245" s="119">
        <v>0</v>
      </c>
      <c r="U245" s="119">
        <v>0</v>
      </c>
      <c r="V245" s="119">
        <v>0</v>
      </c>
      <c r="W245" s="119">
        <v>0</v>
      </c>
      <c r="X245" s="119">
        <v>0</v>
      </c>
      <c r="Y245" s="119">
        <v>0</v>
      </c>
      <c r="Z245" s="119">
        <v>0</v>
      </c>
      <c r="AA245" s="119" t="s">
        <v>56</v>
      </c>
      <c r="AB245" s="119" t="s">
        <v>177</v>
      </c>
      <c r="AC245" s="119" t="s">
        <v>56</v>
      </c>
      <c r="AD245" s="119" t="s">
        <v>56</v>
      </c>
      <c r="AE245" s="119" t="s">
        <v>56</v>
      </c>
      <c r="AF245" s="119" t="s">
        <v>56</v>
      </c>
      <c r="AG245" s="119" t="s">
        <v>56</v>
      </c>
      <c r="AH245" s="119" t="s">
        <v>56</v>
      </c>
      <c r="AI245" s="119" t="s">
        <v>56</v>
      </c>
      <c r="AJ245" s="119" t="s">
        <v>56</v>
      </c>
      <c r="AK245" s="119" t="s">
        <v>56</v>
      </c>
      <c r="AL245" s="119" t="s">
        <v>56</v>
      </c>
      <c r="AM245" s="119">
        <v>0</v>
      </c>
      <c r="AN245" s="119">
        <v>0</v>
      </c>
      <c r="AO245" s="119">
        <v>0</v>
      </c>
      <c r="AP245" s="119">
        <v>4</v>
      </c>
      <c r="AQ245" s="119">
        <v>0</v>
      </c>
      <c r="AR245" s="119">
        <v>0</v>
      </c>
      <c r="AS245" s="119">
        <v>0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119">
        <v>0</v>
      </c>
      <c r="AZ245" s="119">
        <v>0</v>
      </c>
      <c r="BA245" s="119">
        <v>0</v>
      </c>
      <c r="BB245" s="119">
        <v>0</v>
      </c>
      <c r="BC245" s="119">
        <v>0</v>
      </c>
      <c r="BD245" s="119">
        <v>0</v>
      </c>
      <c r="BE245" s="119">
        <v>0</v>
      </c>
      <c r="BF245" s="119">
        <v>0</v>
      </c>
      <c r="BG245" s="119">
        <v>0</v>
      </c>
      <c r="BH245" s="119">
        <v>17.399999999999999</v>
      </c>
      <c r="BI245" s="119" t="s">
        <v>55</v>
      </c>
      <c r="BJ245" s="119" t="s">
        <v>55</v>
      </c>
      <c r="BK245" s="119" t="s">
        <v>55</v>
      </c>
      <c r="BL245" s="119">
        <v>0</v>
      </c>
      <c r="BM245" s="119" t="s">
        <v>544</v>
      </c>
    </row>
    <row r="246" spans="1:65" s="119" customFormat="1" ht="11.4" x14ac:dyDescent="0.2">
      <c r="A246" s="119" t="s">
        <v>123</v>
      </c>
      <c r="B246" s="119">
        <v>6</v>
      </c>
      <c r="C246" s="119">
        <v>0</v>
      </c>
      <c r="D246" s="119">
        <v>6</v>
      </c>
      <c r="E246" s="119">
        <v>0</v>
      </c>
      <c r="F246" s="119">
        <v>0</v>
      </c>
      <c r="G246" s="119">
        <v>0</v>
      </c>
      <c r="H246" s="119">
        <v>0</v>
      </c>
      <c r="I246" s="119">
        <v>0</v>
      </c>
      <c r="J246" s="119">
        <v>0</v>
      </c>
      <c r="K246" s="119">
        <v>0</v>
      </c>
      <c r="L246" s="119">
        <v>0</v>
      </c>
      <c r="M246" s="119">
        <v>0</v>
      </c>
      <c r="N246" s="119">
        <v>0</v>
      </c>
      <c r="O246" s="119">
        <v>0</v>
      </c>
      <c r="P246" s="119">
        <v>100</v>
      </c>
      <c r="Q246" s="119">
        <v>0</v>
      </c>
      <c r="R246" s="119">
        <v>0</v>
      </c>
      <c r="S246" s="119">
        <v>0</v>
      </c>
      <c r="T246" s="119">
        <v>0</v>
      </c>
      <c r="U246" s="119">
        <v>0</v>
      </c>
      <c r="V246" s="119">
        <v>0</v>
      </c>
      <c r="W246" s="119">
        <v>0</v>
      </c>
      <c r="X246" s="119">
        <v>0</v>
      </c>
      <c r="Y246" s="119">
        <v>0</v>
      </c>
      <c r="Z246" s="119">
        <v>0</v>
      </c>
      <c r="AA246" s="119" t="s">
        <v>56</v>
      </c>
      <c r="AB246" s="119" t="s">
        <v>171</v>
      </c>
      <c r="AC246" s="119" t="s">
        <v>56</v>
      </c>
      <c r="AD246" s="119" t="s">
        <v>56</v>
      </c>
      <c r="AE246" s="119" t="s">
        <v>56</v>
      </c>
      <c r="AF246" s="119" t="s">
        <v>56</v>
      </c>
      <c r="AG246" s="119" t="s">
        <v>56</v>
      </c>
      <c r="AH246" s="119" t="s">
        <v>56</v>
      </c>
      <c r="AI246" s="119" t="s">
        <v>56</v>
      </c>
      <c r="AJ246" s="119" t="s">
        <v>56</v>
      </c>
      <c r="AK246" s="119" t="s">
        <v>56</v>
      </c>
      <c r="AL246" s="119" t="s">
        <v>56</v>
      </c>
      <c r="AM246" s="119">
        <v>0</v>
      </c>
      <c r="AN246" s="119">
        <v>1</v>
      </c>
      <c r="AO246" s="119">
        <v>1</v>
      </c>
      <c r="AP246" s="119">
        <v>1</v>
      </c>
      <c r="AQ246" s="119">
        <v>3</v>
      </c>
      <c r="AR246" s="119">
        <v>0</v>
      </c>
      <c r="AS246" s="119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119">
        <v>0</v>
      </c>
      <c r="AZ246" s="119">
        <v>0</v>
      </c>
      <c r="BA246" s="119">
        <v>0</v>
      </c>
      <c r="BB246" s="119">
        <v>0</v>
      </c>
      <c r="BC246" s="119">
        <v>0</v>
      </c>
      <c r="BD246" s="119">
        <v>0</v>
      </c>
      <c r="BE246" s="119">
        <v>0</v>
      </c>
      <c r="BF246" s="119">
        <v>0</v>
      </c>
      <c r="BG246" s="119">
        <v>0</v>
      </c>
      <c r="BH246" s="119">
        <v>17.2</v>
      </c>
      <c r="BI246" s="119" t="s">
        <v>55</v>
      </c>
      <c r="BJ246" s="119" t="s">
        <v>55</v>
      </c>
      <c r="BK246" s="119" t="s">
        <v>55</v>
      </c>
      <c r="BL246" s="119">
        <v>0</v>
      </c>
      <c r="BM246" s="119" t="s">
        <v>545</v>
      </c>
    </row>
    <row r="247" spans="1:65" s="119" customFormat="1" ht="11.4" x14ac:dyDescent="0.2">
      <c r="A247" s="119" t="s">
        <v>124</v>
      </c>
      <c r="B247" s="119">
        <v>9</v>
      </c>
      <c r="C247" s="119">
        <v>4</v>
      </c>
      <c r="D247" s="119">
        <v>5</v>
      </c>
      <c r="E247" s="119">
        <v>0</v>
      </c>
      <c r="F247" s="119">
        <v>0</v>
      </c>
      <c r="G247" s="119">
        <v>0</v>
      </c>
      <c r="H247" s="119">
        <v>0</v>
      </c>
      <c r="I247" s="119">
        <v>0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44.44</v>
      </c>
      <c r="P247" s="119">
        <v>55.56</v>
      </c>
      <c r="Q247" s="119">
        <v>0</v>
      </c>
      <c r="R247" s="119">
        <v>0</v>
      </c>
      <c r="S247" s="119">
        <v>0</v>
      </c>
      <c r="T247" s="119">
        <v>0</v>
      </c>
      <c r="U247" s="119">
        <v>0</v>
      </c>
      <c r="V247" s="119">
        <v>0</v>
      </c>
      <c r="W247" s="119">
        <v>0</v>
      </c>
      <c r="X247" s="119">
        <v>0</v>
      </c>
      <c r="Y247" s="119">
        <v>0</v>
      </c>
      <c r="Z247" s="119">
        <v>0</v>
      </c>
      <c r="AA247" s="119" t="s">
        <v>170</v>
      </c>
      <c r="AB247" s="119" t="s">
        <v>177</v>
      </c>
      <c r="AC247" s="119" t="s">
        <v>56</v>
      </c>
      <c r="AD247" s="119" t="s">
        <v>56</v>
      </c>
      <c r="AE247" s="119" t="s">
        <v>56</v>
      </c>
      <c r="AF247" s="119" t="s">
        <v>56</v>
      </c>
      <c r="AG247" s="119" t="s">
        <v>56</v>
      </c>
      <c r="AH247" s="119" t="s">
        <v>56</v>
      </c>
      <c r="AI247" s="119" t="s">
        <v>56</v>
      </c>
      <c r="AJ247" s="119" t="s">
        <v>56</v>
      </c>
      <c r="AK247" s="119" t="s">
        <v>56</v>
      </c>
      <c r="AL247" s="119" t="s">
        <v>56</v>
      </c>
      <c r="AM247" s="119">
        <v>0</v>
      </c>
      <c r="AN247" s="119">
        <v>0</v>
      </c>
      <c r="AO247" s="119">
        <v>4</v>
      </c>
      <c r="AP247" s="119">
        <v>2</v>
      </c>
      <c r="AQ247" s="119">
        <v>3</v>
      </c>
      <c r="AR247" s="119">
        <v>0</v>
      </c>
      <c r="AS247" s="119">
        <v>0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119">
        <v>0</v>
      </c>
      <c r="AZ247" s="119">
        <v>0</v>
      </c>
      <c r="BA247" s="119">
        <v>0</v>
      </c>
      <c r="BB247" s="119">
        <v>0</v>
      </c>
      <c r="BC247" s="119">
        <v>0</v>
      </c>
      <c r="BD247" s="119">
        <v>0</v>
      </c>
      <c r="BE247" s="119">
        <v>0</v>
      </c>
      <c r="BF247" s="119">
        <v>0</v>
      </c>
      <c r="BG247" s="119">
        <v>0</v>
      </c>
      <c r="BH247" s="119">
        <v>17</v>
      </c>
      <c r="BI247" s="119" t="s">
        <v>55</v>
      </c>
      <c r="BJ247" s="119" t="s">
        <v>55</v>
      </c>
      <c r="BK247" s="119" t="s">
        <v>55</v>
      </c>
      <c r="BL247" s="119">
        <v>0</v>
      </c>
      <c r="BM247" s="119" t="s">
        <v>544</v>
      </c>
    </row>
    <row r="248" spans="1:65" s="119" customFormat="1" ht="11.4" x14ac:dyDescent="0.2">
      <c r="A248" s="119" t="s">
        <v>124</v>
      </c>
      <c r="B248" s="119">
        <v>9</v>
      </c>
      <c r="C248" s="119">
        <v>1</v>
      </c>
      <c r="D248" s="119">
        <v>8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11.11</v>
      </c>
      <c r="P248" s="119">
        <v>88.89</v>
      </c>
      <c r="Q248" s="119">
        <v>0</v>
      </c>
      <c r="R248" s="119">
        <v>0</v>
      </c>
      <c r="S248" s="119">
        <v>0</v>
      </c>
      <c r="T248" s="119">
        <v>0</v>
      </c>
      <c r="U248" s="119">
        <v>0</v>
      </c>
      <c r="V248" s="119">
        <v>0</v>
      </c>
      <c r="W248" s="119">
        <v>0</v>
      </c>
      <c r="X248" s="119">
        <v>0</v>
      </c>
      <c r="Y248" s="119">
        <v>0</v>
      </c>
      <c r="Z248" s="119">
        <v>0</v>
      </c>
      <c r="AA248" s="119" t="s">
        <v>585</v>
      </c>
      <c r="AB248" s="119" t="s">
        <v>185</v>
      </c>
      <c r="AC248" s="119" t="s">
        <v>56</v>
      </c>
      <c r="AD248" s="119" t="s">
        <v>56</v>
      </c>
      <c r="AE248" s="119" t="s">
        <v>56</v>
      </c>
      <c r="AF248" s="119" t="s">
        <v>56</v>
      </c>
      <c r="AG248" s="119" t="s">
        <v>56</v>
      </c>
      <c r="AH248" s="119" t="s">
        <v>56</v>
      </c>
      <c r="AI248" s="119" t="s">
        <v>56</v>
      </c>
      <c r="AJ248" s="119" t="s">
        <v>56</v>
      </c>
      <c r="AK248" s="119" t="s">
        <v>56</v>
      </c>
      <c r="AL248" s="119" t="s">
        <v>56</v>
      </c>
      <c r="AM248" s="119">
        <v>0</v>
      </c>
      <c r="AN248" s="119">
        <v>1</v>
      </c>
      <c r="AO248" s="119">
        <v>3</v>
      </c>
      <c r="AP248" s="119">
        <v>3</v>
      </c>
      <c r="AQ248" s="119">
        <v>2</v>
      </c>
      <c r="AR248" s="119">
        <v>0</v>
      </c>
      <c r="AS248" s="119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119">
        <v>0</v>
      </c>
      <c r="AZ248" s="119">
        <v>0</v>
      </c>
      <c r="BA248" s="119">
        <v>0</v>
      </c>
      <c r="BB248" s="119">
        <v>0</v>
      </c>
      <c r="BC248" s="119">
        <v>0</v>
      </c>
      <c r="BD248" s="119">
        <v>0</v>
      </c>
      <c r="BE248" s="119">
        <v>0</v>
      </c>
      <c r="BF248" s="119">
        <v>0</v>
      </c>
      <c r="BG248" s="119">
        <v>0</v>
      </c>
      <c r="BH248" s="119">
        <v>16.899999999999999</v>
      </c>
      <c r="BI248" s="119" t="s">
        <v>55</v>
      </c>
      <c r="BJ248" s="119" t="s">
        <v>55</v>
      </c>
      <c r="BK248" s="119" t="s">
        <v>55</v>
      </c>
      <c r="BL248" s="119">
        <v>0</v>
      </c>
      <c r="BM248" s="119" t="s">
        <v>545</v>
      </c>
    </row>
    <row r="249" spans="1:65" s="119" customFormat="1" ht="11.4" x14ac:dyDescent="0.2">
      <c r="A249" s="119" t="s">
        <v>125</v>
      </c>
      <c r="B249" s="119">
        <v>9</v>
      </c>
      <c r="C249" s="119">
        <v>0</v>
      </c>
      <c r="D249" s="119">
        <v>8</v>
      </c>
      <c r="E249" s="119">
        <v>0</v>
      </c>
      <c r="F249" s="119">
        <v>1</v>
      </c>
      <c r="G249" s="119">
        <v>0</v>
      </c>
      <c r="H249" s="119">
        <v>0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88.89</v>
      </c>
      <c r="Q249" s="119">
        <v>0</v>
      </c>
      <c r="R249" s="119">
        <v>11.11</v>
      </c>
      <c r="S249" s="119">
        <v>0</v>
      </c>
      <c r="T249" s="119">
        <v>0</v>
      </c>
      <c r="U249" s="119">
        <v>0</v>
      </c>
      <c r="V249" s="119">
        <v>0</v>
      </c>
      <c r="W249" s="119">
        <v>0</v>
      </c>
      <c r="X249" s="119">
        <v>0</v>
      </c>
      <c r="Y249" s="119">
        <v>0</v>
      </c>
      <c r="Z249" s="119">
        <v>0</v>
      </c>
      <c r="AA249" s="119" t="s">
        <v>56</v>
      </c>
      <c r="AB249" s="119" t="s">
        <v>167</v>
      </c>
      <c r="AC249" s="119" t="s">
        <v>56</v>
      </c>
      <c r="AD249" s="119" t="s">
        <v>528</v>
      </c>
      <c r="AE249" s="119" t="s">
        <v>56</v>
      </c>
      <c r="AF249" s="119" t="s">
        <v>56</v>
      </c>
      <c r="AG249" s="119" t="s">
        <v>56</v>
      </c>
      <c r="AH249" s="119" t="s">
        <v>56</v>
      </c>
      <c r="AI249" s="119" t="s">
        <v>56</v>
      </c>
      <c r="AJ249" s="119" t="s">
        <v>56</v>
      </c>
      <c r="AK249" s="119" t="s">
        <v>56</v>
      </c>
      <c r="AL249" s="119" t="s">
        <v>56</v>
      </c>
      <c r="AM249" s="119">
        <v>0</v>
      </c>
      <c r="AN249" s="119">
        <v>1</v>
      </c>
      <c r="AO249" s="119">
        <v>1</v>
      </c>
      <c r="AP249" s="119">
        <v>2</v>
      </c>
      <c r="AQ249" s="119">
        <v>4</v>
      </c>
      <c r="AR249" s="119">
        <v>1</v>
      </c>
      <c r="AS249" s="119">
        <v>0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119">
        <v>0</v>
      </c>
      <c r="AZ249" s="119">
        <v>0</v>
      </c>
      <c r="BA249" s="119">
        <v>0</v>
      </c>
      <c r="BB249" s="119">
        <v>0</v>
      </c>
      <c r="BC249" s="119">
        <v>0</v>
      </c>
      <c r="BD249" s="119">
        <v>0</v>
      </c>
      <c r="BE249" s="119">
        <v>0</v>
      </c>
      <c r="BF249" s="119">
        <v>0</v>
      </c>
      <c r="BG249" s="119">
        <v>0</v>
      </c>
      <c r="BH249" s="119">
        <v>18.8</v>
      </c>
      <c r="BI249" s="119" t="s">
        <v>55</v>
      </c>
      <c r="BJ249" s="119" t="s">
        <v>55</v>
      </c>
      <c r="BK249" s="119" t="s">
        <v>55</v>
      </c>
      <c r="BL249" s="119">
        <v>0</v>
      </c>
      <c r="BM249" s="119" t="s">
        <v>544</v>
      </c>
    </row>
    <row r="250" spans="1:65" s="119" customFormat="1" ht="11.4" x14ac:dyDescent="0.2">
      <c r="A250" s="119" t="s">
        <v>125</v>
      </c>
      <c r="B250" s="119">
        <v>7</v>
      </c>
      <c r="C250" s="119">
        <v>2</v>
      </c>
      <c r="D250" s="119">
        <v>5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28.57</v>
      </c>
      <c r="P250" s="119">
        <v>71.430000000000007</v>
      </c>
      <c r="Q250" s="119">
        <v>0</v>
      </c>
      <c r="R250" s="119">
        <v>0</v>
      </c>
      <c r="S250" s="119">
        <v>0</v>
      </c>
      <c r="T250" s="119">
        <v>0</v>
      </c>
      <c r="U250" s="119">
        <v>0</v>
      </c>
      <c r="V250" s="119">
        <v>0</v>
      </c>
      <c r="W250" s="119">
        <v>0</v>
      </c>
      <c r="X250" s="119">
        <v>0</v>
      </c>
      <c r="Y250" s="119">
        <v>0</v>
      </c>
      <c r="Z250" s="119">
        <v>0</v>
      </c>
      <c r="AA250" s="119" t="s">
        <v>586</v>
      </c>
      <c r="AB250" s="119" t="s">
        <v>184</v>
      </c>
      <c r="AC250" s="119" t="s">
        <v>56</v>
      </c>
      <c r="AD250" s="119" t="s">
        <v>56</v>
      </c>
      <c r="AE250" s="119" t="s">
        <v>56</v>
      </c>
      <c r="AF250" s="119" t="s">
        <v>56</v>
      </c>
      <c r="AG250" s="119" t="s">
        <v>56</v>
      </c>
      <c r="AH250" s="119" t="s">
        <v>56</v>
      </c>
      <c r="AI250" s="119" t="s">
        <v>56</v>
      </c>
      <c r="AJ250" s="119" t="s">
        <v>56</v>
      </c>
      <c r="AK250" s="119" t="s">
        <v>56</v>
      </c>
      <c r="AL250" s="119" t="s">
        <v>56</v>
      </c>
      <c r="AM250" s="119">
        <v>0</v>
      </c>
      <c r="AN250" s="119">
        <v>2</v>
      </c>
      <c r="AO250" s="119">
        <v>2</v>
      </c>
      <c r="AP250" s="119">
        <v>1</v>
      </c>
      <c r="AQ250" s="119">
        <v>2</v>
      </c>
      <c r="AR250" s="119">
        <v>0</v>
      </c>
      <c r="AS250" s="119">
        <v>0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119">
        <v>0</v>
      </c>
      <c r="AZ250" s="119">
        <v>0</v>
      </c>
      <c r="BA250" s="119">
        <v>0</v>
      </c>
      <c r="BB250" s="119">
        <v>0</v>
      </c>
      <c r="BC250" s="119">
        <v>0</v>
      </c>
      <c r="BD250" s="119">
        <v>0</v>
      </c>
      <c r="BE250" s="119">
        <v>0</v>
      </c>
      <c r="BF250" s="119">
        <v>0</v>
      </c>
      <c r="BG250" s="119">
        <v>0</v>
      </c>
      <c r="BH250" s="119">
        <v>14.6</v>
      </c>
      <c r="BI250" s="119" t="s">
        <v>55</v>
      </c>
      <c r="BJ250" s="119" t="s">
        <v>55</v>
      </c>
      <c r="BK250" s="119" t="s">
        <v>55</v>
      </c>
      <c r="BL250" s="119">
        <v>0</v>
      </c>
      <c r="BM250" s="119" t="s">
        <v>545</v>
      </c>
    </row>
    <row r="251" spans="1:65" s="119" customFormat="1" ht="11.4" x14ac:dyDescent="0.2">
      <c r="A251" s="119" t="s">
        <v>126</v>
      </c>
      <c r="B251" s="119">
        <v>10</v>
      </c>
      <c r="C251" s="119">
        <v>2</v>
      </c>
      <c r="D251" s="119">
        <v>7</v>
      </c>
      <c r="E251" s="119">
        <v>0</v>
      </c>
      <c r="F251" s="119">
        <v>1</v>
      </c>
      <c r="G251" s="119">
        <v>0</v>
      </c>
      <c r="H251" s="119">
        <v>0</v>
      </c>
      <c r="I251" s="119">
        <v>0</v>
      </c>
      <c r="J251" s="119">
        <v>0</v>
      </c>
      <c r="K251" s="119">
        <v>0</v>
      </c>
      <c r="L251" s="119">
        <v>0</v>
      </c>
      <c r="M251" s="119">
        <v>0</v>
      </c>
      <c r="N251" s="119">
        <v>0</v>
      </c>
      <c r="O251" s="119">
        <v>20</v>
      </c>
      <c r="P251" s="119">
        <v>70</v>
      </c>
      <c r="Q251" s="119">
        <v>0</v>
      </c>
      <c r="R251" s="119">
        <v>10</v>
      </c>
      <c r="S251" s="119">
        <v>0</v>
      </c>
      <c r="T251" s="119">
        <v>0</v>
      </c>
      <c r="U251" s="119">
        <v>0</v>
      </c>
      <c r="V251" s="119">
        <v>0</v>
      </c>
      <c r="W251" s="119">
        <v>0</v>
      </c>
      <c r="X251" s="119">
        <v>0</v>
      </c>
      <c r="Y251" s="119">
        <v>0</v>
      </c>
      <c r="Z251" s="119">
        <v>0</v>
      </c>
      <c r="AA251" s="119" t="s">
        <v>462</v>
      </c>
      <c r="AB251" s="119" t="s">
        <v>488</v>
      </c>
      <c r="AC251" s="119" t="s">
        <v>56</v>
      </c>
      <c r="AD251" s="119" t="s">
        <v>587</v>
      </c>
      <c r="AE251" s="119" t="s">
        <v>56</v>
      </c>
      <c r="AF251" s="119" t="s">
        <v>56</v>
      </c>
      <c r="AG251" s="119" t="s">
        <v>56</v>
      </c>
      <c r="AH251" s="119" t="s">
        <v>56</v>
      </c>
      <c r="AI251" s="119" t="s">
        <v>56</v>
      </c>
      <c r="AJ251" s="119" t="s">
        <v>56</v>
      </c>
      <c r="AK251" s="119" t="s">
        <v>56</v>
      </c>
      <c r="AL251" s="119" t="s">
        <v>56</v>
      </c>
      <c r="AM251" s="119">
        <v>0</v>
      </c>
      <c r="AN251" s="119">
        <v>1</v>
      </c>
      <c r="AO251" s="119">
        <v>4</v>
      </c>
      <c r="AP251" s="119">
        <v>2</v>
      </c>
      <c r="AQ251" s="119">
        <v>3</v>
      </c>
      <c r="AR251" s="119">
        <v>0</v>
      </c>
      <c r="AS251" s="119">
        <v>0</v>
      </c>
      <c r="AT251" s="119">
        <v>0</v>
      </c>
      <c r="AU251" s="119">
        <v>0</v>
      </c>
      <c r="AV251" s="119">
        <v>0</v>
      </c>
      <c r="AW251" s="119">
        <v>0</v>
      </c>
      <c r="AX251" s="119">
        <v>0</v>
      </c>
      <c r="AY251" s="119">
        <v>0</v>
      </c>
      <c r="AZ251" s="119">
        <v>0</v>
      </c>
      <c r="BA251" s="119">
        <v>0</v>
      </c>
      <c r="BB251" s="119">
        <v>0</v>
      </c>
      <c r="BC251" s="119">
        <v>0</v>
      </c>
      <c r="BD251" s="119">
        <v>0</v>
      </c>
      <c r="BE251" s="119">
        <v>0</v>
      </c>
      <c r="BF251" s="119">
        <v>0</v>
      </c>
      <c r="BG251" s="119">
        <v>0</v>
      </c>
      <c r="BH251" s="119">
        <v>16.7</v>
      </c>
      <c r="BI251" s="119" t="s">
        <v>55</v>
      </c>
      <c r="BJ251" s="119" t="s">
        <v>55</v>
      </c>
      <c r="BK251" s="119" t="s">
        <v>55</v>
      </c>
      <c r="BL251" s="119">
        <v>0</v>
      </c>
      <c r="BM251" s="119" t="s">
        <v>544</v>
      </c>
    </row>
    <row r="252" spans="1:65" s="119" customFormat="1" ht="11.4" x14ac:dyDescent="0.2">
      <c r="A252" s="119" t="s">
        <v>126</v>
      </c>
      <c r="B252" s="119">
        <v>11</v>
      </c>
      <c r="C252" s="119">
        <v>1</v>
      </c>
      <c r="D252" s="119">
        <v>9</v>
      </c>
      <c r="E252" s="119">
        <v>0</v>
      </c>
      <c r="F252" s="119">
        <v>1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9.0909999999999993</v>
      </c>
      <c r="P252" s="119">
        <v>81.819999999999993</v>
      </c>
      <c r="Q252" s="119">
        <v>0</v>
      </c>
      <c r="R252" s="119">
        <v>9.0909999999999993</v>
      </c>
      <c r="S252" s="119">
        <v>0</v>
      </c>
      <c r="T252" s="119">
        <v>0</v>
      </c>
      <c r="U252" s="119">
        <v>0</v>
      </c>
      <c r="V252" s="119">
        <v>0</v>
      </c>
      <c r="W252" s="119">
        <v>0</v>
      </c>
      <c r="X252" s="119">
        <v>0</v>
      </c>
      <c r="Y252" s="119">
        <v>0</v>
      </c>
      <c r="Z252" s="119">
        <v>0</v>
      </c>
      <c r="AA252" s="119" t="s">
        <v>588</v>
      </c>
      <c r="AB252" s="119" t="s">
        <v>79</v>
      </c>
      <c r="AC252" s="119" t="s">
        <v>56</v>
      </c>
      <c r="AD252" s="119" t="s">
        <v>452</v>
      </c>
      <c r="AE252" s="119" t="s">
        <v>56</v>
      </c>
      <c r="AF252" s="119" t="s">
        <v>56</v>
      </c>
      <c r="AG252" s="119" t="s">
        <v>56</v>
      </c>
      <c r="AH252" s="119" t="s">
        <v>56</v>
      </c>
      <c r="AI252" s="119" t="s">
        <v>56</v>
      </c>
      <c r="AJ252" s="119" t="s">
        <v>56</v>
      </c>
      <c r="AK252" s="119" t="s">
        <v>56</v>
      </c>
      <c r="AL252" s="119" t="s">
        <v>56</v>
      </c>
      <c r="AM252" s="119">
        <v>0</v>
      </c>
      <c r="AN252" s="119">
        <v>2</v>
      </c>
      <c r="AO252" s="119">
        <v>2</v>
      </c>
      <c r="AP252" s="119">
        <v>2</v>
      </c>
      <c r="AQ252" s="119">
        <v>4</v>
      </c>
      <c r="AR252" s="119">
        <v>1</v>
      </c>
      <c r="AS252" s="119">
        <v>0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119">
        <v>0</v>
      </c>
      <c r="AZ252" s="119">
        <v>0</v>
      </c>
      <c r="BA252" s="119">
        <v>0</v>
      </c>
      <c r="BB252" s="119">
        <v>0</v>
      </c>
      <c r="BC252" s="119">
        <v>0</v>
      </c>
      <c r="BD252" s="119">
        <v>0</v>
      </c>
      <c r="BE252" s="119">
        <v>0</v>
      </c>
      <c r="BF252" s="119">
        <v>0</v>
      </c>
      <c r="BG252" s="119">
        <v>0</v>
      </c>
      <c r="BH252" s="119">
        <v>17.100000000000001</v>
      </c>
      <c r="BI252" s="119">
        <v>18.8</v>
      </c>
      <c r="BJ252" s="119">
        <v>24.4</v>
      </c>
      <c r="BK252" s="119">
        <v>25.6</v>
      </c>
      <c r="BL252" s="119">
        <v>0</v>
      </c>
      <c r="BM252" s="119" t="s">
        <v>545</v>
      </c>
    </row>
    <row r="253" spans="1:65" s="119" customFormat="1" ht="11.4" x14ac:dyDescent="0.2">
      <c r="A253" s="119" t="s">
        <v>127</v>
      </c>
      <c r="B253" s="119">
        <v>4</v>
      </c>
      <c r="C253" s="119">
        <v>0</v>
      </c>
      <c r="D253" s="119">
        <v>4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100</v>
      </c>
      <c r="Q253" s="119">
        <v>0</v>
      </c>
      <c r="R253" s="119">
        <v>0</v>
      </c>
      <c r="S253" s="119">
        <v>0</v>
      </c>
      <c r="T253" s="119">
        <v>0</v>
      </c>
      <c r="U253" s="119">
        <v>0</v>
      </c>
      <c r="V253" s="119">
        <v>0</v>
      </c>
      <c r="W253" s="119">
        <v>0</v>
      </c>
      <c r="X253" s="119">
        <v>0</v>
      </c>
      <c r="Y253" s="119">
        <v>0</v>
      </c>
      <c r="Z253" s="119">
        <v>0</v>
      </c>
      <c r="AA253" s="119" t="s">
        <v>56</v>
      </c>
      <c r="AB253" s="119" t="s">
        <v>502</v>
      </c>
      <c r="AC253" s="119" t="s">
        <v>56</v>
      </c>
      <c r="AD253" s="119" t="s">
        <v>56</v>
      </c>
      <c r="AE253" s="119" t="s">
        <v>56</v>
      </c>
      <c r="AF253" s="119" t="s">
        <v>56</v>
      </c>
      <c r="AG253" s="119" t="s">
        <v>56</v>
      </c>
      <c r="AH253" s="119" t="s">
        <v>56</v>
      </c>
      <c r="AI253" s="119" t="s">
        <v>56</v>
      </c>
      <c r="AJ253" s="119" t="s">
        <v>56</v>
      </c>
      <c r="AK253" s="119" t="s">
        <v>56</v>
      </c>
      <c r="AL253" s="119" t="s">
        <v>56</v>
      </c>
      <c r="AM253" s="119">
        <v>0</v>
      </c>
      <c r="AN253" s="119">
        <v>1</v>
      </c>
      <c r="AO253" s="119">
        <v>1</v>
      </c>
      <c r="AP253" s="119">
        <v>1</v>
      </c>
      <c r="AQ253" s="119">
        <v>1</v>
      </c>
      <c r="AR253" s="119">
        <v>0</v>
      </c>
      <c r="AS253" s="119">
        <v>0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119">
        <v>0</v>
      </c>
      <c r="AZ253" s="119">
        <v>0</v>
      </c>
      <c r="BA253" s="119">
        <v>0</v>
      </c>
      <c r="BB253" s="119">
        <v>0</v>
      </c>
      <c r="BC253" s="119">
        <v>0</v>
      </c>
      <c r="BD253" s="119">
        <v>0</v>
      </c>
      <c r="BE253" s="119">
        <v>0</v>
      </c>
      <c r="BF253" s="119">
        <v>0</v>
      </c>
      <c r="BG253" s="119">
        <v>0</v>
      </c>
      <c r="BH253" s="119">
        <v>14.8</v>
      </c>
      <c r="BI253" s="119" t="s">
        <v>55</v>
      </c>
      <c r="BJ253" s="119" t="s">
        <v>55</v>
      </c>
      <c r="BK253" s="119" t="s">
        <v>55</v>
      </c>
      <c r="BL253" s="119">
        <v>0</v>
      </c>
      <c r="BM253" s="119" t="s">
        <v>544</v>
      </c>
    </row>
    <row r="254" spans="1:65" s="119" customFormat="1" ht="11.4" x14ac:dyDescent="0.2">
      <c r="A254" s="119" t="s">
        <v>127</v>
      </c>
      <c r="B254" s="119">
        <v>6</v>
      </c>
      <c r="C254" s="119">
        <v>0</v>
      </c>
      <c r="D254" s="119">
        <v>4</v>
      </c>
      <c r="E254" s="119">
        <v>0</v>
      </c>
      <c r="F254" s="119">
        <v>2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19">
        <v>66.67</v>
      </c>
      <c r="Q254" s="119">
        <v>0</v>
      </c>
      <c r="R254" s="119">
        <v>33.33</v>
      </c>
      <c r="S254" s="119">
        <v>0</v>
      </c>
      <c r="T254" s="119">
        <v>0</v>
      </c>
      <c r="U254" s="119">
        <v>0</v>
      </c>
      <c r="V254" s="119">
        <v>0</v>
      </c>
      <c r="W254" s="119">
        <v>0</v>
      </c>
      <c r="X254" s="119">
        <v>0</v>
      </c>
      <c r="Y254" s="119">
        <v>0</v>
      </c>
      <c r="Z254" s="119">
        <v>0</v>
      </c>
      <c r="AA254" s="119" t="s">
        <v>56</v>
      </c>
      <c r="AB254" s="119" t="s">
        <v>495</v>
      </c>
      <c r="AC254" s="119" t="s">
        <v>56</v>
      </c>
      <c r="AD254" s="119" t="s">
        <v>493</v>
      </c>
      <c r="AE254" s="119" t="s">
        <v>56</v>
      </c>
      <c r="AF254" s="119" t="s">
        <v>56</v>
      </c>
      <c r="AG254" s="119" t="s">
        <v>56</v>
      </c>
      <c r="AH254" s="119" t="s">
        <v>56</v>
      </c>
      <c r="AI254" s="119" t="s">
        <v>56</v>
      </c>
      <c r="AJ254" s="119" t="s">
        <v>56</v>
      </c>
      <c r="AK254" s="119" t="s">
        <v>56</v>
      </c>
      <c r="AL254" s="119" t="s">
        <v>56</v>
      </c>
      <c r="AM254" s="119">
        <v>0</v>
      </c>
      <c r="AN254" s="119">
        <v>0</v>
      </c>
      <c r="AO254" s="119">
        <v>1</v>
      </c>
      <c r="AP254" s="119">
        <v>5</v>
      </c>
      <c r="AQ254" s="119">
        <v>0</v>
      </c>
      <c r="AR254" s="119">
        <v>0</v>
      </c>
      <c r="AS254" s="119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119">
        <v>0</v>
      </c>
      <c r="AZ254" s="119">
        <v>0</v>
      </c>
      <c r="BA254" s="119">
        <v>0</v>
      </c>
      <c r="BB254" s="119">
        <v>0</v>
      </c>
      <c r="BC254" s="119">
        <v>0</v>
      </c>
      <c r="BD254" s="119">
        <v>0</v>
      </c>
      <c r="BE254" s="119">
        <v>0</v>
      </c>
      <c r="BF254" s="119">
        <v>0</v>
      </c>
      <c r="BG254" s="119">
        <v>0</v>
      </c>
      <c r="BH254" s="119">
        <v>16.2</v>
      </c>
      <c r="BI254" s="119" t="s">
        <v>55</v>
      </c>
      <c r="BJ254" s="119" t="s">
        <v>55</v>
      </c>
      <c r="BK254" s="119" t="s">
        <v>55</v>
      </c>
      <c r="BL254" s="119">
        <v>0</v>
      </c>
      <c r="BM254" s="119" t="s">
        <v>545</v>
      </c>
    </row>
    <row r="255" spans="1:65" s="119" customFormat="1" ht="11.4" x14ac:dyDescent="0.2">
      <c r="A255" s="119" t="s">
        <v>128</v>
      </c>
      <c r="B255" s="119">
        <v>12</v>
      </c>
      <c r="C255" s="119">
        <v>3</v>
      </c>
      <c r="D255" s="119">
        <v>9</v>
      </c>
      <c r="E255" s="119">
        <v>0</v>
      </c>
      <c r="F255" s="119">
        <v>0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25</v>
      </c>
      <c r="P255" s="119">
        <v>75</v>
      </c>
      <c r="Q255" s="119">
        <v>0</v>
      </c>
      <c r="R255" s="119">
        <v>0</v>
      </c>
      <c r="S255" s="119">
        <v>0</v>
      </c>
      <c r="T255" s="119">
        <v>0</v>
      </c>
      <c r="U255" s="119">
        <v>0</v>
      </c>
      <c r="V255" s="119">
        <v>0</v>
      </c>
      <c r="W255" s="119">
        <v>0</v>
      </c>
      <c r="X255" s="119">
        <v>0</v>
      </c>
      <c r="Y255" s="119">
        <v>0</v>
      </c>
      <c r="Z255" s="119">
        <v>0</v>
      </c>
      <c r="AA255" s="119" t="s">
        <v>421</v>
      </c>
      <c r="AB255" s="119" t="s">
        <v>172</v>
      </c>
      <c r="AC255" s="119" t="s">
        <v>56</v>
      </c>
      <c r="AD255" s="119" t="s">
        <v>56</v>
      </c>
      <c r="AE255" s="119" t="s">
        <v>56</v>
      </c>
      <c r="AF255" s="119" t="s">
        <v>56</v>
      </c>
      <c r="AG255" s="119" t="s">
        <v>56</v>
      </c>
      <c r="AH255" s="119" t="s">
        <v>56</v>
      </c>
      <c r="AI255" s="119" t="s">
        <v>56</v>
      </c>
      <c r="AJ255" s="119" t="s">
        <v>56</v>
      </c>
      <c r="AK255" s="119" t="s">
        <v>56</v>
      </c>
      <c r="AL255" s="119" t="s">
        <v>56</v>
      </c>
      <c r="AM255" s="119">
        <v>0</v>
      </c>
      <c r="AN255" s="119">
        <v>0</v>
      </c>
      <c r="AO255" s="119">
        <v>7</v>
      </c>
      <c r="AP255" s="119">
        <v>3</v>
      </c>
      <c r="AQ255" s="119">
        <v>2</v>
      </c>
      <c r="AR255" s="119">
        <v>0</v>
      </c>
      <c r="AS255" s="119">
        <v>0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119">
        <v>0</v>
      </c>
      <c r="AZ255" s="119">
        <v>0</v>
      </c>
      <c r="BA255" s="119">
        <v>0</v>
      </c>
      <c r="BB255" s="119">
        <v>0</v>
      </c>
      <c r="BC255" s="119">
        <v>0</v>
      </c>
      <c r="BD255" s="119">
        <v>0</v>
      </c>
      <c r="BE255" s="119">
        <v>0</v>
      </c>
      <c r="BF255" s="119">
        <v>0</v>
      </c>
      <c r="BG255" s="119">
        <v>0</v>
      </c>
      <c r="BH255" s="119">
        <v>15.2</v>
      </c>
      <c r="BI255" s="119">
        <v>14.5</v>
      </c>
      <c r="BJ255" s="119">
        <v>20.3</v>
      </c>
      <c r="BK255" s="119">
        <v>22.7</v>
      </c>
      <c r="BL255" s="119">
        <v>0</v>
      </c>
      <c r="BM255" s="119" t="s">
        <v>544</v>
      </c>
    </row>
    <row r="256" spans="1:65" s="119" customFormat="1" ht="11.4" x14ac:dyDescent="0.2">
      <c r="A256" s="119" t="s">
        <v>128</v>
      </c>
      <c r="B256" s="119">
        <v>7</v>
      </c>
      <c r="C256" s="119">
        <v>2</v>
      </c>
      <c r="D256" s="119">
        <v>5</v>
      </c>
      <c r="E256" s="119">
        <v>0</v>
      </c>
      <c r="F256" s="119">
        <v>0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28.57</v>
      </c>
      <c r="P256" s="119">
        <v>71.430000000000007</v>
      </c>
      <c r="Q256" s="119">
        <v>0</v>
      </c>
      <c r="R256" s="119">
        <v>0</v>
      </c>
      <c r="S256" s="119">
        <v>0</v>
      </c>
      <c r="T256" s="119">
        <v>0</v>
      </c>
      <c r="U256" s="119">
        <v>0</v>
      </c>
      <c r="V256" s="119">
        <v>0</v>
      </c>
      <c r="W256" s="119">
        <v>0</v>
      </c>
      <c r="X256" s="119">
        <v>0</v>
      </c>
      <c r="Y256" s="119">
        <v>0</v>
      </c>
      <c r="Z256" s="119">
        <v>0</v>
      </c>
      <c r="AA256" s="119" t="s">
        <v>589</v>
      </c>
      <c r="AB256" s="119" t="s">
        <v>581</v>
      </c>
      <c r="AC256" s="119" t="s">
        <v>56</v>
      </c>
      <c r="AD256" s="119" t="s">
        <v>56</v>
      </c>
      <c r="AE256" s="119" t="s">
        <v>56</v>
      </c>
      <c r="AF256" s="119" t="s">
        <v>56</v>
      </c>
      <c r="AG256" s="119" t="s">
        <v>56</v>
      </c>
      <c r="AH256" s="119" t="s">
        <v>56</v>
      </c>
      <c r="AI256" s="119" t="s">
        <v>56</v>
      </c>
      <c r="AJ256" s="119" t="s">
        <v>56</v>
      </c>
      <c r="AK256" s="119" t="s">
        <v>56</v>
      </c>
      <c r="AL256" s="119" t="s">
        <v>56</v>
      </c>
      <c r="AM256" s="119">
        <v>0</v>
      </c>
      <c r="AN256" s="119">
        <v>2</v>
      </c>
      <c r="AO256" s="119">
        <v>3</v>
      </c>
      <c r="AP256" s="119">
        <v>2</v>
      </c>
      <c r="AQ256" s="119">
        <v>0</v>
      </c>
      <c r="AR256" s="119">
        <v>0</v>
      </c>
      <c r="AS256" s="119">
        <v>0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119">
        <v>0</v>
      </c>
      <c r="AZ256" s="119">
        <v>0</v>
      </c>
      <c r="BA256" s="119">
        <v>0</v>
      </c>
      <c r="BB256" s="119">
        <v>0</v>
      </c>
      <c r="BC256" s="119">
        <v>0</v>
      </c>
      <c r="BD256" s="119">
        <v>0</v>
      </c>
      <c r="BE256" s="119">
        <v>0</v>
      </c>
      <c r="BF256" s="119">
        <v>0</v>
      </c>
      <c r="BG256" s="119">
        <v>0</v>
      </c>
      <c r="BH256" s="119">
        <v>12.3</v>
      </c>
      <c r="BI256" s="119" t="s">
        <v>55</v>
      </c>
      <c r="BJ256" s="119" t="s">
        <v>55</v>
      </c>
      <c r="BK256" s="119" t="s">
        <v>55</v>
      </c>
      <c r="BL256" s="119">
        <v>0</v>
      </c>
      <c r="BM256" s="119" t="s">
        <v>545</v>
      </c>
    </row>
    <row r="257" spans="1:65" s="119" customFormat="1" ht="11.4" x14ac:dyDescent="0.2">
      <c r="A257" s="119" t="s">
        <v>130</v>
      </c>
      <c r="B257" s="119">
        <v>6</v>
      </c>
      <c r="C257" s="119">
        <v>1</v>
      </c>
      <c r="D257" s="119">
        <v>5</v>
      </c>
      <c r="E257" s="119">
        <v>0</v>
      </c>
      <c r="F257" s="119">
        <v>0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0</v>
      </c>
      <c r="N257" s="119">
        <v>0</v>
      </c>
      <c r="O257" s="119">
        <v>16.670000000000002</v>
      </c>
      <c r="P257" s="119">
        <v>83.33</v>
      </c>
      <c r="Q257" s="119">
        <v>0</v>
      </c>
      <c r="R257" s="119">
        <v>0</v>
      </c>
      <c r="S257" s="119">
        <v>0</v>
      </c>
      <c r="T257" s="119">
        <v>0</v>
      </c>
      <c r="U257" s="119">
        <v>0</v>
      </c>
      <c r="V257" s="119">
        <v>0</v>
      </c>
      <c r="W257" s="119">
        <v>0</v>
      </c>
      <c r="X257" s="119">
        <v>0</v>
      </c>
      <c r="Y257" s="119">
        <v>0</v>
      </c>
      <c r="Z257" s="119">
        <v>0</v>
      </c>
      <c r="AA257" s="119" t="s">
        <v>590</v>
      </c>
      <c r="AB257" s="119" t="s">
        <v>504</v>
      </c>
      <c r="AC257" s="119" t="s">
        <v>56</v>
      </c>
      <c r="AD257" s="119" t="s">
        <v>56</v>
      </c>
      <c r="AE257" s="119" t="s">
        <v>56</v>
      </c>
      <c r="AF257" s="119" t="s">
        <v>56</v>
      </c>
      <c r="AG257" s="119" t="s">
        <v>56</v>
      </c>
      <c r="AH257" s="119" t="s">
        <v>56</v>
      </c>
      <c r="AI257" s="119" t="s">
        <v>56</v>
      </c>
      <c r="AJ257" s="119" t="s">
        <v>56</v>
      </c>
      <c r="AK257" s="119" t="s">
        <v>56</v>
      </c>
      <c r="AL257" s="119" t="s">
        <v>56</v>
      </c>
      <c r="AM257" s="119">
        <v>0</v>
      </c>
      <c r="AN257" s="119">
        <v>0</v>
      </c>
      <c r="AO257" s="119">
        <v>2</v>
      </c>
      <c r="AP257" s="119">
        <v>3</v>
      </c>
      <c r="AQ257" s="119">
        <v>0</v>
      </c>
      <c r="AR257" s="119">
        <v>1</v>
      </c>
      <c r="AS257" s="119">
        <v>0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119">
        <v>0</v>
      </c>
      <c r="AZ257" s="119">
        <v>0</v>
      </c>
      <c r="BA257" s="119">
        <v>0</v>
      </c>
      <c r="BB257" s="119">
        <v>0</v>
      </c>
      <c r="BC257" s="119">
        <v>0</v>
      </c>
      <c r="BD257" s="119">
        <v>0</v>
      </c>
      <c r="BE257" s="119">
        <v>0</v>
      </c>
      <c r="BF257" s="119">
        <v>0</v>
      </c>
      <c r="BG257" s="119">
        <v>0</v>
      </c>
      <c r="BH257" s="119">
        <v>17.5</v>
      </c>
      <c r="BI257" s="119" t="s">
        <v>55</v>
      </c>
      <c r="BJ257" s="119" t="s">
        <v>55</v>
      </c>
      <c r="BK257" s="119" t="s">
        <v>55</v>
      </c>
      <c r="BL257" s="119">
        <v>0</v>
      </c>
      <c r="BM257" s="119" t="s">
        <v>544</v>
      </c>
    </row>
    <row r="258" spans="1:65" s="119" customFormat="1" ht="11.4" x14ac:dyDescent="0.2">
      <c r="A258" s="119" t="s">
        <v>130</v>
      </c>
      <c r="B258" s="119">
        <v>5</v>
      </c>
      <c r="C258" s="119">
        <v>0</v>
      </c>
      <c r="D258" s="119">
        <v>5</v>
      </c>
      <c r="E258" s="119">
        <v>0</v>
      </c>
      <c r="F258" s="119">
        <v>0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0</v>
      </c>
      <c r="P258" s="119">
        <v>100</v>
      </c>
      <c r="Q258" s="119">
        <v>0</v>
      </c>
      <c r="R258" s="119">
        <v>0</v>
      </c>
      <c r="S258" s="119">
        <v>0</v>
      </c>
      <c r="T258" s="119">
        <v>0</v>
      </c>
      <c r="U258" s="119">
        <v>0</v>
      </c>
      <c r="V258" s="119">
        <v>0</v>
      </c>
      <c r="W258" s="119">
        <v>0</v>
      </c>
      <c r="X258" s="119">
        <v>0</v>
      </c>
      <c r="Y258" s="119">
        <v>0</v>
      </c>
      <c r="Z258" s="119">
        <v>0</v>
      </c>
      <c r="AA258" s="119" t="s">
        <v>56</v>
      </c>
      <c r="AB258" s="119" t="s">
        <v>456</v>
      </c>
      <c r="AC258" s="119" t="s">
        <v>56</v>
      </c>
      <c r="AD258" s="119" t="s">
        <v>56</v>
      </c>
      <c r="AE258" s="119" t="s">
        <v>56</v>
      </c>
      <c r="AF258" s="119" t="s">
        <v>56</v>
      </c>
      <c r="AG258" s="119" t="s">
        <v>56</v>
      </c>
      <c r="AH258" s="119" t="s">
        <v>56</v>
      </c>
      <c r="AI258" s="119" t="s">
        <v>56</v>
      </c>
      <c r="AJ258" s="119" t="s">
        <v>56</v>
      </c>
      <c r="AK258" s="119" t="s">
        <v>56</v>
      </c>
      <c r="AL258" s="119" t="s">
        <v>56</v>
      </c>
      <c r="AM258" s="119">
        <v>0</v>
      </c>
      <c r="AN258" s="119">
        <v>0</v>
      </c>
      <c r="AO258" s="119">
        <v>0</v>
      </c>
      <c r="AP258" s="119">
        <v>2</v>
      </c>
      <c r="AQ258" s="119">
        <v>1</v>
      </c>
      <c r="AR258" s="119">
        <v>2</v>
      </c>
      <c r="AS258" s="119">
        <v>0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119">
        <v>0</v>
      </c>
      <c r="AZ258" s="119">
        <v>0</v>
      </c>
      <c r="BA258" s="119">
        <v>0</v>
      </c>
      <c r="BB258" s="119">
        <v>0</v>
      </c>
      <c r="BC258" s="119">
        <v>0</v>
      </c>
      <c r="BD258" s="119">
        <v>0</v>
      </c>
      <c r="BE258" s="119">
        <v>0</v>
      </c>
      <c r="BF258" s="119">
        <v>0</v>
      </c>
      <c r="BG258" s="119">
        <v>0</v>
      </c>
      <c r="BH258" s="119">
        <v>22.3</v>
      </c>
      <c r="BI258" s="119" t="s">
        <v>55</v>
      </c>
      <c r="BJ258" s="119" t="s">
        <v>55</v>
      </c>
      <c r="BK258" s="119" t="s">
        <v>55</v>
      </c>
      <c r="BL258" s="119">
        <v>0</v>
      </c>
      <c r="BM258" s="119" t="s">
        <v>545</v>
      </c>
    </row>
    <row r="259" spans="1:65" s="119" customFormat="1" ht="11.4" x14ac:dyDescent="0.2">
      <c r="A259" s="119" t="s">
        <v>131</v>
      </c>
      <c r="B259" s="119">
        <v>5</v>
      </c>
      <c r="C259" s="119">
        <v>1</v>
      </c>
      <c r="D259" s="119">
        <v>2</v>
      </c>
      <c r="E259" s="119">
        <v>1</v>
      </c>
      <c r="F259" s="119">
        <v>0</v>
      </c>
      <c r="G259" s="119">
        <v>1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20</v>
      </c>
      <c r="P259" s="119">
        <v>40</v>
      </c>
      <c r="Q259" s="119">
        <v>20</v>
      </c>
      <c r="R259" s="119">
        <v>0</v>
      </c>
      <c r="S259" s="119">
        <v>20</v>
      </c>
      <c r="T259" s="119">
        <v>0</v>
      </c>
      <c r="U259" s="119">
        <v>0</v>
      </c>
      <c r="V259" s="119">
        <v>0</v>
      </c>
      <c r="W259" s="119">
        <v>0</v>
      </c>
      <c r="X259" s="119">
        <v>0</v>
      </c>
      <c r="Y259" s="119">
        <v>0</v>
      </c>
      <c r="Z259" s="119">
        <v>0</v>
      </c>
      <c r="AA259" s="119" t="s">
        <v>456</v>
      </c>
      <c r="AB259" s="119" t="s">
        <v>591</v>
      </c>
      <c r="AC259" s="119" t="s">
        <v>512</v>
      </c>
      <c r="AD259" s="119" t="s">
        <v>56</v>
      </c>
      <c r="AE259" s="119" t="s">
        <v>592</v>
      </c>
      <c r="AF259" s="119" t="s">
        <v>56</v>
      </c>
      <c r="AG259" s="119" t="s">
        <v>56</v>
      </c>
      <c r="AH259" s="119" t="s">
        <v>56</v>
      </c>
      <c r="AI259" s="119" t="s">
        <v>56</v>
      </c>
      <c r="AJ259" s="119" t="s">
        <v>56</v>
      </c>
      <c r="AK259" s="119" t="s">
        <v>56</v>
      </c>
      <c r="AL259" s="119" t="s">
        <v>56</v>
      </c>
      <c r="AM259" s="119">
        <v>0</v>
      </c>
      <c r="AN259" s="119">
        <v>0</v>
      </c>
      <c r="AO259" s="119">
        <v>3</v>
      </c>
      <c r="AP259" s="119">
        <v>1</v>
      </c>
      <c r="AQ259" s="119">
        <v>1</v>
      </c>
      <c r="AR259" s="119">
        <v>0</v>
      </c>
      <c r="AS259" s="119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119">
        <v>0</v>
      </c>
      <c r="AZ259" s="119">
        <v>0</v>
      </c>
      <c r="BA259" s="119">
        <v>0</v>
      </c>
      <c r="BB259" s="119">
        <v>0</v>
      </c>
      <c r="BC259" s="119">
        <v>0</v>
      </c>
      <c r="BD259" s="119">
        <v>0</v>
      </c>
      <c r="BE259" s="119">
        <v>0</v>
      </c>
      <c r="BF259" s="119">
        <v>0</v>
      </c>
      <c r="BG259" s="119">
        <v>0</v>
      </c>
      <c r="BH259" s="119">
        <v>14.6</v>
      </c>
      <c r="BI259" s="119" t="s">
        <v>55</v>
      </c>
      <c r="BJ259" s="119" t="s">
        <v>55</v>
      </c>
      <c r="BK259" s="119" t="s">
        <v>55</v>
      </c>
      <c r="BL259" s="119">
        <v>0</v>
      </c>
      <c r="BM259" s="119" t="s">
        <v>544</v>
      </c>
    </row>
    <row r="260" spans="1:65" s="119" customFormat="1" ht="11.4" x14ac:dyDescent="0.2">
      <c r="A260" s="119" t="s">
        <v>131</v>
      </c>
      <c r="B260" s="119">
        <v>6</v>
      </c>
      <c r="C260" s="119">
        <v>1</v>
      </c>
      <c r="D260" s="119">
        <v>5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16.670000000000002</v>
      </c>
      <c r="P260" s="119">
        <v>83.33</v>
      </c>
      <c r="Q260" s="119">
        <v>0</v>
      </c>
      <c r="R260" s="119">
        <v>0</v>
      </c>
      <c r="S260" s="119">
        <v>0</v>
      </c>
      <c r="T260" s="119">
        <v>0</v>
      </c>
      <c r="U260" s="119">
        <v>0</v>
      </c>
      <c r="V260" s="119">
        <v>0</v>
      </c>
      <c r="W260" s="119">
        <v>0</v>
      </c>
      <c r="X260" s="119">
        <v>0</v>
      </c>
      <c r="Y260" s="119">
        <v>0</v>
      </c>
      <c r="Z260" s="119">
        <v>0</v>
      </c>
      <c r="AA260" s="119" t="s">
        <v>491</v>
      </c>
      <c r="AB260" s="119" t="s">
        <v>506</v>
      </c>
      <c r="AC260" s="119" t="s">
        <v>56</v>
      </c>
      <c r="AD260" s="119" t="s">
        <v>56</v>
      </c>
      <c r="AE260" s="119" t="s">
        <v>56</v>
      </c>
      <c r="AF260" s="119" t="s">
        <v>56</v>
      </c>
      <c r="AG260" s="119" t="s">
        <v>56</v>
      </c>
      <c r="AH260" s="119" t="s">
        <v>56</v>
      </c>
      <c r="AI260" s="119" t="s">
        <v>56</v>
      </c>
      <c r="AJ260" s="119" t="s">
        <v>56</v>
      </c>
      <c r="AK260" s="119" t="s">
        <v>56</v>
      </c>
      <c r="AL260" s="119" t="s">
        <v>56</v>
      </c>
      <c r="AM260" s="119">
        <v>0</v>
      </c>
      <c r="AN260" s="119">
        <v>1</v>
      </c>
      <c r="AO260" s="119">
        <v>4</v>
      </c>
      <c r="AP260" s="119">
        <v>0</v>
      </c>
      <c r="AQ260" s="119">
        <v>0</v>
      </c>
      <c r="AR260" s="119">
        <v>1</v>
      </c>
      <c r="AS260" s="119">
        <v>0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119">
        <v>0</v>
      </c>
      <c r="AZ260" s="119">
        <v>0</v>
      </c>
      <c r="BA260" s="119">
        <v>0</v>
      </c>
      <c r="BB260" s="119">
        <v>0</v>
      </c>
      <c r="BC260" s="119">
        <v>0</v>
      </c>
      <c r="BD260" s="119">
        <v>0</v>
      </c>
      <c r="BE260" s="119">
        <v>0</v>
      </c>
      <c r="BF260" s="119">
        <v>0</v>
      </c>
      <c r="BG260" s="119">
        <v>0</v>
      </c>
      <c r="BH260" s="119">
        <v>13.6</v>
      </c>
      <c r="BI260" s="119" t="s">
        <v>55</v>
      </c>
      <c r="BJ260" s="119" t="s">
        <v>55</v>
      </c>
      <c r="BK260" s="119" t="s">
        <v>55</v>
      </c>
      <c r="BL260" s="119">
        <v>0</v>
      </c>
      <c r="BM260" s="119" t="s">
        <v>545</v>
      </c>
    </row>
    <row r="261" spans="1:65" s="119" customFormat="1" ht="11.4" x14ac:dyDescent="0.2">
      <c r="A261" s="119" t="s">
        <v>134</v>
      </c>
      <c r="B261" s="119">
        <v>13</v>
      </c>
      <c r="C261" s="119">
        <v>1</v>
      </c>
      <c r="D261" s="119">
        <v>12</v>
      </c>
      <c r="E261" s="119">
        <v>0</v>
      </c>
      <c r="F261" s="119">
        <v>0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7.6920000000000002</v>
      </c>
      <c r="P261" s="119">
        <v>92.31</v>
      </c>
      <c r="Q261" s="119">
        <v>0</v>
      </c>
      <c r="R261" s="119">
        <v>0</v>
      </c>
      <c r="S261" s="119">
        <v>0</v>
      </c>
      <c r="T261" s="119">
        <v>0</v>
      </c>
      <c r="U261" s="119">
        <v>0</v>
      </c>
      <c r="V261" s="119">
        <v>0</v>
      </c>
      <c r="W261" s="119">
        <v>0</v>
      </c>
      <c r="X261" s="119">
        <v>0</v>
      </c>
      <c r="Y261" s="119">
        <v>0</v>
      </c>
      <c r="Z261" s="119">
        <v>0</v>
      </c>
      <c r="AA261" s="119" t="s">
        <v>425</v>
      </c>
      <c r="AB261" s="119" t="s">
        <v>502</v>
      </c>
      <c r="AC261" s="119" t="s">
        <v>56</v>
      </c>
      <c r="AD261" s="119" t="s">
        <v>56</v>
      </c>
      <c r="AE261" s="119" t="s">
        <v>56</v>
      </c>
      <c r="AF261" s="119" t="s">
        <v>56</v>
      </c>
      <c r="AG261" s="119" t="s">
        <v>56</v>
      </c>
      <c r="AH261" s="119" t="s">
        <v>56</v>
      </c>
      <c r="AI261" s="119" t="s">
        <v>56</v>
      </c>
      <c r="AJ261" s="119" t="s">
        <v>56</v>
      </c>
      <c r="AK261" s="119" t="s">
        <v>56</v>
      </c>
      <c r="AL261" s="119" t="s">
        <v>56</v>
      </c>
      <c r="AM261" s="119">
        <v>0</v>
      </c>
      <c r="AN261" s="119">
        <v>1</v>
      </c>
      <c r="AO261" s="119">
        <v>5</v>
      </c>
      <c r="AP261" s="119">
        <v>5</v>
      </c>
      <c r="AQ261" s="119">
        <v>2</v>
      </c>
      <c r="AR261" s="119">
        <v>0</v>
      </c>
      <c r="AS261" s="119">
        <v>0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119">
        <v>0</v>
      </c>
      <c r="AZ261" s="119">
        <v>0</v>
      </c>
      <c r="BA261" s="119">
        <v>0</v>
      </c>
      <c r="BB261" s="119">
        <v>0</v>
      </c>
      <c r="BC261" s="119">
        <v>0</v>
      </c>
      <c r="BD261" s="119">
        <v>0</v>
      </c>
      <c r="BE261" s="119">
        <v>0</v>
      </c>
      <c r="BF261" s="119">
        <v>0</v>
      </c>
      <c r="BG261" s="119">
        <v>0</v>
      </c>
      <c r="BH261" s="119">
        <v>15.5</v>
      </c>
      <c r="BI261" s="119">
        <v>15</v>
      </c>
      <c r="BJ261" s="119">
        <v>20.399999999999999</v>
      </c>
      <c r="BK261" s="119">
        <v>24</v>
      </c>
      <c r="BL261" s="119">
        <v>0</v>
      </c>
      <c r="BM261" s="119" t="s">
        <v>544</v>
      </c>
    </row>
    <row r="262" spans="1:65" s="119" customFormat="1" ht="11.4" x14ac:dyDescent="0.2">
      <c r="A262" s="119" t="s">
        <v>134</v>
      </c>
      <c r="B262" s="119">
        <v>11</v>
      </c>
      <c r="C262" s="119">
        <v>3</v>
      </c>
      <c r="D262" s="119">
        <v>8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27.27</v>
      </c>
      <c r="P262" s="119">
        <v>72.73</v>
      </c>
      <c r="Q262" s="119">
        <v>0</v>
      </c>
      <c r="R262" s="119">
        <v>0</v>
      </c>
      <c r="S262" s="119">
        <v>0</v>
      </c>
      <c r="T262" s="119">
        <v>0</v>
      </c>
      <c r="U262" s="119">
        <v>0</v>
      </c>
      <c r="V262" s="119">
        <v>0</v>
      </c>
      <c r="W262" s="119">
        <v>0</v>
      </c>
      <c r="X262" s="119">
        <v>0</v>
      </c>
      <c r="Y262" s="119">
        <v>0</v>
      </c>
      <c r="Z262" s="119">
        <v>0</v>
      </c>
      <c r="AA262" s="119" t="s">
        <v>564</v>
      </c>
      <c r="AB262" s="119" t="s">
        <v>512</v>
      </c>
      <c r="AC262" s="119" t="s">
        <v>56</v>
      </c>
      <c r="AD262" s="119" t="s">
        <v>56</v>
      </c>
      <c r="AE262" s="119" t="s">
        <v>56</v>
      </c>
      <c r="AF262" s="119" t="s">
        <v>56</v>
      </c>
      <c r="AG262" s="119" t="s">
        <v>56</v>
      </c>
      <c r="AH262" s="119" t="s">
        <v>56</v>
      </c>
      <c r="AI262" s="119" t="s">
        <v>56</v>
      </c>
      <c r="AJ262" s="119" t="s">
        <v>56</v>
      </c>
      <c r="AK262" s="119" t="s">
        <v>56</v>
      </c>
      <c r="AL262" s="119" t="s">
        <v>56</v>
      </c>
      <c r="AM262" s="119">
        <v>0</v>
      </c>
      <c r="AN262" s="119">
        <v>3</v>
      </c>
      <c r="AO262" s="119">
        <v>4</v>
      </c>
      <c r="AP262" s="119">
        <v>2</v>
      </c>
      <c r="AQ262" s="119">
        <v>2</v>
      </c>
      <c r="AR262" s="119">
        <v>0</v>
      </c>
      <c r="AS262" s="119">
        <v>0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119">
        <v>0</v>
      </c>
      <c r="AZ262" s="119">
        <v>0</v>
      </c>
      <c r="BA262" s="119">
        <v>0</v>
      </c>
      <c r="BB262" s="119">
        <v>0</v>
      </c>
      <c r="BC262" s="119">
        <v>0</v>
      </c>
      <c r="BD262" s="119">
        <v>0</v>
      </c>
      <c r="BE262" s="119">
        <v>0</v>
      </c>
      <c r="BF262" s="119">
        <v>0</v>
      </c>
      <c r="BG262" s="119">
        <v>0</v>
      </c>
      <c r="BH262" s="119">
        <v>13.7</v>
      </c>
      <c r="BI262" s="119">
        <v>12.2</v>
      </c>
      <c r="BJ262" s="119">
        <v>20.8</v>
      </c>
      <c r="BK262" s="119">
        <v>21.3</v>
      </c>
      <c r="BL262" s="119">
        <v>0</v>
      </c>
      <c r="BM262" s="119" t="s">
        <v>545</v>
      </c>
    </row>
    <row r="263" spans="1:65" s="119" customFormat="1" ht="11.4" x14ac:dyDescent="0.2">
      <c r="A263" s="119" t="s">
        <v>135</v>
      </c>
      <c r="B263" s="119">
        <v>6</v>
      </c>
      <c r="C263" s="119">
        <v>0</v>
      </c>
      <c r="D263" s="119">
        <v>6</v>
      </c>
      <c r="E263" s="119">
        <v>0</v>
      </c>
      <c r="F263" s="119">
        <v>0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0</v>
      </c>
      <c r="M263" s="119">
        <v>0</v>
      </c>
      <c r="N263" s="119">
        <v>0</v>
      </c>
      <c r="O263" s="119">
        <v>0</v>
      </c>
      <c r="P263" s="119">
        <v>100</v>
      </c>
      <c r="Q263" s="119">
        <v>0</v>
      </c>
      <c r="R263" s="119">
        <v>0</v>
      </c>
      <c r="S263" s="119">
        <v>0</v>
      </c>
      <c r="T263" s="119">
        <v>0</v>
      </c>
      <c r="U263" s="119">
        <v>0</v>
      </c>
      <c r="V263" s="119">
        <v>0</v>
      </c>
      <c r="W263" s="119">
        <v>0</v>
      </c>
      <c r="X263" s="119">
        <v>0</v>
      </c>
      <c r="Y263" s="119">
        <v>0</v>
      </c>
      <c r="Z263" s="119">
        <v>0</v>
      </c>
      <c r="AA263" s="119" t="s">
        <v>56</v>
      </c>
      <c r="AB263" s="119" t="s">
        <v>488</v>
      </c>
      <c r="AC263" s="119" t="s">
        <v>56</v>
      </c>
      <c r="AD263" s="119" t="s">
        <v>56</v>
      </c>
      <c r="AE263" s="119" t="s">
        <v>56</v>
      </c>
      <c r="AF263" s="119" t="s">
        <v>56</v>
      </c>
      <c r="AG263" s="119" t="s">
        <v>56</v>
      </c>
      <c r="AH263" s="119" t="s">
        <v>56</v>
      </c>
      <c r="AI263" s="119" t="s">
        <v>56</v>
      </c>
      <c r="AJ263" s="119" t="s">
        <v>56</v>
      </c>
      <c r="AK263" s="119" t="s">
        <v>56</v>
      </c>
      <c r="AL263" s="119" t="s">
        <v>56</v>
      </c>
      <c r="AM263" s="119">
        <v>0</v>
      </c>
      <c r="AN263" s="119">
        <v>1</v>
      </c>
      <c r="AO263" s="119">
        <v>2</v>
      </c>
      <c r="AP263" s="119">
        <v>1</v>
      </c>
      <c r="AQ263" s="119">
        <v>2</v>
      </c>
      <c r="AR263" s="119">
        <v>0</v>
      </c>
      <c r="AS263" s="119">
        <v>0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119">
        <v>0</v>
      </c>
      <c r="AZ263" s="119">
        <v>0</v>
      </c>
      <c r="BA263" s="119">
        <v>0</v>
      </c>
      <c r="BB263" s="119">
        <v>0</v>
      </c>
      <c r="BC263" s="119">
        <v>0</v>
      </c>
      <c r="BD263" s="119">
        <v>0</v>
      </c>
      <c r="BE263" s="119">
        <v>0</v>
      </c>
      <c r="BF263" s="119">
        <v>0</v>
      </c>
      <c r="BG263" s="119">
        <v>0</v>
      </c>
      <c r="BH263" s="119">
        <v>15.5</v>
      </c>
      <c r="BI263" s="119" t="s">
        <v>55</v>
      </c>
      <c r="BJ263" s="119" t="s">
        <v>55</v>
      </c>
      <c r="BK263" s="119" t="s">
        <v>55</v>
      </c>
      <c r="BL263" s="119">
        <v>0</v>
      </c>
      <c r="BM263" s="119" t="s">
        <v>544</v>
      </c>
    </row>
    <row r="264" spans="1:65" s="119" customFormat="1" ht="11.4" x14ac:dyDescent="0.2">
      <c r="A264" s="119" t="s">
        <v>135</v>
      </c>
      <c r="B264" s="119">
        <v>8</v>
      </c>
      <c r="C264" s="119">
        <v>2</v>
      </c>
      <c r="D264" s="119">
        <v>6</v>
      </c>
      <c r="E264" s="119">
        <v>0</v>
      </c>
      <c r="F264" s="119">
        <v>0</v>
      </c>
      <c r="G264" s="119">
        <v>0</v>
      </c>
      <c r="H264" s="119">
        <v>0</v>
      </c>
      <c r="I264" s="119">
        <v>0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25</v>
      </c>
      <c r="P264" s="119">
        <v>75</v>
      </c>
      <c r="Q264" s="119">
        <v>0</v>
      </c>
      <c r="R264" s="119">
        <v>0</v>
      </c>
      <c r="S264" s="119">
        <v>0</v>
      </c>
      <c r="T264" s="119">
        <v>0</v>
      </c>
      <c r="U264" s="119">
        <v>0</v>
      </c>
      <c r="V264" s="119">
        <v>0</v>
      </c>
      <c r="W264" s="119">
        <v>0</v>
      </c>
      <c r="X264" s="119">
        <v>0</v>
      </c>
      <c r="Y264" s="119">
        <v>0</v>
      </c>
      <c r="Z264" s="119">
        <v>0</v>
      </c>
      <c r="AA264" s="119" t="s">
        <v>593</v>
      </c>
      <c r="AB264" s="119" t="s">
        <v>510</v>
      </c>
      <c r="AC264" s="119" t="s">
        <v>56</v>
      </c>
      <c r="AD264" s="119" t="s">
        <v>56</v>
      </c>
      <c r="AE264" s="119" t="s">
        <v>56</v>
      </c>
      <c r="AF264" s="119" t="s">
        <v>56</v>
      </c>
      <c r="AG264" s="119" t="s">
        <v>56</v>
      </c>
      <c r="AH264" s="119" t="s">
        <v>56</v>
      </c>
      <c r="AI264" s="119" t="s">
        <v>56</v>
      </c>
      <c r="AJ264" s="119" t="s">
        <v>56</v>
      </c>
      <c r="AK264" s="119" t="s">
        <v>56</v>
      </c>
      <c r="AL264" s="119" t="s">
        <v>56</v>
      </c>
      <c r="AM264" s="119">
        <v>1</v>
      </c>
      <c r="AN264" s="119">
        <v>2</v>
      </c>
      <c r="AO264" s="119">
        <v>0</v>
      </c>
      <c r="AP264" s="119">
        <v>4</v>
      </c>
      <c r="AQ264" s="119">
        <v>1</v>
      </c>
      <c r="AR264" s="119">
        <v>0</v>
      </c>
      <c r="AS264" s="119">
        <v>0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119">
        <v>0</v>
      </c>
      <c r="AZ264" s="119">
        <v>0</v>
      </c>
      <c r="BA264" s="119">
        <v>0</v>
      </c>
      <c r="BB264" s="119">
        <v>0</v>
      </c>
      <c r="BC264" s="119">
        <v>0</v>
      </c>
      <c r="BD264" s="119">
        <v>0</v>
      </c>
      <c r="BE264" s="119">
        <v>0</v>
      </c>
      <c r="BF264" s="119">
        <v>0</v>
      </c>
      <c r="BG264" s="119">
        <v>0</v>
      </c>
      <c r="BH264" s="119">
        <v>13.2</v>
      </c>
      <c r="BI264" s="119" t="s">
        <v>55</v>
      </c>
      <c r="BJ264" s="119" t="s">
        <v>55</v>
      </c>
      <c r="BK264" s="119" t="s">
        <v>55</v>
      </c>
      <c r="BL264" s="119">
        <v>0</v>
      </c>
      <c r="BM264" s="119" t="s">
        <v>545</v>
      </c>
    </row>
    <row r="265" spans="1:65" s="119" customFormat="1" ht="11.4" x14ac:dyDescent="0.2">
      <c r="A265" s="119" t="s">
        <v>136</v>
      </c>
      <c r="B265" s="119">
        <v>9</v>
      </c>
      <c r="C265" s="119">
        <v>1</v>
      </c>
      <c r="D265" s="119">
        <v>7</v>
      </c>
      <c r="E265" s="119">
        <v>0</v>
      </c>
      <c r="F265" s="119">
        <v>0</v>
      </c>
      <c r="G265" s="119">
        <v>1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11.11</v>
      </c>
      <c r="P265" s="119">
        <v>77.78</v>
      </c>
      <c r="Q265" s="119">
        <v>0</v>
      </c>
      <c r="R265" s="119">
        <v>0</v>
      </c>
      <c r="S265" s="119">
        <v>11.11</v>
      </c>
      <c r="T265" s="119">
        <v>0</v>
      </c>
      <c r="U265" s="119">
        <v>0</v>
      </c>
      <c r="V265" s="119">
        <v>0</v>
      </c>
      <c r="W265" s="119">
        <v>0</v>
      </c>
      <c r="X265" s="119">
        <v>0</v>
      </c>
      <c r="Y265" s="119">
        <v>0</v>
      </c>
      <c r="Z265" s="119">
        <v>0</v>
      </c>
      <c r="AA265" s="119" t="s">
        <v>502</v>
      </c>
      <c r="AB265" s="119" t="s">
        <v>491</v>
      </c>
      <c r="AC265" s="119" t="s">
        <v>56</v>
      </c>
      <c r="AD265" s="119" t="s">
        <v>56</v>
      </c>
      <c r="AE265" s="119" t="s">
        <v>530</v>
      </c>
      <c r="AF265" s="119" t="s">
        <v>56</v>
      </c>
      <c r="AG265" s="119" t="s">
        <v>56</v>
      </c>
      <c r="AH265" s="119" t="s">
        <v>56</v>
      </c>
      <c r="AI265" s="119" t="s">
        <v>56</v>
      </c>
      <c r="AJ265" s="119" t="s">
        <v>56</v>
      </c>
      <c r="AK265" s="119" t="s">
        <v>56</v>
      </c>
      <c r="AL265" s="119" t="s">
        <v>56</v>
      </c>
      <c r="AM265" s="119">
        <v>0</v>
      </c>
      <c r="AN265" s="119">
        <v>2</v>
      </c>
      <c r="AO265" s="119">
        <v>6</v>
      </c>
      <c r="AP265" s="119">
        <v>0</v>
      </c>
      <c r="AQ265" s="119">
        <v>0</v>
      </c>
      <c r="AR265" s="119">
        <v>1</v>
      </c>
      <c r="AS265" s="119">
        <v>0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119">
        <v>0</v>
      </c>
      <c r="AZ265" s="119">
        <v>0</v>
      </c>
      <c r="BA265" s="119">
        <v>0</v>
      </c>
      <c r="BB265" s="119">
        <v>0</v>
      </c>
      <c r="BC265" s="119">
        <v>0</v>
      </c>
      <c r="BD265" s="119">
        <v>0</v>
      </c>
      <c r="BE265" s="119">
        <v>0</v>
      </c>
      <c r="BF265" s="119">
        <v>0</v>
      </c>
      <c r="BG265" s="119">
        <v>0</v>
      </c>
      <c r="BH265" s="119">
        <v>13.2</v>
      </c>
      <c r="BI265" s="119" t="s">
        <v>55</v>
      </c>
      <c r="BJ265" s="119" t="s">
        <v>55</v>
      </c>
      <c r="BK265" s="119" t="s">
        <v>55</v>
      </c>
      <c r="BL265" s="119">
        <v>0</v>
      </c>
      <c r="BM265" s="119" t="s">
        <v>544</v>
      </c>
    </row>
    <row r="266" spans="1:65" s="119" customFormat="1" ht="11.4" x14ac:dyDescent="0.2">
      <c r="A266" s="119" t="s">
        <v>136</v>
      </c>
      <c r="B266" s="119">
        <v>4</v>
      </c>
      <c r="C266" s="119">
        <v>1</v>
      </c>
      <c r="D266" s="119">
        <v>3</v>
      </c>
      <c r="E266" s="119">
        <v>0</v>
      </c>
      <c r="F266" s="119">
        <v>0</v>
      </c>
      <c r="G266" s="119">
        <v>0</v>
      </c>
      <c r="H266" s="119">
        <v>0</v>
      </c>
      <c r="I266" s="119">
        <v>0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25</v>
      </c>
      <c r="P266" s="119">
        <v>75</v>
      </c>
      <c r="Q266" s="119">
        <v>0</v>
      </c>
      <c r="R266" s="119">
        <v>0</v>
      </c>
      <c r="S266" s="119">
        <v>0</v>
      </c>
      <c r="T266" s="119">
        <v>0</v>
      </c>
      <c r="U266" s="119">
        <v>0</v>
      </c>
      <c r="V266" s="119">
        <v>0</v>
      </c>
      <c r="W266" s="119">
        <v>0</v>
      </c>
      <c r="X266" s="119">
        <v>0</v>
      </c>
      <c r="Y266" s="119">
        <v>0</v>
      </c>
      <c r="Z266" s="119">
        <v>0</v>
      </c>
      <c r="AA266" s="119" t="s">
        <v>594</v>
      </c>
      <c r="AB266" s="119" t="s">
        <v>175</v>
      </c>
      <c r="AC266" s="119" t="s">
        <v>56</v>
      </c>
      <c r="AD266" s="119" t="s">
        <v>56</v>
      </c>
      <c r="AE266" s="119" t="s">
        <v>56</v>
      </c>
      <c r="AF266" s="119" t="s">
        <v>56</v>
      </c>
      <c r="AG266" s="119" t="s">
        <v>56</v>
      </c>
      <c r="AH266" s="119" t="s">
        <v>56</v>
      </c>
      <c r="AI266" s="119" t="s">
        <v>56</v>
      </c>
      <c r="AJ266" s="119" t="s">
        <v>56</v>
      </c>
      <c r="AK266" s="119" t="s">
        <v>56</v>
      </c>
      <c r="AL266" s="119" t="s">
        <v>56</v>
      </c>
      <c r="AM266" s="119">
        <v>0</v>
      </c>
      <c r="AN266" s="119">
        <v>1</v>
      </c>
      <c r="AO266" s="119">
        <v>1</v>
      </c>
      <c r="AP266" s="119">
        <v>1</v>
      </c>
      <c r="AQ266" s="119">
        <v>1</v>
      </c>
      <c r="AR266" s="119">
        <v>0</v>
      </c>
      <c r="AS266" s="119">
        <v>0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119">
        <v>0</v>
      </c>
      <c r="AZ266" s="119">
        <v>0</v>
      </c>
      <c r="BA266" s="119">
        <v>0</v>
      </c>
      <c r="BB266" s="119">
        <v>0</v>
      </c>
      <c r="BC266" s="119">
        <v>0</v>
      </c>
      <c r="BD266" s="119">
        <v>0</v>
      </c>
      <c r="BE266" s="119">
        <v>0</v>
      </c>
      <c r="BF266" s="119">
        <v>0</v>
      </c>
      <c r="BG266" s="119">
        <v>0</v>
      </c>
      <c r="BH266" s="119">
        <v>14.5</v>
      </c>
      <c r="BI266" s="119" t="s">
        <v>55</v>
      </c>
      <c r="BJ266" s="119" t="s">
        <v>55</v>
      </c>
      <c r="BK266" s="119" t="s">
        <v>55</v>
      </c>
      <c r="BL266" s="119">
        <v>0</v>
      </c>
      <c r="BM266" s="119" t="s">
        <v>545</v>
      </c>
    </row>
    <row r="267" spans="1:65" s="119" customFormat="1" ht="11.4" x14ac:dyDescent="0.2">
      <c r="A267" s="119" t="s">
        <v>137</v>
      </c>
      <c r="B267" s="119">
        <v>14</v>
      </c>
      <c r="C267" s="119">
        <v>0</v>
      </c>
      <c r="D267" s="119">
        <v>13</v>
      </c>
      <c r="E267" s="119">
        <v>0</v>
      </c>
      <c r="F267" s="119">
        <v>1</v>
      </c>
      <c r="G267" s="119">
        <v>0</v>
      </c>
      <c r="H267" s="119">
        <v>0</v>
      </c>
      <c r="I267" s="119">
        <v>0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0</v>
      </c>
      <c r="P267" s="119">
        <v>92.86</v>
      </c>
      <c r="Q267" s="119">
        <v>0</v>
      </c>
      <c r="R267" s="119">
        <v>7.1429999999999998</v>
      </c>
      <c r="S267" s="119">
        <v>0</v>
      </c>
      <c r="T267" s="119">
        <v>0</v>
      </c>
      <c r="U267" s="119">
        <v>0</v>
      </c>
      <c r="V267" s="119">
        <v>0</v>
      </c>
      <c r="W267" s="119">
        <v>0</v>
      </c>
      <c r="X267" s="119">
        <v>0</v>
      </c>
      <c r="Y267" s="119">
        <v>0</v>
      </c>
      <c r="Z267" s="119">
        <v>0</v>
      </c>
      <c r="AA267" s="119" t="s">
        <v>56</v>
      </c>
      <c r="AB267" s="119" t="s">
        <v>595</v>
      </c>
      <c r="AC267" s="119" t="s">
        <v>56</v>
      </c>
      <c r="AD267" s="119" t="s">
        <v>530</v>
      </c>
      <c r="AE267" s="119" t="s">
        <v>56</v>
      </c>
      <c r="AF267" s="119" t="s">
        <v>56</v>
      </c>
      <c r="AG267" s="119" t="s">
        <v>56</v>
      </c>
      <c r="AH267" s="119" t="s">
        <v>56</v>
      </c>
      <c r="AI267" s="119" t="s">
        <v>56</v>
      </c>
      <c r="AJ267" s="119" t="s">
        <v>56</v>
      </c>
      <c r="AK267" s="119" t="s">
        <v>56</v>
      </c>
      <c r="AL267" s="119" t="s">
        <v>56</v>
      </c>
      <c r="AM267" s="119">
        <v>0</v>
      </c>
      <c r="AN267" s="119">
        <v>4</v>
      </c>
      <c r="AO267" s="119">
        <v>4</v>
      </c>
      <c r="AP267" s="119">
        <v>6</v>
      </c>
      <c r="AQ267" s="119">
        <v>0</v>
      </c>
      <c r="AR267" s="119">
        <v>0</v>
      </c>
      <c r="AS267" s="119">
        <v>0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119">
        <v>0</v>
      </c>
      <c r="AZ267" s="119">
        <v>0</v>
      </c>
      <c r="BA267" s="119">
        <v>0</v>
      </c>
      <c r="BB267" s="119">
        <v>0</v>
      </c>
      <c r="BC267" s="119">
        <v>0</v>
      </c>
      <c r="BD267" s="119">
        <v>0</v>
      </c>
      <c r="BE267" s="119">
        <v>0</v>
      </c>
      <c r="BF267" s="119">
        <v>0</v>
      </c>
      <c r="BG267" s="119">
        <v>0</v>
      </c>
      <c r="BH267" s="119">
        <v>13.5</v>
      </c>
      <c r="BI267" s="119">
        <v>14.9</v>
      </c>
      <c r="BJ267" s="119">
        <v>19.100000000000001</v>
      </c>
      <c r="BK267" s="119">
        <v>20</v>
      </c>
      <c r="BL267" s="119">
        <v>0</v>
      </c>
      <c r="BM267" s="119" t="s">
        <v>544</v>
      </c>
    </row>
    <row r="268" spans="1:65" s="119" customFormat="1" ht="11.4" x14ac:dyDescent="0.2">
      <c r="A268" s="119" t="s">
        <v>137</v>
      </c>
      <c r="B268" s="119">
        <v>4</v>
      </c>
      <c r="C268" s="119">
        <v>0</v>
      </c>
      <c r="D268" s="119">
        <v>4</v>
      </c>
      <c r="E268" s="119">
        <v>0</v>
      </c>
      <c r="F268" s="119">
        <v>0</v>
      </c>
      <c r="G268" s="119">
        <v>0</v>
      </c>
      <c r="H268" s="119">
        <v>0</v>
      </c>
      <c r="I268" s="119">
        <v>0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100</v>
      </c>
      <c r="Q268" s="119">
        <v>0</v>
      </c>
      <c r="R268" s="119">
        <v>0</v>
      </c>
      <c r="S268" s="119">
        <v>0</v>
      </c>
      <c r="T268" s="119">
        <v>0</v>
      </c>
      <c r="U268" s="119">
        <v>0</v>
      </c>
      <c r="V268" s="119">
        <v>0</v>
      </c>
      <c r="W268" s="119">
        <v>0</v>
      </c>
      <c r="X268" s="119">
        <v>0</v>
      </c>
      <c r="Y268" s="119">
        <v>0</v>
      </c>
      <c r="Z268" s="119">
        <v>0</v>
      </c>
      <c r="AA268" s="119" t="s">
        <v>56</v>
      </c>
      <c r="AB268" s="119" t="s">
        <v>525</v>
      </c>
      <c r="AC268" s="119" t="s">
        <v>56</v>
      </c>
      <c r="AD268" s="119" t="s">
        <v>56</v>
      </c>
      <c r="AE268" s="119" t="s">
        <v>56</v>
      </c>
      <c r="AF268" s="119" t="s">
        <v>56</v>
      </c>
      <c r="AG268" s="119" t="s">
        <v>56</v>
      </c>
      <c r="AH268" s="119" t="s">
        <v>56</v>
      </c>
      <c r="AI268" s="119" t="s">
        <v>56</v>
      </c>
      <c r="AJ268" s="119" t="s">
        <v>56</v>
      </c>
      <c r="AK268" s="119" t="s">
        <v>56</v>
      </c>
      <c r="AL268" s="119" t="s">
        <v>56</v>
      </c>
      <c r="AM268" s="119">
        <v>0</v>
      </c>
      <c r="AN268" s="119">
        <v>0</v>
      </c>
      <c r="AO268" s="119">
        <v>2</v>
      </c>
      <c r="AP268" s="119">
        <v>2</v>
      </c>
      <c r="AQ268" s="119">
        <v>0</v>
      </c>
      <c r="AR268" s="119">
        <v>0</v>
      </c>
      <c r="AS268" s="119">
        <v>0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119">
        <v>0</v>
      </c>
      <c r="AZ268" s="119">
        <v>0</v>
      </c>
      <c r="BA268" s="119">
        <v>0</v>
      </c>
      <c r="BB268" s="119">
        <v>0</v>
      </c>
      <c r="BC268" s="119">
        <v>0</v>
      </c>
      <c r="BD268" s="119">
        <v>0</v>
      </c>
      <c r="BE268" s="119">
        <v>0</v>
      </c>
      <c r="BF268" s="119">
        <v>0</v>
      </c>
      <c r="BG268" s="119">
        <v>0</v>
      </c>
      <c r="BH268" s="119">
        <v>15.3</v>
      </c>
      <c r="BI268" s="119" t="s">
        <v>55</v>
      </c>
      <c r="BJ268" s="119" t="s">
        <v>55</v>
      </c>
      <c r="BK268" s="119" t="s">
        <v>55</v>
      </c>
      <c r="BL268" s="119">
        <v>0</v>
      </c>
      <c r="BM268" s="119" t="s">
        <v>545</v>
      </c>
    </row>
    <row r="269" spans="1:65" s="119" customFormat="1" ht="11.4" x14ac:dyDescent="0.2">
      <c r="A269" s="119" t="s">
        <v>138</v>
      </c>
      <c r="B269" s="119">
        <v>11</v>
      </c>
      <c r="C269" s="119">
        <v>1</v>
      </c>
      <c r="D269" s="119">
        <v>10</v>
      </c>
      <c r="E269" s="119">
        <v>0</v>
      </c>
      <c r="F269" s="119">
        <v>0</v>
      </c>
      <c r="G269" s="119">
        <v>0</v>
      </c>
      <c r="H269" s="119">
        <v>0</v>
      </c>
      <c r="I269" s="119">
        <v>0</v>
      </c>
      <c r="J269" s="119">
        <v>0</v>
      </c>
      <c r="K269" s="119">
        <v>0</v>
      </c>
      <c r="L269" s="119">
        <v>0</v>
      </c>
      <c r="M269" s="119">
        <v>0</v>
      </c>
      <c r="N269" s="119">
        <v>0</v>
      </c>
      <c r="O269" s="119">
        <v>9.0909999999999993</v>
      </c>
      <c r="P269" s="119">
        <v>90.91</v>
      </c>
      <c r="Q269" s="119">
        <v>0</v>
      </c>
      <c r="R269" s="119">
        <v>0</v>
      </c>
      <c r="S269" s="119">
        <v>0</v>
      </c>
      <c r="T269" s="119">
        <v>0</v>
      </c>
      <c r="U269" s="119">
        <v>0</v>
      </c>
      <c r="V269" s="119">
        <v>0</v>
      </c>
      <c r="W269" s="119">
        <v>0</v>
      </c>
      <c r="X269" s="119">
        <v>0</v>
      </c>
      <c r="Y269" s="119">
        <v>0</v>
      </c>
      <c r="Z269" s="119">
        <v>0</v>
      </c>
      <c r="AA269" s="119" t="s">
        <v>485</v>
      </c>
      <c r="AB269" s="119" t="s">
        <v>84</v>
      </c>
      <c r="AC269" s="119" t="s">
        <v>56</v>
      </c>
      <c r="AD269" s="119" t="s">
        <v>56</v>
      </c>
      <c r="AE269" s="119" t="s">
        <v>56</v>
      </c>
      <c r="AF269" s="119" t="s">
        <v>56</v>
      </c>
      <c r="AG269" s="119" t="s">
        <v>56</v>
      </c>
      <c r="AH269" s="119" t="s">
        <v>56</v>
      </c>
      <c r="AI269" s="119" t="s">
        <v>56</v>
      </c>
      <c r="AJ269" s="119" t="s">
        <v>56</v>
      </c>
      <c r="AK269" s="119" t="s">
        <v>56</v>
      </c>
      <c r="AL269" s="119" t="s">
        <v>56</v>
      </c>
      <c r="AM269" s="119">
        <v>0</v>
      </c>
      <c r="AN269" s="119">
        <v>0</v>
      </c>
      <c r="AO269" s="119">
        <v>8</v>
      </c>
      <c r="AP269" s="119">
        <v>1</v>
      </c>
      <c r="AQ269" s="119">
        <v>2</v>
      </c>
      <c r="AR269" s="119">
        <v>0</v>
      </c>
      <c r="AS269" s="119">
        <v>0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119">
        <v>0</v>
      </c>
      <c r="AZ269" s="119">
        <v>0</v>
      </c>
      <c r="BA269" s="119">
        <v>0</v>
      </c>
      <c r="BB269" s="119">
        <v>0</v>
      </c>
      <c r="BC269" s="119">
        <v>0</v>
      </c>
      <c r="BD269" s="119">
        <v>0</v>
      </c>
      <c r="BE269" s="119">
        <v>0</v>
      </c>
      <c r="BF269" s="119">
        <v>0</v>
      </c>
      <c r="BG269" s="119">
        <v>0</v>
      </c>
      <c r="BH269" s="119">
        <v>14.6</v>
      </c>
      <c r="BI269" s="119">
        <v>13.3</v>
      </c>
      <c r="BJ269" s="119">
        <v>22.9</v>
      </c>
      <c r="BK269" s="119">
        <v>24.5</v>
      </c>
      <c r="BL269" s="119">
        <v>0</v>
      </c>
      <c r="BM269" s="119" t="s">
        <v>544</v>
      </c>
    </row>
    <row r="270" spans="1:65" s="119" customFormat="1" ht="11.4" x14ac:dyDescent="0.2">
      <c r="A270" s="119" t="s">
        <v>138</v>
      </c>
      <c r="B270" s="119">
        <v>13</v>
      </c>
      <c r="C270" s="119">
        <v>0</v>
      </c>
      <c r="D270" s="119">
        <v>12</v>
      </c>
      <c r="E270" s="119">
        <v>0</v>
      </c>
      <c r="F270" s="119">
        <v>1</v>
      </c>
      <c r="G270" s="119">
        <v>0</v>
      </c>
      <c r="H270" s="119">
        <v>0</v>
      </c>
      <c r="I270" s="119">
        <v>0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0</v>
      </c>
      <c r="P270" s="119">
        <v>92.31</v>
      </c>
      <c r="Q270" s="119">
        <v>0</v>
      </c>
      <c r="R270" s="119">
        <v>7.6920000000000002</v>
      </c>
      <c r="S270" s="119">
        <v>0</v>
      </c>
      <c r="T270" s="119">
        <v>0</v>
      </c>
      <c r="U270" s="119">
        <v>0</v>
      </c>
      <c r="V270" s="119">
        <v>0</v>
      </c>
      <c r="W270" s="119">
        <v>0</v>
      </c>
      <c r="X270" s="119">
        <v>0</v>
      </c>
      <c r="Y270" s="119">
        <v>0</v>
      </c>
      <c r="Z270" s="119">
        <v>0</v>
      </c>
      <c r="AA270" s="119" t="s">
        <v>56</v>
      </c>
      <c r="AB270" s="119" t="s">
        <v>511</v>
      </c>
      <c r="AC270" s="119" t="s">
        <v>56</v>
      </c>
      <c r="AD270" s="119" t="s">
        <v>596</v>
      </c>
      <c r="AE270" s="119" t="s">
        <v>56</v>
      </c>
      <c r="AF270" s="119" t="s">
        <v>56</v>
      </c>
      <c r="AG270" s="119" t="s">
        <v>56</v>
      </c>
      <c r="AH270" s="119" t="s">
        <v>56</v>
      </c>
      <c r="AI270" s="119" t="s">
        <v>56</v>
      </c>
      <c r="AJ270" s="119" t="s">
        <v>56</v>
      </c>
      <c r="AK270" s="119" t="s">
        <v>56</v>
      </c>
      <c r="AL270" s="119" t="s">
        <v>56</v>
      </c>
      <c r="AM270" s="119">
        <v>0</v>
      </c>
      <c r="AN270" s="119">
        <v>3</v>
      </c>
      <c r="AO270" s="119">
        <v>2</v>
      </c>
      <c r="AP270" s="119">
        <v>6</v>
      </c>
      <c r="AQ270" s="119">
        <v>2</v>
      </c>
      <c r="AR270" s="119">
        <v>0</v>
      </c>
      <c r="AS270" s="119">
        <v>0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119">
        <v>0</v>
      </c>
      <c r="AZ270" s="119">
        <v>0</v>
      </c>
      <c r="BA270" s="119">
        <v>0</v>
      </c>
      <c r="BB270" s="119">
        <v>0</v>
      </c>
      <c r="BC270" s="119">
        <v>0</v>
      </c>
      <c r="BD270" s="119">
        <v>0</v>
      </c>
      <c r="BE270" s="119">
        <v>0</v>
      </c>
      <c r="BF270" s="119">
        <v>0</v>
      </c>
      <c r="BG270" s="119">
        <v>0</v>
      </c>
      <c r="BH270" s="119">
        <v>15.9</v>
      </c>
      <c r="BI270" s="119">
        <v>17.600000000000001</v>
      </c>
      <c r="BJ270" s="119">
        <v>22.7</v>
      </c>
      <c r="BK270" s="119">
        <v>23.8</v>
      </c>
      <c r="BL270" s="119">
        <v>0</v>
      </c>
      <c r="BM270" s="119" t="s">
        <v>545</v>
      </c>
    </row>
    <row r="271" spans="1:65" s="119" customFormat="1" ht="11.4" x14ac:dyDescent="0.2">
      <c r="A271" s="119" t="s">
        <v>139</v>
      </c>
      <c r="B271" s="119">
        <v>6</v>
      </c>
      <c r="C271" s="119">
        <v>0</v>
      </c>
      <c r="D271" s="119">
        <v>6</v>
      </c>
      <c r="E271" s="119">
        <v>0</v>
      </c>
      <c r="F271" s="119">
        <v>0</v>
      </c>
      <c r="G271" s="119">
        <v>0</v>
      </c>
      <c r="H271" s="119">
        <v>0</v>
      </c>
      <c r="I271" s="119">
        <v>0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0</v>
      </c>
      <c r="P271" s="119">
        <v>100</v>
      </c>
      <c r="Q271" s="119">
        <v>0</v>
      </c>
      <c r="R271" s="119">
        <v>0</v>
      </c>
      <c r="S271" s="119">
        <v>0</v>
      </c>
      <c r="T271" s="119">
        <v>0</v>
      </c>
      <c r="U271" s="119">
        <v>0</v>
      </c>
      <c r="V271" s="119">
        <v>0</v>
      </c>
      <c r="W271" s="119">
        <v>0</v>
      </c>
      <c r="X271" s="119">
        <v>0</v>
      </c>
      <c r="Y271" s="119">
        <v>0</v>
      </c>
      <c r="Z271" s="119">
        <v>0</v>
      </c>
      <c r="AA271" s="119" t="s">
        <v>56</v>
      </c>
      <c r="AB271" s="119" t="s">
        <v>524</v>
      </c>
      <c r="AC271" s="119" t="s">
        <v>56</v>
      </c>
      <c r="AD271" s="119" t="s">
        <v>56</v>
      </c>
      <c r="AE271" s="119" t="s">
        <v>56</v>
      </c>
      <c r="AF271" s="119" t="s">
        <v>56</v>
      </c>
      <c r="AG271" s="119" t="s">
        <v>56</v>
      </c>
      <c r="AH271" s="119" t="s">
        <v>56</v>
      </c>
      <c r="AI271" s="119" t="s">
        <v>56</v>
      </c>
      <c r="AJ271" s="119" t="s">
        <v>56</v>
      </c>
      <c r="AK271" s="119" t="s">
        <v>56</v>
      </c>
      <c r="AL271" s="119" t="s">
        <v>56</v>
      </c>
      <c r="AM271" s="119">
        <v>0</v>
      </c>
      <c r="AN271" s="119">
        <v>0</v>
      </c>
      <c r="AO271" s="119">
        <v>5</v>
      </c>
      <c r="AP271" s="119">
        <v>0</v>
      </c>
      <c r="AQ271" s="119">
        <v>1</v>
      </c>
      <c r="AR271" s="119">
        <v>0</v>
      </c>
      <c r="AS271" s="119">
        <v>0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119">
        <v>0</v>
      </c>
      <c r="AZ271" s="119">
        <v>0</v>
      </c>
      <c r="BA271" s="119">
        <v>0</v>
      </c>
      <c r="BB271" s="119">
        <v>0</v>
      </c>
      <c r="BC271" s="119">
        <v>0</v>
      </c>
      <c r="BD271" s="119">
        <v>0</v>
      </c>
      <c r="BE271" s="119">
        <v>0</v>
      </c>
      <c r="BF271" s="119">
        <v>0</v>
      </c>
      <c r="BG271" s="119">
        <v>0</v>
      </c>
      <c r="BH271" s="119">
        <v>14.6</v>
      </c>
      <c r="BI271" s="119" t="s">
        <v>55</v>
      </c>
      <c r="BJ271" s="119" t="s">
        <v>55</v>
      </c>
      <c r="BK271" s="119" t="s">
        <v>55</v>
      </c>
      <c r="BL271" s="119">
        <v>0</v>
      </c>
      <c r="BM271" s="119" t="s">
        <v>544</v>
      </c>
    </row>
    <row r="272" spans="1:65" s="119" customFormat="1" ht="11.4" x14ac:dyDescent="0.2">
      <c r="A272" s="119" t="s">
        <v>139</v>
      </c>
      <c r="B272" s="119">
        <v>2</v>
      </c>
      <c r="C272" s="119">
        <v>1</v>
      </c>
      <c r="D272" s="119">
        <v>1</v>
      </c>
      <c r="E272" s="119">
        <v>0</v>
      </c>
      <c r="F272" s="119">
        <v>0</v>
      </c>
      <c r="G272" s="119">
        <v>0</v>
      </c>
      <c r="H272" s="119">
        <v>0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>
        <v>50</v>
      </c>
      <c r="P272" s="119">
        <v>50</v>
      </c>
      <c r="Q272" s="119">
        <v>0</v>
      </c>
      <c r="R272" s="119">
        <v>0</v>
      </c>
      <c r="S272" s="119">
        <v>0</v>
      </c>
      <c r="T272" s="119">
        <v>0</v>
      </c>
      <c r="U272" s="119">
        <v>0</v>
      </c>
      <c r="V272" s="119">
        <v>0</v>
      </c>
      <c r="W272" s="119">
        <v>0</v>
      </c>
      <c r="X272" s="119">
        <v>0</v>
      </c>
      <c r="Y272" s="119">
        <v>0</v>
      </c>
      <c r="Z272" s="119">
        <v>0</v>
      </c>
      <c r="AA272" s="119" t="s">
        <v>597</v>
      </c>
      <c r="AB272" s="119" t="s">
        <v>598</v>
      </c>
      <c r="AC272" s="119" t="s">
        <v>56</v>
      </c>
      <c r="AD272" s="119" t="s">
        <v>56</v>
      </c>
      <c r="AE272" s="119" t="s">
        <v>56</v>
      </c>
      <c r="AF272" s="119" t="s">
        <v>56</v>
      </c>
      <c r="AG272" s="119" t="s">
        <v>56</v>
      </c>
      <c r="AH272" s="119" t="s">
        <v>56</v>
      </c>
      <c r="AI272" s="119" t="s">
        <v>56</v>
      </c>
      <c r="AJ272" s="119" t="s">
        <v>56</v>
      </c>
      <c r="AK272" s="119" t="s">
        <v>56</v>
      </c>
      <c r="AL272" s="119" t="s">
        <v>56</v>
      </c>
      <c r="AM272" s="119">
        <v>1</v>
      </c>
      <c r="AN272" s="119">
        <v>1</v>
      </c>
      <c r="AO272" s="119">
        <v>0</v>
      </c>
      <c r="AP272" s="119">
        <v>0</v>
      </c>
      <c r="AQ272" s="119">
        <v>0</v>
      </c>
      <c r="AR272" s="119">
        <v>0</v>
      </c>
      <c r="AS272" s="119">
        <v>0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119">
        <v>0</v>
      </c>
      <c r="AZ272" s="119">
        <v>0</v>
      </c>
      <c r="BA272" s="119">
        <v>0</v>
      </c>
      <c r="BB272" s="119">
        <v>0</v>
      </c>
      <c r="BC272" s="119">
        <v>0</v>
      </c>
      <c r="BD272" s="119">
        <v>0</v>
      </c>
      <c r="BE272" s="119">
        <v>0</v>
      </c>
      <c r="BF272" s="119">
        <v>0</v>
      </c>
      <c r="BG272" s="119">
        <v>0</v>
      </c>
      <c r="BH272" s="119">
        <v>5.4</v>
      </c>
      <c r="BI272" s="119" t="s">
        <v>55</v>
      </c>
      <c r="BJ272" s="119" t="s">
        <v>55</v>
      </c>
      <c r="BK272" s="119" t="s">
        <v>55</v>
      </c>
      <c r="BL272" s="119">
        <v>0</v>
      </c>
      <c r="BM272" s="119" t="s">
        <v>545</v>
      </c>
    </row>
    <row r="273" spans="1:65" s="119" customFormat="1" ht="11.4" x14ac:dyDescent="0.2">
      <c r="A273" s="119" t="s">
        <v>140</v>
      </c>
      <c r="B273" s="119">
        <v>7</v>
      </c>
      <c r="C273" s="119">
        <v>0</v>
      </c>
      <c r="D273" s="119">
        <v>6</v>
      </c>
      <c r="E273" s="119">
        <v>0</v>
      </c>
      <c r="F273" s="119">
        <v>0</v>
      </c>
      <c r="G273" s="119">
        <v>1</v>
      </c>
      <c r="H273" s="119">
        <v>0</v>
      </c>
      <c r="I273" s="119">
        <v>0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0</v>
      </c>
      <c r="P273" s="119">
        <v>85.71</v>
      </c>
      <c r="Q273" s="119">
        <v>0</v>
      </c>
      <c r="R273" s="119">
        <v>0</v>
      </c>
      <c r="S273" s="119">
        <v>14.29</v>
      </c>
      <c r="T273" s="119">
        <v>0</v>
      </c>
      <c r="U273" s="119">
        <v>0</v>
      </c>
      <c r="V273" s="119">
        <v>0</v>
      </c>
      <c r="W273" s="119">
        <v>0</v>
      </c>
      <c r="X273" s="119">
        <v>0</v>
      </c>
      <c r="Y273" s="119">
        <v>0</v>
      </c>
      <c r="Z273" s="119">
        <v>0</v>
      </c>
      <c r="AA273" s="119" t="s">
        <v>56</v>
      </c>
      <c r="AB273" s="119" t="s">
        <v>534</v>
      </c>
      <c r="AC273" s="119" t="s">
        <v>56</v>
      </c>
      <c r="AD273" s="119" t="s">
        <v>56</v>
      </c>
      <c r="AE273" s="119" t="s">
        <v>599</v>
      </c>
      <c r="AF273" s="119" t="s">
        <v>56</v>
      </c>
      <c r="AG273" s="119" t="s">
        <v>56</v>
      </c>
      <c r="AH273" s="119" t="s">
        <v>56</v>
      </c>
      <c r="AI273" s="119" t="s">
        <v>56</v>
      </c>
      <c r="AJ273" s="119" t="s">
        <v>56</v>
      </c>
      <c r="AK273" s="119" t="s">
        <v>56</v>
      </c>
      <c r="AL273" s="119" t="s">
        <v>56</v>
      </c>
      <c r="AM273" s="119">
        <v>1</v>
      </c>
      <c r="AN273" s="119">
        <v>1</v>
      </c>
      <c r="AO273" s="119">
        <v>1</v>
      </c>
      <c r="AP273" s="119">
        <v>2</v>
      </c>
      <c r="AQ273" s="119">
        <v>1</v>
      </c>
      <c r="AR273" s="119">
        <v>1</v>
      </c>
      <c r="AS273" s="119">
        <v>0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119">
        <v>0</v>
      </c>
      <c r="AZ273" s="119">
        <v>0</v>
      </c>
      <c r="BA273" s="119">
        <v>0</v>
      </c>
      <c r="BB273" s="119">
        <v>0</v>
      </c>
      <c r="BC273" s="119">
        <v>0</v>
      </c>
      <c r="BD273" s="119">
        <v>0</v>
      </c>
      <c r="BE273" s="119">
        <v>0</v>
      </c>
      <c r="BF273" s="119">
        <v>0</v>
      </c>
      <c r="BG273" s="119">
        <v>0</v>
      </c>
      <c r="BH273" s="119">
        <v>15.2</v>
      </c>
      <c r="BI273" s="119" t="s">
        <v>55</v>
      </c>
      <c r="BJ273" s="119" t="s">
        <v>55</v>
      </c>
      <c r="BK273" s="119" t="s">
        <v>55</v>
      </c>
      <c r="BL273" s="119">
        <v>0</v>
      </c>
      <c r="BM273" s="119" t="s">
        <v>544</v>
      </c>
    </row>
    <row r="274" spans="1:65" s="119" customFormat="1" ht="11.4" x14ac:dyDescent="0.2">
      <c r="A274" s="119" t="s">
        <v>140</v>
      </c>
      <c r="B274" s="119">
        <v>9</v>
      </c>
      <c r="C274" s="119">
        <v>2</v>
      </c>
      <c r="D274" s="119">
        <v>7</v>
      </c>
      <c r="E274" s="119">
        <v>0</v>
      </c>
      <c r="F274" s="119">
        <v>0</v>
      </c>
      <c r="G274" s="119">
        <v>0</v>
      </c>
      <c r="H274" s="119">
        <v>0</v>
      </c>
      <c r="I274" s="119">
        <v>0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22.22</v>
      </c>
      <c r="P274" s="119">
        <v>77.78</v>
      </c>
      <c r="Q274" s="119">
        <v>0</v>
      </c>
      <c r="R274" s="119">
        <v>0</v>
      </c>
      <c r="S274" s="119">
        <v>0</v>
      </c>
      <c r="T274" s="119">
        <v>0</v>
      </c>
      <c r="U274" s="119">
        <v>0</v>
      </c>
      <c r="V274" s="119">
        <v>0</v>
      </c>
      <c r="W274" s="119">
        <v>0</v>
      </c>
      <c r="X274" s="119">
        <v>0</v>
      </c>
      <c r="Y274" s="119">
        <v>0</v>
      </c>
      <c r="Z274" s="119">
        <v>0</v>
      </c>
      <c r="AA274" s="119" t="s">
        <v>600</v>
      </c>
      <c r="AB274" s="119" t="s">
        <v>601</v>
      </c>
      <c r="AC274" s="119" t="s">
        <v>56</v>
      </c>
      <c r="AD274" s="119" t="s">
        <v>56</v>
      </c>
      <c r="AE274" s="119" t="s">
        <v>56</v>
      </c>
      <c r="AF274" s="119" t="s">
        <v>56</v>
      </c>
      <c r="AG274" s="119" t="s">
        <v>56</v>
      </c>
      <c r="AH274" s="119" t="s">
        <v>56</v>
      </c>
      <c r="AI274" s="119" t="s">
        <v>56</v>
      </c>
      <c r="AJ274" s="119" t="s">
        <v>56</v>
      </c>
      <c r="AK274" s="119" t="s">
        <v>56</v>
      </c>
      <c r="AL274" s="119" t="s">
        <v>56</v>
      </c>
      <c r="AM274" s="119">
        <v>0</v>
      </c>
      <c r="AN274" s="119">
        <v>4</v>
      </c>
      <c r="AO274" s="119">
        <v>5</v>
      </c>
      <c r="AP274" s="119">
        <v>0</v>
      </c>
      <c r="AQ274" s="119">
        <v>0</v>
      </c>
      <c r="AR274" s="119">
        <v>0</v>
      </c>
      <c r="AS274" s="119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119">
        <v>0</v>
      </c>
      <c r="AZ274" s="119">
        <v>0</v>
      </c>
      <c r="BA274" s="119">
        <v>0</v>
      </c>
      <c r="BB274" s="119">
        <v>0</v>
      </c>
      <c r="BC274" s="119">
        <v>0</v>
      </c>
      <c r="BD274" s="119">
        <v>0</v>
      </c>
      <c r="BE274" s="119">
        <v>0</v>
      </c>
      <c r="BF274" s="119">
        <v>0</v>
      </c>
      <c r="BG274" s="119">
        <v>0</v>
      </c>
      <c r="BH274" s="119">
        <v>9.6</v>
      </c>
      <c r="BI274" s="119" t="s">
        <v>55</v>
      </c>
      <c r="BJ274" s="119" t="s">
        <v>55</v>
      </c>
      <c r="BK274" s="119" t="s">
        <v>55</v>
      </c>
      <c r="BL274" s="119">
        <v>0</v>
      </c>
      <c r="BM274" s="119" t="s">
        <v>545</v>
      </c>
    </row>
    <row r="275" spans="1:65" s="119" customFormat="1" ht="11.4" x14ac:dyDescent="0.2">
      <c r="A275" s="119" t="s">
        <v>141</v>
      </c>
      <c r="B275" s="119">
        <v>9</v>
      </c>
      <c r="C275" s="119">
        <v>0</v>
      </c>
      <c r="D275" s="119">
        <v>9</v>
      </c>
      <c r="E275" s="119">
        <v>0</v>
      </c>
      <c r="F275" s="119">
        <v>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100</v>
      </c>
      <c r="Q275" s="119">
        <v>0</v>
      </c>
      <c r="R275" s="119">
        <v>0</v>
      </c>
      <c r="S275" s="119">
        <v>0</v>
      </c>
      <c r="T275" s="119">
        <v>0</v>
      </c>
      <c r="U275" s="119">
        <v>0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 t="s">
        <v>56</v>
      </c>
      <c r="AB275" s="119" t="s">
        <v>190</v>
      </c>
      <c r="AC275" s="119" t="s">
        <v>56</v>
      </c>
      <c r="AD275" s="119" t="s">
        <v>56</v>
      </c>
      <c r="AE275" s="119" t="s">
        <v>56</v>
      </c>
      <c r="AF275" s="119" t="s">
        <v>56</v>
      </c>
      <c r="AG275" s="119" t="s">
        <v>56</v>
      </c>
      <c r="AH275" s="119" t="s">
        <v>56</v>
      </c>
      <c r="AI275" s="119" t="s">
        <v>56</v>
      </c>
      <c r="AJ275" s="119" t="s">
        <v>56</v>
      </c>
      <c r="AK275" s="119" t="s">
        <v>56</v>
      </c>
      <c r="AL275" s="119" t="s">
        <v>56</v>
      </c>
      <c r="AM275" s="119">
        <v>0</v>
      </c>
      <c r="AN275" s="119">
        <v>1</v>
      </c>
      <c r="AO275" s="119">
        <v>6</v>
      </c>
      <c r="AP275" s="119">
        <v>1</v>
      </c>
      <c r="AQ275" s="119">
        <v>1</v>
      </c>
      <c r="AR275" s="119">
        <v>0</v>
      </c>
      <c r="AS275" s="119">
        <v>0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119">
        <v>0</v>
      </c>
      <c r="AZ275" s="119">
        <v>0</v>
      </c>
      <c r="BA275" s="119">
        <v>0</v>
      </c>
      <c r="BB275" s="119">
        <v>0</v>
      </c>
      <c r="BC275" s="119">
        <v>0</v>
      </c>
      <c r="BD275" s="119">
        <v>0</v>
      </c>
      <c r="BE275" s="119">
        <v>0</v>
      </c>
      <c r="BF275" s="119">
        <v>0</v>
      </c>
      <c r="BG275" s="119">
        <v>0</v>
      </c>
      <c r="BH275" s="119">
        <v>14.5</v>
      </c>
      <c r="BI275" s="119" t="s">
        <v>55</v>
      </c>
      <c r="BJ275" s="119" t="s">
        <v>55</v>
      </c>
      <c r="BK275" s="119" t="s">
        <v>55</v>
      </c>
      <c r="BL275" s="119">
        <v>0</v>
      </c>
      <c r="BM275" s="119" t="s">
        <v>544</v>
      </c>
    </row>
    <row r="276" spans="1:65" s="119" customFormat="1" ht="11.4" x14ac:dyDescent="0.2">
      <c r="A276" s="119" t="s">
        <v>141</v>
      </c>
      <c r="B276" s="119">
        <v>13</v>
      </c>
      <c r="C276" s="119">
        <v>2</v>
      </c>
      <c r="D276" s="119">
        <v>11</v>
      </c>
      <c r="E276" s="119">
        <v>0</v>
      </c>
      <c r="F276" s="119">
        <v>0</v>
      </c>
      <c r="G276" s="119">
        <v>0</v>
      </c>
      <c r="H276" s="119">
        <v>0</v>
      </c>
      <c r="I276" s="119">
        <v>0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15.38</v>
      </c>
      <c r="P276" s="119">
        <v>84.62</v>
      </c>
      <c r="Q276" s="119">
        <v>0</v>
      </c>
      <c r="R276" s="119">
        <v>0</v>
      </c>
      <c r="S276" s="119">
        <v>0</v>
      </c>
      <c r="T276" s="119">
        <v>0</v>
      </c>
      <c r="U276" s="119">
        <v>0</v>
      </c>
      <c r="V276" s="119">
        <v>0</v>
      </c>
      <c r="W276" s="119">
        <v>0</v>
      </c>
      <c r="X276" s="119">
        <v>0</v>
      </c>
      <c r="Y276" s="119">
        <v>0</v>
      </c>
      <c r="Z276" s="119">
        <v>0</v>
      </c>
      <c r="AA276" s="119" t="s">
        <v>192</v>
      </c>
      <c r="AB276" s="119" t="s">
        <v>84</v>
      </c>
      <c r="AC276" s="119" t="s">
        <v>56</v>
      </c>
      <c r="AD276" s="119" t="s">
        <v>56</v>
      </c>
      <c r="AE276" s="119" t="s">
        <v>56</v>
      </c>
      <c r="AF276" s="119" t="s">
        <v>56</v>
      </c>
      <c r="AG276" s="119" t="s">
        <v>56</v>
      </c>
      <c r="AH276" s="119" t="s">
        <v>56</v>
      </c>
      <c r="AI276" s="119" t="s">
        <v>56</v>
      </c>
      <c r="AJ276" s="119" t="s">
        <v>56</v>
      </c>
      <c r="AK276" s="119" t="s">
        <v>56</v>
      </c>
      <c r="AL276" s="119" t="s">
        <v>56</v>
      </c>
      <c r="AM276" s="119">
        <v>0</v>
      </c>
      <c r="AN276" s="119">
        <v>4</v>
      </c>
      <c r="AO276" s="119">
        <v>5</v>
      </c>
      <c r="AP276" s="119">
        <v>1</v>
      </c>
      <c r="AQ276" s="119">
        <v>2</v>
      </c>
      <c r="AR276" s="119">
        <v>1</v>
      </c>
      <c r="AS276" s="119">
        <v>0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119">
        <v>0</v>
      </c>
      <c r="AZ276" s="119">
        <v>0</v>
      </c>
      <c r="BA276" s="119">
        <v>0</v>
      </c>
      <c r="BB276" s="119">
        <v>0</v>
      </c>
      <c r="BC276" s="119">
        <v>0</v>
      </c>
      <c r="BD276" s="119">
        <v>0</v>
      </c>
      <c r="BE276" s="119">
        <v>0</v>
      </c>
      <c r="BF276" s="119">
        <v>0</v>
      </c>
      <c r="BG276" s="119">
        <v>0</v>
      </c>
      <c r="BH276" s="119">
        <v>14.1</v>
      </c>
      <c r="BI276" s="119">
        <v>12.7</v>
      </c>
      <c r="BJ276" s="119">
        <v>21.7</v>
      </c>
      <c r="BK276" s="119">
        <v>26.7</v>
      </c>
      <c r="BL276" s="119">
        <v>0</v>
      </c>
      <c r="BM276" s="119" t="s">
        <v>545</v>
      </c>
    </row>
    <row r="277" spans="1:65" s="119" customFormat="1" ht="11.4" x14ac:dyDescent="0.2">
      <c r="A277" s="119" t="s">
        <v>143</v>
      </c>
      <c r="B277" s="119">
        <v>2</v>
      </c>
      <c r="C277" s="119">
        <v>0</v>
      </c>
      <c r="D277" s="119">
        <v>2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100</v>
      </c>
      <c r="Q277" s="119">
        <v>0</v>
      </c>
      <c r="R277" s="119">
        <v>0</v>
      </c>
      <c r="S277" s="119">
        <v>0</v>
      </c>
      <c r="T277" s="119">
        <v>0</v>
      </c>
      <c r="U277" s="119">
        <v>0</v>
      </c>
      <c r="V277" s="119">
        <v>0</v>
      </c>
      <c r="W277" s="119">
        <v>0</v>
      </c>
      <c r="X277" s="119">
        <v>0</v>
      </c>
      <c r="Y277" s="119">
        <v>0</v>
      </c>
      <c r="Z277" s="119">
        <v>0</v>
      </c>
      <c r="AA277" s="119" t="s">
        <v>56</v>
      </c>
      <c r="AB277" s="119" t="s">
        <v>179</v>
      </c>
      <c r="AC277" s="119" t="s">
        <v>56</v>
      </c>
      <c r="AD277" s="119" t="s">
        <v>56</v>
      </c>
      <c r="AE277" s="119" t="s">
        <v>56</v>
      </c>
      <c r="AF277" s="119" t="s">
        <v>56</v>
      </c>
      <c r="AG277" s="119" t="s">
        <v>56</v>
      </c>
      <c r="AH277" s="119" t="s">
        <v>56</v>
      </c>
      <c r="AI277" s="119" t="s">
        <v>56</v>
      </c>
      <c r="AJ277" s="119" t="s">
        <v>56</v>
      </c>
      <c r="AK277" s="119" t="s">
        <v>56</v>
      </c>
      <c r="AL277" s="119" t="s">
        <v>56</v>
      </c>
      <c r="AM277" s="119">
        <v>0</v>
      </c>
      <c r="AN277" s="119">
        <v>0</v>
      </c>
      <c r="AO277" s="119">
        <v>0</v>
      </c>
      <c r="AP277" s="119">
        <v>1</v>
      </c>
      <c r="AQ277" s="119">
        <v>1</v>
      </c>
      <c r="AR277" s="119">
        <v>0</v>
      </c>
      <c r="AS277" s="119">
        <v>0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119">
        <v>0</v>
      </c>
      <c r="AZ277" s="119">
        <v>0</v>
      </c>
      <c r="BA277" s="119">
        <v>0</v>
      </c>
      <c r="BB277" s="119">
        <v>0</v>
      </c>
      <c r="BC277" s="119">
        <v>0</v>
      </c>
      <c r="BD277" s="119">
        <v>0</v>
      </c>
      <c r="BE277" s="119">
        <v>0</v>
      </c>
      <c r="BF277" s="119">
        <v>0</v>
      </c>
      <c r="BG277" s="119">
        <v>0</v>
      </c>
      <c r="BH277" s="119">
        <v>20.3</v>
      </c>
      <c r="BI277" s="119" t="s">
        <v>55</v>
      </c>
      <c r="BJ277" s="119" t="s">
        <v>55</v>
      </c>
      <c r="BK277" s="119" t="s">
        <v>55</v>
      </c>
      <c r="BL277" s="119">
        <v>0</v>
      </c>
      <c r="BM277" s="119" t="s">
        <v>544</v>
      </c>
    </row>
    <row r="278" spans="1:65" s="119" customFormat="1" ht="11.4" x14ac:dyDescent="0.2">
      <c r="A278" s="119" t="s">
        <v>143</v>
      </c>
      <c r="B278" s="119">
        <v>2</v>
      </c>
      <c r="C278" s="119">
        <v>1</v>
      </c>
      <c r="D278" s="119">
        <v>1</v>
      </c>
      <c r="E278" s="119">
        <v>0</v>
      </c>
      <c r="F278" s="119">
        <v>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50</v>
      </c>
      <c r="P278" s="119">
        <v>50</v>
      </c>
      <c r="Q278" s="119">
        <v>0</v>
      </c>
      <c r="R278" s="119">
        <v>0</v>
      </c>
      <c r="S278" s="119">
        <v>0</v>
      </c>
      <c r="T278" s="119">
        <v>0</v>
      </c>
      <c r="U278" s="119">
        <v>0</v>
      </c>
      <c r="V278" s="119">
        <v>0</v>
      </c>
      <c r="W278" s="119">
        <v>0</v>
      </c>
      <c r="X278" s="119">
        <v>0</v>
      </c>
      <c r="Y278" s="119">
        <v>0</v>
      </c>
      <c r="Z278" s="119">
        <v>0</v>
      </c>
      <c r="AA278" s="119" t="s">
        <v>584</v>
      </c>
      <c r="AB278" s="119" t="s">
        <v>571</v>
      </c>
      <c r="AC278" s="119" t="s">
        <v>56</v>
      </c>
      <c r="AD278" s="119" t="s">
        <v>56</v>
      </c>
      <c r="AE278" s="119" t="s">
        <v>56</v>
      </c>
      <c r="AF278" s="119" t="s">
        <v>56</v>
      </c>
      <c r="AG278" s="119" t="s">
        <v>56</v>
      </c>
      <c r="AH278" s="119" t="s">
        <v>56</v>
      </c>
      <c r="AI278" s="119" t="s">
        <v>56</v>
      </c>
      <c r="AJ278" s="119" t="s">
        <v>56</v>
      </c>
      <c r="AK278" s="119" t="s">
        <v>56</v>
      </c>
      <c r="AL278" s="119" t="s">
        <v>56</v>
      </c>
      <c r="AM278" s="119">
        <v>0</v>
      </c>
      <c r="AN278" s="119">
        <v>1</v>
      </c>
      <c r="AO278" s="119">
        <v>0</v>
      </c>
      <c r="AP278" s="119">
        <v>1</v>
      </c>
      <c r="AQ278" s="119">
        <v>0</v>
      </c>
      <c r="AR278" s="119">
        <v>0</v>
      </c>
      <c r="AS278" s="119">
        <v>0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119">
        <v>0</v>
      </c>
      <c r="AZ278" s="119">
        <v>0</v>
      </c>
      <c r="BA278" s="119">
        <v>0</v>
      </c>
      <c r="BB278" s="119">
        <v>0</v>
      </c>
      <c r="BC278" s="119">
        <v>0</v>
      </c>
      <c r="BD278" s="119">
        <v>0</v>
      </c>
      <c r="BE278" s="119">
        <v>0</v>
      </c>
      <c r="BF278" s="119">
        <v>0</v>
      </c>
      <c r="BG278" s="119">
        <v>0</v>
      </c>
      <c r="BH278" s="119">
        <v>12.1</v>
      </c>
      <c r="BI278" s="119" t="s">
        <v>55</v>
      </c>
      <c r="BJ278" s="119" t="s">
        <v>55</v>
      </c>
      <c r="BK278" s="119" t="s">
        <v>55</v>
      </c>
      <c r="BL278" s="119">
        <v>0</v>
      </c>
      <c r="BM278" s="119" t="s">
        <v>545</v>
      </c>
    </row>
    <row r="279" spans="1:65" s="119" customFormat="1" ht="11.4" x14ac:dyDescent="0.2">
      <c r="A279" s="119" t="s">
        <v>144</v>
      </c>
      <c r="B279" s="119">
        <v>7</v>
      </c>
      <c r="C279" s="119">
        <v>1</v>
      </c>
      <c r="D279" s="119">
        <v>6</v>
      </c>
      <c r="E279" s="119">
        <v>0</v>
      </c>
      <c r="F279" s="119">
        <v>0</v>
      </c>
      <c r="G279" s="119">
        <v>0</v>
      </c>
      <c r="H279" s="119">
        <v>0</v>
      </c>
      <c r="I279" s="119">
        <v>0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14.29</v>
      </c>
      <c r="P279" s="119">
        <v>85.71</v>
      </c>
      <c r="Q279" s="119">
        <v>0</v>
      </c>
      <c r="R279" s="119">
        <v>0</v>
      </c>
      <c r="S279" s="119">
        <v>0</v>
      </c>
      <c r="T279" s="119">
        <v>0</v>
      </c>
      <c r="U279" s="119">
        <v>0</v>
      </c>
      <c r="V279" s="119">
        <v>0</v>
      </c>
      <c r="W279" s="119">
        <v>0</v>
      </c>
      <c r="X279" s="119">
        <v>0</v>
      </c>
      <c r="Y279" s="119">
        <v>0</v>
      </c>
      <c r="Z279" s="119">
        <v>0</v>
      </c>
      <c r="AA279" s="119" t="s">
        <v>541</v>
      </c>
      <c r="AB279" s="119" t="s">
        <v>571</v>
      </c>
      <c r="AC279" s="119" t="s">
        <v>56</v>
      </c>
      <c r="AD279" s="119" t="s">
        <v>56</v>
      </c>
      <c r="AE279" s="119" t="s">
        <v>56</v>
      </c>
      <c r="AF279" s="119" t="s">
        <v>56</v>
      </c>
      <c r="AG279" s="119" t="s">
        <v>56</v>
      </c>
      <c r="AH279" s="119" t="s">
        <v>56</v>
      </c>
      <c r="AI279" s="119" t="s">
        <v>56</v>
      </c>
      <c r="AJ279" s="119" t="s">
        <v>56</v>
      </c>
      <c r="AK279" s="119" t="s">
        <v>56</v>
      </c>
      <c r="AL279" s="119" t="s">
        <v>56</v>
      </c>
      <c r="AM279" s="119">
        <v>0</v>
      </c>
      <c r="AN279" s="119">
        <v>0</v>
      </c>
      <c r="AO279" s="119">
        <v>3</v>
      </c>
      <c r="AP279" s="119">
        <v>1</v>
      </c>
      <c r="AQ279" s="119">
        <v>1</v>
      </c>
      <c r="AR279" s="119">
        <v>1</v>
      </c>
      <c r="AS279" s="119">
        <v>1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119">
        <v>0</v>
      </c>
      <c r="AZ279" s="119">
        <v>0</v>
      </c>
      <c r="BA279" s="119">
        <v>0</v>
      </c>
      <c r="BB279" s="119">
        <v>0</v>
      </c>
      <c r="BC279" s="119">
        <v>0</v>
      </c>
      <c r="BD279" s="119">
        <v>0</v>
      </c>
      <c r="BE279" s="119">
        <v>0</v>
      </c>
      <c r="BF279" s="119">
        <v>0</v>
      </c>
      <c r="BG279" s="119">
        <v>0</v>
      </c>
      <c r="BH279" s="119">
        <v>19.3</v>
      </c>
      <c r="BI279" s="119" t="s">
        <v>55</v>
      </c>
      <c r="BJ279" s="119" t="s">
        <v>55</v>
      </c>
      <c r="BK279" s="119" t="s">
        <v>55</v>
      </c>
      <c r="BL279" s="119">
        <v>0</v>
      </c>
      <c r="BM279" s="119" t="s">
        <v>544</v>
      </c>
    </row>
    <row r="280" spans="1:65" s="119" customFormat="1" ht="11.4" x14ac:dyDescent="0.2">
      <c r="A280" s="119" t="s">
        <v>144</v>
      </c>
      <c r="B280" s="119">
        <v>3</v>
      </c>
      <c r="C280" s="119">
        <v>0</v>
      </c>
      <c r="D280" s="119">
        <v>3</v>
      </c>
      <c r="E280" s="119">
        <v>0</v>
      </c>
      <c r="F280" s="119">
        <v>0</v>
      </c>
      <c r="G280" s="119">
        <v>0</v>
      </c>
      <c r="H280" s="119">
        <v>0</v>
      </c>
      <c r="I280" s="119">
        <v>0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0</v>
      </c>
      <c r="P280" s="119">
        <v>100</v>
      </c>
      <c r="Q280" s="119">
        <v>0</v>
      </c>
      <c r="R280" s="119">
        <v>0</v>
      </c>
      <c r="S280" s="119">
        <v>0</v>
      </c>
      <c r="T280" s="119">
        <v>0</v>
      </c>
      <c r="U280" s="119">
        <v>0</v>
      </c>
      <c r="V280" s="119">
        <v>0</v>
      </c>
      <c r="W280" s="119">
        <v>0</v>
      </c>
      <c r="X280" s="119">
        <v>0</v>
      </c>
      <c r="Y280" s="119">
        <v>0</v>
      </c>
      <c r="Z280" s="119">
        <v>0</v>
      </c>
      <c r="AA280" s="119" t="s">
        <v>56</v>
      </c>
      <c r="AB280" s="119" t="s">
        <v>186</v>
      </c>
      <c r="AC280" s="119" t="s">
        <v>56</v>
      </c>
      <c r="AD280" s="119" t="s">
        <v>56</v>
      </c>
      <c r="AE280" s="119" t="s">
        <v>56</v>
      </c>
      <c r="AF280" s="119" t="s">
        <v>56</v>
      </c>
      <c r="AG280" s="119" t="s">
        <v>56</v>
      </c>
      <c r="AH280" s="119" t="s">
        <v>56</v>
      </c>
      <c r="AI280" s="119" t="s">
        <v>56</v>
      </c>
      <c r="AJ280" s="119" t="s">
        <v>56</v>
      </c>
      <c r="AK280" s="119" t="s">
        <v>56</v>
      </c>
      <c r="AL280" s="119" t="s">
        <v>56</v>
      </c>
      <c r="AM280" s="119">
        <v>0</v>
      </c>
      <c r="AN280" s="119">
        <v>0</v>
      </c>
      <c r="AO280" s="119">
        <v>1</v>
      </c>
      <c r="AP280" s="119">
        <v>0</v>
      </c>
      <c r="AQ280" s="119">
        <v>1</v>
      </c>
      <c r="AR280" s="119">
        <v>1</v>
      </c>
      <c r="AS280" s="119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119">
        <v>0</v>
      </c>
      <c r="AZ280" s="119">
        <v>0</v>
      </c>
      <c r="BA280" s="119">
        <v>0</v>
      </c>
      <c r="BB280" s="119">
        <v>0</v>
      </c>
      <c r="BC280" s="119">
        <v>0</v>
      </c>
      <c r="BD280" s="119">
        <v>0</v>
      </c>
      <c r="BE280" s="119">
        <v>0</v>
      </c>
      <c r="BF280" s="119">
        <v>0</v>
      </c>
      <c r="BG280" s="119">
        <v>0</v>
      </c>
      <c r="BH280" s="119">
        <v>19</v>
      </c>
      <c r="BI280" s="119" t="s">
        <v>55</v>
      </c>
      <c r="BJ280" s="119" t="s">
        <v>55</v>
      </c>
      <c r="BK280" s="119" t="s">
        <v>55</v>
      </c>
      <c r="BL280" s="119">
        <v>0</v>
      </c>
      <c r="BM280" s="119" t="s">
        <v>545</v>
      </c>
    </row>
    <row r="281" spans="1:65" s="119" customFormat="1" ht="11.4" x14ac:dyDescent="0.2">
      <c r="A281" s="119" t="s">
        <v>145</v>
      </c>
      <c r="B281" s="119">
        <v>8</v>
      </c>
      <c r="C281" s="119">
        <v>1</v>
      </c>
      <c r="D281" s="119">
        <v>7</v>
      </c>
      <c r="E281" s="119">
        <v>0</v>
      </c>
      <c r="F281" s="119">
        <v>0</v>
      </c>
      <c r="G281" s="119">
        <v>0</v>
      </c>
      <c r="H281" s="119">
        <v>0</v>
      </c>
      <c r="I281" s="119">
        <v>0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12.5</v>
      </c>
      <c r="P281" s="119">
        <v>87.5</v>
      </c>
      <c r="Q281" s="119">
        <v>0</v>
      </c>
      <c r="R281" s="119">
        <v>0</v>
      </c>
      <c r="S281" s="119">
        <v>0</v>
      </c>
      <c r="T281" s="119">
        <v>0</v>
      </c>
      <c r="U281" s="119">
        <v>0</v>
      </c>
      <c r="V281" s="119">
        <v>0</v>
      </c>
      <c r="W281" s="119">
        <v>0</v>
      </c>
      <c r="X281" s="119">
        <v>0</v>
      </c>
      <c r="Y281" s="119">
        <v>0</v>
      </c>
      <c r="Z281" s="119">
        <v>0</v>
      </c>
      <c r="AA281" s="119" t="s">
        <v>567</v>
      </c>
      <c r="AB281" s="119" t="s">
        <v>511</v>
      </c>
      <c r="AC281" s="119" t="s">
        <v>56</v>
      </c>
      <c r="AD281" s="119" t="s">
        <v>56</v>
      </c>
      <c r="AE281" s="119" t="s">
        <v>56</v>
      </c>
      <c r="AF281" s="119" t="s">
        <v>56</v>
      </c>
      <c r="AG281" s="119" t="s">
        <v>56</v>
      </c>
      <c r="AH281" s="119" t="s">
        <v>56</v>
      </c>
      <c r="AI281" s="119" t="s">
        <v>56</v>
      </c>
      <c r="AJ281" s="119" t="s">
        <v>56</v>
      </c>
      <c r="AK281" s="119" t="s">
        <v>56</v>
      </c>
      <c r="AL281" s="119" t="s">
        <v>56</v>
      </c>
      <c r="AM281" s="119">
        <v>0</v>
      </c>
      <c r="AN281" s="119">
        <v>0</v>
      </c>
      <c r="AO281" s="119">
        <v>4</v>
      </c>
      <c r="AP281" s="119">
        <v>2</v>
      </c>
      <c r="AQ281" s="119">
        <v>2</v>
      </c>
      <c r="AR281" s="119">
        <v>0</v>
      </c>
      <c r="AS281" s="119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119">
        <v>0</v>
      </c>
      <c r="AZ281" s="119">
        <v>0</v>
      </c>
      <c r="BA281" s="119">
        <v>0</v>
      </c>
      <c r="BB281" s="119">
        <v>0</v>
      </c>
      <c r="BC281" s="119">
        <v>0</v>
      </c>
      <c r="BD281" s="119">
        <v>0</v>
      </c>
      <c r="BE281" s="119">
        <v>0</v>
      </c>
      <c r="BF281" s="119">
        <v>0</v>
      </c>
      <c r="BG281" s="119">
        <v>0</v>
      </c>
      <c r="BH281" s="119">
        <v>15.7</v>
      </c>
      <c r="BI281" s="119" t="s">
        <v>55</v>
      </c>
      <c r="BJ281" s="119" t="s">
        <v>55</v>
      </c>
      <c r="BK281" s="119" t="s">
        <v>55</v>
      </c>
      <c r="BL281" s="119">
        <v>0</v>
      </c>
      <c r="BM281" s="119" t="s">
        <v>544</v>
      </c>
    </row>
    <row r="282" spans="1:65" s="119" customFormat="1" ht="11.4" x14ac:dyDescent="0.2">
      <c r="A282" s="119" t="s">
        <v>145</v>
      </c>
      <c r="B282" s="119">
        <v>6</v>
      </c>
      <c r="C282" s="119">
        <v>2</v>
      </c>
      <c r="D282" s="119">
        <v>4</v>
      </c>
      <c r="E282" s="119">
        <v>0</v>
      </c>
      <c r="F282" s="119">
        <v>0</v>
      </c>
      <c r="G282" s="119">
        <v>0</v>
      </c>
      <c r="H282" s="119">
        <v>0</v>
      </c>
      <c r="I282" s="119">
        <v>0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>
        <v>33.33</v>
      </c>
      <c r="P282" s="119">
        <v>66.67</v>
      </c>
      <c r="Q282" s="119">
        <v>0</v>
      </c>
      <c r="R282" s="119">
        <v>0</v>
      </c>
      <c r="S282" s="119">
        <v>0</v>
      </c>
      <c r="T282" s="119">
        <v>0</v>
      </c>
      <c r="U282" s="119">
        <v>0</v>
      </c>
      <c r="V282" s="119">
        <v>0</v>
      </c>
      <c r="W282" s="119">
        <v>0</v>
      </c>
      <c r="X282" s="119">
        <v>0</v>
      </c>
      <c r="Y282" s="119">
        <v>0</v>
      </c>
      <c r="Z282" s="119">
        <v>0</v>
      </c>
      <c r="AA282" s="119" t="s">
        <v>471</v>
      </c>
      <c r="AB282" s="119" t="s">
        <v>521</v>
      </c>
      <c r="AC282" s="119" t="s">
        <v>56</v>
      </c>
      <c r="AD282" s="119" t="s">
        <v>56</v>
      </c>
      <c r="AE282" s="119" t="s">
        <v>56</v>
      </c>
      <c r="AF282" s="119" t="s">
        <v>56</v>
      </c>
      <c r="AG282" s="119" t="s">
        <v>56</v>
      </c>
      <c r="AH282" s="119" t="s">
        <v>56</v>
      </c>
      <c r="AI282" s="119" t="s">
        <v>56</v>
      </c>
      <c r="AJ282" s="119" t="s">
        <v>56</v>
      </c>
      <c r="AK282" s="119" t="s">
        <v>56</v>
      </c>
      <c r="AL282" s="119" t="s">
        <v>56</v>
      </c>
      <c r="AM282" s="119">
        <v>0</v>
      </c>
      <c r="AN282" s="119">
        <v>0</v>
      </c>
      <c r="AO282" s="119">
        <v>1</v>
      </c>
      <c r="AP282" s="119">
        <v>2</v>
      </c>
      <c r="AQ282" s="119">
        <v>1</v>
      </c>
      <c r="AR282" s="119">
        <v>0</v>
      </c>
      <c r="AS282" s="119">
        <v>2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119">
        <v>0</v>
      </c>
      <c r="AZ282" s="119">
        <v>0</v>
      </c>
      <c r="BA282" s="119">
        <v>0</v>
      </c>
      <c r="BB282" s="119">
        <v>0</v>
      </c>
      <c r="BC282" s="119">
        <v>0</v>
      </c>
      <c r="BD282" s="119">
        <v>0</v>
      </c>
      <c r="BE282" s="119">
        <v>0</v>
      </c>
      <c r="BF282" s="119">
        <v>0</v>
      </c>
      <c r="BG282" s="119">
        <v>0</v>
      </c>
      <c r="BH282" s="119">
        <v>21.9</v>
      </c>
      <c r="BI282" s="119" t="s">
        <v>55</v>
      </c>
      <c r="BJ282" s="119" t="s">
        <v>55</v>
      </c>
      <c r="BK282" s="119" t="s">
        <v>55</v>
      </c>
      <c r="BL282" s="119">
        <v>0</v>
      </c>
      <c r="BM282" s="119" t="s">
        <v>545</v>
      </c>
    </row>
    <row r="283" spans="1:65" s="119" customFormat="1" ht="11.4" x14ac:dyDescent="0.2">
      <c r="A283" s="119" t="s">
        <v>146</v>
      </c>
      <c r="B283" s="119">
        <v>7</v>
      </c>
      <c r="C283" s="119">
        <v>0</v>
      </c>
      <c r="D283" s="119">
        <v>7</v>
      </c>
      <c r="E283" s="119">
        <v>0</v>
      </c>
      <c r="F283" s="119">
        <v>0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100</v>
      </c>
      <c r="Q283" s="119">
        <v>0</v>
      </c>
      <c r="R283" s="119">
        <v>0</v>
      </c>
      <c r="S283" s="119">
        <v>0</v>
      </c>
      <c r="T283" s="119">
        <v>0</v>
      </c>
      <c r="U283" s="119">
        <v>0</v>
      </c>
      <c r="V283" s="119">
        <v>0</v>
      </c>
      <c r="W283" s="119">
        <v>0</v>
      </c>
      <c r="X283" s="119">
        <v>0</v>
      </c>
      <c r="Y283" s="119">
        <v>0</v>
      </c>
      <c r="Z283" s="119">
        <v>0</v>
      </c>
      <c r="AA283" s="119" t="s">
        <v>56</v>
      </c>
      <c r="AB283" s="119" t="s">
        <v>173</v>
      </c>
      <c r="AC283" s="119" t="s">
        <v>56</v>
      </c>
      <c r="AD283" s="119" t="s">
        <v>56</v>
      </c>
      <c r="AE283" s="119" t="s">
        <v>56</v>
      </c>
      <c r="AF283" s="119" t="s">
        <v>56</v>
      </c>
      <c r="AG283" s="119" t="s">
        <v>56</v>
      </c>
      <c r="AH283" s="119" t="s">
        <v>56</v>
      </c>
      <c r="AI283" s="119" t="s">
        <v>56</v>
      </c>
      <c r="AJ283" s="119" t="s">
        <v>56</v>
      </c>
      <c r="AK283" s="119" t="s">
        <v>56</v>
      </c>
      <c r="AL283" s="119" t="s">
        <v>56</v>
      </c>
      <c r="AM283" s="119">
        <v>0</v>
      </c>
      <c r="AN283" s="119">
        <v>0</v>
      </c>
      <c r="AO283" s="119">
        <v>2</v>
      </c>
      <c r="AP283" s="119">
        <v>4</v>
      </c>
      <c r="AQ283" s="119">
        <v>1</v>
      </c>
      <c r="AR283" s="119">
        <v>0</v>
      </c>
      <c r="AS283" s="119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119">
        <v>0</v>
      </c>
      <c r="AZ283" s="119">
        <v>0</v>
      </c>
      <c r="BA283" s="119">
        <v>0</v>
      </c>
      <c r="BB283" s="119">
        <v>0</v>
      </c>
      <c r="BC283" s="119">
        <v>0</v>
      </c>
      <c r="BD283" s="119">
        <v>0</v>
      </c>
      <c r="BE283" s="119">
        <v>0</v>
      </c>
      <c r="BF283" s="119">
        <v>0</v>
      </c>
      <c r="BG283" s="119">
        <v>0</v>
      </c>
      <c r="BH283" s="119">
        <v>17</v>
      </c>
      <c r="BI283" s="119" t="s">
        <v>55</v>
      </c>
      <c r="BJ283" s="119" t="s">
        <v>55</v>
      </c>
      <c r="BK283" s="119" t="s">
        <v>55</v>
      </c>
      <c r="BL283" s="119">
        <v>0</v>
      </c>
      <c r="BM283" s="119" t="s">
        <v>544</v>
      </c>
    </row>
    <row r="284" spans="1:65" s="119" customFormat="1" ht="11.4" x14ac:dyDescent="0.2">
      <c r="A284" s="119" t="s">
        <v>146</v>
      </c>
      <c r="B284" s="119">
        <v>6</v>
      </c>
      <c r="C284" s="119">
        <v>0</v>
      </c>
      <c r="D284" s="119">
        <v>6</v>
      </c>
      <c r="E284" s="119">
        <v>0</v>
      </c>
      <c r="F284" s="119">
        <v>0</v>
      </c>
      <c r="G284" s="119">
        <v>0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0</v>
      </c>
      <c r="P284" s="119">
        <v>100</v>
      </c>
      <c r="Q284" s="119">
        <v>0</v>
      </c>
      <c r="R284" s="119">
        <v>0</v>
      </c>
      <c r="S284" s="119">
        <v>0</v>
      </c>
      <c r="T284" s="119">
        <v>0</v>
      </c>
      <c r="U284" s="119">
        <v>0</v>
      </c>
      <c r="V284" s="119">
        <v>0</v>
      </c>
      <c r="W284" s="119">
        <v>0</v>
      </c>
      <c r="X284" s="119">
        <v>0</v>
      </c>
      <c r="Y284" s="119">
        <v>0</v>
      </c>
      <c r="Z284" s="119">
        <v>0</v>
      </c>
      <c r="AA284" s="119" t="s">
        <v>56</v>
      </c>
      <c r="AB284" s="119" t="s">
        <v>189</v>
      </c>
      <c r="AC284" s="119" t="s">
        <v>56</v>
      </c>
      <c r="AD284" s="119" t="s">
        <v>56</v>
      </c>
      <c r="AE284" s="119" t="s">
        <v>56</v>
      </c>
      <c r="AF284" s="119" t="s">
        <v>56</v>
      </c>
      <c r="AG284" s="119" t="s">
        <v>56</v>
      </c>
      <c r="AH284" s="119" t="s">
        <v>56</v>
      </c>
      <c r="AI284" s="119" t="s">
        <v>56</v>
      </c>
      <c r="AJ284" s="119" t="s">
        <v>56</v>
      </c>
      <c r="AK284" s="119" t="s">
        <v>56</v>
      </c>
      <c r="AL284" s="119" t="s">
        <v>56</v>
      </c>
      <c r="AM284" s="119">
        <v>0</v>
      </c>
      <c r="AN284" s="119">
        <v>2</v>
      </c>
      <c r="AO284" s="119">
        <v>1</v>
      </c>
      <c r="AP284" s="119">
        <v>1</v>
      </c>
      <c r="AQ284" s="119">
        <v>1</v>
      </c>
      <c r="AR284" s="119">
        <v>1</v>
      </c>
      <c r="AS284" s="119">
        <v>0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119">
        <v>0</v>
      </c>
      <c r="AZ284" s="119">
        <v>0</v>
      </c>
      <c r="BA284" s="119">
        <v>0</v>
      </c>
      <c r="BB284" s="119">
        <v>0</v>
      </c>
      <c r="BC284" s="119">
        <v>0</v>
      </c>
      <c r="BD284" s="119">
        <v>0</v>
      </c>
      <c r="BE284" s="119">
        <v>0</v>
      </c>
      <c r="BF284" s="119">
        <v>0</v>
      </c>
      <c r="BG284" s="119">
        <v>0</v>
      </c>
      <c r="BH284" s="119">
        <v>16.3</v>
      </c>
      <c r="BI284" s="119" t="s">
        <v>55</v>
      </c>
      <c r="BJ284" s="119" t="s">
        <v>55</v>
      </c>
      <c r="BK284" s="119" t="s">
        <v>55</v>
      </c>
      <c r="BL284" s="119">
        <v>0</v>
      </c>
      <c r="BM284" s="119" t="s">
        <v>545</v>
      </c>
    </row>
    <row r="285" spans="1:65" s="119" customFormat="1" ht="11.4" x14ac:dyDescent="0.2">
      <c r="A285" s="119" t="s">
        <v>147</v>
      </c>
      <c r="B285" s="119">
        <v>6</v>
      </c>
      <c r="C285" s="119">
        <v>0</v>
      </c>
      <c r="D285" s="119">
        <v>5</v>
      </c>
      <c r="E285" s="119">
        <v>0</v>
      </c>
      <c r="F285" s="119">
        <v>1</v>
      </c>
      <c r="G285" s="119">
        <v>0</v>
      </c>
      <c r="H285" s="119">
        <v>0</v>
      </c>
      <c r="I285" s="119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19">
        <v>83.33</v>
      </c>
      <c r="Q285" s="119">
        <v>0</v>
      </c>
      <c r="R285" s="119">
        <v>16.670000000000002</v>
      </c>
      <c r="S285" s="119">
        <v>0</v>
      </c>
      <c r="T285" s="119">
        <v>0</v>
      </c>
      <c r="U285" s="119">
        <v>0</v>
      </c>
      <c r="V285" s="119">
        <v>0</v>
      </c>
      <c r="W285" s="119">
        <v>0</v>
      </c>
      <c r="X285" s="119">
        <v>0</v>
      </c>
      <c r="Y285" s="119">
        <v>0</v>
      </c>
      <c r="Z285" s="119">
        <v>0</v>
      </c>
      <c r="AA285" s="119" t="s">
        <v>56</v>
      </c>
      <c r="AB285" s="119" t="s">
        <v>587</v>
      </c>
      <c r="AC285" s="119" t="s">
        <v>56</v>
      </c>
      <c r="AD285" s="119" t="s">
        <v>457</v>
      </c>
      <c r="AE285" s="119" t="s">
        <v>56</v>
      </c>
      <c r="AF285" s="119" t="s">
        <v>56</v>
      </c>
      <c r="AG285" s="119" t="s">
        <v>56</v>
      </c>
      <c r="AH285" s="119" t="s">
        <v>56</v>
      </c>
      <c r="AI285" s="119" t="s">
        <v>56</v>
      </c>
      <c r="AJ285" s="119" t="s">
        <v>56</v>
      </c>
      <c r="AK285" s="119" t="s">
        <v>56</v>
      </c>
      <c r="AL285" s="119" t="s">
        <v>56</v>
      </c>
      <c r="AM285" s="119">
        <v>0</v>
      </c>
      <c r="AN285" s="119">
        <v>0</v>
      </c>
      <c r="AO285" s="119">
        <v>4</v>
      </c>
      <c r="AP285" s="119">
        <v>1</v>
      </c>
      <c r="AQ285" s="119">
        <v>1</v>
      </c>
      <c r="AR285" s="119">
        <v>0</v>
      </c>
      <c r="AS285" s="119">
        <v>0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119">
        <v>0</v>
      </c>
      <c r="AZ285" s="119">
        <v>0</v>
      </c>
      <c r="BA285" s="119">
        <v>0</v>
      </c>
      <c r="BB285" s="119">
        <v>0</v>
      </c>
      <c r="BC285" s="119">
        <v>0</v>
      </c>
      <c r="BD285" s="119">
        <v>0</v>
      </c>
      <c r="BE285" s="119">
        <v>0</v>
      </c>
      <c r="BF285" s="119">
        <v>0</v>
      </c>
      <c r="BG285" s="119">
        <v>0</v>
      </c>
      <c r="BH285" s="119">
        <v>14.3</v>
      </c>
      <c r="BI285" s="119" t="s">
        <v>55</v>
      </c>
      <c r="BJ285" s="119" t="s">
        <v>55</v>
      </c>
      <c r="BK285" s="119" t="s">
        <v>55</v>
      </c>
      <c r="BL285" s="119">
        <v>0</v>
      </c>
      <c r="BM285" s="119" t="s">
        <v>544</v>
      </c>
    </row>
    <row r="286" spans="1:65" s="119" customFormat="1" ht="11.4" x14ac:dyDescent="0.2">
      <c r="A286" s="119" t="s">
        <v>147</v>
      </c>
      <c r="B286" s="119">
        <v>6</v>
      </c>
      <c r="C286" s="119">
        <v>1</v>
      </c>
      <c r="D286" s="119">
        <v>5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16.670000000000002</v>
      </c>
      <c r="P286" s="119">
        <v>83.33</v>
      </c>
      <c r="Q286" s="119">
        <v>0</v>
      </c>
      <c r="R286" s="119">
        <v>0</v>
      </c>
      <c r="S286" s="119">
        <v>0</v>
      </c>
      <c r="T286" s="119">
        <v>0</v>
      </c>
      <c r="U286" s="119">
        <v>0</v>
      </c>
      <c r="V286" s="119">
        <v>0</v>
      </c>
      <c r="W286" s="119">
        <v>0</v>
      </c>
      <c r="X286" s="119">
        <v>0</v>
      </c>
      <c r="Y286" s="119">
        <v>0</v>
      </c>
      <c r="Z286" s="119">
        <v>0</v>
      </c>
      <c r="AA286" s="119" t="s">
        <v>572</v>
      </c>
      <c r="AB286" s="119" t="s">
        <v>568</v>
      </c>
      <c r="AC286" s="119" t="s">
        <v>56</v>
      </c>
      <c r="AD286" s="119" t="s">
        <v>56</v>
      </c>
      <c r="AE286" s="119" t="s">
        <v>56</v>
      </c>
      <c r="AF286" s="119" t="s">
        <v>56</v>
      </c>
      <c r="AG286" s="119" t="s">
        <v>56</v>
      </c>
      <c r="AH286" s="119" t="s">
        <v>56</v>
      </c>
      <c r="AI286" s="119" t="s">
        <v>56</v>
      </c>
      <c r="AJ286" s="119" t="s">
        <v>56</v>
      </c>
      <c r="AK286" s="119" t="s">
        <v>56</v>
      </c>
      <c r="AL286" s="119" t="s">
        <v>56</v>
      </c>
      <c r="AM286" s="119">
        <v>0</v>
      </c>
      <c r="AN286" s="119">
        <v>1</v>
      </c>
      <c r="AO286" s="119">
        <v>2</v>
      </c>
      <c r="AP286" s="119">
        <v>1</v>
      </c>
      <c r="AQ286" s="119">
        <v>2</v>
      </c>
      <c r="AR286" s="119">
        <v>0</v>
      </c>
      <c r="AS286" s="119">
        <v>0</v>
      </c>
      <c r="AT286" s="119">
        <v>0</v>
      </c>
      <c r="AU286" s="119">
        <v>0</v>
      </c>
      <c r="AV286" s="119">
        <v>0</v>
      </c>
      <c r="AW286" s="119">
        <v>0</v>
      </c>
      <c r="AX286" s="119">
        <v>0</v>
      </c>
      <c r="AY286" s="119">
        <v>0</v>
      </c>
      <c r="AZ286" s="119">
        <v>0</v>
      </c>
      <c r="BA286" s="119">
        <v>0</v>
      </c>
      <c r="BB286" s="119">
        <v>0</v>
      </c>
      <c r="BC286" s="119">
        <v>0</v>
      </c>
      <c r="BD286" s="119">
        <v>0</v>
      </c>
      <c r="BE286" s="119">
        <v>0</v>
      </c>
      <c r="BF286" s="119">
        <v>0</v>
      </c>
      <c r="BG286" s="119">
        <v>0</v>
      </c>
      <c r="BH286" s="119">
        <v>14.9</v>
      </c>
      <c r="BI286" s="119" t="s">
        <v>55</v>
      </c>
      <c r="BJ286" s="119" t="s">
        <v>55</v>
      </c>
      <c r="BK286" s="119" t="s">
        <v>55</v>
      </c>
      <c r="BL286" s="119">
        <v>0</v>
      </c>
      <c r="BM286" s="119" t="s">
        <v>545</v>
      </c>
    </row>
    <row r="287" spans="1:65" s="119" customFormat="1" ht="11.4" x14ac:dyDescent="0.2">
      <c r="A287" s="119" t="s">
        <v>148</v>
      </c>
      <c r="B287" s="119">
        <v>3</v>
      </c>
      <c r="C287" s="119">
        <v>0</v>
      </c>
      <c r="D287" s="119">
        <v>3</v>
      </c>
      <c r="E287" s="119">
        <v>0</v>
      </c>
      <c r="F287" s="119">
        <v>0</v>
      </c>
      <c r="G287" s="119">
        <v>0</v>
      </c>
      <c r="H287" s="119">
        <v>0</v>
      </c>
      <c r="I287" s="119">
        <v>0</v>
      </c>
      <c r="J287" s="119">
        <v>0</v>
      </c>
      <c r="K287" s="119">
        <v>0</v>
      </c>
      <c r="L287" s="119">
        <v>0</v>
      </c>
      <c r="M287" s="119">
        <v>0</v>
      </c>
      <c r="N287" s="119">
        <v>0</v>
      </c>
      <c r="O287" s="119">
        <v>0</v>
      </c>
      <c r="P287" s="119">
        <v>100</v>
      </c>
      <c r="Q287" s="119">
        <v>0</v>
      </c>
      <c r="R287" s="119">
        <v>0</v>
      </c>
      <c r="S287" s="119">
        <v>0</v>
      </c>
      <c r="T287" s="119">
        <v>0</v>
      </c>
      <c r="U287" s="119">
        <v>0</v>
      </c>
      <c r="V287" s="119">
        <v>0</v>
      </c>
      <c r="W287" s="119">
        <v>0</v>
      </c>
      <c r="X287" s="119">
        <v>0</v>
      </c>
      <c r="Y287" s="119">
        <v>0</v>
      </c>
      <c r="Z287" s="119">
        <v>0</v>
      </c>
      <c r="AA287" s="119" t="s">
        <v>56</v>
      </c>
      <c r="AB287" s="119" t="s">
        <v>460</v>
      </c>
      <c r="AC287" s="119" t="s">
        <v>56</v>
      </c>
      <c r="AD287" s="119" t="s">
        <v>56</v>
      </c>
      <c r="AE287" s="119" t="s">
        <v>56</v>
      </c>
      <c r="AF287" s="119" t="s">
        <v>56</v>
      </c>
      <c r="AG287" s="119" t="s">
        <v>56</v>
      </c>
      <c r="AH287" s="119" t="s">
        <v>56</v>
      </c>
      <c r="AI287" s="119" t="s">
        <v>56</v>
      </c>
      <c r="AJ287" s="119" t="s">
        <v>56</v>
      </c>
      <c r="AK287" s="119" t="s">
        <v>56</v>
      </c>
      <c r="AL287" s="119" t="s">
        <v>56</v>
      </c>
      <c r="AM287" s="119">
        <v>0</v>
      </c>
      <c r="AN287" s="119">
        <v>0</v>
      </c>
      <c r="AO287" s="119">
        <v>1</v>
      </c>
      <c r="AP287" s="119">
        <v>1</v>
      </c>
      <c r="AQ287" s="119">
        <v>0</v>
      </c>
      <c r="AR287" s="119">
        <v>1</v>
      </c>
      <c r="AS287" s="119">
        <v>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119">
        <v>0</v>
      </c>
      <c r="AZ287" s="119">
        <v>0</v>
      </c>
      <c r="BA287" s="119">
        <v>0</v>
      </c>
      <c r="BB287" s="119">
        <v>0</v>
      </c>
      <c r="BC287" s="119">
        <v>0</v>
      </c>
      <c r="BD287" s="119">
        <v>0</v>
      </c>
      <c r="BE287" s="119">
        <v>0</v>
      </c>
      <c r="BF287" s="119">
        <v>0</v>
      </c>
      <c r="BG287" s="119">
        <v>0</v>
      </c>
      <c r="BH287" s="119">
        <v>20.2</v>
      </c>
      <c r="BI287" s="119" t="s">
        <v>55</v>
      </c>
      <c r="BJ287" s="119" t="s">
        <v>55</v>
      </c>
      <c r="BK287" s="119" t="s">
        <v>55</v>
      </c>
      <c r="BL287" s="119">
        <v>0</v>
      </c>
      <c r="BM287" s="119" t="s">
        <v>544</v>
      </c>
    </row>
    <row r="288" spans="1:65" s="119" customFormat="1" ht="11.4" x14ac:dyDescent="0.2">
      <c r="A288" s="119" t="s">
        <v>148</v>
      </c>
      <c r="B288" s="119">
        <v>4</v>
      </c>
      <c r="C288" s="119">
        <v>0</v>
      </c>
      <c r="D288" s="119">
        <v>3</v>
      </c>
      <c r="E288" s="119">
        <v>0</v>
      </c>
      <c r="F288" s="119">
        <v>1</v>
      </c>
      <c r="G288" s="119">
        <v>0</v>
      </c>
      <c r="H288" s="119">
        <v>0</v>
      </c>
      <c r="I288" s="119">
        <v>0</v>
      </c>
      <c r="J288" s="119">
        <v>0</v>
      </c>
      <c r="K288" s="119">
        <v>0</v>
      </c>
      <c r="L288" s="119">
        <v>0</v>
      </c>
      <c r="M288" s="119">
        <v>0</v>
      </c>
      <c r="N288" s="119">
        <v>0</v>
      </c>
      <c r="O288" s="119">
        <v>0</v>
      </c>
      <c r="P288" s="119">
        <v>75</v>
      </c>
      <c r="Q288" s="119">
        <v>0</v>
      </c>
      <c r="R288" s="119">
        <v>25</v>
      </c>
      <c r="S288" s="119">
        <v>0</v>
      </c>
      <c r="T288" s="119">
        <v>0</v>
      </c>
      <c r="U288" s="119">
        <v>0</v>
      </c>
      <c r="V288" s="119">
        <v>0</v>
      </c>
      <c r="W288" s="119">
        <v>0</v>
      </c>
      <c r="X288" s="119">
        <v>0</v>
      </c>
      <c r="Y288" s="119">
        <v>0</v>
      </c>
      <c r="Z288" s="119">
        <v>0</v>
      </c>
      <c r="AA288" s="119" t="s">
        <v>56</v>
      </c>
      <c r="AB288" s="119" t="s">
        <v>517</v>
      </c>
      <c r="AC288" s="119" t="s">
        <v>56</v>
      </c>
      <c r="AD288" s="119" t="s">
        <v>429</v>
      </c>
      <c r="AE288" s="119" t="s">
        <v>56</v>
      </c>
      <c r="AF288" s="119" t="s">
        <v>56</v>
      </c>
      <c r="AG288" s="119" t="s">
        <v>56</v>
      </c>
      <c r="AH288" s="119" t="s">
        <v>56</v>
      </c>
      <c r="AI288" s="119" t="s">
        <v>56</v>
      </c>
      <c r="AJ288" s="119" t="s">
        <v>56</v>
      </c>
      <c r="AK288" s="119" t="s">
        <v>56</v>
      </c>
      <c r="AL288" s="119" t="s">
        <v>56</v>
      </c>
      <c r="AM288" s="119">
        <v>0</v>
      </c>
      <c r="AN288" s="119">
        <v>0</v>
      </c>
      <c r="AO288" s="119">
        <v>1</v>
      </c>
      <c r="AP288" s="119">
        <v>1</v>
      </c>
      <c r="AQ288" s="119">
        <v>1</v>
      </c>
      <c r="AR288" s="119">
        <v>0</v>
      </c>
      <c r="AS288" s="119">
        <v>1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119">
        <v>0</v>
      </c>
      <c r="AZ288" s="119">
        <v>0</v>
      </c>
      <c r="BA288" s="119">
        <v>0</v>
      </c>
      <c r="BB288" s="119">
        <v>0</v>
      </c>
      <c r="BC288" s="119">
        <v>0</v>
      </c>
      <c r="BD288" s="119">
        <v>0</v>
      </c>
      <c r="BE288" s="119">
        <v>0</v>
      </c>
      <c r="BF288" s="119">
        <v>0</v>
      </c>
      <c r="BG288" s="119">
        <v>0</v>
      </c>
      <c r="BH288" s="119">
        <v>20.2</v>
      </c>
      <c r="BI288" s="119" t="s">
        <v>55</v>
      </c>
      <c r="BJ288" s="119" t="s">
        <v>55</v>
      </c>
      <c r="BK288" s="119" t="s">
        <v>55</v>
      </c>
      <c r="BL288" s="119">
        <v>0</v>
      </c>
      <c r="BM288" s="119" t="s">
        <v>545</v>
      </c>
    </row>
    <row r="289" spans="1:65" s="119" customFormat="1" ht="11.4" x14ac:dyDescent="0.2">
      <c r="A289" s="119" t="s">
        <v>149</v>
      </c>
      <c r="B289" s="119">
        <v>2</v>
      </c>
      <c r="C289" s="119">
        <v>1</v>
      </c>
      <c r="D289" s="119">
        <v>1</v>
      </c>
      <c r="E289" s="119">
        <v>0</v>
      </c>
      <c r="F289" s="119">
        <v>0</v>
      </c>
      <c r="G289" s="119">
        <v>0</v>
      </c>
      <c r="H289" s="119">
        <v>0</v>
      </c>
      <c r="I289" s="119">
        <v>0</v>
      </c>
      <c r="J289" s="119">
        <v>0</v>
      </c>
      <c r="K289" s="119">
        <v>0</v>
      </c>
      <c r="L289" s="119">
        <v>0</v>
      </c>
      <c r="M289" s="119">
        <v>0</v>
      </c>
      <c r="N289" s="119">
        <v>0</v>
      </c>
      <c r="O289" s="119">
        <v>50</v>
      </c>
      <c r="P289" s="119">
        <v>50</v>
      </c>
      <c r="Q289" s="119">
        <v>0</v>
      </c>
      <c r="R289" s="119">
        <v>0</v>
      </c>
      <c r="S289" s="119">
        <v>0</v>
      </c>
      <c r="T289" s="119">
        <v>0</v>
      </c>
      <c r="U289" s="119">
        <v>0</v>
      </c>
      <c r="V289" s="119">
        <v>0</v>
      </c>
      <c r="W289" s="119">
        <v>0</v>
      </c>
      <c r="X289" s="119">
        <v>0</v>
      </c>
      <c r="Y289" s="119">
        <v>0</v>
      </c>
      <c r="Z289" s="119">
        <v>0</v>
      </c>
      <c r="AA289" s="119" t="s">
        <v>477</v>
      </c>
      <c r="AB289" s="119" t="s">
        <v>491</v>
      </c>
      <c r="AC289" s="119" t="s">
        <v>56</v>
      </c>
      <c r="AD289" s="119" t="s">
        <v>56</v>
      </c>
      <c r="AE289" s="119" t="s">
        <v>56</v>
      </c>
      <c r="AF289" s="119" t="s">
        <v>56</v>
      </c>
      <c r="AG289" s="119" t="s">
        <v>56</v>
      </c>
      <c r="AH289" s="119" t="s">
        <v>56</v>
      </c>
      <c r="AI289" s="119" t="s">
        <v>56</v>
      </c>
      <c r="AJ289" s="119" t="s">
        <v>56</v>
      </c>
      <c r="AK289" s="119" t="s">
        <v>56</v>
      </c>
      <c r="AL289" s="119" t="s">
        <v>56</v>
      </c>
      <c r="AM289" s="119">
        <v>0</v>
      </c>
      <c r="AN289" s="119">
        <v>0</v>
      </c>
      <c r="AO289" s="119">
        <v>1</v>
      </c>
      <c r="AP289" s="119">
        <v>0</v>
      </c>
      <c r="AQ289" s="119">
        <v>0</v>
      </c>
      <c r="AR289" s="119">
        <v>1</v>
      </c>
      <c r="AS289" s="119">
        <v>0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119">
        <v>0</v>
      </c>
      <c r="AZ289" s="119">
        <v>0</v>
      </c>
      <c r="BA289" s="119">
        <v>0</v>
      </c>
      <c r="BB289" s="119">
        <v>0</v>
      </c>
      <c r="BC289" s="119">
        <v>0</v>
      </c>
      <c r="BD289" s="119">
        <v>0</v>
      </c>
      <c r="BE289" s="119">
        <v>0</v>
      </c>
      <c r="BF289" s="119">
        <v>0</v>
      </c>
      <c r="BG289" s="119">
        <v>0</v>
      </c>
      <c r="BH289" s="119">
        <v>20.5</v>
      </c>
      <c r="BI289" s="119" t="s">
        <v>55</v>
      </c>
      <c r="BJ289" s="119" t="s">
        <v>55</v>
      </c>
      <c r="BK289" s="119" t="s">
        <v>55</v>
      </c>
      <c r="BL289" s="119">
        <v>0</v>
      </c>
      <c r="BM289" s="119" t="s">
        <v>544</v>
      </c>
    </row>
    <row r="290" spans="1:65" s="119" customFormat="1" ht="11.4" x14ac:dyDescent="0.2">
      <c r="A290" s="119" t="s">
        <v>149</v>
      </c>
      <c r="B290" s="119">
        <v>1</v>
      </c>
      <c r="C290" s="119">
        <v>0</v>
      </c>
      <c r="D290" s="119">
        <v>1</v>
      </c>
      <c r="E290" s="119">
        <v>0</v>
      </c>
      <c r="F290" s="119">
        <v>0</v>
      </c>
      <c r="G290" s="119">
        <v>0</v>
      </c>
      <c r="H290" s="119">
        <v>0</v>
      </c>
      <c r="I290" s="119">
        <v>0</v>
      </c>
      <c r="J290" s="119">
        <v>0</v>
      </c>
      <c r="K290" s="119">
        <v>0</v>
      </c>
      <c r="L290" s="119">
        <v>0</v>
      </c>
      <c r="M290" s="119">
        <v>0</v>
      </c>
      <c r="N290" s="119">
        <v>0</v>
      </c>
      <c r="O290" s="119">
        <v>0</v>
      </c>
      <c r="P290" s="119">
        <v>100</v>
      </c>
      <c r="Q290" s="119">
        <v>0</v>
      </c>
      <c r="R290" s="119">
        <v>0</v>
      </c>
      <c r="S290" s="119">
        <v>0</v>
      </c>
      <c r="T290" s="119">
        <v>0</v>
      </c>
      <c r="U290" s="119">
        <v>0</v>
      </c>
      <c r="V290" s="119">
        <v>0</v>
      </c>
      <c r="W290" s="119">
        <v>0</v>
      </c>
      <c r="X290" s="119">
        <v>0</v>
      </c>
      <c r="Y290" s="119">
        <v>0</v>
      </c>
      <c r="Z290" s="119">
        <v>0</v>
      </c>
      <c r="AA290" s="119" t="s">
        <v>56</v>
      </c>
      <c r="AB290" s="119" t="s">
        <v>129</v>
      </c>
      <c r="AC290" s="119" t="s">
        <v>56</v>
      </c>
      <c r="AD290" s="119" t="s">
        <v>56</v>
      </c>
      <c r="AE290" s="119" t="s">
        <v>56</v>
      </c>
      <c r="AF290" s="119" t="s">
        <v>56</v>
      </c>
      <c r="AG290" s="119" t="s">
        <v>56</v>
      </c>
      <c r="AH290" s="119" t="s">
        <v>56</v>
      </c>
      <c r="AI290" s="119" t="s">
        <v>56</v>
      </c>
      <c r="AJ290" s="119" t="s">
        <v>56</v>
      </c>
      <c r="AK290" s="119" t="s">
        <v>56</v>
      </c>
      <c r="AL290" s="119" t="s">
        <v>56</v>
      </c>
      <c r="AM290" s="119">
        <v>0</v>
      </c>
      <c r="AN290" s="119">
        <v>0</v>
      </c>
      <c r="AO290" s="119">
        <v>0</v>
      </c>
      <c r="AP290" s="119">
        <v>1</v>
      </c>
      <c r="AQ290" s="119">
        <v>0</v>
      </c>
      <c r="AR290" s="119">
        <v>0</v>
      </c>
      <c r="AS290" s="119">
        <v>0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119">
        <v>0</v>
      </c>
      <c r="AZ290" s="119">
        <v>0</v>
      </c>
      <c r="BA290" s="119">
        <v>0</v>
      </c>
      <c r="BB290" s="119">
        <v>0</v>
      </c>
      <c r="BC290" s="119">
        <v>0</v>
      </c>
      <c r="BD290" s="119">
        <v>0</v>
      </c>
      <c r="BE290" s="119">
        <v>0</v>
      </c>
      <c r="BF290" s="119">
        <v>0</v>
      </c>
      <c r="BG290" s="119">
        <v>0</v>
      </c>
      <c r="BH290" s="119">
        <v>19.399999999999999</v>
      </c>
      <c r="BI290" s="119" t="s">
        <v>55</v>
      </c>
      <c r="BJ290" s="119" t="s">
        <v>55</v>
      </c>
      <c r="BK290" s="119" t="s">
        <v>55</v>
      </c>
      <c r="BL290" s="119">
        <v>0</v>
      </c>
      <c r="BM290" s="119" t="s">
        <v>545</v>
      </c>
    </row>
    <row r="291" spans="1:65" s="119" customFormat="1" ht="11.4" x14ac:dyDescent="0.2">
      <c r="A291" s="119" t="s">
        <v>150</v>
      </c>
      <c r="B291" s="119">
        <v>2</v>
      </c>
      <c r="C291" s="119">
        <v>0</v>
      </c>
      <c r="D291" s="119">
        <v>2</v>
      </c>
      <c r="E291" s="119">
        <v>0</v>
      </c>
      <c r="F291" s="119">
        <v>0</v>
      </c>
      <c r="G291" s="119">
        <v>0</v>
      </c>
      <c r="H291" s="119">
        <v>0</v>
      </c>
      <c r="I291" s="119">
        <v>0</v>
      </c>
      <c r="J291" s="119">
        <v>0</v>
      </c>
      <c r="K291" s="119">
        <v>0</v>
      </c>
      <c r="L291" s="119">
        <v>0</v>
      </c>
      <c r="M291" s="119">
        <v>0</v>
      </c>
      <c r="N291" s="119">
        <v>0</v>
      </c>
      <c r="O291" s="119">
        <v>0</v>
      </c>
      <c r="P291" s="119">
        <v>100</v>
      </c>
      <c r="Q291" s="119">
        <v>0</v>
      </c>
      <c r="R291" s="119">
        <v>0</v>
      </c>
      <c r="S291" s="119">
        <v>0</v>
      </c>
      <c r="T291" s="119">
        <v>0</v>
      </c>
      <c r="U291" s="119">
        <v>0</v>
      </c>
      <c r="V291" s="119">
        <v>0</v>
      </c>
      <c r="W291" s="119">
        <v>0</v>
      </c>
      <c r="X291" s="119">
        <v>0</v>
      </c>
      <c r="Y291" s="119">
        <v>0</v>
      </c>
      <c r="Z291" s="119">
        <v>0</v>
      </c>
      <c r="AA291" s="119" t="s">
        <v>56</v>
      </c>
      <c r="AB291" s="119" t="s">
        <v>513</v>
      </c>
      <c r="AC291" s="119" t="s">
        <v>56</v>
      </c>
      <c r="AD291" s="119" t="s">
        <v>56</v>
      </c>
      <c r="AE291" s="119" t="s">
        <v>56</v>
      </c>
      <c r="AF291" s="119" t="s">
        <v>56</v>
      </c>
      <c r="AG291" s="119" t="s">
        <v>56</v>
      </c>
      <c r="AH291" s="119" t="s">
        <v>56</v>
      </c>
      <c r="AI291" s="119" t="s">
        <v>56</v>
      </c>
      <c r="AJ291" s="119" t="s">
        <v>56</v>
      </c>
      <c r="AK291" s="119" t="s">
        <v>56</v>
      </c>
      <c r="AL291" s="119" t="s">
        <v>56</v>
      </c>
      <c r="AM291" s="119">
        <v>0</v>
      </c>
      <c r="AN291" s="119">
        <v>0</v>
      </c>
      <c r="AO291" s="119">
        <v>1</v>
      </c>
      <c r="AP291" s="119">
        <v>1</v>
      </c>
      <c r="AQ291" s="119">
        <v>0</v>
      </c>
      <c r="AR291" s="119">
        <v>0</v>
      </c>
      <c r="AS291" s="119">
        <v>0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119">
        <v>0</v>
      </c>
      <c r="AZ291" s="119">
        <v>0</v>
      </c>
      <c r="BA291" s="119">
        <v>0</v>
      </c>
      <c r="BB291" s="119">
        <v>0</v>
      </c>
      <c r="BC291" s="119">
        <v>0</v>
      </c>
      <c r="BD291" s="119">
        <v>0</v>
      </c>
      <c r="BE291" s="119">
        <v>0</v>
      </c>
      <c r="BF291" s="119">
        <v>0</v>
      </c>
      <c r="BG291" s="119">
        <v>0</v>
      </c>
      <c r="BH291" s="119">
        <v>14.4</v>
      </c>
      <c r="BI291" s="119" t="s">
        <v>55</v>
      </c>
      <c r="BJ291" s="119" t="s">
        <v>55</v>
      </c>
      <c r="BK291" s="119" t="s">
        <v>55</v>
      </c>
      <c r="BL291" s="119">
        <v>0</v>
      </c>
      <c r="BM291" s="119" t="s">
        <v>544</v>
      </c>
    </row>
    <row r="292" spans="1:65" s="119" customFormat="1" ht="11.4" x14ac:dyDescent="0.2">
      <c r="A292" s="119" t="s">
        <v>150</v>
      </c>
      <c r="B292" s="119">
        <v>0</v>
      </c>
      <c r="C292" s="119">
        <v>0</v>
      </c>
      <c r="D292" s="119">
        <v>0</v>
      </c>
      <c r="E292" s="119">
        <v>0</v>
      </c>
      <c r="F292" s="119">
        <v>0</v>
      </c>
      <c r="G292" s="119">
        <v>0</v>
      </c>
      <c r="H292" s="119">
        <v>0</v>
      </c>
      <c r="I292" s="119">
        <v>0</v>
      </c>
      <c r="J292" s="119">
        <v>0</v>
      </c>
      <c r="K292" s="119">
        <v>0</v>
      </c>
      <c r="L292" s="119">
        <v>0</v>
      </c>
      <c r="M292" s="119">
        <v>0</v>
      </c>
      <c r="N292" s="119">
        <v>0</v>
      </c>
      <c r="O292" s="119" t="s">
        <v>55</v>
      </c>
      <c r="P292" s="119" t="s">
        <v>55</v>
      </c>
      <c r="Q292" s="119" t="s">
        <v>55</v>
      </c>
      <c r="R292" s="119" t="s">
        <v>55</v>
      </c>
      <c r="S292" s="119" t="s">
        <v>55</v>
      </c>
      <c r="T292" s="119" t="s">
        <v>55</v>
      </c>
      <c r="U292" s="119" t="s">
        <v>55</v>
      </c>
      <c r="V292" s="119" t="s">
        <v>55</v>
      </c>
      <c r="W292" s="119" t="s">
        <v>55</v>
      </c>
      <c r="X292" s="119" t="s">
        <v>55</v>
      </c>
      <c r="Y292" s="119" t="s">
        <v>55</v>
      </c>
      <c r="Z292" s="119" t="s">
        <v>55</v>
      </c>
      <c r="AA292" s="119" t="s">
        <v>56</v>
      </c>
      <c r="AB292" s="119" t="s">
        <v>56</v>
      </c>
      <c r="AC292" s="119" t="s">
        <v>56</v>
      </c>
      <c r="AD292" s="119" t="s">
        <v>56</v>
      </c>
      <c r="AE292" s="119" t="s">
        <v>56</v>
      </c>
      <c r="AF292" s="119" t="s">
        <v>56</v>
      </c>
      <c r="AG292" s="119" t="s">
        <v>56</v>
      </c>
      <c r="AH292" s="119" t="s">
        <v>56</v>
      </c>
      <c r="AI292" s="119" t="s">
        <v>56</v>
      </c>
      <c r="AJ292" s="119" t="s">
        <v>56</v>
      </c>
      <c r="AK292" s="119" t="s">
        <v>56</v>
      </c>
      <c r="AL292" s="119" t="s">
        <v>56</v>
      </c>
      <c r="AM292" s="119">
        <v>0</v>
      </c>
      <c r="AN292" s="119">
        <v>0</v>
      </c>
      <c r="AO292" s="119">
        <v>0</v>
      </c>
      <c r="AP292" s="119">
        <v>0</v>
      </c>
      <c r="AQ292" s="119">
        <v>0</v>
      </c>
      <c r="AR292" s="119">
        <v>0</v>
      </c>
      <c r="AS292" s="119">
        <v>0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119">
        <v>0</v>
      </c>
      <c r="AZ292" s="119">
        <v>0</v>
      </c>
      <c r="BA292" s="119">
        <v>0</v>
      </c>
      <c r="BB292" s="119">
        <v>0</v>
      </c>
      <c r="BC292" s="119">
        <v>0</v>
      </c>
      <c r="BD292" s="119">
        <v>0</v>
      </c>
      <c r="BE292" s="119">
        <v>0</v>
      </c>
      <c r="BF292" s="119">
        <v>0</v>
      </c>
      <c r="BG292" s="119">
        <v>0</v>
      </c>
      <c r="BH292" s="119" t="s">
        <v>55</v>
      </c>
      <c r="BI292" s="119" t="s">
        <v>55</v>
      </c>
      <c r="BJ292" s="119" t="s">
        <v>55</v>
      </c>
      <c r="BK292" s="119" t="s">
        <v>55</v>
      </c>
      <c r="BL292" s="119">
        <v>0</v>
      </c>
      <c r="BM292" s="119" t="s">
        <v>545</v>
      </c>
    </row>
    <row r="293" spans="1:65" s="119" customFormat="1" ht="11.4" x14ac:dyDescent="0.2">
      <c r="A293" s="119" t="s">
        <v>151</v>
      </c>
      <c r="B293" s="119">
        <v>3</v>
      </c>
      <c r="C293" s="119">
        <v>1</v>
      </c>
      <c r="D293" s="119">
        <v>2</v>
      </c>
      <c r="E293" s="119">
        <v>0</v>
      </c>
      <c r="F293" s="119">
        <v>0</v>
      </c>
      <c r="G293" s="119">
        <v>0</v>
      </c>
      <c r="H293" s="119">
        <v>0</v>
      </c>
      <c r="I293" s="119">
        <v>0</v>
      </c>
      <c r="J293" s="119">
        <v>0</v>
      </c>
      <c r="K293" s="119">
        <v>0</v>
      </c>
      <c r="L293" s="119">
        <v>0</v>
      </c>
      <c r="M293" s="119">
        <v>0</v>
      </c>
      <c r="N293" s="119">
        <v>0</v>
      </c>
      <c r="O293" s="119">
        <v>33.33</v>
      </c>
      <c r="P293" s="119">
        <v>66.67</v>
      </c>
      <c r="Q293" s="119">
        <v>0</v>
      </c>
      <c r="R293" s="119">
        <v>0</v>
      </c>
      <c r="S293" s="119">
        <v>0</v>
      </c>
      <c r="T293" s="119">
        <v>0</v>
      </c>
      <c r="U293" s="119">
        <v>0</v>
      </c>
      <c r="V293" s="119">
        <v>0</v>
      </c>
      <c r="W293" s="119">
        <v>0</v>
      </c>
      <c r="X293" s="119">
        <v>0</v>
      </c>
      <c r="Y293" s="119">
        <v>0</v>
      </c>
      <c r="Z293" s="119">
        <v>0</v>
      </c>
      <c r="AA293" s="119" t="s">
        <v>602</v>
      </c>
      <c r="AB293" s="119" t="s">
        <v>603</v>
      </c>
      <c r="AC293" s="119" t="s">
        <v>56</v>
      </c>
      <c r="AD293" s="119" t="s">
        <v>56</v>
      </c>
      <c r="AE293" s="119" t="s">
        <v>56</v>
      </c>
      <c r="AF293" s="119" t="s">
        <v>56</v>
      </c>
      <c r="AG293" s="119" t="s">
        <v>56</v>
      </c>
      <c r="AH293" s="119" t="s">
        <v>56</v>
      </c>
      <c r="AI293" s="119" t="s">
        <v>56</v>
      </c>
      <c r="AJ293" s="119" t="s">
        <v>56</v>
      </c>
      <c r="AK293" s="119" t="s">
        <v>56</v>
      </c>
      <c r="AL293" s="119" t="s">
        <v>56</v>
      </c>
      <c r="AM293" s="119">
        <v>0</v>
      </c>
      <c r="AN293" s="119">
        <v>2</v>
      </c>
      <c r="AO293" s="119">
        <v>1</v>
      </c>
      <c r="AP293" s="119">
        <v>0</v>
      </c>
      <c r="AQ293" s="119">
        <v>0</v>
      </c>
      <c r="AR293" s="119">
        <v>0</v>
      </c>
      <c r="AS293" s="119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119">
        <v>0</v>
      </c>
      <c r="AZ293" s="119">
        <v>0</v>
      </c>
      <c r="BA293" s="119">
        <v>0</v>
      </c>
      <c r="BB293" s="119">
        <v>0</v>
      </c>
      <c r="BC293" s="119">
        <v>0</v>
      </c>
      <c r="BD293" s="119">
        <v>0</v>
      </c>
      <c r="BE293" s="119">
        <v>0</v>
      </c>
      <c r="BF293" s="119">
        <v>0</v>
      </c>
      <c r="BG293" s="119">
        <v>0</v>
      </c>
      <c r="BH293" s="119">
        <v>9.6999999999999993</v>
      </c>
      <c r="BI293" s="119" t="s">
        <v>55</v>
      </c>
      <c r="BJ293" s="119" t="s">
        <v>55</v>
      </c>
      <c r="BK293" s="119" t="s">
        <v>55</v>
      </c>
      <c r="BL293" s="119">
        <v>0</v>
      </c>
      <c r="BM293" s="119" t="s">
        <v>544</v>
      </c>
    </row>
    <row r="294" spans="1:65" s="119" customFormat="1" ht="11.4" x14ac:dyDescent="0.2">
      <c r="A294" s="119" t="s">
        <v>151</v>
      </c>
      <c r="B294" s="119">
        <v>2</v>
      </c>
      <c r="C294" s="119">
        <v>0</v>
      </c>
      <c r="D294" s="119">
        <v>2</v>
      </c>
      <c r="E294" s="119">
        <v>0</v>
      </c>
      <c r="F294" s="119">
        <v>0</v>
      </c>
      <c r="G294" s="119">
        <v>0</v>
      </c>
      <c r="H294" s="119">
        <v>0</v>
      </c>
      <c r="I294" s="119">
        <v>0</v>
      </c>
      <c r="J294" s="119">
        <v>0</v>
      </c>
      <c r="K294" s="119">
        <v>0</v>
      </c>
      <c r="L294" s="119">
        <v>0</v>
      </c>
      <c r="M294" s="119">
        <v>0</v>
      </c>
      <c r="N294" s="119">
        <v>0</v>
      </c>
      <c r="O294" s="119">
        <v>0</v>
      </c>
      <c r="P294" s="119">
        <v>100</v>
      </c>
      <c r="Q294" s="119">
        <v>0</v>
      </c>
      <c r="R294" s="119">
        <v>0</v>
      </c>
      <c r="S294" s="119">
        <v>0</v>
      </c>
      <c r="T294" s="119">
        <v>0</v>
      </c>
      <c r="U294" s="119">
        <v>0</v>
      </c>
      <c r="V294" s="119">
        <v>0</v>
      </c>
      <c r="W294" s="119">
        <v>0</v>
      </c>
      <c r="X294" s="119">
        <v>0</v>
      </c>
      <c r="Y294" s="119">
        <v>0</v>
      </c>
      <c r="Z294" s="119">
        <v>0</v>
      </c>
      <c r="AA294" s="119" t="s">
        <v>56</v>
      </c>
      <c r="AB294" s="119" t="s">
        <v>576</v>
      </c>
      <c r="AC294" s="119" t="s">
        <v>56</v>
      </c>
      <c r="AD294" s="119" t="s">
        <v>56</v>
      </c>
      <c r="AE294" s="119" t="s">
        <v>56</v>
      </c>
      <c r="AF294" s="119" t="s">
        <v>56</v>
      </c>
      <c r="AG294" s="119" t="s">
        <v>56</v>
      </c>
      <c r="AH294" s="119" t="s">
        <v>56</v>
      </c>
      <c r="AI294" s="119" t="s">
        <v>56</v>
      </c>
      <c r="AJ294" s="119" t="s">
        <v>56</v>
      </c>
      <c r="AK294" s="119" t="s">
        <v>56</v>
      </c>
      <c r="AL294" s="119" t="s">
        <v>56</v>
      </c>
      <c r="AM294" s="119">
        <v>0</v>
      </c>
      <c r="AN294" s="119">
        <v>1</v>
      </c>
      <c r="AO294" s="119">
        <v>0</v>
      </c>
      <c r="AP294" s="119">
        <v>1</v>
      </c>
      <c r="AQ294" s="119">
        <v>0</v>
      </c>
      <c r="AR294" s="119">
        <v>0</v>
      </c>
      <c r="AS294" s="119">
        <v>0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119">
        <v>0</v>
      </c>
      <c r="AZ294" s="119">
        <v>0</v>
      </c>
      <c r="BA294" s="119">
        <v>0</v>
      </c>
      <c r="BB294" s="119">
        <v>0</v>
      </c>
      <c r="BC294" s="119">
        <v>0</v>
      </c>
      <c r="BD294" s="119">
        <v>0</v>
      </c>
      <c r="BE294" s="119">
        <v>0</v>
      </c>
      <c r="BF294" s="119">
        <v>0</v>
      </c>
      <c r="BG294" s="119">
        <v>0</v>
      </c>
      <c r="BH294" s="119">
        <v>12.2</v>
      </c>
      <c r="BI294" s="119" t="s">
        <v>55</v>
      </c>
      <c r="BJ294" s="119" t="s">
        <v>55</v>
      </c>
      <c r="BK294" s="119" t="s">
        <v>55</v>
      </c>
      <c r="BL294" s="119">
        <v>0</v>
      </c>
      <c r="BM294" s="119" t="s">
        <v>545</v>
      </c>
    </row>
    <row r="295" spans="1:65" s="119" customFormat="1" ht="11.4" x14ac:dyDescent="0.2">
      <c r="A295" s="119" t="s">
        <v>152</v>
      </c>
      <c r="B295" s="119">
        <v>3</v>
      </c>
      <c r="C295" s="119">
        <v>0</v>
      </c>
      <c r="D295" s="119">
        <v>3</v>
      </c>
      <c r="E295" s="119">
        <v>0</v>
      </c>
      <c r="F295" s="119">
        <v>0</v>
      </c>
      <c r="G295" s="119">
        <v>0</v>
      </c>
      <c r="H295" s="119">
        <v>0</v>
      </c>
      <c r="I295" s="119">
        <v>0</v>
      </c>
      <c r="J295" s="119">
        <v>0</v>
      </c>
      <c r="K295" s="119">
        <v>0</v>
      </c>
      <c r="L295" s="119">
        <v>0</v>
      </c>
      <c r="M295" s="119">
        <v>0</v>
      </c>
      <c r="N295" s="119">
        <v>0</v>
      </c>
      <c r="O295" s="119">
        <v>0</v>
      </c>
      <c r="P295" s="119">
        <v>100</v>
      </c>
      <c r="Q295" s="119">
        <v>0</v>
      </c>
      <c r="R295" s="119">
        <v>0</v>
      </c>
      <c r="S295" s="119">
        <v>0</v>
      </c>
      <c r="T295" s="119">
        <v>0</v>
      </c>
      <c r="U295" s="119">
        <v>0</v>
      </c>
      <c r="V295" s="119">
        <v>0</v>
      </c>
      <c r="W295" s="119">
        <v>0</v>
      </c>
      <c r="X295" s="119">
        <v>0</v>
      </c>
      <c r="Y295" s="119">
        <v>0</v>
      </c>
      <c r="Z295" s="119">
        <v>0</v>
      </c>
      <c r="AA295" s="119" t="s">
        <v>56</v>
      </c>
      <c r="AB295" s="119" t="s">
        <v>517</v>
      </c>
      <c r="AC295" s="119" t="s">
        <v>56</v>
      </c>
      <c r="AD295" s="119" t="s">
        <v>56</v>
      </c>
      <c r="AE295" s="119" t="s">
        <v>56</v>
      </c>
      <c r="AF295" s="119" t="s">
        <v>56</v>
      </c>
      <c r="AG295" s="119" t="s">
        <v>56</v>
      </c>
      <c r="AH295" s="119" t="s">
        <v>56</v>
      </c>
      <c r="AI295" s="119" t="s">
        <v>56</v>
      </c>
      <c r="AJ295" s="119" t="s">
        <v>56</v>
      </c>
      <c r="AK295" s="119" t="s">
        <v>56</v>
      </c>
      <c r="AL295" s="119" t="s">
        <v>56</v>
      </c>
      <c r="AM295" s="119">
        <v>0</v>
      </c>
      <c r="AN295" s="119">
        <v>0</v>
      </c>
      <c r="AO295" s="119">
        <v>0</v>
      </c>
      <c r="AP295" s="119">
        <v>2</v>
      </c>
      <c r="AQ295" s="119">
        <v>1</v>
      </c>
      <c r="AR295" s="119">
        <v>0</v>
      </c>
      <c r="AS295" s="119">
        <v>0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119">
        <v>0</v>
      </c>
      <c r="AZ295" s="119">
        <v>0</v>
      </c>
      <c r="BA295" s="119">
        <v>0</v>
      </c>
      <c r="BB295" s="119">
        <v>0</v>
      </c>
      <c r="BC295" s="119">
        <v>0</v>
      </c>
      <c r="BD295" s="119">
        <v>0</v>
      </c>
      <c r="BE295" s="119">
        <v>0</v>
      </c>
      <c r="BF295" s="119">
        <v>0</v>
      </c>
      <c r="BG295" s="119">
        <v>0</v>
      </c>
      <c r="BH295" s="119">
        <v>19.8</v>
      </c>
      <c r="BI295" s="119" t="s">
        <v>55</v>
      </c>
      <c r="BJ295" s="119" t="s">
        <v>55</v>
      </c>
      <c r="BK295" s="119" t="s">
        <v>55</v>
      </c>
      <c r="BL295" s="119">
        <v>0</v>
      </c>
      <c r="BM295" s="119" t="s">
        <v>544</v>
      </c>
    </row>
    <row r="296" spans="1:65" s="119" customFormat="1" ht="11.4" x14ac:dyDescent="0.2">
      <c r="A296" s="119" t="s">
        <v>152</v>
      </c>
      <c r="B296" s="119">
        <v>6</v>
      </c>
      <c r="C296" s="119">
        <v>1</v>
      </c>
      <c r="D296" s="119">
        <v>5</v>
      </c>
      <c r="E296" s="119">
        <v>0</v>
      </c>
      <c r="F296" s="119">
        <v>0</v>
      </c>
      <c r="G296" s="119">
        <v>0</v>
      </c>
      <c r="H296" s="119">
        <v>0</v>
      </c>
      <c r="I296" s="119">
        <v>0</v>
      </c>
      <c r="J296" s="119">
        <v>0</v>
      </c>
      <c r="K296" s="119">
        <v>0</v>
      </c>
      <c r="L296" s="119">
        <v>0</v>
      </c>
      <c r="M296" s="119">
        <v>0</v>
      </c>
      <c r="N296" s="119">
        <v>0</v>
      </c>
      <c r="O296" s="119">
        <v>16.670000000000002</v>
      </c>
      <c r="P296" s="119">
        <v>83.33</v>
      </c>
      <c r="Q296" s="119">
        <v>0</v>
      </c>
      <c r="R296" s="119">
        <v>0</v>
      </c>
      <c r="S296" s="119">
        <v>0</v>
      </c>
      <c r="T296" s="119">
        <v>0</v>
      </c>
      <c r="U296" s="119">
        <v>0</v>
      </c>
      <c r="V296" s="119">
        <v>0</v>
      </c>
      <c r="W296" s="119">
        <v>0</v>
      </c>
      <c r="X296" s="119">
        <v>0</v>
      </c>
      <c r="Y296" s="119">
        <v>0</v>
      </c>
      <c r="Z296" s="119">
        <v>0</v>
      </c>
      <c r="AA296" s="119" t="s">
        <v>496</v>
      </c>
      <c r="AB296" s="119" t="s">
        <v>171</v>
      </c>
      <c r="AC296" s="119" t="s">
        <v>56</v>
      </c>
      <c r="AD296" s="119" t="s">
        <v>56</v>
      </c>
      <c r="AE296" s="119" t="s">
        <v>56</v>
      </c>
      <c r="AF296" s="119" t="s">
        <v>56</v>
      </c>
      <c r="AG296" s="119" t="s">
        <v>56</v>
      </c>
      <c r="AH296" s="119" t="s">
        <v>56</v>
      </c>
      <c r="AI296" s="119" t="s">
        <v>56</v>
      </c>
      <c r="AJ296" s="119" t="s">
        <v>56</v>
      </c>
      <c r="AK296" s="119" t="s">
        <v>56</v>
      </c>
      <c r="AL296" s="119" t="s">
        <v>56</v>
      </c>
      <c r="AM296" s="119">
        <v>0</v>
      </c>
      <c r="AN296" s="119">
        <v>2</v>
      </c>
      <c r="AO296" s="119">
        <v>1</v>
      </c>
      <c r="AP296" s="119">
        <v>1</v>
      </c>
      <c r="AQ296" s="119">
        <v>1</v>
      </c>
      <c r="AR296" s="119">
        <v>1</v>
      </c>
      <c r="AS296" s="119">
        <v>0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119">
        <v>0</v>
      </c>
      <c r="AZ296" s="119">
        <v>0</v>
      </c>
      <c r="BA296" s="119">
        <v>0</v>
      </c>
      <c r="BB296" s="119">
        <v>0</v>
      </c>
      <c r="BC296" s="119">
        <v>0</v>
      </c>
      <c r="BD296" s="119">
        <v>0</v>
      </c>
      <c r="BE296" s="119">
        <v>0</v>
      </c>
      <c r="BF296" s="119">
        <v>0</v>
      </c>
      <c r="BG296" s="119">
        <v>0</v>
      </c>
      <c r="BH296" s="119">
        <v>16.600000000000001</v>
      </c>
      <c r="BI296" s="119" t="s">
        <v>55</v>
      </c>
      <c r="BJ296" s="119" t="s">
        <v>55</v>
      </c>
      <c r="BK296" s="119" t="s">
        <v>55</v>
      </c>
      <c r="BL296" s="119">
        <v>0</v>
      </c>
      <c r="BM296" s="119" t="s">
        <v>545</v>
      </c>
    </row>
    <row r="297" spans="1:65" s="119" customFormat="1" ht="11.4" x14ac:dyDescent="0.2">
      <c r="A297" s="119" t="s">
        <v>153</v>
      </c>
      <c r="B297" s="119">
        <v>3</v>
      </c>
      <c r="C297" s="119">
        <v>0</v>
      </c>
      <c r="D297" s="119">
        <v>3</v>
      </c>
      <c r="E297" s="119">
        <v>0</v>
      </c>
      <c r="F297" s="119">
        <v>0</v>
      </c>
      <c r="G297" s="119">
        <v>0</v>
      </c>
      <c r="H297" s="119">
        <v>0</v>
      </c>
      <c r="I297" s="119">
        <v>0</v>
      </c>
      <c r="J297" s="119">
        <v>0</v>
      </c>
      <c r="K297" s="119">
        <v>0</v>
      </c>
      <c r="L297" s="119">
        <v>0</v>
      </c>
      <c r="M297" s="119">
        <v>0</v>
      </c>
      <c r="N297" s="119">
        <v>0</v>
      </c>
      <c r="O297" s="119">
        <v>0</v>
      </c>
      <c r="P297" s="119">
        <v>100</v>
      </c>
      <c r="Q297" s="119">
        <v>0</v>
      </c>
      <c r="R297" s="119">
        <v>0</v>
      </c>
      <c r="S297" s="119">
        <v>0</v>
      </c>
      <c r="T297" s="119">
        <v>0</v>
      </c>
      <c r="U297" s="119">
        <v>0</v>
      </c>
      <c r="V297" s="119">
        <v>0</v>
      </c>
      <c r="W297" s="119">
        <v>0</v>
      </c>
      <c r="X297" s="119">
        <v>0</v>
      </c>
      <c r="Y297" s="119">
        <v>0</v>
      </c>
      <c r="Z297" s="119">
        <v>0</v>
      </c>
      <c r="AA297" s="119" t="s">
        <v>56</v>
      </c>
      <c r="AB297" s="119" t="s">
        <v>456</v>
      </c>
      <c r="AC297" s="119" t="s">
        <v>56</v>
      </c>
      <c r="AD297" s="119" t="s">
        <v>56</v>
      </c>
      <c r="AE297" s="119" t="s">
        <v>56</v>
      </c>
      <c r="AF297" s="119" t="s">
        <v>56</v>
      </c>
      <c r="AG297" s="119" t="s">
        <v>56</v>
      </c>
      <c r="AH297" s="119" t="s">
        <v>56</v>
      </c>
      <c r="AI297" s="119" t="s">
        <v>56</v>
      </c>
      <c r="AJ297" s="119" t="s">
        <v>56</v>
      </c>
      <c r="AK297" s="119" t="s">
        <v>56</v>
      </c>
      <c r="AL297" s="119" t="s">
        <v>56</v>
      </c>
      <c r="AM297" s="119">
        <v>0</v>
      </c>
      <c r="AN297" s="119">
        <v>0</v>
      </c>
      <c r="AO297" s="119">
        <v>0</v>
      </c>
      <c r="AP297" s="119">
        <v>1</v>
      </c>
      <c r="AQ297" s="119">
        <v>1</v>
      </c>
      <c r="AR297" s="119">
        <v>1</v>
      </c>
      <c r="AS297" s="119">
        <v>0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119">
        <v>0</v>
      </c>
      <c r="AZ297" s="119">
        <v>0</v>
      </c>
      <c r="BA297" s="119">
        <v>0</v>
      </c>
      <c r="BB297" s="119">
        <v>0</v>
      </c>
      <c r="BC297" s="119">
        <v>0</v>
      </c>
      <c r="BD297" s="119">
        <v>0</v>
      </c>
      <c r="BE297" s="119">
        <v>0</v>
      </c>
      <c r="BF297" s="119">
        <v>0</v>
      </c>
      <c r="BG297" s="119">
        <v>0</v>
      </c>
      <c r="BH297" s="119">
        <v>22.3</v>
      </c>
      <c r="BI297" s="119" t="s">
        <v>55</v>
      </c>
      <c r="BJ297" s="119" t="s">
        <v>55</v>
      </c>
      <c r="BK297" s="119" t="s">
        <v>55</v>
      </c>
      <c r="BL297" s="119">
        <v>0</v>
      </c>
      <c r="BM297" s="119" t="s">
        <v>544</v>
      </c>
    </row>
    <row r="298" spans="1:65" s="119" customFormat="1" ht="11.4" x14ac:dyDescent="0.2">
      <c r="A298" s="119" t="s">
        <v>153</v>
      </c>
      <c r="B298" s="119">
        <v>5</v>
      </c>
      <c r="C298" s="119">
        <v>0</v>
      </c>
      <c r="D298" s="119">
        <v>5</v>
      </c>
      <c r="E298" s="119">
        <v>0</v>
      </c>
      <c r="F298" s="119">
        <v>0</v>
      </c>
      <c r="G298" s="119">
        <v>0</v>
      </c>
      <c r="H298" s="119">
        <v>0</v>
      </c>
      <c r="I298" s="119">
        <v>0</v>
      </c>
      <c r="J298" s="119">
        <v>0</v>
      </c>
      <c r="K298" s="119">
        <v>0</v>
      </c>
      <c r="L298" s="119">
        <v>0</v>
      </c>
      <c r="M298" s="119">
        <v>0</v>
      </c>
      <c r="N298" s="119">
        <v>0</v>
      </c>
      <c r="O298" s="119">
        <v>0</v>
      </c>
      <c r="P298" s="119">
        <v>100</v>
      </c>
      <c r="Q298" s="119">
        <v>0</v>
      </c>
      <c r="R298" s="119">
        <v>0</v>
      </c>
      <c r="S298" s="119">
        <v>0</v>
      </c>
      <c r="T298" s="119">
        <v>0</v>
      </c>
      <c r="U298" s="119">
        <v>0</v>
      </c>
      <c r="V298" s="119">
        <v>0</v>
      </c>
      <c r="W298" s="119">
        <v>0</v>
      </c>
      <c r="X298" s="119">
        <v>0</v>
      </c>
      <c r="Y298" s="119">
        <v>0</v>
      </c>
      <c r="Z298" s="119">
        <v>0</v>
      </c>
      <c r="AA298" s="119" t="s">
        <v>56</v>
      </c>
      <c r="AB298" s="119" t="s">
        <v>176</v>
      </c>
      <c r="AC298" s="119" t="s">
        <v>56</v>
      </c>
      <c r="AD298" s="119" t="s">
        <v>56</v>
      </c>
      <c r="AE298" s="119" t="s">
        <v>56</v>
      </c>
      <c r="AF298" s="119" t="s">
        <v>56</v>
      </c>
      <c r="AG298" s="119" t="s">
        <v>56</v>
      </c>
      <c r="AH298" s="119" t="s">
        <v>56</v>
      </c>
      <c r="AI298" s="119" t="s">
        <v>56</v>
      </c>
      <c r="AJ298" s="119" t="s">
        <v>56</v>
      </c>
      <c r="AK298" s="119" t="s">
        <v>56</v>
      </c>
      <c r="AL298" s="119" t="s">
        <v>56</v>
      </c>
      <c r="AM298" s="119">
        <v>0</v>
      </c>
      <c r="AN298" s="119">
        <v>0</v>
      </c>
      <c r="AO298" s="119">
        <v>2</v>
      </c>
      <c r="AP298" s="119">
        <v>0</v>
      </c>
      <c r="AQ298" s="119">
        <v>0</v>
      </c>
      <c r="AR298" s="119">
        <v>3</v>
      </c>
      <c r="AS298" s="119">
        <v>0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119">
        <v>0</v>
      </c>
      <c r="AZ298" s="119">
        <v>0</v>
      </c>
      <c r="BA298" s="119">
        <v>0</v>
      </c>
      <c r="BB298" s="119">
        <v>0</v>
      </c>
      <c r="BC298" s="119">
        <v>0</v>
      </c>
      <c r="BD298" s="119">
        <v>0</v>
      </c>
      <c r="BE298" s="119">
        <v>0</v>
      </c>
      <c r="BF298" s="119">
        <v>0</v>
      </c>
      <c r="BG298" s="119">
        <v>0</v>
      </c>
      <c r="BH298" s="119">
        <v>21.2</v>
      </c>
      <c r="BI298" s="119" t="s">
        <v>55</v>
      </c>
      <c r="BJ298" s="119" t="s">
        <v>55</v>
      </c>
      <c r="BK298" s="119" t="s">
        <v>55</v>
      </c>
      <c r="BL298" s="119">
        <v>0</v>
      </c>
      <c r="BM298" s="119" t="s">
        <v>545</v>
      </c>
    </row>
    <row r="299" spans="1:65" s="119" customFormat="1" ht="11.4" x14ac:dyDescent="0.2">
      <c r="A299" s="119" t="s">
        <v>154</v>
      </c>
      <c r="B299" s="119">
        <v>6</v>
      </c>
      <c r="C299" s="119">
        <v>2</v>
      </c>
      <c r="D299" s="119">
        <v>3</v>
      </c>
      <c r="E299" s="119">
        <v>0</v>
      </c>
      <c r="F299" s="119">
        <v>0</v>
      </c>
      <c r="G299" s="119">
        <v>1</v>
      </c>
      <c r="H299" s="119">
        <v>0</v>
      </c>
      <c r="I299" s="119">
        <v>0</v>
      </c>
      <c r="J299" s="119">
        <v>0</v>
      </c>
      <c r="K299" s="119">
        <v>0</v>
      </c>
      <c r="L299" s="119">
        <v>0</v>
      </c>
      <c r="M299" s="119">
        <v>0</v>
      </c>
      <c r="N299" s="119">
        <v>0</v>
      </c>
      <c r="O299" s="119">
        <v>33.33</v>
      </c>
      <c r="P299" s="119">
        <v>50</v>
      </c>
      <c r="Q299" s="119">
        <v>0</v>
      </c>
      <c r="R299" s="119">
        <v>0</v>
      </c>
      <c r="S299" s="119">
        <v>16.670000000000002</v>
      </c>
      <c r="T299" s="119">
        <v>0</v>
      </c>
      <c r="U299" s="119">
        <v>0</v>
      </c>
      <c r="V299" s="119">
        <v>0</v>
      </c>
      <c r="W299" s="119">
        <v>0</v>
      </c>
      <c r="X299" s="119">
        <v>0</v>
      </c>
      <c r="Y299" s="119">
        <v>0</v>
      </c>
      <c r="Z299" s="119">
        <v>0</v>
      </c>
      <c r="AA299" s="119" t="s">
        <v>188</v>
      </c>
      <c r="AB299" s="119" t="s">
        <v>568</v>
      </c>
      <c r="AC299" s="119" t="s">
        <v>56</v>
      </c>
      <c r="AD299" s="119" t="s">
        <v>56</v>
      </c>
      <c r="AE299" s="119" t="s">
        <v>535</v>
      </c>
      <c r="AF299" s="119" t="s">
        <v>56</v>
      </c>
      <c r="AG299" s="119" t="s">
        <v>56</v>
      </c>
      <c r="AH299" s="119" t="s">
        <v>56</v>
      </c>
      <c r="AI299" s="119" t="s">
        <v>56</v>
      </c>
      <c r="AJ299" s="119" t="s">
        <v>56</v>
      </c>
      <c r="AK299" s="119" t="s">
        <v>56</v>
      </c>
      <c r="AL299" s="119" t="s">
        <v>56</v>
      </c>
      <c r="AM299" s="119">
        <v>0</v>
      </c>
      <c r="AN299" s="119">
        <v>0</v>
      </c>
      <c r="AO299" s="119">
        <v>3</v>
      </c>
      <c r="AP299" s="119">
        <v>3</v>
      </c>
      <c r="AQ299" s="119">
        <v>0</v>
      </c>
      <c r="AR299" s="119">
        <v>0</v>
      </c>
      <c r="AS299" s="119">
        <v>0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119">
        <v>0</v>
      </c>
      <c r="AZ299" s="119">
        <v>0</v>
      </c>
      <c r="BA299" s="119">
        <v>0</v>
      </c>
      <c r="BB299" s="119">
        <v>0</v>
      </c>
      <c r="BC299" s="119">
        <v>0</v>
      </c>
      <c r="BD299" s="119">
        <v>0</v>
      </c>
      <c r="BE299" s="119">
        <v>0</v>
      </c>
      <c r="BF299" s="119">
        <v>0</v>
      </c>
      <c r="BG299" s="119">
        <v>0</v>
      </c>
      <c r="BH299" s="119">
        <v>15.2</v>
      </c>
      <c r="BI299" s="119" t="s">
        <v>55</v>
      </c>
      <c r="BJ299" s="119" t="s">
        <v>55</v>
      </c>
      <c r="BK299" s="119" t="s">
        <v>55</v>
      </c>
      <c r="BL299" s="119">
        <v>0</v>
      </c>
      <c r="BM299" s="119" t="s">
        <v>544</v>
      </c>
    </row>
    <row r="300" spans="1:65" s="119" customFormat="1" ht="11.4" x14ac:dyDescent="0.2">
      <c r="A300" s="119" t="s">
        <v>154</v>
      </c>
      <c r="B300" s="119">
        <v>1</v>
      </c>
      <c r="C300" s="119">
        <v>0</v>
      </c>
      <c r="D300" s="119">
        <v>1</v>
      </c>
      <c r="E300" s="119">
        <v>0</v>
      </c>
      <c r="F300" s="119">
        <v>0</v>
      </c>
      <c r="G300" s="119">
        <v>0</v>
      </c>
      <c r="H300" s="119">
        <v>0</v>
      </c>
      <c r="I300" s="119">
        <v>0</v>
      </c>
      <c r="J300" s="119">
        <v>0</v>
      </c>
      <c r="K300" s="119">
        <v>0</v>
      </c>
      <c r="L300" s="119">
        <v>0</v>
      </c>
      <c r="M300" s="119">
        <v>0</v>
      </c>
      <c r="N300" s="119">
        <v>0</v>
      </c>
      <c r="O300" s="119">
        <v>0</v>
      </c>
      <c r="P300" s="119">
        <v>100</v>
      </c>
      <c r="Q300" s="119">
        <v>0</v>
      </c>
      <c r="R300" s="119">
        <v>0</v>
      </c>
      <c r="S300" s="119">
        <v>0</v>
      </c>
      <c r="T300" s="119">
        <v>0</v>
      </c>
      <c r="U300" s="119">
        <v>0</v>
      </c>
      <c r="V300" s="119">
        <v>0</v>
      </c>
      <c r="W300" s="119">
        <v>0</v>
      </c>
      <c r="X300" s="119">
        <v>0</v>
      </c>
      <c r="Y300" s="119">
        <v>0</v>
      </c>
      <c r="Z300" s="119">
        <v>0</v>
      </c>
      <c r="AA300" s="119" t="s">
        <v>56</v>
      </c>
      <c r="AB300" s="119" t="s">
        <v>119</v>
      </c>
      <c r="AC300" s="119" t="s">
        <v>56</v>
      </c>
      <c r="AD300" s="119" t="s">
        <v>56</v>
      </c>
      <c r="AE300" s="119" t="s">
        <v>56</v>
      </c>
      <c r="AF300" s="119" t="s">
        <v>56</v>
      </c>
      <c r="AG300" s="119" t="s">
        <v>56</v>
      </c>
      <c r="AH300" s="119" t="s">
        <v>56</v>
      </c>
      <c r="AI300" s="119" t="s">
        <v>56</v>
      </c>
      <c r="AJ300" s="119" t="s">
        <v>56</v>
      </c>
      <c r="AK300" s="119" t="s">
        <v>56</v>
      </c>
      <c r="AL300" s="119" t="s">
        <v>56</v>
      </c>
      <c r="AM300" s="119">
        <v>0</v>
      </c>
      <c r="AN300" s="119">
        <v>0</v>
      </c>
      <c r="AO300" s="119">
        <v>0</v>
      </c>
      <c r="AP300" s="119">
        <v>1</v>
      </c>
      <c r="AQ300" s="119">
        <v>0</v>
      </c>
      <c r="AR300" s="119">
        <v>0</v>
      </c>
      <c r="AS300" s="119">
        <v>0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119">
        <v>0</v>
      </c>
      <c r="AZ300" s="119">
        <v>0</v>
      </c>
      <c r="BA300" s="119">
        <v>0</v>
      </c>
      <c r="BB300" s="119">
        <v>0</v>
      </c>
      <c r="BC300" s="119">
        <v>0</v>
      </c>
      <c r="BD300" s="119">
        <v>0</v>
      </c>
      <c r="BE300" s="119">
        <v>0</v>
      </c>
      <c r="BF300" s="119">
        <v>0</v>
      </c>
      <c r="BG300" s="119">
        <v>0</v>
      </c>
      <c r="BH300" s="119">
        <v>18.8</v>
      </c>
      <c r="BI300" s="119" t="s">
        <v>55</v>
      </c>
      <c r="BJ300" s="119" t="s">
        <v>55</v>
      </c>
      <c r="BK300" s="119" t="s">
        <v>55</v>
      </c>
      <c r="BL300" s="119">
        <v>0</v>
      </c>
      <c r="BM300" s="119" t="s">
        <v>545</v>
      </c>
    </row>
    <row r="301" spans="1:65" s="119" customFormat="1" ht="11.4" x14ac:dyDescent="0.2">
      <c r="A301" s="119" t="s">
        <v>155</v>
      </c>
      <c r="B301" s="119">
        <v>2</v>
      </c>
      <c r="C301" s="119">
        <v>1</v>
      </c>
      <c r="D301" s="119">
        <v>1</v>
      </c>
      <c r="E301" s="119">
        <v>0</v>
      </c>
      <c r="F301" s="119">
        <v>0</v>
      </c>
      <c r="G301" s="119">
        <v>0</v>
      </c>
      <c r="H301" s="119">
        <v>0</v>
      </c>
      <c r="I301" s="119">
        <v>0</v>
      </c>
      <c r="J301" s="119">
        <v>0</v>
      </c>
      <c r="K301" s="119">
        <v>0</v>
      </c>
      <c r="L301" s="119">
        <v>0</v>
      </c>
      <c r="M301" s="119">
        <v>0</v>
      </c>
      <c r="N301" s="119">
        <v>0</v>
      </c>
      <c r="O301" s="119">
        <v>50</v>
      </c>
      <c r="P301" s="119">
        <v>50</v>
      </c>
      <c r="Q301" s="119">
        <v>0</v>
      </c>
      <c r="R301" s="119">
        <v>0</v>
      </c>
      <c r="S301" s="119">
        <v>0</v>
      </c>
      <c r="T301" s="119">
        <v>0</v>
      </c>
      <c r="U301" s="119">
        <v>0</v>
      </c>
      <c r="V301" s="119">
        <v>0</v>
      </c>
      <c r="W301" s="119">
        <v>0</v>
      </c>
      <c r="X301" s="119">
        <v>0</v>
      </c>
      <c r="Y301" s="119">
        <v>0</v>
      </c>
      <c r="Z301" s="119">
        <v>0</v>
      </c>
      <c r="AA301" s="119" t="s">
        <v>540</v>
      </c>
      <c r="AB301" s="119" t="s">
        <v>482</v>
      </c>
      <c r="AC301" s="119" t="s">
        <v>56</v>
      </c>
      <c r="AD301" s="119" t="s">
        <v>56</v>
      </c>
      <c r="AE301" s="119" t="s">
        <v>56</v>
      </c>
      <c r="AF301" s="119" t="s">
        <v>56</v>
      </c>
      <c r="AG301" s="119" t="s">
        <v>56</v>
      </c>
      <c r="AH301" s="119" t="s">
        <v>56</v>
      </c>
      <c r="AI301" s="119" t="s">
        <v>56</v>
      </c>
      <c r="AJ301" s="119" t="s">
        <v>56</v>
      </c>
      <c r="AK301" s="119" t="s">
        <v>56</v>
      </c>
      <c r="AL301" s="119" t="s">
        <v>56</v>
      </c>
      <c r="AM301" s="119">
        <v>0</v>
      </c>
      <c r="AN301" s="119">
        <v>1</v>
      </c>
      <c r="AO301" s="119">
        <v>0</v>
      </c>
      <c r="AP301" s="119">
        <v>0</v>
      </c>
      <c r="AQ301" s="119">
        <v>0</v>
      </c>
      <c r="AR301" s="119">
        <v>1</v>
      </c>
      <c r="AS301" s="119">
        <v>0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119">
        <v>0</v>
      </c>
      <c r="AZ301" s="119">
        <v>0</v>
      </c>
      <c r="BA301" s="119">
        <v>0</v>
      </c>
      <c r="BB301" s="119">
        <v>0</v>
      </c>
      <c r="BC301" s="119">
        <v>0</v>
      </c>
      <c r="BD301" s="119">
        <v>0</v>
      </c>
      <c r="BE301" s="119">
        <v>0</v>
      </c>
      <c r="BF301" s="119">
        <v>0</v>
      </c>
      <c r="BG301" s="119">
        <v>0</v>
      </c>
      <c r="BH301" s="119">
        <v>18.399999999999999</v>
      </c>
      <c r="BI301" s="119" t="s">
        <v>55</v>
      </c>
      <c r="BJ301" s="119" t="s">
        <v>55</v>
      </c>
      <c r="BK301" s="119" t="s">
        <v>55</v>
      </c>
      <c r="BL301" s="119">
        <v>0</v>
      </c>
      <c r="BM301" s="119" t="s">
        <v>544</v>
      </c>
    </row>
    <row r="302" spans="1:65" s="119" customFormat="1" ht="11.4" x14ac:dyDescent="0.2">
      <c r="A302" s="119" t="s">
        <v>155</v>
      </c>
      <c r="B302" s="119">
        <v>5</v>
      </c>
      <c r="C302" s="119">
        <v>2</v>
      </c>
      <c r="D302" s="119">
        <v>3</v>
      </c>
      <c r="E302" s="119">
        <v>0</v>
      </c>
      <c r="F302" s="119">
        <v>0</v>
      </c>
      <c r="G302" s="119">
        <v>0</v>
      </c>
      <c r="H302" s="119">
        <v>0</v>
      </c>
      <c r="I302" s="119">
        <v>0</v>
      </c>
      <c r="J302" s="119">
        <v>0</v>
      </c>
      <c r="K302" s="119">
        <v>0</v>
      </c>
      <c r="L302" s="119">
        <v>0</v>
      </c>
      <c r="M302" s="119">
        <v>0</v>
      </c>
      <c r="N302" s="119">
        <v>0</v>
      </c>
      <c r="O302" s="119">
        <v>40</v>
      </c>
      <c r="P302" s="119">
        <v>60</v>
      </c>
      <c r="Q302" s="119">
        <v>0</v>
      </c>
      <c r="R302" s="119">
        <v>0</v>
      </c>
      <c r="S302" s="119">
        <v>0</v>
      </c>
      <c r="T302" s="119">
        <v>0</v>
      </c>
      <c r="U302" s="119">
        <v>0</v>
      </c>
      <c r="V302" s="119">
        <v>0</v>
      </c>
      <c r="W302" s="119">
        <v>0</v>
      </c>
      <c r="X302" s="119">
        <v>0</v>
      </c>
      <c r="Y302" s="119">
        <v>0</v>
      </c>
      <c r="Z302" s="119">
        <v>0</v>
      </c>
      <c r="AA302" s="119" t="s">
        <v>604</v>
      </c>
      <c r="AB302" s="119" t="s">
        <v>173</v>
      </c>
      <c r="AC302" s="119" t="s">
        <v>56</v>
      </c>
      <c r="AD302" s="119" t="s">
        <v>56</v>
      </c>
      <c r="AE302" s="119" t="s">
        <v>56</v>
      </c>
      <c r="AF302" s="119" t="s">
        <v>56</v>
      </c>
      <c r="AG302" s="119" t="s">
        <v>56</v>
      </c>
      <c r="AH302" s="119" t="s">
        <v>56</v>
      </c>
      <c r="AI302" s="119" t="s">
        <v>56</v>
      </c>
      <c r="AJ302" s="119" t="s">
        <v>56</v>
      </c>
      <c r="AK302" s="119" t="s">
        <v>56</v>
      </c>
      <c r="AL302" s="119" t="s">
        <v>56</v>
      </c>
      <c r="AM302" s="119">
        <v>0</v>
      </c>
      <c r="AN302" s="119">
        <v>1</v>
      </c>
      <c r="AO302" s="119">
        <v>3</v>
      </c>
      <c r="AP302" s="119">
        <v>0</v>
      </c>
      <c r="AQ302" s="119">
        <v>1</v>
      </c>
      <c r="AR302" s="119">
        <v>0</v>
      </c>
      <c r="AS302" s="119">
        <v>0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119">
        <v>0</v>
      </c>
      <c r="AZ302" s="119">
        <v>0</v>
      </c>
      <c r="BA302" s="119">
        <v>0</v>
      </c>
      <c r="BB302" s="119">
        <v>0</v>
      </c>
      <c r="BC302" s="119">
        <v>0</v>
      </c>
      <c r="BD302" s="119">
        <v>0</v>
      </c>
      <c r="BE302" s="119">
        <v>0</v>
      </c>
      <c r="BF302" s="119">
        <v>0</v>
      </c>
      <c r="BG302" s="119">
        <v>0</v>
      </c>
      <c r="BH302" s="119">
        <v>13.6</v>
      </c>
      <c r="BI302" s="119" t="s">
        <v>55</v>
      </c>
      <c r="BJ302" s="119" t="s">
        <v>55</v>
      </c>
      <c r="BK302" s="119" t="s">
        <v>55</v>
      </c>
      <c r="BL302" s="119">
        <v>0</v>
      </c>
      <c r="BM302" s="119" t="s">
        <v>545</v>
      </c>
    </row>
    <row r="303" spans="1:65" s="119" customFormat="1" ht="11.4" x14ac:dyDescent="0.2">
      <c r="A303" s="119" t="s">
        <v>156</v>
      </c>
      <c r="B303" s="119">
        <v>2</v>
      </c>
      <c r="C303" s="119">
        <v>0</v>
      </c>
      <c r="D303" s="119">
        <v>2</v>
      </c>
      <c r="E303" s="119">
        <v>0</v>
      </c>
      <c r="F303" s="119">
        <v>0</v>
      </c>
      <c r="G303" s="119">
        <v>0</v>
      </c>
      <c r="H303" s="119">
        <v>0</v>
      </c>
      <c r="I303" s="119">
        <v>0</v>
      </c>
      <c r="J303" s="119">
        <v>0</v>
      </c>
      <c r="K303" s="119">
        <v>0</v>
      </c>
      <c r="L303" s="119">
        <v>0</v>
      </c>
      <c r="M303" s="119">
        <v>0</v>
      </c>
      <c r="N303" s="119">
        <v>0</v>
      </c>
      <c r="O303" s="119">
        <v>0</v>
      </c>
      <c r="P303" s="119">
        <v>100</v>
      </c>
      <c r="Q303" s="119">
        <v>0</v>
      </c>
      <c r="R303" s="119">
        <v>0</v>
      </c>
      <c r="S303" s="119">
        <v>0</v>
      </c>
      <c r="T303" s="119">
        <v>0</v>
      </c>
      <c r="U303" s="119">
        <v>0</v>
      </c>
      <c r="V303" s="119">
        <v>0</v>
      </c>
      <c r="W303" s="119">
        <v>0</v>
      </c>
      <c r="X303" s="119">
        <v>0</v>
      </c>
      <c r="Y303" s="119">
        <v>0</v>
      </c>
      <c r="Z303" s="119">
        <v>0</v>
      </c>
      <c r="AA303" s="119" t="s">
        <v>56</v>
      </c>
      <c r="AB303" s="119" t="s">
        <v>176</v>
      </c>
      <c r="AC303" s="119" t="s">
        <v>56</v>
      </c>
      <c r="AD303" s="119" t="s">
        <v>56</v>
      </c>
      <c r="AE303" s="119" t="s">
        <v>56</v>
      </c>
      <c r="AF303" s="119" t="s">
        <v>56</v>
      </c>
      <c r="AG303" s="119" t="s">
        <v>56</v>
      </c>
      <c r="AH303" s="119" t="s">
        <v>56</v>
      </c>
      <c r="AI303" s="119" t="s">
        <v>56</v>
      </c>
      <c r="AJ303" s="119" t="s">
        <v>56</v>
      </c>
      <c r="AK303" s="119" t="s">
        <v>56</v>
      </c>
      <c r="AL303" s="119" t="s">
        <v>56</v>
      </c>
      <c r="AM303" s="119">
        <v>0</v>
      </c>
      <c r="AN303" s="119">
        <v>0</v>
      </c>
      <c r="AO303" s="119">
        <v>0</v>
      </c>
      <c r="AP303" s="119">
        <v>0</v>
      </c>
      <c r="AQ303" s="119">
        <v>2</v>
      </c>
      <c r="AR303" s="119">
        <v>0</v>
      </c>
      <c r="AS303" s="119">
        <v>0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119">
        <v>0</v>
      </c>
      <c r="AZ303" s="119">
        <v>0</v>
      </c>
      <c r="BA303" s="119">
        <v>0</v>
      </c>
      <c r="BB303" s="119">
        <v>0</v>
      </c>
      <c r="BC303" s="119">
        <v>0</v>
      </c>
      <c r="BD303" s="119">
        <v>0</v>
      </c>
      <c r="BE303" s="119">
        <v>0</v>
      </c>
      <c r="BF303" s="119">
        <v>0</v>
      </c>
      <c r="BG303" s="119">
        <v>0</v>
      </c>
      <c r="BH303" s="119">
        <v>21.2</v>
      </c>
      <c r="BI303" s="119" t="s">
        <v>55</v>
      </c>
      <c r="BJ303" s="119" t="s">
        <v>55</v>
      </c>
      <c r="BK303" s="119" t="s">
        <v>55</v>
      </c>
      <c r="BL303" s="119">
        <v>0</v>
      </c>
      <c r="BM303" s="119" t="s">
        <v>544</v>
      </c>
    </row>
    <row r="304" spans="1:65" s="119" customFormat="1" ht="11.4" x14ac:dyDescent="0.2">
      <c r="A304" s="119" t="s">
        <v>156</v>
      </c>
      <c r="B304" s="119">
        <v>3</v>
      </c>
      <c r="C304" s="119">
        <v>0</v>
      </c>
      <c r="D304" s="119">
        <v>3</v>
      </c>
      <c r="E304" s="119">
        <v>0</v>
      </c>
      <c r="F304" s="119">
        <v>0</v>
      </c>
      <c r="G304" s="119">
        <v>0</v>
      </c>
      <c r="H304" s="119">
        <v>0</v>
      </c>
      <c r="I304" s="119">
        <v>0</v>
      </c>
      <c r="J304" s="119">
        <v>0</v>
      </c>
      <c r="K304" s="119">
        <v>0</v>
      </c>
      <c r="L304" s="119">
        <v>0</v>
      </c>
      <c r="M304" s="119">
        <v>0</v>
      </c>
      <c r="N304" s="119">
        <v>0</v>
      </c>
      <c r="O304" s="119">
        <v>0</v>
      </c>
      <c r="P304" s="119">
        <v>100</v>
      </c>
      <c r="Q304" s="119">
        <v>0</v>
      </c>
      <c r="R304" s="119">
        <v>0</v>
      </c>
      <c r="S304" s="119">
        <v>0</v>
      </c>
      <c r="T304" s="119">
        <v>0</v>
      </c>
      <c r="U304" s="119">
        <v>0</v>
      </c>
      <c r="V304" s="119">
        <v>0</v>
      </c>
      <c r="W304" s="119">
        <v>0</v>
      </c>
      <c r="X304" s="119">
        <v>0</v>
      </c>
      <c r="Y304" s="119">
        <v>0</v>
      </c>
      <c r="Z304" s="119">
        <v>0</v>
      </c>
      <c r="AA304" s="119" t="s">
        <v>56</v>
      </c>
      <c r="AB304" s="119" t="s">
        <v>422</v>
      </c>
      <c r="AC304" s="119" t="s">
        <v>56</v>
      </c>
      <c r="AD304" s="119" t="s">
        <v>56</v>
      </c>
      <c r="AE304" s="119" t="s">
        <v>56</v>
      </c>
      <c r="AF304" s="119" t="s">
        <v>56</v>
      </c>
      <c r="AG304" s="119" t="s">
        <v>56</v>
      </c>
      <c r="AH304" s="119" t="s">
        <v>56</v>
      </c>
      <c r="AI304" s="119" t="s">
        <v>56</v>
      </c>
      <c r="AJ304" s="119" t="s">
        <v>56</v>
      </c>
      <c r="AK304" s="119" t="s">
        <v>56</v>
      </c>
      <c r="AL304" s="119" t="s">
        <v>56</v>
      </c>
      <c r="AM304" s="119">
        <v>0</v>
      </c>
      <c r="AN304" s="119">
        <v>0</v>
      </c>
      <c r="AO304" s="119">
        <v>0</v>
      </c>
      <c r="AP304" s="119">
        <v>1</v>
      </c>
      <c r="AQ304" s="119">
        <v>2</v>
      </c>
      <c r="AR304" s="119">
        <v>0</v>
      </c>
      <c r="AS304" s="119">
        <v>0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119">
        <v>0</v>
      </c>
      <c r="AZ304" s="119">
        <v>0</v>
      </c>
      <c r="BA304" s="119">
        <v>0</v>
      </c>
      <c r="BB304" s="119">
        <v>0</v>
      </c>
      <c r="BC304" s="119">
        <v>0</v>
      </c>
      <c r="BD304" s="119">
        <v>0</v>
      </c>
      <c r="BE304" s="119">
        <v>0</v>
      </c>
      <c r="BF304" s="119">
        <v>0</v>
      </c>
      <c r="BG304" s="119">
        <v>0</v>
      </c>
      <c r="BH304" s="119">
        <v>21.8</v>
      </c>
      <c r="BI304" s="119" t="s">
        <v>55</v>
      </c>
      <c r="BJ304" s="119" t="s">
        <v>55</v>
      </c>
      <c r="BK304" s="119" t="s">
        <v>55</v>
      </c>
      <c r="BL304" s="119">
        <v>0</v>
      </c>
      <c r="BM304" s="119" t="s">
        <v>545</v>
      </c>
    </row>
    <row r="305" spans="1:65" s="119" customFormat="1" ht="11.4" x14ac:dyDescent="0.2">
      <c r="A305" s="119" t="s">
        <v>157</v>
      </c>
      <c r="B305" s="119">
        <v>2</v>
      </c>
      <c r="C305" s="119">
        <v>0</v>
      </c>
      <c r="D305" s="119">
        <v>2</v>
      </c>
      <c r="E305" s="119">
        <v>0</v>
      </c>
      <c r="F305" s="119">
        <v>0</v>
      </c>
      <c r="G305" s="119">
        <v>0</v>
      </c>
      <c r="H305" s="119">
        <v>0</v>
      </c>
      <c r="I305" s="119">
        <v>0</v>
      </c>
      <c r="J305" s="119">
        <v>0</v>
      </c>
      <c r="K305" s="119">
        <v>0</v>
      </c>
      <c r="L305" s="119">
        <v>0</v>
      </c>
      <c r="M305" s="119">
        <v>0</v>
      </c>
      <c r="N305" s="119">
        <v>0</v>
      </c>
      <c r="O305" s="119">
        <v>0</v>
      </c>
      <c r="P305" s="119">
        <v>100</v>
      </c>
      <c r="Q305" s="119">
        <v>0</v>
      </c>
      <c r="R305" s="119">
        <v>0</v>
      </c>
      <c r="S305" s="119">
        <v>0</v>
      </c>
      <c r="T305" s="119">
        <v>0</v>
      </c>
      <c r="U305" s="119">
        <v>0</v>
      </c>
      <c r="V305" s="119">
        <v>0</v>
      </c>
      <c r="W305" s="119">
        <v>0</v>
      </c>
      <c r="X305" s="119">
        <v>0</v>
      </c>
      <c r="Y305" s="119">
        <v>0</v>
      </c>
      <c r="Z305" s="119">
        <v>0</v>
      </c>
      <c r="AA305" s="119" t="s">
        <v>56</v>
      </c>
      <c r="AB305" s="119" t="s">
        <v>566</v>
      </c>
      <c r="AC305" s="119" t="s">
        <v>56</v>
      </c>
      <c r="AD305" s="119" t="s">
        <v>56</v>
      </c>
      <c r="AE305" s="119" t="s">
        <v>56</v>
      </c>
      <c r="AF305" s="119" t="s">
        <v>56</v>
      </c>
      <c r="AG305" s="119" t="s">
        <v>56</v>
      </c>
      <c r="AH305" s="119" t="s">
        <v>56</v>
      </c>
      <c r="AI305" s="119" t="s">
        <v>56</v>
      </c>
      <c r="AJ305" s="119" t="s">
        <v>56</v>
      </c>
      <c r="AK305" s="119" t="s">
        <v>56</v>
      </c>
      <c r="AL305" s="119" t="s">
        <v>56</v>
      </c>
      <c r="AM305" s="119">
        <v>0</v>
      </c>
      <c r="AN305" s="119">
        <v>0</v>
      </c>
      <c r="AO305" s="119">
        <v>2</v>
      </c>
      <c r="AP305" s="119">
        <v>0</v>
      </c>
      <c r="AQ305" s="119">
        <v>0</v>
      </c>
      <c r="AR305" s="119">
        <v>0</v>
      </c>
      <c r="AS305" s="119">
        <v>0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119">
        <v>0</v>
      </c>
      <c r="AZ305" s="119">
        <v>0</v>
      </c>
      <c r="BA305" s="119">
        <v>0</v>
      </c>
      <c r="BB305" s="119">
        <v>0</v>
      </c>
      <c r="BC305" s="119">
        <v>0</v>
      </c>
      <c r="BD305" s="119">
        <v>0</v>
      </c>
      <c r="BE305" s="119">
        <v>0</v>
      </c>
      <c r="BF305" s="119">
        <v>0</v>
      </c>
      <c r="BG305" s="119">
        <v>0</v>
      </c>
      <c r="BH305" s="119">
        <v>12.5</v>
      </c>
      <c r="BI305" s="119" t="s">
        <v>55</v>
      </c>
      <c r="BJ305" s="119" t="s">
        <v>55</v>
      </c>
      <c r="BK305" s="119" t="s">
        <v>55</v>
      </c>
      <c r="BL305" s="119">
        <v>0</v>
      </c>
      <c r="BM305" s="119" t="s">
        <v>544</v>
      </c>
    </row>
    <row r="306" spans="1:65" s="119" customFormat="1" ht="11.4" x14ac:dyDescent="0.2">
      <c r="A306" s="119" t="s">
        <v>157</v>
      </c>
      <c r="B306" s="119">
        <v>1</v>
      </c>
      <c r="C306" s="119">
        <v>0</v>
      </c>
      <c r="D306" s="119">
        <v>1</v>
      </c>
      <c r="E306" s="119">
        <v>0</v>
      </c>
      <c r="F306" s="119">
        <v>0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>
        <v>0</v>
      </c>
      <c r="P306" s="119">
        <v>100</v>
      </c>
      <c r="Q306" s="119">
        <v>0</v>
      </c>
      <c r="R306" s="119">
        <v>0</v>
      </c>
      <c r="S306" s="119">
        <v>0</v>
      </c>
      <c r="T306" s="119">
        <v>0</v>
      </c>
      <c r="U306" s="119">
        <v>0</v>
      </c>
      <c r="V306" s="119">
        <v>0</v>
      </c>
      <c r="W306" s="119">
        <v>0</v>
      </c>
      <c r="X306" s="119">
        <v>0</v>
      </c>
      <c r="Y306" s="119">
        <v>0</v>
      </c>
      <c r="Z306" s="119">
        <v>0</v>
      </c>
      <c r="AA306" s="119" t="s">
        <v>56</v>
      </c>
      <c r="AB306" s="119" t="s">
        <v>599</v>
      </c>
      <c r="AC306" s="119" t="s">
        <v>56</v>
      </c>
      <c r="AD306" s="119" t="s">
        <v>56</v>
      </c>
      <c r="AE306" s="119" t="s">
        <v>56</v>
      </c>
      <c r="AF306" s="119" t="s">
        <v>56</v>
      </c>
      <c r="AG306" s="119" t="s">
        <v>56</v>
      </c>
      <c r="AH306" s="119" t="s">
        <v>56</v>
      </c>
      <c r="AI306" s="119" t="s">
        <v>56</v>
      </c>
      <c r="AJ306" s="119" t="s">
        <v>56</v>
      </c>
      <c r="AK306" s="119" t="s">
        <v>56</v>
      </c>
      <c r="AL306" s="119" t="s">
        <v>56</v>
      </c>
      <c r="AM306" s="119">
        <v>0</v>
      </c>
      <c r="AN306" s="119">
        <v>1</v>
      </c>
      <c r="AO306" s="119">
        <v>0</v>
      </c>
      <c r="AP306" s="119">
        <v>0</v>
      </c>
      <c r="AQ306" s="119">
        <v>0</v>
      </c>
      <c r="AR306" s="119">
        <v>0</v>
      </c>
      <c r="AS306" s="119">
        <v>0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119">
        <v>0</v>
      </c>
      <c r="AZ306" s="119">
        <v>0</v>
      </c>
      <c r="BA306" s="119">
        <v>0</v>
      </c>
      <c r="BB306" s="119">
        <v>0</v>
      </c>
      <c r="BC306" s="119">
        <v>0</v>
      </c>
      <c r="BD306" s="119">
        <v>0</v>
      </c>
      <c r="BE306" s="119">
        <v>0</v>
      </c>
      <c r="BF306" s="119">
        <v>0</v>
      </c>
      <c r="BG306" s="119">
        <v>0</v>
      </c>
      <c r="BH306" s="119">
        <v>9.5</v>
      </c>
      <c r="BI306" s="119" t="s">
        <v>55</v>
      </c>
      <c r="BJ306" s="119" t="s">
        <v>55</v>
      </c>
      <c r="BK306" s="119" t="s">
        <v>55</v>
      </c>
      <c r="BL306" s="119">
        <v>0</v>
      </c>
      <c r="BM306" s="119" t="s">
        <v>545</v>
      </c>
    </row>
    <row r="307" spans="1:65" s="119" customFormat="1" ht="11.4" x14ac:dyDescent="0.2">
      <c r="A307" s="119" t="s">
        <v>158</v>
      </c>
      <c r="B307" s="119">
        <v>2</v>
      </c>
      <c r="C307" s="119">
        <v>0</v>
      </c>
      <c r="D307" s="119">
        <v>2</v>
      </c>
      <c r="E307" s="119">
        <v>0</v>
      </c>
      <c r="F307" s="119">
        <v>0</v>
      </c>
      <c r="G307" s="119">
        <v>0</v>
      </c>
      <c r="H307" s="119">
        <v>0</v>
      </c>
      <c r="I307" s="119">
        <v>0</v>
      </c>
      <c r="J307" s="119">
        <v>0</v>
      </c>
      <c r="K307" s="119">
        <v>0</v>
      </c>
      <c r="L307" s="119">
        <v>0</v>
      </c>
      <c r="M307" s="119">
        <v>0</v>
      </c>
      <c r="N307" s="119">
        <v>0</v>
      </c>
      <c r="O307" s="119">
        <v>0</v>
      </c>
      <c r="P307" s="119">
        <v>100</v>
      </c>
      <c r="Q307" s="119">
        <v>0</v>
      </c>
      <c r="R307" s="119">
        <v>0</v>
      </c>
      <c r="S307" s="119">
        <v>0</v>
      </c>
      <c r="T307" s="119">
        <v>0</v>
      </c>
      <c r="U307" s="119">
        <v>0</v>
      </c>
      <c r="V307" s="119">
        <v>0</v>
      </c>
      <c r="W307" s="119">
        <v>0</v>
      </c>
      <c r="X307" s="119">
        <v>0</v>
      </c>
      <c r="Y307" s="119">
        <v>0</v>
      </c>
      <c r="Z307" s="119">
        <v>0</v>
      </c>
      <c r="AA307" s="119" t="s">
        <v>56</v>
      </c>
      <c r="AB307" s="119" t="s">
        <v>532</v>
      </c>
      <c r="AC307" s="119" t="s">
        <v>56</v>
      </c>
      <c r="AD307" s="119" t="s">
        <v>56</v>
      </c>
      <c r="AE307" s="119" t="s">
        <v>56</v>
      </c>
      <c r="AF307" s="119" t="s">
        <v>56</v>
      </c>
      <c r="AG307" s="119" t="s">
        <v>56</v>
      </c>
      <c r="AH307" s="119" t="s">
        <v>56</v>
      </c>
      <c r="AI307" s="119" t="s">
        <v>56</v>
      </c>
      <c r="AJ307" s="119" t="s">
        <v>56</v>
      </c>
      <c r="AK307" s="119" t="s">
        <v>56</v>
      </c>
      <c r="AL307" s="119" t="s">
        <v>56</v>
      </c>
      <c r="AM307" s="119">
        <v>0</v>
      </c>
      <c r="AN307" s="119">
        <v>0</v>
      </c>
      <c r="AO307" s="119">
        <v>1</v>
      </c>
      <c r="AP307" s="119">
        <v>1</v>
      </c>
      <c r="AQ307" s="119">
        <v>0</v>
      </c>
      <c r="AR307" s="119">
        <v>0</v>
      </c>
      <c r="AS307" s="119">
        <v>0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119">
        <v>0</v>
      </c>
      <c r="AZ307" s="119">
        <v>0</v>
      </c>
      <c r="BA307" s="119">
        <v>0</v>
      </c>
      <c r="BB307" s="119">
        <v>0</v>
      </c>
      <c r="BC307" s="119">
        <v>0</v>
      </c>
      <c r="BD307" s="119">
        <v>0</v>
      </c>
      <c r="BE307" s="119">
        <v>0</v>
      </c>
      <c r="BF307" s="119">
        <v>0</v>
      </c>
      <c r="BG307" s="119">
        <v>0</v>
      </c>
      <c r="BH307" s="119">
        <v>15.2</v>
      </c>
      <c r="BI307" s="119" t="s">
        <v>55</v>
      </c>
      <c r="BJ307" s="119" t="s">
        <v>55</v>
      </c>
      <c r="BK307" s="119" t="s">
        <v>55</v>
      </c>
      <c r="BL307" s="119">
        <v>0</v>
      </c>
      <c r="BM307" s="119" t="s">
        <v>544</v>
      </c>
    </row>
    <row r="308" spans="1:65" s="119" customFormat="1" ht="11.4" x14ac:dyDescent="0.2">
      <c r="A308" s="119" t="s">
        <v>158</v>
      </c>
      <c r="B308" s="119">
        <v>3</v>
      </c>
      <c r="C308" s="119">
        <v>2</v>
      </c>
      <c r="D308" s="119">
        <v>1</v>
      </c>
      <c r="E308" s="119">
        <v>0</v>
      </c>
      <c r="F308" s="119">
        <v>0</v>
      </c>
      <c r="G308" s="119">
        <v>0</v>
      </c>
      <c r="H308" s="119">
        <v>0</v>
      </c>
      <c r="I308" s="119">
        <v>0</v>
      </c>
      <c r="J308" s="119">
        <v>0</v>
      </c>
      <c r="K308" s="119">
        <v>0</v>
      </c>
      <c r="L308" s="119">
        <v>0</v>
      </c>
      <c r="M308" s="119">
        <v>0</v>
      </c>
      <c r="N308" s="119">
        <v>0</v>
      </c>
      <c r="O308" s="119">
        <v>66.67</v>
      </c>
      <c r="P308" s="119">
        <v>33.33</v>
      </c>
      <c r="Q308" s="119">
        <v>0</v>
      </c>
      <c r="R308" s="119">
        <v>0</v>
      </c>
      <c r="S308" s="119">
        <v>0</v>
      </c>
      <c r="T308" s="119">
        <v>0</v>
      </c>
      <c r="U308" s="119">
        <v>0</v>
      </c>
      <c r="V308" s="119">
        <v>0</v>
      </c>
      <c r="W308" s="119">
        <v>0</v>
      </c>
      <c r="X308" s="119">
        <v>0</v>
      </c>
      <c r="Y308" s="119">
        <v>0</v>
      </c>
      <c r="Z308" s="119">
        <v>0</v>
      </c>
      <c r="AA308" s="119" t="s">
        <v>605</v>
      </c>
      <c r="AB308" s="119" t="s">
        <v>431</v>
      </c>
      <c r="AC308" s="119" t="s">
        <v>56</v>
      </c>
      <c r="AD308" s="119" t="s">
        <v>56</v>
      </c>
      <c r="AE308" s="119" t="s">
        <v>56</v>
      </c>
      <c r="AF308" s="119" t="s">
        <v>56</v>
      </c>
      <c r="AG308" s="119" t="s">
        <v>56</v>
      </c>
      <c r="AH308" s="119" t="s">
        <v>56</v>
      </c>
      <c r="AI308" s="119" t="s">
        <v>56</v>
      </c>
      <c r="AJ308" s="119" t="s">
        <v>56</v>
      </c>
      <c r="AK308" s="119" t="s">
        <v>56</v>
      </c>
      <c r="AL308" s="119" t="s">
        <v>56</v>
      </c>
      <c r="AM308" s="119">
        <v>0</v>
      </c>
      <c r="AN308" s="119">
        <v>2</v>
      </c>
      <c r="AO308" s="119">
        <v>0</v>
      </c>
      <c r="AP308" s="119">
        <v>0</v>
      </c>
      <c r="AQ308" s="119">
        <v>1</v>
      </c>
      <c r="AR308" s="119">
        <v>0</v>
      </c>
      <c r="AS308" s="119">
        <v>0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119">
        <v>0</v>
      </c>
      <c r="AZ308" s="119">
        <v>0</v>
      </c>
      <c r="BA308" s="119">
        <v>0</v>
      </c>
      <c r="BB308" s="119">
        <v>0</v>
      </c>
      <c r="BC308" s="119">
        <v>0</v>
      </c>
      <c r="BD308" s="119">
        <v>0</v>
      </c>
      <c r="BE308" s="119">
        <v>0</v>
      </c>
      <c r="BF308" s="119">
        <v>0</v>
      </c>
      <c r="BG308" s="119">
        <v>0</v>
      </c>
      <c r="BH308" s="119">
        <v>10.9</v>
      </c>
      <c r="BI308" s="119" t="s">
        <v>55</v>
      </c>
      <c r="BJ308" s="119" t="s">
        <v>55</v>
      </c>
      <c r="BK308" s="119" t="s">
        <v>55</v>
      </c>
      <c r="BL308" s="119">
        <v>0</v>
      </c>
      <c r="BM308" s="119" t="s">
        <v>545</v>
      </c>
    </row>
    <row r="309" spans="1:65" s="119" customFormat="1" ht="11.4" x14ac:dyDescent="0.2">
      <c r="A309" s="119" t="s">
        <v>160</v>
      </c>
      <c r="B309" s="119">
        <v>0</v>
      </c>
      <c r="C309" s="119">
        <v>0</v>
      </c>
      <c r="D309" s="119">
        <v>0</v>
      </c>
      <c r="E309" s="119">
        <v>0</v>
      </c>
      <c r="F309" s="119">
        <v>0</v>
      </c>
      <c r="G309" s="119">
        <v>0</v>
      </c>
      <c r="H309" s="119">
        <v>0</v>
      </c>
      <c r="I309" s="119">
        <v>0</v>
      </c>
      <c r="J309" s="119">
        <v>0</v>
      </c>
      <c r="K309" s="119">
        <v>0</v>
      </c>
      <c r="L309" s="119">
        <v>0</v>
      </c>
      <c r="M309" s="119">
        <v>0</v>
      </c>
      <c r="N309" s="119">
        <v>0</v>
      </c>
      <c r="O309" s="119" t="s">
        <v>55</v>
      </c>
      <c r="P309" s="119" t="s">
        <v>55</v>
      </c>
      <c r="Q309" s="119" t="s">
        <v>55</v>
      </c>
      <c r="R309" s="119" t="s">
        <v>55</v>
      </c>
      <c r="S309" s="119" t="s">
        <v>55</v>
      </c>
      <c r="T309" s="119" t="s">
        <v>55</v>
      </c>
      <c r="U309" s="119" t="s">
        <v>55</v>
      </c>
      <c r="V309" s="119" t="s">
        <v>55</v>
      </c>
      <c r="W309" s="119" t="s">
        <v>55</v>
      </c>
      <c r="X309" s="119" t="s">
        <v>55</v>
      </c>
      <c r="Y309" s="119" t="s">
        <v>55</v>
      </c>
      <c r="Z309" s="119" t="s">
        <v>55</v>
      </c>
      <c r="AA309" s="119" t="s">
        <v>56</v>
      </c>
      <c r="AB309" s="119" t="s">
        <v>56</v>
      </c>
      <c r="AC309" s="119" t="s">
        <v>56</v>
      </c>
      <c r="AD309" s="119" t="s">
        <v>56</v>
      </c>
      <c r="AE309" s="119" t="s">
        <v>56</v>
      </c>
      <c r="AF309" s="119" t="s">
        <v>56</v>
      </c>
      <c r="AG309" s="119" t="s">
        <v>56</v>
      </c>
      <c r="AH309" s="119" t="s">
        <v>56</v>
      </c>
      <c r="AI309" s="119" t="s">
        <v>56</v>
      </c>
      <c r="AJ309" s="119" t="s">
        <v>56</v>
      </c>
      <c r="AK309" s="119" t="s">
        <v>56</v>
      </c>
      <c r="AL309" s="119" t="s">
        <v>56</v>
      </c>
      <c r="AM309" s="119">
        <v>0</v>
      </c>
      <c r="AN309" s="119">
        <v>0</v>
      </c>
      <c r="AO309" s="119">
        <v>0</v>
      </c>
      <c r="AP309" s="119">
        <v>0</v>
      </c>
      <c r="AQ309" s="119">
        <v>0</v>
      </c>
      <c r="AR309" s="119">
        <v>0</v>
      </c>
      <c r="AS309" s="119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119">
        <v>0</v>
      </c>
      <c r="AZ309" s="119">
        <v>0</v>
      </c>
      <c r="BA309" s="119">
        <v>0</v>
      </c>
      <c r="BB309" s="119">
        <v>0</v>
      </c>
      <c r="BC309" s="119">
        <v>0</v>
      </c>
      <c r="BD309" s="119">
        <v>0</v>
      </c>
      <c r="BE309" s="119">
        <v>0</v>
      </c>
      <c r="BF309" s="119">
        <v>0</v>
      </c>
      <c r="BG309" s="119">
        <v>0</v>
      </c>
      <c r="BH309" s="119" t="s">
        <v>55</v>
      </c>
      <c r="BI309" s="119" t="s">
        <v>55</v>
      </c>
      <c r="BJ309" s="119" t="s">
        <v>55</v>
      </c>
      <c r="BK309" s="119" t="s">
        <v>55</v>
      </c>
      <c r="BL309" s="119">
        <v>0</v>
      </c>
      <c r="BM309" s="119" t="s">
        <v>544</v>
      </c>
    </row>
    <row r="310" spans="1:65" s="119" customFormat="1" ht="11.4" x14ac:dyDescent="0.2">
      <c r="A310" s="119" t="s">
        <v>160</v>
      </c>
      <c r="B310" s="119">
        <v>0</v>
      </c>
      <c r="C310" s="119">
        <v>0</v>
      </c>
      <c r="D310" s="119">
        <v>0</v>
      </c>
      <c r="E310" s="119">
        <v>0</v>
      </c>
      <c r="F310" s="119">
        <v>0</v>
      </c>
      <c r="G310" s="119">
        <v>0</v>
      </c>
      <c r="H310" s="119">
        <v>0</v>
      </c>
      <c r="I310" s="119">
        <v>0</v>
      </c>
      <c r="J310" s="119">
        <v>0</v>
      </c>
      <c r="K310" s="119">
        <v>0</v>
      </c>
      <c r="L310" s="119">
        <v>0</v>
      </c>
      <c r="M310" s="119">
        <v>0</v>
      </c>
      <c r="N310" s="119">
        <v>0</v>
      </c>
      <c r="O310" s="119" t="s">
        <v>55</v>
      </c>
      <c r="P310" s="119" t="s">
        <v>55</v>
      </c>
      <c r="Q310" s="119" t="s">
        <v>55</v>
      </c>
      <c r="R310" s="119" t="s">
        <v>55</v>
      </c>
      <c r="S310" s="119" t="s">
        <v>55</v>
      </c>
      <c r="T310" s="119" t="s">
        <v>55</v>
      </c>
      <c r="U310" s="119" t="s">
        <v>55</v>
      </c>
      <c r="V310" s="119" t="s">
        <v>55</v>
      </c>
      <c r="W310" s="119" t="s">
        <v>55</v>
      </c>
      <c r="X310" s="119" t="s">
        <v>55</v>
      </c>
      <c r="Y310" s="119" t="s">
        <v>55</v>
      </c>
      <c r="Z310" s="119" t="s">
        <v>55</v>
      </c>
      <c r="AA310" s="119" t="s">
        <v>56</v>
      </c>
      <c r="AB310" s="119" t="s">
        <v>56</v>
      </c>
      <c r="AC310" s="119" t="s">
        <v>56</v>
      </c>
      <c r="AD310" s="119" t="s">
        <v>56</v>
      </c>
      <c r="AE310" s="119" t="s">
        <v>56</v>
      </c>
      <c r="AF310" s="119" t="s">
        <v>56</v>
      </c>
      <c r="AG310" s="119" t="s">
        <v>56</v>
      </c>
      <c r="AH310" s="119" t="s">
        <v>56</v>
      </c>
      <c r="AI310" s="119" t="s">
        <v>56</v>
      </c>
      <c r="AJ310" s="119" t="s">
        <v>56</v>
      </c>
      <c r="AK310" s="119" t="s">
        <v>56</v>
      </c>
      <c r="AL310" s="119" t="s">
        <v>56</v>
      </c>
      <c r="AM310" s="119">
        <v>0</v>
      </c>
      <c r="AN310" s="119">
        <v>0</v>
      </c>
      <c r="AO310" s="119">
        <v>0</v>
      </c>
      <c r="AP310" s="119">
        <v>0</v>
      </c>
      <c r="AQ310" s="119">
        <v>0</v>
      </c>
      <c r="AR310" s="119">
        <v>0</v>
      </c>
      <c r="AS310" s="119">
        <v>0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119">
        <v>0</v>
      </c>
      <c r="AZ310" s="119">
        <v>0</v>
      </c>
      <c r="BA310" s="119">
        <v>0</v>
      </c>
      <c r="BB310" s="119">
        <v>0</v>
      </c>
      <c r="BC310" s="119">
        <v>0</v>
      </c>
      <c r="BD310" s="119">
        <v>0</v>
      </c>
      <c r="BE310" s="119">
        <v>0</v>
      </c>
      <c r="BF310" s="119">
        <v>0</v>
      </c>
      <c r="BG310" s="119">
        <v>0</v>
      </c>
      <c r="BH310" s="119" t="s">
        <v>55</v>
      </c>
      <c r="BI310" s="119" t="s">
        <v>55</v>
      </c>
      <c r="BJ310" s="119" t="s">
        <v>55</v>
      </c>
      <c r="BK310" s="119" t="s">
        <v>55</v>
      </c>
      <c r="BL310" s="119">
        <v>0</v>
      </c>
      <c r="BM310" s="119" t="s">
        <v>545</v>
      </c>
    </row>
    <row r="311" spans="1:65" s="119" customFormat="1" ht="11.4" x14ac:dyDescent="0.2">
      <c r="A311" s="119" t="s">
        <v>161</v>
      </c>
      <c r="B311" s="119">
        <v>0</v>
      </c>
      <c r="C311" s="119">
        <v>0</v>
      </c>
      <c r="D311" s="119">
        <v>0</v>
      </c>
      <c r="E311" s="119">
        <v>0</v>
      </c>
      <c r="F311" s="119">
        <v>0</v>
      </c>
      <c r="G311" s="119">
        <v>0</v>
      </c>
      <c r="H311" s="119">
        <v>0</v>
      </c>
      <c r="I311" s="119">
        <v>0</v>
      </c>
      <c r="J311" s="119">
        <v>0</v>
      </c>
      <c r="K311" s="119">
        <v>0</v>
      </c>
      <c r="L311" s="119">
        <v>0</v>
      </c>
      <c r="M311" s="119">
        <v>0</v>
      </c>
      <c r="N311" s="119">
        <v>0</v>
      </c>
      <c r="O311" s="119" t="s">
        <v>55</v>
      </c>
      <c r="P311" s="119" t="s">
        <v>55</v>
      </c>
      <c r="Q311" s="119" t="s">
        <v>55</v>
      </c>
      <c r="R311" s="119" t="s">
        <v>55</v>
      </c>
      <c r="S311" s="119" t="s">
        <v>55</v>
      </c>
      <c r="T311" s="119" t="s">
        <v>55</v>
      </c>
      <c r="U311" s="119" t="s">
        <v>55</v>
      </c>
      <c r="V311" s="119" t="s">
        <v>55</v>
      </c>
      <c r="W311" s="119" t="s">
        <v>55</v>
      </c>
      <c r="X311" s="119" t="s">
        <v>55</v>
      </c>
      <c r="Y311" s="119" t="s">
        <v>55</v>
      </c>
      <c r="Z311" s="119" t="s">
        <v>55</v>
      </c>
      <c r="AA311" s="119" t="s">
        <v>56</v>
      </c>
      <c r="AB311" s="119" t="s">
        <v>56</v>
      </c>
      <c r="AC311" s="119" t="s">
        <v>56</v>
      </c>
      <c r="AD311" s="119" t="s">
        <v>56</v>
      </c>
      <c r="AE311" s="119" t="s">
        <v>56</v>
      </c>
      <c r="AF311" s="119" t="s">
        <v>56</v>
      </c>
      <c r="AG311" s="119" t="s">
        <v>56</v>
      </c>
      <c r="AH311" s="119" t="s">
        <v>56</v>
      </c>
      <c r="AI311" s="119" t="s">
        <v>56</v>
      </c>
      <c r="AJ311" s="119" t="s">
        <v>56</v>
      </c>
      <c r="AK311" s="119" t="s">
        <v>56</v>
      </c>
      <c r="AL311" s="119" t="s">
        <v>56</v>
      </c>
      <c r="AM311" s="119">
        <v>0</v>
      </c>
      <c r="AN311" s="119">
        <v>0</v>
      </c>
      <c r="AO311" s="119">
        <v>0</v>
      </c>
      <c r="AP311" s="119">
        <v>0</v>
      </c>
      <c r="AQ311" s="119">
        <v>0</v>
      </c>
      <c r="AR311" s="119">
        <v>0</v>
      </c>
      <c r="AS311" s="119">
        <v>0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119">
        <v>0</v>
      </c>
      <c r="AZ311" s="119">
        <v>0</v>
      </c>
      <c r="BA311" s="119">
        <v>0</v>
      </c>
      <c r="BB311" s="119">
        <v>0</v>
      </c>
      <c r="BC311" s="119">
        <v>0</v>
      </c>
      <c r="BD311" s="119">
        <v>0</v>
      </c>
      <c r="BE311" s="119">
        <v>0</v>
      </c>
      <c r="BF311" s="119">
        <v>0</v>
      </c>
      <c r="BG311" s="119">
        <v>0</v>
      </c>
      <c r="BH311" s="119" t="s">
        <v>55</v>
      </c>
      <c r="BI311" s="119" t="s">
        <v>55</v>
      </c>
      <c r="BJ311" s="119" t="s">
        <v>55</v>
      </c>
      <c r="BK311" s="119" t="s">
        <v>55</v>
      </c>
      <c r="BL311" s="119">
        <v>0</v>
      </c>
      <c r="BM311" s="119" t="s">
        <v>544</v>
      </c>
    </row>
    <row r="312" spans="1:65" s="119" customFormat="1" ht="11.4" x14ac:dyDescent="0.2">
      <c r="A312" s="119" t="s">
        <v>161</v>
      </c>
      <c r="B312" s="119">
        <v>0</v>
      </c>
      <c r="C312" s="119">
        <v>0</v>
      </c>
      <c r="D312" s="119">
        <v>0</v>
      </c>
      <c r="E312" s="119">
        <v>0</v>
      </c>
      <c r="F312" s="119">
        <v>0</v>
      </c>
      <c r="G312" s="119">
        <v>0</v>
      </c>
      <c r="H312" s="119">
        <v>0</v>
      </c>
      <c r="I312" s="119">
        <v>0</v>
      </c>
      <c r="J312" s="119">
        <v>0</v>
      </c>
      <c r="K312" s="119">
        <v>0</v>
      </c>
      <c r="L312" s="119">
        <v>0</v>
      </c>
      <c r="M312" s="119">
        <v>0</v>
      </c>
      <c r="N312" s="119">
        <v>0</v>
      </c>
      <c r="O312" s="119" t="s">
        <v>55</v>
      </c>
      <c r="P312" s="119" t="s">
        <v>55</v>
      </c>
      <c r="Q312" s="119" t="s">
        <v>55</v>
      </c>
      <c r="R312" s="119" t="s">
        <v>55</v>
      </c>
      <c r="S312" s="119" t="s">
        <v>55</v>
      </c>
      <c r="T312" s="119" t="s">
        <v>55</v>
      </c>
      <c r="U312" s="119" t="s">
        <v>55</v>
      </c>
      <c r="V312" s="119" t="s">
        <v>55</v>
      </c>
      <c r="W312" s="119" t="s">
        <v>55</v>
      </c>
      <c r="X312" s="119" t="s">
        <v>55</v>
      </c>
      <c r="Y312" s="119" t="s">
        <v>55</v>
      </c>
      <c r="Z312" s="119" t="s">
        <v>55</v>
      </c>
      <c r="AA312" s="119" t="s">
        <v>56</v>
      </c>
      <c r="AB312" s="119" t="s">
        <v>56</v>
      </c>
      <c r="AC312" s="119" t="s">
        <v>56</v>
      </c>
      <c r="AD312" s="119" t="s">
        <v>56</v>
      </c>
      <c r="AE312" s="119" t="s">
        <v>56</v>
      </c>
      <c r="AF312" s="119" t="s">
        <v>56</v>
      </c>
      <c r="AG312" s="119" t="s">
        <v>56</v>
      </c>
      <c r="AH312" s="119" t="s">
        <v>56</v>
      </c>
      <c r="AI312" s="119" t="s">
        <v>56</v>
      </c>
      <c r="AJ312" s="119" t="s">
        <v>56</v>
      </c>
      <c r="AK312" s="119" t="s">
        <v>56</v>
      </c>
      <c r="AL312" s="119" t="s">
        <v>56</v>
      </c>
      <c r="AM312" s="119">
        <v>0</v>
      </c>
      <c r="AN312" s="119">
        <v>0</v>
      </c>
      <c r="AO312" s="119">
        <v>0</v>
      </c>
      <c r="AP312" s="119">
        <v>0</v>
      </c>
      <c r="AQ312" s="119">
        <v>0</v>
      </c>
      <c r="AR312" s="119">
        <v>0</v>
      </c>
      <c r="AS312" s="119">
        <v>0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119">
        <v>0</v>
      </c>
      <c r="AZ312" s="119">
        <v>0</v>
      </c>
      <c r="BA312" s="119">
        <v>0</v>
      </c>
      <c r="BB312" s="119">
        <v>0</v>
      </c>
      <c r="BC312" s="119">
        <v>0</v>
      </c>
      <c r="BD312" s="119">
        <v>0</v>
      </c>
      <c r="BE312" s="119">
        <v>0</v>
      </c>
      <c r="BF312" s="119">
        <v>0</v>
      </c>
      <c r="BG312" s="119">
        <v>0</v>
      </c>
      <c r="BH312" s="119" t="s">
        <v>55</v>
      </c>
      <c r="BI312" s="119" t="s">
        <v>55</v>
      </c>
      <c r="BJ312" s="119" t="s">
        <v>55</v>
      </c>
      <c r="BK312" s="119" t="s">
        <v>55</v>
      </c>
      <c r="BL312" s="119">
        <v>0</v>
      </c>
      <c r="BM312" s="119" t="s">
        <v>545</v>
      </c>
    </row>
    <row r="313" spans="1:65" s="119" customFormat="1" ht="11.4" x14ac:dyDescent="0.2">
      <c r="A313" s="119" t="s">
        <v>162</v>
      </c>
      <c r="B313" s="119">
        <v>1</v>
      </c>
      <c r="C313" s="119">
        <v>0</v>
      </c>
      <c r="D313" s="119">
        <v>1</v>
      </c>
      <c r="E313" s="119">
        <v>0</v>
      </c>
      <c r="F313" s="119">
        <v>0</v>
      </c>
      <c r="G313" s="119">
        <v>0</v>
      </c>
      <c r="H313" s="119">
        <v>0</v>
      </c>
      <c r="I313" s="119">
        <v>0</v>
      </c>
      <c r="J313" s="119">
        <v>0</v>
      </c>
      <c r="K313" s="119">
        <v>0</v>
      </c>
      <c r="L313" s="119">
        <v>0</v>
      </c>
      <c r="M313" s="119">
        <v>0</v>
      </c>
      <c r="N313" s="119">
        <v>0</v>
      </c>
      <c r="O313" s="119">
        <v>0</v>
      </c>
      <c r="P313" s="119">
        <v>100</v>
      </c>
      <c r="Q313" s="119">
        <v>0</v>
      </c>
      <c r="R313" s="119">
        <v>0</v>
      </c>
      <c r="S313" s="119">
        <v>0</v>
      </c>
      <c r="T313" s="119">
        <v>0</v>
      </c>
      <c r="U313" s="119">
        <v>0</v>
      </c>
      <c r="V313" s="119">
        <v>0</v>
      </c>
      <c r="W313" s="119">
        <v>0</v>
      </c>
      <c r="X313" s="119">
        <v>0</v>
      </c>
      <c r="Y313" s="119">
        <v>0</v>
      </c>
      <c r="Z313" s="119">
        <v>0</v>
      </c>
      <c r="AA313" s="119" t="s">
        <v>56</v>
      </c>
      <c r="AB313" s="119" t="s">
        <v>500</v>
      </c>
      <c r="AC313" s="119" t="s">
        <v>56</v>
      </c>
      <c r="AD313" s="119" t="s">
        <v>56</v>
      </c>
      <c r="AE313" s="119" t="s">
        <v>56</v>
      </c>
      <c r="AF313" s="119" t="s">
        <v>56</v>
      </c>
      <c r="AG313" s="119" t="s">
        <v>56</v>
      </c>
      <c r="AH313" s="119" t="s">
        <v>56</v>
      </c>
      <c r="AI313" s="119" t="s">
        <v>56</v>
      </c>
      <c r="AJ313" s="119" t="s">
        <v>56</v>
      </c>
      <c r="AK313" s="119" t="s">
        <v>56</v>
      </c>
      <c r="AL313" s="119" t="s">
        <v>56</v>
      </c>
      <c r="AM313" s="119">
        <v>0</v>
      </c>
      <c r="AN313" s="119">
        <v>0</v>
      </c>
      <c r="AO313" s="119">
        <v>1</v>
      </c>
      <c r="AP313" s="119">
        <v>0</v>
      </c>
      <c r="AQ313" s="119">
        <v>0</v>
      </c>
      <c r="AR313" s="119">
        <v>0</v>
      </c>
      <c r="AS313" s="119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119">
        <v>0</v>
      </c>
      <c r="AZ313" s="119">
        <v>0</v>
      </c>
      <c r="BA313" s="119">
        <v>0</v>
      </c>
      <c r="BB313" s="119">
        <v>0</v>
      </c>
      <c r="BC313" s="119">
        <v>0</v>
      </c>
      <c r="BD313" s="119">
        <v>0</v>
      </c>
      <c r="BE313" s="119">
        <v>0</v>
      </c>
      <c r="BF313" s="119">
        <v>0</v>
      </c>
      <c r="BG313" s="119">
        <v>0</v>
      </c>
      <c r="BH313" s="119">
        <v>12.8</v>
      </c>
      <c r="BI313" s="119" t="s">
        <v>55</v>
      </c>
      <c r="BJ313" s="119" t="s">
        <v>55</v>
      </c>
      <c r="BK313" s="119" t="s">
        <v>55</v>
      </c>
      <c r="BL313" s="119">
        <v>0</v>
      </c>
      <c r="BM313" s="119" t="s">
        <v>544</v>
      </c>
    </row>
    <row r="314" spans="1:65" s="119" customFormat="1" ht="11.4" x14ac:dyDescent="0.2">
      <c r="A314" s="119" t="s">
        <v>162</v>
      </c>
      <c r="B314" s="119">
        <v>1</v>
      </c>
      <c r="C314" s="119">
        <v>0</v>
      </c>
      <c r="D314" s="119">
        <v>1</v>
      </c>
      <c r="E314" s="119">
        <v>0</v>
      </c>
      <c r="F314" s="119">
        <v>0</v>
      </c>
      <c r="G314" s="119">
        <v>0</v>
      </c>
      <c r="H314" s="119">
        <v>0</v>
      </c>
      <c r="I314" s="119">
        <v>0</v>
      </c>
      <c r="J314" s="119">
        <v>0</v>
      </c>
      <c r="K314" s="119">
        <v>0</v>
      </c>
      <c r="L314" s="119">
        <v>0</v>
      </c>
      <c r="M314" s="119">
        <v>0</v>
      </c>
      <c r="N314" s="119">
        <v>0</v>
      </c>
      <c r="O314" s="119">
        <v>0</v>
      </c>
      <c r="P314" s="119">
        <v>100</v>
      </c>
      <c r="Q314" s="119">
        <v>0</v>
      </c>
      <c r="R314" s="119">
        <v>0</v>
      </c>
      <c r="S314" s="119">
        <v>0</v>
      </c>
      <c r="T314" s="119">
        <v>0</v>
      </c>
      <c r="U314" s="119">
        <v>0</v>
      </c>
      <c r="V314" s="119">
        <v>0</v>
      </c>
      <c r="W314" s="119">
        <v>0</v>
      </c>
      <c r="X314" s="119">
        <v>0</v>
      </c>
      <c r="Y314" s="119">
        <v>0</v>
      </c>
      <c r="Z314" s="119">
        <v>0</v>
      </c>
      <c r="AA314" s="119" t="s">
        <v>56</v>
      </c>
      <c r="AB314" s="119" t="s">
        <v>576</v>
      </c>
      <c r="AC314" s="119" t="s">
        <v>56</v>
      </c>
      <c r="AD314" s="119" t="s">
        <v>56</v>
      </c>
      <c r="AE314" s="119" t="s">
        <v>56</v>
      </c>
      <c r="AF314" s="119" t="s">
        <v>56</v>
      </c>
      <c r="AG314" s="119" t="s">
        <v>56</v>
      </c>
      <c r="AH314" s="119" t="s">
        <v>56</v>
      </c>
      <c r="AI314" s="119" t="s">
        <v>56</v>
      </c>
      <c r="AJ314" s="119" t="s">
        <v>56</v>
      </c>
      <c r="AK314" s="119" t="s">
        <v>56</v>
      </c>
      <c r="AL314" s="119" t="s">
        <v>56</v>
      </c>
      <c r="AM314" s="119">
        <v>0</v>
      </c>
      <c r="AN314" s="119">
        <v>0</v>
      </c>
      <c r="AO314" s="119">
        <v>1</v>
      </c>
      <c r="AP314" s="119">
        <v>0</v>
      </c>
      <c r="AQ314" s="119">
        <v>0</v>
      </c>
      <c r="AR314" s="119">
        <v>0</v>
      </c>
      <c r="AS314" s="119">
        <v>0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119">
        <v>0</v>
      </c>
      <c r="AZ314" s="119">
        <v>0</v>
      </c>
      <c r="BA314" s="119">
        <v>0</v>
      </c>
      <c r="BB314" s="119">
        <v>0</v>
      </c>
      <c r="BC314" s="119">
        <v>0</v>
      </c>
      <c r="BD314" s="119">
        <v>0</v>
      </c>
      <c r="BE314" s="119">
        <v>0</v>
      </c>
      <c r="BF314" s="119">
        <v>0</v>
      </c>
      <c r="BG314" s="119">
        <v>0</v>
      </c>
      <c r="BH314" s="119">
        <v>12.2</v>
      </c>
      <c r="BI314" s="119" t="s">
        <v>55</v>
      </c>
      <c r="BJ314" s="119" t="s">
        <v>55</v>
      </c>
      <c r="BK314" s="119" t="s">
        <v>55</v>
      </c>
      <c r="BL314" s="119">
        <v>0</v>
      </c>
      <c r="BM314" s="119" t="s">
        <v>545</v>
      </c>
    </row>
    <row r="315" spans="1:65" s="120" customFormat="1" ht="12" x14ac:dyDescent="0.25">
      <c r="A315" s="120" t="s">
        <v>163</v>
      </c>
      <c r="B315" s="120">
        <v>362</v>
      </c>
      <c r="C315" s="120">
        <v>52</v>
      </c>
      <c r="D315" s="120">
        <v>294</v>
      </c>
      <c r="E315" s="120">
        <v>2</v>
      </c>
      <c r="F315" s="120">
        <v>8</v>
      </c>
      <c r="G315" s="120">
        <v>4</v>
      </c>
      <c r="H315" s="120">
        <v>2</v>
      </c>
      <c r="I315" s="120">
        <v>0</v>
      </c>
      <c r="J315" s="120">
        <v>0</v>
      </c>
      <c r="K315" s="120">
        <v>0</v>
      </c>
      <c r="L315" s="120">
        <v>0</v>
      </c>
      <c r="M315" s="120">
        <v>0</v>
      </c>
      <c r="N315" s="120">
        <v>0</v>
      </c>
      <c r="O315" s="120">
        <v>14.36</v>
      </c>
      <c r="P315" s="120">
        <v>81.22</v>
      </c>
      <c r="Q315" s="120">
        <v>0.55200000000000005</v>
      </c>
      <c r="R315" s="120">
        <v>2.21</v>
      </c>
      <c r="S315" s="120">
        <v>1.105</v>
      </c>
      <c r="T315" s="120">
        <v>0.55200000000000005</v>
      </c>
      <c r="U315" s="120">
        <v>0</v>
      </c>
      <c r="V315" s="120">
        <v>0</v>
      </c>
      <c r="W315" s="120">
        <v>0</v>
      </c>
      <c r="X315" s="120">
        <v>0</v>
      </c>
      <c r="Y315" s="120">
        <v>0</v>
      </c>
      <c r="Z315" s="120">
        <v>0</v>
      </c>
      <c r="AA315" s="120" t="s">
        <v>493</v>
      </c>
      <c r="AB315" s="120" t="s">
        <v>172</v>
      </c>
      <c r="AC315" s="120" t="s">
        <v>591</v>
      </c>
      <c r="AD315" s="120" t="s">
        <v>520</v>
      </c>
      <c r="AE315" s="120" t="s">
        <v>567</v>
      </c>
      <c r="AF315" s="120" t="s">
        <v>497</v>
      </c>
      <c r="AG315" s="120" t="s">
        <v>56</v>
      </c>
      <c r="AH315" s="120" t="s">
        <v>56</v>
      </c>
      <c r="AI315" s="120" t="s">
        <v>56</v>
      </c>
      <c r="AJ315" s="120" t="s">
        <v>56</v>
      </c>
      <c r="AK315" s="120" t="s">
        <v>56</v>
      </c>
      <c r="AL315" s="120" t="s">
        <v>56</v>
      </c>
      <c r="AM315" s="120">
        <v>1</v>
      </c>
      <c r="AN315" s="120">
        <v>34</v>
      </c>
      <c r="AO315" s="120">
        <v>130</v>
      </c>
      <c r="AP315" s="120">
        <v>127</v>
      </c>
      <c r="AQ315" s="120">
        <v>62</v>
      </c>
      <c r="AR315" s="120">
        <v>8</v>
      </c>
      <c r="AS315" s="120">
        <v>0</v>
      </c>
      <c r="AT315" s="120">
        <v>0</v>
      </c>
      <c r="AU315" s="120">
        <v>0</v>
      </c>
      <c r="AV315" s="120">
        <v>0</v>
      </c>
      <c r="AW315" s="120">
        <v>0</v>
      </c>
      <c r="AX315" s="120">
        <v>0</v>
      </c>
      <c r="AY315" s="120">
        <v>0</v>
      </c>
      <c r="AZ315" s="120">
        <v>0</v>
      </c>
      <c r="BA315" s="120">
        <v>0</v>
      </c>
      <c r="BB315" s="120">
        <v>0</v>
      </c>
      <c r="BC315" s="120">
        <v>0</v>
      </c>
      <c r="BD315" s="120">
        <v>0</v>
      </c>
      <c r="BE315" s="120">
        <v>0</v>
      </c>
      <c r="BF315" s="120">
        <v>0</v>
      </c>
      <c r="BG315" s="120">
        <v>0</v>
      </c>
      <c r="BH315" s="120">
        <v>15.8</v>
      </c>
      <c r="BI315" s="120">
        <v>15.6</v>
      </c>
      <c r="BJ315" s="120">
        <v>20.5</v>
      </c>
      <c r="BK315" s="120">
        <v>23.5</v>
      </c>
      <c r="BL315" s="120">
        <v>0</v>
      </c>
      <c r="BM315" s="120" t="s">
        <v>544</v>
      </c>
    </row>
    <row r="316" spans="1:65" s="120" customFormat="1" ht="12" x14ac:dyDescent="0.25">
      <c r="A316" s="120" t="s">
        <v>163</v>
      </c>
      <c r="B316" s="120">
        <v>358</v>
      </c>
      <c r="C316" s="120">
        <v>39</v>
      </c>
      <c r="D316" s="120">
        <v>309</v>
      </c>
      <c r="E316" s="120">
        <v>0</v>
      </c>
      <c r="F316" s="120">
        <v>9</v>
      </c>
      <c r="G316" s="120">
        <v>0</v>
      </c>
      <c r="H316" s="120">
        <v>1</v>
      </c>
      <c r="I316" s="120">
        <v>0</v>
      </c>
      <c r="J316" s="120">
        <v>0</v>
      </c>
      <c r="K316" s="120">
        <v>0</v>
      </c>
      <c r="L316" s="120">
        <v>0</v>
      </c>
      <c r="M316" s="120">
        <v>0</v>
      </c>
      <c r="N316" s="120">
        <v>0</v>
      </c>
      <c r="O316" s="120">
        <v>10.89</v>
      </c>
      <c r="P316" s="120">
        <v>86.31</v>
      </c>
      <c r="Q316" s="120">
        <v>0</v>
      </c>
      <c r="R316" s="120">
        <v>2.5139999999999998</v>
      </c>
      <c r="S316" s="120">
        <v>0</v>
      </c>
      <c r="T316" s="120">
        <v>0.27900000000000003</v>
      </c>
      <c r="U316" s="120">
        <v>0</v>
      </c>
      <c r="V316" s="120">
        <v>0</v>
      </c>
      <c r="W316" s="120">
        <v>0</v>
      </c>
      <c r="X316" s="120">
        <v>0</v>
      </c>
      <c r="Y316" s="120">
        <v>0</v>
      </c>
      <c r="Z316" s="120">
        <v>0</v>
      </c>
      <c r="AA316" s="120" t="s">
        <v>604</v>
      </c>
      <c r="AB316" s="120" t="s">
        <v>495</v>
      </c>
      <c r="AC316" s="120" t="s">
        <v>56</v>
      </c>
      <c r="AD316" s="120" t="s">
        <v>170</v>
      </c>
      <c r="AE316" s="120" t="s">
        <v>56</v>
      </c>
      <c r="AF316" s="120" t="s">
        <v>584</v>
      </c>
      <c r="AG316" s="120" t="s">
        <v>56</v>
      </c>
      <c r="AH316" s="120" t="s">
        <v>56</v>
      </c>
      <c r="AI316" s="120" t="s">
        <v>56</v>
      </c>
      <c r="AJ316" s="120" t="s">
        <v>56</v>
      </c>
      <c r="AK316" s="120" t="s">
        <v>56</v>
      </c>
      <c r="AL316" s="120" t="s">
        <v>56</v>
      </c>
      <c r="AM316" s="120">
        <v>5</v>
      </c>
      <c r="AN316" s="120">
        <v>68</v>
      </c>
      <c r="AO316" s="120">
        <v>110</v>
      </c>
      <c r="AP316" s="120">
        <v>101</v>
      </c>
      <c r="AQ316" s="120">
        <v>59</v>
      </c>
      <c r="AR316" s="120">
        <v>14</v>
      </c>
      <c r="AS316" s="120">
        <v>1</v>
      </c>
      <c r="AT316" s="120">
        <v>0</v>
      </c>
      <c r="AU316" s="120">
        <v>0</v>
      </c>
      <c r="AV316" s="120">
        <v>0</v>
      </c>
      <c r="AW316" s="120">
        <v>0</v>
      </c>
      <c r="AX316" s="120">
        <v>0</v>
      </c>
      <c r="AY316" s="120">
        <v>0</v>
      </c>
      <c r="AZ316" s="120">
        <v>0</v>
      </c>
      <c r="BA316" s="120">
        <v>0</v>
      </c>
      <c r="BB316" s="120">
        <v>0</v>
      </c>
      <c r="BC316" s="120">
        <v>0</v>
      </c>
      <c r="BD316" s="120">
        <v>0</v>
      </c>
      <c r="BE316" s="120">
        <v>0</v>
      </c>
      <c r="BF316" s="120">
        <v>0</v>
      </c>
      <c r="BG316" s="120">
        <v>0</v>
      </c>
      <c r="BH316" s="120">
        <v>15.2</v>
      </c>
      <c r="BI316" s="120">
        <v>14.6</v>
      </c>
      <c r="BJ316" s="120">
        <v>21.2</v>
      </c>
      <c r="BK316" s="120">
        <v>24.7</v>
      </c>
      <c r="BL316" s="120">
        <v>0</v>
      </c>
      <c r="BM316" s="120" t="s">
        <v>545</v>
      </c>
    </row>
    <row r="317" spans="1:65" s="120" customFormat="1" ht="12" x14ac:dyDescent="0.25">
      <c r="A317" s="120" t="s">
        <v>164</v>
      </c>
      <c r="B317" s="120">
        <v>419</v>
      </c>
      <c r="C317" s="120">
        <v>58</v>
      </c>
      <c r="D317" s="120">
        <v>344</v>
      </c>
      <c r="E317" s="120">
        <v>2</v>
      </c>
      <c r="F317" s="120">
        <v>9</v>
      </c>
      <c r="G317" s="120">
        <v>4</v>
      </c>
      <c r="H317" s="120">
        <v>2</v>
      </c>
      <c r="I317" s="120">
        <v>0</v>
      </c>
      <c r="J317" s="120">
        <v>0</v>
      </c>
      <c r="K317" s="120">
        <v>0</v>
      </c>
      <c r="L317" s="120">
        <v>0</v>
      </c>
      <c r="M317" s="120">
        <v>0</v>
      </c>
      <c r="N317" s="120">
        <v>0</v>
      </c>
      <c r="O317" s="120">
        <v>13.84</v>
      </c>
      <c r="P317" s="120">
        <v>82.1</v>
      </c>
      <c r="Q317" s="120">
        <v>0.47699999999999998</v>
      </c>
      <c r="R317" s="120">
        <v>2.1480000000000001</v>
      </c>
      <c r="S317" s="120">
        <v>0.95499999999999996</v>
      </c>
      <c r="T317" s="120">
        <v>0.47699999999999998</v>
      </c>
      <c r="U317" s="120">
        <v>0</v>
      </c>
      <c r="V317" s="120">
        <v>0</v>
      </c>
      <c r="W317" s="120">
        <v>0</v>
      </c>
      <c r="X317" s="120">
        <v>0</v>
      </c>
      <c r="Y317" s="120">
        <v>0</v>
      </c>
      <c r="Z317" s="120">
        <v>0</v>
      </c>
      <c r="AA317" s="120" t="s">
        <v>192</v>
      </c>
      <c r="AB317" s="120" t="s">
        <v>510</v>
      </c>
      <c r="AC317" s="120" t="s">
        <v>591</v>
      </c>
      <c r="AD317" s="120" t="s">
        <v>581</v>
      </c>
      <c r="AE317" s="120" t="s">
        <v>567</v>
      </c>
      <c r="AF317" s="120" t="s">
        <v>497</v>
      </c>
      <c r="AG317" s="120" t="s">
        <v>56</v>
      </c>
      <c r="AH317" s="120" t="s">
        <v>56</v>
      </c>
      <c r="AI317" s="120" t="s">
        <v>56</v>
      </c>
      <c r="AJ317" s="120" t="s">
        <v>56</v>
      </c>
      <c r="AK317" s="120" t="s">
        <v>56</v>
      </c>
      <c r="AL317" s="120" t="s">
        <v>56</v>
      </c>
      <c r="AM317" s="120">
        <v>1</v>
      </c>
      <c r="AN317" s="120">
        <v>38</v>
      </c>
      <c r="AO317" s="120">
        <v>153</v>
      </c>
      <c r="AP317" s="120">
        <v>143</v>
      </c>
      <c r="AQ317" s="120">
        <v>71</v>
      </c>
      <c r="AR317" s="120">
        <v>12</v>
      </c>
      <c r="AS317" s="120">
        <v>1</v>
      </c>
      <c r="AT317" s="120">
        <v>0</v>
      </c>
      <c r="AU317" s="120">
        <v>0</v>
      </c>
      <c r="AV317" s="120">
        <v>0</v>
      </c>
      <c r="AW317" s="120">
        <v>0</v>
      </c>
      <c r="AX317" s="120">
        <v>0</v>
      </c>
      <c r="AY317" s="120">
        <v>0</v>
      </c>
      <c r="AZ317" s="120">
        <v>0</v>
      </c>
      <c r="BA317" s="120">
        <v>0</v>
      </c>
      <c r="BB317" s="120">
        <v>0</v>
      </c>
      <c r="BC317" s="120">
        <v>0</v>
      </c>
      <c r="BD317" s="120">
        <v>0</v>
      </c>
      <c r="BE317" s="120">
        <v>0</v>
      </c>
      <c r="BF317" s="120">
        <v>0</v>
      </c>
      <c r="BG317" s="120">
        <v>0</v>
      </c>
      <c r="BH317" s="120">
        <v>15.9</v>
      </c>
      <c r="BI317" s="120">
        <v>15.6</v>
      </c>
      <c r="BJ317" s="120">
        <v>20.6</v>
      </c>
      <c r="BK317" s="120">
        <v>23.8</v>
      </c>
      <c r="BL317" s="120">
        <v>0</v>
      </c>
      <c r="BM317" s="120" t="s">
        <v>544</v>
      </c>
    </row>
    <row r="318" spans="1:65" s="120" customFormat="1" ht="12" x14ac:dyDescent="0.25">
      <c r="A318" s="120" t="s">
        <v>164</v>
      </c>
      <c r="B318" s="120">
        <v>413</v>
      </c>
      <c r="C318" s="120">
        <v>46</v>
      </c>
      <c r="D318" s="120">
        <v>356</v>
      </c>
      <c r="E318" s="120">
        <v>0</v>
      </c>
      <c r="F318" s="120">
        <v>10</v>
      </c>
      <c r="G318" s="120">
        <v>0</v>
      </c>
      <c r="H318" s="120">
        <v>1</v>
      </c>
      <c r="I318" s="120">
        <v>0</v>
      </c>
      <c r="J318" s="120">
        <v>0</v>
      </c>
      <c r="K318" s="120">
        <v>0</v>
      </c>
      <c r="L318" s="120">
        <v>0</v>
      </c>
      <c r="M318" s="120">
        <v>0</v>
      </c>
      <c r="N318" s="120">
        <v>0</v>
      </c>
      <c r="O318" s="120">
        <v>11.14</v>
      </c>
      <c r="P318" s="120">
        <v>86.2</v>
      </c>
      <c r="Q318" s="120">
        <v>0</v>
      </c>
      <c r="R318" s="120">
        <v>2.4209999999999998</v>
      </c>
      <c r="S318" s="120">
        <v>0</v>
      </c>
      <c r="T318" s="120">
        <v>0.24199999999999999</v>
      </c>
      <c r="U318" s="120">
        <v>0</v>
      </c>
      <c r="V318" s="120">
        <v>0</v>
      </c>
      <c r="W318" s="120">
        <v>0</v>
      </c>
      <c r="X318" s="120">
        <v>0</v>
      </c>
      <c r="Y318" s="120">
        <v>0</v>
      </c>
      <c r="Z318" s="120">
        <v>0</v>
      </c>
      <c r="AA318" s="120" t="s">
        <v>606</v>
      </c>
      <c r="AB318" s="120" t="s">
        <v>516</v>
      </c>
      <c r="AC318" s="120" t="s">
        <v>56</v>
      </c>
      <c r="AD318" s="120" t="s">
        <v>173</v>
      </c>
      <c r="AE318" s="120" t="s">
        <v>56</v>
      </c>
      <c r="AF318" s="120" t="s">
        <v>584</v>
      </c>
      <c r="AG318" s="120" t="s">
        <v>56</v>
      </c>
      <c r="AH318" s="120" t="s">
        <v>56</v>
      </c>
      <c r="AI318" s="120" t="s">
        <v>56</v>
      </c>
      <c r="AJ318" s="120" t="s">
        <v>56</v>
      </c>
      <c r="AK318" s="120" t="s">
        <v>56</v>
      </c>
      <c r="AL318" s="120" t="s">
        <v>56</v>
      </c>
      <c r="AM318" s="120">
        <v>5</v>
      </c>
      <c r="AN318" s="120">
        <v>79</v>
      </c>
      <c r="AO318" s="120">
        <v>124</v>
      </c>
      <c r="AP318" s="120">
        <v>112</v>
      </c>
      <c r="AQ318" s="120">
        <v>68</v>
      </c>
      <c r="AR318" s="120">
        <v>21</v>
      </c>
      <c r="AS318" s="120">
        <v>4</v>
      </c>
      <c r="AT318" s="120">
        <v>0</v>
      </c>
      <c r="AU318" s="120">
        <v>0</v>
      </c>
      <c r="AV318" s="120">
        <v>0</v>
      </c>
      <c r="AW318" s="120">
        <v>0</v>
      </c>
      <c r="AX318" s="120">
        <v>0</v>
      </c>
      <c r="AY318" s="120">
        <v>0</v>
      </c>
      <c r="AZ318" s="120">
        <v>0</v>
      </c>
      <c r="BA318" s="120">
        <v>0</v>
      </c>
      <c r="BB318" s="120">
        <v>0</v>
      </c>
      <c r="BC318" s="120">
        <v>0</v>
      </c>
      <c r="BD318" s="120">
        <v>0</v>
      </c>
      <c r="BE318" s="120">
        <v>0</v>
      </c>
      <c r="BF318" s="120">
        <v>0</v>
      </c>
      <c r="BG318" s="120">
        <v>0</v>
      </c>
      <c r="BH318" s="120">
        <v>15.4</v>
      </c>
      <c r="BI318" s="120">
        <v>14.9</v>
      </c>
      <c r="BJ318" s="120">
        <v>21.5</v>
      </c>
      <c r="BK318" s="120">
        <v>25.8</v>
      </c>
      <c r="BL318" s="120">
        <v>0</v>
      </c>
      <c r="BM318" s="120" t="s">
        <v>545</v>
      </c>
    </row>
    <row r="319" spans="1:65" s="120" customFormat="1" ht="12" x14ac:dyDescent="0.25">
      <c r="A319" s="120" t="s">
        <v>165</v>
      </c>
      <c r="B319" s="120">
        <v>434</v>
      </c>
      <c r="C319" s="120">
        <v>61</v>
      </c>
      <c r="D319" s="120">
        <v>355</v>
      </c>
      <c r="E319" s="120">
        <v>2</v>
      </c>
      <c r="F319" s="120">
        <v>9</v>
      </c>
      <c r="G319" s="120">
        <v>5</v>
      </c>
      <c r="H319" s="120">
        <v>2</v>
      </c>
      <c r="I319" s="120">
        <v>0</v>
      </c>
      <c r="J319" s="120">
        <v>0</v>
      </c>
      <c r="K319" s="120">
        <v>0</v>
      </c>
      <c r="L319" s="120">
        <v>0</v>
      </c>
      <c r="M319" s="120">
        <v>0</v>
      </c>
      <c r="N319" s="120">
        <v>0</v>
      </c>
      <c r="O319" s="120">
        <v>14.06</v>
      </c>
      <c r="P319" s="120">
        <v>81.8</v>
      </c>
      <c r="Q319" s="120">
        <v>0.46100000000000002</v>
      </c>
      <c r="R319" s="120">
        <v>2.0739999999999998</v>
      </c>
      <c r="S319" s="120">
        <v>1.1519999999999999</v>
      </c>
      <c r="T319" s="120">
        <v>0.46100000000000002</v>
      </c>
      <c r="U319" s="120">
        <v>0</v>
      </c>
      <c r="V319" s="120">
        <v>0</v>
      </c>
      <c r="W319" s="120">
        <v>0</v>
      </c>
      <c r="X319" s="120">
        <v>0</v>
      </c>
      <c r="Y319" s="120">
        <v>0</v>
      </c>
      <c r="Z319" s="120">
        <v>0</v>
      </c>
      <c r="AA319" s="120" t="s">
        <v>493</v>
      </c>
      <c r="AB319" s="120" t="s">
        <v>510</v>
      </c>
      <c r="AC319" s="120" t="s">
        <v>591</v>
      </c>
      <c r="AD319" s="120" t="s">
        <v>581</v>
      </c>
      <c r="AE319" s="120" t="s">
        <v>575</v>
      </c>
      <c r="AF319" s="120" t="s">
        <v>497</v>
      </c>
      <c r="AG319" s="120" t="s">
        <v>56</v>
      </c>
      <c r="AH319" s="120" t="s">
        <v>56</v>
      </c>
      <c r="AI319" s="120" t="s">
        <v>56</v>
      </c>
      <c r="AJ319" s="120" t="s">
        <v>56</v>
      </c>
      <c r="AK319" s="120" t="s">
        <v>56</v>
      </c>
      <c r="AL319" s="120" t="s">
        <v>56</v>
      </c>
      <c r="AM319" s="120">
        <v>1</v>
      </c>
      <c r="AN319" s="120">
        <v>39</v>
      </c>
      <c r="AO319" s="120">
        <v>160</v>
      </c>
      <c r="AP319" s="120">
        <v>147</v>
      </c>
      <c r="AQ319" s="120">
        <v>73</v>
      </c>
      <c r="AR319" s="120">
        <v>13</v>
      </c>
      <c r="AS319" s="120">
        <v>1</v>
      </c>
      <c r="AT319" s="120">
        <v>0</v>
      </c>
      <c r="AU319" s="120">
        <v>0</v>
      </c>
      <c r="AV319" s="120">
        <v>0</v>
      </c>
      <c r="AW319" s="120">
        <v>0</v>
      </c>
      <c r="AX319" s="120">
        <v>0</v>
      </c>
      <c r="AY319" s="120">
        <v>0</v>
      </c>
      <c r="AZ319" s="120">
        <v>0</v>
      </c>
      <c r="BA319" s="120">
        <v>0</v>
      </c>
      <c r="BB319" s="120">
        <v>0</v>
      </c>
      <c r="BC319" s="120">
        <v>0</v>
      </c>
      <c r="BD319" s="120">
        <v>0</v>
      </c>
      <c r="BE319" s="120">
        <v>0</v>
      </c>
      <c r="BF319" s="120">
        <v>0</v>
      </c>
      <c r="BG319" s="120">
        <v>0</v>
      </c>
      <c r="BH319" s="120">
        <v>15.9</v>
      </c>
      <c r="BI319" s="120">
        <v>15.6</v>
      </c>
      <c r="BJ319" s="120">
        <v>20.6</v>
      </c>
      <c r="BK319" s="120">
        <v>23.8</v>
      </c>
      <c r="BL319" s="120">
        <v>0</v>
      </c>
      <c r="BM319" s="120" t="s">
        <v>544</v>
      </c>
    </row>
    <row r="320" spans="1:65" s="120" customFormat="1" ht="12" x14ac:dyDescent="0.25">
      <c r="A320" s="120" t="s">
        <v>165</v>
      </c>
      <c r="B320" s="120">
        <v>427</v>
      </c>
      <c r="C320" s="120">
        <v>50</v>
      </c>
      <c r="D320" s="120">
        <v>366</v>
      </c>
      <c r="E320" s="120">
        <v>0</v>
      </c>
      <c r="F320" s="120">
        <v>10</v>
      </c>
      <c r="G320" s="120">
        <v>0</v>
      </c>
      <c r="H320" s="120">
        <v>1</v>
      </c>
      <c r="I320" s="120">
        <v>0</v>
      </c>
      <c r="J320" s="120">
        <v>0</v>
      </c>
      <c r="K320" s="120">
        <v>0</v>
      </c>
      <c r="L320" s="120">
        <v>0</v>
      </c>
      <c r="M320" s="120">
        <v>0</v>
      </c>
      <c r="N320" s="120">
        <v>0</v>
      </c>
      <c r="O320" s="120">
        <v>11.71</v>
      </c>
      <c r="P320" s="120">
        <v>85.71</v>
      </c>
      <c r="Q320" s="120">
        <v>0</v>
      </c>
      <c r="R320" s="120">
        <v>2.3420000000000001</v>
      </c>
      <c r="S320" s="120">
        <v>0</v>
      </c>
      <c r="T320" s="120">
        <v>0.23400000000000001</v>
      </c>
      <c r="U320" s="120">
        <v>0</v>
      </c>
      <c r="V320" s="120">
        <v>0</v>
      </c>
      <c r="W320" s="120">
        <v>0</v>
      </c>
      <c r="X320" s="120">
        <v>0</v>
      </c>
      <c r="Y320" s="120">
        <v>0</v>
      </c>
      <c r="Z320" s="120">
        <v>0</v>
      </c>
      <c r="AA320" s="120" t="s">
        <v>607</v>
      </c>
      <c r="AB320" s="120" t="s">
        <v>516</v>
      </c>
      <c r="AC320" s="120" t="s">
        <v>56</v>
      </c>
      <c r="AD320" s="120" t="s">
        <v>173</v>
      </c>
      <c r="AE320" s="120" t="s">
        <v>56</v>
      </c>
      <c r="AF320" s="120" t="s">
        <v>584</v>
      </c>
      <c r="AG320" s="120" t="s">
        <v>56</v>
      </c>
      <c r="AH320" s="120" t="s">
        <v>56</v>
      </c>
      <c r="AI320" s="120" t="s">
        <v>56</v>
      </c>
      <c r="AJ320" s="120" t="s">
        <v>56</v>
      </c>
      <c r="AK320" s="120" t="s">
        <v>56</v>
      </c>
      <c r="AL320" s="120" t="s">
        <v>56</v>
      </c>
      <c r="AM320" s="120">
        <v>5</v>
      </c>
      <c r="AN320" s="120">
        <v>83</v>
      </c>
      <c r="AO320" s="120">
        <v>128</v>
      </c>
      <c r="AP320" s="120">
        <v>114</v>
      </c>
      <c r="AQ320" s="120">
        <v>72</v>
      </c>
      <c r="AR320" s="120">
        <v>21</v>
      </c>
      <c r="AS320" s="120">
        <v>4</v>
      </c>
      <c r="AT320" s="120">
        <v>0</v>
      </c>
      <c r="AU320" s="120">
        <v>0</v>
      </c>
      <c r="AV320" s="120">
        <v>0</v>
      </c>
      <c r="AW320" s="120">
        <v>0</v>
      </c>
      <c r="AX320" s="120">
        <v>0</v>
      </c>
      <c r="AY320" s="120">
        <v>0</v>
      </c>
      <c r="AZ320" s="120">
        <v>0</v>
      </c>
      <c r="BA320" s="120">
        <v>0</v>
      </c>
      <c r="BB320" s="120">
        <v>0</v>
      </c>
      <c r="BC320" s="120">
        <v>0</v>
      </c>
      <c r="BD320" s="120">
        <v>0</v>
      </c>
      <c r="BE320" s="120">
        <v>0</v>
      </c>
      <c r="BF320" s="120">
        <v>0</v>
      </c>
      <c r="BG320" s="120">
        <v>0</v>
      </c>
      <c r="BH320" s="120">
        <v>15.4</v>
      </c>
      <c r="BI320" s="120">
        <v>14.9</v>
      </c>
      <c r="BJ320" s="120">
        <v>21.5</v>
      </c>
      <c r="BK320" s="120">
        <v>25.8</v>
      </c>
      <c r="BL320" s="120">
        <v>0</v>
      </c>
      <c r="BM320" s="120" t="s">
        <v>545</v>
      </c>
    </row>
    <row r="321" spans="1:65" s="120" customFormat="1" ht="12" x14ac:dyDescent="0.25">
      <c r="A321" s="120" t="s">
        <v>166</v>
      </c>
      <c r="B321" s="120">
        <v>446</v>
      </c>
      <c r="C321" s="120">
        <v>63</v>
      </c>
      <c r="D321" s="120">
        <v>365</v>
      </c>
      <c r="E321" s="120">
        <v>2</v>
      </c>
      <c r="F321" s="120">
        <v>9</v>
      </c>
      <c r="G321" s="120">
        <v>5</v>
      </c>
      <c r="H321" s="120">
        <v>2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14.13</v>
      </c>
      <c r="P321" s="120">
        <v>81.84</v>
      </c>
      <c r="Q321" s="120">
        <v>0.44800000000000001</v>
      </c>
      <c r="R321" s="120">
        <v>2.0179999999999998</v>
      </c>
      <c r="S321" s="120">
        <v>1.121</v>
      </c>
      <c r="T321" s="120">
        <v>0.44800000000000001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 t="s">
        <v>192</v>
      </c>
      <c r="AB321" s="120" t="s">
        <v>495</v>
      </c>
      <c r="AC321" s="120" t="s">
        <v>591</v>
      </c>
      <c r="AD321" s="120" t="s">
        <v>581</v>
      </c>
      <c r="AE321" s="120" t="s">
        <v>575</v>
      </c>
      <c r="AF321" s="120" t="s">
        <v>497</v>
      </c>
      <c r="AG321" s="120" t="s">
        <v>56</v>
      </c>
      <c r="AH321" s="120" t="s">
        <v>56</v>
      </c>
      <c r="AI321" s="120" t="s">
        <v>56</v>
      </c>
      <c r="AJ321" s="120" t="s">
        <v>56</v>
      </c>
      <c r="AK321" s="120" t="s">
        <v>56</v>
      </c>
      <c r="AL321" s="120" t="s">
        <v>56</v>
      </c>
      <c r="AM321" s="120">
        <v>1</v>
      </c>
      <c r="AN321" s="120">
        <v>40</v>
      </c>
      <c r="AO321" s="120">
        <v>163</v>
      </c>
      <c r="AP321" s="120">
        <v>153</v>
      </c>
      <c r="AQ321" s="120">
        <v>74</v>
      </c>
      <c r="AR321" s="120">
        <v>14</v>
      </c>
      <c r="AS321" s="120">
        <v>1</v>
      </c>
      <c r="AT321" s="120">
        <v>0</v>
      </c>
      <c r="AU321" s="120">
        <v>0</v>
      </c>
      <c r="AV321" s="120">
        <v>0</v>
      </c>
      <c r="AW321" s="120">
        <v>0</v>
      </c>
      <c r="AX321" s="120">
        <v>0</v>
      </c>
      <c r="AY321" s="120">
        <v>0</v>
      </c>
      <c r="AZ321" s="120">
        <v>0</v>
      </c>
      <c r="BA321" s="120">
        <v>0</v>
      </c>
      <c r="BB321" s="120">
        <v>0</v>
      </c>
      <c r="BC321" s="120">
        <v>0</v>
      </c>
      <c r="BD321" s="120">
        <v>0</v>
      </c>
      <c r="BE321" s="120">
        <v>0</v>
      </c>
      <c r="BF321" s="120">
        <v>0</v>
      </c>
      <c r="BG321" s="120">
        <v>0</v>
      </c>
      <c r="BH321" s="120">
        <v>15.9</v>
      </c>
      <c r="BI321" s="120">
        <v>15.6</v>
      </c>
      <c r="BJ321" s="120">
        <v>20.6</v>
      </c>
      <c r="BK321" s="120">
        <v>24</v>
      </c>
      <c r="BL321" s="120">
        <v>0</v>
      </c>
      <c r="BM321" s="120" t="s">
        <v>544</v>
      </c>
    </row>
    <row r="322" spans="1:65" s="120" customFormat="1" ht="12" x14ac:dyDescent="0.25">
      <c r="A322" s="120" t="s">
        <v>166</v>
      </c>
      <c r="B322" s="120">
        <v>444</v>
      </c>
      <c r="C322" s="120">
        <v>53</v>
      </c>
      <c r="D322" s="120">
        <v>380</v>
      </c>
      <c r="E322" s="120">
        <v>0</v>
      </c>
      <c r="F322" s="120">
        <v>10</v>
      </c>
      <c r="G322" s="120">
        <v>0</v>
      </c>
      <c r="H322" s="120">
        <v>1</v>
      </c>
      <c r="I322" s="120">
        <v>0</v>
      </c>
      <c r="J322" s="120">
        <v>0</v>
      </c>
      <c r="K322" s="120">
        <v>0</v>
      </c>
      <c r="L322" s="120">
        <v>0</v>
      </c>
      <c r="M322" s="120">
        <v>0</v>
      </c>
      <c r="N322" s="120">
        <v>0</v>
      </c>
      <c r="O322" s="120">
        <v>11.94</v>
      </c>
      <c r="P322" s="120">
        <v>85.59</v>
      </c>
      <c r="Q322" s="120">
        <v>0</v>
      </c>
      <c r="R322" s="120">
        <v>2.2519999999999998</v>
      </c>
      <c r="S322" s="120">
        <v>0</v>
      </c>
      <c r="T322" s="120">
        <v>0.22500000000000001</v>
      </c>
      <c r="U322" s="120">
        <v>0</v>
      </c>
      <c r="V322" s="120">
        <v>0</v>
      </c>
      <c r="W322" s="120">
        <v>0</v>
      </c>
      <c r="X322" s="120">
        <v>0</v>
      </c>
      <c r="Y322" s="120">
        <v>0</v>
      </c>
      <c r="Z322" s="120">
        <v>0</v>
      </c>
      <c r="AA322" s="120" t="s">
        <v>596</v>
      </c>
      <c r="AB322" s="120" t="s">
        <v>189</v>
      </c>
      <c r="AC322" s="120" t="s">
        <v>56</v>
      </c>
      <c r="AD322" s="120" t="s">
        <v>173</v>
      </c>
      <c r="AE322" s="120" t="s">
        <v>56</v>
      </c>
      <c r="AF322" s="120" t="s">
        <v>584</v>
      </c>
      <c r="AG322" s="120" t="s">
        <v>56</v>
      </c>
      <c r="AH322" s="120" t="s">
        <v>56</v>
      </c>
      <c r="AI322" s="120" t="s">
        <v>56</v>
      </c>
      <c r="AJ322" s="120" t="s">
        <v>56</v>
      </c>
      <c r="AK322" s="120" t="s">
        <v>56</v>
      </c>
      <c r="AL322" s="120" t="s">
        <v>56</v>
      </c>
      <c r="AM322" s="120">
        <v>5</v>
      </c>
      <c r="AN322" s="120">
        <v>85</v>
      </c>
      <c r="AO322" s="120">
        <v>132</v>
      </c>
      <c r="AP322" s="120">
        <v>119</v>
      </c>
      <c r="AQ322" s="120">
        <v>76</v>
      </c>
      <c r="AR322" s="120">
        <v>23</v>
      </c>
      <c r="AS322" s="120">
        <v>4</v>
      </c>
      <c r="AT322" s="120">
        <v>0</v>
      </c>
      <c r="AU322" s="120">
        <v>0</v>
      </c>
      <c r="AV322" s="120">
        <v>0</v>
      </c>
      <c r="AW322" s="120">
        <v>0</v>
      </c>
      <c r="AX322" s="120">
        <v>0</v>
      </c>
      <c r="AY322" s="120">
        <v>0</v>
      </c>
      <c r="AZ322" s="120">
        <v>0</v>
      </c>
      <c r="BA322" s="120">
        <v>0</v>
      </c>
      <c r="BB322" s="120">
        <v>0</v>
      </c>
      <c r="BC322" s="120">
        <v>0</v>
      </c>
      <c r="BD322" s="120">
        <v>0</v>
      </c>
      <c r="BE322" s="120">
        <v>0</v>
      </c>
      <c r="BF322" s="120">
        <v>0</v>
      </c>
      <c r="BG322" s="120">
        <v>0</v>
      </c>
      <c r="BH322" s="120">
        <v>15.5</v>
      </c>
      <c r="BI322" s="120">
        <v>15</v>
      </c>
      <c r="BJ322" s="120">
        <v>21.6</v>
      </c>
      <c r="BK322" s="120">
        <v>25.8</v>
      </c>
      <c r="BL322" s="120">
        <v>0</v>
      </c>
      <c r="BM322" s="120" t="s">
        <v>545</v>
      </c>
    </row>
    <row r="325" spans="1:65" s="115" customFormat="1" x14ac:dyDescent="0.25">
      <c r="A325" s="115" t="s">
        <v>608</v>
      </c>
    </row>
    <row r="327" spans="1:65" s="118" customFormat="1" ht="12" x14ac:dyDescent="0.25">
      <c r="A327" s="118" t="s">
        <v>31</v>
      </c>
      <c r="B327" s="118" t="s">
        <v>32</v>
      </c>
      <c r="C327" s="118" t="s">
        <v>33</v>
      </c>
      <c r="D327" s="118" t="s">
        <v>33</v>
      </c>
      <c r="E327" s="118" t="s">
        <v>33</v>
      </c>
      <c r="F327" s="118" t="s">
        <v>33</v>
      </c>
      <c r="G327" s="118" t="s">
        <v>33</v>
      </c>
      <c r="H327" s="118" t="s">
        <v>33</v>
      </c>
      <c r="I327" s="118" t="s">
        <v>33</v>
      </c>
      <c r="J327" s="118" t="s">
        <v>33</v>
      </c>
      <c r="K327" s="118" t="s">
        <v>33</v>
      </c>
      <c r="L327" s="118" t="s">
        <v>33</v>
      </c>
      <c r="M327" s="118" t="s">
        <v>33</v>
      </c>
      <c r="N327" s="118" t="s">
        <v>33</v>
      </c>
      <c r="O327" s="118" t="s">
        <v>34</v>
      </c>
      <c r="P327" s="118" t="s">
        <v>34</v>
      </c>
      <c r="Q327" s="118" t="s">
        <v>34</v>
      </c>
      <c r="R327" s="118" t="s">
        <v>34</v>
      </c>
      <c r="S327" s="118" t="s">
        <v>34</v>
      </c>
      <c r="T327" s="118" t="s">
        <v>34</v>
      </c>
      <c r="U327" s="118" t="s">
        <v>34</v>
      </c>
      <c r="V327" s="118" t="s">
        <v>34</v>
      </c>
      <c r="W327" s="118" t="s">
        <v>34</v>
      </c>
      <c r="X327" s="118" t="s">
        <v>34</v>
      </c>
      <c r="Y327" s="118" t="s">
        <v>34</v>
      </c>
      <c r="Z327" s="118" t="s">
        <v>34</v>
      </c>
      <c r="AA327" s="118" t="s">
        <v>35</v>
      </c>
      <c r="AB327" s="118" t="s">
        <v>35</v>
      </c>
      <c r="AC327" s="118" t="s">
        <v>35</v>
      </c>
      <c r="AD327" s="118" t="s">
        <v>35</v>
      </c>
      <c r="AE327" s="118" t="s">
        <v>35</v>
      </c>
      <c r="AF327" s="118" t="s">
        <v>35</v>
      </c>
      <c r="AG327" s="118" t="s">
        <v>35</v>
      </c>
      <c r="AH327" s="118" t="s">
        <v>35</v>
      </c>
      <c r="AI327" s="118" t="s">
        <v>35</v>
      </c>
      <c r="AJ327" s="118" t="s">
        <v>35</v>
      </c>
      <c r="AK327" s="118" t="s">
        <v>35</v>
      </c>
      <c r="AL327" s="118" t="s">
        <v>35</v>
      </c>
      <c r="AM327" s="118" t="s">
        <v>36</v>
      </c>
      <c r="AN327" s="118" t="s">
        <v>36</v>
      </c>
      <c r="AO327" s="118" t="s">
        <v>36</v>
      </c>
      <c r="AP327" s="118" t="s">
        <v>36</v>
      </c>
      <c r="AQ327" s="118" t="s">
        <v>36</v>
      </c>
      <c r="AR327" s="118" t="s">
        <v>36</v>
      </c>
      <c r="AS327" s="118" t="s">
        <v>36</v>
      </c>
      <c r="AT327" s="118" t="s">
        <v>36</v>
      </c>
      <c r="AU327" s="118" t="s">
        <v>36</v>
      </c>
      <c r="AV327" s="118" t="s">
        <v>36</v>
      </c>
      <c r="AW327" s="118" t="s">
        <v>36</v>
      </c>
      <c r="AX327" s="118" t="s">
        <v>36</v>
      </c>
      <c r="AY327" s="118" t="s">
        <v>36</v>
      </c>
      <c r="AZ327" s="118" t="s">
        <v>36</v>
      </c>
      <c r="BA327" s="118" t="s">
        <v>36</v>
      </c>
      <c r="BB327" s="118" t="s">
        <v>36</v>
      </c>
      <c r="BC327" s="118" t="s">
        <v>36</v>
      </c>
      <c r="BD327" s="118" t="s">
        <v>36</v>
      </c>
      <c r="BE327" s="118" t="s">
        <v>36</v>
      </c>
      <c r="BF327" s="118" t="s">
        <v>36</v>
      </c>
      <c r="BG327" s="118" t="s">
        <v>36</v>
      </c>
      <c r="BH327" s="118" t="s">
        <v>39</v>
      </c>
      <c r="BI327" s="118" t="s">
        <v>37</v>
      </c>
      <c r="BJ327" s="118" t="s">
        <v>38</v>
      </c>
      <c r="BK327" s="118" t="s">
        <v>38</v>
      </c>
      <c r="BL327" s="118" t="s">
        <v>40</v>
      </c>
      <c r="BM327" s="118" t="s">
        <v>41</v>
      </c>
    </row>
    <row r="328" spans="1:65" s="118" customFormat="1" ht="12" x14ac:dyDescent="0.25">
      <c r="A328" s="118" t="s">
        <v>2</v>
      </c>
      <c r="B328" s="118" t="s">
        <v>2</v>
      </c>
      <c r="C328" s="118" t="s">
        <v>42</v>
      </c>
      <c r="D328" s="118" t="s">
        <v>43</v>
      </c>
      <c r="E328" s="118" t="s">
        <v>44</v>
      </c>
      <c r="F328" s="118" t="s">
        <v>45</v>
      </c>
      <c r="G328" s="118" t="s">
        <v>46</v>
      </c>
      <c r="H328" s="118" t="s">
        <v>20</v>
      </c>
      <c r="I328" s="118" t="s">
        <v>10</v>
      </c>
      <c r="J328" s="118" t="s">
        <v>47</v>
      </c>
      <c r="K328" s="118" t="s">
        <v>48</v>
      </c>
      <c r="L328" s="118" t="s">
        <v>49</v>
      </c>
      <c r="M328" s="118" t="s">
        <v>50</v>
      </c>
      <c r="N328" s="118" t="s">
        <v>17</v>
      </c>
      <c r="O328" s="118" t="s">
        <v>42</v>
      </c>
      <c r="P328" s="118" t="s">
        <v>43</v>
      </c>
      <c r="Q328" s="118" t="s">
        <v>44</v>
      </c>
      <c r="R328" s="118" t="s">
        <v>45</v>
      </c>
      <c r="S328" s="118" t="s">
        <v>46</v>
      </c>
      <c r="T328" s="118" t="s">
        <v>20</v>
      </c>
      <c r="U328" s="118" t="s">
        <v>10</v>
      </c>
      <c r="V328" s="118" t="s">
        <v>47</v>
      </c>
      <c r="W328" s="118" t="s">
        <v>48</v>
      </c>
      <c r="X328" s="118" t="s">
        <v>49</v>
      </c>
      <c r="Y328" s="118" t="s">
        <v>50</v>
      </c>
      <c r="Z328" s="118" t="s">
        <v>17</v>
      </c>
      <c r="AA328" s="118" t="s">
        <v>42</v>
      </c>
      <c r="AB328" s="118" t="s">
        <v>43</v>
      </c>
      <c r="AC328" s="118" t="s">
        <v>44</v>
      </c>
      <c r="AD328" s="118" t="s">
        <v>45</v>
      </c>
      <c r="AE328" s="118" t="s">
        <v>46</v>
      </c>
      <c r="AF328" s="118" t="s">
        <v>20</v>
      </c>
      <c r="AG328" s="118" t="s">
        <v>10</v>
      </c>
      <c r="AH328" s="118" t="s">
        <v>47</v>
      </c>
      <c r="AI328" s="118" t="s">
        <v>48</v>
      </c>
      <c r="AJ328" s="118" t="s">
        <v>49</v>
      </c>
      <c r="AK328" s="118" t="s">
        <v>50</v>
      </c>
      <c r="AL328" s="118" t="s">
        <v>17</v>
      </c>
      <c r="AM328" s="118" t="s">
        <v>9</v>
      </c>
      <c r="AN328" s="118" t="s">
        <v>46</v>
      </c>
      <c r="AO328" s="118" t="s">
        <v>49</v>
      </c>
      <c r="AP328" s="118" t="s">
        <v>23</v>
      </c>
      <c r="AQ328" s="118" t="s">
        <v>237</v>
      </c>
      <c r="AR328" s="118" t="s">
        <v>51</v>
      </c>
      <c r="AS328" s="118" t="s">
        <v>238</v>
      </c>
      <c r="AT328" s="118" t="s">
        <v>239</v>
      </c>
      <c r="AU328" s="118" t="s">
        <v>240</v>
      </c>
      <c r="AV328" s="118" t="s">
        <v>241</v>
      </c>
      <c r="AW328" s="118" t="s">
        <v>52</v>
      </c>
      <c r="AX328" s="118" t="s">
        <v>242</v>
      </c>
      <c r="AY328" s="118" t="s">
        <v>243</v>
      </c>
      <c r="AZ328" s="118" t="s">
        <v>244</v>
      </c>
      <c r="BA328" s="118" t="s">
        <v>245</v>
      </c>
      <c r="BB328" s="118" t="s">
        <v>53</v>
      </c>
      <c r="BC328" s="118" t="s">
        <v>246</v>
      </c>
      <c r="BD328" s="118" t="s">
        <v>15</v>
      </c>
      <c r="BE328" s="118" t="s">
        <v>247</v>
      </c>
      <c r="BF328" s="118" t="s">
        <v>16</v>
      </c>
      <c r="BG328" s="118" t="s">
        <v>235</v>
      </c>
      <c r="BH328" s="118" t="s">
        <v>2</v>
      </c>
      <c r="BI328" s="118" t="s">
        <v>2</v>
      </c>
      <c r="BJ328" s="118" t="s">
        <v>15</v>
      </c>
      <c r="BK328" s="118" t="s">
        <v>16</v>
      </c>
      <c r="BL328" s="118" t="s">
        <v>420</v>
      </c>
      <c r="BM328" s="118" t="s">
        <v>2</v>
      </c>
    </row>
    <row r="329" spans="1:65" s="118" customFormat="1" ht="12" x14ac:dyDescent="0.25">
      <c r="A329" s="118" t="s">
        <v>2</v>
      </c>
      <c r="B329" s="118" t="s">
        <v>2</v>
      </c>
      <c r="C329" s="118" t="s">
        <v>2</v>
      </c>
      <c r="D329" s="118" t="s">
        <v>2</v>
      </c>
      <c r="E329" s="118" t="s">
        <v>2</v>
      </c>
      <c r="F329" s="118" t="s">
        <v>2</v>
      </c>
      <c r="G329" s="118" t="s">
        <v>2</v>
      </c>
      <c r="H329" s="118" t="s">
        <v>2</v>
      </c>
      <c r="I329" s="118" t="s">
        <v>2</v>
      </c>
      <c r="J329" s="118" t="s">
        <v>2</v>
      </c>
      <c r="K329" s="118" t="s">
        <v>2</v>
      </c>
      <c r="L329" s="118" t="s">
        <v>2</v>
      </c>
      <c r="M329" s="118" t="s">
        <v>2</v>
      </c>
      <c r="N329" s="118" t="s">
        <v>2</v>
      </c>
      <c r="O329" s="118" t="s">
        <v>2</v>
      </c>
      <c r="P329" s="118" t="s">
        <v>2</v>
      </c>
      <c r="Q329" s="118" t="s">
        <v>2</v>
      </c>
      <c r="R329" s="118" t="s">
        <v>2</v>
      </c>
      <c r="S329" s="118" t="s">
        <v>2</v>
      </c>
      <c r="T329" s="118" t="s">
        <v>2</v>
      </c>
      <c r="U329" s="118" t="s">
        <v>2</v>
      </c>
      <c r="V329" s="118" t="s">
        <v>2</v>
      </c>
      <c r="W329" s="118" t="s">
        <v>2</v>
      </c>
      <c r="X329" s="118" t="s">
        <v>2</v>
      </c>
      <c r="Y329" s="118" t="s">
        <v>2</v>
      </c>
      <c r="Z329" s="118" t="s">
        <v>2</v>
      </c>
      <c r="AA329" s="118" t="s">
        <v>2</v>
      </c>
      <c r="AB329" s="118" t="s">
        <v>2</v>
      </c>
      <c r="AC329" s="118" t="s">
        <v>2</v>
      </c>
      <c r="AD329" s="118" t="s">
        <v>2</v>
      </c>
      <c r="AE329" s="118" t="s">
        <v>2</v>
      </c>
      <c r="AF329" s="118" t="s">
        <v>2</v>
      </c>
      <c r="AG329" s="118" t="s">
        <v>2</v>
      </c>
      <c r="AH329" s="118" t="s">
        <v>2</v>
      </c>
      <c r="AI329" s="118" t="s">
        <v>2</v>
      </c>
      <c r="AJ329" s="118" t="s">
        <v>2</v>
      </c>
      <c r="AK329" s="118" t="s">
        <v>2</v>
      </c>
      <c r="AL329" s="118" t="s">
        <v>2</v>
      </c>
      <c r="AM329" s="118" t="s">
        <v>46</v>
      </c>
      <c r="AN329" s="118" t="s">
        <v>49</v>
      </c>
      <c r="AO329" s="118" t="s">
        <v>23</v>
      </c>
      <c r="AP329" s="118" t="s">
        <v>237</v>
      </c>
      <c r="AQ329" s="118" t="s">
        <v>51</v>
      </c>
      <c r="AR329" s="118" t="s">
        <v>238</v>
      </c>
      <c r="AS329" s="118" t="s">
        <v>239</v>
      </c>
      <c r="AT329" s="118" t="s">
        <v>240</v>
      </c>
      <c r="AU329" s="118" t="s">
        <v>241</v>
      </c>
      <c r="AV329" s="118" t="s">
        <v>52</v>
      </c>
      <c r="AW329" s="118" t="s">
        <v>242</v>
      </c>
      <c r="AX329" s="118" t="s">
        <v>243</v>
      </c>
      <c r="AY329" s="118" t="s">
        <v>244</v>
      </c>
      <c r="AZ329" s="118" t="s">
        <v>245</v>
      </c>
      <c r="BA329" s="118" t="s">
        <v>53</v>
      </c>
      <c r="BB329" s="118" t="s">
        <v>246</v>
      </c>
      <c r="BC329" s="118" t="s">
        <v>15</v>
      </c>
      <c r="BD329" s="118" t="s">
        <v>247</v>
      </c>
      <c r="BE329" s="118" t="s">
        <v>16</v>
      </c>
      <c r="BF329" s="118" t="s">
        <v>235</v>
      </c>
      <c r="BG329" s="118" t="s">
        <v>248</v>
      </c>
      <c r="BH329" s="118" t="s">
        <v>2</v>
      </c>
      <c r="BI329" s="118" t="s">
        <v>2</v>
      </c>
      <c r="BJ329" s="118" t="s">
        <v>2</v>
      </c>
      <c r="BK329" s="118" t="s">
        <v>2</v>
      </c>
      <c r="BL329" s="118" t="s">
        <v>2</v>
      </c>
      <c r="BM329" s="118" t="s">
        <v>2</v>
      </c>
    </row>
    <row r="330" spans="1:65" s="119" customFormat="1" ht="11.4" x14ac:dyDescent="0.2">
      <c r="A330" s="119" t="s">
        <v>54</v>
      </c>
      <c r="B330" s="119">
        <v>0</v>
      </c>
      <c r="C330" s="119">
        <v>0</v>
      </c>
      <c r="D330" s="119">
        <v>0</v>
      </c>
      <c r="E330" s="119">
        <v>0</v>
      </c>
      <c r="F330" s="119">
        <v>0</v>
      </c>
      <c r="G330" s="119">
        <v>0</v>
      </c>
      <c r="H330" s="119">
        <v>0</v>
      </c>
      <c r="I330" s="119">
        <v>0</v>
      </c>
      <c r="J330" s="119">
        <v>0</v>
      </c>
      <c r="K330" s="119">
        <v>0</v>
      </c>
      <c r="L330" s="119">
        <v>0</v>
      </c>
      <c r="M330" s="119">
        <v>0</v>
      </c>
      <c r="N330" s="119">
        <v>0</v>
      </c>
      <c r="O330" s="119" t="s">
        <v>55</v>
      </c>
      <c r="P330" s="119" t="s">
        <v>55</v>
      </c>
      <c r="Q330" s="119" t="s">
        <v>55</v>
      </c>
      <c r="R330" s="119" t="s">
        <v>55</v>
      </c>
      <c r="S330" s="119" t="s">
        <v>55</v>
      </c>
      <c r="T330" s="119" t="s">
        <v>55</v>
      </c>
      <c r="U330" s="119" t="s">
        <v>55</v>
      </c>
      <c r="V330" s="119" t="s">
        <v>55</v>
      </c>
      <c r="W330" s="119" t="s">
        <v>55</v>
      </c>
      <c r="X330" s="119" t="s">
        <v>55</v>
      </c>
      <c r="Y330" s="119" t="s">
        <v>55</v>
      </c>
      <c r="Z330" s="119" t="s">
        <v>55</v>
      </c>
      <c r="AA330" s="119" t="s">
        <v>56</v>
      </c>
      <c r="AB330" s="119" t="s">
        <v>56</v>
      </c>
      <c r="AC330" s="119" t="s">
        <v>56</v>
      </c>
      <c r="AD330" s="119" t="s">
        <v>56</v>
      </c>
      <c r="AE330" s="119" t="s">
        <v>56</v>
      </c>
      <c r="AF330" s="119" t="s">
        <v>56</v>
      </c>
      <c r="AG330" s="119" t="s">
        <v>56</v>
      </c>
      <c r="AH330" s="119" t="s">
        <v>56</v>
      </c>
      <c r="AI330" s="119" t="s">
        <v>56</v>
      </c>
      <c r="AJ330" s="119" t="s">
        <v>56</v>
      </c>
      <c r="AK330" s="119" t="s">
        <v>56</v>
      </c>
      <c r="AL330" s="119" t="s">
        <v>56</v>
      </c>
      <c r="AM330" s="119">
        <v>0</v>
      </c>
      <c r="AN330" s="119">
        <v>0</v>
      </c>
      <c r="AO330" s="119">
        <v>0</v>
      </c>
      <c r="AP330" s="119">
        <v>0</v>
      </c>
      <c r="AQ330" s="119">
        <v>0</v>
      </c>
      <c r="AR330" s="119">
        <v>0</v>
      </c>
      <c r="AS330" s="119">
        <v>0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119">
        <v>0</v>
      </c>
      <c r="AZ330" s="119">
        <v>0</v>
      </c>
      <c r="BA330" s="119">
        <v>0</v>
      </c>
      <c r="BB330" s="119">
        <v>0</v>
      </c>
      <c r="BC330" s="119">
        <v>0</v>
      </c>
      <c r="BD330" s="119">
        <v>0</v>
      </c>
      <c r="BE330" s="119">
        <v>0</v>
      </c>
      <c r="BF330" s="119">
        <v>0</v>
      </c>
      <c r="BG330" s="119">
        <v>0</v>
      </c>
      <c r="BH330" s="119" t="s">
        <v>55</v>
      </c>
      <c r="BI330" s="119" t="s">
        <v>55</v>
      </c>
      <c r="BJ330" s="119" t="s">
        <v>55</v>
      </c>
      <c r="BK330" s="119" t="s">
        <v>55</v>
      </c>
      <c r="BL330" s="119">
        <v>0</v>
      </c>
      <c r="BM330" s="119" t="s">
        <v>544</v>
      </c>
    </row>
    <row r="331" spans="1:65" s="119" customFormat="1" ht="11.4" x14ac:dyDescent="0.2">
      <c r="A331" s="119" t="s">
        <v>54</v>
      </c>
      <c r="B331" s="119">
        <v>0</v>
      </c>
      <c r="C331" s="119">
        <v>0</v>
      </c>
      <c r="D331" s="119">
        <v>0</v>
      </c>
      <c r="E331" s="119">
        <v>0</v>
      </c>
      <c r="F331" s="119">
        <v>0</v>
      </c>
      <c r="G331" s="119">
        <v>0</v>
      </c>
      <c r="H331" s="119">
        <v>0</v>
      </c>
      <c r="I331" s="119">
        <v>0</v>
      </c>
      <c r="J331" s="119">
        <v>0</v>
      </c>
      <c r="K331" s="119">
        <v>0</v>
      </c>
      <c r="L331" s="119">
        <v>0</v>
      </c>
      <c r="M331" s="119">
        <v>0</v>
      </c>
      <c r="N331" s="119">
        <v>0</v>
      </c>
      <c r="O331" s="119" t="s">
        <v>55</v>
      </c>
      <c r="P331" s="119" t="s">
        <v>55</v>
      </c>
      <c r="Q331" s="119" t="s">
        <v>55</v>
      </c>
      <c r="R331" s="119" t="s">
        <v>55</v>
      </c>
      <c r="S331" s="119" t="s">
        <v>55</v>
      </c>
      <c r="T331" s="119" t="s">
        <v>55</v>
      </c>
      <c r="U331" s="119" t="s">
        <v>55</v>
      </c>
      <c r="V331" s="119" t="s">
        <v>55</v>
      </c>
      <c r="W331" s="119" t="s">
        <v>55</v>
      </c>
      <c r="X331" s="119" t="s">
        <v>55</v>
      </c>
      <c r="Y331" s="119" t="s">
        <v>55</v>
      </c>
      <c r="Z331" s="119" t="s">
        <v>55</v>
      </c>
      <c r="AA331" s="119" t="s">
        <v>56</v>
      </c>
      <c r="AB331" s="119" t="s">
        <v>56</v>
      </c>
      <c r="AC331" s="119" t="s">
        <v>56</v>
      </c>
      <c r="AD331" s="119" t="s">
        <v>56</v>
      </c>
      <c r="AE331" s="119" t="s">
        <v>56</v>
      </c>
      <c r="AF331" s="119" t="s">
        <v>56</v>
      </c>
      <c r="AG331" s="119" t="s">
        <v>56</v>
      </c>
      <c r="AH331" s="119" t="s">
        <v>56</v>
      </c>
      <c r="AI331" s="119" t="s">
        <v>56</v>
      </c>
      <c r="AJ331" s="119" t="s">
        <v>56</v>
      </c>
      <c r="AK331" s="119" t="s">
        <v>56</v>
      </c>
      <c r="AL331" s="119" t="s">
        <v>56</v>
      </c>
      <c r="AM331" s="119">
        <v>0</v>
      </c>
      <c r="AN331" s="119">
        <v>0</v>
      </c>
      <c r="AO331" s="119">
        <v>0</v>
      </c>
      <c r="AP331" s="119">
        <v>0</v>
      </c>
      <c r="AQ331" s="119">
        <v>0</v>
      </c>
      <c r="AR331" s="119">
        <v>0</v>
      </c>
      <c r="AS331" s="119">
        <v>0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119">
        <v>0</v>
      </c>
      <c r="AZ331" s="119">
        <v>0</v>
      </c>
      <c r="BA331" s="119">
        <v>0</v>
      </c>
      <c r="BB331" s="119">
        <v>0</v>
      </c>
      <c r="BC331" s="119">
        <v>0</v>
      </c>
      <c r="BD331" s="119">
        <v>0</v>
      </c>
      <c r="BE331" s="119">
        <v>0</v>
      </c>
      <c r="BF331" s="119">
        <v>0</v>
      </c>
      <c r="BG331" s="119">
        <v>0</v>
      </c>
      <c r="BH331" s="119" t="s">
        <v>55</v>
      </c>
      <c r="BI331" s="119" t="s">
        <v>55</v>
      </c>
      <c r="BJ331" s="119" t="s">
        <v>55</v>
      </c>
      <c r="BK331" s="119" t="s">
        <v>55</v>
      </c>
      <c r="BL331" s="119">
        <v>0</v>
      </c>
      <c r="BM331" s="119" t="s">
        <v>545</v>
      </c>
    </row>
    <row r="332" spans="1:65" s="119" customFormat="1" ht="11.4" x14ac:dyDescent="0.2">
      <c r="A332" s="119" t="s">
        <v>57</v>
      </c>
      <c r="B332" s="119">
        <v>2</v>
      </c>
      <c r="C332" s="119">
        <v>0</v>
      </c>
      <c r="D332" s="119">
        <v>2</v>
      </c>
      <c r="E332" s="119">
        <v>0</v>
      </c>
      <c r="F332" s="119">
        <v>0</v>
      </c>
      <c r="G332" s="119">
        <v>0</v>
      </c>
      <c r="H332" s="119">
        <v>0</v>
      </c>
      <c r="I332" s="119">
        <v>0</v>
      </c>
      <c r="J332" s="119">
        <v>0</v>
      </c>
      <c r="K332" s="119">
        <v>0</v>
      </c>
      <c r="L332" s="119">
        <v>0</v>
      </c>
      <c r="M332" s="119">
        <v>0</v>
      </c>
      <c r="N332" s="119">
        <v>0</v>
      </c>
      <c r="O332" s="119">
        <v>0</v>
      </c>
      <c r="P332" s="119">
        <v>100</v>
      </c>
      <c r="Q332" s="119">
        <v>0</v>
      </c>
      <c r="R332" s="119">
        <v>0</v>
      </c>
      <c r="S332" s="119">
        <v>0</v>
      </c>
      <c r="T332" s="119">
        <v>0</v>
      </c>
      <c r="U332" s="119">
        <v>0</v>
      </c>
      <c r="V332" s="119">
        <v>0</v>
      </c>
      <c r="W332" s="119">
        <v>0</v>
      </c>
      <c r="X332" s="119">
        <v>0</v>
      </c>
      <c r="Y332" s="119">
        <v>0</v>
      </c>
      <c r="Z332" s="119">
        <v>0</v>
      </c>
      <c r="AA332" s="119" t="s">
        <v>56</v>
      </c>
      <c r="AB332" s="119" t="s">
        <v>187</v>
      </c>
      <c r="AC332" s="119" t="s">
        <v>56</v>
      </c>
      <c r="AD332" s="119" t="s">
        <v>56</v>
      </c>
      <c r="AE332" s="119" t="s">
        <v>56</v>
      </c>
      <c r="AF332" s="119" t="s">
        <v>56</v>
      </c>
      <c r="AG332" s="119" t="s">
        <v>56</v>
      </c>
      <c r="AH332" s="119" t="s">
        <v>56</v>
      </c>
      <c r="AI332" s="119" t="s">
        <v>56</v>
      </c>
      <c r="AJ332" s="119" t="s">
        <v>56</v>
      </c>
      <c r="AK332" s="119" t="s">
        <v>56</v>
      </c>
      <c r="AL332" s="119" t="s">
        <v>56</v>
      </c>
      <c r="AM332" s="119">
        <v>0</v>
      </c>
      <c r="AN332" s="119">
        <v>0</v>
      </c>
      <c r="AO332" s="119">
        <v>1</v>
      </c>
      <c r="AP332" s="119">
        <v>0</v>
      </c>
      <c r="AQ332" s="119">
        <v>1</v>
      </c>
      <c r="AR332" s="119">
        <v>0</v>
      </c>
      <c r="AS332" s="119">
        <v>0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119">
        <v>0</v>
      </c>
      <c r="AZ332" s="119">
        <v>0</v>
      </c>
      <c r="BA332" s="119">
        <v>0</v>
      </c>
      <c r="BB332" s="119">
        <v>0</v>
      </c>
      <c r="BC332" s="119">
        <v>0</v>
      </c>
      <c r="BD332" s="119">
        <v>0</v>
      </c>
      <c r="BE332" s="119">
        <v>0</v>
      </c>
      <c r="BF332" s="119">
        <v>0</v>
      </c>
      <c r="BG332" s="119">
        <v>0</v>
      </c>
      <c r="BH332" s="119">
        <v>18.7</v>
      </c>
      <c r="BI332" s="119" t="s">
        <v>55</v>
      </c>
      <c r="BJ332" s="119" t="s">
        <v>55</v>
      </c>
      <c r="BK332" s="119" t="s">
        <v>55</v>
      </c>
      <c r="BL332" s="119">
        <v>0</v>
      </c>
      <c r="BM332" s="119" t="s">
        <v>544</v>
      </c>
    </row>
    <row r="333" spans="1:65" s="119" customFormat="1" ht="11.4" x14ac:dyDescent="0.2">
      <c r="A333" s="119" t="s">
        <v>57</v>
      </c>
      <c r="B333" s="119">
        <v>1</v>
      </c>
      <c r="C333" s="119">
        <v>0</v>
      </c>
      <c r="D333" s="119">
        <v>1</v>
      </c>
      <c r="E333" s="119">
        <v>0</v>
      </c>
      <c r="F333" s="119">
        <v>0</v>
      </c>
      <c r="G333" s="119">
        <v>0</v>
      </c>
      <c r="H333" s="119">
        <v>0</v>
      </c>
      <c r="I333" s="119">
        <v>0</v>
      </c>
      <c r="J333" s="119">
        <v>0</v>
      </c>
      <c r="K333" s="119">
        <v>0</v>
      </c>
      <c r="L333" s="119">
        <v>0</v>
      </c>
      <c r="M333" s="119">
        <v>0</v>
      </c>
      <c r="N333" s="119">
        <v>0</v>
      </c>
      <c r="O333" s="119">
        <v>0</v>
      </c>
      <c r="P333" s="119">
        <v>100</v>
      </c>
      <c r="Q333" s="119">
        <v>0</v>
      </c>
      <c r="R333" s="119">
        <v>0</v>
      </c>
      <c r="S333" s="119">
        <v>0</v>
      </c>
      <c r="T333" s="119">
        <v>0</v>
      </c>
      <c r="U333" s="119">
        <v>0</v>
      </c>
      <c r="V333" s="119">
        <v>0</v>
      </c>
      <c r="W333" s="119">
        <v>0</v>
      </c>
      <c r="X333" s="119">
        <v>0</v>
      </c>
      <c r="Y333" s="119">
        <v>0</v>
      </c>
      <c r="Z333" s="119">
        <v>0</v>
      </c>
      <c r="AA333" s="119" t="s">
        <v>56</v>
      </c>
      <c r="AB333" s="119" t="s">
        <v>581</v>
      </c>
      <c r="AC333" s="119" t="s">
        <v>56</v>
      </c>
      <c r="AD333" s="119" t="s">
        <v>56</v>
      </c>
      <c r="AE333" s="119" t="s">
        <v>56</v>
      </c>
      <c r="AF333" s="119" t="s">
        <v>56</v>
      </c>
      <c r="AG333" s="119" t="s">
        <v>56</v>
      </c>
      <c r="AH333" s="119" t="s">
        <v>56</v>
      </c>
      <c r="AI333" s="119" t="s">
        <v>56</v>
      </c>
      <c r="AJ333" s="119" t="s">
        <v>56</v>
      </c>
      <c r="AK333" s="119" t="s">
        <v>56</v>
      </c>
      <c r="AL333" s="119" t="s">
        <v>56</v>
      </c>
      <c r="AM333" s="119">
        <v>0</v>
      </c>
      <c r="AN333" s="119">
        <v>0</v>
      </c>
      <c r="AO333" s="119">
        <v>1</v>
      </c>
      <c r="AP333" s="119">
        <v>0</v>
      </c>
      <c r="AQ333" s="119">
        <v>0</v>
      </c>
      <c r="AR333" s="119">
        <v>0</v>
      </c>
      <c r="AS333" s="119">
        <v>0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119">
        <v>0</v>
      </c>
      <c r="AZ333" s="119">
        <v>0</v>
      </c>
      <c r="BA333" s="119">
        <v>0</v>
      </c>
      <c r="BB333" s="119">
        <v>0</v>
      </c>
      <c r="BC333" s="119">
        <v>0</v>
      </c>
      <c r="BD333" s="119">
        <v>0</v>
      </c>
      <c r="BE333" s="119">
        <v>0</v>
      </c>
      <c r="BF333" s="119">
        <v>0</v>
      </c>
      <c r="BG333" s="119">
        <v>0</v>
      </c>
      <c r="BH333" s="119">
        <v>14.3</v>
      </c>
      <c r="BI333" s="119" t="s">
        <v>55</v>
      </c>
      <c r="BJ333" s="119" t="s">
        <v>55</v>
      </c>
      <c r="BK333" s="119" t="s">
        <v>55</v>
      </c>
      <c r="BL333" s="119">
        <v>0</v>
      </c>
      <c r="BM333" s="119" t="s">
        <v>545</v>
      </c>
    </row>
    <row r="334" spans="1:65" s="119" customFormat="1" ht="11.4" x14ac:dyDescent="0.2">
      <c r="A334" s="119" t="s">
        <v>59</v>
      </c>
      <c r="B334" s="119">
        <v>2</v>
      </c>
      <c r="C334" s="119">
        <v>0</v>
      </c>
      <c r="D334" s="119">
        <v>2</v>
      </c>
      <c r="E334" s="119">
        <v>0</v>
      </c>
      <c r="F334" s="119">
        <v>0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0</v>
      </c>
      <c r="M334" s="119">
        <v>0</v>
      </c>
      <c r="N334" s="119">
        <v>0</v>
      </c>
      <c r="O334" s="119">
        <v>0</v>
      </c>
      <c r="P334" s="119">
        <v>100</v>
      </c>
      <c r="Q334" s="119">
        <v>0</v>
      </c>
      <c r="R334" s="119">
        <v>0</v>
      </c>
      <c r="S334" s="119">
        <v>0</v>
      </c>
      <c r="T334" s="119">
        <v>0</v>
      </c>
      <c r="U334" s="119">
        <v>0</v>
      </c>
      <c r="V334" s="119">
        <v>0</v>
      </c>
      <c r="W334" s="119">
        <v>0</v>
      </c>
      <c r="X334" s="119">
        <v>0</v>
      </c>
      <c r="Y334" s="119">
        <v>0</v>
      </c>
      <c r="Z334" s="119">
        <v>0</v>
      </c>
      <c r="AA334" s="119" t="s">
        <v>56</v>
      </c>
      <c r="AB334" s="119" t="s">
        <v>510</v>
      </c>
      <c r="AC334" s="119" t="s">
        <v>56</v>
      </c>
      <c r="AD334" s="119" t="s">
        <v>56</v>
      </c>
      <c r="AE334" s="119" t="s">
        <v>56</v>
      </c>
      <c r="AF334" s="119" t="s">
        <v>56</v>
      </c>
      <c r="AG334" s="119" t="s">
        <v>56</v>
      </c>
      <c r="AH334" s="119" t="s">
        <v>56</v>
      </c>
      <c r="AI334" s="119" t="s">
        <v>56</v>
      </c>
      <c r="AJ334" s="119" t="s">
        <v>56</v>
      </c>
      <c r="AK334" s="119" t="s">
        <v>56</v>
      </c>
      <c r="AL334" s="119" t="s">
        <v>56</v>
      </c>
      <c r="AM334" s="119">
        <v>0</v>
      </c>
      <c r="AN334" s="119">
        <v>0</v>
      </c>
      <c r="AO334" s="119">
        <v>1</v>
      </c>
      <c r="AP334" s="119">
        <v>1</v>
      </c>
      <c r="AQ334" s="119">
        <v>0</v>
      </c>
      <c r="AR334" s="119">
        <v>0</v>
      </c>
      <c r="AS334" s="119">
        <v>0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119">
        <v>0</v>
      </c>
      <c r="AZ334" s="119">
        <v>0</v>
      </c>
      <c r="BA334" s="119">
        <v>0</v>
      </c>
      <c r="BB334" s="119">
        <v>0</v>
      </c>
      <c r="BC334" s="119">
        <v>0</v>
      </c>
      <c r="BD334" s="119">
        <v>0</v>
      </c>
      <c r="BE334" s="119">
        <v>0</v>
      </c>
      <c r="BF334" s="119">
        <v>0</v>
      </c>
      <c r="BG334" s="119">
        <v>0</v>
      </c>
      <c r="BH334" s="119">
        <v>15.9</v>
      </c>
      <c r="BI334" s="119" t="s">
        <v>55</v>
      </c>
      <c r="BJ334" s="119" t="s">
        <v>55</v>
      </c>
      <c r="BK334" s="119" t="s">
        <v>55</v>
      </c>
      <c r="BL334" s="119">
        <v>0</v>
      </c>
      <c r="BM334" s="119" t="s">
        <v>544</v>
      </c>
    </row>
    <row r="335" spans="1:65" s="119" customFormat="1" ht="11.4" x14ac:dyDescent="0.2">
      <c r="A335" s="119" t="s">
        <v>59</v>
      </c>
      <c r="B335" s="119">
        <v>2</v>
      </c>
      <c r="C335" s="119">
        <v>0</v>
      </c>
      <c r="D335" s="119">
        <v>2</v>
      </c>
      <c r="E335" s="119">
        <v>0</v>
      </c>
      <c r="F335" s="119">
        <v>0</v>
      </c>
      <c r="G335" s="119">
        <v>0</v>
      </c>
      <c r="H335" s="119">
        <v>0</v>
      </c>
      <c r="I335" s="119">
        <v>0</v>
      </c>
      <c r="J335" s="119">
        <v>0</v>
      </c>
      <c r="K335" s="119">
        <v>0</v>
      </c>
      <c r="L335" s="119">
        <v>0</v>
      </c>
      <c r="M335" s="119">
        <v>0</v>
      </c>
      <c r="N335" s="119">
        <v>0</v>
      </c>
      <c r="O335" s="119">
        <v>0</v>
      </c>
      <c r="P335" s="119">
        <v>100</v>
      </c>
      <c r="Q335" s="119">
        <v>0</v>
      </c>
      <c r="R335" s="119">
        <v>0</v>
      </c>
      <c r="S335" s="119">
        <v>0</v>
      </c>
      <c r="T335" s="119">
        <v>0</v>
      </c>
      <c r="U335" s="119">
        <v>0</v>
      </c>
      <c r="V335" s="119">
        <v>0</v>
      </c>
      <c r="W335" s="119">
        <v>0</v>
      </c>
      <c r="X335" s="119">
        <v>0</v>
      </c>
      <c r="Y335" s="119">
        <v>0</v>
      </c>
      <c r="Z335" s="119">
        <v>0</v>
      </c>
      <c r="AA335" s="119" t="s">
        <v>56</v>
      </c>
      <c r="AB335" s="119" t="s">
        <v>498</v>
      </c>
      <c r="AC335" s="119" t="s">
        <v>56</v>
      </c>
      <c r="AD335" s="119" t="s">
        <v>56</v>
      </c>
      <c r="AE335" s="119" t="s">
        <v>56</v>
      </c>
      <c r="AF335" s="119" t="s">
        <v>56</v>
      </c>
      <c r="AG335" s="119" t="s">
        <v>56</v>
      </c>
      <c r="AH335" s="119" t="s">
        <v>56</v>
      </c>
      <c r="AI335" s="119" t="s">
        <v>56</v>
      </c>
      <c r="AJ335" s="119" t="s">
        <v>56</v>
      </c>
      <c r="AK335" s="119" t="s">
        <v>56</v>
      </c>
      <c r="AL335" s="119" t="s">
        <v>56</v>
      </c>
      <c r="AM335" s="119">
        <v>0</v>
      </c>
      <c r="AN335" s="119">
        <v>0</v>
      </c>
      <c r="AO335" s="119">
        <v>1</v>
      </c>
      <c r="AP335" s="119">
        <v>1</v>
      </c>
      <c r="AQ335" s="119">
        <v>0</v>
      </c>
      <c r="AR335" s="119">
        <v>0</v>
      </c>
      <c r="AS335" s="119">
        <v>0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119">
        <v>0</v>
      </c>
      <c r="AZ335" s="119">
        <v>0</v>
      </c>
      <c r="BA335" s="119">
        <v>0</v>
      </c>
      <c r="BB335" s="119">
        <v>0</v>
      </c>
      <c r="BC335" s="119">
        <v>0</v>
      </c>
      <c r="BD335" s="119">
        <v>0</v>
      </c>
      <c r="BE335" s="119">
        <v>0</v>
      </c>
      <c r="BF335" s="119">
        <v>0</v>
      </c>
      <c r="BG335" s="119">
        <v>0</v>
      </c>
      <c r="BH335" s="119">
        <v>15.4</v>
      </c>
      <c r="BI335" s="119" t="s">
        <v>55</v>
      </c>
      <c r="BJ335" s="119" t="s">
        <v>55</v>
      </c>
      <c r="BK335" s="119" t="s">
        <v>55</v>
      </c>
      <c r="BL335" s="119">
        <v>0</v>
      </c>
      <c r="BM335" s="119" t="s">
        <v>545</v>
      </c>
    </row>
    <row r="336" spans="1:65" s="119" customFormat="1" ht="11.4" x14ac:dyDescent="0.2">
      <c r="A336" s="119" t="s">
        <v>60</v>
      </c>
      <c r="B336" s="119">
        <v>0</v>
      </c>
      <c r="C336" s="119">
        <v>0</v>
      </c>
      <c r="D336" s="119">
        <v>0</v>
      </c>
      <c r="E336" s="119">
        <v>0</v>
      </c>
      <c r="F336" s="119">
        <v>0</v>
      </c>
      <c r="G336" s="119">
        <v>0</v>
      </c>
      <c r="H336" s="119">
        <v>0</v>
      </c>
      <c r="I336" s="119">
        <v>0</v>
      </c>
      <c r="J336" s="119">
        <v>0</v>
      </c>
      <c r="K336" s="119">
        <v>0</v>
      </c>
      <c r="L336" s="119">
        <v>0</v>
      </c>
      <c r="M336" s="119">
        <v>0</v>
      </c>
      <c r="N336" s="119">
        <v>0</v>
      </c>
      <c r="O336" s="119" t="s">
        <v>55</v>
      </c>
      <c r="P336" s="119" t="s">
        <v>55</v>
      </c>
      <c r="Q336" s="119" t="s">
        <v>55</v>
      </c>
      <c r="R336" s="119" t="s">
        <v>55</v>
      </c>
      <c r="S336" s="119" t="s">
        <v>55</v>
      </c>
      <c r="T336" s="119" t="s">
        <v>55</v>
      </c>
      <c r="U336" s="119" t="s">
        <v>55</v>
      </c>
      <c r="V336" s="119" t="s">
        <v>55</v>
      </c>
      <c r="W336" s="119" t="s">
        <v>55</v>
      </c>
      <c r="X336" s="119" t="s">
        <v>55</v>
      </c>
      <c r="Y336" s="119" t="s">
        <v>55</v>
      </c>
      <c r="Z336" s="119" t="s">
        <v>55</v>
      </c>
      <c r="AA336" s="119" t="s">
        <v>56</v>
      </c>
      <c r="AB336" s="119" t="s">
        <v>56</v>
      </c>
      <c r="AC336" s="119" t="s">
        <v>56</v>
      </c>
      <c r="AD336" s="119" t="s">
        <v>56</v>
      </c>
      <c r="AE336" s="119" t="s">
        <v>56</v>
      </c>
      <c r="AF336" s="119" t="s">
        <v>56</v>
      </c>
      <c r="AG336" s="119" t="s">
        <v>56</v>
      </c>
      <c r="AH336" s="119" t="s">
        <v>56</v>
      </c>
      <c r="AI336" s="119" t="s">
        <v>56</v>
      </c>
      <c r="AJ336" s="119" t="s">
        <v>56</v>
      </c>
      <c r="AK336" s="119" t="s">
        <v>56</v>
      </c>
      <c r="AL336" s="119" t="s">
        <v>56</v>
      </c>
      <c r="AM336" s="119">
        <v>0</v>
      </c>
      <c r="AN336" s="119">
        <v>0</v>
      </c>
      <c r="AO336" s="119">
        <v>0</v>
      </c>
      <c r="AP336" s="119">
        <v>0</v>
      </c>
      <c r="AQ336" s="119">
        <v>0</v>
      </c>
      <c r="AR336" s="119">
        <v>0</v>
      </c>
      <c r="AS336" s="119">
        <v>0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119">
        <v>0</v>
      </c>
      <c r="AZ336" s="119">
        <v>0</v>
      </c>
      <c r="BA336" s="119">
        <v>0</v>
      </c>
      <c r="BB336" s="119">
        <v>0</v>
      </c>
      <c r="BC336" s="119">
        <v>0</v>
      </c>
      <c r="BD336" s="119">
        <v>0</v>
      </c>
      <c r="BE336" s="119">
        <v>0</v>
      </c>
      <c r="BF336" s="119">
        <v>0</v>
      </c>
      <c r="BG336" s="119">
        <v>0</v>
      </c>
      <c r="BH336" s="119" t="s">
        <v>55</v>
      </c>
      <c r="BI336" s="119" t="s">
        <v>55</v>
      </c>
      <c r="BJ336" s="119" t="s">
        <v>55</v>
      </c>
      <c r="BK336" s="119" t="s">
        <v>55</v>
      </c>
      <c r="BL336" s="119">
        <v>0</v>
      </c>
      <c r="BM336" s="119" t="s">
        <v>544</v>
      </c>
    </row>
    <row r="337" spans="1:65" s="119" customFormat="1" ht="11.4" x14ac:dyDescent="0.2">
      <c r="A337" s="119" t="s">
        <v>60</v>
      </c>
      <c r="B337" s="119">
        <v>0</v>
      </c>
      <c r="C337" s="119">
        <v>0</v>
      </c>
      <c r="D337" s="119">
        <v>0</v>
      </c>
      <c r="E337" s="119">
        <v>0</v>
      </c>
      <c r="F337" s="119">
        <v>0</v>
      </c>
      <c r="G337" s="119">
        <v>0</v>
      </c>
      <c r="H337" s="119">
        <v>0</v>
      </c>
      <c r="I337" s="119">
        <v>0</v>
      </c>
      <c r="J337" s="119">
        <v>0</v>
      </c>
      <c r="K337" s="119">
        <v>0</v>
      </c>
      <c r="L337" s="119">
        <v>0</v>
      </c>
      <c r="M337" s="119">
        <v>0</v>
      </c>
      <c r="N337" s="119">
        <v>0</v>
      </c>
      <c r="O337" s="119" t="s">
        <v>55</v>
      </c>
      <c r="P337" s="119" t="s">
        <v>55</v>
      </c>
      <c r="Q337" s="119" t="s">
        <v>55</v>
      </c>
      <c r="R337" s="119" t="s">
        <v>55</v>
      </c>
      <c r="S337" s="119" t="s">
        <v>55</v>
      </c>
      <c r="T337" s="119" t="s">
        <v>55</v>
      </c>
      <c r="U337" s="119" t="s">
        <v>55</v>
      </c>
      <c r="V337" s="119" t="s">
        <v>55</v>
      </c>
      <c r="W337" s="119" t="s">
        <v>55</v>
      </c>
      <c r="X337" s="119" t="s">
        <v>55</v>
      </c>
      <c r="Y337" s="119" t="s">
        <v>55</v>
      </c>
      <c r="Z337" s="119" t="s">
        <v>55</v>
      </c>
      <c r="AA337" s="119" t="s">
        <v>56</v>
      </c>
      <c r="AB337" s="119" t="s">
        <v>56</v>
      </c>
      <c r="AC337" s="119" t="s">
        <v>56</v>
      </c>
      <c r="AD337" s="119" t="s">
        <v>56</v>
      </c>
      <c r="AE337" s="119" t="s">
        <v>56</v>
      </c>
      <c r="AF337" s="119" t="s">
        <v>56</v>
      </c>
      <c r="AG337" s="119" t="s">
        <v>56</v>
      </c>
      <c r="AH337" s="119" t="s">
        <v>56</v>
      </c>
      <c r="AI337" s="119" t="s">
        <v>56</v>
      </c>
      <c r="AJ337" s="119" t="s">
        <v>56</v>
      </c>
      <c r="AK337" s="119" t="s">
        <v>56</v>
      </c>
      <c r="AL337" s="119" t="s">
        <v>56</v>
      </c>
      <c r="AM337" s="119">
        <v>0</v>
      </c>
      <c r="AN337" s="119">
        <v>0</v>
      </c>
      <c r="AO337" s="119">
        <v>0</v>
      </c>
      <c r="AP337" s="119">
        <v>0</v>
      </c>
      <c r="AQ337" s="119">
        <v>0</v>
      </c>
      <c r="AR337" s="119">
        <v>0</v>
      </c>
      <c r="AS337" s="119">
        <v>0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119">
        <v>0</v>
      </c>
      <c r="AZ337" s="119">
        <v>0</v>
      </c>
      <c r="BA337" s="119">
        <v>0</v>
      </c>
      <c r="BB337" s="119">
        <v>0</v>
      </c>
      <c r="BC337" s="119">
        <v>0</v>
      </c>
      <c r="BD337" s="119">
        <v>0</v>
      </c>
      <c r="BE337" s="119">
        <v>0</v>
      </c>
      <c r="BF337" s="119">
        <v>0</v>
      </c>
      <c r="BG337" s="119">
        <v>0</v>
      </c>
      <c r="BH337" s="119" t="s">
        <v>55</v>
      </c>
      <c r="BI337" s="119" t="s">
        <v>55</v>
      </c>
      <c r="BJ337" s="119" t="s">
        <v>55</v>
      </c>
      <c r="BK337" s="119" t="s">
        <v>55</v>
      </c>
      <c r="BL337" s="119">
        <v>0</v>
      </c>
      <c r="BM337" s="119" t="s">
        <v>545</v>
      </c>
    </row>
    <row r="338" spans="1:65" s="119" customFormat="1" ht="11.4" x14ac:dyDescent="0.2">
      <c r="A338" s="119" t="s">
        <v>61</v>
      </c>
      <c r="B338" s="119">
        <v>1</v>
      </c>
      <c r="C338" s="119">
        <v>0</v>
      </c>
      <c r="D338" s="119">
        <v>1</v>
      </c>
      <c r="E338" s="119">
        <v>0</v>
      </c>
      <c r="F338" s="119">
        <v>0</v>
      </c>
      <c r="G338" s="119">
        <v>0</v>
      </c>
      <c r="H338" s="119">
        <v>0</v>
      </c>
      <c r="I338" s="119">
        <v>0</v>
      </c>
      <c r="J338" s="119">
        <v>0</v>
      </c>
      <c r="K338" s="119">
        <v>0</v>
      </c>
      <c r="L338" s="119">
        <v>0</v>
      </c>
      <c r="M338" s="119">
        <v>0</v>
      </c>
      <c r="N338" s="119">
        <v>0</v>
      </c>
      <c r="O338" s="119">
        <v>0</v>
      </c>
      <c r="P338" s="119">
        <v>100</v>
      </c>
      <c r="Q338" s="119">
        <v>0</v>
      </c>
      <c r="R338" s="119">
        <v>0</v>
      </c>
      <c r="S338" s="119">
        <v>0</v>
      </c>
      <c r="T338" s="119">
        <v>0</v>
      </c>
      <c r="U338" s="119">
        <v>0</v>
      </c>
      <c r="V338" s="119">
        <v>0</v>
      </c>
      <c r="W338" s="119">
        <v>0</v>
      </c>
      <c r="X338" s="119">
        <v>0</v>
      </c>
      <c r="Y338" s="119">
        <v>0</v>
      </c>
      <c r="Z338" s="119">
        <v>0</v>
      </c>
      <c r="AA338" s="119" t="s">
        <v>56</v>
      </c>
      <c r="AB338" s="119" t="s">
        <v>609</v>
      </c>
      <c r="AC338" s="119" t="s">
        <v>56</v>
      </c>
      <c r="AD338" s="119" t="s">
        <v>56</v>
      </c>
      <c r="AE338" s="119" t="s">
        <v>56</v>
      </c>
      <c r="AF338" s="119" t="s">
        <v>56</v>
      </c>
      <c r="AG338" s="119" t="s">
        <v>56</v>
      </c>
      <c r="AH338" s="119" t="s">
        <v>56</v>
      </c>
      <c r="AI338" s="119" t="s">
        <v>56</v>
      </c>
      <c r="AJ338" s="119" t="s">
        <v>56</v>
      </c>
      <c r="AK338" s="119" t="s">
        <v>56</v>
      </c>
      <c r="AL338" s="119" t="s">
        <v>56</v>
      </c>
      <c r="AM338" s="119">
        <v>0</v>
      </c>
      <c r="AN338" s="119">
        <v>0</v>
      </c>
      <c r="AO338" s="119">
        <v>1</v>
      </c>
      <c r="AP338" s="119">
        <v>0</v>
      </c>
      <c r="AQ338" s="119">
        <v>0</v>
      </c>
      <c r="AR338" s="119">
        <v>0</v>
      </c>
      <c r="AS338" s="119">
        <v>0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119">
        <v>0</v>
      </c>
      <c r="AZ338" s="119">
        <v>0</v>
      </c>
      <c r="BA338" s="119">
        <v>0</v>
      </c>
      <c r="BB338" s="119">
        <v>0</v>
      </c>
      <c r="BC338" s="119">
        <v>0</v>
      </c>
      <c r="BD338" s="119">
        <v>0</v>
      </c>
      <c r="BE338" s="119">
        <v>0</v>
      </c>
      <c r="BF338" s="119">
        <v>0</v>
      </c>
      <c r="BG338" s="119">
        <v>0</v>
      </c>
      <c r="BH338" s="119">
        <v>11.3</v>
      </c>
      <c r="BI338" s="119" t="s">
        <v>55</v>
      </c>
      <c r="BJ338" s="119" t="s">
        <v>55</v>
      </c>
      <c r="BK338" s="119" t="s">
        <v>55</v>
      </c>
      <c r="BL338" s="119">
        <v>0</v>
      </c>
      <c r="BM338" s="119" t="s">
        <v>544</v>
      </c>
    </row>
    <row r="339" spans="1:65" s="119" customFormat="1" ht="11.4" x14ac:dyDescent="0.2">
      <c r="A339" s="119" t="s">
        <v>61</v>
      </c>
      <c r="B339" s="119">
        <v>2</v>
      </c>
      <c r="C339" s="119">
        <v>0</v>
      </c>
      <c r="D339" s="119">
        <v>2</v>
      </c>
      <c r="E339" s="119">
        <v>0</v>
      </c>
      <c r="F339" s="119">
        <v>0</v>
      </c>
      <c r="G339" s="119">
        <v>0</v>
      </c>
      <c r="H339" s="119">
        <v>0</v>
      </c>
      <c r="I339" s="119">
        <v>0</v>
      </c>
      <c r="J339" s="119">
        <v>0</v>
      </c>
      <c r="K339" s="119">
        <v>0</v>
      </c>
      <c r="L339" s="119">
        <v>0</v>
      </c>
      <c r="M339" s="119">
        <v>0</v>
      </c>
      <c r="N339" s="119">
        <v>0</v>
      </c>
      <c r="O339" s="119">
        <v>0</v>
      </c>
      <c r="P339" s="119">
        <v>100</v>
      </c>
      <c r="Q339" s="119">
        <v>0</v>
      </c>
      <c r="R339" s="119">
        <v>0</v>
      </c>
      <c r="S339" s="119">
        <v>0</v>
      </c>
      <c r="T339" s="119">
        <v>0</v>
      </c>
      <c r="U339" s="119">
        <v>0</v>
      </c>
      <c r="V339" s="119">
        <v>0</v>
      </c>
      <c r="W339" s="119">
        <v>0</v>
      </c>
      <c r="X339" s="119">
        <v>0</v>
      </c>
      <c r="Y339" s="119">
        <v>0</v>
      </c>
      <c r="Z339" s="119">
        <v>0</v>
      </c>
      <c r="AA339" s="119" t="s">
        <v>56</v>
      </c>
      <c r="AB339" s="119" t="s">
        <v>507</v>
      </c>
      <c r="AC339" s="119" t="s">
        <v>56</v>
      </c>
      <c r="AD339" s="119" t="s">
        <v>56</v>
      </c>
      <c r="AE339" s="119" t="s">
        <v>56</v>
      </c>
      <c r="AF339" s="119" t="s">
        <v>56</v>
      </c>
      <c r="AG339" s="119" t="s">
        <v>56</v>
      </c>
      <c r="AH339" s="119" t="s">
        <v>56</v>
      </c>
      <c r="AI339" s="119" t="s">
        <v>56</v>
      </c>
      <c r="AJ339" s="119" t="s">
        <v>56</v>
      </c>
      <c r="AK339" s="119" t="s">
        <v>56</v>
      </c>
      <c r="AL339" s="119" t="s">
        <v>56</v>
      </c>
      <c r="AM339" s="119">
        <v>0</v>
      </c>
      <c r="AN339" s="119">
        <v>0</v>
      </c>
      <c r="AO339" s="119">
        <v>0</v>
      </c>
      <c r="AP339" s="119">
        <v>1</v>
      </c>
      <c r="AQ339" s="119">
        <v>1</v>
      </c>
      <c r="AR339" s="119">
        <v>0</v>
      </c>
      <c r="AS339" s="119">
        <v>0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119">
        <v>0</v>
      </c>
      <c r="AZ339" s="119">
        <v>0</v>
      </c>
      <c r="BA339" s="119">
        <v>0</v>
      </c>
      <c r="BB339" s="119">
        <v>0</v>
      </c>
      <c r="BC339" s="119">
        <v>0</v>
      </c>
      <c r="BD339" s="119">
        <v>0</v>
      </c>
      <c r="BE339" s="119">
        <v>0</v>
      </c>
      <c r="BF339" s="119">
        <v>0</v>
      </c>
      <c r="BG339" s="119">
        <v>0</v>
      </c>
      <c r="BH339" s="119">
        <v>18.2</v>
      </c>
      <c r="BI339" s="119" t="s">
        <v>55</v>
      </c>
      <c r="BJ339" s="119" t="s">
        <v>55</v>
      </c>
      <c r="BK339" s="119" t="s">
        <v>55</v>
      </c>
      <c r="BL339" s="119">
        <v>0</v>
      </c>
      <c r="BM339" s="119" t="s">
        <v>545</v>
      </c>
    </row>
    <row r="340" spans="1:65" s="119" customFormat="1" ht="11.4" x14ac:dyDescent="0.2">
      <c r="A340" s="119" t="s">
        <v>62</v>
      </c>
      <c r="B340" s="119">
        <v>0</v>
      </c>
      <c r="C340" s="119">
        <v>0</v>
      </c>
      <c r="D340" s="119">
        <v>0</v>
      </c>
      <c r="E340" s="119">
        <v>0</v>
      </c>
      <c r="F340" s="119">
        <v>0</v>
      </c>
      <c r="G340" s="119">
        <v>0</v>
      </c>
      <c r="H340" s="119">
        <v>0</v>
      </c>
      <c r="I340" s="119">
        <v>0</v>
      </c>
      <c r="J340" s="119">
        <v>0</v>
      </c>
      <c r="K340" s="119">
        <v>0</v>
      </c>
      <c r="L340" s="119">
        <v>0</v>
      </c>
      <c r="M340" s="119">
        <v>0</v>
      </c>
      <c r="N340" s="119">
        <v>0</v>
      </c>
      <c r="O340" s="119" t="s">
        <v>55</v>
      </c>
      <c r="P340" s="119" t="s">
        <v>55</v>
      </c>
      <c r="Q340" s="119" t="s">
        <v>55</v>
      </c>
      <c r="R340" s="119" t="s">
        <v>55</v>
      </c>
      <c r="S340" s="119" t="s">
        <v>55</v>
      </c>
      <c r="T340" s="119" t="s">
        <v>55</v>
      </c>
      <c r="U340" s="119" t="s">
        <v>55</v>
      </c>
      <c r="V340" s="119" t="s">
        <v>55</v>
      </c>
      <c r="W340" s="119" t="s">
        <v>55</v>
      </c>
      <c r="X340" s="119" t="s">
        <v>55</v>
      </c>
      <c r="Y340" s="119" t="s">
        <v>55</v>
      </c>
      <c r="Z340" s="119" t="s">
        <v>55</v>
      </c>
      <c r="AA340" s="119" t="s">
        <v>56</v>
      </c>
      <c r="AB340" s="119" t="s">
        <v>56</v>
      </c>
      <c r="AC340" s="119" t="s">
        <v>56</v>
      </c>
      <c r="AD340" s="119" t="s">
        <v>56</v>
      </c>
      <c r="AE340" s="119" t="s">
        <v>56</v>
      </c>
      <c r="AF340" s="119" t="s">
        <v>56</v>
      </c>
      <c r="AG340" s="119" t="s">
        <v>56</v>
      </c>
      <c r="AH340" s="119" t="s">
        <v>56</v>
      </c>
      <c r="AI340" s="119" t="s">
        <v>56</v>
      </c>
      <c r="AJ340" s="119" t="s">
        <v>56</v>
      </c>
      <c r="AK340" s="119" t="s">
        <v>56</v>
      </c>
      <c r="AL340" s="119" t="s">
        <v>56</v>
      </c>
      <c r="AM340" s="119">
        <v>0</v>
      </c>
      <c r="AN340" s="119">
        <v>0</v>
      </c>
      <c r="AO340" s="119">
        <v>0</v>
      </c>
      <c r="AP340" s="119">
        <v>0</v>
      </c>
      <c r="AQ340" s="119">
        <v>0</v>
      </c>
      <c r="AR340" s="119">
        <v>0</v>
      </c>
      <c r="AS340" s="119">
        <v>0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119">
        <v>0</v>
      </c>
      <c r="AZ340" s="119">
        <v>0</v>
      </c>
      <c r="BA340" s="119">
        <v>0</v>
      </c>
      <c r="BB340" s="119">
        <v>0</v>
      </c>
      <c r="BC340" s="119">
        <v>0</v>
      </c>
      <c r="BD340" s="119">
        <v>0</v>
      </c>
      <c r="BE340" s="119">
        <v>0</v>
      </c>
      <c r="BF340" s="119">
        <v>0</v>
      </c>
      <c r="BG340" s="119">
        <v>0</v>
      </c>
      <c r="BH340" s="119" t="s">
        <v>55</v>
      </c>
      <c r="BI340" s="119" t="s">
        <v>55</v>
      </c>
      <c r="BJ340" s="119" t="s">
        <v>55</v>
      </c>
      <c r="BK340" s="119" t="s">
        <v>55</v>
      </c>
      <c r="BL340" s="119">
        <v>0</v>
      </c>
      <c r="BM340" s="119" t="s">
        <v>544</v>
      </c>
    </row>
    <row r="341" spans="1:65" s="119" customFormat="1" ht="11.4" x14ac:dyDescent="0.2">
      <c r="A341" s="119" t="s">
        <v>62</v>
      </c>
      <c r="B341" s="119">
        <v>2</v>
      </c>
      <c r="C341" s="119">
        <v>0</v>
      </c>
      <c r="D341" s="119">
        <v>2</v>
      </c>
      <c r="E341" s="119">
        <v>0</v>
      </c>
      <c r="F341" s="119">
        <v>0</v>
      </c>
      <c r="G341" s="119">
        <v>0</v>
      </c>
      <c r="H341" s="119">
        <v>0</v>
      </c>
      <c r="I341" s="119">
        <v>0</v>
      </c>
      <c r="J341" s="119">
        <v>0</v>
      </c>
      <c r="K341" s="119">
        <v>0</v>
      </c>
      <c r="L341" s="119">
        <v>0</v>
      </c>
      <c r="M341" s="119">
        <v>0</v>
      </c>
      <c r="N341" s="119">
        <v>0</v>
      </c>
      <c r="O341" s="119">
        <v>0</v>
      </c>
      <c r="P341" s="119">
        <v>100</v>
      </c>
      <c r="Q341" s="119">
        <v>0</v>
      </c>
      <c r="R341" s="119">
        <v>0</v>
      </c>
      <c r="S341" s="119">
        <v>0</v>
      </c>
      <c r="T341" s="119">
        <v>0</v>
      </c>
      <c r="U341" s="119">
        <v>0</v>
      </c>
      <c r="V341" s="119">
        <v>0</v>
      </c>
      <c r="W341" s="119">
        <v>0</v>
      </c>
      <c r="X341" s="119">
        <v>0</v>
      </c>
      <c r="Y341" s="119">
        <v>0</v>
      </c>
      <c r="Z341" s="119">
        <v>0</v>
      </c>
      <c r="AA341" s="119" t="s">
        <v>56</v>
      </c>
      <c r="AB341" s="119" t="s">
        <v>249</v>
      </c>
      <c r="AC341" s="119" t="s">
        <v>56</v>
      </c>
      <c r="AD341" s="119" t="s">
        <v>56</v>
      </c>
      <c r="AE341" s="119" t="s">
        <v>56</v>
      </c>
      <c r="AF341" s="119" t="s">
        <v>56</v>
      </c>
      <c r="AG341" s="119" t="s">
        <v>56</v>
      </c>
      <c r="AH341" s="119" t="s">
        <v>56</v>
      </c>
      <c r="AI341" s="119" t="s">
        <v>56</v>
      </c>
      <c r="AJ341" s="119" t="s">
        <v>56</v>
      </c>
      <c r="AK341" s="119" t="s">
        <v>56</v>
      </c>
      <c r="AL341" s="119" t="s">
        <v>56</v>
      </c>
      <c r="AM341" s="119">
        <v>0</v>
      </c>
      <c r="AN341" s="119">
        <v>0</v>
      </c>
      <c r="AO341" s="119">
        <v>2</v>
      </c>
      <c r="AP341" s="119">
        <v>0</v>
      </c>
      <c r="AQ341" s="119">
        <v>0</v>
      </c>
      <c r="AR341" s="119">
        <v>0</v>
      </c>
      <c r="AS341" s="119">
        <v>0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119">
        <v>0</v>
      </c>
      <c r="AZ341" s="119">
        <v>0</v>
      </c>
      <c r="BA341" s="119">
        <v>0</v>
      </c>
      <c r="BB341" s="119">
        <v>0</v>
      </c>
      <c r="BC341" s="119">
        <v>0</v>
      </c>
      <c r="BD341" s="119">
        <v>0</v>
      </c>
      <c r="BE341" s="119">
        <v>0</v>
      </c>
      <c r="BF341" s="119">
        <v>0</v>
      </c>
      <c r="BG341" s="119">
        <v>0</v>
      </c>
      <c r="BH341" s="119">
        <v>12.9</v>
      </c>
      <c r="BI341" s="119" t="s">
        <v>55</v>
      </c>
      <c r="BJ341" s="119" t="s">
        <v>55</v>
      </c>
      <c r="BK341" s="119" t="s">
        <v>55</v>
      </c>
      <c r="BL341" s="119">
        <v>0</v>
      </c>
      <c r="BM341" s="119" t="s">
        <v>545</v>
      </c>
    </row>
    <row r="342" spans="1:65" s="119" customFormat="1" ht="11.4" x14ac:dyDescent="0.2">
      <c r="A342" s="119" t="s">
        <v>63</v>
      </c>
      <c r="B342" s="119">
        <v>0</v>
      </c>
      <c r="C342" s="119">
        <v>0</v>
      </c>
      <c r="D342" s="119">
        <v>0</v>
      </c>
      <c r="E342" s="119">
        <v>0</v>
      </c>
      <c r="F342" s="119">
        <v>0</v>
      </c>
      <c r="G342" s="119">
        <v>0</v>
      </c>
      <c r="H342" s="119">
        <v>0</v>
      </c>
      <c r="I342" s="119">
        <v>0</v>
      </c>
      <c r="J342" s="119">
        <v>0</v>
      </c>
      <c r="K342" s="119">
        <v>0</v>
      </c>
      <c r="L342" s="119">
        <v>0</v>
      </c>
      <c r="M342" s="119">
        <v>0</v>
      </c>
      <c r="N342" s="119">
        <v>0</v>
      </c>
      <c r="O342" s="119" t="s">
        <v>55</v>
      </c>
      <c r="P342" s="119" t="s">
        <v>55</v>
      </c>
      <c r="Q342" s="119" t="s">
        <v>55</v>
      </c>
      <c r="R342" s="119" t="s">
        <v>55</v>
      </c>
      <c r="S342" s="119" t="s">
        <v>55</v>
      </c>
      <c r="T342" s="119" t="s">
        <v>55</v>
      </c>
      <c r="U342" s="119" t="s">
        <v>55</v>
      </c>
      <c r="V342" s="119" t="s">
        <v>55</v>
      </c>
      <c r="W342" s="119" t="s">
        <v>55</v>
      </c>
      <c r="X342" s="119" t="s">
        <v>55</v>
      </c>
      <c r="Y342" s="119" t="s">
        <v>55</v>
      </c>
      <c r="Z342" s="119" t="s">
        <v>55</v>
      </c>
      <c r="AA342" s="119" t="s">
        <v>56</v>
      </c>
      <c r="AB342" s="119" t="s">
        <v>56</v>
      </c>
      <c r="AC342" s="119" t="s">
        <v>56</v>
      </c>
      <c r="AD342" s="119" t="s">
        <v>56</v>
      </c>
      <c r="AE342" s="119" t="s">
        <v>56</v>
      </c>
      <c r="AF342" s="119" t="s">
        <v>56</v>
      </c>
      <c r="AG342" s="119" t="s">
        <v>56</v>
      </c>
      <c r="AH342" s="119" t="s">
        <v>56</v>
      </c>
      <c r="AI342" s="119" t="s">
        <v>56</v>
      </c>
      <c r="AJ342" s="119" t="s">
        <v>56</v>
      </c>
      <c r="AK342" s="119" t="s">
        <v>56</v>
      </c>
      <c r="AL342" s="119" t="s">
        <v>56</v>
      </c>
      <c r="AM342" s="119">
        <v>0</v>
      </c>
      <c r="AN342" s="119">
        <v>0</v>
      </c>
      <c r="AO342" s="119">
        <v>0</v>
      </c>
      <c r="AP342" s="119">
        <v>0</v>
      </c>
      <c r="AQ342" s="119">
        <v>0</v>
      </c>
      <c r="AR342" s="119">
        <v>0</v>
      </c>
      <c r="AS342" s="119">
        <v>0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119">
        <v>0</v>
      </c>
      <c r="AZ342" s="119">
        <v>0</v>
      </c>
      <c r="BA342" s="119">
        <v>0</v>
      </c>
      <c r="BB342" s="119">
        <v>0</v>
      </c>
      <c r="BC342" s="119">
        <v>0</v>
      </c>
      <c r="BD342" s="119">
        <v>0</v>
      </c>
      <c r="BE342" s="119">
        <v>0</v>
      </c>
      <c r="BF342" s="119">
        <v>0</v>
      </c>
      <c r="BG342" s="119">
        <v>0</v>
      </c>
      <c r="BH342" s="119" t="s">
        <v>55</v>
      </c>
      <c r="BI342" s="119" t="s">
        <v>55</v>
      </c>
      <c r="BJ342" s="119" t="s">
        <v>55</v>
      </c>
      <c r="BK342" s="119" t="s">
        <v>55</v>
      </c>
      <c r="BL342" s="119">
        <v>0</v>
      </c>
      <c r="BM342" s="119" t="s">
        <v>544</v>
      </c>
    </row>
    <row r="343" spans="1:65" s="119" customFormat="1" ht="11.4" x14ac:dyDescent="0.2">
      <c r="A343" s="119" t="s">
        <v>63</v>
      </c>
      <c r="B343" s="119">
        <v>0</v>
      </c>
      <c r="C343" s="119">
        <v>0</v>
      </c>
      <c r="D343" s="119">
        <v>0</v>
      </c>
      <c r="E343" s="119">
        <v>0</v>
      </c>
      <c r="F343" s="119">
        <v>0</v>
      </c>
      <c r="G343" s="119">
        <v>0</v>
      </c>
      <c r="H343" s="119">
        <v>0</v>
      </c>
      <c r="I343" s="119">
        <v>0</v>
      </c>
      <c r="J343" s="119">
        <v>0</v>
      </c>
      <c r="K343" s="119">
        <v>0</v>
      </c>
      <c r="L343" s="119">
        <v>0</v>
      </c>
      <c r="M343" s="119">
        <v>0</v>
      </c>
      <c r="N343" s="119">
        <v>0</v>
      </c>
      <c r="O343" s="119" t="s">
        <v>55</v>
      </c>
      <c r="P343" s="119" t="s">
        <v>55</v>
      </c>
      <c r="Q343" s="119" t="s">
        <v>55</v>
      </c>
      <c r="R343" s="119" t="s">
        <v>55</v>
      </c>
      <c r="S343" s="119" t="s">
        <v>55</v>
      </c>
      <c r="T343" s="119" t="s">
        <v>55</v>
      </c>
      <c r="U343" s="119" t="s">
        <v>55</v>
      </c>
      <c r="V343" s="119" t="s">
        <v>55</v>
      </c>
      <c r="W343" s="119" t="s">
        <v>55</v>
      </c>
      <c r="X343" s="119" t="s">
        <v>55</v>
      </c>
      <c r="Y343" s="119" t="s">
        <v>55</v>
      </c>
      <c r="Z343" s="119" t="s">
        <v>55</v>
      </c>
      <c r="AA343" s="119" t="s">
        <v>56</v>
      </c>
      <c r="AB343" s="119" t="s">
        <v>56</v>
      </c>
      <c r="AC343" s="119" t="s">
        <v>56</v>
      </c>
      <c r="AD343" s="119" t="s">
        <v>56</v>
      </c>
      <c r="AE343" s="119" t="s">
        <v>56</v>
      </c>
      <c r="AF343" s="119" t="s">
        <v>56</v>
      </c>
      <c r="AG343" s="119" t="s">
        <v>56</v>
      </c>
      <c r="AH343" s="119" t="s">
        <v>56</v>
      </c>
      <c r="AI343" s="119" t="s">
        <v>56</v>
      </c>
      <c r="AJ343" s="119" t="s">
        <v>56</v>
      </c>
      <c r="AK343" s="119" t="s">
        <v>56</v>
      </c>
      <c r="AL343" s="119" t="s">
        <v>56</v>
      </c>
      <c r="AM343" s="119">
        <v>0</v>
      </c>
      <c r="AN343" s="119">
        <v>0</v>
      </c>
      <c r="AO343" s="119">
        <v>0</v>
      </c>
      <c r="AP343" s="119">
        <v>0</v>
      </c>
      <c r="AQ343" s="119">
        <v>0</v>
      </c>
      <c r="AR343" s="119">
        <v>0</v>
      </c>
      <c r="AS343" s="119">
        <v>0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119">
        <v>0</v>
      </c>
      <c r="AZ343" s="119">
        <v>0</v>
      </c>
      <c r="BA343" s="119">
        <v>0</v>
      </c>
      <c r="BB343" s="119">
        <v>0</v>
      </c>
      <c r="BC343" s="119">
        <v>0</v>
      </c>
      <c r="BD343" s="119">
        <v>0</v>
      </c>
      <c r="BE343" s="119">
        <v>0</v>
      </c>
      <c r="BF343" s="119">
        <v>0</v>
      </c>
      <c r="BG343" s="119">
        <v>0</v>
      </c>
      <c r="BH343" s="119" t="s">
        <v>55</v>
      </c>
      <c r="BI343" s="119" t="s">
        <v>55</v>
      </c>
      <c r="BJ343" s="119" t="s">
        <v>55</v>
      </c>
      <c r="BK343" s="119" t="s">
        <v>55</v>
      </c>
      <c r="BL343" s="119">
        <v>0</v>
      </c>
      <c r="BM343" s="119" t="s">
        <v>545</v>
      </c>
    </row>
    <row r="344" spans="1:65" s="119" customFormat="1" ht="11.4" x14ac:dyDescent="0.2">
      <c r="A344" s="119" t="s">
        <v>64</v>
      </c>
      <c r="B344" s="119">
        <v>0</v>
      </c>
      <c r="C344" s="119">
        <v>0</v>
      </c>
      <c r="D344" s="119">
        <v>0</v>
      </c>
      <c r="E344" s="119">
        <v>0</v>
      </c>
      <c r="F344" s="119">
        <v>0</v>
      </c>
      <c r="G344" s="119">
        <v>0</v>
      </c>
      <c r="H344" s="119">
        <v>0</v>
      </c>
      <c r="I344" s="119">
        <v>0</v>
      </c>
      <c r="J344" s="119">
        <v>0</v>
      </c>
      <c r="K344" s="119">
        <v>0</v>
      </c>
      <c r="L344" s="119">
        <v>0</v>
      </c>
      <c r="M344" s="119">
        <v>0</v>
      </c>
      <c r="N344" s="119">
        <v>0</v>
      </c>
      <c r="O344" s="119" t="s">
        <v>55</v>
      </c>
      <c r="P344" s="119" t="s">
        <v>55</v>
      </c>
      <c r="Q344" s="119" t="s">
        <v>55</v>
      </c>
      <c r="R344" s="119" t="s">
        <v>55</v>
      </c>
      <c r="S344" s="119" t="s">
        <v>55</v>
      </c>
      <c r="T344" s="119" t="s">
        <v>55</v>
      </c>
      <c r="U344" s="119" t="s">
        <v>55</v>
      </c>
      <c r="V344" s="119" t="s">
        <v>55</v>
      </c>
      <c r="W344" s="119" t="s">
        <v>55</v>
      </c>
      <c r="X344" s="119" t="s">
        <v>55</v>
      </c>
      <c r="Y344" s="119" t="s">
        <v>55</v>
      </c>
      <c r="Z344" s="119" t="s">
        <v>55</v>
      </c>
      <c r="AA344" s="119" t="s">
        <v>56</v>
      </c>
      <c r="AB344" s="119" t="s">
        <v>56</v>
      </c>
      <c r="AC344" s="119" t="s">
        <v>56</v>
      </c>
      <c r="AD344" s="119" t="s">
        <v>56</v>
      </c>
      <c r="AE344" s="119" t="s">
        <v>56</v>
      </c>
      <c r="AF344" s="119" t="s">
        <v>56</v>
      </c>
      <c r="AG344" s="119" t="s">
        <v>56</v>
      </c>
      <c r="AH344" s="119" t="s">
        <v>56</v>
      </c>
      <c r="AI344" s="119" t="s">
        <v>56</v>
      </c>
      <c r="AJ344" s="119" t="s">
        <v>56</v>
      </c>
      <c r="AK344" s="119" t="s">
        <v>56</v>
      </c>
      <c r="AL344" s="119" t="s">
        <v>56</v>
      </c>
      <c r="AM344" s="119">
        <v>0</v>
      </c>
      <c r="AN344" s="119">
        <v>0</v>
      </c>
      <c r="AO344" s="119">
        <v>0</v>
      </c>
      <c r="AP344" s="119">
        <v>0</v>
      </c>
      <c r="AQ344" s="119">
        <v>0</v>
      </c>
      <c r="AR344" s="119">
        <v>0</v>
      </c>
      <c r="AS344" s="119">
        <v>0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119">
        <v>0</v>
      </c>
      <c r="AZ344" s="119">
        <v>0</v>
      </c>
      <c r="BA344" s="119">
        <v>0</v>
      </c>
      <c r="BB344" s="119">
        <v>0</v>
      </c>
      <c r="BC344" s="119">
        <v>0</v>
      </c>
      <c r="BD344" s="119">
        <v>0</v>
      </c>
      <c r="BE344" s="119">
        <v>0</v>
      </c>
      <c r="BF344" s="119">
        <v>0</v>
      </c>
      <c r="BG344" s="119">
        <v>0</v>
      </c>
      <c r="BH344" s="119" t="s">
        <v>55</v>
      </c>
      <c r="BI344" s="119" t="s">
        <v>55</v>
      </c>
      <c r="BJ344" s="119" t="s">
        <v>55</v>
      </c>
      <c r="BK344" s="119" t="s">
        <v>55</v>
      </c>
      <c r="BL344" s="119">
        <v>0</v>
      </c>
      <c r="BM344" s="119" t="s">
        <v>544</v>
      </c>
    </row>
    <row r="345" spans="1:65" s="119" customFormat="1" ht="11.4" x14ac:dyDescent="0.2">
      <c r="A345" s="119" t="s">
        <v>64</v>
      </c>
      <c r="B345" s="119">
        <v>0</v>
      </c>
      <c r="C345" s="119">
        <v>0</v>
      </c>
      <c r="D345" s="119">
        <v>0</v>
      </c>
      <c r="E345" s="119">
        <v>0</v>
      </c>
      <c r="F345" s="119">
        <v>0</v>
      </c>
      <c r="G345" s="119">
        <v>0</v>
      </c>
      <c r="H345" s="119">
        <v>0</v>
      </c>
      <c r="I345" s="119">
        <v>0</v>
      </c>
      <c r="J345" s="119">
        <v>0</v>
      </c>
      <c r="K345" s="119">
        <v>0</v>
      </c>
      <c r="L345" s="119">
        <v>0</v>
      </c>
      <c r="M345" s="119">
        <v>0</v>
      </c>
      <c r="N345" s="119">
        <v>0</v>
      </c>
      <c r="O345" s="119" t="s">
        <v>55</v>
      </c>
      <c r="P345" s="119" t="s">
        <v>55</v>
      </c>
      <c r="Q345" s="119" t="s">
        <v>55</v>
      </c>
      <c r="R345" s="119" t="s">
        <v>55</v>
      </c>
      <c r="S345" s="119" t="s">
        <v>55</v>
      </c>
      <c r="T345" s="119" t="s">
        <v>55</v>
      </c>
      <c r="U345" s="119" t="s">
        <v>55</v>
      </c>
      <c r="V345" s="119" t="s">
        <v>55</v>
      </c>
      <c r="W345" s="119" t="s">
        <v>55</v>
      </c>
      <c r="X345" s="119" t="s">
        <v>55</v>
      </c>
      <c r="Y345" s="119" t="s">
        <v>55</v>
      </c>
      <c r="Z345" s="119" t="s">
        <v>55</v>
      </c>
      <c r="AA345" s="119" t="s">
        <v>56</v>
      </c>
      <c r="AB345" s="119" t="s">
        <v>56</v>
      </c>
      <c r="AC345" s="119" t="s">
        <v>56</v>
      </c>
      <c r="AD345" s="119" t="s">
        <v>56</v>
      </c>
      <c r="AE345" s="119" t="s">
        <v>56</v>
      </c>
      <c r="AF345" s="119" t="s">
        <v>56</v>
      </c>
      <c r="AG345" s="119" t="s">
        <v>56</v>
      </c>
      <c r="AH345" s="119" t="s">
        <v>56</v>
      </c>
      <c r="AI345" s="119" t="s">
        <v>56</v>
      </c>
      <c r="AJ345" s="119" t="s">
        <v>56</v>
      </c>
      <c r="AK345" s="119" t="s">
        <v>56</v>
      </c>
      <c r="AL345" s="119" t="s">
        <v>56</v>
      </c>
      <c r="AM345" s="119">
        <v>0</v>
      </c>
      <c r="AN345" s="119">
        <v>0</v>
      </c>
      <c r="AO345" s="119">
        <v>0</v>
      </c>
      <c r="AP345" s="119">
        <v>0</v>
      </c>
      <c r="AQ345" s="119">
        <v>0</v>
      </c>
      <c r="AR345" s="119">
        <v>0</v>
      </c>
      <c r="AS345" s="119">
        <v>0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119">
        <v>0</v>
      </c>
      <c r="AZ345" s="119">
        <v>0</v>
      </c>
      <c r="BA345" s="119">
        <v>0</v>
      </c>
      <c r="BB345" s="119">
        <v>0</v>
      </c>
      <c r="BC345" s="119">
        <v>0</v>
      </c>
      <c r="BD345" s="119">
        <v>0</v>
      </c>
      <c r="BE345" s="119">
        <v>0</v>
      </c>
      <c r="BF345" s="119">
        <v>0</v>
      </c>
      <c r="BG345" s="119">
        <v>0</v>
      </c>
      <c r="BH345" s="119" t="s">
        <v>55</v>
      </c>
      <c r="BI345" s="119" t="s">
        <v>55</v>
      </c>
      <c r="BJ345" s="119" t="s">
        <v>55</v>
      </c>
      <c r="BK345" s="119" t="s">
        <v>55</v>
      </c>
      <c r="BL345" s="119">
        <v>0</v>
      </c>
      <c r="BM345" s="119" t="s">
        <v>545</v>
      </c>
    </row>
    <row r="346" spans="1:65" s="119" customFormat="1" ht="11.4" x14ac:dyDescent="0.2">
      <c r="A346" s="119" t="s">
        <v>66</v>
      </c>
      <c r="B346" s="119">
        <v>0</v>
      </c>
      <c r="C346" s="119">
        <v>0</v>
      </c>
      <c r="D346" s="119">
        <v>0</v>
      </c>
      <c r="E346" s="119">
        <v>0</v>
      </c>
      <c r="F346" s="119">
        <v>0</v>
      </c>
      <c r="G346" s="119">
        <v>0</v>
      </c>
      <c r="H346" s="119">
        <v>0</v>
      </c>
      <c r="I346" s="119">
        <v>0</v>
      </c>
      <c r="J346" s="119">
        <v>0</v>
      </c>
      <c r="K346" s="119">
        <v>0</v>
      </c>
      <c r="L346" s="119">
        <v>0</v>
      </c>
      <c r="M346" s="119">
        <v>0</v>
      </c>
      <c r="N346" s="119">
        <v>0</v>
      </c>
      <c r="O346" s="119" t="s">
        <v>55</v>
      </c>
      <c r="P346" s="119" t="s">
        <v>55</v>
      </c>
      <c r="Q346" s="119" t="s">
        <v>55</v>
      </c>
      <c r="R346" s="119" t="s">
        <v>55</v>
      </c>
      <c r="S346" s="119" t="s">
        <v>55</v>
      </c>
      <c r="T346" s="119" t="s">
        <v>55</v>
      </c>
      <c r="U346" s="119" t="s">
        <v>55</v>
      </c>
      <c r="V346" s="119" t="s">
        <v>55</v>
      </c>
      <c r="W346" s="119" t="s">
        <v>55</v>
      </c>
      <c r="X346" s="119" t="s">
        <v>55</v>
      </c>
      <c r="Y346" s="119" t="s">
        <v>55</v>
      </c>
      <c r="Z346" s="119" t="s">
        <v>55</v>
      </c>
      <c r="AA346" s="119" t="s">
        <v>56</v>
      </c>
      <c r="AB346" s="119" t="s">
        <v>56</v>
      </c>
      <c r="AC346" s="119" t="s">
        <v>56</v>
      </c>
      <c r="AD346" s="119" t="s">
        <v>56</v>
      </c>
      <c r="AE346" s="119" t="s">
        <v>56</v>
      </c>
      <c r="AF346" s="119" t="s">
        <v>56</v>
      </c>
      <c r="AG346" s="119" t="s">
        <v>56</v>
      </c>
      <c r="AH346" s="119" t="s">
        <v>56</v>
      </c>
      <c r="AI346" s="119" t="s">
        <v>56</v>
      </c>
      <c r="AJ346" s="119" t="s">
        <v>56</v>
      </c>
      <c r="AK346" s="119" t="s">
        <v>56</v>
      </c>
      <c r="AL346" s="119" t="s">
        <v>56</v>
      </c>
      <c r="AM346" s="119">
        <v>0</v>
      </c>
      <c r="AN346" s="119">
        <v>0</v>
      </c>
      <c r="AO346" s="119">
        <v>0</v>
      </c>
      <c r="AP346" s="119">
        <v>0</v>
      </c>
      <c r="AQ346" s="119">
        <v>0</v>
      </c>
      <c r="AR346" s="119">
        <v>0</v>
      </c>
      <c r="AS346" s="119">
        <v>0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119">
        <v>0</v>
      </c>
      <c r="AZ346" s="119">
        <v>0</v>
      </c>
      <c r="BA346" s="119">
        <v>0</v>
      </c>
      <c r="BB346" s="119">
        <v>0</v>
      </c>
      <c r="BC346" s="119">
        <v>0</v>
      </c>
      <c r="BD346" s="119">
        <v>0</v>
      </c>
      <c r="BE346" s="119">
        <v>0</v>
      </c>
      <c r="BF346" s="119">
        <v>0</v>
      </c>
      <c r="BG346" s="119">
        <v>0</v>
      </c>
      <c r="BH346" s="119" t="s">
        <v>55</v>
      </c>
      <c r="BI346" s="119" t="s">
        <v>55</v>
      </c>
      <c r="BJ346" s="119" t="s">
        <v>55</v>
      </c>
      <c r="BK346" s="119" t="s">
        <v>55</v>
      </c>
      <c r="BL346" s="119">
        <v>0</v>
      </c>
      <c r="BM346" s="119" t="s">
        <v>544</v>
      </c>
    </row>
    <row r="347" spans="1:65" s="119" customFormat="1" ht="11.4" x14ac:dyDescent="0.2">
      <c r="A347" s="119" t="s">
        <v>66</v>
      </c>
      <c r="B347" s="119">
        <v>1</v>
      </c>
      <c r="C347" s="119">
        <v>0</v>
      </c>
      <c r="D347" s="119">
        <v>1</v>
      </c>
      <c r="E347" s="119">
        <v>0</v>
      </c>
      <c r="F347" s="119">
        <v>0</v>
      </c>
      <c r="G347" s="119">
        <v>0</v>
      </c>
      <c r="H347" s="119">
        <v>0</v>
      </c>
      <c r="I347" s="119">
        <v>0</v>
      </c>
      <c r="J347" s="119">
        <v>0</v>
      </c>
      <c r="K347" s="119">
        <v>0</v>
      </c>
      <c r="L347" s="119">
        <v>0</v>
      </c>
      <c r="M347" s="119">
        <v>0</v>
      </c>
      <c r="N347" s="119">
        <v>0</v>
      </c>
      <c r="O347" s="119">
        <v>0</v>
      </c>
      <c r="P347" s="119">
        <v>100</v>
      </c>
      <c r="Q347" s="119">
        <v>0</v>
      </c>
      <c r="R347" s="119">
        <v>0</v>
      </c>
      <c r="S347" s="119">
        <v>0</v>
      </c>
      <c r="T347" s="119">
        <v>0</v>
      </c>
      <c r="U347" s="119">
        <v>0</v>
      </c>
      <c r="V347" s="119">
        <v>0</v>
      </c>
      <c r="W347" s="119">
        <v>0</v>
      </c>
      <c r="X347" s="119">
        <v>0</v>
      </c>
      <c r="Y347" s="119">
        <v>0</v>
      </c>
      <c r="Z347" s="119">
        <v>0</v>
      </c>
      <c r="AA347" s="119" t="s">
        <v>56</v>
      </c>
      <c r="AB347" s="119" t="s">
        <v>441</v>
      </c>
      <c r="AC347" s="119" t="s">
        <v>56</v>
      </c>
      <c r="AD347" s="119" t="s">
        <v>56</v>
      </c>
      <c r="AE347" s="119" t="s">
        <v>56</v>
      </c>
      <c r="AF347" s="119" t="s">
        <v>56</v>
      </c>
      <c r="AG347" s="119" t="s">
        <v>56</v>
      </c>
      <c r="AH347" s="119" t="s">
        <v>56</v>
      </c>
      <c r="AI347" s="119" t="s">
        <v>56</v>
      </c>
      <c r="AJ347" s="119" t="s">
        <v>56</v>
      </c>
      <c r="AK347" s="119" t="s">
        <v>56</v>
      </c>
      <c r="AL347" s="119" t="s">
        <v>56</v>
      </c>
      <c r="AM347" s="119">
        <v>0</v>
      </c>
      <c r="AN347" s="119">
        <v>0</v>
      </c>
      <c r="AO347" s="119">
        <v>0</v>
      </c>
      <c r="AP347" s="119">
        <v>0</v>
      </c>
      <c r="AQ347" s="119">
        <v>1</v>
      </c>
      <c r="AR347" s="119">
        <v>0</v>
      </c>
      <c r="AS347" s="119">
        <v>0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119">
        <v>0</v>
      </c>
      <c r="AZ347" s="119">
        <v>0</v>
      </c>
      <c r="BA347" s="119">
        <v>0</v>
      </c>
      <c r="BB347" s="119">
        <v>0</v>
      </c>
      <c r="BC347" s="119">
        <v>0</v>
      </c>
      <c r="BD347" s="119">
        <v>0</v>
      </c>
      <c r="BE347" s="119">
        <v>0</v>
      </c>
      <c r="BF347" s="119">
        <v>0</v>
      </c>
      <c r="BG347" s="119">
        <v>0</v>
      </c>
      <c r="BH347" s="119">
        <v>23.3</v>
      </c>
      <c r="BI347" s="119" t="s">
        <v>55</v>
      </c>
      <c r="BJ347" s="119" t="s">
        <v>55</v>
      </c>
      <c r="BK347" s="119" t="s">
        <v>55</v>
      </c>
      <c r="BL347" s="119">
        <v>0</v>
      </c>
      <c r="BM347" s="119" t="s">
        <v>545</v>
      </c>
    </row>
    <row r="348" spans="1:65" s="119" customFormat="1" ht="11.4" x14ac:dyDescent="0.2">
      <c r="A348" s="119" t="s">
        <v>67</v>
      </c>
      <c r="B348" s="119">
        <v>2</v>
      </c>
      <c r="C348" s="119">
        <v>0</v>
      </c>
      <c r="D348" s="119">
        <v>2</v>
      </c>
      <c r="E348" s="119">
        <v>0</v>
      </c>
      <c r="F348" s="119">
        <v>0</v>
      </c>
      <c r="G348" s="119">
        <v>0</v>
      </c>
      <c r="H348" s="119">
        <v>0</v>
      </c>
      <c r="I348" s="119">
        <v>0</v>
      </c>
      <c r="J348" s="119">
        <v>0</v>
      </c>
      <c r="K348" s="119">
        <v>0</v>
      </c>
      <c r="L348" s="119">
        <v>0</v>
      </c>
      <c r="M348" s="119">
        <v>0</v>
      </c>
      <c r="N348" s="119">
        <v>0</v>
      </c>
      <c r="O348" s="119">
        <v>0</v>
      </c>
      <c r="P348" s="119">
        <v>100</v>
      </c>
      <c r="Q348" s="119">
        <v>0</v>
      </c>
      <c r="R348" s="119">
        <v>0</v>
      </c>
      <c r="S348" s="119">
        <v>0</v>
      </c>
      <c r="T348" s="119">
        <v>0</v>
      </c>
      <c r="U348" s="119">
        <v>0</v>
      </c>
      <c r="V348" s="119">
        <v>0</v>
      </c>
      <c r="W348" s="119">
        <v>0</v>
      </c>
      <c r="X348" s="119">
        <v>0</v>
      </c>
      <c r="Y348" s="119">
        <v>0</v>
      </c>
      <c r="Z348" s="119">
        <v>0</v>
      </c>
      <c r="AA348" s="119" t="s">
        <v>56</v>
      </c>
      <c r="AB348" s="119" t="s">
        <v>184</v>
      </c>
      <c r="AC348" s="119" t="s">
        <v>56</v>
      </c>
      <c r="AD348" s="119" t="s">
        <v>56</v>
      </c>
      <c r="AE348" s="119" t="s">
        <v>56</v>
      </c>
      <c r="AF348" s="119" t="s">
        <v>56</v>
      </c>
      <c r="AG348" s="119" t="s">
        <v>56</v>
      </c>
      <c r="AH348" s="119" t="s">
        <v>56</v>
      </c>
      <c r="AI348" s="119" t="s">
        <v>56</v>
      </c>
      <c r="AJ348" s="119" t="s">
        <v>56</v>
      </c>
      <c r="AK348" s="119" t="s">
        <v>56</v>
      </c>
      <c r="AL348" s="119" t="s">
        <v>56</v>
      </c>
      <c r="AM348" s="119">
        <v>0</v>
      </c>
      <c r="AN348" s="119">
        <v>0</v>
      </c>
      <c r="AO348" s="119">
        <v>1</v>
      </c>
      <c r="AP348" s="119">
        <v>1</v>
      </c>
      <c r="AQ348" s="119">
        <v>0</v>
      </c>
      <c r="AR348" s="119">
        <v>0</v>
      </c>
      <c r="AS348" s="119">
        <v>0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119">
        <v>0</v>
      </c>
      <c r="AZ348" s="119">
        <v>0</v>
      </c>
      <c r="BA348" s="119">
        <v>0</v>
      </c>
      <c r="BB348" s="119">
        <v>0</v>
      </c>
      <c r="BC348" s="119">
        <v>0</v>
      </c>
      <c r="BD348" s="119">
        <v>0</v>
      </c>
      <c r="BE348" s="119">
        <v>0</v>
      </c>
      <c r="BF348" s="119">
        <v>0</v>
      </c>
      <c r="BG348" s="119">
        <v>0</v>
      </c>
      <c r="BH348" s="119">
        <v>17.100000000000001</v>
      </c>
      <c r="BI348" s="119" t="s">
        <v>55</v>
      </c>
      <c r="BJ348" s="119" t="s">
        <v>55</v>
      </c>
      <c r="BK348" s="119" t="s">
        <v>55</v>
      </c>
      <c r="BL348" s="119">
        <v>0</v>
      </c>
      <c r="BM348" s="119" t="s">
        <v>544</v>
      </c>
    </row>
    <row r="349" spans="1:65" s="119" customFormat="1" ht="11.4" x14ac:dyDescent="0.2">
      <c r="A349" s="119" t="s">
        <v>67</v>
      </c>
      <c r="B349" s="119">
        <v>1</v>
      </c>
      <c r="C349" s="119">
        <v>0</v>
      </c>
      <c r="D349" s="119">
        <v>1</v>
      </c>
      <c r="E349" s="119">
        <v>0</v>
      </c>
      <c r="F349" s="119">
        <v>0</v>
      </c>
      <c r="G349" s="119">
        <v>0</v>
      </c>
      <c r="H349" s="119">
        <v>0</v>
      </c>
      <c r="I349" s="119">
        <v>0</v>
      </c>
      <c r="J349" s="119">
        <v>0</v>
      </c>
      <c r="K349" s="119">
        <v>0</v>
      </c>
      <c r="L349" s="119">
        <v>0</v>
      </c>
      <c r="M349" s="119">
        <v>0</v>
      </c>
      <c r="N349" s="119">
        <v>0</v>
      </c>
      <c r="O349" s="119">
        <v>0</v>
      </c>
      <c r="P349" s="119">
        <v>100</v>
      </c>
      <c r="Q349" s="119">
        <v>0</v>
      </c>
      <c r="R349" s="119">
        <v>0</v>
      </c>
      <c r="S349" s="119">
        <v>0</v>
      </c>
      <c r="T349" s="119">
        <v>0</v>
      </c>
      <c r="U349" s="119">
        <v>0</v>
      </c>
      <c r="V349" s="119">
        <v>0</v>
      </c>
      <c r="W349" s="119">
        <v>0</v>
      </c>
      <c r="X349" s="119">
        <v>0</v>
      </c>
      <c r="Y349" s="119">
        <v>0</v>
      </c>
      <c r="Z349" s="119">
        <v>0</v>
      </c>
      <c r="AA349" s="119" t="s">
        <v>56</v>
      </c>
      <c r="AB349" s="119" t="s">
        <v>520</v>
      </c>
      <c r="AC349" s="119" t="s">
        <v>56</v>
      </c>
      <c r="AD349" s="119" t="s">
        <v>56</v>
      </c>
      <c r="AE349" s="119" t="s">
        <v>56</v>
      </c>
      <c r="AF349" s="119" t="s">
        <v>56</v>
      </c>
      <c r="AG349" s="119" t="s">
        <v>56</v>
      </c>
      <c r="AH349" s="119" t="s">
        <v>56</v>
      </c>
      <c r="AI349" s="119" t="s">
        <v>56</v>
      </c>
      <c r="AJ349" s="119" t="s">
        <v>56</v>
      </c>
      <c r="AK349" s="119" t="s">
        <v>56</v>
      </c>
      <c r="AL349" s="119" t="s">
        <v>56</v>
      </c>
      <c r="AM349" s="119">
        <v>0</v>
      </c>
      <c r="AN349" s="119">
        <v>0</v>
      </c>
      <c r="AO349" s="119">
        <v>1</v>
      </c>
      <c r="AP349" s="119">
        <v>0</v>
      </c>
      <c r="AQ349" s="119">
        <v>0</v>
      </c>
      <c r="AR349" s="119">
        <v>0</v>
      </c>
      <c r="AS349" s="119">
        <v>0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119">
        <v>0</v>
      </c>
      <c r="AZ349" s="119">
        <v>0</v>
      </c>
      <c r="BA349" s="119">
        <v>0</v>
      </c>
      <c r="BB349" s="119">
        <v>0</v>
      </c>
      <c r="BC349" s="119">
        <v>0</v>
      </c>
      <c r="BD349" s="119">
        <v>0</v>
      </c>
      <c r="BE349" s="119">
        <v>0</v>
      </c>
      <c r="BF349" s="119">
        <v>0</v>
      </c>
      <c r="BG349" s="119">
        <v>0</v>
      </c>
      <c r="BH349" s="119">
        <v>13.2</v>
      </c>
      <c r="BI349" s="119" t="s">
        <v>55</v>
      </c>
      <c r="BJ349" s="119" t="s">
        <v>55</v>
      </c>
      <c r="BK349" s="119" t="s">
        <v>55</v>
      </c>
      <c r="BL349" s="119">
        <v>0</v>
      </c>
      <c r="BM349" s="119" t="s">
        <v>545</v>
      </c>
    </row>
    <row r="350" spans="1:65" s="119" customFormat="1" ht="11.4" x14ac:dyDescent="0.2">
      <c r="A350" s="119" t="s">
        <v>68</v>
      </c>
      <c r="B350" s="119">
        <v>0</v>
      </c>
      <c r="C350" s="119">
        <v>0</v>
      </c>
      <c r="D350" s="119">
        <v>0</v>
      </c>
      <c r="E350" s="119">
        <v>0</v>
      </c>
      <c r="F350" s="119">
        <v>0</v>
      </c>
      <c r="G350" s="119">
        <v>0</v>
      </c>
      <c r="H350" s="119">
        <v>0</v>
      </c>
      <c r="I350" s="119">
        <v>0</v>
      </c>
      <c r="J350" s="119">
        <v>0</v>
      </c>
      <c r="K350" s="119">
        <v>0</v>
      </c>
      <c r="L350" s="119">
        <v>0</v>
      </c>
      <c r="M350" s="119">
        <v>0</v>
      </c>
      <c r="N350" s="119">
        <v>0</v>
      </c>
      <c r="O350" s="119" t="s">
        <v>55</v>
      </c>
      <c r="P350" s="119" t="s">
        <v>55</v>
      </c>
      <c r="Q350" s="119" t="s">
        <v>55</v>
      </c>
      <c r="R350" s="119" t="s">
        <v>55</v>
      </c>
      <c r="S350" s="119" t="s">
        <v>55</v>
      </c>
      <c r="T350" s="119" t="s">
        <v>55</v>
      </c>
      <c r="U350" s="119" t="s">
        <v>55</v>
      </c>
      <c r="V350" s="119" t="s">
        <v>55</v>
      </c>
      <c r="W350" s="119" t="s">
        <v>55</v>
      </c>
      <c r="X350" s="119" t="s">
        <v>55</v>
      </c>
      <c r="Y350" s="119" t="s">
        <v>55</v>
      </c>
      <c r="Z350" s="119" t="s">
        <v>55</v>
      </c>
      <c r="AA350" s="119" t="s">
        <v>56</v>
      </c>
      <c r="AB350" s="119" t="s">
        <v>56</v>
      </c>
      <c r="AC350" s="119" t="s">
        <v>56</v>
      </c>
      <c r="AD350" s="119" t="s">
        <v>56</v>
      </c>
      <c r="AE350" s="119" t="s">
        <v>56</v>
      </c>
      <c r="AF350" s="119" t="s">
        <v>56</v>
      </c>
      <c r="AG350" s="119" t="s">
        <v>56</v>
      </c>
      <c r="AH350" s="119" t="s">
        <v>56</v>
      </c>
      <c r="AI350" s="119" t="s">
        <v>56</v>
      </c>
      <c r="AJ350" s="119" t="s">
        <v>56</v>
      </c>
      <c r="AK350" s="119" t="s">
        <v>56</v>
      </c>
      <c r="AL350" s="119" t="s">
        <v>56</v>
      </c>
      <c r="AM350" s="119">
        <v>0</v>
      </c>
      <c r="AN350" s="119">
        <v>0</v>
      </c>
      <c r="AO350" s="119">
        <v>0</v>
      </c>
      <c r="AP350" s="119">
        <v>0</v>
      </c>
      <c r="AQ350" s="119">
        <v>0</v>
      </c>
      <c r="AR350" s="119">
        <v>0</v>
      </c>
      <c r="AS350" s="119">
        <v>0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119">
        <v>0</v>
      </c>
      <c r="AZ350" s="119">
        <v>0</v>
      </c>
      <c r="BA350" s="119">
        <v>0</v>
      </c>
      <c r="BB350" s="119">
        <v>0</v>
      </c>
      <c r="BC350" s="119">
        <v>0</v>
      </c>
      <c r="BD350" s="119">
        <v>0</v>
      </c>
      <c r="BE350" s="119">
        <v>0</v>
      </c>
      <c r="BF350" s="119">
        <v>0</v>
      </c>
      <c r="BG350" s="119">
        <v>0</v>
      </c>
      <c r="BH350" s="119" t="s">
        <v>55</v>
      </c>
      <c r="BI350" s="119" t="s">
        <v>55</v>
      </c>
      <c r="BJ350" s="119" t="s">
        <v>55</v>
      </c>
      <c r="BK350" s="119" t="s">
        <v>55</v>
      </c>
      <c r="BL350" s="119">
        <v>0</v>
      </c>
      <c r="BM350" s="119" t="s">
        <v>544</v>
      </c>
    </row>
    <row r="351" spans="1:65" s="119" customFormat="1" ht="11.4" x14ac:dyDescent="0.2">
      <c r="A351" s="119" t="s">
        <v>68</v>
      </c>
      <c r="B351" s="119">
        <v>1</v>
      </c>
      <c r="C351" s="119">
        <v>0</v>
      </c>
      <c r="D351" s="119">
        <v>1</v>
      </c>
      <c r="E351" s="119">
        <v>0</v>
      </c>
      <c r="F351" s="119">
        <v>0</v>
      </c>
      <c r="G351" s="119">
        <v>0</v>
      </c>
      <c r="H351" s="119">
        <v>0</v>
      </c>
      <c r="I351" s="119">
        <v>0</v>
      </c>
      <c r="J351" s="119">
        <v>0</v>
      </c>
      <c r="K351" s="119">
        <v>0</v>
      </c>
      <c r="L351" s="119">
        <v>0</v>
      </c>
      <c r="M351" s="119">
        <v>0</v>
      </c>
      <c r="N351" s="119">
        <v>0</v>
      </c>
      <c r="O351" s="119">
        <v>0</v>
      </c>
      <c r="P351" s="119">
        <v>100</v>
      </c>
      <c r="Q351" s="119">
        <v>0</v>
      </c>
      <c r="R351" s="119">
        <v>0</v>
      </c>
      <c r="S351" s="119">
        <v>0</v>
      </c>
      <c r="T351" s="119">
        <v>0</v>
      </c>
      <c r="U351" s="119">
        <v>0</v>
      </c>
      <c r="V351" s="119">
        <v>0</v>
      </c>
      <c r="W351" s="119">
        <v>0</v>
      </c>
      <c r="X351" s="119">
        <v>0</v>
      </c>
      <c r="Y351" s="119">
        <v>0</v>
      </c>
      <c r="Z351" s="119">
        <v>0</v>
      </c>
      <c r="AA351" s="119" t="s">
        <v>56</v>
      </c>
      <c r="AB351" s="119" t="s">
        <v>517</v>
      </c>
      <c r="AC351" s="119" t="s">
        <v>56</v>
      </c>
      <c r="AD351" s="119" t="s">
        <v>56</v>
      </c>
      <c r="AE351" s="119" t="s">
        <v>56</v>
      </c>
      <c r="AF351" s="119" t="s">
        <v>56</v>
      </c>
      <c r="AG351" s="119" t="s">
        <v>56</v>
      </c>
      <c r="AH351" s="119" t="s">
        <v>56</v>
      </c>
      <c r="AI351" s="119" t="s">
        <v>56</v>
      </c>
      <c r="AJ351" s="119" t="s">
        <v>56</v>
      </c>
      <c r="AK351" s="119" t="s">
        <v>56</v>
      </c>
      <c r="AL351" s="119" t="s">
        <v>56</v>
      </c>
      <c r="AM351" s="119">
        <v>0</v>
      </c>
      <c r="AN351" s="119">
        <v>0</v>
      </c>
      <c r="AO351" s="119">
        <v>0</v>
      </c>
      <c r="AP351" s="119">
        <v>1</v>
      </c>
      <c r="AQ351" s="119">
        <v>0</v>
      </c>
      <c r="AR351" s="119">
        <v>0</v>
      </c>
      <c r="AS351" s="119">
        <v>0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119">
        <v>0</v>
      </c>
      <c r="AZ351" s="119">
        <v>0</v>
      </c>
      <c r="BA351" s="119">
        <v>0</v>
      </c>
      <c r="BB351" s="119">
        <v>0</v>
      </c>
      <c r="BC351" s="119">
        <v>0</v>
      </c>
      <c r="BD351" s="119">
        <v>0</v>
      </c>
      <c r="BE351" s="119">
        <v>0</v>
      </c>
      <c r="BF351" s="119">
        <v>0</v>
      </c>
      <c r="BG351" s="119">
        <v>0</v>
      </c>
      <c r="BH351" s="119">
        <v>19.8</v>
      </c>
      <c r="BI351" s="119" t="s">
        <v>55</v>
      </c>
      <c r="BJ351" s="119" t="s">
        <v>55</v>
      </c>
      <c r="BK351" s="119" t="s">
        <v>55</v>
      </c>
      <c r="BL351" s="119">
        <v>0</v>
      </c>
      <c r="BM351" s="119" t="s">
        <v>545</v>
      </c>
    </row>
    <row r="352" spans="1:65" s="119" customFormat="1" ht="11.4" x14ac:dyDescent="0.2">
      <c r="A352" s="119" t="s">
        <v>69</v>
      </c>
      <c r="B352" s="119">
        <v>0</v>
      </c>
      <c r="C352" s="119">
        <v>0</v>
      </c>
      <c r="D352" s="119">
        <v>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 t="s">
        <v>55</v>
      </c>
      <c r="P352" s="119" t="s">
        <v>55</v>
      </c>
      <c r="Q352" s="119" t="s">
        <v>55</v>
      </c>
      <c r="R352" s="119" t="s">
        <v>55</v>
      </c>
      <c r="S352" s="119" t="s">
        <v>55</v>
      </c>
      <c r="T352" s="119" t="s">
        <v>55</v>
      </c>
      <c r="U352" s="119" t="s">
        <v>55</v>
      </c>
      <c r="V352" s="119" t="s">
        <v>55</v>
      </c>
      <c r="W352" s="119" t="s">
        <v>55</v>
      </c>
      <c r="X352" s="119" t="s">
        <v>55</v>
      </c>
      <c r="Y352" s="119" t="s">
        <v>55</v>
      </c>
      <c r="Z352" s="119" t="s">
        <v>55</v>
      </c>
      <c r="AA352" s="119" t="s">
        <v>56</v>
      </c>
      <c r="AB352" s="119" t="s">
        <v>56</v>
      </c>
      <c r="AC352" s="119" t="s">
        <v>56</v>
      </c>
      <c r="AD352" s="119" t="s">
        <v>56</v>
      </c>
      <c r="AE352" s="119" t="s">
        <v>56</v>
      </c>
      <c r="AF352" s="119" t="s">
        <v>56</v>
      </c>
      <c r="AG352" s="119" t="s">
        <v>56</v>
      </c>
      <c r="AH352" s="119" t="s">
        <v>56</v>
      </c>
      <c r="AI352" s="119" t="s">
        <v>56</v>
      </c>
      <c r="AJ352" s="119" t="s">
        <v>56</v>
      </c>
      <c r="AK352" s="119" t="s">
        <v>56</v>
      </c>
      <c r="AL352" s="119" t="s">
        <v>56</v>
      </c>
      <c r="AM352" s="119">
        <v>0</v>
      </c>
      <c r="AN352" s="119">
        <v>0</v>
      </c>
      <c r="AO352" s="119">
        <v>0</v>
      </c>
      <c r="AP352" s="119">
        <v>0</v>
      </c>
      <c r="AQ352" s="119">
        <v>0</v>
      </c>
      <c r="AR352" s="119">
        <v>0</v>
      </c>
      <c r="AS352" s="119">
        <v>0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119">
        <v>0</v>
      </c>
      <c r="AZ352" s="119">
        <v>0</v>
      </c>
      <c r="BA352" s="119">
        <v>0</v>
      </c>
      <c r="BB352" s="119">
        <v>0</v>
      </c>
      <c r="BC352" s="119">
        <v>0</v>
      </c>
      <c r="BD352" s="119">
        <v>0</v>
      </c>
      <c r="BE352" s="119">
        <v>0</v>
      </c>
      <c r="BF352" s="119">
        <v>0</v>
      </c>
      <c r="BG352" s="119">
        <v>0</v>
      </c>
      <c r="BH352" s="119" t="s">
        <v>55</v>
      </c>
      <c r="BI352" s="119" t="s">
        <v>55</v>
      </c>
      <c r="BJ352" s="119" t="s">
        <v>55</v>
      </c>
      <c r="BK352" s="119" t="s">
        <v>55</v>
      </c>
      <c r="BL352" s="119">
        <v>0</v>
      </c>
      <c r="BM352" s="119" t="s">
        <v>544</v>
      </c>
    </row>
    <row r="353" spans="1:65" s="119" customFormat="1" ht="11.4" x14ac:dyDescent="0.2">
      <c r="A353" s="119" t="s">
        <v>69</v>
      </c>
      <c r="B353" s="119">
        <v>0</v>
      </c>
      <c r="C353" s="119">
        <v>0</v>
      </c>
      <c r="D353" s="119">
        <v>0</v>
      </c>
      <c r="E353" s="119">
        <v>0</v>
      </c>
      <c r="F353" s="119">
        <v>0</v>
      </c>
      <c r="G353" s="119">
        <v>0</v>
      </c>
      <c r="H353" s="119">
        <v>0</v>
      </c>
      <c r="I353" s="119">
        <v>0</v>
      </c>
      <c r="J353" s="119">
        <v>0</v>
      </c>
      <c r="K353" s="119">
        <v>0</v>
      </c>
      <c r="L353" s="119">
        <v>0</v>
      </c>
      <c r="M353" s="119">
        <v>0</v>
      </c>
      <c r="N353" s="119">
        <v>0</v>
      </c>
      <c r="O353" s="119" t="s">
        <v>55</v>
      </c>
      <c r="P353" s="119" t="s">
        <v>55</v>
      </c>
      <c r="Q353" s="119" t="s">
        <v>55</v>
      </c>
      <c r="R353" s="119" t="s">
        <v>55</v>
      </c>
      <c r="S353" s="119" t="s">
        <v>55</v>
      </c>
      <c r="T353" s="119" t="s">
        <v>55</v>
      </c>
      <c r="U353" s="119" t="s">
        <v>55</v>
      </c>
      <c r="V353" s="119" t="s">
        <v>55</v>
      </c>
      <c r="W353" s="119" t="s">
        <v>55</v>
      </c>
      <c r="X353" s="119" t="s">
        <v>55</v>
      </c>
      <c r="Y353" s="119" t="s">
        <v>55</v>
      </c>
      <c r="Z353" s="119" t="s">
        <v>55</v>
      </c>
      <c r="AA353" s="119" t="s">
        <v>56</v>
      </c>
      <c r="AB353" s="119" t="s">
        <v>56</v>
      </c>
      <c r="AC353" s="119" t="s">
        <v>56</v>
      </c>
      <c r="AD353" s="119" t="s">
        <v>56</v>
      </c>
      <c r="AE353" s="119" t="s">
        <v>56</v>
      </c>
      <c r="AF353" s="119" t="s">
        <v>56</v>
      </c>
      <c r="AG353" s="119" t="s">
        <v>56</v>
      </c>
      <c r="AH353" s="119" t="s">
        <v>56</v>
      </c>
      <c r="AI353" s="119" t="s">
        <v>56</v>
      </c>
      <c r="AJ353" s="119" t="s">
        <v>56</v>
      </c>
      <c r="AK353" s="119" t="s">
        <v>56</v>
      </c>
      <c r="AL353" s="119" t="s">
        <v>56</v>
      </c>
      <c r="AM353" s="119">
        <v>0</v>
      </c>
      <c r="AN353" s="119">
        <v>0</v>
      </c>
      <c r="AO353" s="119">
        <v>0</v>
      </c>
      <c r="AP353" s="119">
        <v>0</v>
      </c>
      <c r="AQ353" s="119">
        <v>0</v>
      </c>
      <c r="AR353" s="119">
        <v>0</v>
      </c>
      <c r="AS353" s="119">
        <v>0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119">
        <v>0</v>
      </c>
      <c r="AZ353" s="119">
        <v>0</v>
      </c>
      <c r="BA353" s="119">
        <v>0</v>
      </c>
      <c r="BB353" s="119">
        <v>0</v>
      </c>
      <c r="BC353" s="119">
        <v>0</v>
      </c>
      <c r="BD353" s="119">
        <v>0</v>
      </c>
      <c r="BE353" s="119">
        <v>0</v>
      </c>
      <c r="BF353" s="119">
        <v>0</v>
      </c>
      <c r="BG353" s="119">
        <v>0</v>
      </c>
      <c r="BH353" s="119" t="s">
        <v>55</v>
      </c>
      <c r="BI353" s="119" t="s">
        <v>55</v>
      </c>
      <c r="BJ353" s="119" t="s">
        <v>55</v>
      </c>
      <c r="BK353" s="119" t="s">
        <v>55</v>
      </c>
      <c r="BL353" s="119">
        <v>0</v>
      </c>
      <c r="BM353" s="119" t="s">
        <v>545</v>
      </c>
    </row>
    <row r="354" spans="1:65" s="119" customFormat="1" ht="11.4" x14ac:dyDescent="0.2">
      <c r="A354" s="119" t="s">
        <v>70</v>
      </c>
      <c r="B354" s="119">
        <v>1</v>
      </c>
      <c r="C354" s="119">
        <v>0</v>
      </c>
      <c r="D354" s="119">
        <v>1</v>
      </c>
      <c r="E354" s="119">
        <v>0</v>
      </c>
      <c r="F354" s="119">
        <v>0</v>
      </c>
      <c r="G354" s="119">
        <v>0</v>
      </c>
      <c r="H354" s="119">
        <v>0</v>
      </c>
      <c r="I354" s="119">
        <v>0</v>
      </c>
      <c r="J354" s="119">
        <v>0</v>
      </c>
      <c r="K354" s="119">
        <v>0</v>
      </c>
      <c r="L354" s="119">
        <v>0</v>
      </c>
      <c r="M354" s="119">
        <v>0</v>
      </c>
      <c r="N354" s="119">
        <v>0</v>
      </c>
      <c r="O354" s="119">
        <v>0</v>
      </c>
      <c r="P354" s="119">
        <v>100</v>
      </c>
      <c r="Q354" s="119">
        <v>0</v>
      </c>
      <c r="R354" s="119">
        <v>0</v>
      </c>
      <c r="S354" s="119">
        <v>0</v>
      </c>
      <c r="T354" s="119">
        <v>0</v>
      </c>
      <c r="U354" s="119">
        <v>0</v>
      </c>
      <c r="V354" s="119">
        <v>0</v>
      </c>
      <c r="W354" s="119">
        <v>0</v>
      </c>
      <c r="X354" s="119">
        <v>0</v>
      </c>
      <c r="Y354" s="119">
        <v>0</v>
      </c>
      <c r="Z354" s="119">
        <v>0</v>
      </c>
      <c r="AA354" s="119" t="s">
        <v>56</v>
      </c>
      <c r="AB354" s="119" t="s">
        <v>172</v>
      </c>
      <c r="AC354" s="119" t="s">
        <v>56</v>
      </c>
      <c r="AD354" s="119" t="s">
        <v>56</v>
      </c>
      <c r="AE354" s="119" t="s">
        <v>56</v>
      </c>
      <c r="AF354" s="119" t="s">
        <v>56</v>
      </c>
      <c r="AG354" s="119" t="s">
        <v>56</v>
      </c>
      <c r="AH354" s="119" t="s">
        <v>56</v>
      </c>
      <c r="AI354" s="119" t="s">
        <v>56</v>
      </c>
      <c r="AJ354" s="119" t="s">
        <v>56</v>
      </c>
      <c r="AK354" s="119" t="s">
        <v>56</v>
      </c>
      <c r="AL354" s="119" t="s">
        <v>56</v>
      </c>
      <c r="AM354" s="119">
        <v>0</v>
      </c>
      <c r="AN354" s="119">
        <v>0</v>
      </c>
      <c r="AO354" s="119">
        <v>0</v>
      </c>
      <c r="AP354" s="119">
        <v>1</v>
      </c>
      <c r="AQ354" s="119">
        <v>0</v>
      </c>
      <c r="AR354" s="119">
        <v>0</v>
      </c>
      <c r="AS354" s="119">
        <v>0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119">
        <v>0</v>
      </c>
      <c r="AZ354" s="119">
        <v>0</v>
      </c>
      <c r="BA354" s="119">
        <v>0</v>
      </c>
      <c r="BB354" s="119">
        <v>0</v>
      </c>
      <c r="BC354" s="119">
        <v>0</v>
      </c>
      <c r="BD354" s="119">
        <v>0</v>
      </c>
      <c r="BE354" s="119">
        <v>0</v>
      </c>
      <c r="BF354" s="119">
        <v>0</v>
      </c>
      <c r="BG354" s="119">
        <v>0</v>
      </c>
      <c r="BH354" s="119">
        <v>15.8</v>
      </c>
      <c r="BI354" s="119" t="s">
        <v>55</v>
      </c>
      <c r="BJ354" s="119" t="s">
        <v>55</v>
      </c>
      <c r="BK354" s="119" t="s">
        <v>55</v>
      </c>
      <c r="BL354" s="119">
        <v>0</v>
      </c>
      <c r="BM354" s="119" t="s">
        <v>544</v>
      </c>
    </row>
    <row r="355" spans="1:65" s="119" customFormat="1" ht="11.4" x14ac:dyDescent="0.2">
      <c r="A355" s="119" t="s">
        <v>70</v>
      </c>
      <c r="B355" s="119">
        <v>1</v>
      </c>
      <c r="C355" s="119">
        <v>0</v>
      </c>
      <c r="D355" s="119">
        <v>1</v>
      </c>
      <c r="E355" s="119">
        <v>0</v>
      </c>
      <c r="F355" s="119">
        <v>0</v>
      </c>
      <c r="G355" s="119">
        <v>0</v>
      </c>
      <c r="H355" s="119">
        <v>0</v>
      </c>
      <c r="I355" s="119">
        <v>0</v>
      </c>
      <c r="J355" s="119">
        <v>0</v>
      </c>
      <c r="K355" s="119">
        <v>0</v>
      </c>
      <c r="L355" s="119">
        <v>0</v>
      </c>
      <c r="M355" s="119">
        <v>0</v>
      </c>
      <c r="N355" s="119">
        <v>0</v>
      </c>
      <c r="O355" s="119">
        <v>0</v>
      </c>
      <c r="P355" s="119">
        <v>100</v>
      </c>
      <c r="Q355" s="119">
        <v>0</v>
      </c>
      <c r="R355" s="119">
        <v>0</v>
      </c>
      <c r="S355" s="119">
        <v>0</v>
      </c>
      <c r="T355" s="119">
        <v>0</v>
      </c>
      <c r="U355" s="119">
        <v>0</v>
      </c>
      <c r="V355" s="119">
        <v>0</v>
      </c>
      <c r="W355" s="119">
        <v>0</v>
      </c>
      <c r="X355" s="119">
        <v>0</v>
      </c>
      <c r="Y355" s="119">
        <v>0</v>
      </c>
      <c r="Z355" s="119">
        <v>0</v>
      </c>
      <c r="AA355" s="119" t="s">
        <v>56</v>
      </c>
      <c r="AB355" s="119" t="s">
        <v>462</v>
      </c>
      <c r="AC355" s="119" t="s">
        <v>56</v>
      </c>
      <c r="AD355" s="119" t="s">
        <v>56</v>
      </c>
      <c r="AE355" s="119" t="s">
        <v>56</v>
      </c>
      <c r="AF355" s="119" t="s">
        <v>56</v>
      </c>
      <c r="AG355" s="119" t="s">
        <v>56</v>
      </c>
      <c r="AH355" s="119" t="s">
        <v>56</v>
      </c>
      <c r="AI355" s="119" t="s">
        <v>56</v>
      </c>
      <c r="AJ355" s="119" t="s">
        <v>56</v>
      </c>
      <c r="AK355" s="119" t="s">
        <v>56</v>
      </c>
      <c r="AL355" s="119" t="s">
        <v>56</v>
      </c>
      <c r="AM355" s="119">
        <v>0</v>
      </c>
      <c r="AN355" s="119">
        <v>0</v>
      </c>
      <c r="AO355" s="119">
        <v>0</v>
      </c>
      <c r="AP355" s="119">
        <v>0</v>
      </c>
      <c r="AQ355" s="119">
        <v>1</v>
      </c>
      <c r="AR355" s="119">
        <v>0</v>
      </c>
      <c r="AS355" s="119">
        <v>0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119">
        <v>0</v>
      </c>
      <c r="AZ355" s="119">
        <v>0</v>
      </c>
      <c r="BA355" s="119">
        <v>0</v>
      </c>
      <c r="BB355" s="119">
        <v>0</v>
      </c>
      <c r="BC355" s="119">
        <v>0</v>
      </c>
      <c r="BD355" s="119">
        <v>0</v>
      </c>
      <c r="BE355" s="119">
        <v>0</v>
      </c>
      <c r="BF355" s="119">
        <v>0</v>
      </c>
      <c r="BG355" s="119">
        <v>0</v>
      </c>
      <c r="BH355" s="119">
        <v>23</v>
      </c>
      <c r="BI355" s="119" t="s">
        <v>55</v>
      </c>
      <c r="BJ355" s="119" t="s">
        <v>55</v>
      </c>
      <c r="BK355" s="119" t="s">
        <v>55</v>
      </c>
      <c r="BL355" s="119">
        <v>0</v>
      </c>
      <c r="BM355" s="119" t="s">
        <v>545</v>
      </c>
    </row>
    <row r="356" spans="1:65" s="119" customFormat="1" ht="11.4" x14ac:dyDescent="0.2">
      <c r="A356" s="119" t="s">
        <v>71</v>
      </c>
      <c r="B356" s="119">
        <v>0</v>
      </c>
      <c r="C356" s="119">
        <v>0</v>
      </c>
      <c r="D356" s="119">
        <v>0</v>
      </c>
      <c r="E356" s="119">
        <v>0</v>
      </c>
      <c r="F356" s="119">
        <v>0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0</v>
      </c>
      <c r="M356" s="119">
        <v>0</v>
      </c>
      <c r="N356" s="119">
        <v>0</v>
      </c>
      <c r="O356" s="119" t="s">
        <v>55</v>
      </c>
      <c r="P356" s="119" t="s">
        <v>55</v>
      </c>
      <c r="Q356" s="119" t="s">
        <v>55</v>
      </c>
      <c r="R356" s="119" t="s">
        <v>55</v>
      </c>
      <c r="S356" s="119" t="s">
        <v>55</v>
      </c>
      <c r="T356" s="119" t="s">
        <v>55</v>
      </c>
      <c r="U356" s="119" t="s">
        <v>55</v>
      </c>
      <c r="V356" s="119" t="s">
        <v>55</v>
      </c>
      <c r="W356" s="119" t="s">
        <v>55</v>
      </c>
      <c r="X356" s="119" t="s">
        <v>55</v>
      </c>
      <c r="Y356" s="119" t="s">
        <v>55</v>
      </c>
      <c r="Z356" s="119" t="s">
        <v>55</v>
      </c>
      <c r="AA356" s="119" t="s">
        <v>56</v>
      </c>
      <c r="AB356" s="119" t="s">
        <v>56</v>
      </c>
      <c r="AC356" s="119" t="s">
        <v>56</v>
      </c>
      <c r="AD356" s="119" t="s">
        <v>56</v>
      </c>
      <c r="AE356" s="119" t="s">
        <v>56</v>
      </c>
      <c r="AF356" s="119" t="s">
        <v>56</v>
      </c>
      <c r="AG356" s="119" t="s">
        <v>56</v>
      </c>
      <c r="AH356" s="119" t="s">
        <v>56</v>
      </c>
      <c r="AI356" s="119" t="s">
        <v>56</v>
      </c>
      <c r="AJ356" s="119" t="s">
        <v>56</v>
      </c>
      <c r="AK356" s="119" t="s">
        <v>56</v>
      </c>
      <c r="AL356" s="119" t="s">
        <v>56</v>
      </c>
      <c r="AM356" s="119">
        <v>0</v>
      </c>
      <c r="AN356" s="119">
        <v>0</v>
      </c>
      <c r="AO356" s="119">
        <v>0</v>
      </c>
      <c r="AP356" s="119">
        <v>0</v>
      </c>
      <c r="AQ356" s="119">
        <v>0</v>
      </c>
      <c r="AR356" s="119">
        <v>0</v>
      </c>
      <c r="AS356" s="119">
        <v>0</v>
      </c>
      <c r="AT356" s="119">
        <v>0</v>
      </c>
      <c r="AU356" s="119">
        <v>0</v>
      </c>
      <c r="AV356" s="119">
        <v>0</v>
      </c>
      <c r="AW356" s="119">
        <v>0</v>
      </c>
      <c r="AX356" s="119">
        <v>0</v>
      </c>
      <c r="AY356" s="119">
        <v>0</v>
      </c>
      <c r="AZ356" s="119">
        <v>0</v>
      </c>
      <c r="BA356" s="119">
        <v>0</v>
      </c>
      <c r="BB356" s="119">
        <v>0</v>
      </c>
      <c r="BC356" s="119">
        <v>0</v>
      </c>
      <c r="BD356" s="119">
        <v>0</v>
      </c>
      <c r="BE356" s="119">
        <v>0</v>
      </c>
      <c r="BF356" s="119">
        <v>0</v>
      </c>
      <c r="BG356" s="119">
        <v>0</v>
      </c>
      <c r="BH356" s="119" t="s">
        <v>55</v>
      </c>
      <c r="BI356" s="119" t="s">
        <v>55</v>
      </c>
      <c r="BJ356" s="119" t="s">
        <v>55</v>
      </c>
      <c r="BK356" s="119" t="s">
        <v>55</v>
      </c>
      <c r="BL356" s="119">
        <v>0</v>
      </c>
      <c r="BM356" s="119" t="s">
        <v>544</v>
      </c>
    </row>
    <row r="357" spans="1:65" s="119" customFormat="1" ht="11.4" x14ac:dyDescent="0.2">
      <c r="A357" s="119" t="s">
        <v>71</v>
      </c>
      <c r="B357" s="119">
        <v>0</v>
      </c>
      <c r="C357" s="119">
        <v>0</v>
      </c>
      <c r="D357" s="119">
        <v>0</v>
      </c>
      <c r="E357" s="119">
        <v>0</v>
      </c>
      <c r="F357" s="119">
        <v>0</v>
      </c>
      <c r="G357" s="119">
        <v>0</v>
      </c>
      <c r="H357" s="119">
        <v>0</v>
      </c>
      <c r="I357" s="119">
        <v>0</v>
      </c>
      <c r="J357" s="119">
        <v>0</v>
      </c>
      <c r="K357" s="119">
        <v>0</v>
      </c>
      <c r="L357" s="119">
        <v>0</v>
      </c>
      <c r="M357" s="119">
        <v>0</v>
      </c>
      <c r="N357" s="119">
        <v>0</v>
      </c>
      <c r="O357" s="119" t="s">
        <v>55</v>
      </c>
      <c r="P357" s="119" t="s">
        <v>55</v>
      </c>
      <c r="Q357" s="119" t="s">
        <v>55</v>
      </c>
      <c r="R357" s="119" t="s">
        <v>55</v>
      </c>
      <c r="S357" s="119" t="s">
        <v>55</v>
      </c>
      <c r="T357" s="119" t="s">
        <v>55</v>
      </c>
      <c r="U357" s="119" t="s">
        <v>55</v>
      </c>
      <c r="V357" s="119" t="s">
        <v>55</v>
      </c>
      <c r="W357" s="119" t="s">
        <v>55</v>
      </c>
      <c r="X357" s="119" t="s">
        <v>55</v>
      </c>
      <c r="Y357" s="119" t="s">
        <v>55</v>
      </c>
      <c r="Z357" s="119" t="s">
        <v>55</v>
      </c>
      <c r="AA357" s="119" t="s">
        <v>56</v>
      </c>
      <c r="AB357" s="119" t="s">
        <v>56</v>
      </c>
      <c r="AC357" s="119" t="s">
        <v>56</v>
      </c>
      <c r="AD357" s="119" t="s">
        <v>56</v>
      </c>
      <c r="AE357" s="119" t="s">
        <v>56</v>
      </c>
      <c r="AF357" s="119" t="s">
        <v>56</v>
      </c>
      <c r="AG357" s="119" t="s">
        <v>56</v>
      </c>
      <c r="AH357" s="119" t="s">
        <v>56</v>
      </c>
      <c r="AI357" s="119" t="s">
        <v>56</v>
      </c>
      <c r="AJ357" s="119" t="s">
        <v>56</v>
      </c>
      <c r="AK357" s="119" t="s">
        <v>56</v>
      </c>
      <c r="AL357" s="119" t="s">
        <v>56</v>
      </c>
      <c r="AM357" s="119">
        <v>0</v>
      </c>
      <c r="AN357" s="119">
        <v>0</v>
      </c>
      <c r="AO357" s="119">
        <v>0</v>
      </c>
      <c r="AP357" s="119">
        <v>0</v>
      </c>
      <c r="AQ357" s="119">
        <v>0</v>
      </c>
      <c r="AR357" s="119">
        <v>0</v>
      </c>
      <c r="AS357" s="119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119">
        <v>0</v>
      </c>
      <c r="AZ357" s="119">
        <v>0</v>
      </c>
      <c r="BA357" s="119">
        <v>0</v>
      </c>
      <c r="BB357" s="119">
        <v>0</v>
      </c>
      <c r="BC357" s="119">
        <v>0</v>
      </c>
      <c r="BD357" s="119">
        <v>0</v>
      </c>
      <c r="BE357" s="119">
        <v>0</v>
      </c>
      <c r="BF357" s="119">
        <v>0</v>
      </c>
      <c r="BG357" s="119">
        <v>0</v>
      </c>
      <c r="BH357" s="119" t="s">
        <v>55</v>
      </c>
      <c r="BI357" s="119" t="s">
        <v>55</v>
      </c>
      <c r="BJ357" s="119" t="s">
        <v>55</v>
      </c>
      <c r="BK357" s="119" t="s">
        <v>55</v>
      </c>
      <c r="BL357" s="119">
        <v>0</v>
      </c>
      <c r="BM357" s="119" t="s">
        <v>545</v>
      </c>
    </row>
    <row r="358" spans="1:65" s="119" customFormat="1" ht="11.4" x14ac:dyDescent="0.2">
      <c r="A358" s="119" t="s">
        <v>72</v>
      </c>
      <c r="B358" s="119">
        <v>0</v>
      </c>
      <c r="C358" s="119">
        <v>0</v>
      </c>
      <c r="D358" s="119">
        <v>0</v>
      </c>
      <c r="E358" s="119">
        <v>0</v>
      </c>
      <c r="F358" s="119">
        <v>0</v>
      </c>
      <c r="G358" s="119">
        <v>0</v>
      </c>
      <c r="H358" s="119">
        <v>0</v>
      </c>
      <c r="I358" s="119">
        <v>0</v>
      </c>
      <c r="J358" s="119">
        <v>0</v>
      </c>
      <c r="K358" s="119">
        <v>0</v>
      </c>
      <c r="L358" s="119">
        <v>0</v>
      </c>
      <c r="M358" s="119">
        <v>0</v>
      </c>
      <c r="N358" s="119">
        <v>0</v>
      </c>
      <c r="O358" s="119" t="s">
        <v>55</v>
      </c>
      <c r="P358" s="119" t="s">
        <v>55</v>
      </c>
      <c r="Q358" s="119" t="s">
        <v>55</v>
      </c>
      <c r="R358" s="119" t="s">
        <v>55</v>
      </c>
      <c r="S358" s="119" t="s">
        <v>55</v>
      </c>
      <c r="T358" s="119" t="s">
        <v>55</v>
      </c>
      <c r="U358" s="119" t="s">
        <v>55</v>
      </c>
      <c r="V358" s="119" t="s">
        <v>55</v>
      </c>
      <c r="W358" s="119" t="s">
        <v>55</v>
      </c>
      <c r="X358" s="119" t="s">
        <v>55</v>
      </c>
      <c r="Y358" s="119" t="s">
        <v>55</v>
      </c>
      <c r="Z358" s="119" t="s">
        <v>55</v>
      </c>
      <c r="AA358" s="119" t="s">
        <v>56</v>
      </c>
      <c r="AB358" s="119" t="s">
        <v>56</v>
      </c>
      <c r="AC358" s="119" t="s">
        <v>56</v>
      </c>
      <c r="AD358" s="119" t="s">
        <v>56</v>
      </c>
      <c r="AE358" s="119" t="s">
        <v>56</v>
      </c>
      <c r="AF358" s="119" t="s">
        <v>56</v>
      </c>
      <c r="AG358" s="119" t="s">
        <v>56</v>
      </c>
      <c r="AH358" s="119" t="s">
        <v>56</v>
      </c>
      <c r="AI358" s="119" t="s">
        <v>56</v>
      </c>
      <c r="AJ358" s="119" t="s">
        <v>56</v>
      </c>
      <c r="AK358" s="119" t="s">
        <v>56</v>
      </c>
      <c r="AL358" s="119" t="s">
        <v>56</v>
      </c>
      <c r="AM358" s="119">
        <v>0</v>
      </c>
      <c r="AN358" s="119">
        <v>0</v>
      </c>
      <c r="AO358" s="119">
        <v>0</v>
      </c>
      <c r="AP358" s="119">
        <v>0</v>
      </c>
      <c r="AQ358" s="119">
        <v>0</v>
      </c>
      <c r="AR358" s="119">
        <v>0</v>
      </c>
      <c r="AS358" s="119">
        <v>0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119">
        <v>0</v>
      </c>
      <c r="AZ358" s="119">
        <v>0</v>
      </c>
      <c r="BA358" s="119">
        <v>0</v>
      </c>
      <c r="BB358" s="119">
        <v>0</v>
      </c>
      <c r="BC358" s="119">
        <v>0</v>
      </c>
      <c r="BD358" s="119">
        <v>0</v>
      </c>
      <c r="BE358" s="119">
        <v>0</v>
      </c>
      <c r="BF358" s="119">
        <v>0</v>
      </c>
      <c r="BG358" s="119">
        <v>0</v>
      </c>
      <c r="BH358" s="119" t="s">
        <v>55</v>
      </c>
      <c r="BI358" s="119" t="s">
        <v>55</v>
      </c>
      <c r="BJ358" s="119" t="s">
        <v>55</v>
      </c>
      <c r="BK358" s="119" t="s">
        <v>55</v>
      </c>
      <c r="BL358" s="119">
        <v>0</v>
      </c>
      <c r="BM358" s="119" t="s">
        <v>544</v>
      </c>
    </row>
    <row r="359" spans="1:65" s="119" customFormat="1" ht="11.4" x14ac:dyDescent="0.2">
      <c r="A359" s="119" t="s">
        <v>72</v>
      </c>
      <c r="B359" s="119">
        <v>0</v>
      </c>
      <c r="C359" s="119">
        <v>0</v>
      </c>
      <c r="D359" s="119">
        <v>0</v>
      </c>
      <c r="E359" s="119">
        <v>0</v>
      </c>
      <c r="F359" s="119">
        <v>0</v>
      </c>
      <c r="G359" s="119">
        <v>0</v>
      </c>
      <c r="H359" s="119">
        <v>0</v>
      </c>
      <c r="I359" s="119">
        <v>0</v>
      </c>
      <c r="J359" s="119">
        <v>0</v>
      </c>
      <c r="K359" s="119">
        <v>0</v>
      </c>
      <c r="L359" s="119">
        <v>0</v>
      </c>
      <c r="M359" s="119">
        <v>0</v>
      </c>
      <c r="N359" s="119">
        <v>0</v>
      </c>
      <c r="O359" s="119" t="s">
        <v>55</v>
      </c>
      <c r="P359" s="119" t="s">
        <v>55</v>
      </c>
      <c r="Q359" s="119" t="s">
        <v>55</v>
      </c>
      <c r="R359" s="119" t="s">
        <v>55</v>
      </c>
      <c r="S359" s="119" t="s">
        <v>55</v>
      </c>
      <c r="T359" s="119" t="s">
        <v>55</v>
      </c>
      <c r="U359" s="119" t="s">
        <v>55</v>
      </c>
      <c r="V359" s="119" t="s">
        <v>55</v>
      </c>
      <c r="W359" s="119" t="s">
        <v>55</v>
      </c>
      <c r="X359" s="119" t="s">
        <v>55</v>
      </c>
      <c r="Y359" s="119" t="s">
        <v>55</v>
      </c>
      <c r="Z359" s="119" t="s">
        <v>55</v>
      </c>
      <c r="AA359" s="119" t="s">
        <v>56</v>
      </c>
      <c r="AB359" s="119" t="s">
        <v>56</v>
      </c>
      <c r="AC359" s="119" t="s">
        <v>56</v>
      </c>
      <c r="AD359" s="119" t="s">
        <v>56</v>
      </c>
      <c r="AE359" s="119" t="s">
        <v>56</v>
      </c>
      <c r="AF359" s="119" t="s">
        <v>56</v>
      </c>
      <c r="AG359" s="119" t="s">
        <v>56</v>
      </c>
      <c r="AH359" s="119" t="s">
        <v>56</v>
      </c>
      <c r="AI359" s="119" t="s">
        <v>56</v>
      </c>
      <c r="AJ359" s="119" t="s">
        <v>56</v>
      </c>
      <c r="AK359" s="119" t="s">
        <v>56</v>
      </c>
      <c r="AL359" s="119" t="s">
        <v>56</v>
      </c>
      <c r="AM359" s="119">
        <v>0</v>
      </c>
      <c r="AN359" s="119">
        <v>0</v>
      </c>
      <c r="AO359" s="119">
        <v>0</v>
      </c>
      <c r="AP359" s="119">
        <v>0</v>
      </c>
      <c r="AQ359" s="119">
        <v>0</v>
      </c>
      <c r="AR359" s="119">
        <v>0</v>
      </c>
      <c r="AS359" s="119">
        <v>0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119">
        <v>0</v>
      </c>
      <c r="AZ359" s="119">
        <v>0</v>
      </c>
      <c r="BA359" s="119">
        <v>0</v>
      </c>
      <c r="BB359" s="119">
        <v>0</v>
      </c>
      <c r="BC359" s="119">
        <v>0</v>
      </c>
      <c r="BD359" s="119">
        <v>0</v>
      </c>
      <c r="BE359" s="119">
        <v>0</v>
      </c>
      <c r="BF359" s="119">
        <v>0</v>
      </c>
      <c r="BG359" s="119">
        <v>0</v>
      </c>
      <c r="BH359" s="119" t="s">
        <v>55</v>
      </c>
      <c r="BI359" s="119" t="s">
        <v>55</v>
      </c>
      <c r="BJ359" s="119" t="s">
        <v>55</v>
      </c>
      <c r="BK359" s="119" t="s">
        <v>55</v>
      </c>
      <c r="BL359" s="119">
        <v>0</v>
      </c>
      <c r="BM359" s="119" t="s">
        <v>545</v>
      </c>
    </row>
    <row r="360" spans="1:65" s="119" customFormat="1" ht="11.4" x14ac:dyDescent="0.2">
      <c r="A360" s="119" t="s">
        <v>73</v>
      </c>
      <c r="B360" s="119">
        <v>1</v>
      </c>
      <c r="C360" s="119">
        <v>0</v>
      </c>
      <c r="D360" s="119">
        <v>1</v>
      </c>
      <c r="E360" s="119">
        <v>0</v>
      </c>
      <c r="F360" s="119">
        <v>0</v>
      </c>
      <c r="G360" s="119">
        <v>0</v>
      </c>
      <c r="H360" s="119">
        <v>0</v>
      </c>
      <c r="I360" s="119">
        <v>0</v>
      </c>
      <c r="J360" s="119">
        <v>0</v>
      </c>
      <c r="K360" s="119">
        <v>0</v>
      </c>
      <c r="L360" s="119">
        <v>0</v>
      </c>
      <c r="M360" s="119">
        <v>0</v>
      </c>
      <c r="N360" s="119">
        <v>0</v>
      </c>
      <c r="O360" s="119">
        <v>0</v>
      </c>
      <c r="P360" s="119">
        <v>100</v>
      </c>
      <c r="Q360" s="119">
        <v>0</v>
      </c>
      <c r="R360" s="119">
        <v>0</v>
      </c>
      <c r="S360" s="119">
        <v>0</v>
      </c>
      <c r="T360" s="119">
        <v>0</v>
      </c>
      <c r="U360" s="119">
        <v>0</v>
      </c>
      <c r="V360" s="119">
        <v>0</v>
      </c>
      <c r="W360" s="119">
        <v>0</v>
      </c>
      <c r="X360" s="119">
        <v>0</v>
      </c>
      <c r="Y360" s="119">
        <v>0</v>
      </c>
      <c r="Z360" s="119">
        <v>0</v>
      </c>
      <c r="AA360" s="119" t="s">
        <v>56</v>
      </c>
      <c r="AB360" s="119" t="s">
        <v>441</v>
      </c>
      <c r="AC360" s="119" t="s">
        <v>56</v>
      </c>
      <c r="AD360" s="119" t="s">
        <v>56</v>
      </c>
      <c r="AE360" s="119" t="s">
        <v>56</v>
      </c>
      <c r="AF360" s="119" t="s">
        <v>56</v>
      </c>
      <c r="AG360" s="119" t="s">
        <v>56</v>
      </c>
      <c r="AH360" s="119" t="s">
        <v>56</v>
      </c>
      <c r="AI360" s="119" t="s">
        <v>56</v>
      </c>
      <c r="AJ360" s="119" t="s">
        <v>56</v>
      </c>
      <c r="AK360" s="119" t="s">
        <v>56</v>
      </c>
      <c r="AL360" s="119" t="s">
        <v>56</v>
      </c>
      <c r="AM360" s="119">
        <v>0</v>
      </c>
      <c r="AN360" s="119">
        <v>0</v>
      </c>
      <c r="AO360" s="119">
        <v>0</v>
      </c>
      <c r="AP360" s="119">
        <v>0</v>
      </c>
      <c r="AQ360" s="119">
        <v>1</v>
      </c>
      <c r="AR360" s="119">
        <v>0</v>
      </c>
      <c r="AS360" s="119">
        <v>0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119">
        <v>0</v>
      </c>
      <c r="AZ360" s="119">
        <v>0</v>
      </c>
      <c r="BA360" s="119">
        <v>0</v>
      </c>
      <c r="BB360" s="119">
        <v>0</v>
      </c>
      <c r="BC360" s="119">
        <v>0</v>
      </c>
      <c r="BD360" s="119">
        <v>0</v>
      </c>
      <c r="BE360" s="119">
        <v>0</v>
      </c>
      <c r="BF360" s="119">
        <v>0</v>
      </c>
      <c r="BG360" s="119">
        <v>0</v>
      </c>
      <c r="BH360" s="119">
        <v>23.3</v>
      </c>
      <c r="BI360" s="119" t="s">
        <v>55</v>
      </c>
      <c r="BJ360" s="119" t="s">
        <v>55</v>
      </c>
      <c r="BK360" s="119" t="s">
        <v>55</v>
      </c>
      <c r="BL360" s="119">
        <v>0</v>
      </c>
      <c r="BM360" s="119" t="s">
        <v>544</v>
      </c>
    </row>
    <row r="361" spans="1:65" s="119" customFormat="1" ht="11.4" x14ac:dyDescent="0.2">
      <c r="A361" s="119" t="s">
        <v>73</v>
      </c>
      <c r="B361" s="119">
        <v>1</v>
      </c>
      <c r="C361" s="119">
        <v>0</v>
      </c>
      <c r="D361" s="119">
        <v>1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>
        <v>0</v>
      </c>
      <c r="P361" s="119">
        <v>100</v>
      </c>
      <c r="Q361" s="119">
        <v>0</v>
      </c>
      <c r="R361" s="119">
        <v>0</v>
      </c>
      <c r="S361" s="119">
        <v>0</v>
      </c>
      <c r="T361" s="119">
        <v>0</v>
      </c>
      <c r="U361" s="119">
        <v>0</v>
      </c>
      <c r="V361" s="119">
        <v>0</v>
      </c>
      <c r="W361" s="119">
        <v>0</v>
      </c>
      <c r="X361" s="119">
        <v>0</v>
      </c>
      <c r="Y361" s="119">
        <v>0</v>
      </c>
      <c r="Z361" s="119">
        <v>0</v>
      </c>
      <c r="AA361" s="119" t="s">
        <v>56</v>
      </c>
      <c r="AB361" s="119" t="s">
        <v>422</v>
      </c>
      <c r="AC361" s="119" t="s">
        <v>56</v>
      </c>
      <c r="AD361" s="119" t="s">
        <v>56</v>
      </c>
      <c r="AE361" s="119" t="s">
        <v>56</v>
      </c>
      <c r="AF361" s="119" t="s">
        <v>56</v>
      </c>
      <c r="AG361" s="119" t="s">
        <v>56</v>
      </c>
      <c r="AH361" s="119" t="s">
        <v>56</v>
      </c>
      <c r="AI361" s="119" t="s">
        <v>56</v>
      </c>
      <c r="AJ361" s="119" t="s">
        <v>56</v>
      </c>
      <c r="AK361" s="119" t="s">
        <v>56</v>
      </c>
      <c r="AL361" s="119" t="s">
        <v>56</v>
      </c>
      <c r="AM361" s="119">
        <v>0</v>
      </c>
      <c r="AN361" s="119">
        <v>0</v>
      </c>
      <c r="AO361" s="119">
        <v>0</v>
      </c>
      <c r="AP361" s="119">
        <v>0</v>
      </c>
      <c r="AQ361" s="119">
        <v>1</v>
      </c>
      <c r="AR361" s="119">
        <v>0</v>
      </c>
      <c r="AS361" s="119">
        <v>0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119">
        <v>0</v>
      </c>
      <c r="AZ361" s="119">
        <v>0</v>
      </c>
      <c r="BA361" s="119">
        <v>0</v>
      </c>
      <c r="BB361" s="119">
        <v>0</v>
      </c>
      <c r="BC361" s="119">
        <v>0</v>
      </c>
      <c r="BD361" s="119">
        <v>0</v>
      </c>
      <c r="BE361" s="119">
        <v>0</v>
      </c>
      <c r="BF361" s="119">
        <v>0</v>
      </c>
      <c r="BG361" s="119">
        <v>0</v>
      </c>
      <c r="BH361" s="119">
        <v>21.8</v>
      </c>
      <c r="BI361" s="119" t="s">
        <v>55</v>
      </c>
      <c r="BJ361" s="119" t="s">
        <v>55</v>
      </c>
      <c r="BK361" s="119" t="s">
        <v>55</v>
      </c>
      <c r="BL361" s="119">
        <v>0</v>
      </c>
      <c r="BM361" s="119" t="s">
        <v>545</v>
      </c>
    </row>
    <row r="362" spans="1:65" s="119" customFormat="1" ht="11.4" x14ac:dyDescent="0.2">
      <c r="A362" s="119" t="s">
        <v>74</v>
      </c>
      <c r="B362" s="119">
        <v>0</v>
      </c>
      <c r="C362" s="119">
        <v>0</v>
      </c>
      <c r="D362" s="119">
        <v>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 t="s">
        <v>55</v>
      </c>
      <c r="P362" s="119" t="s">
        <v>55</v>
      </c>
      <c r="Q362" s="119" t="s">
        <v>55</v>
      </c>
      <c r="R362" s="119" t="s">
        <v>55</v>
      </c>
      <c r="S362" s="119" t="s">
        <v>55</v>
      </c>
      <c r="T362" s="119" t="s">
        <v>55</v>
      </c>
      <c r="U362" s="119" t="s">
        <v>55</v>
      </c>
      <c r="V362" s="119" t="s">
        <v>55</v>
      </c>
      <c r="W362" s="119" t="s">
        <v>55</v>
      </c>
      <c r="X362" s="119" t="s">
        <v>55</v>
      </c>
      <c r="Y362" s="119" t="s">
        <v>55</v>
      </c>
      <c r="Z362" s="119" t="s">
        <v>55</v>
      </c>
      <c r="AA362" s="119" t="s">
        <v>56</v>
      </c>
      <c r="AB362" s="119" t="s">
        <v>56</v>
      </c>
      <c r="AC362" s="119" t="s">
        <v>56</v>
      </c>
      <c r="AD362" s="119" t="s">
        <v>56</v>
      </c>
      <c r="AE362" s="119" t="s">
        <v>56</v>
      </c>
      <c r="AF362" s="119" t="s">
        <v>56</v>
      </c>
      <c r="AG362" s="119" t="s">
        <v>56</v>
      </c>
      <c r="AH362" s="119" t="s">
        <v>56</v>
      </c>
      <c r="AI362" s="119" t="s">
        <v>56</v>
      </c>
      <c r="AJ362" s="119" t="s">
        <v>56</v>
      </c>
      <c r="AK362" s="119" t="s">
        <v>56</v>
      </c>
      <c r="AL362" s="119" t="s">
        <v>56</v>
      </c>
      <c r="AM362" s="119">
        <v>0</v>
      </c>
      <c r="AN362" s="119">
        <v>0</v>
      </c>
      <c r="AO362" s="119">
        <v>0</v>
      </c>
      <c r="AP362" s="119">
        <v>0</v>
      </c>
      <c r="AQ362" s="119">
        <v>0</v>
      </c>
      <c r="AR362" s="119">
        <v>0</v>
      </c>
      <c r="AS362" s="119">
        <v>0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119">
        <v>0</v>
      </c>
      <c r="AZ362" s="119">
        <v>0</v>
      </c>
      <c r="BA362" s="119">
        <v>0</v>
      </c>
      <c r="BB362" s="119">
        <v>0</v>
      </c>
      <c r="BC362" s="119">
        <v>0</v>
      </c>
      <c r="BD362" s="119">
        <v>0</v>
      </c>
      <c r="BE362" s="119">
        <v>0</v>
      </c>
      <c r="BF362" s="119">
        <v>0</v>
      </c>
      <c r="BG362" s="119">
        <v>0</v>
      </c>
      <c r="BH362" s="119" t="s">
        <v>55</v>
      </c>
      <c r="BI362" s="119" t="s">
        <v>55</v>
      </c>
      <c r="BJ362" s="119" t="s">
        <v>55</v>
      </c>
      <c r="BK362" s="119" t="s">
        <v>55</v>
      </c>
      <c r="BL362" s="119">
        <v>0</v>
      </c>
      <c r="BM362" s="119" t="s">
        <v>544</v>
      </c>
    </row>
    <row r="363" spans="1:65" s="119" customFormat="1" ht="11.4" x14ac:dyDescent="0.2">
      <c r="A363" s="119" t="s">
        <v>74</v>
      </c>
      <c r="B363" s="119">
        <v>0</v>
      </c>
      <c r="C363" s="119">
        <v>0</v>
      </c>
      <c r="D363" s="119">
        <v>0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 t="s">
        <v>55</v>
      </c>
      <c r="P363" s="119" t="s">
        <v>55</v>
      </c>
      <c r="Q363" s="119" t="s">
        <v>55</v>
      </c>
      <c r="R363" s="119" t="s">
        <v>55</v>
      </c>
      <c r="S363" s="119" t="s">
        <v>55</v>
      </c>
      <c r="T363" s="119" t="s">
        <v>55</v>
      </c>
      <c r="U363" s="119" t="s">
        <v>55</v>
      </c>
      <c r="V363" s="119" t="s">
        <v>55</v>
      </c>
      <c r="W363" s="119" t="s">
        <v>55</v>
      </c>
      <c r="X363" s="119" t="s">
        <v>55</v>
      </c>
      <c r="Y363" s="119" t="s">
        <v>55</v>
      </c>
      <c r="Z363" s="119" t="s">
        <v>55</v>
      </c>
      <c r="AA363" s="119" t="s">
        <v>56</v>
      </c>
      <c r="AB363" s="119" t="s">
        <v>56</v>
      </c>
      <c r="AC363" s="119" t="s">
        <v>56</v>
      </c>
      <c r="AD363" s="119" t="s">
        <v>56</v>
      </c>
      <c r="AE363" s="119" t="s">
        <v>56</v>
      </c>
      <c r="AF363" s="119" t="s">
        <v>56</v>
      </c>
      <c r="AG363" s="119" t="s">
        <v>56</v>
      </c>
      <c r="AH363" s="119" t="s">
        <v>56</v>
      </c>
      <c r="AI363" s="119" t="s">
        <v>56</v>
      </c>
      <c r="AJ363" s="119" t="s">
        <v>56</v>
      </c>
      <c r="AK363" s="119" t="s">
        <v>56</v>
      </c>
      <c r="AL363" s="119" t="s">
        <v>56</v>
      </c>
      <c r="AM363" s="119">
        <v>0</v>
      </c>
      <c r="AN363" s="119">
        <v>0</v>
      </c>
      <c r="AO363" s="119">
        <v>0</v>
      </c>
      <c r="AP363" s="119">
        <v>0</v>
      </c>
      <c r="AQ363" s="119">
        <v>0</v>
      </c>
      <c r="AR363" s="119">
        <v>0</v>
      </c>
      <c r="AS363" s="119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119">
        <v>0</v>
      </c>
      <c r="AZ363" s="119">
        <v>0</v>
      </c>
      <c r="BA363" s="119">
        <v>0</v>
      </c>
      <c r="BB363" s="119">
        <v>0</v>
      </c>
      <c r="BC363" s="119">
        <v>0</v>
      </c>
      <c r="BD363" s="119">
        <v>0</v>
      </c>
      <c r="BE363" s="119">
        <v>0</v>
      </c>
      <c r="BF363" s="119">
        <v>0</v>
      </c>
      <c r="BG363" s="119">
        <v>0</v>
      </c>
      <c r="BH363" s="119" t="s">
        <v>55</v>
      </c>
      <c r="BI363" s="119" t="s">
        <v>55</v>
      </c>
      <c r="BJ363" s="119" t="s">
        <v>55</v>
      </c>
      <c r="BK363" s="119" t="s">
        <v>55</v>
      </c>
      <c r="BL363" s="119">
        <v>0</v>
      </c>
      <c r="BM363" s="119" t="s">
        <v>545</v>
      </c>
    </row>
    <row r="364" spans="1:65" s="119" customFormat="1" ht="11.4" x14ac:dyDescent="0.2">
      <c r="A364" s="119" t="s">
        <v>75</v>
      </c>
      <c r="B364" s="119">
        <v>0</v>
      </c>
      <c r="C364" s="119">
        <v>0</v>
      </c>
      <c r="D364" s="119">
        <v>0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 t="s">
        <v>55</v>
      </c>
      <c r="P364" s="119" t="s">
        <v>55</v>
      </c>
      <c r="Q364" s="119" t="s">
        <v>55</v>
      </c>
      <c r="R364" s="119" t="s">
        <v>55</v>
      </c>
      <c r="S364" s="119" t="s">
        <v>55</v>
      </c>
      <c r="T364" s="119" t="s">
        <v>55</v>
      </c>
      <c r="U364" s="119" t="s">
        <v>55</v>
      </c>
      <c r="V364" s="119" t="s">
        <v>55</v>
      </c>
      <c r="W364" s="119" t="s">
        <v>55</v>
      </c>
      <c r="X364" s="119" t="s">
        <v>55</v>
      </c>
      <c r="Y364" s="119" t="s">
        <v>55</v>
      </c>
      <c r="Z364" s="119" t="s">
        <v>55</v>
      </c>
      <c r="AA364" s="119" t="s">
        <v>56</v>
      </c>
      <c r="AB364" s="119" t="s">
        <v>56</v>
      </c>
      <c r="AC364" s="119" t="s">
        <v>56</v>
      </c>
      <c r="AD364" s="119" t="s">
        <v>56</v>
      </c>
      <c r="AE364" s="119" t="s">
        <v>56</v>
      </c>
      <c r="AF364" s="119" t="s">
        <v>56</v>
      </c>
      <c r="AG364" s="119" t="s">
        <v>56</v>
      </c>
      <c r="AH364" s="119" t="s">
        <v>56</v>
      </c>
      <c r="AI364" s="119" t="s">
        <v>56</v>
      </c>
      <c r="AJ364" s="119" t="s">
        <v>56</v>
      </c>
      <c r="AK364" s="119" t="s">
        <v>56</v>
      </c>
      <c r="AL364" s="119" t="s">
        <v>56</v>
      </c>
      <c r="AM364" s="119">
        <v>0</v>
      </c>
      <c r="AN364" s="119">
        <v>0</v>
      </c>
      <c r="AO364" s="119">
        <v>0</v>
      </c>
      <c r="AP364" s="119">
        <v>0</v>
      </c>
      <c r="AQ364" s="119">
        <v>0</v>
      </c>
      <c r="AR364" s="119">
        <v>0</v>
      </c>
      <c r="AS364" s="119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119">
        <v>0</v>
      </c>
      <c r="AZ364" s="119">
        <v>0</v>
      </c>
      <c r="BA364" s="119">
        <v>0</v>
      </c>
      <c r="BB364" s="119">
        <v>0</v>
      </c>
      <c r="BC364" s="119">
        <v>0</v>
      </c>
      <c r="BD364" s="119">
        <v>0</v>
      </c>
      <c r="BE364" s="119">
        <v>0</v>
      </c>
      <c r="BF364" s="119">
        <v>0</v>
      </c>
      <c r="BG364" s="119">
        <v>0</v>
      </c>
      <c r="BH364" s="119" t="s">
        <v>55</v>
      </c>
      <c r="BI364" s="119" t="s">
        <v>55</v>
      </c>
      <c r="BJ364" s="119" t="s">
        <v>55</v>
      </c>
      <c r="BK364" s="119" t="s">
        <v>55</v>
      </c>
      <c r="BL364" s="119">
        <v>0</v>
      </c>
      <c r="BM364" s="119" t="s">
        <v>544</v>
      </c>
    </row>
    <row r="365" spans="1:65" s="119" customFormat="1" ht="11.4" x14ac:dyDescent="0.2">
      <c r="A365" s="119" t="s">
        <v>75</v>
      </c>
      <c r="B365" s="119">
        <v>0</v>
      </c>
      <c r="C365" s="119">
        <v>0</v>
      </c>
      <c r="D365" s="119">
        <v>0</v>
      </c>
      <c r="E365" s="119">
        <v>0</v>
      </c>
      <c r="F365" s="119">
        <v>0</v>
      </c>
      <c r="G365" s="119">
        <v>0</v>
      </c>
      <c r="H365" s="119">
        <v>0</v>
      </c>
      <c r="I365" s="119">
        <v>0</v>
      </c>
      <c r="J365" s="119">
        <v>0</v>
      </c>
      <c r="K365" s="119">
        <v>0</v>
      </c>
      <c r="L365" s="119">
        <v>0</v>
      </c>
      <c r="M365" s="119">
        <v>0</v>
      </c>
      <c r="N365" s="119">
        <v>0</v>
      </c>
      <c r="O365" s="119" t="s">
        <v>55</v>
      </c>
      <c r="P365" s="119" t="s">
        <v>55</v>
      </c>
      <c r="Q365" s="119" t="s">
        <v>55</v>
      </c>
      <c r="R365" s="119" t="s">
        <v>55</v>
      </c>
      <c r="S365" s="119" t="s">
        <v>55</v>
      </c>
      <c r="T365" s="119" t="s">
        <v>55</v>
      </c>
      <c r="U365" s="119" t="s">
        <v>55</v>
      </c>
      <c r="V365" s="119" t="s">
        <v>55</v>
      </c>
      <c r="W365" s="119" t="s">
        <v>55</v>
      </c>
      <c r="X365" s="119" t="s">
        <v>55</v>
      </c>
      <c r="Y365" s="119" t="s">
        <v>55</v>
      </c>
      <c r="Z365" s="119" t="s">
        <v>55</v>
      </c>
      <c r="AA365" s="119" t="s">
        <v>56</v>
      </c>
      <c r="AB365" s="119" t="s">
        <v>56</v>
      </c>
      <c r="AC365" s="119" t="s">
        <v>56</v>
      </c>
      <c r="AD365" s="119" t="s">
        <v>56</v>
      </c>
      <c r="AE365" s="119" t="s">
        <v>56</v>
      </c>
      <c r="AF365" s="119" t="s">
        <v>56</v>
      </c>
      <c r="AG365" s="119" t="s">
        <v>56</v>
      </c>
      <c r="AH365" s="119" t="s">
        <v>56</v>
      </c>
      <c r="AI365" s="119" t="s">
        <v>56</v>
      </c>
      <c r="AJ365" s="119" t="s">
        <v>56</v>
      </c>
      <c r="AK365" s="119" t="s">
        <v>56</v>
      </c>
      <c r="AL365" s="119" t="s">
        <v>56</v>
      </c>
      <c r="AM365" s="119">
        <v>0</v>
      </c>
      <c r="AN365" s="119">
        <v>0</v>
      </c>
      <c r="AO365" s="119">
        <v>0</v>
      </c>
      <c r="AP365" s="119">
        <v>0</v>
      </c>
      <c r="AQ365" s="119">
        <v>0</v>
      </c>
      <c r="AR365" s="119">
        <v>0</v>
      </c>
      <c r="AS365" s="119">
        <v>0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119">
        <v>0</v>
      </c>
      <c r="AZ365" s="119">
        <v>0</v>
      </c>
      <c r="BA365" s="119">
        <v>0</v>
      </c>
      <c r="BB365" s="119">
        <v>0</v>
      </c>
      <c r="BC365" s="119">
        <v>0</v>
      </c>
      <c r="BD365" s="119">
        <v>0</v>
      </c>
      <c r="BE365" s="119">
        <v>0</v>
      </c>
      <c r="BF365" s="119">
        <v>0</v>
      </c>
      <c r="BG365" s="119">
        <v>0</v>
      </c>
      <c r="BH365" s="119" t="s">
        <v>55</v>
      </c>
      <c r="BI365" s="119" t="s">
        <v>55</v>
      </c>
      <c r="BJ365" s="119" t="s">
        <v>55</v>
      </c>
      <c r="BK365" s="119" t="s">
        <v>55</v>
      </c>
      <c r="BL365" s="119">
        <v>0</v>
      </c>
      <c r="BM365" s="119" t="s">
        <v>545</v>
      </c>
    </row>
    <row r="366" spans="1:65" s="119" customFormat="1" ht="11.4" x14ac:dyDescent="0.2">
      <c r="A366" s="119" t="s">
        <v>76</v>
      </c>
      <c r="B366" s="119">
        <v>0</v>
      </c>
      <c r="C366" s="119">
        <v>0</v>
      </c>
      <c r="D366" s="119">
        <v>0</v>
      </c>
      <c r="E366" s="119">
        <v>0</v>
      </c>
      <c r="F366" s="119">
        <v>0</v>
      </c>
      <c r="G366" s="119">
        <v>0</v>
      </c>
      <c r="H366" s="119">
        <v>0</v>
      </c>
      <c r="I366" s="119">
        <v>0</v>
      </c>
      <c r="J366" s="119">
        <v>0</v>
      </c>
      <c r="K366" s="119">
        <v>0</v>
      </c>
      <c r="L366" s="119">
        <v>0</v>
      </c>
      <c r="M366" s="119">
        <v>0</v>
      </c>
      <c r="N366" s="119">
        <v>0</v>
      </c>
      <c r="O366" s="119" t="s">
        <v>55</v>
      </c>
      <c r="P366" s="119" t="s">
        <v>55</v>
      </c>
      <c r="Q366" s="119" t="s">
        <v>55</v>
      </c>
      <c r="R366" s="119" t="s">
        <v>55</v>
      </c>
      <c r="S366" s="119" t="s">
        <v>55</v>
      </c>
      <c r="T366" s="119" t="s">
        <v>55</v>
      </c>
      <c r="U366" s="119" t="s">
        <v>55</v>
      </c>
      <c r="V366" s="119" t="s">
        <v>55</v>
      </c>
      <c r="W366" s="119" t="s">
        <v>55</v>
      </c>
      <c r="X366" s="119" t="s">
        <v>55</v>
      </c>
      <c r="Y366" s="119" t="s">
        <v>55</v>
      </c>
      <c r="Z366" s="119" t="s">
        <v>55</v>
      </c>
      <c r="AA366" s="119" t="s">
        <v>56</v>
      </c>
      <c r="AB366" s="119" t="s">
        <v>56</v>
      </c>
      <c r="AC366" s="119" t="s">
        <v>56</v>
      </c>
      <c r="AD366" s="119" t="s">
        <v>56</v>
      </c>
      <c r="AE366" s="119" t="s">
        <v>56</v>
      </c>
      <c r="AF366" s="119" t="s">
        <v>56</v>
      </c>
      <c r="AG366" s="119" t="s">
        <v>56</v>
      </c>
      <c r="AH366" s="119" t="s">
        <v>56</v>
      </c>
      <c r="AI366" s="119" t="s">
        <v>56</v>
      </c>
      <c r="AJ366" s="119" t="s">
        <v>56</v>
      </c>
      <c r="AK366" s="119" t="s">
        <v>56</v>
      </c>
      <c r="AL366" s="119" t="s">
        <v>56</v>
      </c>
      <c r="AM366" s="119">
        <v>0</v>
      </c>
      <c r="AN366" s="119">
        <v>0</v>
      </c>
      <c r="AO366" s="119">
        <v>0</v>
      </c>
      <c r="AP366" s="119">
        <v>0</v>
      </c>
      <c r="AQ366" s="119">
        <v>0</v>
      </c>
      <c r="AR366" s="119">
        <v>0</v>
      </c>
      <c r="AS366" s="119">
        <v>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119">
        <v>0</v>
      </c>
      <c r="AZ366" s="119">
        <v>0</v>
      </c>
      <c r="BA366" s="119">
        <v>0</v>
      </c>
      <c r="BB366" s="119">
        <v>0</v>
      </c>
      <c r="BC366" s="119">
        <v>0</v>
      </c>
      <c r="BD366" s="119">
        <v>0</v>
      </c>
      <c r="BE366" s="119">
        <v>0</v>
      </c>
      <c r="BF366" s="119">
        <v>0</v>
      </c>
      <c r="BG366" s="119">
        <v>0</v>
      </c>
      <c r="BH366" s="119" t="s">
        <v>55</v>
      </c>
      <c r="BI366" s="119" t="s">
        <v>55</v>
      </c>
      <c r="BJ366" s="119" t="s">
        <v>55</v>
      </c>
      <c r="BK366" s="119" t="s">
        <v>55</v>
      </c>
      <c r="BL366" s="119">
        <v>0</v>
      </c>
      <c r="BM366" s="119" t="s">
        <v>544</v>
      </c>
    </row>
    <row r="367" spans="1:65" s="119" customFormat="1" ht="11.4" x14ac:dyDescent="0.2">
      <c r="A367" s="119" t="s">
        <v>76</v>
      </c>
      <c r="B367" s="119">
        <v>0</v>
      </c>
      <c r="C367" s="119">
        <v>0</v>
      </c>
      <c r="D367" s="119">
        <v>0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 t="s">
        <v>55</v>
      </c>
      <c r="P367" s="119" t="s">
        <v>55</v>
      </c>
      <c r="Q367" s="119" t="s">
        <v>55</v>
      </c>
      <c r="R367" s="119" t="s">
        <v>55</v>
      </c>
      <c r="S367" s="119" t="s">
        <v>55</v>
      </c>
      <c r="T367" s="119" t="s">
        <v>55</v>
      </c>
      <c r="U367" s="119" t="s">
        <v>55</v>
      </c>
      <c r="V367" s="119" t="s">
        <v>55</v>
      </c>
      <c r="W367" s="119" t="s">
        <v>55</v>
      </c>
      <c r="X367" s="119" t="s">
        <v>55</v>
      </c>
      <c r="Y367" s="119" t="s">
        <v>55</v>
      </c>
      <c r="Z367" s="119" t="s">
        <v>55</v>
      </c>
      <c r="AA367" s="119" t="s">
        <v>56</v>
      </c>
      <c r="AB367" s="119" t="s">
        <v>56</v>
      </c>
      <c r="AC367" s="119" t="s">
        <v>56</v>
      </c>
      <c r="AD367" s="119" t="s">
        <v>56</v>
      </c>
      <c r="AE367" s="119" t="s">
        <v>56</v>
      </c>
      <c r="AF367" s="119" t="s">
        <v>56</v>
      </c>
      <c r="AG367" s="119" t="s">
        <v>56</v>
      </c>
      <c r="AH367" s="119" t="s">
        <v>56</v>
      </c>
      <c r="AI367" s="119" t="s">
        <v>56</v>
      </c>
      <c r="AJ367" s="119" t="s">
        <v>56</v>
      </c>
      <c r="AK367" s="119" t="s">
        <v>56</v>
      </c>
      <c r="AL367" s="119" t="s">
        <v>56</v>
      </c>
      <c r="AM367" s="119">
        <v>0</v>
      </c>
      <c r="AN367" s="119">
        <v>0</v>
      </c>
      <c r="AO367" s="119">
        <v>0</v>
      </c>
      <c r="AP367" s="119">
        <v>0</v>
      </c>
      <c r="AQ367" s="119">
        <v>0</v>
      </c>
      <c r="AR367" s="119">
        <v>0</v>
      </c>
      <c r="AS367" s="119">
        <v>0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119">
        <v>0</v>
      </c>
      <c r="AZ367" s="119">
        <v>0</v>
      </c>
      <c r="BA367" s="119">
        <v>0</v>
      </c>
      <c r="BB367" s="119">
        <v>0</v>
      </c>
      <c r="BC367" s="119">
        <v>0</v>
      </c>
      <c r="BD367" s="119">
        <v>0</v>
      </c>
      <c r="BE367" s="119">
        <v>0</v>
      </c>
      <c r="BF367" s="119">
        <v>0</v>
      </c>
      <c r="BG367" s="119">
        <v>0</v>
      </c>
      <c r="BH367" s="119" t="s">
        <v>55</v>
      </c>
      <c r="BI367" s="119" t="s">
        <v>55</v>
      </c>
      <c r="BJ367" s="119" t="s">
        <v>55</v>
      </c>
      <c r="BK367" s="119" t="s">
        <v>55</v>
      </c>
      <c r="BL367" s="119">
        <v>0</v>
      </c>
      <c r="BM367" s="119" t="s">
        <v>545</v>
      </c>
    </row>
    <row r="368" spans="1:65" s="119" customFormat="1" ht="11.4" x14ac:dyDescent="0.2">
      <c r="A368" s="119" t="s">
        <v>77</v>
      </c>
      <c r="B368" s="119">
        <v>1</v>
      </c>
      <c r="C368" s="119">
        <v>0</v>
      </c>
      <c r="D368" s="119">
        <v>1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100</v>
      </c>
      <c r="Q368" s="119">
        <v>0</v>
      </c>
      <c r="R368" s="119">
        <v>0</v>
      </c>
      <c r="S368" s="119">
        <v>0</v>
      </c>
      <c r="T368" s="119">
        <v>0</v>
      </c>
      <c r="U368" s="119">
        <v>0</v>
      </c>
      <c r="V368" s="119">
        <v>0</v>
      </c>
      <c r="W368" s="119">
        <v>0</v>
      </c>
      <c r="X368" s="119">
        <v>0</v>
      </c>
      <c r="Y368" s="119">
        <v>0</v>
      </c>
      <c r="Z368" s="119">
        <v>0</v>
      </c>
      <c r="AA368" s="119" t="s">
        <v>56</v>
      </c>
      <c r="AB368" s="119" t="s">
        <v>479</v>
      </c>
      <c r="AC368" s="119" t="s">
        <v>56</v>
      </c>
      <c r="AD368" s="119" t="s">
        <v>56</v>
      </c>
      <c r="AE368" s="119" t="s">
        <v>56</v>
      </c>
      <c r="AF368" s="119" t="s">
        <v>56</v>
      </c>
      <c r="AG368" s="119" t="s">
        <v>56</v>
      </c>
      <c r="AH368" s="119" t="s">
        <v>56</v>
      </c>
      <c r="AI368" s="119" t="s">
        <v>56</v>
      </c>
      <c r="AJ368" s="119" t="s">
        <v>56</v>
      </c>
      <c r="AK368" s="119" t="s">
        <v>56</v>
      </c>
      <c r="AL368" s="119" t="s">
        <v>56</v>
      </c>
      <c r="AM368" s="119">
        <v>0</v>
      </c>
      <c r="AN368" s="119">
        <v>0</v>
      </c>
      <c r="AO368" s="119">
        <v>0</v>
      </c>
      <c r="AP368" s="119">
        <v>0</v>
      </c>
      <c r="AQ368" s="119">
        <v>0</v>
      </c>
      <c r="AR368" s="119">
        <v>1</v>
      </c>
      <c r="AS368" s="119">
        <v>0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119">
        <v>0</v>
      </c>
      <c r="AZ368" s="119">
        <v>0</v>
      </c>
      <c r="BA368" s="119">
        <v>0</v>
      </c>
      <c r="BB368" s="119">
        <v>0</v>
      </c>
      <c r="BC368" s="119">
        <v>0</v>
      </c>
      <c r="BD368" s="119">
        <v>0</v>
      </c>
      <c r="BE368" s="119">
        <v>0</v>
      </c>
      <c r="BF368" s="119">
        <v>0</v>
      </c>
      <c r="BG368" s="119">
        <v>0</v>
      </c>
      <c r="BH368" s="119">
        <v>25.9</v>
      </c>
      <c r="BI368" s="119" t="s">
        <v>55</v>
      </c>
      <c r="BJ368" s="119" t="s">
        <v>55</v>
      </c>
      <c r="BK368" s="119" t="s">
        <v>55</v>
      </c>
      <c r="BL368" s="119">
        <v>0</v>
      </c>
      <c r="BM368" s="119" t="s">
        <v>544</v>
      </c>
    </row>
    <row r="369" spans="1:65" s="119" customFormat="1" ht="11.4" x14ac:dyDescent="0.2">
      <c r="A369" s="119" t="s">
        <v>77</v>
      </c>
      <c r="B369" s="119">
        <v>2</v>
      </c>
      <c r="C369" s="119">
        <v>0</v>
      </c>
      <c r="D369" s="119">
        <v>2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100</v>
      </c>
      <c r="Q369" s="119">
        <v>0</v>
      </c>
      <c r="R369" s="119">
        <v>0</v>
      </c>
      <c r="S369" s="119">
        <v>0</v>
      </c>
      <c r="T369" s="119">
        <v>0</v>
      </c>
      <c r="U369" s="119">
        <v>0</v>
      </c>
      <c r="V369" s="119">
        <v>0</v>
      </c>
      <c r="W369" s="119">
        <v>0</v>
      </c>
      <c r="X369" s="119">
        <v>0</v>
      </c>
      <c r="Y369" s="119">
        <v>0</v>
      </c>
      <c r="Z369" s="119">
        <v>0</v>
      </c>
      <c r="AA369" s="119" t="s">
        <v>56</v>
      </c>
      <c r="AB369" s="119" t="s">
        <v>452</v>
      </c>
      <c r="AC369" s="119" t="s">
        <v>56</v>
      </c>
      <c r="AD369" s="119" t="s">
        <v>56</v>
      </c>
      <c r="AE369" s="119" t="s">
        <v>56</v>
      </c>
      <c r="AF369" s="119" t="s">
        <v>56</v>
      </c>
      <c r="AG369" s="119" t="s">
        <v>56</v>
      </c>
      <c r="AH369" s="119" t="s">
        <v>56</v>
      </c>
      <c r="AI369" s="119" t="s">
        <v>56</v>
      </c>
      <c r="AJ369" s="119" t="s">
        <v>56</v>
      </c>
      <c r="AK369" s="119" t="s">
        <v>56</v>
      </c>
      <c r="AL369" s="119" t="s">
        <v>56</v>
      </c>
      <c r="AM369" s="119">
        <v>0</v>
      </c>
      <c r="AN369" s="119">
        <v>0</v>
      </c>
      <c r="AO369" s="119">
        <v>0</v>
      </c>
      <c r="AP369" s="119">
        <v>0</v>
      </c>
      <c r="AQ369" s="119">
        <v>1</v>
      </c>
      <c r="AR369" s="119">
        <v>1</v>
      </c>
      <c r="AS369" s="119">
        <v>0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119">
        <v>0</v>
      </c>
      <c r="AZ369" s="119">
        <v>0</v>
      </c>
      <c r="BA369" s="119">
        <v>0</v>
      </c>
      <c r="BB369" s="119">
        <v>0</v>
      </c>
      <c r="BC369" s="119">
        <v>0</v>
      </c>
      <c r="BD369" s="119">
        <v>0</v>
      </c>
      <c r="BE369" s="119">
        <v>0</v>
      </c>
      <c r="BF369" s="119">
        <v>0</v>
      </c>
      <c r="BG369" s="119">
        <v>0</v>
      </c>
      <c r="BH369" s="119">
        <v>24.2</v>
      </c>
      <c r="BI369" s="119" t="s">
        <v>55</v>
      </c>
      <c r="BJ369" s="119" t="s">
        <v>55</v>
      </c>
      <c r="BK369" s="119" t="s">
        <v>55</v>
      </c>
      <c r="BL369" s="119">
        <v>0</v>
      </c>
      <c r="BM369" s="119" t="s">
        <v>545</v>
      </c>
    </row>
    <row r="370" spans="1:65" s="119" customFormat="1" ht="11.4" x14ac:dyDescent="0.2">
      <c r="A370" s="119" t="s">
        <v>78</v>
      </c>
      <c r="B370" s="119">
        <v>0</v>
      </c>
      <c r="C370" s="119">
        <v>0</v>
      </c>
      <c r="D370" s="119">
        <v>0</v>
      </c>
      <c r="E370" s="119">
        <v>0</v>
      </c>
      <c r="F370" s="119">
        <v>0</v>
      </c>
      <c r="G370" s="119">
        <v>0</v>
      </c>
      <c r="H370" s="119">
        <v>0</v>
      </c>
      <c r="I370" s="119">
        <v>0</v>
      </c>
      <c r="J370" s="119">
        <v>0</v>
      </c>
      <c r="K370" s="119">
        <v>0</v>
      </c>
      <c r="L370" s="119">
        <v>0</v>
      </c>
      <c r="M370" s="119">
        <v>0</v>
      </c>
      <c r="N370" s="119">
        <v>0</v>
      </c>
      <c r="O370" s="119" t="s">
        <v>55</v>
      </c>
      <c r="P370" s="119" t="s">
        <v>55</v>
      </c>
      <c r="Q370" s="119" t="s">
        <v>55</v>
      </c>
      <c r="R370" s="119" t="s">
        <v>55</v>
      </c>
      <c r="S370" s="119" t="s">
        <v>55</v>
      </c>
      <c r="T370" s="119" t="s">
        <v>55</v>
      </c>
      <c r="U370" s="119" t="s">
        <v>55</v>
      </c>
      <c r="V370" s="119" t="s">
        <v>55</v>
      </c>
      <c r="W370" s="119" t="s">
        <v>55</v>
      </c>
      <c r="X370" s="119" t="s">
        <v>55</v>
      </c>
      <c r="Y370" s="119" t="s">
        <v>55</v>
      </c>
      <c r="Z370" s="119" t="s">
        <v>55</v>
      </c>
      <c r="AA370" s="119" t="s">
        <v>56</v>
      </c>
      <c r="AB370" s="119" t="s">
        <v>56</v>
      </c>
      <c r="AC370" s="119" t="s">
        <v>56</v>
      </c>
      <c r="AD370" s="119" t="s">
        <v>56</v>
      </c>
      <c r="AE370" s="119" t="s">
        <v>56</v>
      </c>
      <c r="AF370" s="119" t="s">
        <v>56</v>
      </c>
      <c r="AG370" s="119" t="s">
        <v>56</v>
      </c>
      <c r="AH370" s="119" t="s">
        <v>56</v>
      </c>
      <c r="AI370" s="119" t="s">
        <v>56</v>
      </c>
      <c r="AJ370" s="119" t="s">
        <v>56</v>
      </c>
      <c r="AK370" s="119" t="s">
        <v>56</v>
      </c>
      <c r="AL370" s="119" t="s">
        <v>56</v>
      </c>
      <c r="AM370" s="119">
        <v>0</v>
      </c>
      <c r="AN370" s="119">
        <v>0</v>
      </c>
      <c r="AO370" s="119">
        <v>0</v>
      </c>
      <c r="AP370" s="119">
        <v>0</v>
      </c>
      <c r="AQ370" s="119">
        <v>0</v>
      </c>
      <c r="AR370" s="119">
        <v>0</v>
      </c>
      <c r="AS370" s="119">
        <v>0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119">
        <v>0</v>
      </c>
      <c r="AZ370" s="119">
        <v>0</v>
      </c>
      <c r="BA370" s="119">
        <v>0</v>
      </c>
      <c r="BB370" s="119">
        <v>0</v>
      </c>
      <c r="BC370" s="119">
        <v>0</v>
      </c>
      <c r="BD370" s="119">
        <v>0</v>
      </c>
      <c r="BE370" s="119">
        <v>0</v>
      </c>
      <c r="BF370" s="119">
        <v>0</v>
      </c>
      <c r="BG370" s="119">
        <v>0</v>
      </c>
      <c r="BH370" s="119" t="s">
        <v>55</v>
      </c>
      <c r="BI370" s="119" t="s">
        <v>55</v>
      </c>
      <c r="BJ370" s="119" t="s">
        <v>55</v>
      </c>
      <c r="BK370" s="119" t="s">
        <v>55</v>
      </c>
      <c r="BL370" s="119">
        <v>0</v>
      </c>
      <c r="BM370" s="119" t="s">
        <v>544</v>
      </c>
    </row>
    <row r="371" spans="1:65" s="119" customFormat="1" ht="11.4" x14ac:dyDescent="0.2">
      <c r="A371" s="119" t="s">
        <v>78</v>
      </c>
      <c r="B371" s="119">
        <v>0</v>
      </c>
      <c r="C371" s="119">
        <v>0</v>
      </c>
      <c r="D371" s="119">
        <v>0</v>
      </c>
      <c r="E371" s="119">
        <v>0</v>
      </c>
      <c r="F371" s="119">
        <v>0</v>
      </c>
      <c r="G371" s="119">
        <v>0</v>
      </c>
      <c r="H371" s="119">
        <v>0</v>
      </c>
      <c r="I371" s="119">
        <v>0</v>
      </c>
      <c r="J371" s="119">
        <v>0</v>
      </c>
      <c r="K371" s="119">
        <v>0</v>
      </c>
      <c r="L371" s="119">
        <v>0</v>
      </c>
      <c r="M371" s="119">
        <v>0</v>
      </c>
      <c r="N371" s="119">
        <v>0</v>
      </c>
      <c r="O371" s="119" t="s">
        <v>55</v>
      </c>
      <c r="P371" s="119" t="s">
        <v>55</v>
      </c>
      <c r="Q371" s="119" t="s">
        <v>55</v>
      </c>
      <c r="R371" s="119" t="s">
        <v>55</v>
      </c>
      <c r="S371" s="119" t="s">
        <v>55</v>
      </c>
      <c r="T371" s="119" t="s">
        <v>55</v>
      </c>
      <c r="U371" s="119" t="s">
        <v>55</v>
      </c>
      <c r="V371" s="119" t="s">
        <v>55</v>
      </c>
      <c r="W371" s="119" t="s">
        <v>55</v>
      </c>
      <c r="X371" s="119" t="s">
        <v>55</v>
      </c>
      <c r="Y371" s="119" t="s">
        <v>55</v>
      </c>
      <c r="Z371" s="119" t="s">
        <v>55</v>
      </c>
      <c r="AA371" s="119" t="s">
        <v>56</v>
      </c>
      <c r="AB371" s="119" t="s">
        <v>56</v>
      </c>
      <c r="AC371" s="119" t="s">
        <v>56</v>
      </c>
      <c r="AD371" s="119" t="s">
        <v>56</v>
      </c>
      <c r="AE371" s="119" t="s">
        <v>56</v>
      </c>
      <c r="AF371" s="119" t="s">
        <v>56</v>
      </c>
      <c r="AG371" s="119" t="s">
        <v>56</v>
      </c>
      <c r="AH371" s="119" t="s">
        <v>56</v>
      </c>
      <c r="AI371" s="119" t="s">
        <v>56</v>
      </c>
      <c r="AJ371" s="119" t="s">
        <v>56</v>
      </c>
      <c r="AK371" s="119" t="s">
        <v>56</v>
      </c>
      <c r="AL371" s="119" t="s">
        <v>56</v>
      </c>
      <c r="AM371" s="119">
        <v>0</v>
      </c>
      <c r="AN371" s="119">
        <v>0</v>
      </c>
      <c r="AO371" s="119">
        <v>0</v>
      </c>
      <c r="AP371" s="119">
        <v>0</v>
      </c>
      <c r="AQ371" s="119">
        <v>0</v>
      </c>
      <c r="AR371" s="119">
        <v>0</v>
      </c>
      <c r="AS371" s="119">
        <v>0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119">
        <v>0</v>
      </c>
      <c r="AZ371" s="119">
        <v>0</v>
      </c>
      <c r="BA371" s="119">
        <v>0</v>
      </c>
      <c r="BB371" s="119">
        <v>0</v>
      </c>
      <c r="BC371" s="119">
        <v>0</v>
      </c>
      <c r="BD371" s="119">
        <v>0</v>
      </c>
      <c r="BE371" s="119">
        <v>0</v>
      </c>
      <c r="BF371" s="119">
        <v>0</v>
      </c>
      <c r="BG371" s="119">
        <v>0</v>
      </c>
      <c r="BH371" s="119" t="s">
        <v>55</v>
      </c>
      <c r="BI371" s="119" t="s">
        <v>55</v>
      </c>
      <c r="BJ371" s="119" t="s">
        <v>55</v>
      </c>
      <c r="BK371" s="119" t="s">
        <v>55</v>
      </c>
      <c r="BL371" s="119">
        <v>0</v>
      </c>
      <c r="BM371" s="119" t="s">
        <v>545</v>
      </c>
    </row>
    <row r="372" spans="1:65" s="119" customFormat="1" ht="11.4" x14ac:dyDescent="0.2">
      <c r="A372" s="119" t="s">
        <v>80</v>
      </c>
      <c r="B372" s="119">
        <v>0</v>
      </c>
      <c r="C372" s="119">
        <v>0</v>
      </c>
      <c r="D372" s="119">
        <v>0</v>
      </c>
      <c r="E372" s="119">
        <v>0</v>
      </c>
      <c r="F372" s="119">
        <v>0</v>
      </c>
      <c r="G372" s="119">
        <v>0</v>
      </c>
      <c r="H372" s="119">
        <v>0</v>
      </c>
      <c r="I372" s="119">
        <v>0</v>
      </c>
      <c r="J372" s="119">
        <v>0</v>
      </c>
      <c r="K372" s="119">
        <v>0</v>
      </c>
      <c r="L372" s="119">
        <v>0</v>
      </c>
      <c r="M372" s="119">
        <v>0</v>
      </c>
      <c r="N372" s="119">
        <v>0</v>
      </c>
      <c r="O372" s="119" t="s">
        <v>55</v>
      </c>
      <c r="P372" s="119" t="s">
        <v>55</v>
      </c>
      <c r="Q372" s="119" t="s">
        <v>55</v>
      </c>
      <c r="R372" s="119" t="s">
        <v>55</v>
      </c>
      <c r="S372" s="119" t="s">
        <v>55</v>
      </c>
      <c r="T372" s="119" t="s">
        <v>55</v>
      </c>
      <c r="U372" s="119" t="s">
        <v>55</v>
      </c>
      <c r="V372" s="119" t="s">
        <v>55</v>
      </c>
      <c r="W372" s="119" t="s">
        <v>55</v>
      </c>
      <c r="X372" s="119" t="s">
        <v>55</v>
      </c>
      <c r="Y372" s="119" t="s">
        <v>55</v>
      </c>
      <c r="Z372" s="119" t="s">
        <v>55</v>
      </c>
      <c r="AA372" s="119" t="s">
        <v>56</v>
      </c>
      <c r="AB372" s="119" t="s">
        <v>56</v>
      </c>
      <c r="AC372" s="119" t="s">
        <v>56</v>
      </c>
      <c r="AD372" s="119" t="s">
        <v>56</v>
      </c>
      <c r="AE372" s="119" t="s">
        <v>56</v>
      </c>
      <c r="AF372" s="119" t="s">
        <v>56</v>
      </c>
      <c r="AG372" s="119" t="s">
        <v>56</v>
      </c>
      <c r="AH372" s="119" t="s">
        <v>56</v>
      </c>
      <c r="AI372" s="119" t="s">
        <v>56</v>
      </c>
      <c r="AJ372" s="119" t="s">
        <v>56</v>
      </c>
      <c r="AK372" s="119" t="s">
        <v>56</v>
      </c>
      <c r="AL372" s="119" t="s">
        <v>56</v>
      </c>
      <c r="AM372" s="119">
        <v>0</v>
      </c>
      <c r="AN372" s="119">
        <v>0</v>
      </c>
      <c r="AO372" s="119">
        <v>0</v>
      </c>
      <c r="AP372" s="119">
        <v>0</v>
      </c>
      <c r="AQ372" s="119">
        <v>0</v>
      </c>
      <c r="AR372" s="119">
        <v>0</v>
      </c>
      <c r="AS372" s="119">
        <v>0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119">
        <v>0</v>
      </c>
      <c r="AZ372" s="119">
        <v>0</v>
      </c>
      <c r="BA372" s="119">
        <v>0</v>
      </c>
      <c r="BB372" s="119">
        <v>0</v>
      </c>
      <c r="BC372" s="119">
        <v>0</v>
      </c>
      <c r="BD372" s="119">
        <v>0</v>
      </c>
      <c r="BE372" s="119">
        <v>0</v>
      </c>
      <c r="BF372" s="119">
        <v>0</v>
      </c>
      <c r="BG372" s="119">
        <v>0</v>
      </c>
      <c r="BH372" s="119" t="s">
        <v>55</v>
      </c>
      <c r="BI372" s="119" t="s">
        <v>55</v>
      </c>
      <c r="BJ372" s="119" t="s">
        <v>55</v>
      </c>
      <c r="BK372" s="119" t="s">
        <v>55</v>
      </c>
      <c r="BL372" s="119">
        <v>0</v>
      </c>
      <c r="BM372" s="119" t="s">
        <v>544</v>
      </c>
    </row>
    <row r="373" spans="1:65" s="119" customFormat="1" ht="11.4" x14ac:dyDescent="0.2">
      <c r="A373" s="119" t="s">
        <v>80</v>
      </c>
      <c r="B373" s="119">
        <v>0</v>
      </c>
      <c r="C373" s="119">
        <v>0</v>
      </c>
      <c r="D373" s="119">
        <v>0</v>
      </c>
      <c r="E373" s="119">
        <v>0</v>
      </c>
      <c r="F373" s="119">
        <v>0</v>
      </c>
      <c r="G373" s="119">
        <v>0</v>
      </c>
      <c r="H373" s="119">
        <v>0</v>
      </c>
      <c r="I373" s="119">
        <v>0</v>
      </c>
      <c r="J373" s="119">
        <v>0</v>
      </c>
      <c r="K373" s="119">
        <v>0</v>
      </c>
      <c r="L373" s="119">
        <v>0</v>
      </c>
      <c r="M373" s="119">
        <v>0</v>
      </c>
      <c r="N373" s="119">
        <v>0</v>
      </c>
      <c r="O373" s="119" t="s">
        <v>55</v>
      </c>
      <c r="P373" s="119" t="s">
        <v>55</v>
      </c>
      <c r="Q373" s="119" t="s">
        <v>55</v>
      </c>
      <c r="R373" s="119" t="s">
        <v>55</v>
      </c>
      <c r="S373" s="119" t="s">
        <v>55</v>
      </c>
      <c r="T373" s="119" t="s">
        <v>55</v>
      </c>
      <c r="U373" s="119" t="s">
        <v>55</v>
      </c>
      <c r="V373" s="119" t="s">
        <v>55</v>
      </c>
      <c r="W373" s="119" t="s">
        <v>55</v>
      </c>
      <c r="X373" s="119" t="s">
        <v>55</v>
      </c>
      <c r="Y373" s="119" t="s">
        <v>55</v>
      </c>
      <c r="Z373" s="119" t="s">
        <v>55</v>
      </c>
      <c r="AA373" s="119" t="s">
        <v>56</v>
      </c>
      <c r="AB373" s="119" t="s">
        <v>56</v>
      </c>
      <c r="AC373" s="119" t="s">
        <v>56</v>
      </c>
      <c r="AD373" s="119" t="s">
        <v>56</v>
      </c>
      <c r="AE373" s="119" t="s">
        <v>56</v>
      </c>
      <c r="AF373" s="119" t="s">
        <v>56</v>
      </c>
      <c r="AG373" s="119" t="s">
        <v>56</v>
      </c>
      <c r="AH373" s="119" t="s">
        <v>56</v>
      </c>
      <c r="AI373" s="119" t="s">
        <v>56</v>
      </c>
      <c r="AJ373" s="119" t="s">
        <v>56</v>
      </c>
      <c r="AK373" s="119" t="s">
        <v>56</v>
      </c>
      <c r="AL373" s="119" t="s">
        <v>56</v>
      </c>
      <c r="AM373" s="119">
        <v>0</v>
      </c>
      <c r="AN373" s="119">
        <v>0</v>
      </c>
      <c r="AO373" s="119">
        <v>0</v>
      </c>
      <c r="AP373" s="119">
        <v>0</v>
      </c>
      <c r="AQ373" s="119">
        <v>0</v>
      </c>
      <c r="AR373" s="119">
        <v>0</v>
      </c>
      <c r="AS373" s="119">
        <v>0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119">
        <v>0</v>
      </c>
      <c r="AZ373" s="119">
        <v>0</v>
      </c>
      <c r="BA373" s="119">
        <v>0</v>
      </c>
      <c r="BB373" s="119">
        <v>0</v>
      </c>
      <c r="BC373" s="119">
        <v>0</v>
      </c>
      <c r="BD373" s="119">
        <v>0</v>
      </c>
      <c r="BE373" s="119">
        <v>0</v>
      </c>
      <c r="BF373" s="119">
        <v>0</v>
      </c>
      <c r="BG373" s="119">
        <v>0</v>
      </c>
      <c r="BH373" s="119" t="s">
        <v>55</v>
      </c>
      <c r="BI373" s="119" t="s">
        <v>55</v>
      </c>
      <c r="BJ373" s="119" t="s">
        <v>55</v>
      </c>
      <c r="BK373" s="119" t="s">
        <v>55</v>
      </c>
      <c r="BL373" s="119">
        <v>0</v>
      </c>
      <c r="BM373" s="119" t="s">
        <v>545</v>
      </c>
    </row>
    <row r="374" spans="1:65" s="119" customFormat="1" ht="11.4" x14ac:dyDescent="0.2">
      <c r="A374" s="119" t="s">
        <v>81</v>
      </c>
      <c r="B374" s="119">
        <v>1</v>
      </c>
      <c r="C374" s="119">
        <v>1</v>
      </c>
      <c r="D374" s="119">
        <v>0</v>
      </c>
      <c r="E374" s="119">
        <v>0</v>
      </c>
      <c r="F374" s="119">
        <v>0</v>
      </c>
      <c r="G374" s="119">
        <v>0</v>
      </c>
      <c r="H374" s="119">
        <v>0</v>
      </c>
      <c r="I374" s="119">
        <v>0</v>
      </c>
      <c r="J374" s="119">
        <v>0</v>
      </c>
      <c r="K374" s="119">
        <v>0</v>
      </c>
      <c r="L374" s="119">
        <v>0</v>
      </c>
      <c r="M374" s="119">
        <v>0</v>
      </c>
      <c r="N374" s="119">
        <v>0</v>
      </c>
      <c r="O374" s="119">
        <v>100</v>
      </c>
      <c r="P374" s="119">
        <v>0</v>
      </c>
      <c r="Q374" s="119">
        <v>0</v>
      </c>
      <c r="R374" s="119">
        <v>0</v>
      </c>
      <c r="S374" s="119">
        <v>0</v>
      </c>
      <c r="T374" s="119">
        <v>0</v>
      </c>
      <c r="U374" s="119">
        <v>0</v>
      </c>
      <c r="V374" s="119">
        <v>0</v>
      </c>
      <c r="W374" s="119">
        <v>0</v>
      </c>
      <c r="X374" s="119">
        <v>0</v>
      </c>
      <c r="Y374" s="119">
        <v>0</v>
      </c>
      <c r="Z374" s="119">
        <v>0</v>
      </c>
      <c r="AA374" s="119" t="s">
        <v>454</v>
      </c>
      <c r="AB374" s="119" t="s">
        <v>56</v>
      </c>
      <c r="AC374" s="119" t="s">
        <v>56</v>
      </c>
      <c r="AD374" s="119" t="s">
        <v>56</v>
      </c>
      <c r="AE374" s="119" t="s">
        <v>56</v>
      </c>
      <c r="AF374" s="119" t="s">
        <v>56</v>
      </c>
      <c r="AG374" s="119" t="s">
        <v>56</v>
      </c>
      <c r="AH374" s="119" t="s">
        <v>56</v>
      </c>
      <c r="AI374" s="119" t="s">
        <v>56</v>
      </c>
      <c r="AJ374" s="119" t="s">
        <v>56</v>
      </c>
      <c r="AK374" s="119" t="s">
        <v>56</v>
      </c>
      <c r="AL374" s="119" t="s">
        <v>56</v>
      </c>
      <c r="AM374" s="119">
        <v>0</v>
      </c>
      <c r="AN374" s="119">
        <v>0</v>
      </c>
      <c r="AO374" s="119">
        <v>0</v>
      </c>
      <c r="AP374" s="119">
        <v>0</v>
      </c>
      <c r="AQ374" s="119">
        <v>1</v>
      </c>
      <c r="AR374" s="119">
        <v>0</v>
      </c>
      <c r="AS374" s="119">
        <v>0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119">
        <v>0</v>
      </c>
      <c r="AZ374" s="119">
        <v>0</v>
      </c>
      <c r="BA374" s="119">
        <v>0</v>
      </c>
      <c r="BB374" s="119">
        <v>0</v>
      </c>
      <c r="BC374" s="119">
        <v>0</v>
      </c>
      <c r="BD374" s="119">
        <v>0</v>
      </c>
      <c r="BE374" s="119">
        <v>0</v>
      </c>
      <c r="BF374" s="119">
        <v>0</v>
      </c>
      <c r="BG374" s="119">
        <v>0</v>
      </c>
      <c r="BH374" s="119">
        <v>23.2</v>
      </c>
      <c r="BI374" s="119" t="s">
        <v>55</v>
      </c>
      <c r="BJ374" s="119" t="s">
        <v>55</v>
      </c>
      <c r="BK374" s="119" t="s">
        <v>55</v>
      </c>
      <c r="BL374" s="119">
        <v>0</v>
      </c>
      <c r="BM374" s="119" t="s">
        <v>544</v>
      </c>
    </row>
    <row r="375" spans="1:65" s="119" customFormat="1" ht="11.4" x14ac:dyDescent="0.2">
      <c r="A375" s="119" t="s">
        <v>81</v>
      </c>
      <c r="B375" s="119">
        <v>0</v>
      </c>
      <c r="C375" s="119">
        <v>0</v>
      </c>
      <c r="D375" s="119">
        <v>0</v>
      </c>
      <c r="E375" s="119">
        <v>0</v>
      </c>
      <c r="F375" s="119">
        <v>0</v>
      </c>
      <c r="G375" s="119">
        <v>0</v>
      </c>
      <c r="H375" s="119">
        <v>0</v>
      </c>
      <c r="I375" s="119">
        <v>0</v>
      </c>
      <c r="J375" s="119">
        <v>0</v>
      </c>
      <c r="K375" s="119">
        <v>0</v>
      </c>
      <c r="L375" s="119">
        <v>0</v>
      </c>
      <c r="M375" s="119">
        <v>0</v>
      </c>
      <c r="N375" s="119">
        <v>0</v>
      </c>
      <c r="O375" s="119" t="s">
        <v>55</v>
      </c>
      <c r="P375" s="119" t="s">
        <v>55</v>
      </c>
      <c r="Q375" s="119" t="s">
        <v>55</v>
      </c>
      <c r="R375" s="119" t="s">
        <v>55</v>
      </c>
      <c r="S375" s="119" t="s">
        <v>55</v>
      </c>
      <c r="T375" s="119" t="s">
        <v>55</v>
      </c>
      <c r="U375" s="119" t="s">
        <v>55</v>
      </c>
      <c r="V375" s="119" t="s">
        <v>55</v>
      </c>
      <c r="W375" s="119" t="s">
        <v>55</v>
      </c>
      <c r="X375" s="119" t="s">
        <v>55</v>
      </c>
      <c r="Y375" s="119" t="s">
        <v>55</v>
      </c>
      <c r="Z375" s="119" t="s">
        <v>55</v>
      </c>
      <c r="AA375" s="119" t="s">
        <v>56</v>
      </c>
      <c r="AB375" s="119" t="s">
        <v>56</v>
      </c>
      <c r="AC375" s="119" t="s">
        <v>56</v>
      </c>
      <c r="AD375" s="119" t="s">
        <v>56</v>
      </c>
      <c r="AE375" s="119" t="s">
        <v>56</v>
      </c>
      <c r="AF375" s="119" t="s">
        <v>56</v>
      </c>
      <c r="AG375" s="119" t="s">
        <v>56</v>
      </c>
      <c r="AH375" s="119" t="s">
        <v>56</v>
      </c>
      <c r="AI375" s="119" t="s">
        <v>56</v>
      </c>
      <c r="AJ375" s="119" t="s">
        <v>56</v>
      </c>
      <c r="AK375" s="119" t="s">
        <v>56</v>
      </c>
      <c r="AL375" s="119" t="s">
        <v>56</v>
      </c>
      <c r="AM375" s="119">
        <v>0</v>
      </c>
      <c r="AN375" s="119">
        <v>0</v>
      </c>
      <c r="AO375" s="119">
        <v>0</v>
      </c>
      <c r="AP375" s="119">
        <v>0</v>
      </c>
      <c r="AQ375" s="119">
        <v>0</v>
      </c>
      <c r="AR375" s="119">
        <v>0</v>
      </c>
      <c r="AS375" s="119">
        <v>0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119">
        <v>0</v>
      </c>
      <c r="AZ375" s="119">
        <v>0</v>
      </c>
      <c r="BA375" s="119">
        <v>0</v>
      </c>
      <c r="BB375" s="119">
        <v>0</v>
      </c>
      <c r="BC375" s="119">
        <v>0</v>
      </c>
      <c r="BD375" s="119">
        <v>0</v>
      </c>
      <c r="BE375" s="119">
        <v>0</v>
      </c>
      <c r="BF375" s="119">
        <v>0</v>
      </c>
      <c r="BG375" s="119">
        <v>0</v>
      </c>
      <c r="BH375" s="119" t="s">
        <v>55</v>
      </c>
      <c r="BI375" s="119" t="s">
        <v>55</v>
      </c>
      <c r="BJ375" s="119" t="s">
        <v>55</v>
      </c>
      <c r="BK375" s="119" t="s">
        <v>55</v>
      </c>
      <c r="BL375" s="119">
        <v>0</v>
      </c>
      <c r="BM375" s="119" t="s">
        <v>545</v>
      </c>
    </row>
    <row r="376" spans="1:65" s="119" customFormat="1" ht="11.4" x14ac:dyDescent="0.2">
      <c r="A376" s="119" t="s">
        <v>82</v>
      </c>
      <c r="B376" s="119">
        <v>0</v>
      </c>
      <c r="C376" s="119">
        <v>0</v>
      </c>
      <c r="D376" s="119">
        <v>0</v>
      </c>
      <c r="E376" s="119">
        <v>0</v>
      </c>
      <c r="F376" s="119">
        <v>0</v>
      </c>
      <c r="G376" s="119">
        <v>0</v>
      </c>
      <c r="H376" s="119">
        <v>0</v>
      </c>
      <c r="I376" s="119">
        <v>0</v>
      </c>
      <c r="J376" s="119">
        <v>0</v>
      </c>
      <c r="K376" s="119">
        <v>0</v>
      </c>
      <c r="L376" s="119">
        <v>0</v>
      </c>
      <c r="M376" s="119">
        <v>0</v>
      </c>
      <c r="N376" s="119">
        <v>0</v>
      </c>
      <c r="O376" s="119" t="s">
        <v>55</v>
      </c>
      <c r="P376" s="119" t="s">
        <v>55</v>
      </c>
      <c r="Q376" s="119" t="s">
        <v>55</v>
      </c>
      <c r="R376" s="119" t="s">
        <v>55</v>
      </c>
      <c r="S376" s="119" t="s">
        <v>55</v>
      </c>
      <c r="T376" s="119" t="s">
        <v>55</v>
      </c>
      <c r="U376" s="119" t="s">
        <v>55</v>
      </c>
      <c r="V376" s="119" t="s">
        <v>55</v>
      </c>
      <c r="W376" s="119" t="s">
        <v>55</v>
      </c>
      <c r="X376" s="119" t="s">
        <v>55</v>
      </c>
      <c r="Y376" s="119" t="s">
        <v>55</v>
      </c>
      <c r="Z376" s="119" t="s">
        <v>55</v>
      </c>
      <c r="AA376" s="119" t="s">
        <v>56</v>
      </c>
      <c r="AB376" s="119" t="s">
        <v>56</v>
      </c>
      <c r="AC376" s="119" t="s">
        <v>56</v>
      </c>
      <c r="AD376" s="119" t="s">
        <v>56</v>
      </c>
      <c r="AE376" s="119" t="s">
        <v>56</v>
      </c>
      <c r="AF376" s="119" t="s">
        <v>56</v>
      </c>
      <c r="AG376" s="119" t="s">
        <v>56</v>
      </c>
      <c r="AH376" s="119" t="s">
        <v>56</v>
      </c>
      <c r="AI376" s="119" t="s">
        <v>56</v>
      </c>
      <c r="AJ376" s="119" t="s">
        <v>56</v>
      </c>
      <c r="AK376" s="119" t="s">
        <v>56</v>
      </c>
      <c r="AL376" s="119" t="s">
        <v>56</v>
      </c>
      <c r="AM376" s="119">
        <v>0</v>
      </c>
      <c r="AN376" s="119">
        <v>0</v>
      </c>
      <c r="AO376" s="119">
        <v>0</v>
      </c>
      <c r="AP376" s="119">
        <v>0</v>
      </c>
      <c r="AQ376" s="119">
        <v>0</v>
      </c>
      <c r="AR376" s="119">
        <v>0</v>
      </c>
      <c r="AS376" s="119">
        <v>0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119">
        <v>0</v>
      </c>
      <c r="AZ376" s="119">
        <v>0</v>
      </c>
      <c r="BA376" s="119">
        <v>0</v>
      </c>
      <c r="BB376" s="119">
        <v>0</v>
      </c>
      <c r="BC376" s="119">
        <v>0</v>
      </c>
      <c r="BD376" s="119">
        <v>0</v>
      </c>
      <c r="BE376" s="119">
        <v>0</v>
      </c>
      <c r="BF376" s="119">
        <v>0</v>
      </c>
      <c r="BG376" s="119">
        <v>0</v>
      </c>
      <c r="BH376" s="119" t="s">
        <v>55</v>
      </c>
      <c r="BI376" s="119" t="s">
        <v>55</v>
      </c>
      <c r="BJ376" s="119" t="s">
        <v>55</v>
      </c>
      <c r="BK376" s="119" t="s">
        <v>55</v>
      </c>
      <c r="BL376" s="119">
        <v>0</v>
      </c>
      <c r="BM376" s="119" t="s">
        <v>544</v>
      </c>
    </row>
    <row r="377" spans="1:65" s="119" customFormat="1" ht="11.4" x14ac:dyDescent="0.2">
      <c r="A377" s="119" t="s">
        <v>82</v>
      </c>
      <c r="B377" s="119">
        <v>0</v>
      </c>
      <c r="C377" s="119">
        <v>0</v>
      </c>
      <c r="D377" s="119">
        <v>0</v>
      </c>
      <c r="E377" s="119">
        <v>0</v>
      </c>
      <c r="F377" s="119">
        <v>0</v>
      </c>
      <c r="G377" s="119">
        <v>0</v>
      </c>
      <c r="H377" s="119">
        <v>0</v>
      </c>
      <c r="I377" s="119">
        <v>0</v>
      </c>
      <c r="J377" s="119">
        <v>0</v>
      </c>
      <c r="K377" s="119">
        <v>0</v>
      </c>
      <c r="L377" s="119">
        <v>0</v>
      </c>
      <c r="M377" s="119">
        <v>0</v>
      </c>
      <c r="N377" s="119">
        <v>0</v>
      </c>
      <c r="O377" s="119" t="s">
        <v>55</v>
      </c>
      <c r="P377" s="119" t="s">
        <v>55</v>
      </c>
      <c r="Q377" s="119" t="s">
        <v>55</v>
      </c>
      <c r="R377" s="119" t="s">
        <v>55</v>
      </c>
      <c r="S377" s="119" t="s">
        <v>55</v>
      </c>
      <c r="T377" s="119" t="s">
        <v>55</v>
      </c>
      <c r="U377" s="119" t="s">
        <v>55</v>
      </c>
      <c r="V377" s="119" t="s">
        <v>55</v>
      </c>
      <c r="W377" s="119" t="s">
        <v>55</v>
      </c>
      <c r="X377" s="119" t="s">
        <v>55</v>
      </c>
      <c r="Y377" s="119" t="s">
        <v>55</v>
      </c>
      <c r="Z377" s="119" t="s">
        <v>55</v>
      </c>
      <c r="AA377" s="119" t="s">
        <v>56</v>
      </c>
      <c r="AB377" s="119" t="s">
        <v>56</v>
      </c>
      <c r="AC377" s="119" t="s">
        <v>56</v>
      </c>
      <c r="AD377" s="119" t="s">
        <v>56</v>
      </c>
      <c r="AE377" s="119" t="s">
        <v>56</v>
      </c>
      <c r="AF377" s="119" t="s">
        <v>56</v>
      </c>
      <c r="AG377" s="119" t="s">
        <v>56</v>
      </c>
      <c r="AH377" s="119" t="s">
        <v>56</v>
      </c>
      <c r="AI377" s="119" t="s">
        <v>56</v>
      </c>
      <c r="AJ377" s="119" t="s">
        <v>56</v>
      </c>
      <c r="AK377" s="119" t="s">
        <v>56</v>
      </c>
      <c r="AL377" s="119" t="s">
        <v>56</v>
      </c>
      <c r="AM377" s="119">
        <v>0</v>
      </c>
      <c r="AN377" s="119">
        <v>0</v>
      </c>
      <c r="AO377" s="119">
        <v>0</v>
      </c>
      <c r="AP377" s="119">
        <v>0</v>
      </c>
      <c r="AQ377" s="119">
        <v>0</v>
      </c>
      <c r="AR377" s="119">
        <v>0</v>
      </c>
      <c r="AS377" s="119">
        <v>0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119">
        <v>0</v>
      </c>
      <c r="AZ377" s="119">
        <v>0</v>
      </c>
      <c r="BA377" s="119">
        <v>0</v>
      </c>
      <c r="BB377" s="119">
        <v>0</v>
      </c>
      <c r="BC377" s="119">
        <v>0</v>
      </c>
      <c r="BD377" s="119">
        <v>0</v>
      </c>
      <c r="BE377" s="119">
        <v>0</v>
      </c>
      <c r="BF377" s="119">
        <v>0</v>
      </c>
      <c r="BG377" s="119">
        <v>0</v>
      </c>
      <c r="BH377" s="119" t="s">
        <v>55</v>
      </c>
      <c r="BI377" s="119" t="s">
        <v>55</v>
      </c>
      <c r="BJ377" s="119" t="s">
        <v>55</v>
      </c>
      <c r="BK377" s="119" t="s">
        <v>55</v>
      </c>
      <c r="BL377" s="119">
        <v>0</v>
      </c>
      <c r="BM377" s="119" t="s">
        <v>545</v>
      </c>
    </row>
    <row r="378" spans="1:65" s="119" customFormat="1" ht="11.4" x14ac:dyDescent="0.2">
      <c r="A378" s="119" t="s">
        <v>83</v>
      </c>
      <c r="B378" s="119">
        <v>1</v>
      </c>
      <c r="C378" s="119">
        <v>1</v>
      </c>
      <c r="D378" s="119">
        <v>0</v>
      </c>
      <c r="E378" s="119">
        <v>0</v>
      </c>
      <c r="F378" s="119">
        <v>0</v>
      </c>
      <c r="G378" s="119">
        <v>0</v>
      </c>
      <c r="H378" s="119">
        <v>0</v>
      </c>
      <c r="I378" s="119">
        <v>0</v>
      </c>
      <c r="J378" s="119">
        <v>0</v>
      </c>
      <c r="K378" s="119">
        <v>0</v>
      </c>
      <c r="L378" s="119">
        <v>0</v>
      </c>
      <c r="M378" s="119">
        <v>0</v>
      </c>
      <c r="N378" s="119">
        <v>0</v>
      </c>
      <c r="O378" s="119">
        <v>100</v>
      </c>
      <c r="P378" s="119">
        <v>0</v>
      </c>
      <c r="Q378" s="119">
        <v>0</v>
      </c>
      <c r="R378" s="119">
        <v>0</v>
      </c>
      <c r="S378" s="119">
        <v>0</v>
      </c>
      <c r="T378" s="119">
        <v>0</v>
      </c>
      <c r="U378" s="119">
        <v>0</v>
      </c>
      <c r="V378" s="119">
        <v>0</v>
      </c>
      <c r="W378" s="119">
        <v>0</v>
      </c>
      <c r="X378" s="119">
        <v>0</v>
      </c>
      <c r="Y378" s="119">
        <v>0</v>
      </c>
      <c r="Z378" s="119">
        <v>0</v>
      </c>
      <c r="AA378" s="119" t="s">
        <v>486</v>
      </c>
      <c r="AB378" s="119" t="s">
        <v>56</v>
      </c>
      <c r="AC378" s="119" t="s">
        <v>56</v>
      </c>
      <c r="AD378" s="119" t="s">
        <v>56</v>
      </c>
      <c r="AE378" s="119" t="s">
        <v>56</v>
      </c>
      <c r="AF378" s="119" t="s">
        <v>56</v>
      </c>
      <c r="AG378" s="119" t="s">
        <v>56</v>
      </c>
      <c r="AH378" s="119" t="s">
        <v>56</v>
      </c>
      <c r="AI378" s="119" t="s">
        <v>56</v>
      </c>
      <c r="AJ378" s="119" t="s">
        <v>56</v>
      </c>
      <c r="AK378" s="119" t="s">
        <v>56</v>
      </c>
      <c r="AL378" s="119" t="s">
        <v>56</v>
      </c>
      <c r="AM378" s="119">
        <v>0</v>
      </c>
      <c r="AN378" s="119">
        <v>0</v>
      </c>
      <c r="AO378" s="119">
        <v>0</v>
      </c>
      <c r="AP378" s="119">
        <v>0</v>
      </c>
      <c r="AQ378" s="119">
        <v>1</v>
      </c>
      <c r="AR378" s="119">
        <v>0</v>
      </c>
      <c r="AS378" s="119">
        <v>0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119">
        <v>0</v>
      </c>
      <c r="AZ378" s="119">
        <v>0</v>
      </c>
      <c r="BA378" s="119">
        <v>0</v>
      </c>
      <c r="BB378" s="119">
        <v>0</v>
      </c>
      <c r="BC378" s="119">
        <v>0</v>
      </c>
      <c r="BD378" s="119">
        <v>0</v>
      </c>
      <c r="BE378" s="119">
        <v>0</v>
      </c>
      <c r="BF378" s="119">
        <v>0</v>
      </c>
      <c r="BG378" s="119">
        <v>0</v>
      </c>
      <c r="BH378" s="119">
        <v>21.6</v>
      </c>
      <c r="BI378" s="119" t="s">
        <v>55</v>
      </c>
      <c r="BJ378" s="119" t="s">
        <v>55</v>
      </c>
      <c r="BK378" s="119" t="s">
        <v>55</v>
      </c>
      <c r="BL378" s="119">
        <v>0</v>
      </c>
      <c r="BM378" s="119" t="s">
        <v>544</v>
      </c>
    </row>
    <row r="379" spans="1:65" s="119" customFormat="1" ht="11.4" x14ac:dyDescent="0.2">
      <c r="A379" s="119" t="s">
        <v>83</v>
      </c>
      <c r="B379" s="119">
        <v>1</v>
      </c>
      <c r="C379" s="119">
        <v>0</v>
      </c>
      <c r="D379" s="119">
        <v>1</v>
      </c>
      <c r="E379" s="119">
        <v>0</v>
      </c>
      <c r="F379" s="119">
        <v>0</v>
      </c>
      <c r="G379" s="119">
        <v>0</v>
      </c>
      <c r="H379" s="119">
        <v>0</v>
      </c>
      <c r="I379" s="119">
        <v>0</v>
      </c>
      <c r="J379" s="119">
        <v>0</v>
      </c>
      <c r="K379" s="119">
        <v>0</v>
      </c>
      <c r="L379" s="119">
        <v>0</v>
      </c>
      <c r="M379" s="119">
        <v>0</v>
      </c>
      <c r="N379" s="119">
        <v>0</v>
      </c>
      <c r="O379" s="119">
        <v>0</v>
      </c>
      <c r="P379" s="119">
        <v>100</v>
      </c>
      <c r="Q379" s="119">
        <v>0</v>
      </c>
      <c r="R379" s="119">
        <v>0</v>
      </c>
      <c r="S379" s="119">
        <v>0</v>
      </c>
      <c r="T379" s="119">
        <v>0</v>
      </c>
      <c r="U379" s="119">
        <v>0</v>
      </c>
      <c r="V379" s="119">
        <v>0</v>
      </c>
      <c r="W379" s="119">
        <v>0</v>
      </c>
      <c r="X379" s="119">
        <v>0</v>
      </c>
      <c r="Y379" s="119">
        <v>0</v>
      </c>
      <c r="Z379" s="119">
        <v>0</v>
      </c>
      <c r="AA379" s="119" t="s">
        <v>56</v>
      </c>
      <c r="AB379" s="119" t="s">
        <v>499</v>
      </c>
      <c r="AC379" s="119" t="s">
        <v>56</v>
      </c>
      <c r="AD379" s="119" t="s">
        <v>56</v>
      </c>
      <c r="AE379" s="119" t="s">
        <v>56</v>
      </c>
      <c r="AF379" s="119" t="s">
        <v>56</v>
      </c>
      <c r="AG379" s="119" t="s">
        <v>56</v>
      </c>
      <c r="AH379" s="119" t="s">
        <v>56</v>
      </c>
      <c r="AI379" s="119" t="s">
        <v>56</v>
      </c>
      <c r="AJ379" s="119" t="s">
        <v>56</v>
      </c>
      <c r="AK379" s="119" t="s">
        <v>56</v>
      </c>
      <c r="AL379" s="119" t="s">
        <v>56</v>
      </c>
      <c r="AM379" s="119">
        <v>0</v>
      </c>
      <c r="AN379" s="119">
        <v>0</v>
      </c>
      <c r="AO379" s="119">
        <v>1</v>
      </c>
      <c r="AP379" s="119">
        <v>0</v>
      </c>
      <c r="AQ379" s="119">
        <v>0</v>
      </c>
      <c r="AR379" s="119">
        <v>0</v>
      </c>
      <c r="AS379" s="119">
        <v>0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119">
        <v>0</v>
      </c>
      <c r="AZ379" s="119">
        <v>0</v>
      </c>
      <c r="BA379" s="119">
        <v>0</v>
      </c>
      <c r="BB379" s="119">
        <v>0</v>
      </c>
      <c r="BC379" s="119">
        <v>0</v>
      </c>
      <c r="BD379" s="119">
        <v>0</v>
      </c>
      <c r="BE379" s="119">
        <v>0</v>
      </c>
      <c r="BF379" s="119">
        <v>0</v>
      </c>
      <c r="BG379" s="119">
        <v>0</v>
      </c>
      <c r="BH379" s="119">
        <v>13</v>
      </c>
      <c r="BI379" s="119" t="s">
        <v>55</v>
      </c>
      <c r="BJ379" s="119" t="s">
        <v>55</v>
      </c>
      <c r="BK379" s="119" t="s">
        <v>55</v>
      </c>
      <c r="BL379" s="119">
        <v>0</v>
      </c>
      <c r="BM379" s="119" t="s">
        <v>545</v>
      </c>
    </row>
    <row r="380" spans="1:65" s="119" customFormat="1" ht="11.4" x14ac:dyDescent="0.2">
      <c r="A380" s="119" t="s">
        <v>85</v>
      </c>
      <c r="B380" s="119">
        <v>0</v>
      </c>
      <c r="C380" s="119">
        <v>0</v>
      </c>
      <c r="D380" s="119">
        <v>0</v>
      </c>
      <c r="E380" s="119">
        <v>0</v>
      </c>
      <c r="F380" s="119">
        <v>0</v>
      </c>
      <c r="G380" s="119">
        <v>0</v>
      </c>
      <c r="H380" s="119">
        <v>0</v>
      </c>
      <c r="I380" s="119">
        <v>0</v>
      </c>
      <c r="J380" s="119">
        <v>0</v>
      </c>
      <c r="K380" s="119">
        <v>0</v>
      </c>
      <c r="L380" s="119">
        <v>0</v>
      </c>
      <c r="M380" s="119">
        <v>0</v>
      </c>
      <c r="N380" s="119">
        <v>0</v>
      </c>
      <c r="O380" s="119" t="s">
        <v>55</v>
      </c>
      <c r="P380" s="119" t="s">
        <v>55</v>
      </c>
      <c r="Q380" s="119" t="s">
        <v>55</v>
      </c>
      <c r="R380" s="119" t="s">
        <v>55</v>
      </c>
      <c r="S380" s="119" t="s">
        <v>55</v>
      </c>
      <c r="T380" s="119" t="s">
        <v>55</v>
      </c>
      <c r="U380" s="119" t="s">
        <v>55</v>
      </c>
      <c r="V380" s="119" t="s">
        <v>55</v>
      </c>
      <c r="W380" s="119" t="s">
        <v>55</v>
      </c>
      <c r="X380" s="119" t="s">
        <v>55</v>
      </c>
      <c r="Y380" s="119" t="s">
        <v>55</v>
      </c>
      <c r="Z380" s="119" t="s">
        <v>55</v>
      </c>
      <c r="AA380" s="119" t="s">
        <v>56</v>
      </c>
      <c r="AB380" s="119" t="s">
        <v>56</v>
      </c>
      <c r="AC380" s="119" t="s">
        <v>56</v>
      </c>
      <c r="AD380" s="119" t="s">
        <v>56</v>
      </c>
      <c r="AE380" s="119" t="s">
        <v>56</v>
      </c>
      <c r="AF380" s="119" t="s">
        <v>56</v>
      </c>
      <c r="AG380" s="119" t="s">
        <v>56</v>
      </c>
      <c r="AH380" s="119" t="s">
        <v>56</v>
      </c>
      <c r="AI380" s="119" t="s">
        <v>56</v>
      </c>
      <c r="AJ380" s="119" t="s">
        <v>56</v>
      </c>
      <c r="AK380" s="119" t="s">
        <v>56</v>
      </c>
      <c r="AL380" s="119" t="s">
        <v>56</v>
      </c>
      <c r="AM380" s="119">
        <v>0</v>
      </c>
      <c r="AN380" s="119">
        <v>0</v>
      </c>
      <c r="AO380" s="119">
        <v>0</v>
      </c>
      <c r="AP380" s="119">
        <v>0</v>
      </c>
      <c r="AQ380" s="119">
        <v>0</v>
      </c>
      <c r="AR380" s="119">
        <v>0</v>
      </c>
      <c r="AS380" s="119">
        <v>0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119">
        <v>0</v>
      </c>
      <c r="AZ380" s="119">
        <v>0</v>
      </c>
      <c r="BA380" s="119">
        <v>0</v>
      </c>
      <c r="BB380" s="119">
        <v>0</v>
      </c>
      <c r="BC380" s="119">
        <v>0</v>
      </c>
      <c r="BD380" s="119">
        <v>0</v>
      </c>
      <c r="BE380" s="119">
        <v>0</v>
      </c>
      <c r="BF380" s="119">
        <v>0</v>
      </c>
      <c r="BG380" s="119">
        <v>0</v>
      </c>
      <c r="BH380" s="119" t="s">
        <v>55</v>
      </c>
      <c r="BI380" s="119" t="s">
        <v>55</v>
      </c>
      <c r="BJ380" s="119" t="s">
        <v>55</v>
      </c>
      <c r="BK380" s="119" t="s">
        <v>55</v>
      </c>
      <c r="BL380" s="119">
        <v>0</v>
      </c>
      <c r="BM380" s="119" t="s">
        <v>544</v>
      </c>
    </row>
    <row r="381" spans="1:65" s="119" customFormat="1" ht="11.4" x14ac:dyDescent="0.2">
      <c r="A381" s="119" t="s">
        <v>85</v>
      </c>
      <c r="B381" s="119">
        <v>0</v>
      </c>
      <c r="C381" s="119">
        <v>0</v>
      </c>
      <c r="D381" s="119">
        <v>0</v>
      </c>
      <c r="E381" s="119">
        <v>0</v>
      </c>
      <c r="F381" s="119">
        <v>0</v>
      </c>
      <c r="G381" s="119">
        <v>0</v>
      </c>
      <c r="H381" s="119">
        <v>0</v>
      </c>
      <c r="I381" s="119">
        <v>0</v>
      </c>
      <c r="J381" s="119">
        <v>0</v>
      </c>
      <c r="K381" s="119">
        <v>0</v>
      </c>
      <c r="L381" s="119">
        <v>0</v>
      </c>
      <c r="M381" s="119">
        <v>0</v>
      </c>
      <c r="N381" s="119">
        <v>0</v>
      </c>
      <c r="O381" s="119" t="s">
        <v>55</v>
      </c>
      <c r="P381" s="119" t="s">
        <v>55</v>
      </c>
      <c r="Q381" s="119" t="s">
        <v>55</v>
      </c>
      <c r="R381" s="119" t="s">
        <v>55</v>
      </c>
      <c r="S381" s="119" t="s">
        <v>55</v>
      </c>
      <c r="T381" s="119" t="s">
        <v>55</v>
      </c>
      <c r="U381" s="119" t="s">
        <v>55</v>
      </c>
      <c r="V381" s="119" t="s">
        <v>55</v>
      </c>
      <c r="W381" s="119" t="s">
        <v>55</v>
      </c>
      <c r="X381" s="119" t="s">
        <v>55</v>
      </c>
      <c r="Y381" s="119" t="s">
        <v>55</v>
      </c>
      <c r="Z381" s="119" t="s">
        <v>55</v>
      </c>
      <c r="AA381" s="119" t="s">
        <v>56</v>
      </c>
      <c r="AB381" s="119" t="s">
        <v>56</v>
      </c>
      <c r="AC381" s="119" t="s">
        <v>56</v>
      </c>
      <c r="AD381" s="119" t="s">
        <v>56</v>
      </c>
      <c r="AE381" s="119" t="s">
        <v>56</v>
      </c>
      <c r="AF381" s="119" t="s">
        <v>56</v>
      </c>
      <c r="AG381" s="119" t="s">
        <v>56</v>
      </c>
      <c r="AH381" s="119" t="s">
        <v>56</v>
      </c>
      <c r="AI381" s="119" t="s">
        <v>56</v>
      </c>
      <c r="AJ381" s="119" t="s">
        <v>56</v>
      </c>
      <c r="AK381" s="119" t="s">
        <v>56</v>
      </c>
      <c r="AL381" s="119" t="s">
        <v>56</v>
      </c>
      <c r="AM381" s="119">
        <v>0</v>
      </c>
      <c r="AN381" s="119">
        <v>0</v>
      </c>
      <c r="AO381" s="119">
        <v>0</v>
      </c>
      <c r="AP381" s="119">
        <v>0</v>
      </c>
      <c r="AQ381" s="119">
        <v>0</v>
      </c>
      <c r="AR381" s="119">
        <v>0</v>
      </c>
      <c r="AS381" s="119">
        <v>0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119">
        <v>0</v>
      </c>
      <c r="AZ381" s="119">
        <v>0</v>
      </c>
      <c r="BA381" s="119">
        <v>0</v>
      </c>
      <c r="BB381" s="119">
        <v>0</v>
      </c>
      <c r="BC381" s="119">
        <v>0</v>
      </c>
      <c r="BD381" s="119">
        <v>0</v>
      </c>
      <c r="BE381" s="119">
        <v>0</v>
      </c>
      <c r="BF381" s="119">
        <v>0</v>
      </c>
      <c r="BG381" s="119">
        <v>0</v>
      </c>
      <c r="BH381" s="119" t="s">
        <v>55</v>
      </c>
      <c r="BI381" s="119" t="s">
        <v>55</v>
      </c>
      <c r="BJ381" s="119" t="s">
        <v>55</v>
      </c>
      <c r="BK381" s="119" t="s">
        <v>55</v>
      </c>
      <c r="BL381" s="119">
        <v>0</v>
      </c>
      <c r="BM381" s="119" t="s">
        <v>545</v>
      </c>
    </row>
    <row r="382" spans="1:65" s="119" customFormat="1" ht="11.4" x14ac:dyDescent="0.2">
      <c r="A382" s="119" t="s">
        <v>86</v>
      </c>
      <c r="B382" s="119">
        <v>0</v>
      </c>
      <c r="C382" s="119">
        <v>0</v>
      </c>
      <c r="D382" s="119">
        <v>0</v>
      </c>
      <c r="E382" s="119">
        <v>0</v>
      </c>
      <c r="F382" s="119">
        <v>0</v>
      </c>
      <c r="G382" s="119">
        <v>0</v>
      </c>
      <c r="H382" s="119">
        <v>0</v>
      </c>
      <c r="I382" s="119">
        <v>0</v>
      </c>
      <c r="J382" s="119">
        <v>0</v>
      </c>
      <c r="K382" s="119">
        <v>0</v>
      </c>
      <c r="L382" s="119">
        <v>0</v>
      </c>
      <c r="M382" s="119">
        <v>0</v>
      </c>
      <c r="N382" s="119">
        <v>0</v>
      </c>
      <c r="O382" s="119" t="s">
        <v>55</v>
      </c>
      <c r="P382" s="119" t="s">
        <v>55</v>
      </c>
      <c r="Q382" s="119" t="s">
        <v>55</v>
      </c>
      <c r="R382" s="119" t="s">
        <v>55</v>
      </c>
      <c r="S382" s="119" t="s">
        <v>55</v>
      </c>
      <c r="T382" s="119" t="s">
        <v>55</v>
      </c>
      <c r="U382" s="119" t="s">
        <v>55</v>
      </c>
      <c r="V382" s="119" t="s">
        <v>55</v>
      </c>
      <c r="W382" s="119" t="s">
        <v>55</v>
      </c>
      <c r="X382" s="119" t="s">
        <v>55</v>
      </c>
      <c r="Y382" s="119" t="s">
        <v>55</v>
      </c>
      <c r="Z382" s="119" t="s">
        <v>55</v>
      </c>
      <c r="AA382" s="119" t="s">
        <v>56</v>
      </c>
      <c r="AB382" s="119" t="s">
        <v>56</v>
      </c>
      <c r="AC382" s="119" t="s">
        <v>56</v>
      </c>
      <c r="AD382" s="119" t="s">
        <v>56</v>
      </c>
      <c r="AE382" s="119" t="s">
        <v>56</v>
      </c>
      <c r="AF382" s="119" t="s">
        <v>56</v>
      </c>
      <c r="AG382" s="119" t="s">
        <v>56</v>
      </c>
      <c r="AH382" s="119" t="s">
        <v>56</v>
      </c>
      <c r="AI382" s="119" t="s">
        <v>56</v>
      </c>
      <c r="AJ382" s="119" t="s">
        <v>56</v>
      </c>
      <c r="AK382" s="119" t="s">
        <v>56</v>
      </c>
      <c r="AL382" s="119" t="s">
        <v>56</v>
      </c>
      <c r="AM382" s="119">
        <v>0</v>
      </c>
      <c r="AN382" s="119">
        <v>0</v>
      </c>
      <c r="AO382" s="119">
        <v>0</v>
      </c>
      <c r="AP382" s="119">
        <v>0</v>
      </c>
      <c r="AQ382" s="119">
        <v>0</v>
      </c>
      <c r="AR382" s="119">
        <v>0</v>
      </c>
      <c r="AS382" s="119">
        <v>0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119">
        <v>0</v>
      </c>
      <c r="AZ382" s="119">
        <v>0</v>
      </c>
      <c r="BA382" s="119">
        <v>0</v>
      </c>
      <c r="BB382" s="119">
        <v>0</v>
      </c>
      <c r="BC382" s="119">
        <v>0</v>
      </c>
      <c r="BD382" s="119">
        <v>0</v>
      </c>
      <c r="BE382" s="119">
        <v>0</v>
      </c>
      <c r="BF382" s="119">
        <v>0</v>
      </c>
      <c r="BG382" s="119">
        <v>0</v>
      </c>
      <c r="BH382" s="119" t="s">
        <v>55</v>
      </c>
      <c r="BI382" s="119" t="s">
        <v>55</v>
      </c>
      <c r="BJ382" s="119" t="s">
        <v>55</v>
      </c>
      <c r="BK382" s="119" t="s">
        <v>55</v>
      </c>
      <c r="BL382" s="119">
        <v>0</v>
      </c>
      <c r="BM382" s="119" t="s">
        <v>544</v>
      </c>
    </row>
    <row r="383" spans="1:65" s="119" customFormat="1" ht="11.4" x14ac:dyDescent="0.2">
      <c r="A383" s="119" t="s">
        <v>86</v>
      </c>
      <c r="B383" s="119">
        <v>0</v>
      </c>
      <c r="C383" s="119">
        <v>0</v>
      </c>
      <c r="D383" s="119">
        <v>0</v>
      </c>
      <c r="E383" s="119">
        <v>0</v>
      </c>
      <c r="F383" s="119">
        <v>0</v>
      </c>
      <c r="G383" s="119">
        <v>0</v>
      </c>
      <c r="H383" s="119">
        <v>0</v>
      </c>
      <c r="I383" s="119">
        <v>0</v>
      </c>
      <c r="J383" s="119">
        <v>0</v>
      </c>
      <c r="K383" s="119">
        <v>0</v>
      </c>
      <c r="L383" s="119">
        <v>0</v>
      </c>
      <c r="M383" s="119">
        <v>0</v>
      </c>
      <c r="N383" s="119">
        <v>0</v>
      </c>
      <c r="O383" s="119" t="s">
        <v>55</v>
      </c>
      <c r="P383" s="119" t="s">
        <v>55</v>
      </c>
      <c r="Q383" s="119" t="s">
        <v>55</v>
      </c>
      <c r="R383" s="119" t="s">
        <v>55</v>
      </c>
      <c r="S383" s="119" t="s">
        <v>55</v>
      </c>
      <c r="T383" s="119" t="s">
        <v>55</v>
      </c>
      <c r="U383" s="119" t="s">
        <v>55</v>
      </c>
      <c r="V383" s="119" t="s">
        <v>55</v>
      </c>
      <c r="W383" s="119" t="s">
        <v>55</v>
      </c>
      <c r="X383" s="119" t="s">
        <v>55</v>
      </c>
      <c r="Y383" s="119" t="s">
        <v>55</v>
      </c>
      <c r="Z383" s="119" t="s">
        <v>55</v>
      </c>
      <c r="AA383" s="119" t="s">
        <v>56</v>
      </c>
      <c r="AB383" s="119" t="s">
        <v>56</v>
      </c>
      <c r="AC383" s="119" t="s">
        <v>56</v>
      </c>
      <c r="AD383" s="119" t="s">
        <v>56</v>
      </c>
      <c r="AE383" s="119" t="s">
        <v>56</v>
      </c>
      <c r="AF383" s="119" t="s">
        <v>56</v>
      </c>
      <c r="AG383" s="119" t="s">
        <v>56</v>
      </c>
      <c r="AH383" s="119" t="s">
        <v>56</v>
      </c>
      <c r="AI383" s="119" t="s">
        <v>56</v>
      </c>
      <c r="AJ383" s="119" t="s">
        <v>56</v>
      </c>
      <c r="AK383" s="119" t="s">
        <v>56</v>
      </c>
      <c r="AL383" s="119" t="s">
        <v>56</v>
      </c>
      <c r="AM383" s="119">
        <v>0</v>
      </c>
      <c r="AN383" s="119">
        <v>0</v>
      </c>
      <c r="AO383" s="119">
        <v>0</v>
      </c>
      <c r="AP383" s="119">
        <v>0</v>
      </c>
      <c r="AQ383" s="119">
        <v>0</v>
      </c>
      <c r="AR383" s="119">
        <v>0</v>
      </c>
      <c r="AS383" s="119">
        <v>0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119">
        <v>0</v>
      </c>
      <c r="AZ383" s="119">
        <v>0</v>
      </c>
      <c r="BA383" s="119">
        <v>0</v>
      </c>
      <c r="BB383" s="119">
        <v>0</v>
      </c>
      <c r="BC383" s="119">
        <v>0</v>
      </c>
      <c r="BD383" s="119">
        <v>0</v>
      </c>
      <c r="BE383" s="119">
        <v>0</v>
      </c>
      <c r="BF383" s="119">
        <v>0</v>
      </c>
      <c r="BG383" s="119">
        <v>0</v>
      </c>
      <c r="BH383" s="119" t="s">
        <v>55</v>
      </c>
      <c r="BI383" s="119" t="s">
        <v>55</v>
      </c>
      <c r="BJ383" s="119" t="s">
        <v>55</v>
      </c>
      <c r="BK383" s="119" t="s">
        <v>55</v>
      </c>
      <c r="BL383" s="119">
        <v>0</v>
      </c>
      <c r="BM383" s="119" t="s">
        <v>545</v>
      </c>
    </row>
    <row r="384" spans="1:65" s="119" customFormat="1" ht="11.4" x14ac:dyDescent="0.2">
      <c r="A384" s="119" t="s">
        <v>87</v>
      </c>
      <c r="B384" s="119">
        <v>1</v>
      </c>
      <c r="C384" s="119">
        <v>1</v>
      </c>
      <c r="D384" s="119">
        <v>0</v>
      </c>
      <c r="E384" s="119">
        <v>0</v>
      </c>
      <c r="F384" s="119">
        <v>0</v>
      </c>
      <c r="G384" s="119">
        <v>0</v>
      </c>
      <c r="H384" s="119">
        <v>0</v>
      </c>
      <c r="I384" s="119">
        <v>0</v>
      </c>
      <c r="J384" s="119">
        <v>0</v>
      </c>
      <c r="K384" s="119">
        <v>0</v>
      </c>
      <c r="L384" s="119">
        <v>0</v>
      </c>
      <c r="M384" s="119">
        <v>0</v>
      </c>
      <c r="N384" s="119">
        <v>0</v>
      </c>
      <c r="O384" s="119">
        <v>100</v>
      </c>
      <c r="P384" s="119">
        <v>0</v>
      </c>
      <c r="Q384" s="119">
        <v>0</v>
      </c>
      <c r="R384" s="119">
        <v>0</v>
      </c>
      <c r="S384" s="119">
        <v>0</v>
      </c>
      <c r="T384" s="119">
        <v>0</v>
      </c>
      <c r="U384" s="119">
        <v>0</v>
      </c>
      <c r="V384" s="119">
        <v>0</v>
      </c>
      <c r="W384" s="119">
        <v>0</v>
      </c>
      <c r="X384" s="119">
        <v>0</v>
      </c>
      <c r="Y384" s="119">
        <v>0</v>
      </c>
      <c r="Z384" s="119">
        <v>0</v>
      </c>
      <c r="AA384" s="119" t="s">
        <v>188</v>
      </c>
      <c r="AB384" s="119" t="s">
        <v>56</v>
      </c>
      <c r="AC384" s="119" t="s">
        <v>56</v>
      </c>
      <c r="AD384" s="119" t="s">
        <v>56</v>
      </c>
      <c r="AE384" s="119" t="s">
        <v>56</v>
      </c>
      <c r="AF384" s="119" t="s">
        <v>56</v>
      </c>
      <c r="AG384" s="119" t="s">
        <v>56</v>
      </c>
      <c r="AH384" s="119" t="s">
        <v>56</v>
      </c>
      <c r="AI384" s="119" t="s">
        <v>56</v>
      </c>
      <c r="AJ384" s="119" t="s">
        <v>56</v>
      </c>
      <c r="AK384" s="119" t="s">
        <v>56</v>
      </c>
      <c r="AL384" s="119" t="s">
        <v>56</v>
      </c>
      <c r="AM384" s="119">
        <v>0</v>
      </c>
      <c r="AN384" s="119">
        <v>0</v>
      </c>
      <c r="AO384" s="119">
        <v>0</v>
      </c>
      <c r="AP384" s="119">
        <v>1</v>
      </c>
      <c r="AQ384" s="119">
        <v>0</v>
      </c>
      <c r="AR384" s="119">
        <v>0</v>
      </c>
      <c r="AS384" s="119">
        <v>0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119">
        <v>0</v>
      </c>
      <c r="AZ384" s="119">
        <v>0</v>
      </c>
      <c r="BA384" s="119">
        <v>0</v>
      </c>
      <c r="BB384" s="119">
        <v>0</v>
      </c>
      <c r="BC384" s="119">
        <v>0</v>
      </c>
      <c r="BD384" s="119">
        <v>0</v>
      </c>
      <c r="BE384" s="119">
        <v>0</v>
      </c>
      <c r="BF384" s="119">
        <v>0</v>
      </c>
      <c r="BG384" s="119">
        <v>0</v>
      </c>
      <c r="BH384" s="119">
        <v>15</v>
      </c>
      <c r="BI384" s="119" t="s">
        <v>55</v>
      </c>
      <c r="BJ384" s="119" t="s">
        <v>55</v>
      </c>
      <c r="BK384" s="119" t="s">
        <v>55</v>
      </c>
      <c r="BL384" s="119">
        <v>0</v>
      </c>
      <c r="BM384" s="119" t="s">
        <v>544</v>
      </c>
    </row>
    <row r="385" spans="1:65" s="119" customFormat="1" ht="11.4" x14ac:dyDescent="0.2">
      <c r="A385" s="119" t="s">
        <v>87</v>
      </c>
      <c r="B385" s="119">
        <v>0</v>
      </c>
      <c r="C385" s="119">
        <v>0</v>
      </c>
      <c r="D385" s="119">
        <v>0</v>
      </c>
      <c r="E385" s="119">
        <v>0</v>
      </c>
      <c r="F385" s="119">
        <v>0</v>
      </c>
      <c r="G385" s="119">
        <v>0</v>
      </c>
      <c r="H385" s="119">
        <v>0</v>
      </c>
      <c r="I385" s="119">
        <v>0</v>
      </c>
      <c r="J385" s="119">
        <v>0</v>
      </c>
      <c r="K385" s="119">
        <v>0</v>
      </c>
      <c r="L385" s="119">
        <v>0</v>
      </c>
      <c r="M385" s="119">
        <v>0</v>
      </c>
      <c r="N385" s="119">
        <v>0</v>
      </c>
      <c r="O385" s="119" t="s">
        <v>55</v>
      </c>
      <c r="P385" s="119" t="s">
        <v>55</v>
      </c>
      <c r="Q385" s="119" t="s">
        <v>55</v>
      </c>
      <c r="R385" s="119" t="s">
        <v>55</v>
      </c>
      <c r="S385" s="119" t="s">
        <v>55</v>
      </c>
      <c r="T385" s="119" t="s">
        <v>55</v>
      </c>
      <c r="U385" s="119" t="s">
        <v>55</v>
      </c>
      <c r="V385" s="119" t="s">
        <v>55</v>
      </c>
      <c r="W385" s="119" t="s">
        <v>55</v>
      </c>
      <c r="X385" s="119" t="s">
        <v>55</v>
      </c>
      <c r="Y385" s="119" t="s">
        <v>55</v>
      </c>
      <c r="Z385" s="119" t="s">
        <v>55</v>
      </c>
      <c r="AA385" s="119" t="s">
        <v>56</v>
      </c>
      <c r="AB385" s="119" t="s">
        <v>56</v>
      </c>
      <c r="AC385" s="119" t="s">
        <v>56</v>
      </c>
      <c r="AD385" s="119" t="s">
        <v>56</v>
      </c>
      <c r="AE385" s="119" t="s">
        <v>56</v>
      </c>
      <c r="AF385" s="119" t="s">
        <v>56</v>
      </c>
      <c r="AG385" s="119" t="s">
        <v>56</v>
      </c>
      <c r="AH385" s="119" t="s">
        <v>56</v>
      </c>
      <c r="AI385" s="119" t="s">
        <v>56</v>
      </c>
      <c r="AJ385" s="119" t="s">
        <v>56</v>
      </c>
      <c r="AK385" s="119" t="s">
        <v>56</v>
      </c>
      <c r="AL385" s="119" t="s">
        <v>56</v>
      </c>
      <c r="AM385" s="119">
        <v>0</v>
      </c>
      <c r="AN385" s="119">
        <v>0</v>
      </c>
      <c r="AO385" s="119">
        <v>0</v>
      </c>
      <c r="AP385" s="119">
        <v>0</v>
      </c>
      <c r="AQ385" s="119">
        <v>0</v>
      </c>
      <c r="AR385" s="119">
        <v>0</v>
      </c>
      <c r="AS385" s="119">
        <v>0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119">
        <v>0</v>
      </c>
      <c r="AZ385" s="119">
        <v>0</v>
      </c>
      <c r="BA385" s="119">
        <v>0</v>
      </c>
      <c r="BB385" s="119">
        <v>0</v>
      </c>
      <c r="BC385" s="119">
        <v>0</v>
      </c>
      <c r="BD385" s="119">
        <v>0</v>
      </c>
      <c r="BE385" s="119">
        <v>0</v>
      </c>
      <c r="BF385" s="119">
        <v>0</v>
      </c>
      <c r="BG385" s="119">
        <v>0</v>
      </c>
      <c r="BH385" s="119" t="s">
        <v>55</v>
      </c>
      <c r="BI385" s="119" t="s">
        <v>55</v>
      </c>
      <c r="BJ385" s="119" t="s">
        <v>55</v>
      </c>
      <c r="BK385" s="119" t="s">
        <v>55</v>
      </c>
      <c r="BL385" s="119">
        <v>0</v>
      </c>
      <c r="BM385" s="119" t="s">
        <v>545</v>
      </c>
    </row>
    <row r="386" spans="1:65" s="119" customFormat="1" ht="11.4" x14ac:dyDescent="0.2">
      <c r="A386" s="119" t="s">
        <v>88</v>
      </c>
      <c r="B386" s="119">
        <v>1</v>
      </c>
      <c r="C386" s="119">
        <v>0</v>
      </c>
      <c r="D386" s="119">
        <v>1</v>
      </c>
      <c r="E386" s="119">
        <v>0</v>
      </c>
      <c r="F386" s="119">
        <v>0</v>
      </c>
      <c r="G386" s="119">
        <v>0</v>
      </c>
      <c r="H386" s="119">
        <v>0</v>
      </c>
      <c r="I386" s="119">
        <v>0</v>
      </c>
      <c r="J386" s="119">
        <v>0</v>
      </c>
      <c r="K386" s="119">
        <v>0</v>
      </c>
      <c r="L386" s="119">
        <v>0</v>
      </c>
      <c r="M386" s="119">
        <v>0</v>
      </c>
      <c r="N386" s="119">
        <v>0</v>
      </c>
      <c r="O386" s="119">
        <v>0</v>
      </c>
      <c r="P386" s="119">
        <v>100</v>
      </c>
      <c r="Q386" s="119">
        <v>0</v>
      </c>
      <c r="R386" s="119">
        <v>0</v>
      </c>
      <c r="S386" s="119">
        <v>0</v>
      </c>
      <c r="T386" s="119">
        <v>0</v>
      </c>
      <c r="U386" s="119">
        <v>0</v>
      </c>
      <c r="V386" s="119">
        <v>0</v>
      </c>
      <c r="W386" s="119">
        <v>0</v>
      </c>
      <c r="X386" s="119">
        <v>0</v>
      </c>
      <c r="Y386" s="119">
        <v>0</v>
      </c>
      <c r="Z386" s="119">
        <v>0</v>
      </c>
      <c r="AA386" s="119" t="s">
        <v>56</v>
      </c>
      <c r="AB386" s="119" t="s">
        <v>479</v>
      </c>
      <c r="AC386" s="119" t="s">
        <v>56</v>
      </c>
      <c r="AD386" s="119" t="s">
        <v>56</v>
      </c>
      <c r="AE386" s="119" t="s">
        <v>56</v>
      </c>
      <c r="AF386" s="119" t="s">
        <v>56</v>
      </c>
      <c r="AG386" s="119" t="s">
        <v>56</v>
      </c>
      <c r="AH386" s="119" t="s">
        <v>56</v>
      </c>
      <c r="AI386" s="119" t="s">
        <v>56</v>
      </c>
      <c r="AJ386" s="119" t="s">
        <v>56</v>
      </c>
      <c r="AK386" s="119" t="s">
        <v>56</v>
      </c>
      <c r="AL386" s="119" t="s">
        <v>56</v>
      </c>
      <c r="AM386" s="119">
        <v>0</v>
      </c>
      <c r="AN386" s="119">
        <v>0</v>
      </c>
      <c r="AO386" s="119">
        <v>0</v>
      </c>
      <c r="AP386" s="119">
        <v>0</v>
      </c>
      <c r="AQ386" s="119">
        <v>0</v>
      </c>
      <c r="AR386" s="119">
        <v>1</v>
      </c>
      <c r="AS386" s="119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119">
        <v>0</v>
      </c>
      <c r="AZ386" s="119">
        <v>0</v>
      </c>
      <c r="BA386" s="119">
        <v>0</v>
      </c>
      <c r="BB386" s="119">
        <v>0</v>
      </c>
      <c r="BC386" s="119">
        <v>0</v>
      </c>
      <c r="BD386" s="119">
        <v>0</v>
      </c>
      <c r="BE386" s="119">
        <v>0</v>
      </c>
      <c r="BF386" s="119">
        <v>0</v>
      </c>
      <c r="BG386" s="119">
        <v>0</v>
      </c>
      <c r="BH386" s="119">
        <v>25.9</v>
      </c>
      <c r="BI386" s="119" t="s">
        <v>55</v>
      </c>
      <c r="BJ386" s="119" t="s">
        <v>55</v>
      </c>
      <c r="BK386" s="119" t="s">
        <v>55</v>
      </c>
      <c r="BL386" s="119">
        <v>0</v>
      </c>
      <c r="BM386" s="119" t="s">
        <v>544</v>
      </c>
    </row>
    <row r="387" spans="1:65" s="119" customFormat="1" ht="11.4" x14ac:dyDescent="0.2">
      <c r="A387" s="119" t="s">
        <v>88</v>
      </c>
      <c r="B387" s="119">
        <v>1</v>
      </c>
      <c r="C387" s="119">
        <v>0</v>
      </c>
      <c r="D387" s="119">
        <v>1</v>
      </c>
      <c r="E387" s="119">
        <v>0</v>
      </c>
      <c r="F387" s="119">
        <v>0</v>
      </c>
      <c r="G387" s="119">
        <v>0</v>
      </c>
      <c r="H387" s="119">
        <v>0</v>
      </c>
      <c r="I387" s="119">
        <v>0</v>
      </c>
      <c r="J387" s="119">
        <v>0</v>
      </c>
      <c r="K387" s="119">
        <v>0</v>
      </c>
      <c r="L387" s="119">
        <v>0</v>
      </c>
      <c r="M387" s="119">
        <v>0</v>
      </c>
      <c r="N387" s="119">
        <v>0</v>
      </c>
      <c r="O387" s="119">
        <v>0</v>
      </c>
      <c r="P387" s="119">
        <v>100</v>
      </c>
      <c r="Q387" s="119">
        <v>0</v>
      </c>
      <c r="R387" s="119">
        <v>0</v>
      </c>
      <c r="S387" s="119">
        <v>0</v>
      </c>
      <c r="T387" s="119">
        <v>0</v>
      </c>
      <c r="U387" s="119">
        <v>0</v>
      </c>
      <c r="V387" s="119">
        <v>0</v>
      </c>
      <c r="W387" s="119">
        <v>0</v>
      </c>
      <c r="X387" s="119">
        <v>0</v>
      </c>
      <c r="Y387" s="119">
        <v>0</v>
      </c>
      <c r="Z387" s="119">
        <v>0</v>
      </c>
      <c r="AA387" s="119" t="s">
        <v>56</v>
      </c>
      <c r="AB387" s="119" t="s">
        <v>480</v>
      </c>
      <c r="AC387" s="119" t="s">
        <v>56</v>
      </c>
      <c r="AD387" s="119" t="s">
        <v>56</v>
      </c>
      <c r="AE387" s="119" t="s">
        <v>56</v>
      </c>
      <c r="AF387" s="119" t="s">
        <v>56</v>
      </c>
      <c r="AG387" s="119" t="s">
        <v>56</v>
      </c>
      <c r="AH387" s="119" t="s">
        <v>56</v>
      </c>
      <c r="AI387" s="119" t="s">
        <v>56</v>
      </c>
      <c r="AJ387" s="119" t="s">
        <v>56</v>
      </c>
      <c r="AK387" s="119" t="s">
        <v>56</v>
      </c>
      <c r="AL387" s="119" t="s">
        <v>56</v>
      </c>
      <c r="AM387" s="119">
        <v>0</v>
      </c>
      <c r="AN387" s="119">
        <v>0</v>
      </c>
      <c r="AO387" s="119">
        <v>0</v>
      </c>
      <c r="AP387" s="119">
        <v>0</v>
      </c>
      <c r="AQ387" s="119">
        <v>0</v>
      </c>
      <c r="AR387" s="119">
        <v>1</v>
      </c>
      <c r="AS387" s="119">
        <v>0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119">
        <v>0</v>
      </c>
      <c r="AZ387" s="119">
        <v>0</v>
      </c>
      <c r="BA387" s="119">
        <v>0</v>
      </c>
      <c r="BB387" s="119">
        <v>0</v>
      </c>
      <c r="BC387" s="119">
        <v>0</v>
      </c>
      <c r="BD387" s="119">
        <v>0</v>
      </c>
      <c r="BE387" s="119">
        <v>0</v>
      </c>
      <c r="BF387" s="119">
        <v>0</v>
      </c>
      <c r="BG387" s="119">
        <v>0</v>
      </c>
      <c r="BH387" s="119">
        <v>27.3</v>
      </c>
      <c r="BI387" s="119" t="s">
        <v>55</v>
      </c>
      <c r="BJ387" s="119" t="s">
        <v>55</v>
      </c>
      <c r="BK387" s="119" t="s">
        <v>55</v>
      </c>
      <c r="BL387" s="119">
        <v>0</v>
      </c>
      <c r="BM387" s="119" t="s">
        <v>545</v>
      </c>
    </row>
    <row r="388" spans="1:65" s="119" customFormat="1" ht="11.4" x14ac:dyDescent="0.2">
      <c r="A388" s="119" t="s">
        <v>89</v>
      </c>
      <c r="B388" s="119">
        <v>0</v>
      </c>
      <c r="C388" s="119">
        <v>0</v>
      </c>
      <c r="D388" s="119">
        <v>0</v>
      </c>
      <c r="E388" s="119">
        <v>0</v>
      </c>
      <c r="F388" s="119">
        <v>0</v>
      </c>
      <c r="G388" s="119">
        <v>0</v>
      </c>
      <c r="H388" s="119">
        <v>0</v>
      </c>
      <c r="I388" s="119">
        <v>0</v>
      </c>
      <c r="J388" s="119">
        <v>0</v>
      </c>
      <c r="K388" s="119">
        <v>0</v>
      </c>
      <c r="L388" s="119">
        <v>0</v>
      </c>
      <c r="M388" s="119">
        <v>0</v>
      </c>
      <c r="N388" s="119">
        <v>0</v>
      </c>
      <c r="O388" s="119" t="s">
        <v>55</v>
      </c>
      <c r="P388" s="119" t="s">
        <v>55</v>
      </c>
      <c r="Q388" s="119" t="s">
        <v>55</v>
      </c>
      <c r="R388" s="119" t="s">
        <v>55</v>
      </c>
      <c r="S388" s="119" t="s">
        <v>55</v>
      </c>
      <c r="T388" s="119" t="s">
        <v>55</v>
      </c>
      <c r="U388" s="119" t="s">
        <v>55</v>
      </c>
      <c r="V388" s="119" t="s">
        <v>55</v>
      </c>
      <c r="W388" s="119" t="s">
        <v>55</v>
      </c>
      <c r="X388" s="119" t="s">
        <v>55</v>
      </c>
      <c r="Y388" s="119" t="s">
        <v>55</v>
      </c>
      <c r="Z388" s="119" t="s">
        <v>55</v>
      </c>
      <c r="AA388" s="119" t="s">
        <v>56</v>
      </c>
      <c r="AB388" s="119" t="s">
        <v>56</v>
      </c>
      <c r="AC388" s="119" t="s">
        <v>56</v>
      </c>
      <c r="AD388" s="119" t="s">
        <v>56</v>
      </c>
      <c r="AE388" s="119" t="s">
        <v>56</v>
      </c>
      <c r="AF388" s="119" t="s">
        <v>56</v>
      </c>
      <c r="AG388" s="119" t="s">
        <v>56</v>
      </c>
      <c r="AH388" s="119" t="s">
        <v>56</v>
      </c>
      <c r="AI388" s="119" t="s">
        <v>56</v>
      </c>
      <c r="AJ388" s="119" t="s">
        <v>56</v>
      </c>
      <c r="AK388" s="119" t="s">
        <v>56</v>
      </c>
      <c r="AL388" s="119" t="s">
        <v>56</v>
      </c>
      <c r="AM388" s="119">
        <v>0</v>
      </c>
      <c r="AN388" s="119">
        <v>0</v>
      </c>
      <c r="AO388" s="119">
        <v>0</v>
      </c>
      <c r="AP388" s="119">
        <v>0</v>
      </c>
      <c r="AQ388" s="119">
        <v>0</v>
      </c>
      <c r="AR388" s="119">
        <v>0</v>
      </c>
      <c r="AS388" s="119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119">
        <v>0</v>
      </c>
      <c r="AZ388" s="119">
        <v>0</v>
      </c>
      <c r="BA388" s="119">
        <v>0</v>
      </c>
      <c r="BB388" s="119">
        <v>0</v>
      </c>
      <c r="BC388" s="119">
        <v>0</v>
      </c>
      <c r="BD388" s="119">
        <v>0</v>
      </c>
      <c r="BE388" s="119">
        <v>0</v>
      </c>
      <c r="BF388" s="119">
        <v>0</v>
      </c>
      <c r="BG388" s="119">
        <v>0</v>
      </c>
      <c r="BH388" s="119" t="s">
        <v>55</v>
      </c>
      <c r="BI388" s="119" t="s">
        <v>55</v>
      </c>
      <c r="BJ388" s="119" t="s">
        <v>55</v>
      </c>
      <c r="BK388" s="119" t="s">
        <v>55</v>
      </c>
      <c r="BL388" s="119">
        <v>0</v>
      </c>
      <c r="BM388" s="119" t="s">
        <v>544</v>
      </c>
    </row>
    <row r="389" spans="1:65" s="119" customFormat="1" ht="11.4" x14ac:dyDescent="0.2">
      <c r="A389" s="119" t="s">
        <v>89</v>
      </c>
      <c r="B389" s="119">
        <v>0</v>
      </c>
      <c r="C389" s="119">
        <v>0</v>
      </c>
      <c r="D389" s="119">
        <v>0</v>
      </c>
      <c r="E389" s="119">
        <v>0</v>
      </c>
      <c r="F389" s="119">
        <v>0</v>
      </c>
      <c r="G389" s="119">
        <v>0</v>
      </c>
      <c r="H389" s="119">
        <v>0</v>
      </c>
      <c r="I389" s="119">
        <v>0</v>
      </c>
      <c r="J389" s="119">
        <v>0</v>
      </c>
      <c r="K389" s="119">
        <v>0</v>
      </c>
      <c r="L389" s="119">
        <v>0</v>
      </c>
      <c r="M389" s="119">
        <v>0</v>
      </c>
      <c r="N389" s="119">
        <v>0</v>
      </c>
      <c r="O389" s="119" t="s">
        <v>55</v>
      </c>
      <c r="P389" s="119" t="s">
        <v>55</v>
      </c>
      <c r="Q389" s="119" t="s">
        <v>55</v>
      </c>
      <c r="R389" s="119" t="s">
        <v>55</v>
      </c>
      <c r="S389" s="119" t="s">
        <v>55</v>
      </c>
      <c r="T389" s="119" t="s">
        <v>55</v>
      </c>
      <c r="U389" s="119" t="s">
        <v>55</v>
      </c>
      <c r="V389" s="119" t="s">
        <v>55</v>
      </c>
      <c r="W389" s="119" t="s">
        <v>55</v>
      </c>
      <c r="X389" s="119" t="s">
        <v>55</v>
      </c>
      <c r="Y389" s="119" t="s">
        <v>55</v>
      </c>
      <c r="Z389" s="119" t="s">
        <v>55</v>
      </c>
      <c r="AA389" s="119" t="s">
        <v>56</v>
      </c>
      <c r="AB389" s="119" t="s">
        <v>56</v>
      </c>
      <c r="AC389" s="119" t="s">
        <v>56</v>
      </c>
      <c r="AD389" s="119" t="s">
        <v>56</v>
      </c>
      <c r="AE389" s="119" t="s">
        <v>56</v>
      </c>
      <c r="AF389" s="119" t="s">
        <v>56</v>
      </c>
      <c r="AG389" s="119" t="s">
        <v>56</v>
      </c>
      <c r="AH389" s="119" t="s">
        <v>56</v>
      </c>
      <c r="AI389" s="119" t="s">
        <v>56</v>
      </c>
      <c r="AJ389" s="119" t="s">
        <v>56</v>
      </c>
      <c r="AK389" s="119" t="s">
        <v>56</v>
      </c>
      <c r="AL389" s="119" t="s">
        <v>56</v>
      </c>
      <c r="AM389" s="119">
        <v>0</v>
      </c>
      <c r="AN389" s="119">
        <v>0</v>
      </c>
      <c r="AO389" s="119">
        <v>0</v>
      </c>
      <c r="AP389" s="119">
        <v>0</v>
      </c>
      <c r="AQ389" s="119">
        <v>0</v>
      </c>
      <c r="AR389" s="119">
        <v>0</v>
      </c>
      <c r="AS389" s="119">
        <v>0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119">
        <v>0</v>
      </c>
      <c r="AZ389" s="119">
        <v>0</v>
      </c>
      <c r="BA389" s="119">
        <v>0</v>
      </c>
      <c r="BB389" s="119">
        <v>0</v>
      </c>
      <c r="BC389" s="119">
        <v>0</v>
      </c>
      <c r="BD389" s="119">
        <v>0</v>
      </c>
      <c r="BE389" s="119">
        <v>0</v>
      </c>
      <c r="BF389" s="119">
        <v>0</v>
      </c>
      <c r="BG389" s="119">
        <v>0</v>
      </c>
      <c r="BH389" s="119" t="s">
        <v>55</v>
      </c>
      <c r="BI389" s="119" t="s">
        <v>55</v>
      </c>
      <c r="BJ389" s="119" t="s">
        <v>55</v>
      </c>
      <c r="BK389" s="119" t="s">
        <v>55</v>
      </c>
      <c r="BL389" s="119">
        <v>0</v>
      </c>
      <c r="BM389" s="119" t="s">
        <v>545</v>
      </c>
    </row>
    <row r="390" spans="1:65" s="119" customFormat="1" ht="11.4" x14ac:dyDescent="0.2">
      <c r="A390" s="119" t="s">
        <v>90</v>
      </c>
      <c r="B390" s="119">
        <v>0</v>
      </c>
      <c r="C390" s="119">
        <v>0</v>
      </c>
      <c r="D390" s="119">
        <v>0</v>
      </c>
      <c r="E390" s="119">
        <v>0</v>
      </c>
      <c r="F390" s="119">
        <v>0</v>
      </c>
      <c r="G390" s="119">
        <v>0</v>
      </c>
      <c r="H390" s="119">
        <v>0</v>
      </c>
      <c r="I390" s="119">
        <v>0</v>
      </c>
      <c r="J390" s="119">
        <v>0</v>
      </c>
      <c r="K390" s="119">
        <v>0</v>
      </c>
      <c r="L390" s="119">
        <v>0</v>
      </c>
      <c r="M390" s="119">
        <v>0</v>
      </c>
      <c r="N390" s="119">
        <v>0</v>
      </c>
      <c r="O390" s="119" t="s">
        <v>55</v>
      </c>
      <c r="P390" s="119" t="s">
        <v>55</v>
      </c>
      <c r="Q390" s="119" t="s">
        <v>55</v>
      </c>
      <c r="R390" s="119" t="s">
        <v>55</v>
      </c>
      <c r="S390" s="119" t="s">
        <v>55</v>
      </c>
      <c r="T390" s="119" t="s">
        <v>55</v>
      </c>
      <c r="U390" s="119" t="s">
        <v>55</v>
      </c>
      <c r="V390" s="119" t="s">
        <v>55</v>
      </c>
      <c r="W390" s="119" t="s">
        <v>55</v>
      </c>
      <c r="X390" s="119" t="s">
        <v>55</v>
      </c>
      <c r="Y390" s="119" t="s">
        <v>55</v>
      </c>
      <c r="Z390" s="119" t="s">
        <v>55</v>
      </c>
      <c r="AA390" s="119" t="s">
        <v>56</v>
      </c>
      <c r="AB390" s="119" t="s">
        <v>56</v>
      </c>
      <c r="AC390" s="119" t="s">
        <v>56</v>
      </c>
      <c r="AD390" s="119" t="s">
        <v>56</v>
      </c>
      <c r="AE390" s="119" t="s">
        <v>56</v>
      </c>
      <c r="AF390" s="119" t="s">
        <v>56</v>
      </c>
      <c r="AG390" s="119" t="s">
        <v>56</v>
      </c>
      <c r="AH390" s="119" t="s">
        <v>56</v>
      </c>
      <c r="AI390" s="119" t="s">
        <v>56</v>
      </c>
      <c r="AJ390" s="119" t="s">
        <v>56</v>
      </c>
      <c r="AK390" s="119" t="s">
        <v>56</v>
      </c>
      <c r="AL390" s="119" t="s">
        <v>56</v>
      </c>
      <c r="AM390" s="119">
        <v>0</v>
      </c>
      <c r="AN390" s="119">
        <v>0</v>
      </c>
      <c r="AO390" s="119">
        <v>0</v>
      </c>
      <c r="AP390" s="119">
        <v>0</v>
      </c>
      <c r="AQ390" s="119">
        <v>0</v>
      </c>
      <c r="AR390" s="119">
        <v>0</v>
      </c>
      <c r="AS390" s="119">
        <v>0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119">
        <v>0</v>
      </c>
      <c r="AZ390" s="119">
        <v>0</v>
      </c>
      <c r="BA390" s="119">
        <v>0</v>
      </c>
      <c r="BB390" s="119">
        <v>0</v>
      </c>
      <c r="BC390" s="119">
        <v>0</v>
      </c>
      <c r="BD390" s="119">
        <v>0</v>
      </c>
      <c r="BE390" s="119">
        <v>0</v>
      </c>
      <c r="BF390" s="119">
        <v>0</v>
      </c>
      <c r="BG390" s="119">
        <v>0</v>
      </c>
      <c r="BH390" s="119" t="s">
        <v>55</v>
      </c>
      <c r="BI390" s="119" t="s">
        <v>55</v>
      </c>
      <c r="BJ390" s="119" t="s">
        <v>55</v>
      </c>
      <c r="BK390" s="119" t="s">
        <v>55</v>
      </c>
      <c r="BL390" s="119">
        <v>0</v>
      </c>
      <c r="BM390" s="119" t="s">
        <v>544</v>
      </c>
    </row>
    <row r="391" spans="1:65" s="119" customFormat="1" ht="11.4" x14ac:dyDescent="0.2">
      <c r="A391" s="119" t="s">
        <v>90</v>
      </c>
      <c r="B391" s="119">
        <v>1</v>
      </c>
      <c r="C391" s="119">
        <v>0</v>
      </c>
      <c r="D391" s="119">
        <v>1</v>
      </c>
      <c r="E391" s="119">
        <v>0</v>
      </c>
      <c r="F391" s="119">
        <v>0</v>
      </c>
      <c r="G391" s="119">
        <v>0</v>
      </c>
      <c r="H391" s="119">
        <v>0</v>
      </c>
      <c r="I391" s="119">
        <v>0</v>
      </c>
      <c r="J391" s="119">
        <v>0</v>
      </c>
      <c r="K391" s="119">
        <v>0</v>
      </c>
      <c r="L391" s="119">
        <v>0</v>
      </c>
      <c r="M391" s="119">
        <v>0</v>
      </c>
      <c r="N391" s="119">
        <v>0</v>
      </c>
      <c r="O391" s="119">
        <v>0</v>
      </c>
      <c r="P391" s="119">
        <v>100</v>
      </c>
      <c r="Q391" s="119">
        <v>0</v>
      </c>
      <c r="R391" s="119">
        <v>0</v>
      </c>
      <c r="S391" s="119">
        <v>0</v>
      </c>
      <c r="T391" s="119">
        <v>0</v>
      </c>
      <c r="U391" s="119">
        <v>0</v>
      </c>
      <c r="V391" s="119">
        <v>0</v>
      </c>
      <c r="W391" s="119">
        <v>0</v>
      </c>
      <c r="X391" s="119">
        <v>0</v>
      </c>
      <c r="Y391" s="119">
        <v>0</v>
      </c>
      <c r="Z391" s="119">
        <v>0</v>
      </c>
      <c r="AA391" s="119" t="s">
        <v>56</v>
      </c>
      <c r="AB391" s="119" t="s">
        <v>564</v>
      </c>
      <c r="AC391" s="119" t="s">
        <v>56</v>
      </c>
      <c r="AD391" s="119" t="s">
        <v>56</v>
      </c>
      <c r="AE391" s="119" t="s">
        <v>56</v>
      </c>
      <c r="AF391" s="119" t="s">
        <v>56</v>
      </c>
      <c r="AG391" s="119" t="s">
        <v>56</v>
      </c>
      <c r="AH391" s="119" t="s">
        <v>56</v>
      </c>
      <c r="AI391" s="119" t="s">
        <v>56</v>
      </c>
      <c r="AJ391" s="119" t="s">
        <v>56</v>
      </c>
      <c r="AK391" s="119" t="s">
        <v>56</v>
      </c>
      <c r="AL391" s="119" t="s">
        <v>56</v>
      </c>
      <c r="AM391" s="119">
        <v>0</v>
      </c>
      <c r="AN391" s="119">
        <v>1</v>
      </c>
      <c r="AO391" s="119">
        <v>0</v>
      </c>
      <c r="AP391" s="119">
        <v>0</v>
      </c>
      <c r="AQ391" s="119">
        <v>0</v>
      </c>
      <c r="AR391" s="119">
        <v>0</v>
      </c>
      <c r="AS391" s="119">
        <v>0</v>
      </c>
      <c r="AT391" s="119">
        <v>0</v>
      </c>
      <c r="AU391" s="119">
        <v>0</v>
      </c>
      <c r="AV391" s="119">
        <v>0</v>
      </c>
      <c r="AW391" s="119">
        <v>0</v>
      </c>
      <c r="AX391" s="119">
        <v>0</v>
      </c>
      <c r="AY391" s="119">
        <v>0</v>
      </c>
      <c r="AZ391" s="119">
        <v>0</v>
      </c>
      <c r="BA391" s="119">
        <v>0</v>
      </c>
      <c r="BB391" s="119">
        <v>0</v>
      </c>
      <c r="BC391" s="119">
        <v>0</v>
      </c>
      <c r="BD391" s="119">
        <v>0</v>
      </c>
      <c r="BE391" s="119">
        <v>0</v>
      </c>
      <c r="BF391" s="119">
        <v>0</v>
      </c>
      <c r="BG391" s="119">
        <v>0</v>
      </c>
      <c r="BH391" s="119">
        <v>9.8000000000000007</v>
      </c>
      <c r="BI391" s="119" t="s">
        <v>55</v>
      </c>
      <c r="BJ391" s="119" t="s">
        <v>55</v>
      </c>
      <c r="BK391" s="119" t="s">
        <v>55</v>
      </c>
      <c r="BL391" s="119">
        <v>0</v>
      </c>
      <c r="BM391" s="119" t="s">
        <v>545</v>
      </c>
    </row>
    <row r="392" spans="1:65" s="119" customFormat="1" ht="11.4" x14ac:dyDescent="0.2">
      <c r="A392" s="119" t="s">
        <v>91</v>
      </c>
      <c r="B392" s="119">
        <v>0</v>
      </c>
      <c r="C392" s="119">
        <v>0</v>
      </c>
      <c r="D392" s="119">
        <v>0</v>
      </c>
      <c r="E392" s="119">
        <v>0</v>
      </c>
      <c r="F392" s="119">
        <v>0</v>
      </c>
      <c r="G392" s="119">
        <v>0</v>
      </c>
      <c r="H392" s="119">
        <v>0</v>
      </c>
      <c r="I392" s="119">
        <v>0</v>
      </c>
      <c r="J392" s="119">
        <v>0</v>
      </c>
      <c r="K392" s="119">
        <v>0</v>
      </c>
      <c r="L392" s="119">
        <v>0</v>
      </c>
      <c r="M392" s="119">
        <v>0</v>
      </c>
      <c r="N392" s="119">
        <v>0</v>
      </c>
      <c r="O392" s="119" t="s">
        <v>55</v>
      </c>
      <c r="P392" s="119" t="s">
        <v>55</v>
      </c>
      <c r="Q392" s="119" t="s">
        <v>55</v>
      </c>
      <c r="R392" s="119" t="s">
        <v>55</v>
      </c>
      <c r="S392" s="119" t="s">
        <v>55</v>
      </c>
      <c r="T392" s="119" t="s">
        <v>55</v>
      </c>
      <c r="U392" s="119" t="s">
        <v>55</v>
      </c>
      <c r="V392" s="119" t="s">
        <v>55</v>
      </c>
      <c r="W392" s="119" t="s">
        <v>55</v>
      </c>
      <c r="X392" s="119" t="s">
        <v>55</v>
      </c>
      <c r="Y392" s="119" t="s">
        <v>55</v>
      </c>
      <c r="Z392" s="119" t="s">
        <v>55</v>
      </c>
      <c r="AA392" s="119" t="s">
        <v>56</v>
      </c>
      <c r="AB392" s="119" t="s">
        <v>56</v>
      </c>
      <c r="AC392" s="119" t="s">
        <v>56</v>
      </c>
      <c r="AD392" s="119" t="s">
        <v>56</v>
      </c>
      <c r="AE392" s="119" t="s">
        <v>56</v>
      </c>
      <c r="AF392" s="119" t="s">
        <v>56</v>
      </c>
      <c r="AG392" s="119" t="s">
        <v>56</v>
      </c>
      <c r="AH392" s="119" t="s">
        <v>56</v>
      </c>
      <c r="AI392" s="119" t="s">
        <v>56</v>
      </c>
      <c r="AJ392" s="119" t="s">
        <v>56</v>
      </c>
      <c r="AK392" s="119" t="s">
        <v>56</v>
      </c>
      <c r="AL392" s="119" t="s">
        <v>56</v>
      </c>
      <c r="AM392" s="119">
        <v>0</v>
      </c>
      <c r="AN392" s="119">
        <v>0</v>
      </c>
      <c r="AO392" s="119">
        <v>0</v>
      </c>
      <c r="AP392" s="119">
        <v>0</v>
      </c>
      <c r="AQ392" s="119">
        <v>0</v>
      </c>
      <c r="AR392" s="119">
        <v>0</v>
      </c>
      <c r="AS392" s="119">
        <v>0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119">
        <v>0</v>
      </c>
      <c r="AZ392" s="119">
        <v>0</v>
      </c>
      <c r="BA392" s="119">
        <v>0</v>
      </c>
      <c r="BB392" s="119">
        <v>0</v>
      </c>
      <c r="BC392" s="119">
        <v>0</v>
      </c>
      <c r="BD392" s="119">
        <v>0</v>
      </c>
      <c r="BE392" s="119">
        <v>0</v>
      </c>
      <c r="BF392" s="119">
        <v>0</v>
      </c>
      <c r="BG392" s="119">
        <v>0</v>
      </c>
      <c r="BH392" s="119" t="s">
        <v>55</v>
      </c>
      <c r="BI392" s="119" t="s">
        <v>55</v>
      </c>
      <c r="BJ392" s="119" t="s">
        <v>55</v>
      </c>
      <c r="BK392" s="119" t="s">
        <v>55</v>
      </c>
      <c r="BL392" s="119">
        <v>0</v>
      </c>
      <c r="BM392" s="119" t="s">
        <v>544</v>
      </c>
    </row>
    <row r="393" spans="1:65" s="119" customFormat="1" ht="11.4" x14ac:dyDescent="0.2">
      <c r="A393" s="119" t="s">
        <v>91</v>
      </c>
      <c r="B393" s="119">
        <v>1</v>
      </c>
      <c r="C393" s="119">
        <v>0</v>
      </c>
      <c r="D393" s="119">
        <v>1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100</v>
      </c>
      <c r="Q393" s="119">
        <v>0</v>
      </c>
      <c r="R393" s="119">
        <v>0</v>
      </c>
      <c r="S393" s="119">
        <v>0</v>
      </c>
      <c r="T393" s="119">
        <v>0</v>
      </c>
      <c r="U393" s="119">
        <v>0</v>
      </c>
      <c r="V393" s="119">
        <v>0</v>
      </c>
      <c r="W393" s="119">
        <v>0</v>
      </c>
      <c r="X393" s="119">
        <v>0</v>
      </c>
      <c r="Y393" s="119">
        <v>0</v>
      </c>
      <c r="Z393" s="119">
        <v>0</v>
      </c>
      <c r="AA393" s="119" t="s">
        <v>56</v>
      </c>
      <c r="AB393" s="119" t="s">
        <v>485</v>
      </c>
      <c r="AC393" s="119" t="s">
        <v>56</v>
      </c>
      <c r="AD393" s="119" t="s">
        <v>56</v>
      </c>
      <c r="AE393" s="119" t="s">
        <v>56</v>
      </c>
      <c r="AF393" s="119" t="s">
        <v>56</v>
      </c>
      <c r="AG393" s="119" t="s">
        <v>56</v>
      </c>
      <c r="AH393" s="119" t="s">
        <v>56</v>
      </c>
      <c r="AI393" s="119" t="s">
        <v>56</v>
      </c>
      <c r="AJ393" s="119" t="s">
        <v>56</v>
      </c>
      <c r="AK393" s="119" t="s">
        <v>56</v>
      </c>
      <c r="AL393" s="119" t="s">
        <v>56</v>
      </c>
      <c r="AM393" s="119">
        <v>0</v>
      </c>
      <c r="AN393" s="119">
        <v>0</v>
      </c>
      <c r="AO393" s="119">
        <v>0</v>
      </c>
      <c r="AP393" s="119">
        <v>0</v>
      </c>
      <c r="AQ393" s="119">
        <v>1</v>
      </c>
      <c r="AR393" s="119">
        <v>0</v>
      </c>
      <c r="AS393" s="119">
        <v>0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119">
        <v>0</v>
      </c>
      <c r="AZ393" s="119">
        <v>0</v>
      </c>
      <c r="BA393" s="119">
        <v>0</v>
      </c>
      <c r="BB393" s="119">
        <v>0</v>
      </c>
      <c r="BC393" s="119">
        <v>0</v>
      </c>
      <c r="BD393" s="119">
        <v>0</v>
      </c>
      <c r="BE393" s="119">
        <v>0</v>
      </c>
      <c r="BF393" s="119">
        <v>0</v>
      </c>
      <c r="BG393" s="119">
        <v>0</v>
      </c>
      <c r="BH393" s="119">
        <v>24.5</v>
      </c>
      <c r="BI393" s="119" t="s">
        <v>55</v>
      </c>
      <c r="BJ393" s="119" t="s">
        <v>55</v>
      </c>
      <c r="BK393" s="119" t="s">
        <v>55</v>
      </c>
      <c r="BL393" s="119">
        <v>0</v>
      </c>
      <c r="BM393" s="119" t="s">
        <v>545</v>
      </c>
    </row>
    <row r="394" spans="1:65" s="119" customFormat="1" ht="11.4" x14ac:dyDescent="0.2">
      <c r="A394" s="119" t="s">
        <v>92</v>
      </c>
      <c r="B394" s="119">
        <v>4</v>
      </c>
      <c r="C394" s="119">
        <v>0</v>
      </c>
      <c r="D394" s="119">
        <v>4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100</v>
      </c>
      <c r="Q394" s="119">
        <v>0</v>
      </c>
      <c r="R394" s="119">
        <v>0</v>
      </c>
      <c r="S394" s="119">
        <v>0</v>
      </c>
      <c r="T394" s="119">
        <v>0</v>
      </c>
      <c r="U394" s="119">
        <v>0</v>
      </c>
      <c r="V394" s="119">
        <v>0</v>
      </c>
      <c r="W394" s="119">
        <v>0</v>
      </c>
      <c r="X394" s="119">
        <v>0</v>
      </c>
      <c r="Y394" s="119">
        <v>0</v>
      </c>
      <c r="Z394" s="119">
        <v>0</v>
      </c>
      <c r="AA394" s="119" t="s">
        <v>56</v>
      </c>
      <c r="AB394" s="119" t="s">
        <v>492</v>
      </c>
      <c r="AC394" s="119" t="s">
        <v>56</v>
      </c>
      <c r="AD394" s="119" t="s">
        <v>56</v>
      </c>
      <c r="AE394" s="119" t="s">
        <v>56</v>
      </c>
      <c r="AF394" s="119" t="s">
        <v>56</v>
      </c>
      <c r="AG394" s="119" t="s">
        <v>56</v>
      </c>
      <c r="AH394" s="119" t="s">
        <v>56</v>
      </c>
      <c r="AI394" s="119" t="s">
        <v>56</v>
      </c>
      <c r="AJ394" s="119" t="s">
        <v>56</v>
      </c>
      <c r="AK394" s="119" t="s">
        <v>56</v>
      </c>
      <c r="AL394" s="119" t="s">
        <v>56</v>
      </c>
      <c r="AM394" s="119">
        <v>0</v>
      </c>
      <c r="AN394" s="119">
        <v>1</v>
      </c>
      <c r="AO394" s="119">
        <v>0</v>
      </c>
      <c r="AP394" s="119">
        <v>1</v>
      </c>
      <c r="AQ394" s="119">
        <v>2</v>
      </c>
      <c r="AR394" s="119">
        <v>0</v>
      </c>
      <c r="AS394" s="119">
        <v>0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119">
        <v>0</v>
      </c>
      <c r="AZ394" s="119">
        <v>0</v>
      </c>
      <c r="BA394" s="119">
        <v>0</v>
      </c>
      <c r="BB394" s="119">
        <v>0</v>
      </c>
      <c r="BC394" s="119">
        <v>0</v>
      </c>
      <c r="BD394" s="119">
        <v>0</v>
      </c>
      <c r="BE394" s="119">
        <v>0</v>
      </c>
      <c r="BF394" s="119">
        <v>0</v>
      </c>
      <c r="BG394" s="119">
        <v>0</v>
      </c>
      <c r="BH394" s="119">
        <v>17.899999999999999</v>
      </c>
      <c r="BI394" s="119" t="s">
        <v>55</v>
      </c>
      <c r="BJ394" s="119" t="s">
        <v>55</v>
      </c>
      <c r="BK394" s="119" t="s">
        <v>55</v>
      </c>
      <c r="BL394" s="119">
        <v>0</v>
      </c>
      <c r="BM394" s="119" t="s">
        <v>544</v>
      </c>
    </row>
    <row r="395" spans="1:65" s="119" customFormat="1" ht="11.4" x14ac:dyDescent="0.2">
      <c r="A395" s="119" t="s">
        <v>92</v>
      </c>
      <c r="B395" s="119">
        <v>0</v>
      </c>
      <c r="C395" s="119">
        <v>0</v>
      </c>
      <c r="D395" s="119">
        <v>0</v>
      </c>
      <c r="E395" s="119">
        <v>0</v>
      </c>
      <c r="F395" s="119">
        <v>0</v>
      </c>
      <c r="G395" s="119">
        <v>0</v>
      </c>
      <c r="H395" s="119">
        <v>0</v>
      </c>
      <c r="I395" s="119">
        <v>0</v>
      </c>
      <c r="J395" s="119">
        <v>0</v>
      </c>
      <c r="K395" s="119">
        <v>0</v>
      </c>
      <c r="L395" s="119">
        <v>0</v>
      </c>
      <c r="M395" s="119">
        <v>0</v>
      </c>
      <c r="N395" s="119">
        <v>0</v>
      </c>
      <c r="O395" s="119" t="s">
        <v>55</v>
      </c>
      <c r="P395" s="119" t="s">
        <v>55</v>
      </c>
      <c r="Q395" s="119" t="s">
        <v>55</v>
      </c>
      <c r="R395" s="119" t="s">
        <v>55</v>
      </c>
      <c r="S395" s="119" t="s">
        <v>55</v>
      </c>
      <c r="T395" s="119" t="s">
        <v>55</v>
      </c>
      <c r="U395" s="119" t="s">
        <v>55</v>
      </c>
      <c r="V395" s="119" t="s">
        <v>55</v>
      </c>
      <c r="W395" s="119" t="s">
        <v>55</v>
      </c>
      <c r="X395" s="119" t="s">
        <v>55</v>
      </c>
      <c r="Y395" s="119" t="s">
        <v>55</v>
      </c>
      <c r="Z395" s="119" t="s">
        <v>55</v>
      </c>
      <c r="AA395" s="119" t="s">
        <v>56</v>
      </c>
      <c r="AB395" s="119" t="s">
        <v>56</v>
      </c>
      <c r="AC395" s="119" t="s">
        <v>56</v>
      </c>
      <c r="AD395" s="119" t="s">
        <v>56</v>
      </c>
      <c r="AE395" s="119" t="s">
        <v>56</v>
      </c>
      <c r="AF395" s="119" t="s">
        <v>56</v>
      </c>
      <c r="AG395" s="119" t="s">
        <v>56</v>
      </c>
      <c r="AH395" s="119" t="s">
        <v>56</v>
      </c>
      <c r="AI395" s="119" t="s">
        <v>56</v>
      </c>
      <c r="AJ395" s="119" t="s">
        <v>56</v>
      </c>
      <c r="AK395" s="119" t="s">
        <v>56</v>
      </c>
      <c r="AL395" s="119" t="s">
        <v>56</v>
      </c>
      <c r="AM395" s="119">
        <v>0</v>
      </c>
      <c r="AN395" s="119">
        <v>0</v>
      </c>
      <c r="AO395" s="119">
        <v>0</v>
      </c>
      <c r="AP395" s="119">
        <v>0</v>
      </c>
      <c r="AQ395" s="119">
        <v>0</v>
      </c>
      <c r="AR395" s="119">
        <v>0</v>
      </c>
      <c r="AS395" s="119">
        <v>0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119">
        <v>0</v>
      </c>
      <c r="AZ395" s="119">
        <v>0</v>
      </c>
      <c r="BA395" s="119">
        <v>0</v>
      </c>
      <c r="BB395" s="119">
        <v>0</v>
      </c>
      <c r="BC395" s="119">
        <v>0</v>
      </c>
      <c r="BD395" s="119">
        <v>0</v>
      </c>
      <c r="BE395" s="119">
        <v>0</v>
      </c>
      <c r="BF395" s="119">
        <v>0</v>
      </c>
      <c r="BG395" s="119">
        <v>0</v>
      </c>
      <c r="BH395" s="119" t="s">
        <v>55</v>
      </c>
      <c r="BI395" s="119" t="s">
        <v>55</v>
      </c>
      <c r="BJ395" s="119" t="s">
        <v>55</v>
      </c>
      <c r="BK395" s="119" t="s">
        <v>55</v>
      </c>
      <c r="BL395" s="119">
        <v>0</v>
      </c>
      <c r="BM395" s="119" t="s">
        <v>545</v>
      </c>
    </row>
    <row r="396" spans="1:65" s="119" customFormat="1" ht="11.4" x14ac:dyDescent="0.2">
      <c r="A396" s="119" t="s">
        <v>93</v>
      </c>
      <c r="B396" s="119">
        <v>3</v>
      </c>
      <c r="C396" s="119">
        <v>0</v>
      </c>
      <c r="D396" s="119">
        <v>3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100</v>
      </c>
      <c r="Q396" s="119">
        <v>0</v>
      </c>
      <c r="R396" s="119">
        <v>0</v>
      </c>
      <c r="S396" s="119">
        <v>0</v>
      </c>
      <c r="T396" s="119">
        <v>0</v>
      </c>
      <c r="U396" s="119">
        <v>0</v>
      </c>
      <c r="V396" s="119">
        <v>0</v>
      </c>
      <c r="W396" s="119">
        <v>0</v>
      </c>
      <c r="X396" s="119">
        <v>0</v>
      </c>
      <c r="Y396" s="119">
        <v>0</v>
      </c>
      <c r="Z396" s="119">
        <v>0</v>
      </c>
      <c r="AA396" s="119" t="s">
        <v>56</v>
      </c>
      <c r="AB396" s="119" t="s">
        <v>525</v>
      </c>
      <c r="AC396" s="119" t="s">
        <v>56</v>
      </c>
      <c r="AD396" s="119" t="s">
        <v>56</v>
      </c>
      <c r="AE396" s="119" t="s">
        <v>56</v>
      </c>
      <c r="AF396" s="119" t="s">
        <v>56</v>
      </c>
      <c r="AG396" s="119" t="s">
        <v>56</v>
      </c>
      <c r="AH396" s="119" t="s">
        <v>56</v>
      </c>
      <c r="AI396" s="119" t="s">
        <v>56</v>
      </c>
      <c r="AJ396" s="119" t="s">
        <v>56</v>
      </c>
      <c r="AK396" s="119" t="s">
        <v>56</v>
      </c>
      <c r="AL396" s="119" t="s">
        <v>56</v>
      </c>
      <c r="AM396" s="119">
        <v>0</v>
      </c>
      <c r="AN396" s="119">
        <v>0</v>
      </c>
      <c r="AO396" s="119">
        <v>2</v>
      </c>
      <c r="AP396" s="119">
        <v>0</v>
      </c>
      <c r="AQ396" s="119">
        <v>1</v>
      </c>
      <c r="AR396" s="119">
        <v>0</v>
      </c>
      <c r="AS396" s="119">
        <v>0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119">
        <v>0</v>
      </c>
      <c r="AZ396" s="119">
        <v>0</v>
      </c>
      <c r="BA396" s="119">
        <v>0</v>
      </c>
      <c r="BB396" s="119">
        <v>0</v>
      </c>
      <c r="BC396" s="119">
        <v>0</v>
      </c>
      <c r="BD396" s="119">
        <v>0</v>
      </c>
      <c r="BE396" s="119">
        <v>0</v>
      </c>
      <c r="BF396" s="119">
        <v>0</v>
      </c>
      <c r="BG396" s="119">
        <v>0</v>
      </c>
      <c r="BH396" s="119">
        <v>15.3</v>
      </c>
      <c r="BI396" s="119" t="s">
        <v>55</v>
      </c>
      <c r="BJ396" s="119" t="s">
        <v>55</v>
      </c>
      <c r="BK396" s="119" t="s">
        <v>55</v>
      </c>
      <c r="BL396" s="119">
        <v>0</v>
      </c>
      <c r="BM396" s="119" t="s">
        <v>544</v>
      </c>
    </row>
    <row r="397" spans="1:65" s="119" customFormat="1" ht="11.4" x14ac:dyDescent="0.2">
      <c r="A397" s="119" t="s">
        <v>93</v>
      </c>
      <c r="B397" s="119">
        <v>8</v>
      </c>
      <c r="C397" s="119">
        <v>1</v>
      </c>
      <c r="D397" s="119">
        <v>6</v>
      </c>
      <c r="E397" s="119">
        <v>1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12.5</v>
      </c>
      <c r="P397" s="119">
        <v>75</v>
      </c>
      <c r="Q397" s="119">
        <v>12.5</v>
      </c>
      <c r="R397" s="119">
        <v>0</v>
      </c>
      <c r="S397" s="119">
        <v>0</v>
      </c>
      <c r="T397" s="119">
        <v>0</v>
      </c>
      <c r="U397" s="119">
        <v>0</v>
      </c>
      <c r="V397" s="119">
        <v>0</v>
      </c>
      <c r="W397" s="119">
        <v>0</v>
      </c>
      <c r="X397" s="119">
        <v>0</v>
      </c>
      <c r="Y397" s="119">
        <v>0</v>
      </c>
      <c r="Z397" s="119">
        <v>0</v>
      </c>
      <c r="AA397" s="119" t="s">
        <v>583</v>
      </c>
      <c r="AB397" s="119" t="s">
        <v>610</v>
      </c>
      <c r="AC397" s="119" t="s">
        <v>453</v>
      </c>
      <c r="AD397" s="119" t="s">
        <v>56</v>
      </c>
      <c r="AE397" s="119" t="s">
        <v>56</v>
      </c>
      <c r="AF397" s="119" t="s">
        <v>56</v>
      </c>
      <c r="AG397" s="119" t="s">
        <v>56</v>
      </c>
      <c r="AH397" s="119" t="s">
        <v>56</v>
      </c>
      <c r="AI397" s="119" t="s">
        <v>56</v>
      </c>
      <c r="AJ397" s="119" t="s">
        <v>56</v>
      </c>
      <c r="AK397" s="119" t="s">
        <v>56</v>
      </c>
      <c r="AL397" s="119" t="s">
        <v>56</v>
      </c>
      <c r="AM397" s="119">
        <v>0</v>
      </c>
      <c r="AN397" s="119">
        <v>2</v>
      </c>
      <c r="AO397" s="119">
        <v>2</v>
      </c>
      <c r="AP397" s="119">
        <v>2</v>
      </c>
      <c r="AQ397" s="119">
        <v>2</v>
      </c>
      <c r="AR397" s="119">
        <v>0</v>
      </c>
      <c r="AS397" s="119">
        <v>0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119">
        <v>0</v>
      </c>
      <c r="AZ397" s="119">
        <v>0</v>
      </c>
      <c r="BA397" s="119">
        <v>0</v>
      </c>
      <c r="BB397" s="119">
        <v>0</v>
      </c>
      <c r="BC397" s="119">
        <v>0</v>
      </c>
      <c r="BD397" s="119">
        <v>0</v>
      </c>
      <c r="BE397" s="119">
        <v>0</v>
      </c>
      <c r="BF397" s="119">
        <v>0</v>
      </c>
      <c r="BG397" s="119">
        <v>0</v>
      </c>
      <c r="BH397" s="119">
        <v>15</v>
      </c>
      <c r="BI397" s="119" t="s">
        <v>55</v>
      </c>
      <c r="BJ397" s="119" t="s">
        <v>55</v>
      </c>
      <c r="BK397" s="119" t="s">
        <v>55</v>
      </c>
      <c r="BL397" s="119">
        <v>0</v>
      </c>
      <c r="BM397" s="119" t="s">
        <v>545</v>
      </c>
    </row>
    <row r="398" spans="1:65" s="119" customFormat="1" ht="11.4" x14ac:dyDescent="0.2">
      <c r="A398" s="119" t="s">
        <v>94</v>
      </c>
      <c r="B398" s="119">
        <v>1</v>
      </c>
      <c r="C398" s="119">
        <v>0</v>
      </c>
      <c r="D398" s="119">
        <v>1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100</v>
      </c>
      <c r="Q398" s="119">
        <v>0</v>
      </c>
      <c r="R398" s="119">
        <v>0</v>
      </c>
      <c r="S398" s="119">
        <v>0</v>
      </c>
      <c r="T398" s="119">
        <v>0</v>
      </c>
      <c r="U398" s="119">
        <v>0</v>
      </c>
      <c r="V398" s="119">
        <v>0</v>
      </c>
      <c r="W398" s="119">
        <v>0</v>
      </c>
      <c r="X398" s="119">
        <v>0</v>
      </c>
      <c r="Y398" s="119">
        <v>0</v>
      </c>
      <c r="Z398" s="119">
        <v>0</v>
      </c>
      <c r="AA398" s="119" t="s">
        <v>56</v>
      </c>
      <c r="AB398" s="119" t="s">
        <v>470</v>
      </c>
      <c r="AC398" s="119" t="s">
        <v>56</v>
      </c>
      <c r="AD398" s="119" t="s">
        <v>56</v>
      </c>
      <c r="AE398" s="119" t="s">
        <v>56</v>
      </c>
      <c r="AF398" s="119" t="s">
        <v>56</v>
      </c>
      <c r="AG398" s="119" t="s">
        <v>56</v>
      </c>
      <c r="AH398" s="119" t="s">
        <v>56</v>
      </c>
      <c r="AI398" s="119" t="s">
        <v>56</v>
      </c>
      <c r="AJ398" s="119" t="s">
        <v>56</v>
      </c>
      <c r="AK398" s="119" t="s">
        <v>56</v>
      </c>
      <c r="AL398" s="119" t="s">
        <v>56</v>
      </c>
      <c r="AM398" s="119">
        <v>0</v>
      </c>
      <c r="AN398" s="119">
        <v>0</v>
      </c>
      <c r="AO398" s="119">
        <v>0</v>
      </c>
      <c r="AP398" s="119">
        <v>0</v>
      </c>
      <c r="AQ398" s="119">
        <v>0</v>
      </c>
      <c r="AR398" s="119">
        <v>1</v>
      </c>
      <c r="AS398" s="119">
        <v>0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119">
        <v>0</v>
      </c>
      <c r="AZ398" s="119">
        <v>0</v>
      </c>
      <c r="BA398" s="119">
        <v>0</v>
      </c>
      <c r="BB398" s="119">
        <v>0</v>
      </c>
      <c r="BC398" s="119">
        <v>0</v>
      </c>
      <c r="BD398" s="119">
        <v>0</v>
      </c>
      <c r="BE398" s="119">
        <v>0</v>
      </c>
      <c r="BF398" s="119">
        <v>0</v>
      </c>
      <c r="BG398" s="119">
        <v>0</v>
      </c>
      <c r="BH398" s="119">
        <v>25.1</v>
      </c>
      <c r="BI398" s="119" t="s">
        <v>55</v>
      </c>
      <c r="BJ398" s="119" t="s">
        <v>55</v>
      </c>
      <c r="BK398" s="119" t="s">
        <v>55</v>
      </c>
      <c r="BL398" s="119">
        <v>0</v>
      </c>
      <c r="BM398" s="119" t="s">
        <v>544</v>
      </c>
    </row>
    <row r="399" spans="1:65" s="119" customFormat="1" ht="11.4" x14ac:dyDescent="0.2">
      <c r="A399" s="119" t="s">
        <v>94</v>
      </c>
      <c r="B399" s="119">
        <v>2</v>
      </c>
      <c r="C399" s="119">
        <v>0</v>
      </c>
      <c r="D399" s="119">
        <v>2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100</v>
      </c>
      <c r="Q399" s="119">
        <v>0</v>
      </c>
      <c r="R399" s="119">
        <v>0</v>
      </c>
      <c r="S399" s="119">
        <v>0</v>
      </c>
      <c r="T399" s="119">
        <v>0</v>
      </c>
      <c r="U399" s="119">
        <v>0</v>
      </c>
      <c r="V399" s="119">
        <v>0</v>
      </c>
      <c r="W399" s="119">
        <v>0</v>
      </c>
      <c r="X399" s="119">
        <v>0</v>
      </c>
      <c r="Y399" s="119">
        <v>0</v>
      </c>
      <c r="Z399" s="119">
        <v>0</v>
      </c>
      <c r="AA399" s="119" t="s">
        <v>56</v>
      </c>
      <c r="AB399" s="119" t="s">
        <v>611</v>
      </c>
      <c r="AC399" s="119" t="s">
        <v>56</v>
      </c>
      <c r="AD399" s="119" t="s">
        <v>56</v>
      </c>
      <c r="AE399" s="119" t="s">
        <v>56</v>
      </c>
      <c r="AF399" s="119" t="s">
        <v>56</v>
      </c>
      <c r="AG399" s="119" t="s">
        <v>56</v>
      </c>
      <c r="AH399" s="119" t="s">
        <v>56</v>
      </c>
      <c r="AI399" s="119" t="s">
        <v>56</v>
      </c>
      <c r="AJ399" s="119" t="s">
        <v>56</v>
      </c>
      <c r="AK399" s="119" t="s">
        <v>56</v>
      </c>
      <c r="AL399" s="119" t="s">
        <v>56</v>
      </c>
      <c r="AM399" s="119">
        <v>0</v>
      </c>
      <c r="AN399" s="119">
        <v>1</v>
      </c>
      <c r="AO399" s="119">
        <v>1</v>
      </c>
      <c r="AP399" s="119">
        <v>0</v>
      </c>
      <c r="AQ399" s="119">
        <v>0</v>
      </c>
      <c r="AR399" s="119">
        <v>0</v>
      </c>
      <c r="AS399" s="119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119">
        <v>0</v>
      </c>
      <c r="AZ399" s="119">
        <v>0</v>
      </c>
      <c r="BA399" s="119">
        <v>0</v>
      </c>
      <c r="BB399" s="119">
        <v>0</v>
      </c>
      <c r="BC399" s="119">
        <v>0</v>
      </c>
      <c r="BD399" s="119">
        <v>0</v>
      </c>
      <c r="BE399" s="119">
        <v>0</v>
      </c>
      <c r="BF399" s="119">
        <v>0</v>
      </c>
      <c r="BG399" s="119">
        <v>0</v>
      </c>
      <c r="BH399" s="119">
        <v>10.7</v>
      </c>
      <c r="BI399" s="119" t="s">
        <v>55</v>
      </c>
      <c r="BJ399" s="119" t="s">
        <v>55</v>
      </c>
      <c r="BK399" s="119" t="s">
        <v>55</v>
      </c>
      <c r="BL399" s="119">
        <v>0</v>
      </c>
      <c r="BM399" s="119" t="s">
        <v>545</v>
      </c>
    </row>
    <row r="400" spans="1:65" s="119" customFormat="1" ht="11.4" x14ac:dyDescent="0.2">
      <c r="A400" s="119" t="s">
        <v>95</v>
      </c>
      <c r="B400" s="119">
        <v>6</v>
      </c>
      <c r="C400" s="119">
        <v>5</v>
      </c>
      <c r="D400" s="119">
        <v>1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83.33</v>
      </c>
      <c r="P400" s="119">
        <v>16.670000000000002</v>
      </c>
      <c r="Q400" s="119">
        <v>0</v>
      </c>
      <c r="R400" s="119">
        <v>0</v>
      </c>
      <c r="S400" s="119">
        <v>0</v>
      </c>
      <c r="T400" s="119">
        <v>0</v>
      </c>
      <c r="U400" s="119">
        <v>0</v>
      </c>
      <c r="V400" s="119">
        <v>0</v>
      </c>
      <c r="W400" s="119">
        <v>0</v>
      </c>
      <c r="X400" s="119">
        <v>0</v>
      </c>
      <c r="Y400" s="119">
        <v>0</v>
      </c>
      <c r="Z400" s="119">
        <v>0</v>
      </c>
      <c r="AA400" s="119" t="s">
        <v>179</v>
      </c>
      <c r="AB400" s="119" t="s">
        <v>528</v>
      </c>
      <c r="AC400" s="119" t="s">
        <v>56</v>
      </c>
      <c r="AD400" s="119" t="s">
        <v>56</v>
      </c>
      <c r="AE400" s="119" t="s">
        <v>56</v>
      </c>
      <c r="AF400" s="119" t="s">
        <v>56</v>
      </c>
      <c r="AG400" s="119" t="s">
        <v>56</v>
      </c>
      <c r="AH400" s="119" t="s">
        <v>56</v>
      </c>
      <c r="AI400" s="119" t="s">
        <v>56</v>
      </c>
      <c r="AJ400" s="119" t="s">
        <v>56</v>
      </c>
      <c r="AK400" s="119" t="s">
        <v>56</v>
      </c>
      <c r="AL400" s="119" t="s">
        <v>56</v>
      </c>
      <c r="AM400" s="119">
        <v>0</v>
      </c>
      <c r="AN400" s="119">
        <v>0</v>
      </c>
      <c r="AO400" s="119">
        <v>0</v>
      </c>
      <c r="AP400" s="119">
        <v>3</v>
      </c>
      <c r="AQ400" s="119">
        <v>2</v>
      </c>
      <c r="AR400" s="119">
        <v>1</v>
      </c>
      <c r="AS400" s="119">
        <v>0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119">
        <v>0</v>
      </c>
      <c r="AZ400" s="119">
        <v>0</v>
      </c>
      <c r="BA400" s="119">
        <v>0</v>
      </c>
      <c r="BB400" s="119">
        <v>0</v>
      </c>
      <c r="BC400" s="119">
        <v>0</v>
      </c>
      <c r="BD400" s="119">
        <v>0</v>
      </c>
      <c r="BE400" s="119">
        <v>0</v>
      </c>
      <c r="BF400" s="119">
        <v>0</v>
      </c>
      <c r="BG400" s="119">
        <v>0</v>
      </c>
      <c r="BH400" s="119">
        <v>20</v>
      </c>
      <c r="BI400" s="119" t="s">
        <v>55</v>
      </c>
      <c r="BJ400" s="119" t="s">
        <v>55</v>
      </c>
      <c r="BK400" s="119" t="s">
        <v>55</v>
      </c>
      <c r="BL400" s="119">
        <v>0</v>
      </c>
      <c r="BM400" s="119" t="s">
        <v>544</v>
      </c>
    </row>
    <row r="401" spans="1:65" s="119" customFormat="1" ht="11.4" x14ac:dyDescent="0.2">
      <c r="A401" s="119" t="s">
        <v>95</v>
      </c>
      <c r="B401" s="119">
        <v>5</v>
      </c>
      <c r="C401" s="119">
        <v>1</v>
      </c>
      <c r="D401" s="119">
        <v>4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20</v>
      </c>
      <c r="P401" s="119">
        <v>80</v>
      </c>
      <c r="Q401" s="119">
        <v>0</v>
      </c>
      <c r="R401" s="119">
        <v>0</v>
      </c>
      <c r="S401" s="119">
        <v>0</v>
      </c>
      <c r="T401" s="119">
        <v>0</v>
      </c>
      <c r="U401" s="119">
        <v>0</v>
      </c>
      <c r="V401" s="119">
        <v>0</v>
      </c>
      <c r="W401" s="119">
        <v>0</v>
      </c>
      <c r="X401" s="119">
        <v>0</v>
      </c>
      <c r="Y401" s="119">
        <v>0</v>
      </c>
      <c r="Z401" s="119">
        <v>0</v>
      </c>
      <c r="AA401" s="119" t="s">
        <v>505</v>
      </c>
      <c r="AB401" s="119" t="s">
        <v>495</v>
      </c>
      <c r="AC401" s="119" t="s">
        <v>56</v>
      </c>
      <c r="AD401" s="119" t="s">
        <v>56</v>
      </c>
      <c r="AE401" s="119" t="s">
        <v>56</v>
      </c>
      <c r="AF401" s="119" t="s">
        <v>56</v>
      </c>
      <c r="AG401" s="119" t="s">
        <v>56</v>
      </c>
      <c r="AH401" s="119" t="s">
        <v>56</v>
      </c>
      <c r="AI401" s="119" t="s">
        <v>56</v>
      </c>
      <c r="AJ401" s="119" t="s">
        <v>56</v>
      </c>
      <c r="AK401" s="119" t="s">
        <v>56</v>
      </c>
      <c r="AL401" s="119" t="s">
        <v>56</v>
      </c>
      <c r="AM401" s="119">
        <v>0</v>
      </c>
      <c r="AN401" s="119">
        <v>1</v>
      </c>
      <c r="AO401" s="119">
        <v>2</v>
      </c>
      <c r="AP401" s="119">
        <v>1</v>
      </c>
      <c r="AQ401" s="119">
        <v>1</v>
      </c>
      <c r="AR401" s="119">
        <v>0</v>
      </c>
      <c r="AS401" s="119">
        <v>0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119">
        <v>0</v>
      </c>
      <c r="AZ401" s="119">
        <v>0</v>
      </c>
      <c r="BA401" s="119">
        <v>0</v>
      </c>
      <c r="BB401" s="119">
        <v>0</v>
      </c>
      <c r="BC401" s="119">
        <v>0</v>
      </c>
      <c r="BD401" s="119">
        <v>0</v>
      </c>
      <c r="BE401" s="119">
        <v>0</v>
      </c>
      <c r="BF401" s="119">
        <v>0</v>
      </c>
      <c r="BG401" s="119">
        <v>0</v>
      </c>
      <c r="BH401" s="119">
        <v>14.9</v>
      </c>
      <c r="BI401" s="119" t="s">
        <v>55</v>
      </c>
      <c r="BJ401" s="119" t="s">
        <v>55</v>
      </c>
      <c r="BK401" s="119" t="s">
        <v>55</v>
      </c>
      <c r="BL401" s="119">
        <v>0</v>
      </c>
      <c r="BM401" s="119" t="s">
        <v>545</v>
      </c>
    </row>
    <row r="402" spans="1:65" s="119" customFormat="1" ht="11.4" x14ac:dyDescent="0.2">
      <c r="A402" s="119" t="s">
        <v>96</v>
      </c>
      <c r="B402" s="119">
        <v>6</v>
      </c>
      <c r="C402" s="119">
        <v>2</v>
      </c>
      <c r="D402" s="119">
        <v>2</v>
      </c>
      <c r="E402" s="119">
        <v>1</v>
      </c>
      <c r="F402" s="119">
        <v>0</v>
      </c>
      <c r="G402" s="119">
        <v>1</v>
      </c>
      <c r="H402" s="119">
        <v>0</v>
      </c>
      <c r="I402" s="119">
        <v>0</v>
      </c>
      <c r="J402" s="119">
        <v>0</v>
      </c>
      <c r="K402" s="119">
        <v>0</v>
      </c>
      <c r="L402" s="119">
        <v>0</v>
      </c>
      <c r="M402" s="119">
        <v>0</v>
      </c>
      <c r="N402" s="119">
        <v>0</v>
      </c>
      <c r="O402" s="119">
        <v>33.33</v>
      </c>
      <c r="P402" s="119">
        <v>33.33</v>
      </c>
      <c r="Q402" s="119">
        <v>16.670000000000002</v>
      </c>
      <c r="R402" s="119">
        <v>0</v>
      </c>
      <c r="S402" s="119">
        <v>16.670000000000002</v>
      </c>
      <c r="T402" s="119">
        <v>0</v>
      </c>
      <c r="U402" s="119">
        <v>0</v>
      </c>
      <c r="V402" s="119">
        <v>0</v>
      </c>
      <c r="W402" s="119">
        <v>0</v>
      </c>
      <c r="X402" s="119">
        <v>0</v>
      </c>
      <c r="Y402" s="119">
        <v>0</v>
      </c>
      <c r="Z402" s="119">
        <v>0</v>
      </c>
      <c r="AA402" s="119" t="s">
        <v>79</v>
      </c>
      <c r="AB402" s="119" t="s">
        <v>609</v>
      </c>
      <c r="AC402" s="119" t="s">
        <v>485</v>
      </c>
      <c r="AD402" s="119" t="s">
        <v>56</v>
      </c>
      <c r="AE402" s="119" t="s">
        <v>518</v>
      </c>
      <c r="AF402" s="119" t="s">
        <v>56</v>
      </c>
      <c r="AG402" s="119" t="s">
        <v>56</v>
      </c>
      <c r="AH402" s="119" t="s">
        <v>56</v>
      </c>
      <c r="AI402" s="119" t="s">
        <v>56</v>
      </c>
      <c r="AJ402" s="119" t="s">
        <v>56</v>
      </c>
      <c r="AK402" s="119" t="s">
        <v>56</v>
      </c>
      <c r="AL402" s="119" t="s">
        <v>56</v>
      </c>
      <c r="AM402" s="119">
        <v>0</v>
      </c>
      <c r="AN402" s="119">
        <v>0</v>
      </c>
      <c r="AO402" s="119">
        <v>3</v>
      </c>
      <c r="AP402" s="119">
        <v>2</v>
      </c>
      <c r="AQ402" s="119">
        <v>1</v>
      </c>
      <c r="AR402" s="119">
        <v>0</v>
      </c>
      <c r="AS402" s="119">
        <v>0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119">
        <v>0</v>
      </c>
      <c r="AZ402" s="119">
        <v>0</v>
      </c>
      <c r="BA402" s="119">
        <v>0</v>
      </c>
      <c r="BB402" s="119">
        <v>0</v>
      </c>
      <c r="BC402" s="119">
        <v>0</v>
      </c>
      <c r="BD402" s="119">
        <v>0</v>
      </c>
      <c r="BE402" s="119">
        <v>0</v>
      </c>
      <c r="BF402" s="119">
        <v>0</v>
      </c>
      <c r="BG402" s="119">
        <v>0</v>
      </c>
      <c r="BH402" s="119">
        <v>15.8</v>
      </c>
      <c r="BI402" s="119" t="s">
        <v>55</v>
      </c>
      <c r="BJ402" s="119" t="s">
        <v>55</v>
      </c>
      <c r="BK402" s="119" t="s">
        <v>55</v>
      </c>
      <c r="BL402" s="119">
        <v>0</v>
      </c>
      <c r="BM402" s="119" t="s">
        <v>544</v>
      </c>
    </row>
    <row r="403" spans="1:65" s="119" customFormat="1" ht="11.4" x14ac:dyDescent="0.2">
      <c r="A403" s="119" t="s">
        <v>96</v>
      </c>
      <c r="B403" s="119">
        <v>5</v>
      </c>
      <c r="C403" s="119">
        <v>0</v>
      </c>
      <c r="D403" s="119">
        <v>5</v>
      </c>
      <c r="E403" s="119">
        <v>0</v>
      </c>
      <c r="F403" s="119">
        <v>0</v>
      </c>
      <c r="G403" s="119">
        <v>0</v>
      </c>
      <c r="H403" s="119">
        <v>0</v>
      </c>
      <c r="I403" s="119">
        <v>0</v>
      </c>
      <c r="J403" s="119">
        <v>0</v>
      </c>
      <c r="K403" s="119">
        <v>0</v>
      </c>
      <c r="L403" s="119">
        <v>0</v>
      </c>
      <c r="M403" s="119">
        <v>0</v>
      </c>
      <c r="N403" s="119">
        <v>0</v>
      </c>
      <c r="O403" s="119">
        <v>0</v>
      </c>
      <c r="P403" s="119">
        <v>100</v>
      </c>
      <c r="Q403" s="119">
        <v>0</v>
      </c>
      <c r="R403" s="119">
        <v>0</v>
      </c>
      <c r="S403" s="119">
        <v>0</v>
      </c>
      <c r="T403" s="119">
        <v>0</v>
      </c>
      <c r="U403" s="119">
        <v>0</v>
      </c>
      <c r="V403" s="119">
        <v>0</v>
      </c>
      <c r="W403" s="119">
        <v>0</v>
      </c>
      <c r="X403" s="119">
        <v>0</v>
      </c>
      <c r="Y403" s="119">
        <v>0</v>
      </c>
      <c r="Z403" s="119">
        <v>0</v>
      </c>
      <c r="AA403" s="119" t="s">
        <v>56</v>
      </c>
      <c r="AB403" s="119" t="s">
        <v>521</v>
      </c>
      <c r="AC403" s="119" t="s">
        <v>56</v>
      </c>
      <c r="AD403" s="119" t="s">
        <v>56</v>
      </c>
      <c r="AE403" s="119" t="s">
        <v>56</v>
      </c>
      <c r="AF403" s="119" t="s">
        <v>56</v>
      </c>
      <c r="AG403" s="119" t="s">
        <v>56</v>
      </c>
      <c r="AH403" s="119" t="s">
        <v>56</v>
      </c>
      <c r="AI403" s="119" t="s">
        <v>56</v>
      </c>
      <c r="AJ403" s="119" t="s">
        <v>56</v>
      </c>
      <c r="AK403" s="119" t="s">
        <v>56</v>
      </c>
      <c r="AL403" s="119" t="s">
        <v>56</v>
      </c>
      <c r="AM403" s="119">
        <v>0</v>
      </c>
      <c r="AN403" s="119">
        <v>1</v>
      </c>
      <c r="AO403" s="119">
        <v>1</v>
      </c>
      <c r="AP403" s="119">
        <v>0</v>
      </c>
      <c r="AQ403" s="119">
        <v>3</v>
      </c>
      <c r="AR403" s="119">
        <v>0</v>
      </c>
      <c r="AS403" s="119">
        <v>0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119">
        <v>0</v>
      </c>
      <c r="AZ403" s="119">
        <v>0</v>
      </c>
      <c r="BA403" s="119">
        <v>0</v>
      </c>
      <c r="BB403" s="119">
        <v>0</v>
      </c>
      <c r="BC403" s="119">
        <v>0</v>
      </c>
      <c r="BD403" s="119">
        <v>0</v>
      </c>
      <c r="BE403" s="119">
        <v>0</v>
      </c>
      <c r="BF403" s="119">
        <v>0</v>
      </c>
      <c r="BG403" s="119">
        <v>0</v>
      </c>
      <c r="BH403" s="119">
        <v>17.3</v>
      </c>
      <c r="BI403" s="119" t="s">
        <v>55</v>
      </c>
      <c r="BJ403" s="119" t="s">
        <v>55</v>
      </c>
      <c r="BK403" s="119" t="s">
        <v>55</v>
      </c>
      <c r="BL403" s="119">
        <v>0</v>
      </c>
      <c r="BM403" s="119" t="s">
        <v>545</v>
      </c>
    </row>
    <row r="404" spans="1:65" s="119" customFormat="1" ht="11.4" x14ac:dyDescent="0.2">
      <c r="A404" s="119" t="s">
        <v>97</v>
      </c>
      <c r="B404" s="119">
        <v>4</v>
      </c>
      <c r="C404" s="119">
        <v>1</v>
      </c>
      <c r="D404" s="119">
        <v>2</v>
      </c>
      <c r="E404" s="119">
        <v>0</v>
      </c>
      <c r="F404" s="119">
        <v>1</v>
      </c>
      <c r="G404" s="119">
        <v>0</v>
      </c>
      <c r="H404" s="119">
        <v>0</v>
      </c>
      <c r="I404" s="119">
        <v>0</v>
      </c>
      <c r="J404" s="119">
        <v>0</v>
      </c>
      <c r="K404" s="119">
        <v>0</v>
      </c>
      <c r="L404" s="119">
        <v>0</v>
      </c>
      <c r="M404" s="119">
        <v>0</v>
      </c>
      <c r="N404" s="119">
        <v>0</v>
      </c>
      <c r="O404" s="119">
        <v>25</v>
      </c>
      <c r="P404" s="119">
        <v>50</v>
      </c>
      <c r="Q404" s="119">
        <v>0</v>
      </c>
      <c r="R404" s="119">
        <v>25</v>
      </c>
      <c r="S404" s="119">
        <v>0</v>
      </c>
      <c r="T404" s="119">
        <v>0</v>
      </c>
      <c r="U404" s="119">
        <v>0</v>
      </c>
      <c r="V404" s="119">
        <v>0</v>
      </c>
      <c r="W404" s="119">
        <v>0</v>
      </c>
      <c r="X404" s="119">
        <v>0</v>
      </c>
      <c r="Y404" s="119">
        <v>0</v>
      </c>
      <c r="Z404" s="119">
        <v>0</v>
      </c>
      <c r="AA404" s="119" t="s">
        <v>534</v>
      </c>
      <c r="AB404" s="119" t="s">
        <v>119</v>
      </c>
      <c r="AC404" s="119" t="s">
        <v>56</v>
      </c>
      <c r="AD404" s="119" t="s">
        <v>528</v>
      </c>
      <c r="AE404" s="119" t="s">
        <v>56</v>
      </c>
      <c r="AF404" s="119" t="s">
        <v>56</v>
      </c>
      <c r="AG404" s="119" t="s">
        <v>56</v>
      </c>
      <c r="AH404" s="119" t="s">
        <v>56</v>
      </c>
      <c r="AI404" s="119" t="s">
        <v>56</v>
      </c>
      <c r="AJ404" s="119" t="s">
        <v>56</v>
      </c>
      <c r="AK404" s="119" t="s">
        <v>56</v>
      </c>
      <c r="AL404" s="119" t="s">
        <v>56</v>
      </c>
      <c r="AM404" s="119">
        <v>0</v>
      </c>
      <c r="AN404" s="119">
        <v>0</v>
      </c>
      <c r="AO404" s="119">
        <v>0</v>
      </c>
      <c r="AP404" s="119">
        <v>4</v>
      </c>
      <c r="AQ404" s="119">
        <v>0</v>
      </c>
      <c r="AR404" s="119">
        <v>0</v>
      </c>
      <c r="AS404" s="119">
        <v>0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119">
        <v>0</v>
      </c>
      <c r="AZ404" s="119">
        <v>0</v>
      </c>
      <c r="BA404" s="119">
        <v>0</v>
      </c>
      <c r="BB404" s="119">
        <v>0</v>
      </c>
      <c r="BC404" s="119">
        <v>0</v>
      </c>
      <c r="BD404" s="119">
        <v>0</v>
      </c>
      <c r="BE404" s="119">
        <v>0</v>
      </c>
      <c r="BF404" s="119">
        <v>0</v>
      </c>
      <c r="BG404" s="119">
        <v>0</v>
      </c>
      <c r="BH404" s="119">
        <v>18</v>
      </c>
      <c r="BI404" s="119" t="s">
        <v>55</v>
      </c>
      <c r="BJ404" s="119" t="s">
        <v>55</v>
      </c>
      <c r="BK404" s="119" t="s">
        <v>55</v>
      </c>
      <c r="BL404" s="119">
        <v>0</v>
      </c>
      <c r="BM404" s="119" t="s">
        <v>544</v>
      </c>
    </row>
    <row r="405" spans="1:65" s="119" customFormat="1" ht="11.4" x14ac:dyDescent="0.2">
      <c r="A405" s="119" t="s">
        <v>97</v>
      </c>
      <c r="B405" s="119">
        <v>3</v>
      </c>
      <c r="C405" s="119">
        <v>0</v>
      </c>
      <c r="D405" s="119">
        <v>3</v>
      </c>
      <c r="E405" s="119">
        <v>0</v>
      </c>
      <c r="F405" s="119">
        <v>0</v>
      </c>
      <c r="G405" s="119">
        <v>0</v>
      </c>
      <c r="H405" s="119">
        <v>0</v>
      </c>
      <c r="I405" s="119">
        <v>0</v>
      </c>
      <c r="J405" s="119">
        <v>0</v>
      </c>
      <c r="K405" s="119">
        <v>0</v>
      </c>
      <c r="L405" s="119">
        <v>0</v>
      </c>
      <c r="M405" s="119">
        <v>0</v>
      </c>
      <c r="N405" s="119">
        <v>0</v>
      </c>
      <c r="O405" s="119">
        <v>0</v>
      </c>
      <c r="P405" s="119">
        <v>100</v>
      </c>
      <c r="Q405" s="119">
        <v>0</v>
      </c>
      <c r="R405" s="119">
        <v>0</v>
      </c>
      <c r="S405" s="119">
        <v>0</v>
      </c>
      <c r="T405" s="119">
        <v>0</v>
      </c>
      <c r="U405" s="119">
        <v>0</v>
      </c>
      <c r="V405" s="119">
        <v>0</v>
      </c>
      <c r="W405" s="119">
        <v>0</v>
      </c>
      <c r="X405" s="119">
        <v>0</v>
      </c>
      <c r="Y405" s="119">
        <v>0</v>
      </c>
      <c r="Z405" s="119">
        <v>0</v>
      </c>
      <c r="AA405" s="119" t="s">
        <v>56</v>
      </c>
      <c r="AB405" s="119" t="s">
        <v>575</v>
      </c>
      <c r="AC405" s="119" t="s">
        <v>56</v>
      </c>
      <c r="AD405" s="119" t="s">
        <v>56</v>
      </c>
      <c r="AE405" s="119" t="s">
        <v>56</v>
      </c>
      <c r="AF405" s="119" t="s">
        <v>56</v>
      </c>
      <c r="AG405" s="119" t="s">
        <v>56</v>
      </c>
      <c r="AH405" s="119" t="s">
        <v>56</v>
      </c>
      <c r="AI405" s="119" t="s">
        <v>56</v>
      </c>
      <c r="AJ405" s="119" t="s">
        <v>56</v>
      </c>
      <c r="AK405" s="119" t="s">
        <v>56</v>
      </c>
      <c r="AL405" s="119" t="s">
        <v>56</v>
      </c>
      <c r="AM405" s="119">
        <v>0</v>
      </c>
      <c r="AN405" s="119">
        <v>1</v>
      </c>
      <c r="AO405" s="119">
        <v>2</v>
      </c>
      <c r="AP405" s="119">
        <v>0</v>
      </c>
      <c r="AQ405" s="119">
        <v>0</v>
      </c>
      <c r="AR405" s="119">
        <v>0</v>
      </c>
      <c r="AS405" s="119">
        <v>0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119">
        <v>0</v>
      </c>
      <c r="AZ405" s="119">
        <v>0</v>
      </c>
      <c r="BA405" s="119">
        <v>0</v>
      </c>
      <c r="BB405" s="119">
        <v>0</v>
      </c>
      <c r="BC405" s="119">
        <v>0</v>
      </c>
      <c r="BD405" s="119">
        <v>0</v>
      </c>
      <c r="BE405" s="119">
        <v>0</v>
      </c>
      <c r="BF405" s="119">
        <v>0</v>
      </c>
      <c r="BG405" s="119">
        <v>0</v>
      </c>
      <c r="BH405" s="119">
        <v>10.5</v>
      </c>
      <c r="BI405" s="119" t="s">
        <v>55</v>
      </c>
      <c r="BJ405" s="119" t="s">
        <v>55</v>
      </c>
      <c r="BK405" s="119" t="s">
        <v>55</v>
      </c>
      <c r="BL405" s="119">
        <v>0</v>
      </c>
      <c r="BM405" s="119" t="s">
        <v>545</v>
      </c>
    </row>
    <row r="406" spans="1:65" s="119" customFormat="1" ht="11.4" x14ac:dyDescent="0.2">
      <c r="A406" s="119" t="s">
        <v>98</v>
      </c>
      <c r="B406" s="119">
        <v>5</v>
      </c>
      <c r="C406" s="119">
        <v>1</v>
      </c>
      <c r="D406" s="119">
        <v>4</v>
      </c>
      <c r="E406" s="119">
        <v>0</v>
      </c>
      <c r="F406" s="119">
        <v>0</v>
      </c>
      <c r="G406" s="119">
        <v>0</v>
      </c>
      <c r="H406" s="119">
        <v>0</v>
      </c>
      <c r="I406" s="119">
        <v>0</v>
      </c>
      <c r="J406" s="119">
        <v>0</v>
      </c>
      <c r="K406" s="119">
        <v>0</v>
      </c>
      <c r="L406" s="119">
        <v>0</v>
      </c>
      <c r="M406" s="119">
        <v>0</v>
      </c>
      <c r="N406" s="119">
        <v>0</v>
      </c>
      <c r="O406" s="119">
        <v>20</v>
      </c>
      <c r="P406" s="119">
        <v>80</v>
      </c>
      <c r="Q406" s="119">
        <v>0</v>
      </c>
      <c r="R406" s="119">
        <v>0</v>
      </c>
      <c r="S406" s="119">
        <v>0</v>
      </c>
      <c r="T406" s="119">
        <v>0</v>
      </c>
      <c r="U406" s="119">
        <v>0</v>
      </c>
      <c r="V406" s="119">
        <v>0</v>
      </c>
      <c r="W406" s="119">
        <v>0</v>
      </c>
      <c r="X406" s="119">
        <v>0</v>
      </c>
      <c r="Y406" s="119">
        <v>0</v>
      </c>
      <c r="Z406" s="119">
        <v>0</v>
      </c>
      <c r="AA406" s="119" t="s">
        <v>566</v>
      </c>
      <c r="AB406" s="119" t="s">
        <v>177</v>
      </c>
      <c r="AC406" s="119" t="s">
        <v>56</v>
      </c>
      <c r="AD406" s="119" t="s">
        <v>56</v>
      </c>
      <c r="AE406" s="119" t="s">
        <v>56</v>
      </c>
      <c r="AF406" s="119" t="s">
        <v>56</v>
      </c>
      <c r="AG406" s="119" t="s">
        <v>56</v>
      </c>
      <c r="AH406" s="119" t="s">
        <v>56</v>
      </c>
      <c r="AI406" s="119" t="s">
        <v>56</v>
      </c>
      <c r="AJ406" s="119" t="s">
        <v>56</v>
      </c>
      <c r="AK406" s="119" t="s">
        <v>56</v>
      </c>
      <c r="AL406" s="119" t="s">
        <v>56</v>
      </c>
      <c r="AM406" s="119">
        <v>0</v>
      </c>
      <c r="AN406" s="119">
        <v>0</v>
      </c>
      <c r="AO406" s="119">
        <v>2</v>
      </c>
      <c r="AP406" s="119">
        <v>3</v>
      </c>
      <c r="AQ406" s="119">
        <v>0</v>
      </c>
      <c r="AR406" s="119">
        <v>0</v>
      </c>
      <c r="AS406" s="119">
        <v>0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119">
        <v>0</v>
      </c>
      <c r="AZ406" s="119">
        <v>0</v>
      </c>
      <c r="BA406" s="119">
        <v>0</v>
      </c>
      <c r="BB406" s="119">
        <v>0</v>
      </c>
      <c r="BC406" s="119">
        <v>0</v>
      </c>
      <c r="BD406" s="119">
        <v>0</v>
      </c>
      <c r="BE406" s="119">
        <v>0</v>
      </c>
      <c r="BF406" s="119">
        <v>0</v>
      </c>
      <c r="BG406" s="119">
        <v>0</v>
      </c>
      <c r="BH406" s="119">
        <v>16.399999999999999</v>
      </c>
      <c r="BI406" s="119" t="s">
        <v>55</v>
      </c>
      <c r="BJ406" s="119" t="s">
        <v>55</v>
      </c>
      <c r="BK406" s="119" t="s">
        <v>55</v>
      </c>
      <c r="BL406" s="119">
        <v>0</v>
      </c>
      <c r="BM406" s="119" t="s">
        <v>544</v>
      </c>
    </row>
    <row r="407" spans="1:65" s="119" customFormat="1" ht="11.4" x14ac:dyDescent="0.2">
      <c r="A407" s="119" t="s">
        <v>98</v>
      </c>
      <c r="B407" s="119">
        <v>1</v>
      </c>
      <c r="C407" s="119">
        <v>0</v>
      </c>
      <c r="D407" s="119">
        <v>1</v>
      </c>
      <c r="E407" s="119">
        <v>0</v>
      </c>
      <c r="F407" s="119">
        <v>0</v>
      </c>
      <c r="G407" s="119">
        <v>0</v>
      </c>
      <c r="H407" s="119">
        <v>0</v>
      </c>
      <c r="I407" s="119">
        <v>0</v>
      </c>
      <c r="J407" s="119">
        <v>0</v>
      </c>
      <c r="K407" s="119">
        <v>0</v>
      </c>
      <c r="L407" s="119">
        <v>0</v>
      </c>
      <c r="M407" s="119">
        <v>0</v>
      </c>
      <c r="N407" s="119">
        <v>0</v>
      </c>
      <c r="O407" s="119">
        <v>0</v>
      </c>
      <c r="P407" s="119">
        <v>100</v>
      </c>
      <c r="Q407" s="119">
        <v>0</v>
      </c>
      <c r="R407" s="119">
        <v>0</v>
      </c>
      <c r="S407" s="119">
        <v>0</v>
      </c>
      <c r="T407" s="119">
        <v>0</v>
      </c>
      <c r="U407" s="119">
        <v>0</v>
      </c>
      <c r="V407" s="119">
        <v>0</v>
      </c>
      <c r="W407" s="119">
        <v>0</v>
      </c>
      <c r="X407" s="119">
        <v>0</v>
      </c>
      <c r="Y407" s="119">
        <v>0</v>
      </c>
      <c r="Z407" s="119">
        <v>0</v>
      </c>
      <c r="AA407" s="119" t="s">
        <v>56</v>
      </c>
      <c r="AB407" s="119" t="s">
        <v>586</v>
      </c>
      <c r="AC407" s="119" t="s">
        <v>56</v>
      </c>
      <c r="AD407" s="119" t="s">
        <v>56</v>
      </c>
      <c r="AE407" s="119" t="s">
        <v>56</v>
      </c>
      <c r="AF407" s="119" t="s">
        <v>56</v>
      </c>
      <c r="AG407" s="119" t="s">
        <v>56</v>
      </c>
      <c r="AH407" s="119" t="s">
        <v>56</v>
      </c>
      <c r="AI407" s="119" t="s">
        <v>56</v>
      </c>
      <c r="AJ407" s="119" t="s">
        <v>56</v>
      </c>
      <c r="AK407" s="119" t="s">
        <v>56</v>
      </c>
      <c r="AL407" s="119" t="s">
        <v>56</v>
      </c>
      <c r="AM407" s="119">
        <v>0</v>
      </c>
      <c r="AN407" s="119">
        <v>1</v>
      </c>
      <c r="AO407" s="119">
        <v>0</v>
      </c>
      <c r="AP407" s="119">
        <v>0</v>
      </c>
      <c r="AQ407" s="119">
        <v>0</v>
      </c>
      <c r="AR407" s="119">
        <v>0</v>
      </c>
      <c r="AS407" s="119">
        <v>0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119">
        <v>0</v>
      </c>
      <c r="AZ407" s="119">
        <v>0</v>
      </c>
      <c r="BA407" s="119">
        <v>0</v>
      </c>
      <c r="BB407" s="119">
        <v>0</v>
      </c>
      <c r="BC407" s="119">
        <v>0</v>
      </c>
      <c r="BD407" s="119">
        <v>0</v>
      </c>
      <c r="BE407" s="119">
        <v>0</v>
      </c>
      <c r="BF407" s="119">
        <v>0</v>
      </c>
      <c r="BG407" s="119">
        <v>0</v>
      </c>
      <c r="BH407" s="119">
        <v>8.5</v>
      </c>
      <c r="BI407" s="119" t="s">
        <v>55</v>
      </c>
      <c r="BJ407" s="119" t="s">
        <v>55</v>
      </c>
      <c r="BK407" s="119" t="s">
        <v>55</v>
      </c>
      <c r="BL407" s="119">
        <v>0</v>
      </c>
      <c r="BM407" s="119" t="s">
        <v>545</v>
      </c>
    </row>
    <row r="408" spans="1:65" s="119" customFormat="1" ht="11.4" x14ac:dyDescent="0.2">
      <c r="A408" s="119" t="s">
        <v>99</v>
      </c>
      <c r="B408" s="119">
        <v>3</v>
      </c>
      <c r="C408" s="119">
        <v>0</v>
      </c>
      <c r="D408" s="119">
        <v>3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100</v>
      </c>
      <c r="Q408" s="119">
        <v>0</v>
      </c>
      <c r="R408" s="119">
        <v>0</v>
      </c>
      <c r="S408" s="119">
        <v>0</v>
      </c>
      <c r="T408" s="119">
        <v>0</v>
      </c>
      <c r="U408" s="119">
        <v>0</v>
      </c>
      <c r="V408" s="119">
        <v>0</v>
      </c>
      <c r="W408" s="119">
        <v>0</v>
      </c>
      <c r="X408" s="119">
        <v>0</v>
      </c>
      <c r="Y408" s="119">
        <v>0</v>
      </c>
      <c r="Z408" s="119">
        <v>0</v>
      </c>
      <c r="AA408" s="119" t="s">
        <v>56</v>
      </c>
      <c r="AB408" s="119" t="s">
        <v>500</v>
      </c>
      <c r="AC408" s="119" t="s">
        <v>56</v>
      </c>
      <c r="AD408" s="119" t="s">
        <v>56</v>
      </c>
      <c r="AE408" s="119" t="s">
        <v>56</v>
      </c>
      <c r="AF408" s="119" t="s">
        <v>56</v>
      </c>
      <c r="AG408" s="119" t="s">
        <v>56</v>
      </c>
      <c r="AH408" s="119" t="s">
        <v>56</v>
      </c>
      <c r="AI408" s="119" t="s">
        <v>56</v>
      </c>
      <c r="AJ408" s="119" t="s">
        <v>56</v>
      </c>
      <c r="AK408" s="119" t="s">
        <v>56</v>
      </c>
      <c r="AL408" s="119" t="s">
        <v>56</v>
      </c>
      <c r="AM408" s="119">
        <v>0</v>
      </c>
      <c r="AN408" s="119">
        <v>1</v>
      </c>
      <c r="AO408" s="119">
        <v>1</v>
      </c>
      <c r="AP408" s="119">
        <v>1</v>
      </c>
      <c r="AQ408" s="119">
        <v>0</v>
      </c>
      <c r="AR408" s="119">
        <v>0</v>
      </c>
      <c r="AS408" s="119">
        <v>0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119">
        <v>0</v>
      </c>
      <c r="AZ408" s="119">
        <v>0</v>
      </c>
      <c r="BA408" s="119">
        <v>0</v>
      </c>
      <c r="BB408" s="119">
        <v>0</v>
      </c>
      <c r="BC408" s="119">
        <v>0</v>
      </c>
      <c r="BD408" s="119">
        <v>0</v>
      </c>
      <c r="BE408" s="119">
        <v>0</v>
      </c>
      <c r="BF408" s="119">
        <v>0</v>
      </c>
      <c r="BG408" s="119">
        <v>0</v>
      </c>
      <c r="BH408" s="119">
        <v>12.8</v>
      </c>
      <c r="BI408" s="119" t="s">
        <v>55</v>
      </c>
      <c r="BJ408" s="119" t="s">
        <v>55</v>
      </c>
      <c r="BK408" s="119" t="s">
        <v>55</v>
      </c>
      <c r="BL408" s="119">
        <v>0</v>
      </c>
      <c r="BM408" s="119" t="s">
        <v>544</v>
      </c>
    </row>
    <row r="409" spans="1:65" s="119" customFormat="1" ht="11.4" x14ac:dyDescent="0.2">
      <c r="A409" s="119" t="s">
        <v>99</v>
      </c>
      <c r="B409" s="119">
        <v>9</v>
      </c>
      <c r="C409" s="119">
        <v>1</v>
      </c>
      <c r="D409" s="119">
        <v>8</v>
      </c>
      <c r="E409" s="119">
        <v>0</v>
      </c>
      <c r="F409" s="119">
        <v>0</v>
      </c>
      <c r="G409" s="119">
        <v>0</v>
      </c>
      <c r="H409" s="119">
        <v>0</v>
      </c>
      <c r="I409" s="119">
        <v>0</v>
      </c>
      <c r="J409" s="119">
        <v>0</v>
      </c>
      <c r="K409" s="119">
        <v>0</v>
      </c>
      <c r="L409" s="119">
        <v>0</v>
      </c>
      <c r="M409" s="119">
        <v>0</v>
      </c>
      <c r="N409" s="119">
        <v>0</v>
      </c>
      <c r="O409" s="119">
        <v>11.11</v>
      </c>
      <c r="P409" s="119">
        <v>88.89</v>
      </c>
      <c r="Q409" s="119">
        <v>0</v>
      </c>
      <c r="R409" s="119">
        <v>0</v>
      </c>
      <c r="S409" s="119">
        <v>0</v>
      </c>
      <c r="T409" s="119">
        <v>0</v>
      </c>
      <c r="U409" s="119">
        <v>0</v>
      </c>
      <c r="V409" s="119">
        <v>0</v>
      </c>
      <c r="W409" s="119">
        <v>0</v>
      </c>
      <c r="X409" s="119">
        <v>0</v>
      </c>
      <c r="Y409" s="119">
        <v>0</v>
      </c>
      <c r="Z409" s="119">
        <v>0</v>
      </c>
      <c r="AA409" s="119" t="s">
        <v>535</v>
      </c>
      <c r="AB409" s="119" t="s">
        <v>496</v>
      </c>
      <c r="AC409" s="119" t="s">
        <v>56</v>
      </c>
      <c r="AD409" s="119" t="s">
        <v>56</v>
      </c>
      <c r="AE409" s="119" t="s">
        <v>56</v>
      </c>
      <c r="AF409" s="119" t="s">
        <v>56</v>
      </c>
      <c r="AG409" s="119" t="s">
        <v>56</v>
      </c>
      <c r="AH409" s="119" t="s">
        <v>56</v>
      </c>
      <c r="AI409" s="119" t="s">
        <v>56</v>
      </c>
      <c r="AJ409" s="119" t="s">
        <v>56</v>
      </c>
      <c r="AK409" s="119" t="s">
        <v>56</v>
      </c>
      <c r="AL409" s="119" t="s">
        <v>56</v>
      </c>
      <c r="AM409" s="119">
        <v>0</v>
      </c>
      <c r="AN409" s="119">
        <v>2</v>
      </c>
      <c r="AO409" s="119">
        <v>3</v>
      </c>
      <c r="AP409" s="119">
        <v>4</v>
      </c>
      <c r="AQ409" s="119">
        <v>0</v>
      </c>
      <c r="AR409" s="119">
        <v>0</v>
      </c>
      <c r="AS409" s="119">
        <v>0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119">
        <v>0</v>
      </c>
      <c r="AZ409" s="119">
        <v>0</v>
      </c>
      <c r="BA409" s="119">
        <v>0</v>
      </c>
      <c r="BB409" s="119">
        <v>0</v>
      </c>
      <c r="BC409" s="119">
        <v>0</v>
      </c>
      <c r="BD409" s="119">
        <v>0</v>
      </c>
      <c r="BE409" s="119">
        <v>0</v>
      </c>
      <c r="BF409" s="119">
        <v>0</v>
      </c>
      <c r="BG409" s="119">
        <v>0</v>
      </c>
      <c r="BH409" s="119">
        <v>13.8</v>
      </c>
      <c r="BI409" s="119" t="s">
        <v>55</v>
      </c>
      <c r="BJ409" s="119" t="s">
        <v>55</v>
      </c>
      <c r="BK409" s="119" t="s">
        <v>55</v>
      </c>
      <c r="BL409" s="119">
        <v>0</v>
      </c>
      <c r="BM409" s="119" t="s">
        <v>545</v>
      </c>
    </row>
    <row r="410" spans="1:65" s="119" customFormat="1" ht="11.4" x14ac:dyDescent="0.2">
      <c r="A410" s="119" t="s">
        <v>100</v>
      </c>
      <c r="B410" s="119">
        <v>7</v>
      </c>
      <c r="C410" s="119">
        <v>1</v>
      </c>
      <c r="D410" s="119">
        <v>6</v>
      </c>
      <c r="E410" s="119">
        <v>0</v>
      </c>
      <c r="F410" s="119">
        <v>0</v>
      </c>
      <c r="G410" s="119">
        <v>0</v>
      </c>
      <c r="H410" s="119">
        <v>0</v>
      </c>
      <c r="I410" s="119">
        <v>0</v>
      </c>
      <c r="J410" s="119">
        <v>0</v>
      </c>
      <c r="K410" s="119">
        <v>0</v>
      </c>
      <c r="L410" s="119">
        <v>0</v>
      </c>
      <c r="M410" s="119">
        <v>0</v>
      </c>
      <c r="N410" s="119">
        <v>0</v>
      </c>
      <c r="O410" s="119">
        <v>14.29</v>
      </c>
      <c r="P410" s="119">
        <v>85.71</v>
      </c>
      <c r="Q410" s="119">
        <v>0</v>
      </c>
      <c r="R410" s="119">
        <v>0</v>
      </c>
      <c r="S410" s="119">
        <v>0</v>
      </c>
      <c r="T410" s="119">
        <v>0</v>
      </c>
      <c r="U410" s="119">
        <v>0</v>
      </c>
      <c r="V410" s="119">
        <v>0</v>
      </c>
      <c r="W410" s="119">
        <v>0</v>
      </c>
      <c r="X410" s="119">
        <v>0</v>
      </c>
      <c r="Y410" s="119">
        <v>0</v>
      </c>
      <c r="Z410" s="119">
        <v>0</v>
      </c>
      <c r="AA410" s="119" t="s">
        <v>453</v>
      </c>
      <c r="AB410" s="119" t="s">
        <v>492</v>
      </c>
      <c r="AC410" s="119" t="s">
        <v>56</v>
      </c>
      <c r="AD410" s="119" t="s">
        <v>56</v>
      </c>
      <c r="AE410" s="119" t="s">
        <v>56</v>
      </c>
      <c r="AF410" s="119" t="s">
        <v>56</v>
      </c>
      <c r="AG410" s="119" t="s">
        <v>56</v>
      </c>
      <c r="AH410" s="119" t="s">
        <v>56</v>
      </c>
      <c r="AI410" s="119" t="s">
        <v>56</v>
      </c>
      <c r="AJ410" s="119" t="s">
        <v>56</v>
      </c>
      <c r="AK410" s="119" t="s">
        <v>56</v>
      </c>
      <c r="AL410" s="119" t="s">
        <v>56</v>
      </c>
      <c r="AM410" s="119">
        <v>0</v>
      </c>
      <c r="AN410" s="119">
        <v>0</v>
      </c>
      <c r="AO410" s="119">
        <v>1</v>
      </c>
      <c r="AP410" s="119">
        <v>4</v>
      </c>
      <c r="AQ410" s="119">
        <v>2</v>
      </c>
      <c r="AR410" s="119">
        <v>0</v>
      </c>
      <c r="AS410" s="119">
        <v>0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119">
        <v>0</v>
      </c>
      <c r="AZ410" s="119">
        <v>0</v>
      </c>
      <c r="BA410" s="119">
        <v>0</v>
      </c>
      <c r="BB410" s="119">
        <v>0</v>
      </c>
      <c r="BC410" s="119">
        <v>0</v>
      </c>
      <c r="BD410" s="119">
        <v>0</v>
      </c>
      <c r="BE410" s="119">
        <v>0</v>
      </c>
      <c r="BF410" s="119">
        <v>0</v>
      </c>
      <c r="BG410" s="119">
        <v>0</v>
      </c>
      <c r="BH410" s="119">
        <v>18.600000000000001</v>
      </c>
      <c r="BI410" s="119" t="s">
        <v>55</v>
      </c>
      <c r="BJ410" s="119" t="s">
        <v>55</v>
      </c>
      <c r="BK410" s="119" t="s">
        <v>55</v>
      </c>
      <c r="BL410" s="119">
        <v>0</v>
      </c>
      <c r="BM410" s="119" t="s">
        <v>544</v>
      </c>
    </row>
    <row r="411" spans="1:65" s="119" customFormat="1" ht="11.4" x14ac:dyDescent="0.2">
      <c r="A411" s="119" t="s">
        <v>100</v>
      </c>
      <c r="B411" s="119">
        <v>3</v>
      </c>
      <c r="C411" s="119">
        <v>0</v>
      </c>
      <c r="D411" s="119">
        <v>3</v>
      </c>
      <c r="E411" s="119">
        <v>0</v>
      </c>
      <c r="F411" s="119">
        <v>0</v>
      </c>
      <c r="G411" s="119">
        <v>0</v>
      </c>
      <c r="H411" s="119">
        <v>0</v>
      </c>
      <c r="I411" s="119">
        <v>0</v>
      </c>
      <c r="J411" s="119">
        <v>0</v>
      </c>
      <c r="K411" s="119">
        <v>0</v>
      </c>
      <c r="L411" s="119">
        <v>0</v>
      </c>
      <c r="M411" s="119">
        <v>0</v>
      </c>
      <c r="N411" s="119">
        <v>0</v>
      </c>
      <c r="O411" s="119">
        <v>0</v>
      </c>
      <c r="P411" s="119">
        <v>100</v>
      </c>
      <c r="Q411" s="119">
        <v>0</v>
      </c>
      <c r="R411" s="119">
        <v>0</v>
      </c>
      <c r="S411" s="119">
        <v>0</v>
      </c>
      <c r="T411" s="119">
        <v>0</v>
      </c>
      <c r="U411" s="119">
        <v>0</v>
      </c>
      <c r="V411" s="119">
        <v>0</v>
      </c>
      <c r="W411" s="119">
        <v>0</v>
      </c>
      <c r="X411" s="119">
        <v>0</v>
      </c>
      <c r="Y411" s="119">
        <v>0</v>
      </c>
      <c r="Z411" s="119">
        <v>0</v>
      </c>
      <c r="AA411" s="119" t="s">
        <v>56</v>
      </c>
      <c r="AB411" s="119" t="s">
        <v>133</v>
      </c>
      <c r="AC411" s="119" t="s">
        <v>56</v>
      </c>
      <c r="AD411" s="119" t="s">
        <v>56</v>
      </c>
      <c r="AE411" s="119" t="s">
        <v>56</v>
      </c>
      <c r="AF411" s="119" t="s">
        <v>56</v>
      </c>
      <c r="AG411" s="119" t="s">
        <v>56</v>
      </c>
      <c r="AH411" s="119" t="s">
        <v>56</v>
      </c>
      <c r="AI411" s="119" t="s">
        <v>56</v>
      </c>
      <c r="AJ411" s="119" t="s">
        <v>56</v>
      </c>
      <c r="AK411" s="119" t="s">
        <v>56</v>
      </c>
      <c r="AL411" s="119" t="s">
        <v>56</v>
      </c>
      <c r="AM411" s="119">
        <v>0</v>
      </c>
      <c r="AN411" s="119">
        <v>0</v>
      </c>
      <c r="AO411" s="119">
        <v>0</v>
      </c>
      <c r="AP411" s="119">
        <v>2</v>
      </c>
      <c r="AQ411" s="119">
        <v>1</v>
      </c>
      <c r="AR411" s="119">
        <v>0</v>
      </c>
      <c r="AS411" s="119">
        <v>0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119">
        <v>0</v>
      </c>
      <c r="AZ411" s="119">
        <v>0</v>
      </c>
      <c r="BA411" s="119">
        <v>0</v>
      </c>
      <c r="BB411" s="119">
        <v>0</v>
      </c>
      <c r="BC411" s="119">
        <v>0</v>
      </c>
      <c r="BD411" s="119">
        <v>0</v>
      </c>
      <c r="BE411" s="119">
        <v>0</v>
      </c>
      <c r="BF411" s="119">
        <v>0</v>
      </c>
      <c r="BG411" s="119">
        <v>0</v>
      </c>
      <c r="BH411" s="119">
        <v>19.3</v>
      </c>
      <c r="BI411" s="119" t="s">
        <v>55</v>
      </c>
      <c r="BJ411" s="119" t="s">
        <v>55</v>
      </c>
      <c r="BK411" s="119" t="s">
        <v>55</v>
      </c>
      <c r="BL411" s="119">
        <v>0</v>
      </c>
      <c r="BM411" s="119" t="s">
        <v>545</v>
      </c>
    </row>
    <row r="412" spans="1:65" s="119" customFormat="1" ht="11.4" x14ac:dyDescent="0.2">
      <c r="A412" s="119" t="s">
        <v>101</v>
      </c>
      <c r="B412" s="119">
        <v>6</v>
      </c>
      <c r="C412" s="119">
        <v>1</v>
      </c>
      <c r="D412" s="119">
        <v>5</v>
      </c>
      <c r="E412" s="119">
        <v>0</v>
      </c>
      <c r="F412" s="119">
        <v>0</v>
      </c>
      <c r="G412" s="119">
        <v>0</v>
      </c>
      <c r="H412" s="119">
        <v>0</v>
      </c>
      <c r="I412" s="119">
        <v>0</v>
      </c>
      <c r="J412" s="119">
        <v>0</v>
      </c>
      <c r="K412" s="119">
        <v>0</v>
      </c>
      <c r="L412" s="119">
        <v>0</v>
      </c>
      <c r="M412" s="119">
        <v>0</v>
      </c>
      <c r="N412" s="119">
        <v>0</v>
      </c>
      <c r="O412" s="119">
        <v>16.670000000000002</v>
      </c>
      <c r="P412" s="119">
        <v>83.33</v>
      </c>
      <c r="Q412" s="119">
        <v>0</v>
      </c>
      <c r="R412" s="119">
        <v>0</v>
      </c>
      <c r="S412" s="119">
        <v>0</v>
      </c>
      <c r="T412" s="119">
        <v>0</v>
      </c>
      <c r="U412" s="119">
        <v>0</v>
      </c>
      <c r="V412" s="119">
        <v>0</v>
      </c>
      <c r="W412" s="119">
        <v>0</v>
      </c>
      <c r="X412" s="119">
        <v>0</v>
      </c>
      <c r="Y412" s="119">
        <v>0</v>
      </c>
      <c r="Z412" s="119">
        <v>0</v>
      </c>
      <c r="AA412" s="119" t="s">
        <v>515</v>
      </c>
      <c r="AB412" s="119" t="s">
        <v>102</v>
      </c>
      <c r="AC412" s="119" t="s">
        <v>56</v>
      </c>
      <c r="AD412" s="119" t="s">
        <v>56</v>
      </c>
      <c r="AE412" s="119" t="s">
        <v>56</v>
      </c>
      <c r="AF412" s="119" t="s">
        <v>56</v>
      </c>
      <c r="AG412" s="119" t="s">
        <v>56</v>
      </c>
      <c r="AH412" s="119" t="s">
        <v>56</v>
      </c>
      <c r="AI412" s="119" t="s">
        <v>56</v>
      </c>
      <c r="AJ412" s="119" t="s">
        <v>56</v>
      </c>
      <c r="AK412" s="119" t="s">
        <v>56</v>
      </c>
      <c r="AL412" s="119" t="s">
        <v>56</v>
      </c>
      <c r="AM412" s="119">
        <v>0</v>
      </c>
      <c r="AN412" s="119">
        <v>0</v>
      </c>
      <c r="AO412" s="119">
        <v>1</v>
      </c>
      <c r="AP412" s="119">
        <v>3</v>
      </c>
      <c r="AQ412" s="119">
        <v>2</v>
      </c>
      <c r="AR412" s="119">
        <v>0</v>
      </c>
      <c r="AS412" s="119">
        <v>0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119">
        <v>0</v>
      </c>
      <c r="AZ412" s="119">
        <v>0</v>
      </c>
      <c r="BA412" s="119">
        <v>0</v>
      </c>
      <c r="BB412" s="119">
        <v>0</v>
      </c>
      <c r="BC412" s="119">
        <v>0</v>
      </c>
      <c r="BD412" s="119">
        <v>0</v>
      </c>
      <c r="BE412" s="119">
        <v>0</v>
      </c>
      <c r="BF412" s="119">
        <v>0</v>
      </c>
      <c r="BG412" s="119">
        <v>0</v>
      </c>
      <c r="BH412" s="119">
        <v>18</v>
      </c>
      <c r="BI412" s="119" t="s">
        <v>55</v>
      </c>
      <c r="BJ412" s="119" t="s">
        <v>55</v>
      </c>
      <c r="BK412" s="119" t="s">
        <v>55</v>
      </c>
      <c r="BL412" s="119">
        <v>0</v>
      </c>
      <c r="BM412" s="119" t="s">
        <v>544</v>
      </c>
    </row>
    <row r="413" spans="1:65" s="119" customFormat="1" ht="11.4" x14ac:dyDescent="0.2">
      <c r="A413" s="119" t="s">
        <v>101</v>
      </c>
      <c r="B413" s="119">
        <v>7</v>
      </c>
      <c r="C413" s="119">
        <v>0</v>
      </c>
      <c r="D413" s="119">
        <v>7</v>
      </c>
      <c r="E413" s="119">
        <v>0</v>
      </c>
      <c r="F413" s="119">
        <v>0</v>
      </c>
      <c r="G413" s="119">
        <v>0</v>
      </c>
      <c r="H413" s="119">
        <v>0</v>
      </c>
      <c r="I413" s="119">
        <v>0</v>
      </c>
      <c r="J413" s="119">
        <v>0</v>
      </c>
      <c r="K413" s="119">
        <v>0</v>
      </c>
      <c r="L413" s="119">
        <v>0</v>
      </c>
      <c r="M413" s="119">
        <v>0</v>
      </c>
      <c r="N413" s="119">
        <v>0</v>
      </c>
      <c r="O413" s="119">
        <v>0</v>
      </c>
      <c r="P413" s="119">
        <v>100</v>
      </c>
      <c r="Q413" s="119">
        <v>0</v>
      </c>
      <c r="R413" s="119">
        <v>0</v>
      </c>
      <c r="S413" s="119">
        <v>0</v>
      </c>
      <c r="T413" s="119">
        <v>0</v>
      </c>
      <c r="U413" s="119">
        <v>0</v>
      </c>
      <c r="V413" s="119">
        <v>0</v>
      </c>
      <c r="W413" s="119">
        <v>0</v>
      </c>
      <c r="X413" s="119">
        <v>0</v>
      </c>
      <c r="Y413" s="119">
        <v>0</v>
      </c>
      <c r="Z413" s="119">
        <v>0</v>
      </c>
      <c r="AA413" s="119" t="s">
        <v>56</v>
      </c>
      <c r="AB413" s="119" t="s">
        <v>192</v>
      </c>
      <c r="AC413" s="119" t="s">
        <v>56</v>
      </c>
      <c r="AD413" s="119" t="s">
        <v>56</v>
      </c>
      <c r="AE413" s="119" t="s">
        <v>56</v>
      </c>
      <c r="AF413" s="119" t="s">
        <v>56</v>
      </c>
      <c r="AG413" s="119" t="s">
        <v>56</v>
      </c>
      <c r="AH413" s="119" t="s">
        <v>56</v>
      </c>
      <c r="AI413" s="119" t="s">
        <v>56</v>
      </c>
      <c r="AJ413" s="119" t="s">
        <v>56</v>
      </c>
      <c r="AK413" s="119" t="s">
        <v>56</v>
      </c>
      <c r="AL413" s="119" t="s">
        <v>56</v>
      </c>
      <c r="AM413" s="119">
        <v>0</v>
      </c>
      <c r="AN413" s="119">
        <v>0</v>
      </c>
      <c r="AO413" s="119">
        <v>3</v>
      </c>
      <c r="AP413" s="119">
        <v>2</v>
      </c>
      <c r="AQ413" s="119">
        <v>2</v>
      </c>
      <c r="AR413" s="119">
        <v>0</v>
      </c>
      <c r="AS413" s="119">
        <v>0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119">
        <v>0</v>
      </c>
      <c r="AZ413" s="119">
        <v>0</v>
      </c>
      <c r="BA413" s="119">
        <v>0</v>
      </c>
      <c r="BB413" s="119">
        <v>0</v>
      </c>
      <c r="BC413" s="119">
        <v>0</v>
      </c>
      <c r="BD413" s="119">
        <v>0</v>
      </c>
      <c r="BE413" s="119">
        <v>0</v>
      </c>
      <c r="BF413" s="119">
        <v>0</v>
      </c>
      <c r="BG413" s="119">
        <v>0</v>
      </c>
      <c r="BH413" s="119">
        <v>16.8</v>
      </c>
      <c r="BI413" s="119" t="s">
        <v>55</v>
      </c>
      <c r="BJ413" s="119" t="s">
        <v>55</v>
      </c>
      <c r="BK413" s="119" t="s">
        <v>55</v>
      </c>
      <c r="BL413" s="119">
        <v>0</v>
      </c>
      <c r="BM413" s="119" t="s">
        <v>545</v>
      </c>
    </row>
    <row r="414" spans="1:65" s="119" customFormat="1" ht="11.4" x14ac:dyDescent="0.2">
      <c r="A414" s="119" t="s">
        <v>103</v>
      </c>
      <c r="B414" s="119">
        <v>8</v>
      </c>
      <c r="C414" s="119">
        <v>1</v>
      </c>
      <c r="D414" s="119">
        <v>6</v>
      </c>
      <c r="E414" s="119">
        <v>0</v>
      </c>
      <c r="F414" s="119">
        <v>1</v>
      </c>
      <c r="G414" s="119">
        <v>0</v>
      </c>
      <c r="H414" s="119">
        <v>0</v>
      </c>
      <c r="I414" s="119">
        <v>0</v>
      </c>
      <c r="J414" s="119">
        <v>0</v>
      </c>
      <c r="K414" s="119">
        <v>0</v>
      </c>
      <c r="L414" s="119">
        <v>0</v>
      </c>
      <c r="M414" s="119">
        <v>0</v>
      </c>
      <c r="N414" s="119">
        <v>0</v>
      </c>
      <c r="O414" s="119">
        <v>12.5</v>
      </c>
      <c r="P414" s="119">
        <v>75</v>
      </c>
      <c r="Q414" s="119">
        <v>0</v>
      </c>
      <c r="R414" s="119">
        <v>12.5</v>
      </c>
      <c r="S414" s="119">
        <v>0</v>
      </c>
      <c r="T414" s="119">
        <v>0</v>
      </c>
      <c r="U414" s="119">
        <v>0</v>
      </c>
      <c r="V414" s="119">
        <v>0</v>
      </c>
      <c r="W414" s="119">
        <v>0</v>
      </c>
      <c r="X414" s="119">
        <v>0</v>
      </c>
      <c r="Y414" s="119">
        <v>0</v>
      </c>
      <c r="Z414" s="119">
        <v>0</v>
      </c>
      <c r="AA414" s="119" t="s">
        <v>172</v>
      </c>
      <c r="AB414" s="119" t="s">
        <v>524</v>
      </c>
      <c r="AC414" s="119" t="s">
        <v>56</v>
      </c>
      <c r="AD414" s="119" t="s">
        <v>421</v>
      </c>
      <c r="AE414" s="119" t="s">
        <v>56</v>
      </c>
      <c r="AF414" s="119" t="s">
        <v>56</v>
      </c>
      <c r="AG414" s="119" t="s">
        <v>56</v>
      </c>
      <c r="AH414" s="119" t="s">
        <v>56</v>
      </c>
      <c r="AI414" s="119" t="s">
        <v>56</v>
      </c>
      <c r="AJ414" s="119" t="s">
        <v>56</v>
      </c>
      <c r="AK414" s="119" t="s">
        <v>56</v>
      </c>
      <c r="AL414" s="119" t="s">
        <v>56</v>
      </c>
      <c r="AM414" s="119">
        <v>0</v>
      </c>
      <c r="AN414" s="119">
        <v>0</v>
      </c>
      <c r="AO414" s="119">
        <v>4</v>
      </c>
      <c r="AP414" s="119">
        <v>4</v>
      </c>
      <c r="AQ414" s="119">
        <v>0</v>
      </c>
      <c r="AR414" s="119">
        <v>0</v>
      </c>
      <c r="AS414" s="119">
        <v>0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119">
        <v>0</v>
      </c>
      <c r="AZ414" s="119">
        <v>0</v>
      </c>
      <c r="BA414" s="119">
        <v>0</v>
      </c>
      <c r="BB414" s="119">
        <v>0</v>
      </c>
      <c r="BC414" s="119">
        <v>0</v>
      </c>
      <c r="BD414" s="119">
        <v>0</v>
      </c>
      <c r="BE414" s="119">
        <v>0</v>
      </c>
      <c r="BF414" s="119">
        <v>0</v>
      </c>
      <c r="BG414" s="119">
        <v>0</v>
      </c>
      <c r="BH414" s="119">
        <v>14.6</v>
      </c>
      <c r="BI414" s="119" t="s">
        <v>55</v>
      </c>
      <c r="BJ414" s="119" t="s">
        <v>55</v>
      </c>
      <c r="BK414" s="119" t="s">
        <v>55</v>
      </c>
      <c r="BL414" s="119">
        <v>0</v>
      </c>
      <c r="BM414" s="119" t="s">
        <v>544</v>
      </c>
    </row>
    <row r="415" spans="1:65" s="119" customFormat="1" ht="11.4" x14ac:dyDescent="0.2">
      <c r="A415" s="119" t="s">
        <v>103</v>
      </c>
      <c r="B415" s="119">
        <v>8</v>
      </c>
      <c r="C415" s="119">
        <v>0</v>
      </c>
      <c r="D415" s="119">
        <v>8</v>
      </c>
      <c r="E415" s="119">
        <v>0</v>
      </c>
      <c r="F415" s="119">
        <v>0</v>
      </c>
      <c r="G415" s="119">
        <v>0</v>
      </c>
      <c r="H415" s="119">
        <v>0</v>
      </c>
      <c r="I415" s="119">
        <v>0</v>
      </c>
      <c r="J415" s="119">
        <v>0</v>
      </c>
      <c r="K415" s="119">
        <v>0</v>
      </c>
      <c r="L415" s="119">
        <v>0</v>
      </c>
      <c r="M415" s="119">
        <v>0</v>
      </c>
      <c r="N415" s="119">
        <v>0</v>
      </c>
      <c r="O415" s="119">
        <v>0</v>
      </c>
      <c r="P415" s="119">
        <v>100</v>
      </c>
      <c r="Q415" s="119">
        <v>0</v>
      </c>
      <c r="R415" s="119">
        <v>0</v>
      </c>
      <c r="S415" s="119">
        <v>0</v>
      </c>
      <c r="T415" s="119">
        <v>0</v>
      </c>
      <c r="U415" s="119">
        <v>0</v>
      </c>
      <c r="V415" s="119">
        <v>0</v>
      </c>
      <c r="W415" s="119">
        <v>0</v>
      </c>
      <c r="X415" s="119">
        <v>0</v>
      </c>
      <c r="Y415" s="119">
        <v>0</v>
      </c>
      <c r="Z415" s="119">
        <v>0</v>
      </c>
      <c r="AA415" s="119" t="s">
        <v>56</v>
      </c>
      <c r="AB415" s="119" t="s">
        <v>521</v>
      </c>
      <c r="AC415" s="119" t="s">
        <v>56</v>
      </c>
      <c r="AD415" s="119" t="s">
        <v>56</v>
      </c>
      <c r="AE415" s="119" t="s">
        <v>56</v>
      </c>
      <c r="AF415" s="119" t="s">
        <v>56</v>
      </c>
      <c r="AG415" s="119" t="s">
        <v>56</v>
      </c>
      <c r="AH415" s="119" t="s">
        <v>56</v>
      </c>
      <c r="AI415" s="119" t="s">
        <v>56</v>
      </c>
      <c r="AJ415" s="119" t="s">
        <v>56</v>
      </c>
      <c r="AK415" s="119" t="s">
        <v>56</v>
      </c>
      <c r="AL415" s="119" t="s">
        <v>56</v>
      </c>
      <c r="AM415" s="119">
        <v>0</v>
      </c>
      <c r="AN415" s="119">
        <v>1</v>
      </c>
      <c r="AO415" s="119">
        <v>1</v>
      </c>
      <c r="AP415" s="119">
        <v>4</v>
      </c>
      <c r="AQ415" s="119">
        <v>2</v>
      </c>
      <c r="AR415" s="119">
        <v>0</v>
      </c>
      <c r="AS415" s="119">
        <v>0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119">
        <v>0</v>
      </c>
      <c r="AZ415" s="119">
        <v>0</v>
      </c>
      <c r="BA415" s="119">
        <v>0</v>
      </c>
      <c r="BB415" s="119">
        <v>0</v>
      </c>
      <c r="BC415" s="119">
        <v>0</v>
      </c>
      <c r="BD415" s="119">
        <v>0</v>
      </c>
      <c r="BE415" s="119">
        <v>0</v>
      </c>
      <c r="BF415" s="119">
        <v>0</v>
      </c>
      <c r="BG415" s="119">
        <v>0</v>
      </c>
      <c r="BH415" s="119">
        <v>17.3</v>
      </c>
      <c r="BI415" s="119" t="s">
        <v>55</v>
      </c>
      <c r="BJ415" s="119" t="s">
        <v>55</v>
      </c>
      <c r="BK415" s="119" t="s">
        <v>55</v>
      </c>
      <c r="BL415" s="119">
        <v>0</v>
      </c>
      <c r="BM415" s="119" t="s">
        <v>545</v>
      </c>
    </row>
    <row r="416" spans="1:65" s="119" customFormat="1" ht="11.4" x14ac:dyDescent="0.2">
      <c r="A416" s="119" t="s">
        <v>104</v>
      </c>
      <c r="B416" s="119">
        <v>6</v>
      </c>
      <c r="C416" s="119">
        <v>0</v>
      </c>
      <c r="D416" s="119">
        <v>6</v>
      </c>
      <c r="E416" s="119">
        <v>0</v>
      </c>
      <c r="F416" s="119">
        <v>0</v>
      </c>
      <c r="G416" s="119">
        <v>0</v>
      </c>
      <c r="H416" s="119">
        <v>0</v>
      </c>
      <c r="I416" s="119">
        <v>0</v>
      </c>
      <c r="J416" s="119">
        <v>0</v>
      </c>
      <c r="K416" s="119">
        <v>0</v>
      </c>
      <c r="L416" s="119">
        <v>0</v>
      </c>
      <c r="M416" s="119">
        <v>0</v>
      </c>
      <c r="N416" s="119">
        <v>0</v>
      </c>
      <c r="O416" s="119">
        <v>0</v>
      </c>
      <c r="P416" s="119">
        <v>100</v>
      </c>
      <c r="Q416" s="119">
        <v>0</v>
      </c>
      <c r="R416" s="119">
        <v>0</v>
      </c>
      <c r="S416" s="119">
        <v>0</v>
      </c>
      <c r="T416" s="119">
        <v>0</v>
      </c>
      <c r="U416" s="119">
        <v>0</v>
      </c>
      <c r="V416" s="119">
        <v>0</v>
      </c>
      <c r="W416" s="119">
        <v>0</v>
      </c>
      <c r="X416" s="119">
        <v>0</v>
      </c>
      <c r="Y416" s="119">
        <v>0</v>
      </c>
      <c r="Z416" s="119">
        <v>0</v>
      </c>
      <c r="AA416" s="119" t="s">
        <v>56</v>
      </c>
      <c r="AB416" s="119" t="s">
        <v>177</v>
      </c>
      <c r="AC416" s="119" t="s">
        <v>56</v>
      </c>
      <c r="AD416" s="119" t="s">
        <v>56</v>
      </c>
      <c r="AE416" s="119" t="s">
        <v>56</v>
      </c>
      <c r="AF416" s="119" t="s">
        <v>56</v>
      </c>
      <c r="AG416" s="119" t="s">
        <v>56</v>
      </c>
      <c r="AH416" s="119" t="s">
        <v>56</v>
      </c>
      <c r="AI416" s="119" t="s">
        <v>56</v>
      </c>
      <c r="AJ416" s="119" t="s">
        <v>56</v>
      </c>
      <c r="AK416" s="119" t="s">
        <v>56</v>
      </c>
      <c r="AL416" s="119" t="s">
        <v>56</v>
      </c>
      <c r="AM416" s="119">
        <v>0</v>
      </c>
      <c r="AN416" s="119">
        <v>0</v>
      </c>
      <c r="AO416" s="119">
        <v>1</v>
      </c>
      <c r="AP416" s="119">
        <v>5</v>
      </c>
      <c r="AQ416" s="119">
        <v>0</v>
      </c>
      <c r="AR416" s="119">
        <v>0</v>
      </c>
      <c r="AS416" s="119">
        <v>0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119">
        <v>0</v>
      </c>
      <c r="AZ416" s="119">
        <v>0</v>
      </c>
      <c r="BA416" s="119">
        <v>0</v>
      </c>
      <c r="BB416" s="119">
        <v>0</v>
      </c>
      <c r="BC416" s="119">
        <v>0</v>
      </c>
      <c r="BD416" s="119">
        <v>0</v>
      </c>
      <c r="BE416" s="119">
        <v>0</v>
      </c>
      <c r="BF416" s="119">
        <v>0</v>
      </c>
      <c r="BG416" s="119">
        <v>0</v>
      </c>
      <c r="BH416" s="119">
        <v>17.399999999999999</v>
      </c>
      <c r="BI416" s="119" t="s">
        <v>55</v>
      </c>
      <c r="BJ416" s="119" t="s">
        <v>55</v>
      </c>
      <c r="BK416" s="119" t="s">
        <v>55</v>
      </c>
      <c r="BL416" s="119">
        <v>0</v>
      </c>
      <c r="BM416" s="119" t="s">
        <v>544</v>
      </c>
    </row>
    <row r="417" spans="1:65" s="119" customFormat="1" ht="11.4" x14ac:dyDescent="0.2">
      <c r="A417" s="119" t="s">
        <v>104</v>
      </c>
      <c r="B417" s="119">
        <v>6</v>
      </c>
      <c r="C417" s="119">
        <v>0</v>
      </c>
      <c r="D417" s="119">
        <v>6</v>
      </c>
      <c r="E417" s="119">
        <v>0</v>
      </c>
      <c r="F417" s="119">
        <v>0</v>
      </c>
      <c r="G417" s="119">
        <v>0</v>
      </c>
      <c r="H417" s="119">
        <v>0</v>
      </c>
      <c r="I417" s="119">
        <v>0</v>
      </c>
      <c r="J417" s="119">
        <v>0</v>
      </c>
      <c r="K417" s="119">
        <v>0</v>
      </c>
      <c r="L417" s="119">
        <v>0</v>
      </c>
      <c r="M417" s="119">
        <v>0</v>
      </c>
      <c r="N417" s="119">
        <v>0</v>
      </c>
      <c r="O417" s="119">
        <v>0</v>
      </c>
      <c r="P417" s="119">
        <v>100</v>
      </c>
      <c r="Q417" s="119">
        <v>0</v>
      </c>
      <c r="R417" s="119">
        <v>0</v>
      </c>
      <c r="S417" s="119">
        <v>0</v>
      </c>
      <c r="T417" s="119">
        <v>0</v>
      </c>
      <c r="U417" s="119">
        <v>0</v>
      </c>
      <c r="V417" s="119">
        <v>0</v>
      </c>
      <c r="W417" s="119">
        <v>0</v>
      </c>
      <c r="X417" s="119">
        <v>0</v>
      </c>
      <c r="Y417" s="119">
        <v>0</v>
      </c>
      <c r="Z417" s="119">
        <v>0</v>
      </c>
      <c r="AA417" s="119" t="s">
        <v>56</v>
      </c>
      <c r="AB417" s="119" t="s">
        <v>509</v>
      </c>
      <c r="AC417" s="119" t="s">
        <v>56</v>
      </c>
      <c r="AD417" s="119" t="s">
        <v>56</v>
      </c>
      <c r="AE417" s="119" t="s">
        <v>56</v>
      </c>
      <c r="AF417" s="119" t="s">
        <v>56</v>
      </c>
      <c r="AG417" s="119" t="s">
        <v>56</v>
      </c>
      <c r="AH417" s="119" t="s">
        <v>56</v>
      </c>
      <c r="AI417" s="119" t="s">
        <v>56</v>
      </c>
      <c r="AJ417" s="119" t="s">
        <v>56</v>
      </c>
      <c r="AK417" s="119" t="s">
        <v>56</v>
      </c>
      <c r="AL417" s="119" t="s">
        <v>56</v>
      </c>
      <c r="AM417" s="119">
        <v>0</v>
      </c>
      <c r="AN417" s="119">
        <v>0</v>
      </c>
      <c r="AO417" s="119">
        <v>0</v>
      </c>
      <c r="AP417" s="119">
        <v>4</v>
      </c>
      <c r="AQ417" s="119">
        <v>2</v>
      </c>
      <c r="AR417" s="119">
        <v>0</v>
      </c>
      <c r="AS417" s="119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119">
        <v>0</v>
      </c>
      <c r="AZ417" s="119">
        <v>0</v>
      </c>
      <c r="BA417" s="119">
        <v>0</v>
      </c>
      <c r="BB417" s="119">
        <v>0</v>
      </c>
      <c r="BC417" s="119">
        <v>0</v>
      </c>
      <c r="BD417" s="119">
        <v>0</v>
      </c>
      <c r="BE417" s="119">
        <v>0</v>
      </c>
      <c r="BF417" s="119">
        <v>0</v>
      </c>
      <c r="BG417" s="119">
        <v>0</v>
      </c>
      <c r="BH417" s="119">
        <v>19.100000000000001</v>
      </c>
      <c r="BI417" s="119" t="s">
        <v>55</v>
      </c>
      <c r="BJ417" s="119" t="s">
        <v>55</v>
      </c>
      <c r="BK417" s="119" t="s">
        <v>55</v>
      </c>
      <c r="BL417" s="119">
        <v>0</v>
      </c>
      <c r="BM417" s="119" t="s">
        <v>545</v>
      </c>
    </row>
    <row r="418" spans="1:65" s="119" customFormat="1" ht="11.4" x14ac:dyDescent="0.2">
      <c r="A418" s="119" t="s">
        <v>105</v>
      </c>
      <c r="B418" s="119">
        <v>2</v>
      </c>
      <c r="C418" s="119">
        <v>0</v>
      </c>
      <c r="D418" s="119">
        <v>2</v>
      </c>
      <c r="E418" s="119">
        <v>0</v>
      </c>
      <c r="F418" s="119">
        <v>0</v>
      </c>
      <c r="G418" s="119">
        <v>0</v>
      </c>
      <c r="H418" s="119">
        <v>0</v>
      </c>
      <c r="I418" s="119">
        <v>0</v>
      </c>
      <c r="J418" s="119">
        <v>0</v>
      </c>
      <c r="K418" s="119">
        <v>0</v>
      </c>
      <c r="L418" s="119">
        <v>0</v>
      </c>
      <c r="M418" s="119">
        <v>0</v>
      </c>
      <c r="N418" s="119">
        <v>0</v>
      </c>
      <c r="O418" s="119">
        <v>0</v>
      </c>
      <c r="P418" s="119">
        <v>100</v>
      </c>
      <c r="Q418" s="119">
        <v>0</v>
      </c>
      <c r="R418" s="119">
        <v>0</v>
      </c>
      <c r="S418" s="119">
        <v>0</v>
      </c>
      <c r="T418" s="119">
        <v>0</v>
      </c>
      <c r="U418" s="119">
        <v>0</v>
      </c>
      <c r="V418" s="119">
        <v>0</v>
      </c>
      <c r="W418" s="119">
        <v>0</v>
      </c>
      <c r="X418" s="119">
        <v>0</v>
      </c>
      <c r="Y418" s="119">
        <v>0</v>
      </c>
      <c r="Z418" s="119">
        <v>0</v>
      </c>
      <c r="AA418" s="119" t="s">
        <v>56</v>
      </c>
      <c r="AB418" s="119" t="s">
        <v>583</v>
      </c>
      <c r="AC418" s="119" t="s">
        <v>56</v>
      </c>
      <c r="AD418" s="119" t="s">
        <v>56</v>
      </c>
      <c r="AE418" s="119" t="s">
        <v>56</v>
      </c>
      <c r="AF418" s="119" t="s">
        <v>56</v>
      </c>
      <c r="AG418" s="119" t="s">
        <v>56</v>
      </c>
      <c r="AH418" s="119" t="s">
        <v>56</v>
      </c>
      <c r="AI418" s="119" t="s">
        <v>56</v>
      </c>
      <c r="AJ418" s="119" t="s">
        <v>56</v>
      </c>
      <c r="AK418" s="119" t="s">
        <v>56</v>
      </c>
      <c r="AL418" s="119" t="s">
        <v>56</v>
      </c>
      <c r="AM418" s="119">
        <v>1</v>
      </c>
      <c r="AN418" s="119">
        <v>0</v>
      </c>
      <c r="AO418" s="119">
        <v>1</v>
      </c>
      <c r="AP418" s="119">
        <v>0</v>
      </c>
      <c r="AQ418" s="119">
        <v>0</v>
      </c>
      <c r="AR418" s="119">
        <v>0</v>
      </c>
      <c r="AS418" s="119">
        <v>0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119">
        <v>0</v>
      </c>
      <c r="AZ418" s="119">
        <v>0</v>
      </c>
      <c r="BA418" s="119">
        <v>0</v>
      </c>
      <c r="BB418" s="119">
        <v>0</v>
      </c>
      <c r="BC418" s="119">
        <v>0</v>
      </c>
      <c r="BD418" s="119">
        <v>0</v>
      </c>
      <c r="BE418" s="119">
        <v>0</v>
      </c>
      <c r="BF418" s="119">
        <v>0</v>
      </c>
      <c r="BG418" s="119">
        <v>0</v>
      </c>
      <c r="BH418" s="119">
        <v>7.9</v>
      </c>
      <c r="BI418" s="119" t="s">
        <v>55</v>
      </c>
      <c r="BJ418" s="119" t="s">
        <v>55</v>
      </c>
      <c r="BK418" s="119" t="s">
        <v>55</v>
      </c>
      <c r="BL418" s="119">
        <v>0</v>
      </c>
      <c r="BM418" s="119" t="s">
        <v>544</v>
      </c>
    </row>
    <row r="419" spans="1:65" s="119" customFormat="1" ht="11.4" x14ac:dyDescent="0.2">
      <c r="A419" s="119" t="s">
        <v>105</v>
      </c>
      <c r="B419" s="119">
        <v>6</v>
      </c>
      <c r="C419" s="119">
        <v>0</v>
      </c>
      <c r="D419" s="119">
        <v>5</v>
      </c>
      <c r="E419" s="119">
        <v>0</v>
      </c>
      <c r="F419" s="119">
        <v>1</v>
      </c>
      <c r="G419" s="119">
        <v>0</v>
      </c>
      <c r="H419" s="119">
        <v>0</v>
      </c>
      <c r="I419" s="119">
        <v>0</v>
      </c>
      <c r="J419" s="119">
        <v>0</v>
      </c>
      <c r="K419" s="119">
        <v>0</v>
      </c>
      <c r="L419" s="119">
        <v>0</v>
      </c>
      <c r="M419" s="119">
        <v>0</v>
      </c>
      <c r="N419" s="119">
        <v>0</v>
      </c>
      <c r="O419" s="119">
        <v>0</v>
      </c>
      <c r="P419" s="119">
        <v>83.33</v>
      </c>
      <c r="Q419" s="119">
        <v>0</v>
      </c>
      <c r="R419" s="119">
        <v>16.670000000000002</v>
      </c>
      <c r="S419" s="119">
        <v>0</v>
      </c>
      <c r="T419" s="119">
        <v>0</v>
      </c>
      <c r="U419" s="119">
        <v>0</v>
      </c>
      <c r="V419" s="119">
        <v>0</v>
      </c>
      <c r="W419" s="119">
        <v>0</v>
      </c>
      <c r="X419" s="119">
        <v>0</v>
      </c>
      <c r="Y419" s="119">
        <v>0</v>
      </c>
      <c r="Z419" s="119">
        <v>0</v>
      </c>
      <c r="AA419" s="119" t="s">
        <v>56</v>
      </c>
      <c r="AB419" s="119" t="s">
        <v>249</v>
      </c>
      <c r="AC419" s="119" t="s">
        <v>56</v>
      </c>
      <c r="AD419" s="119" t="s">
        <v>516</v>
      </c>
      <c r="AE419" s="119" t="s">
        <v>56</v>
      </c>
      <c r="AF419" s="119" t="s">
        <v>56</v>
      </c>
      <c r="AG419" s="119" t="s">
        <v>56</v>
      </c>
      <c r="AH419" s="119" t="s">
        <v>56</v>
      </c>
      <c r="AI419" s="119" t="s">
        <v>56</v>
      </c>
      <c r="AJ419" s="119" t="s">
        <v>56</v>
      </c>
      <c r="AK419" s="119" t="s">
        <v>56</v>
      </c>
      <c r="AL419" s="119" t="s">
        <v>56</v>
      </c>
      <c r="AM419" s="119">
        <v>0</v>
      </c>
      <c r="AN419" s="119">
        <v>3</v>
      </c>
      <c r="AO419" s="119">
        <v>1</v>
      </c>
      <c r="AP419" s="119">
        <v>1</v>
      </c>
      <c r="AQ419" s="119">
        <v>1</v>
      </c>
      <c r="AR419" s="119">
        <v>0</v>
      </c>
      <c r="AS419" s="119">
        <v>0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119">
        <v>0</v>
      </c>
      <c r="AZ419" s="119">
        <v>0</v>
      </c>
      <c r="BA419" s="119">
        <v>0</v>
      </c>
      <c r="BB419" s="119">
        <v>0</v>
      </c>
      <c r="BC419" s="119">
        <v>0</v>
      </c>
      <c r="BD419" s="119">
        <v>0</v>
      </c>
      <c r="BE419" s="119">
        <v>0</v>
      </c>
      <c r="BF419" s="119">
        <v>0</v>
      </c>
      <c r="BG419" s="119">
        <v>0</v>
      </c>
      <c r="BH419" s="119">
        <v>13.5</v>
      </c>
      <c r="BI419" s="119" t="s">
        <v>55</v>
      </c>
      <c r="BJ419" s="119" t="s">
        <v>55</v>
      </c>
      <c r="BK419" s="119" t="s">
        <v>55</v>
      </c>
      <c r="BL419" s="119">
        <v>0</v>
      </c>
      <c r="BM419" s="119" t="s">
        <v>545</v>
      </c>
    </row>
    <row r="420" spans="1:65" s="119" customFormat="1" ht="11.4" x14ac:dyDescent="0.2">
      <c r="A420" s="119" t="s">
        <v>106</v>
      </c>
      <c r="B420" s="119">
        <v>7</v>
      </c>
      <c r="C420" s="119">
        <v>0</v>
      </c>
      <c r="D420" s="119">
        <v>7</v>
      </c>
      <c r="E420" s="119">
        <v>0</v>
      </c>
      <c r="F420" s="119">
        <v>0</v>
      </c>
      <c r="G420" s="119">
        <v>0</v>
      </c>
      <c r="H420" s="119">
        <v>0</v>
      </c>
      <c r="I420" s="119">
        <v>0</v>
      </c>
      <c r="J420" s="119">
        <v>0</v>
      </c>
      <c r="K420" s="119">
        <v>0</v>
      </c>
      <c r="L420" s="119">
        <v>0</v>
      </c>
      <c r="M420" s="119">
        <v>0</v>
      </c>
      <c r="N420" s="119">
        <v>0</v>
      </c>
      <c r="O420" s="119">
        <v>0</v>
      </c>
      <c r="P420" s="119">
        <v>100</v>
      </c>
      <c r="Q420" s="119">
        <v>0</v>
      </c>
      <c r="R420" s="119">
        <v>0</v>
      </c>
      <c r="S420" s="119">
        <v>0</v>
      </c>
      <c r="T420" s="119">
        <v>0</v>
      </c>
      <c r="U420" s="119">
        <v>0</v>
      </c>
      <c r="V420" s="119">
        <v>0</v>
      </c>
      <c r="W420" s="119">
        <v>0</v>
      </c>
      <c r="X420" s="119">
        <v>0</v>
      </c>
      <c r="Y420" s="119">
        <v>0</v>
      </c>
      <c r="Z420" s="119">
        <v>0</v>
      </c>
      <c r="AA420" s="119" t="s">
        <v>56</v>
      </c>
      <c r="AB420" s="119" t="s">
        <v>592</v>
      </c>
      <c r="AC420" s="119" t="s">
        <v>56</v>
      </c>
      <c r="AD420" s="119" t="s">
        <v>56</v>
      </c>
      <c r="AE420" s="119" t="s">
        <v>56</v>
      </c>
      <c r="AF420" s="119" t="s">
        <v>56</v>
      </c>
      <c r="AG420" s="119" t="s">
        <v>56</v>
      </c>
      <c r="AH420" s="119" t="s">
        <v>56</v>
      </c>
      <c r="AI420" s="119" t="s">
        <v>56</v>
      </c>
      <c r="AJ420" s="119" t="s">
        <v>56</v>
      </c>
      <c r="AK420" s="119" t="s">
        <v>56</v>
      </c>
      <c r="AL420" s="119" t="s">
        <v>56</v>
      </c>
      <c r="AM420" s="119">
        <v>0</v>
      </c>
      <c r="AN420" s="119">
        <v>1</v>
      </c>
      <c r="AO420" s="119">
        <v>5</v>
      </c>
      <c r="AP420" s="119">
        <v>1</v>
      </c>
      <c r="AQ420" s="119">
        <v>0</v>
      </c>
      <c r="AR420" s="119">
        <v>0</v>
      </c>
      <c r="AS420" s="119">
        <v>0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119">
        <v>0</v>
      </c>
      <c r="AZ420" s="119">
        <v>0</v>
      </c>
      <c r="BA420" s="119">
        <v>0</v>
      </c>
      <c r="BB420" s="119">
        <v>0</v>
      </c>
      <c r="BC420" s="119">
        <v>0</v>
      </c>
      <c r="BD420" s="119">
        <v>0</v>
      </c>
      <c r="BE420" s="119">
        <v>0</v>
      </c>
      <c r="BF420" s="119">
        <v>0</v>
      </c>
      <c r="BG420" s="119">
        <v>0</v>
      </c>
      <c r="BH420" s="119">
        <v>11.8</v>
      </c>
      <c r="BI420" s="119" t="s">
        <v>55</v>
      </c>
      <c r="BJ420" s="119" t="s">
        <v>55</v>
      </c>
      <c r="BK420" s="119" t="s">
        <v>55</v>
      </c>
      <c r="BL420" s="119">
        <v>0</v>
      </c>
      <c r="BM420" s="119" t="s">
        <v>544</v>
      </c>
    </row>
    <row r="421" spans="1:65" s="119" customFormat="1" ht="11.4" x14ac:dyDescent="0.2">
      <c r="A421" s="119" t="s">
        <v>106</v>
      </c>
      <c r="B421" s="119">
        <v>9</v>
      </c>
      <c r="C421" s="119">
        <v>0</v>
      </c>
      <c r="D421" s="119">
        <v>9</v>
      </c>
      <c r="E421" s="119">
        <v>0</v>
      </c>
      <c r="F421" s="119">
        <v>0</v>
      </c>
      <c r="G421" s="119">
        <v>0</v>
      </c>
      <c r="H421" s="119">
        <v>0</v>
      </c>
      <c r="I421" s="119">
        <v>0</v>
      </c>
      <c r="J421" s="119">
        <v>0</v>
      </c>
      <c r="K421" s="119">
        <v>0</v>
      </c>
      <c r="L421" s="119">
        <v>0</v>
      </c>
      <c r="M421" s="119">
        <v>0</v>
      </c>
      <c r="N421" s="119">
        <v>0</v>
      </c>
      <c r="O421" s="119">
        <v>0</v>
      </c>
      <c r="P421" s="119">
        <v>100</v>
      </c>
      <c r="Q421" s="119">
        <v>0</v>
      </c>
      <c r="R421" s="119">
        <v>0</v>
      </c>
      <c r="S421" s="119">
        <v>0</v>
      </c>
      <c r="T421" s="119">
        <v>0</v>
      </c>
      <c r="U421" s="119">
        <v>0</v>
      </c>
      <c r="V421" s="119">
        <v>0</v>
      </c>
      <c r="W421" s="119">
        <v>0</v>
      </c>
      <c r="X421" s="119">
        <v>0</v>
      </c>
      <c r="Y421" s="119">
        <v>0</v>
      </c>
      <c r="Z421" s="119">
        <v>0</v>
      </c>
      <c r="AA421" s="119" t="s">
        <v>56</v>
      </c>
      <c r="AB421" s="119" t="s">
        <v>503</v>
      </c>
      <c r="AC421" s="119" t="s">
        <v>56</v>
      </c>
      <c r="AD421" s="119" t="s">
        <v>56</v>
      </c>
      <c r="AE421" s="119" t="s">
        <v>56</v>
      </c>
      <c r="AF421" s="119" t="s">
        <v>56</v>
      </c>
      <c r="AG421" s="119" t="s">
        <v>56</v>
      </c>
      <c r="AH421" s="119" t="s">
        <v>56</v>
      </c>
      <c r="AI421" s="119" t="s">
        <v>56</v>
      </c>
      <c r="AJ421" s="119" t="s">
        <v>56</v>
      </c>
      <c r="AK421" s="119" t="s">
        <v>56</v>
      </c>
      <c r="AL421" s="119" t="s">
        <v>56</v>
      </c>
      <c r="AM421" s="119">
        <v>0</v>
      </c>
      <c r="AN421" s="119">
        <v>3</v>
      </c>
      <c r="AO421" s="119">
        <v>5</v>
      </c>
      <c r="AP421" s="119">
        <v>1</v>
      </c>
      <c r="AQ421" s="119">
        <v>0</v>
      </c>
      <c r="AR421" s="119">
        <v>0</v>
      </c>
      <c r="AS421" s="119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119">
        <v>0</v>
      </c>
      <c r="AZ421" s="119">
        <v>0</v>
      </c>
      <c r="BA421" s="119">
        <v>0</v>
      </c>
      <c r="BB421" s="119">
        <v>0</v>
      </c>
      <c r="BC421" s="119">
        <v>0</v>
      </c>
      <c r="BD421" s="119">
        <v>0</v>
      </c>
      <c r="BE421" s="119">
        <v>0</v>
      </c>
      <c r="BF421" s="119">
        <v>0</v>
      </c>
      <c r="BG421" s="119">
        <v>0</v>
      </c>
      <c r="BH421" s="119">
        <v>11.9</v>
      </c>
      <c r="BI421" s="119" t="s">
        <v>55</v>
      </c>
      <c r="BJ421" s="119" t="s">
        <v>55</v>
      </c>
      <c r="BK421" s="119" t="s">
        <v>55</v>
      </c>
      <c r="BL421" s="119">
        <v>0</v>
      </c>
      <c r="BM421" s="119" t="s">
        <v>545</v>
      </c>
    </row>
    <row r="422" spans="1:65" s="119" customFormat="1" ht="11.4" x14ac:dyDescent="0.2">
      <c r="A422" s="119" t="s">
        <v>107</v>
      </c>
      <c r="B422" s="119">
        <v>18</v>
      </c>
      <c r="C422" s="119">
        <v>1</v>
      </c>
      <c r="D422" s="119">
        <v>15</v>
      </c>
      <c r="E422" s="119">
        <v>0</v>
      </c>
      <c r="F422" s="119">
        <v>1</v>
      </c>
      <c r="G422" s="119">
        <v>0</v>
      </c>
      <c r="H422" s="119">
        <v>1</v>
      </c>
      <c r="I422" s="119">
        <v>0</v>
      </c>
      <c r="J422" s="119">
        <v>0</v>
      </c>
      <c r="K422" s="119">
        <v>0</v>
      </c>
      <c r="L422" s="119">
        <v>0</v>
      </c>
      <c r="M422" s="119">
        <v>0</v>
      </c>
      <c r="N422" s="119">
        <v>0</v>
      </c>
      <c r="O422" s="119">
        <v>5.556</v>
      </c>
      <c r="P422" s="119">
        <v>83.33</v>
      </c>
      <c r="Q422" s="119">
        <v>0</v>
      </c>
      <c r="R422" s="119">
        <v>5.556</v>
      </c>
      <c r="S422" s="119">
        <v>0</v>
      </c>
      <c r="T422" s="119">
        <v>5.556</v>
      </c>
      <c r="U422" s="119">
        <v>0</v>
      </c>
      <c r="V422" s="119">
        <v>0</v>
      </c>
      <c r="W422" s="119">
        <v>0</v>
      </c>
      <c r="X422" s="119">
        <v>0</v>
      </c>
      <c r="Y422" s="119">
        <v>0</v>
      </c>
      <c r="Z422" s="119">
        <v>0</v>
      </c>
      <c r="AA422" s="119" t="s">
        <v>189</v>
      </c>
      <c r="AB422" s="119" t="s">
        <v>568</v>
      </c>
      <c r="AC422" s="119" t="s">
        <v>56</v>
      </c>
      <c r="AD422" s="119" t="s">
        <v>437</v>
      </c>
      <c r="AE422" s="119" t="s">
        <v>56</v>
      </c>
      <c r="AF422" s="119" t="s">
        <v>590</v>
      </c>
      <c r="AG422" s="119" t="s">
        <v>56</v>
      </c>
      <c r="AH422" s="119" t="s">
        <v>56</v>
      </c>
      <c r="AI422" s="119" t="s">
        <v>56</v>
      </c>
      <c r="AJ422" s="119" t="s">
        <v>56</v>
      </c>
      <c r="AK422" s="119" t="s">
        <v>56</v>
      </c>
      <c r="AL422" s="119" t="s">
        <v>56</v>
      </c>
      <c r="AM422" s="119">
        <v>0</v>
      </c>
      <c r="AN422" s="119">
        <v>1</v>
      </c>
      <c r="AO422" s="119">
        <v>4</v>
      </c>
      <c r="AP422" s="119">
        <v>10</v>
      </c>
      <c r="AQ422" s="119">
        <v>3</v>
      </c>
      <c r="AR422" s="119">
        <v>0</v>
      </c>
      <c r="AS422" s="119">
        <v>0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119">
        <v>0</v>
      </c>
      <c r="AZ422" s="119">
        <v>0</v>
      </c>
      <c r="BA422" s="119">
        <v>0</v>
      </c>
      <c r="BB422" s="119">
        <v>0</v>
      </c>
      <c r="BC422" s="119">
        <v>0</v>
      </c>
      <c r="BD422" s="119">
        <v>0</v>
      </c>
      <c r="BE422" s="119">
        <v>0</v>
      </c>
      <c r="BF422" s="119">
        <v>0</v>
      </c>
      <c r="BG422" s="119">
        <v>0</v>
      </c>
      <c r="BH422" s="119">
        <v>16.600000000000001</v>
      </c>
      <c r="BI422" s="119">
        <v>16.8</v>
      </c>
      <c r="BJ422" s="119">
        <v>20.8</v>
      </c>
      <c r="BK422" s="119">
        <v>24.4</v>
      </c>
      <c r="BL422" s="119">
        <v>0</v>
      </c>
      <c r="BM422" s="119" t="s">
        <v>544</v>
      </c>
    </row>
    <row r="423" spans="1:65" s="119" customFormat="1" ht="11.4" x14ac:dyDescent="0.2">
      <c r="A423" s="119" t="s">
        <v>107</v>
      </c>
      <c r="B423" s="119">
        <v>13</v>
      </c>
      <c r="C423" s="119">
        <v>0</v>
      </c>
      <c r="D423" s="119">
        <v>13</v>
      </c>
      <c r="E423" s="119">
        <v>0</v>
      </c>
      <c r="F423" s="119">
        <v>0</v>
      </c>
      <c r="G423" s="119">
        <v>0</v>
      </c>
      <c r="H423" s="119">
        <v>0</v>
      </c>
      <c r="I423" s="119">
        <v>0</v>
      </c>
      <c r="J423" s="119">
        <v>0</v>
      </c>
      <c r="K423" s="119">
        <v>0</v>
      </c>
      <c r="L423" s="119">
        <v>0</v>
      </c>
      <c r="M423" s="119">
        <v>0</v>
      </c>
      <c r="N423" s="119">
        <v>0</v>
      </c>
      <c r="O423" s="119">
        <v>0</v>
      </c>
      <c r="P423" s="119">
        <v>100</v>
      </c>
      <c r="Q423" s="119">
        <v>0</v>
      </c>
      <c r="R423" s="119">
        <v>0</v>
      </c>
      <c r="S423" s="119">
        <v>0</v>
      </c>
      <c r="T423" s="119">
        <v>0</v>
      </c>
      <c r="U423" s="119">
        <v>0</v>
      </c>
      <c r="V423" s="119">
        <v>0</v>
      </c>
      <c r="W423" s="119">
        <v>0</v>
      </c>
      <c r="X423" s="119">
        <v>0</v>
      </c>
      <c r="Y423" s="119">
        <v>0</v>
      </c>
      <c r="Z423" s="119">
        <v>0</v>
      </c>
      <c r="AA423" s="119" t="s">
        <v>56</v>
      </c>
      <c r="AB423" s="119" t="s">
        <v>189</v>
      </c>
      <c r="AC423" s="119" t="s">
        <v>56</v>
      </c>
      <c r="AD423" s="119" t="s">
        <v>56</v>
      </c>
      <c r="AE423" s="119" t="s">
        <v>56</v>
      </c>
      <c r="AF423" s="119" t="s">
        <v>56</v>
      </c>
      <c r="AG423" s="119" t="s">
        <v>56</v>
      </c>
      <c r="AH423" s="119" t="s">
        <v>56</v>
      </c>
      <c r="AI423" s="119" t="s">
        <v>56</v>
      </c>
      <c r="AJ423" s="119" t="s">
        <v>56</v>
      </c>
      <c r="AK423" s="119" t="s">
        <v>56</v>
      </c>
      <c r="AL423" s="119" t="s">
        <v>56</v>
      </c>
      <c r="AM423" s="119">
        <v>0</v>
      </c>
      <c r="AN423" s="119">
        <v>3</v>
      </c>
      <c r="AO423" s="119">
        <v>4</v>
      </c>
      <c r="AP423" s="119">
        <v>2</v>
      </c>
      <c r="AQ423" s="119">
        <v>3</v>
      </c>
      <c r="AR423" s="119">
        <v>0</v>
      </c>
      <c r="AS423" s="119">
        <v>1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119">
        <v>0</v>
      </c>
      <c r="AZ423" s="119">
        <v>0</v>
      </c>
      <c r="BA423" s="119">
        <v>0</v>
      </c>
      <c r="BB423" s="119">
        <v>0</v>
      </c>
      <c r="BC423" s="119">
        <v>0</v>
      </c>
      <c r="BD423" s="119">
        <v>0</v>
      </c>
      <c r="BE423" s="119">
        <v>0</v>
      </c>
      <c r="BF423" s="119">
        <v>0</v>
      </c>
      <c r="BG423" s="119">
        <v>0</v>
      </c>
      <c r="BH423" s="119">
        <v>16.3</v>
      </c>
      <c r="BI423" s="119">
        <v>13.7</v>
      </c>
      <c r="BJ423" s="119">
        <v>24.5</v>
      </c>
      <c r="BK423" s="119">
        <v>30.7</v>
      </c>
      <c r="BL423" s="119">
        <v>0</v>
      </c>
      <c r="BM423" s="119" t="s">
        <v>545</v>
      </c>
    </row>
    <row r="424" spans="1:65" s="119" customFormat="1" ht="11.4" x14ac:dyDescent="0.2">
      <c r="A424" s="119" t="s">
        <v>108</v>
      </c>
      <c r="B424" s="119">
        <v>5</v>
      </c>
      <c r="C424" s="119">
        <v>0</v>
      </c>
      <c r="D424" s="119">
        <v>3</v>
      </c>
      <c r="E424" s="119">
        <v>0</v>
      </c>
      <c r="F424" s="119">
        <v>2</v>
      </c>
      <c r="G424" s="119">
        <v>0</v>
      </c>
      <c r="H424" s="119">
        <v>0</v>
      </c>
      <c r="I424" s="119">
        <v>0</v>
      </c>
      <c r="J424" s="119">
        <v>0</v>
      </c>
      <c r="K424" s="119">
        <v>0</v>
      </c>
      <c r="L424" s="119">
        <v>0</v>
      </c>
      <c r="M424" s="119">
        <v>0</v>
      </c>
      <c r="N424" s="119">
        <v>0</v>
      </c>
      <c r="O424" s="119">
        <v>0</v>
      </c>
      <c r="P424" s="119">
        <v>60</v>
      </c>
      <c r="Q424" s="119">
        <v>0</v>
      </c>
      <c r="R424" s="119">
        <v>40</v>
      </c>
      <c r="S424" s="119">
        <v>0</v>
      </c>
      <c r="T424" s="119">
        <v>0</v>
      </c>
      <c r="U424" s="119">
        <v>0</v>
      </c>
      <c r="V424" s="119">
        <v>0</v>
      </c>
      <c r="W424" s="119">
        <v>0</v>
      </c>
      <c r="X424" s="119">
        <v>0</v>
      </c>
      <c r="Y424" s="119">
        <v>0</v>
      </c>
      <c r="Z424" s="119">
        <v>0</v>
      </c>
      <c r="AA424" s="119" t="s">
        <v>56</v>
      </c>
      <c r="AB424" s="119" t="s">
        <v>173</v>
      </c>
      <c r="AC424" s="119" t="s">
        <v>56</v>
      </c>
      <c r="AD424" s="119" t="s">
        <v>178</v>
      </c>
      <c r="AE424" s="119" t="s">
        <v>56</v>
      </c>
      <c r="AF424" s="119" t="s">
        <v>56</v>
      </c>
      <c r="AG424" s="119" t="s">
        <v>56</v>
      </c>
      <c r="AH424" s="119" t="s">
        <v>56</v>
      </c>
      <c r="AI424" s="119" t="s">
        <v>56</v>
      </c>
      <c r="AJ424" s="119" t="s">
        <v>56</v>
      </c>
      <c r="AK424" s="119" t="s">
        <v>56</v>
      </c>
      <c r="AL424" s="119" t="s">
        <v>56</v>
      </c>
      <c r="AM424" s="119">
        <v>0</v>
      </c>
      <c r="AN424" s="119">
        <v>0</v>
      </c>
      <c r="AO424" s="119">
        <v>0</v>
      </c>
      <c r="AP424" s="119">
        <v>4</v>
      </c>
      <c r="AQ424" s="119">
        <v>1</v>
      </c>
      <c r="AR424" s="119">
        <v>0</v>
      </c>
      <c r="AS424" s="119">
        <v>0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119">
        <v>0</v>
      </c>
      <c r="AZ424" s="119">
        <v>0</v>
      </c>
      <c r="BA424" s="119">
        <v>0</v>
      </c>
      <c r="BB424" s="119">
        <v>0</v>
      </c>
      <c r="BC424" s="119">
        <v>0</v>
      </c>
      <c r="BD424" s="119">
        <v>0</v>
      </c>
      <c r="BE424" s="119">
        <v>0</v>
      </c>
      <c r="BF424" s="119">
        <v>0</v>
      </c>
      <c r="BG424" s="119">
        <v>0</v>
      </c>
      <c r="BH424" s="119">
        <v>18</v>
      </c>
      <c r="BI424" s="119" t="s">
        <v>55</v>
      </c>
      <c r="BJ424" s="119" t="s">
        <v>55</v>
      </c>
      <c r="BK424" s="119" t="s">
        <v>55</v>
      </c>
      <c r="BL424" s="119">
        <v>0</v>
      </c>
      <c r="BM424" s="119" t="s">
        <v>544</v>
      </c>
    </row>
    <row r="425" spans="1:65" s="119" customFormat="1" ht="11.4" x14ac:dyDescent="0.2">
      <c r="A425" s="119" t="s">
        <v>108</v>
      </c>
      <c r="B425" s="119">
        <v>6</v>
      </c>
      <c r="C425" s="119">
        <v>0</v>
      </c>
      <c r="D425" s="119">
        <v>5</v>
      </c>
      <c r="E425" s="119">
        <v>0</v>
      </c>
      <c r="F425" s="119">
        <v>1</v>
      </c>
      <c r="G425" s="119">
        <v>0</v>
      </c>
      <c r="H425" s="119">
        <v>0</v>
      </c>
      <c r="I425" s="119">
        <v>0</v>
      </c>
      <c r="J425" s="119">
        <v>0</v>
      </c>
      <c r="K425" s="119">
        <v>0</v>
      </c>
      <c r="L425" s="119">
        <v>0</v>
      </c>
      <c r="M425" s="119">
        <v>0</v>
      </c>
      <c r="N425" s="119">
        <v>0</v>
      </c>
      <c r="O425" s="119">
        <v>0</v>
      </c>
      <c r="P425" s="119">
        <v>83.33</v>
      </c>
      <c r="Q425" s="119">
        <v>0</v>
      </c>
      <c r="R425" s="119">
        <v>16.670000000000002</v>
      </c>
      <c r="S425" s="119">
        <v>0</v>
      </c>
      <c r="T425" s="119">
        <v>0</v>
      </c>
      <c r="U425" s="119">
        <v>0</v>
      </c>
      <c r="V425" s="119">
        <v>0</v>
      </c>
      <c r="W425" s="119">
        <v>0</v>
      </c>
      <c r="X425" s="119">
        <v>0</v>
      </c>
      <c r="Y425" s="119">
        <v>0</v>
      </c>
      <c r="Z425" s="119">
        <v>0</v>
      </c>
      <c r="AA425" s="119" t="s">
        <v>56</v>
      </c>
      <c r="AB425" s="119" t="s">
        <v>524</v>
      </c>
      <c r="AC425" s="119" t="s">
        <v>56</v>
      </c>
      <c r="AD425" s="119" t="s">
        <v>465</v>
      </c>
      <c r="AE425" s="119" t="s">
        <v>56</v>
      </c>
      <c r="AF425" s="119" t="s">
        <v>56</v>
      </c>
      <c r="AG425" s="119" t="s">
        <v>56</v>
      </c>
      <c r="AH425" s="119" t="s">
        <v>56</v>
      </c>
      <c r="AI425" s="119" t="s">
        <v>56</v>
      </c>
      <c r="AJ425" s="119" t="s">
        <v>56</v>
      </c>
      <c r="AK425" s="119" t="s">
        <v>56</v>
      </c>
      <c r="AL425" s="119" t="s">
        <v>56</v>
      </c>
      <c r="AM425" s="119">
        <v>0</v>
      </c>
      <c r="AN425" s="119">
        <v>1</v>
      </c>
      <c r="AO425" s="119">
        <v>2</v>
      </c>
      <c r="AP425" s="119">
        <v>1</v>
      </c>
      <c r="AQ425" s="119">
        <v>2</v>
      </c>
      <c r="AR425" s="119">
        <v>0</v>
      </c>
      <c r="AS425" s="119">
        <v>0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119">
        <v>0</v>
      </c>
      <c r="AZ425" s="119">
        <v>0</v>
      </c>
      <c r="BA425" s="119">
        <v>0</v>
      </c>
      <c r="BB425" s="119">
        <v>0</v>
      </c>
      <c r="BC425" s="119">
        <v>0</v>
      </c>
      <c r="BD425" s="119">
        <v>0</v>
      </c>
      <c r="BE425" s="119">
        <v>0</v>
      </c>
      <c r="BF425" s="119">
        <v>0</v>
      </c>
      <c r="BG425" s="119">
        <v>0</v>
      </c>
      <c r="BH425" s="119">
        <v>15.6</v>
      </c>
      <c r="BI425" s="119" t="s">
        <v>55</v>
      </c>
      <c r="BJ425" s="119" t="s">
        <v>55</v>
      </c>
      <c r="BK425" s="119" t="s">
        <v>55</v>
      </c>
      <c r="BL425" s="119">
        <v>0</v>
      </c>
      <c r="BM425" s="119" t="s">
        <v>545</v>
      </c>
    </row>
    <row r="426" spans="1:65" s="119" customFormat="1" ht="11.4" x14ac:dyDescent="0.2">
      <c r="A426" s="119" t="s">
        <v>109</v>
      </c>
      <c r="B426" s="119">
        <v>5</v>
      </c>
      <c r="C426" s="119">
        <v>1</v>
      </c>
      <c r="D426" s="119">
        <v>4</v>
      </c>
      <c r="E426" s="119">
        <v>0</v>
      </c>
      <c r="F426" s="119">
        <v>0</v>
      </c>
      <c r="G426" s="119">
        <v>0</v>
      </c>
      <c r="H426" s="119">
        <v>0</v>
      </c>
      <c r="I426" s="119">
        <v>0</v>
      </c>
      <c r="J426" s="119">
        <v>0</v>
      </c>
      <c r="K426" s="119">
        <v>0</v>
      </c>
      <c r="L426" s="119">
        <v>0</v>
      </c>
      <c r="M426" s="119">
        <v>0</v>
      </c>
      <c r="N426" s="119">
        <v>0</v>
      </c>
      <c r="O426" s="119">
        <v>20</v>
      </c>
      <c r="P426" s="119">
        <v>80</v>
      </c>
      <c r="Q426" s="119">
        <v>0</v>
      </c>
      <c r="R426" s="119">
        <v>0</v>
      </c>
      <c r="S426" s="119">
        <v>0</v>
      </c>
      <c r="T426" s="119">
        <v>0</v>
      </c>
      <c r="U426" s="119">
        <v>0</v>
      </c>
      <c r="V426" s="119">
        <v>0</v>
      </c>
      <c r="W426" s="119">
        <v>0</v>
      </c>
      <c r="X426" s="119">
        <v>0</v>
      </c>
      <c r="Y426" s="119">
        <v>0</v>
      </c>
      <c r="Z426" s="119">
        <v>0</v>
      </c>
      <c r="AA426" s="119" t="s">
        <v>523</v>
      </c>
      <c r="AB426" s="119" t="s">
        <v>576</v>
      </c>
      <c r="AC426" s="119" t="s">
        <v>56</v>
      </c>
      <c r="AD426" s="119" t="s">
        <v>56</v>
      </c>
      <c r="AE426" s="119" t="s">
        <v>56</v>
      </c>
      <c r="AF426" s="119" t="s">
        <v>56</v>
      </c>
      <c r="AG426" s="119" t="s">
        <v>56</v>
      </c>
      <c r="AH426" s="119" t="s">
        <v>56</v>
      </c>
      <c r="AI426" s="119" t="s">
        <v>56</v>
      </c>
      <c r="AJ426" s="119" t="s">
        <v>56</v>
      </c>
      <c r="AK426" s="119" t="s">
        <v>56</v>
      </c>
      <c r="AL426" s="119" t="s">
        <v>56</v>
      </c>
      <c r="AM426" s="119">
        <v>0</v>
      </c>
      <c r="AN426" s="119">
        <v>0</v>
      </c>
      <c r="AO426" s="119">
        <v>5</v>
      </c>
      <c r="AP426" s="119">
        <v>0</v>
      </c>
      <c r="AQ426" s="119">
        <v>0</v>
      </c>
      <c r="AR426" s="119">
        <v>0</v>
      </c>
      <c r="AS426" s="119">
        <v>0</v>
      </c>
      <c r="AT426" s="119">
        <v>0</v>
      </c>
      <c r="AU426" s="119">
        <v>0</v>
      </c>
      <c r="AV426" s="119">
        <v>0</v>
      </c>
      <c r="AW426" s="119">
        <v>0</v>
      </c>
      <c r="AX426" s="119">
        <v>0</v>
      </c>
      <c r="AY426" s="119">
        <v>0</v>
      </c>
      <c r="AZ426" s="119">
        <v>0</v>
      </c>
      <c r="BA426" s="119">
        <v>0</v>
      </c>
      <c r="BB426" s="119">
        <v>0</v>
      </c>
      <c r="BC426" s="119">
        <v>0</v>
      </c>
      <c r="BD426" s="119">
        <v>0</v>
      </c>
      <c r="BE426" s="119">
        <v>0</v>
      </c>
      <c r="BF426" s="119">
        <v>0</v>
      </c>
      <c r="BG426" s="119">
        <v>0</v>
      </c>
      <c r="BH426" s="119">
        <v>12.1</v>
      </c>
      <c r="BI426" s="119" t="s">
        <v>55</v>
      </c>
      <c r="BJ426" s="119" t="s">
        <v>55</v>
      </c>
      <c r="BK426" s="119" t="s">
        <v>55</v>
      </c>
      <c r="BL426" s="119">
        <v>0</v>
      </c>
      <c r="BM426" s="119" t="s">
        <v>544</v>
      </c>
    </row>
    <row r="427" spans="1:65" s="119" customFormat="1" ht="11.4" x14ac:dyDescent="0.2">
      <c r="A427" s="119" t="s">
        <v>109</v>
      </c>
      <c r="B427" s="119">
        <v>11</v>
      </c>
      <c r="C427" s="119">
        <v>1</v>
      </c>
      <c r="D427" s="119">
        <v>10</v>
      </c>
      <c r="E427" s="119">
        <v>0</v>
      </c>
      <c r="F427" s="119">
        <v>0</v>
      </c>
      <c r="G427" s="119">
        <v>0</v>
      </c>
      <c r="H427" s="119">
        <v>0</v>
      </c>
      <c r="I427" s="119">
        <v>0</v>
      </c>
      <c r="J427" s="119">
        <v>0</v>
      </c>
      <c r="K427" s="119">
        <v>0</v>
      </c>
      <c r="L427" s="119">
        <v>0</v>
      </c>
      <c r="M427" s="119">
        <v>0</v>
      </c>
      <c r="N427" s="119">
        <v>0</v>
      </c>
      <c r="O427" s="119">
        <v>9.0909999999999993</v>
      </c>
      <c r="P427" s="119">
        <v>90.91</v>
      </c>
      <c r="Q427" s="119">
        <v>0</v>
      </c>
      <c r="R427" s="119">
        <v>0</v>
      </c>
      <c r="S427" s="119">
        <v>0</v>
      </c>
      <c r="T427" s="119">
        <v>0</v>
      </c>
      <c r="U427" s="119">
        <v>0</v>
      </c>
      <c r="V427" s="119">
        <v>0</v>
      </c>
      <c r="W427" s="119">
        <v>0</v>
      </c>
      <c r="X427" s="119">
        <v>0</v>
      </c>
      <c r="Y427" s="119">
        <v>0</v>
      </c>
      <c r="Z427" s="119">
        <v>0</v>
      </c>
      <c r="AA427" s="119" t="s">
        <v>612</v>
      </c>
      <c r="AB427" s="119" t="s">
        <v>508</v>
      </c>
      <c r="AC427" s="119" t="s">
        <v>56</v>
      </c>
      <c r="AD427" s="119" t="s">
        <v>56</v>
      </c>
      <c r="AE427" s="119" t="s">
        <v>56</v>
      </c>
      <c r="AF427" s="119" t="s">
        <v>56</v>
      </c>
      <c r="AG427" s="119" t="s">
        <v>56</v>
      </c>
      <c r="AH427" s="119" t="s">
        <v>56</v>
      </c>
      <c r="AI427" s="119" t="s">
        <v>56</v>
      </c>
      <c r="AJ427" s="119" t="s">
        <v>56</v>
      </c>
      <c r="AK427" s="119" t="s">
        <v>56</v>
      </c>
      <c r="AL427" s="119" t="s">
        <v>56</v>
      </c>
      <c r="AM427" s="119">
        <v>0</v>
      </c>
      <c r="AN427" s="119">
        <v>4</v>
      </c>
      <c r="AO427" s="119">
        <v>4</v>
      </c>
      <c r="AP427" s="119">
        <v>1</v>
      </c>
      <c r="AQ427" s="119">
        <v>2</v>
      </c>
      <c r="AR427" s="119">
        <v>0</v>
      </c>
      <c r="AS427" s="119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119">
        <v>0</v>
      </c>
      <c r="AZ427" s="119">
        <v>0</v>
      </c>
      <c r="BA427" s="119">
        <v>0</v>
      </c>
      <c r="BB427" s="119">
        <v>0</v>
      </c>
      <c r="BC427" s="119">
        <v>0</v>
      </c>
      <c r="BD427" s="119">
        <v>0</v>
      </c>
      <c r="BE427" s="119">
        <v>0</v>
      </c>
      <c r="BF427" s="119">
        <v>0</v>
      </c>
      <c r="BG427" s="119">
        <v>0</v>
      </c>
      <c r="BH427" s="119">
        <v>13.1</v>
      </c>
      <c r="BI427" s="119">
        <v>11.4</v>
      </c>
      <c r="BJ427" s="119">
        <v>21.2</v>
      </c>
      <c r="BK427" s="119">
        <v>24.4</v>
      </c>
      <c r="BL427" s="119">
        <v>0</v>
      </c>
      <c r="BM427" s="119" t="s">
        <v>545</v>
      </c>
    </row>
    <row r="428" spans="1:65" s="119" customFormat="1" ht="11.4" x14ac:dyDescent="0.2">
      <c r="A428" s="119" t="s">
        <v>110</v>
      </c>
      <c r="B428" s="119">
        <v>3</v>
      </c>
      <c r="C428" s="119">
        <v>0</v>
      </c>
      <c r="D428" s="119">
        <v>3</v>
      </c>
      <c r="E428" s="119">
        <v>0</v>
      </c>
      <c r="F428" s="119">
        <v>0</v>
      </c>
      <c r="G428" s="119">
        <v>0</v>
      </c>
      <c r="H428" s="119">
        <v>0</v>
      </c>
      <c r="I428" s="119">
        <v>0</v>
      </c>
      <c r="J428" s="119">
        <v>0</v>
      </c>
      <c r="K428" s="119">
        <v>0</v>
      </c>
      <c r="L428" s="119">
        <v>0</v>
      </c>
      <c r="M428" s="119">
        <v>0</v>
      </c>
      <c r="N428" s="119">
        <v>0</v>
      </c>
      <c r="O428" s="119">
        <v>0</v>
      </c>
      <c r="P428" s="119">
        <v>100</v>
      </c>
      <c r="Q428" s="119">
        <v>0</v>
      </c>
      <c r="R428" s="119">
        <v>0</v>
      </c>
      <c r="S428" s="119">
        <v>0</v>
      </c>
      <c r="T428" s="119">
        <v>0</v>
      </c>
      <c r="U428" s="119">
        <v>0</v>
      </c>
      <c r="V428" s="119">
        <v>0</v>
      </c>
      <c r="W428" s="119">
        <v>0</v>
      </c>
      <c r="X428" s="119">
        <v>0</v>
      </c>
      <c r="Y428" s="119">
        <v>0</v>
      </c>
      <c r="Z428" s="119">
        <v>0</v>
      </c>
      <c r="AA428" s="119" t="s">
        <v>56</v>
      </c>
      <c r="AB428" s="119" t="s">
        <v>129</v>
      </c>
      <c r="AC428" s="119" t="s">
        <v>56</v>
      </c>
      <c r="AD428" s="119" t="s">
        <v>56</v>
      </c>
      <c r="AE428" s="119" t="s">
        <v>56</v>
      </c>
      <c r="AF428" s="119" t="s">
        <v>56</v>
      </c>
      <c r="AG428" s="119" t="s">
        <v>56</v>
      </c>
      <c r="AH428" s="119" t="s">
        <v>56</v>
      </c>
      <c r="AI428" s="119" t="s">
        <v>56</v>
      </c>
      <c r="AJ428" s="119" t="s">
        <v>56</v>
      </c>
      <c r="AK428" s="119" t="s">
        <v>56</v>
      </c>
      <c r="AL428" s="119" t="s">
        <v>56</v>
      </c>
      <c r="AM428" s="119">
        <v>0</v>
      </c>
      <c r="AN428" s="119">
        <v>0</v>
      </c>
      <c r="AO428" s="119">
        <v>0</v>
      </c>
      <c r="AP428" s="119">
        <v>1</v>
      </c>
      <c r="AQ428" s="119">
        <v>2</v>
      </c>
      <c r="AR428" s="119">
        <v>0</v>
      </c>
      <c r="AS428" s="119">
        <v>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119">
        <v>0</v>
      </c>
      <c r="AZ428" s="119">
        <v>0</v>
      </c>
      <c r="BA428" s="119">
        <v>0</v>
      </c>
      <c r="BB428" s="119">
        <v>0</v>
      </c>
      <c r="BC428" s="119">
        <v>0</v>
      </c>
      <c r="BD428" s="119">
        <v>0</v>
      </c>
      <c r="BE428" s="119">
        <v>0</v>
      </c>
      <c r="BF428" s="119">
        <v>0</v>
      </c>
      <c r="BG428" s="119">
        <v>0</v>
      </c>
      <c r="BH428" s="119">
        <v>19.399999999999999</v>
      </c>
      <c r="BI428" s="119" t="s">
        <v>55</v>
      </c>
      <c r="BJ428" s="119" t="s">
        <v>55</v>
      </c>
      <c r="BK428" s="119" t="s">
        <v>55</v>
      </c>
      <c r="BL428" s="119">
        <v>0</v>
      </c>
      <c r="BM428" s="119" t="s">
        <v>544</v>
      </c>
    </row>
    <row r="429" spans="1:65" s="119" customFormat="1" ht="11.4" x14ac:dyDescent="0.2">
      <c r="A429" s="119" t="s">
        <v>110</v>
      </c>
      <c r="B429" s="119">
        <v>6</v>
      </c>
      <c r="C429" s="119">
        <v>0</v>
      </c>
      <c r="D429" s="119">
        <v>6</v>
      </c>
      <c r="E429" s="119">
        <v>0</v>
      </c>
      <c r="F429" s="119">
        <v>0</v>
      </c>
      <c r="G429" s="119">
        <v>0</v>
      </c>
      <c r="H429" s="119">
        <v>0</v>
      </c>
      <c r="I429" s="119">
        <v>0</v>
      </c>
      <c r="J429" s="119">
        <v>0</v>
      </c>
      <c r="K429" s="119">
        <v>0</v>
      </c>
      <c r="L429" s="119">
        <v>0</v>
      </c>
      <c r="M429" s="119">
        <v>0</v>
      </c>
      <c r="N429" s="119">
        <v>0</v>
      </c>
      <c r="O429" s="119">
        <v>0</v>
      </c>
      <c r="P429" s="119">
        <v>100</v>
      </c>
      <c r="Q429" s="119">
        <v>0</v>
      </c>
      <c r="R429" s="119">
        <v>0</v>
      </c>
      <c r="S429" s="119">
        <v>0</v>
      </c>
      <c r="T429" s="119">
        <v>0</v>
      </c>
      <c r="U429" s="119">
        <v>0</v>
      </c>
      <c r="V429" s="119">
        <v>0</v>
      </c>
      <c r="W429" s="119">
        <v>0</v>
      </c>
      <c r="X429" s="119">
        <v>0</v>
      </c>
      <c r="Y429" s="119">
        <v>0</v>
      </c>
      <c r="Z429" s="119">
        <v>0</v>
      </c>
      <c r="AA429" s="119" t="s">
        <v>56</v>
      </c>
      <c r="AB429" s="119" t="s">
        <v>421</v>
      </c>
      <c r="AC429" s="119" t="s">
        <v>56</v>
      </c>
      <c r="AD429" s="119" t="s">
        <v>56</v>
      </c>
      <c r="AE429" s="119" t="s">
        <v>56</v>
      </c>
      <c r="AF429" s="119" t="s">
        <v>56</v>
      </c>
      <c r="AG429" s="119" t="s">
        <v>56</v>
      </c>
      <c r="AH429" s="119" t="s">
        <v>56</v>
      </c>
      <c r="AI429" s="119" t="s">
        <v>56</v>
      </c>
      <c r="AJ429" s="119" t="s">
        <v>56</v>
      </c>
      <c r="AK429" s="119" t="s">
        <v>56</v>
      </c>
      <c r="AL429" s="119" t="s">
        <v>56</v>
      </c>
      <c r="AM429" s="119">
        <v>0</v>
      </c>
      <c r="AN429" s="119">
        <v>2</v>
      </c>
      <c r="AO429" s="119">
        <v>2</v>
      </c>
      <c r="AP429" s="119">
        <v>2</v>
      </c>
      <c r="AQ429" s="119">
        <v>0</v>
      </c>
      <c r="AR429" s="119">
        <v>0</v>
      </c>
      <c r="AS429" s="119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119">
        <v>0</v>
      </c>
      <c r="AZ429" s="119">
        <v>0</v>
      </c>
      <c r="BA429" s="119">
        <v>0</v>
      </c>
      <c r="BB429" s="119">
        <v>0</v>
      </c>
      <c r="BC429" s="119">
        <v>0</v>
      </c>
      <c r="BD429" s="119">
        <v>0</v>
      </c>
      <c r="BE429" s="119">
        <v>0</v>
      </c>
      <c r="BF429" s="119">
        <v>0</v>
      </c>
      <c r="BG429" s="119">
        <v>0</v>
      </c>
      <c r="BH429" s="119">
        <v>13.4</v>
      </c>
      <c r="BI429" s="119" t="s">
        <v>55</v>
      </c>
      <c r="BJ429" s="119" t="s">
        <v>55</v>
      </c>
      <c r="BK429" s="119" t="s">
        <v>55</v>
      </c>
      <c r="BL429" s="119">
        <v>0</v>
      </c>
      <c r="BM429" s="119" t="s">
        <v>545</v>
      </c>
    </row>
    <row r="430" spans="1:65" s="119" customFormat="1" ht="11.4" x14ac:dyDescent="0.2">
      <c r="A430" s="119" t="s">
        <v>111</v>
      </c>
      <c r="B430" s="119">
        <v>6</v>
      </c>
      <c r="C430" s="119">
        <v>0</v>
      </c>
      <c r="D430" s="119">
        <v>6</v>
      </c>
      <c r="E430" s="119">
        <v>0</v>
      </c>
      <c r="F430" s="119">
        <v>0</v>
      </c>
      <c r="G430" s="119">
        <v>0</v>
      </c>
      <c r="H430" s="119">
        <v>0</v>
      </c>
      <c r="I430" s="119">
        <v>0</v>
      </c>
      <c r="J430" s="119">
        <v>0</v>
      </c>
      <c r="K430" s="119">
        <v>0</v>
      </c>
      <c r="L430" s="119">
        <v>0</v>
      </c>
      <c r="M430" s="119">
        <v>0</v>
      </c>
      <c r="N430" s="119">
        <v>0</v>
      </c>
      <c r="O430" s="119">
        <v>0</v>
      </c>
      <c r="P430" s="119">
        <v>100</v>
      </c>
      <c r="Q430" s="119">
        <v>0</v>
      </c>
      <c r="R430" s="119">
        <v>0</v>
      </c>
      <c r="S430" s="119">
        <v>0</v>
      </c>
      <c r="T430" s="119">
        <v>0</v>
      </c>
      <c r="U430" s="119">
        <v>0</v>
      </c>
      <c r="V430" s="119">
        <v>0</v>
      </c>
      <c r="W430" s="119">
        <v>0</v>
      </c>
      <c r="X430" s="119">
        <v>0</v>
      </c>
      <c r="Y430" s="119">
        <v>0</v>
      </c>
      <c r="Z430" s="119">
        <v>0</v>
      </c>
      <c r="AA430" s="119" t="s">
        <v>56</v>
      </c>
      <c r="AB430" s="119" t="s">
        <v>488</v>
      </c>
      <c r="AC430" s="119" t="s">
        <v>56</v>
      </c>
      <c r="AD430" s="119" t="s">
        <v>56</v>
      </c>
      <c r="AE430" s="119" t="s">
        <v>56</v>
      </c>
      <c r="AF430" s="119" t="s">
        <v>56</v>
      </c>
      <c r="AG430" s="119" t="s">
        <v>56</v>
      </c>
      <c r="AH430" s="119" t="s">
        <v>56</v>
      </c>
      <c r="AI430" s="119" t="s">
        <v>56</v>
      </c>
      <c r="AJ430" s="119" t="s">
        <v>56</v>
      </c>
      <c r="AK430" s="119" t="s">
        <v>56</v>
      </c>
      <c r="AL430" s="119" t="s">
        <v>56</v>
      </c>
      <c r="AM430" s="119">
        <v>0</v>
      </c>
      <c r="AN430" s="119">
        <v>0</v>
      </c>
      <c r="AO430" s="119">
        <v>4</v>
      </c>
      <c r="AP430" s="119">
        <v>2</v>
      </c>
      <c r="AQ430" s="119">
        <v>0</v>
      </c>
      <c r="AR430" s="119">
        <v>0</v>
      </c>
      <c r="AS430" s="119">
        <v>0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119">
        <v>0</v>
      </c>
      <c r="AZ430" s="119">
        <v>0</v>
      </c>
      <c r="BA430" s="119">
        <v>0</v>
      </c>
      <c r="BB430" s="119">
        <v>0</v>
      </c>
      <c r="BC430" s="119">
        <v>0</v>
      </c>
      <c r="BD430" s="119">
        <v>0</v>
      </c>
      <c r="BE430" s="119">
        <v>0</v>
      </c>
      <c r="BF430" s="119">
        <v>0</v>
      </c>
      <c r="BG430" s="119">
        <v>0</v>
      </c>
      <c r="BH430" s="119">
        <v>15.5</v>
      </c>
      <c r="BI430" s="119" t="s">
        <v>55</v>
      </c>
      <c r="BJ430" s="119" t="s">
        <v>55</v>
      </c>
      <c r="BK430" s="119" t="s">
        <v>55</v>
      </c>
      <c r="BL430" s="119">
        <v>0</v>
      </c>
      <c r="BM430" s="119" t="s">
        <v>544</v>
      </c>
    </row>
    <row r="431" spans="1:65" s="119" customFormat="1" ht="11.4" x14ac:dyDescent="0.2">
      <c r="A431" s="119" t="s">
        <v>111</v>
      </c>
      <c r="B431" s="119">
        <v>10</v>
      </c>
      <c r="C431" s="119">
        <v>0</v>
      </c>
      <c r="D431" s="119">
        <v>10</v>
      </c>
      <c r="E431" s="119">
        <v>0</v>
      </c>
      <c r="F431" s="119">
        <v>0</v>
      </c>
      <c r="G431" s="119">
        <v>0</v>
      </c>
      <c r="H431" s="119">
        <v>0</v>
      </c>
      <c r="I431" s="119">
        <v>0</v>
      </c>
      <c r="J431" s="119">
        <v>0</v>
      </c>
      <c r="K431" s="119">
        <v>0</v>
      </c>
      <c r="L431" s="119">
        <v>0</v>
      </c>
      <c r="M431" s="119">
        <v>0</v>
      </c>
      <c r="N431" s="119">
        <v>0</v>
      </c>
      <c r="O431" s="119">
        <v>0</v>
      </c>
      <c r="P431" s="119">
        <v>100</v>
      </c>
      <c r="Q431" s="119">
        <v>0</v>
      </c>
      <c r="R431" s="119">
        <v>0</v>
      </c>
      <c r="S431" s="119">
        <v>0</v>
      </c>
      <c r="T431" s="119">
        <v>0</v>
      </c>
      <c r="U431" s="119">
        <v>0</v>
      </c>
      <c r="V431" s="119">
        <v>0</v>
      </c>
      <c r="W431" s="119">
        <v>0</v>
      </c>
      <c r="X431" s="119">
        <v>0</v>
      </c>
      <c r="Y431" s="119">
        <v>0</v>
      </c>
      <c r="Z431" s="119">
        <v>0</v>
      </c>
      <c r="AA431" s="119" t="s">
        <v>56</v>
      </c>
      <c r="AB431" s="119" t="s">
        <v>568</v>
      </c>
      <c r="AC431" s="119" t="s">
        <v>56</v>
      </c>
      <c r="AD431" s="119" t="s">
        <v>56</v>
      </c>
      <c r="AE431" s="119" t="s">
        <v>56</v>
      </c>
      <c r="AF431" s="119" t="s">
        <v>56</v>
      </c>
      <c r="AG431" s="119" t="s">
        <v>56</v>
      </c>
      <c r="AH431" s="119" t="s">
        <v>56</v>
      </c>
      <c r="AI431" s="119" t="s">
        <v>56</v>
      </c>
      <c r="AJ431" s="119" t="s">
        <v>56</v>
      </c>
      <c r="AK431" s="119" t="s">
        <v>56</v>
      </c>
      <c r="AL431" s="119" t="s">
        <v>56</v>
      </c>
      <c r="AM431" s="119">
        <v>0</v>
      </c>
      <c r="AN431" s="119">
        <v>1</v>
      </c>
      <c r="AO431" s="119">
        <v>2</v>
      </c>
      <c r="AP431" s="119">
        <v>5</v>
      </c>
      <c r="AQ431" s="119">
        <v>2</v>
      </c>
      <c r="AR431" s="119">
        <v>0</v>
      </c>
      <c r="AS431" s="119">
        <v>0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119">
        <v>0</v>
      </c>
      <c r="AZ431" s="119">
        <v>0</v>
      </c>
      <c r="BA431" s="119">
        <v>0</v>
      </c>
      <c r="BB431" s="119">
        <v>0</v>
      </c>
      <c r="BC431" s="119">
        <v>0</v>
      </c>
      <c r="BD431" s="119">
        <v>0</v>
      </c>
      <c r="BE431" s="119">
        <v>0</v>
      </c>
      <c r="BF431" s="119">
        <v>0</v>
      </c>
      <c r="BG431" s="119">
        <v>0</v>
      </c>
      <c r="BH431" s="119">
        <v>16.600000000000001</v>
      </c>
      <c r="BI431" s="119" t="s">
        <v>55</v>
      </c>
      <c r="BJ431" s="119" t="s">
        <v>55</v>
      </c>
      <c r="BK431" s="119" t="s">
        <v>55</v>
      </c>
      <c r="BL431" s="119">
        <v>0</v>
      </c>
      <c r="BM431" s="119" t="s">
        <v>545</v>
      </c>
    </row>
    <row r="432" spans="1:65" s="119" customFormat="1" ht="11.4" x14ac:dyDescent="0.2">
      <c r="A432" s="119" t="s">
        <v>112</v>
      </c>
      <c r="B432" s="119">
        <v>4</v>
      </c>
      <c r="C432" s="119">
        <v>1</v>
      </c>
      <c r="D432" s="119">
        <v>3</v>
      </c>
      <c r="E432" s="119">
        <v>0</v>
      </c>
      <c r="F432" s="119">
        <v>0</v>
      </c>
      <c r="G432" s="119">
        <v>0</v>
      </c>
      <c r="H432" s="119">
        <v>0</v>
      </c>
      <c r="I432" s="119">
        <v>0</v>
      </c>
      <c r="J432" s="119">
        <v>0</v>
      </c>
      <c r="K432" s="119">
        <v>0</v>
      </c>
      <c r="L432" s="119">
        <v>0</v>
      </c>
      <c r="M432" s="119">
        <v>0</v>
      </c>
      <c r="N432" s="119">
        <v>0</v>
      </c>
      <c r="O432" s="119">
        <v>25</v>
      </c>
      <c r="P432" s="119">
        <v>75</v>
      </c>
      <c r="Q432" s="119">
        <v>0</v>
      </c>
      <c r="R432" s="119">
        <v>0</v>
      </c>
      <c r="S432" s="119">
        <v>0</v>
      </c>
      <c r="T432" s="119">
        <v>0</v>
      </c>
      <c r="U432" s="119">
        <v>0</v>
      </c>
      <c r="V432" s="119">
        <v>0</v>
      </c>
      <c r="W432" s="119">
        <v>0</v>
      </c>
      <c r="X432" s="119">
        <v>0</v>
      </c>
      <c r="Y432" s="119">
        <v>0</v>
      </c>
      <c r="Z432" s="119">
        <v>0</v>
      </c>
      <c r="AA432" s="119" t="s">
        <v>534</v>
      </c>
      <c r="AB432" s="119" t="s">
        <v>174</v>
      </c>
      <c r="AC432" s="119" t="s">
        <v>56</v>
      </c>
      <c r="AD432" s="119" t="s">
        <v>56</v>
      </c>
      <c r="AE432" s="119" t="s">
        <v>56</v>
      </c>
      <c r="AF432" s="119" t="s">
        <v>56</v>
      </c>
      <c r="AG432" s="119" t="s">
        <v>56</v>
      </c>
      <c r="AH432" s="119" t="s">
        <v>56</v>
      </c>
      <c r="AI432" s="119" t="s">
        <v>56</v>
      </c>
      <c r="AJ432" s="119" t="s">
        <v>56</v>
      </c>
      <c r="AK432" s="119" t="s">
        <v>56</v>
      </c>
      <c r="AL432" s="119" t="s">
        <v>56</v>
      </c>
      <c r="AM432" s="119">
        <v>0</v>
      </c>
      <c r="AN432" s="119">
        <v>0</v>
      </c>
      <c r="AO432" s="119">
        <v>1</v>
      </c>
      <c r="AP432" s="119">
        <v>1</v>
      </c>
      <c r="AQ432" s="119">
        <v>1</v>
      </c>
      <c r="AR432" s="119">
        <v>1</v>
      </c>
      <c r="AS432" s="119">
        <v>0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119">
        <v>0</v>
      </c>
      <c r="AZ432" s="119">
        <v>0</v>
      </c>
      <c r="BA432" s="119">
        <v>0</v>
      </c>
      <c r="BB432" s="119">
        <v>0</v>
      </c>
      <c r="BC432" s="119">
        <v>0</v>
      </c>
      <c r="BD432" s="119">
        <v>0</v>
      </c>
      <c r="BE432" s="119">
        <v>0</v>
      </c>
      <c r="BF432" s="119">
        <v>0</v>
      </c>
      <c r="BG432" s="119">
        <v>0</v>
      </c>
      <c r="BH432" s="119">
        <v>19.100000000000001</v>
      </c>
      <c r="BI432" s="119" t="s">
        <v>55</v>
      </c>
      <c r="BJ432" s="119" t="s">
        <v>55</v>
      </c>
      <c r="BK432" s="119" t="s">
        <v>55</v>
      </c>
      <c r="BL432" s="119">
        <v>0</v>
      </c>
      <c r="BM432" s="119" t="s">
        <v>544</v>
      </c>
    </row>
    <row r="433" spans="1:65" s="119" customFormat="1" ht="11.4" x14ac:dyDescent="0.2">
      <c r="A433" s="119" t="s">
        <v>112</v>
      </c>
      <c r="B433" s="119">
        <v>12</v>
      </c>
      <c r="C433" s="119">
        <v>3</v>
      </c>
      <c r="D433" s="119">
        <v>9</v>
      </c>
      <c r="E433" s="119">
        <v>0</v>
      </c>
      <c r="F433" s="119">
        <v>0</v>
      </c>
      <c r="G433" s="119">
        <v>0</v>
      </c>
      <c r="H433" s="119">
        <v>0</v>
      </c>
      <c r="I433" s="119">
        <v>0</v>
      </c>
      <c r="J433" s="119">
        <v>0</v>
      </c>
      <c r="K433" s="119">
        <v>0</v>
      </c>
      <c r="L433" s="119">
        <v>0</v>
      </c>
      <c r="M433" s="119">
        <v>0</v>
      </c>
      <c r="N433" s="119">
        <v>0</v>
      </c>
      <c r="O433" s="119">
        <v>25</v>
      </c>
      <c r="P433" s="119">
        <v>75</v>
      </c>
      <c r="Q433" s="119">
        <v>0</v>
      </c>
      <c r="R433" s="119">
        <v>0</v>
      </c>
      <c r="S433" s="119">
        <v>0</v>
      </c>
      <c r="T433" s="119">
        <v>0</v>
      </c>
      <c r="U433" s="119">
        <v>0</v>
      </c>
      <c r="V433" s="119">
        <v>0</v>
      </c>
      <c r="W433" s="119">
        <v>0</v>
      </c>
      <c r="X433" s="119">
        <v>0</v>
      </c>
      <c r="Y433" s="119">
        <v>0</v>
      </c>
      <c r="Z433" s="119">
        <v>0</v>
      </c>
      <c r="AA433" s="119" t="s">
        <v>613</v>
      </c>
      <c r="AB433" s="119" t="s">
        <v>511</v>
      </c>
      <c r="AC433" s="119" t="s">
        <v>56</v>
      </c>
      <c r="AD433" s="119" t="s">
        <v>56</v>
      </c>
      <c r="AE433" s="119" t="s">
        <v>56</v>
      </c>
      <c r="AF433" s="119" t="s">
        <v>56</v>
      </c>
      <c r="AG433" s="119" t="s">
        <v>56</v>
      </c>
      <c r="AH433" s="119" t="s">
        <v>56</v>
      </c>
      <c r="AI433" s="119" t="s">
        <v>56</v>
      </c>
      <c r="AJ433" s="119" t="s">
        <v>56</v>
      </c>
      <c r="AK433" s="119" t="s">
        <v>56</v>
      </c>
      <c r="AL433" s="119" t="s">
        <v>56</v>
      </c>
      <c r="AM433" s="119">
        <v>0</v>
      </c>
      <c r="AN433" s="119">
        <v>4</v>
      </c>
      <c r="AO433" s="119">
        <v>3</v>
      </c>
      <c r="AP433" s="119">
        <v>2</v>
      </c>
      <c r="AQ433" s="119">
        <v>3</v>
      </c>
      <c r="AR433" s="119">
        <v>0</v>
      </c>
      <c r="AS433" s="119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119">
        <v>0</v>
      </c>
      <c r="AZ433" s="119">
        <v>0</v>
      </c>
      <c r="BA433" s="119">
        <v>0</v>
      </c>
      <c r="BB433" s="119">
        <v>0</v>
      </c>
      <c r="BC433" s="119">
        <v>0</v>
      </c>
      <c r="BD433" s="119">
        <v>0</v>
      </c>
      <c r="BE433" s="119">
        <v>0</v>
      </c>
      <c r="BF433" s="119">
        <v>0</v>
      </c>
      <c r="BG433" s="119">
        <v>0</v>
      </c>
      <c r="BH433" s="119">
        <v>14.2</v>
      </c>
      <c r="BI433" s="119">
        <v>13.7</v>
      </c>
      <c r="BJ433" s="119">
        <v>23.3</v>
      </c>
      <c r="BK433" s="119">
        <v>24.2</v>
      </c>
      <c r="BL433" s="119">
        <v>0</v>
      </c>
      <c r="BM433" s="119" t="s">
        <v>545</v>
      </c>
    </row>
    <row r="434" spans="1:65" s="119" customFormat="1" ht="11.4" x14ac:dyDescent="0.2">
      <c r="A434" s="119" t="s">
        <v>113</v>
      </c>
      <c r="B434" s="119">
        <v>16</v>
      </c>
      <c r="C434" s="119">
        <v>2</v>
      </c>
      <c r="D434" s="119">
        <v>14</v>
      </c>
      <c r="E434" s="119">
        <v>0</v>
      </c>
      <c r="F434" s="119">
        <v>0</v>
      </c>
      <c r="G434" s="119">
        <v>0</v>
      </c>
      <c r="H434" s="119">
        <v>0</v>
      </c>
      <c r="I434" s="119">
        <v>0</v>
      </c>
      <c r="J434" s="119">
        <v>0</v>
      </c>
      <c r="K434" s="119">
        <v>0</v>
      </c>
      <c r="L434" s="119">
        <v>0</v>
      </c>
      <c r="M434" s="119">
        <v>0</v>
      </c>
      <c r="N434" s="119">
        <v>0</v>
      </c>
      <c r="O434" s="119">
        <v>12.5</v>
      </c>
      <c r="P434" s="119">
        <v>87.5</v>
      </c>
      <c r="Q434" s="119">
        <v>0</v>
      </c>
      <c r="R434" s="119">
        <v>0</v>
      </c>
      <c r="S434" s="119">
        <v>0</v>
      </c>
      <c r="T434" s="119">
        <v>0</v>
      </c>
      <c r="U434" s="119">
        <v>0</v>
      </c>
      <c r="V434" s="119">
        <v>0</v>
      </c>
      <c r="W434" s="119">
        <v>0</v>
      </c>
      <c r="X434" s="119">
        <v>0</v>
      </c>
      <c r="Y434" s="119">
        <v>0</v>
      </c>
      <c r="Z434" s="119">
        <v>0</v>
      </c>
      <c r="AA434" s="119" t="s">
        <v>570</v>
      </c>
      <c r="AB434" s="119" t="s">
        <v>488</v>
      </c>
      <c r="AC434" s="119" t="s">
        <v>56</v>
      </c>
      <c r="AD434" s="119" t="s">
        <v>56</v>
      </c>
      <c r="AE434" s="119" t="s">
        <v>56</v>
      </c>
      <c r="AF434" s="119" t="s">
        <v>56</v>
      </c>
      <c r="AG434" s="119" t="s">
        <v>56</v>
      </c>
      <c r="AH434" s="119" t="s">
        <v>56</v>
      </c>
      <c r="AI434" s="119" t="s">
        <v>56</v>
      </c>
      <c r="AJ434" s="119" t="s">
        <v>56</v>
      </c>
      <c r="AK434" s="119" t="s">
        <v>56</v>
      </c>
      <c r="AL434" s="119" t="s">
        <v>56</v>
      </c>
      <c r="AM434" s="119">
        <v>0</v>
      </c>
      <c r="AN434" s="119">
        <v>2</v>
      </c>
      <c r="AO434" s="119">
        <v>5</v>
      </c>
      <c r="AP434" s="119">
        <v>7</v>
      </c>
      <c r="AQ434" s="119">
        <v>2</v>
      </c>
      <c r="AR434" s="119">
        <v>0</v>
      </c>
      <c r="AS434" s="119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119">
        <v>0</v>
      </c>
      <c r="AZ434" s="119">
        <v>0</v>
      </c>
      <c r="BA434" s="119">
        <v>0</v>
      </c>
      <c r="BB434" s="119">
        <v>0</v>
      </c>
      <c r="BC434" s="119">
        <v>0</v>
      </c>
      <c r="BD434" s="119">
        <v>0</v>
      </c>
      <c r="BE434" s="119">
        <v>0</v>
      </c>
      <c r="BF434" s="119">
        <v>0</v>
      </c>
      <c r="BG434" s="119">
        <v>0</v>
      </c>
      <c r="BH434" s="119">
        <v>15</v>
      </c>
      <c r="BI434" s="119">
        <v>16.399999999999999</v>
      </c>
      <c r="BJ434" s="119">
        <v>19.899999999999999</v>
      </c>
      <c r="BK434" s="119">
        <v>21.7</v>
      </c>
      <c r="BL434" s="119">
        <v>0</v>
      </c>
      <c r="BM434" s="119" t="s">
        <v>544</v>
      </c>
    </row>
    <row r="435" spans="1:65" s="119" customFormat="1" ht="11.4" x14ac:dyDescent="0.2">
      <c r="A435" s="119" t="s">
        <v>113</v>
      </c>
      <c r="B435" s="119">
        <v>9</v>
      </c>
      <c r="C435" s="119">
        <v>2</v>
      </c>
      <c r="D435" s="119">
        <v>7</v>
      </c>
      <c r="E435" s="119">
        <v>0</v>
      </c>
      <c r="F435" s="119">
        <v>0</v>
      </c>
      <c r="G435" s="119">
        <v>0</v>
      </c>
      <c r="H435" s="119">
        <v>0</v>
      </c>
      <c r="I435" s="119">
        <v>0</v>
      </c>
      <c r="J435" s="119">
        <v>0</v>
      </c>
      <c r="K435" s="119">
        <v>0</v>
      </c>
      <c r="L435" s="119">
        <v>0</v>
      </c>
      <c r="M435" s="119">
        <v>0</v>
      </c>
      <c r="N435" s="119">
        <v>0</v>
      </c>
      <c r="O435" s="119">
        <v>22.22</v>
      </c>
      <c r="P435" s="119">
        <v>77.78</v>
      </c>
      <c r="Q435" s="119">
        <v>0</v>
      </c>
      <c r="R435" s="119">
        <v>0</v>
      </c>
      <c r="S435" s="119">
        <v>0</v>
      </c>
      <c r="T435" s="119">
        <v>0</v>
      </c>
      <c r="U435" s="119">
        <v>0</v>
      </c>
      <c r="V435" s="119">
        <v>0</v>
      </c>
      <c r="W435" s="119">
        <v>0</v>
      </c>
      <c r="X435" s="119">
        <v>0</v>
      </c>
      <c r="Y435" s="119">
        <v>0</v>
      </c>
      <c r="Z435" s="119">
        <v>0</v>
      </c>
      <c r="AA435" s="119" t="s">
        <v>570</v>
      </c>
      <c r="AB435" s="119" t="s">
        <v>188</v>
      </c>
      <c r="AC435" s="119" t="s">
        <v>56</v>
      </c>
      <c r="AD435" s="119" t="s">
        <v>56</v>
      </c>
      <c r="AE435" s="119" t="s">
        <v>56</v>
      </c>
      <c r="AF435" s="119" t="s">
        <v>56</v>
      </c>
      <c r="AG435" s="119" t="s">
        <v>56</v>
      </c>
      <c r="AH435" s="119" t="s">
        <v>56</v>
      </c>
      <c r="AI435" s="119" t="s">
        <v>56</v>
      </c>
      <c r="AJ435" s="119" t="s">
        <v>56</v>
      </c>
      <c r="AK435" s="119" t="s">
        <v>56</v>
      </c>
      <c r="AL435" s="119" t="s">
        <v>56</v>
      </c>
      <c r="AM435" s="119">
        <v>0</v>
      </c>
      <c r="AN435" s="119">
        <v>2</v>
      </c>
      <c r="AO435" s="119">
        <v>4</v>
      </c>
      <c r="AP435" s="119">
        <v>2</v>
      </c>
      <c r="AQ435" s="119">
        <v>0</v>
      </c>
      <c r="AR435" s="119">
        <v>1</v>
      </c>
      <c r="AS435" s="119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119">
        <v>0</v>
      </c>
      <c r="AZ435" s="119">
        <v>0</v>
      </c>
      <c r="BA435" s="119">
        <v>0</v>
      </c>
      <c r="BB435" s="119">
        <v>0</v>
      </c>
      <c r="BC435" s="119">
        <v>0</v>
      </c>
      <c r="BD435" s="119">
        <v>0</v>
      </c>
      <c r="BE435" s="119">
        <v>0</v>
      </c>
      <c r="BF435" s="119">
        <v>0</v>
      </c>
      <c r="BG435" s="119">
        <v>0</v>
      </c>
      <c r="BH435" s="119">
        <v>14.2</v>
      </c>
      <c r="BI435" s="119" t="s">
        <v>55</v>
      </c>
      <c r="BJ435" s="119" t="s">
        <v>55</v>
      </c>
      <c r="BK435" s="119" t="s">
        <v>55</v>
      </c>
      <c r="BL435" s="119">
        <v>0</v>
      </c>
      <c r="BM435" s="119" t="s">
        <v>545</v>
      </c>
    </row>
    <row r="436" spans="1:65" s="119" customFormat="1" ht="11.4" x14ac:dyDescent="0.2">
      <c r="A436" s="119" t="s">
        <v>114</v>
      </c>
      <c r="B436" s="119">
        <v>5</v>
      </c>
      <c r="C436" s="119">
        <v>0</v>
      </c>
      <c r="D436" s="119">
        <v>5</v>
      </c>
      <c r="E436" s="119">
        <v>0</v>
      </c>
      <c r="F436" s="119">
        <v>0</v>
      </c>
      <c r="G436" s="119">
        <v>0</v>
      </c>
      <c r="H436" s="119">
        <v>0</v>
      </c>
      <c r="I436" s="119">
        <v>0</v>
      </c>
      <c r="J436" s="119">
        <v>0</v>
      </c>
      <c r="K436" s="119">
        <v>0</v>
      </c>
      <c r="L436" s="119">
        <v>0</v>
      </c>
      <c r="M436" s="119">
        <v>0</v>
      </c>
      <c r="N436" s="119">
        <v>0</v>
      </c>
      <c r="O436" s="119">
        <v>0</v>
      </c>
      <c r="P436" s="119">
        <v>100</v>
      </c>
      <c r="Q436" s="119">
        <v>0</v>
      </c>
      <c r="R436" s="119">
        <v>0</v>
      </c>
      <c r="S436" s="119">
        <v>0</v>
      </c>
      <c r="T436" s="119">
        <v>0</v>
      </c>
      <c r="U436" s="119">
        <v>0</v>
      </c>
      <c r="V436" s="119">
        <v>0</v>
      </c>
      <c r="W436" s="119">
        <v>0</v>
      </c>
      <c r="X436" s="119">
        <v>0</v>
      </c>
      <c r="Y436" s="119">
        <v>0</v>
      </c>
      <c r="Z436" s="119">
        <v>0</v>
      </c>
      <c r="AA436" s="119" t="s">
        <v>56</v>
      </c>
      <c r="AB436" s="119" t="s">
        <v>421</v>
      </c>
      <c r="AC436" s="119" t="s">
        <v>56</v>
      </c>
      <c r="AD436" s="119" t="s">
        <v>56</v>
      </c>
      <c r="AE436" s="119" t="s">
        <v>56</v>
      </c>
      <c r="AF436" s="119" t="s">
        <v>56</v>
      </c>
      <c r="AG436" s="119" t="s">
        <v>56</v>
      </c>
      <c r="AH436" s="119" t="s">
        <v>56</v>
      </c>
      <c r="AI436" s="119" t="s">
        <v>56</v>
      </c>
      <c r="AJ436" s="119" t="s">
        <v>56</v>
      </c>
      <c r="AK436" s="119" t="s">
        <v>56</v>
      </c>
      <c r="AL436" s="119" t="s">
        <v>56</v>
      </c>
      <c r="AM436" s="119">
        <v>0</v>
      </c>
      <c r="AN436" s="119">
        <v>0</v>
      </c>
      <c r="AO436" s="119">
        <v>4</v>
      </c>
      <c r="AP436" s="119">
        <v>0</v>
      </c>
      <c r="AQ436" s="119">
        <v>1</v>
      </c>
      <c r="AR436" s="119">
        <v>0</v>
      </c>
      <c r="AS436" s="119">
        <v>0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119">
        <v>0</v>
      </c>
      <c r="AZ436" s="119">
        <v>0</v>
      </c>
      <c r="BA436" s="119">
        <v>0</v>
      </c>
      <c r="BB436" s="119">
        <v>0</v>
      </c>
      <c r="BC436" s="119">
        <v>0</v>
      </c>
      <c r="BD436" s="119">
        <v>0</v>
      </c>
      <c r="BE436" s="119">
        <v>0</v>
      </c>
      <c r="BF436" s="119">
        <v>0</v>
      </c>
      <c r="BG436" s="119">
        <v>0</v>
      </c>
      <c r="BH436" s="119">
        <v>13.4</v>
      </c>
      <c r="BI436" s="119" t="s">
        <v>55</v>
      </c>
      <c r="BJ436" s="119" t="s">
        <v>55</v>
      </c>
      <c r="BK436" s="119" t="s">
        <v>55</v>
      </c>
      <c r="BL436" s="119">
        <v>0</v>
      </c>
      <c r="BM436" s="119" t="s">
        <v>544</v>
      </c>
    </row>
    <row r="437" spans="1:65" s="119" customFormat="1" ht="11.4" x14ac:dyDescent="0.2">
      <c r="A437" s="119" t="s">
        <v>114</v>
      </c>
      <c r="B437" s="119">
        <v>7</v>
      </c>
      <c r="C437" s="119">
        <v>0</v>
      </c>
      <c r="D437" s="119">
        <v>7</v>
      </c>
      <c r="E437" s="119">
        <v>0</v>
      </c>
      <c r="F437" s="119">
        <v>0</v>
      </c>
      <c r="G437" s="119">
        <v>0</v>
      </c>
      <c r="H437" s="119">
        <v>0</v>
      </c>
      <c r="I437" s="119">
        <v>0</v>
      </c>
      <c r="J437" s="119">
        <v>0</v>
      </c>
      <c r="K437" s="119">
        <v>0</v>
      </c>
      <c r="L437" s="119">
        <v>0</v>
      </c>
      <c r="M437" s="119">
        <v>0</v>
      </c>
      <c r="N437" s="119">
        <v>0</v>
      </c>
      <c r="O437" s="119">
        <v>0</v>
      </c>
      <c r="P437" s="119">
        <v>100</v>
      </c>
      <c r="Q437" s="119">
        <v>0</v>
      </c>
      <c r="R437" s="119">
        <v>0</v>
      </c>
      <c r="S437" s="119">
        <v>0</v>
      </c>
      <c r="T437" s="119">
        <v>0</v>
      </c>
      <c r="U437" s="119">
        <v>0</v>
      </c>
      <c r="V437" s="119">
        <v>0</v>
      </c>
      <c r="W437" s="119">
        <v>0</v>
      </c>
      <c r="X437" s="119">
        <v>0</v>
      </c>
      <c r="Y437" s="119">
        <v>0</v>
      </c>
      <c r="Z437" s="119">
        <v>0</v>
      </c>
      <c r="AA437" s="119" t="s">
        <v>56</v>
      </c>
      <c r="AB437" s="119" t="s">
        <v>506</v>
      </c>
      <c r="AC437" s="119" t="s">
        <v>56</v>
      </c>
      <c r="AD437" s="119" t="s">
        <v>56</v>
      </c>
      <c r="AE437" s="119" t="s">
        <v>56</v>
      </c>
      <c r="AF437" s="119" t="s">
        <v>56</v>
      </c>
      <c r="AG437" s="119" t="s">
        <v>56</v>
      </c>
      <c r="AH437" s="119" t="s">
        <v>56</v>
      </c>
      <c r="AI437" s="119" t="s">
        <v>56</v>
      </c>
      <c r="AJ437" s="119" t="s">
        <v>56</v>
      </c>
      <c r="AK437" s="119" t="s">
        <v>56</v>
      </c>
      <c r="AL437" s="119" t="s">
        <v>56</v>
      </c>
      <c r="AM437" s="119">
        <v>0</v>
      </c>
      <c r="AN437" s="119">
        <v>3</v>
      </c>
      <c r="AO437" s="119">
        <v>2</v>
      </c>
      <c r="AP437" s="119">
        <v>0</v>
      </c>
      <c r="AQ437" s="119">
        <v>2</v>
      </c>
      <c r="AR437" s="119">
        <v>0</v>
      </c>
      <c r="AS437" s="119">
        <v>0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119">
        <v>0</v>
      </c>
      <c r="AZ437" s="119">
        <v>0</v>
      </c>
      <c r="BA437" s="119">
        <v>0</v>
      </c>
      <c r="BB437" s="119">
        <v>0</v>
      </c>
      <c r="BC437" s="119">
        <v>0</v>
      </c>
      <c r="BD437" s="119">
        <v>0</v>
      </c>
      <c r="BE437" s="119">
        <v>0</v>
      </c>
      <c r="BF437" s="119">
        <v>0</v>
      </c>
      <c r="BG437" s="119">
        <v>0</v>
      </c>
      <c r="BH437" s="119">
        <v>13.7</v>
      </c>
      <c r="BI437" s="119" t="s">
        <v>55</v>
      </c>
      <c r="BJ437" s="119" t="s">
        <v>55</v>
      </c>
      <c r="BK437" s="119" t="s">
        <v>55</v>
      </c>
      <c r="BL437" s="119">
        <v>0</v>
      </c>
      <c r="BM437" s="119" t="s">
        <v>545</v>
      </c>
    </row>
    <row r="438" spans="1:65" s="119" customFormat="1" ht="11.4" x14ac:dyDescent="0.2">
      <c r="A438" s="119" t="s">
        <v>115</v>
      </c>
      <c r="B438" s="119">
        <v>11</v>
      </c>
      <c r="C438" s="119">
        <v>3</v>
      </c>
      <c r="D438" s="119">
        <v>7</v>
      </c>
      <c r="E438" s="119">
        <v>0</v>
      </c>
      <c r="F438" s="119">
        <v>0</v>
      </c>
      <c r="G438" s="119">
        <v>1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27.27</v>
      </c>
      <c r="P438" s="119">
        <v>63.64</v>
      </c>
      <c r="Q438" s="119">
        <v>0</v>
      </c>
      <c r="R438" s="119">
        <v>0</v>
      </c>
      <c r="S438" s="119">
        <v>9.0909999999999993</v>
      </c>
      <c r="T438" s="119">
        <v>0</v>
      </c>
      <c r="U438" s="119">
        <v>0</v>
      </c>
      <c r="V438" s="119">
        <v>0</v>
      </c>
      <c r="W438" s="119">
        <v>0</v>
      </c>
      <c r="X438" s="119">
        <v>0</v>
      </c>
      <c r="Y438" s="119">
        <v>0</v>
      </c>
      <c r="Z438" s="119">
        <v>0</v>
      </c>
      <c r="AA438" s="119" t="s">
        <v>519</v>
      </c>
      <c r="AB438" s="119" t="s">
        <v>576</v>
      </c>
      <c r="AC438" s="119" t="s">
        <v>56</v>
      </c>
      <c r="AD438" s="119" t="s">
        <v>56</v>
      </c>
      <c r="AE438" s="119" t="s">
        <v>611</v>
      </c>
      <c r="AF438" s="119" t="s">
        <v>56</v>
      </c>
      <c r="AG438" s="119" t="s">
        <v>56</v>
      </c>
      <c r="AH438" s="119" t="s">
        <v>56</v>
      </c>
      <c r="AI438" s="119" t="s">
        <v>56</v>
      </c>
      <c r="AJ438" s="119" t="s">
        <v>56</v>
      </c>
      <c r="AK438" s="119" t="s">
        <v>56</v>
      </c>
      <c r="AL438" s="119" t="s">
        <v>56</v>
      </c>
      <c r="AM438" s="119">
        <v>0</v>
      </c>
      <c r="AN438" s="119">
        <v>3</v>
      </c>
      <c r="AO438" s="119">
        <v>4</v>
      </c>
      <c r="AP438" s="119">
        <v>4</v>
      </c>
      <c r="AQ438" s="119">
        <v>0</v>
      </c>
      <c r="AR438" s="119">
        <v>0</v>
      </c>
      <c r="AS438" s="119">
        <v>0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119">
        <v>0</v>
      </c>
      <c r="AZ438" s="119">
        <v>0</v>
      </c>
      <c r="BA438" s="119">
        <v>0</v>
      </c>
      <c r="BB438" s="119">
        <v>0</v>
      </c>
      <c r="BC438" s="119">
        <v>0</v>
      </c>
      <c r="BD438" s="119">
        <v>0</v>
      </c>
      <c r="BE438" s="119">
        <v>0</v>
      </c>
      <c r="BF438" s="119">
        <v>0</v>
      </c>
      <c r="BG438" s="119">
        <v>0</v>
      </c>
      <c r="BH438" s="119">
        <v>13</v>
      </c>
      <c r="BI438" s="119">
        <v>11.6</v>
      </c>
      <c r="BJ438" s="119">
        <v>18.899999999999999</v>
      </c>
      <c r="BK438" s="119">
        <v>19</v>
      </c>
      <c r="BL438" s="119">
        <v>0</v>
      </c>
      <c r="BM438" s="119" t="s">
        <v>544</v>
      </c>
    </row>
    <row r="439" spans="1:65" s="119" customFormat="1" ht="11.4" x14ac:dyDescent="0.2">
      <c r="A439" s="119" t="s">
        <v>115</v>
      </c>
      <c r="B439" s="119">
        <v>13</v>
      </c>
      <c r="C439" s="119">
        <v>0</v>
      </c>
      <c r="D439" s="119">
        <v>12</v>
      </c>
      <c r="E439" s="119">
        <v>0</v>
      </c>
      <c r="F439" s="119">
        <v>0</v>
      </c>
      <c r="G439" s="119">
        <v>0</v>
      </c>
      <c r="H439" s="119">
        <v>1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0</v>
      </c>
      <c r="P439" s="119">
        <v>92.31</v>
      </c>
      <c r="Q439" s="119">
        <v>0</v>
      </c>
      <c r="R439" s="119">
        <v>0</v>
      </c>
      <c r="S439" s="119">
        <v>0</v>
      </c>
      <c r="T439" s="119">
        <v>7.6920000000000002</v>
      </c>
      <c r="U439" s="119">
        <v>0</v>
      </c>
      <c r="V439" s="119">
        <v>0</v>
      </c>
      <c r="W439" s="119">
        <v>0</v>
      </c>
      <c r="X439" s="119">
        <v>0</v>
      </c>
      <c r="Y439" s="119">
        <v>0</v>
      </c>
      <c r="Z439" s="119">
        <v>0</v>
      </c>
      <c r="AA439" s="119" t="s">
        <v>56</v>
      </c>
      <c r="AB439" s="119" t="s">
        <v>533</v>
      </c>
      <c r="AC439" s="119" t="s">
        <v>56</v>
      </c>
      <c r="AD439" s="119" t="s">
        <v>56</v>
      </c>
      <c r="AE439" s="119" t="s">
        <v>56</v>
      </c>
      <c r="AF439" s="119" t="s">
        <v>553</v>
      </c>
      <c r="AG439" s="119" t="s">
        <v>56</v>
      </c>
      <c r="AH439" s="119" t="s">
        <v>56</v>
      </c>
      <c r="AI439" s="119" t="s">
        <v>56</v>
      </c>
      <c r="AJ439" s="119" t="s">
        <v>56</v>
      </c>
      <c r="AK439" s="119" t="s">
        <v>56</v>
      </c>
      <c r="AL439" s="119" t="s">
        <v>56</v>
      </c>
      <c r="AM439" s="119">
        <v>1</v>
      </c>
      <c r="AN439" s="119">
        <v>3</v>
      </c>
      <c r="AO439" s="119">
        <v>6</v>
      </c>
      <c r="AP439" s="119">
        <v>1</v>
      </c>
      <c r="AQ439" s="119">
        <v>2</v>
      </c>
      <c r="AR439" s="119">
        <v>0</v>
      </c>
      <c r="AS439" s="119">
        <v>0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119">
        <v>0</v>
      </c>
      <c r="AZ439" s="119">
        <v>0</v>
      </c>
      <c r="BA439" s="119">
        <v>0</v>
      </c>
      <c r="BB439" s="119">
        <v>0</v>
      </c>
      <c r="BC439" s="119">
        <v>0</v>
      </c>
      <c r="BD439" s="119">
        <v>0</v>
      </c>
      <c r="BE439" s="119">
        <v>0</v>
      </c>
      <c r="BF439" s="119">
        <v>0</v>
      </c>
      <c r="BG439" s="119">
        <v>0</v>
      </c>
      <c r="BH439" s="119">
        <v>12.7</v>
      </c>
      <c r="BI439" s="119">
        <v>11.7</v>
      </c>
      <c r="BJ439" s="119">
        <v>21.8</v>
      </c>
      <c r="BK439" s="119">
        <v>22.4</v>
      </c>
      <c r="BL439" s="119">
        <v>0</v>
      </c>
      <c r="BM439" s="119" t="s">
        <v>545</v>
      </c>
    </row>
    <row r="440" spans="1:65" s="119" customFormat="1" ht="11.4" x14ac:dyDescent="0.2">
      <c r="A440" s="119" t="s">
        <v>116</v>
      </c>
      <c r="B440" s="119">
        <v>9</v>
      </c>
      <c r="C440" s="119">
        <v>1</v>
      </c>
      <c r="D440" s="119">
        <v>7</v>
      </c>
      <c r="E440" s="119">
        <v>0</v>
      </c>
      <c r="F440" s="119">
        <v>0</v>
      </c>
      <c r="G440" s="119">
        <v>0</v>
      </c>
      <c r="H440" s="119">
        <v>1</v>
      </c>
      <c r="I440" s="119">
        <v>0</v>
      </c>
      <c r="J440" s="119">
        <v>0</v>
      </c>
      <c r="K440" s="119">
        <v>0</v>
      </c>
      <c r="L440" s="119">
        <v>0</v>
      </c>
      <c r="M440" s="119">
        <v>0</v>
      </c>
      <c r="N440" s="119">
        <v>0</v>
      </c>
      <c r="O440" s="119">
        <v>11.11</v>
      </c>
      <c r="P440" s="119">
        <v>77.78</v>
      </c>
      <c r="Q440" s="119">
        <v>0</v>
      </c>
      <c r="R440" s="119">
        <v>0</v>
      </c>
      <c r="S440" s="119">
        <v>0</v>
      </c>
      <c r="T440" s="119">
        <v>11.11</v>
      </c>
      <c r="U440" s="119">
        <v>0</v>
      </c>
      <c r="V440" s="119">
        <v>0</v>
      </c>
      <c r="W440" s="119">
        <v>0</v>
      </c>
      <c r="X440" s="119">
        <v>0</v>
      </c>
      <c r="Y440" s="119">
        <v>0</v>
      </c>
      <c r="Z440" s="119">
        <v>0</v>
      </c>
      <c r="AA440" s="119" t="s">
        <v>539</v>
      </c>
      <c r="AB440" s="119" t="s">
        <v>521</v>
      </c>
      <c r="AC440" s="119" t="s">
        <v>56</v>
      </c>
      <c r="AD440" s="119" t="s">
        <v>56</v>
      </c>
      <c r="AE440" s="119" t="s">
        <v>56</v>
      </c>
      <c r="AF440" s="119" t="s">
        <v>503</v>
      </c>
      <c r="AG440" s="119" t="s">
        <v>56</v>
      </c>
      <c r="AH440" s="119" t="s">
        <v>56</v>
      </c>
      <c r="AI440" s="119" t="s">
        <v>56</v>
      </c>
      <c r="AJ440" s="119" t="s">
        <v>56</v>
      </c>
      <c r="AK440" s="119" t="s">
        <v>56</v>
      </c>
      <c r="AL440" s="119" t="s">
        <v>56</v>
      </c>
      <c r="AM440" s="119">
        <v>0</v>
      </c>
      <c r="AN440" s="119">
        <v>0</v>
      </c>
      <c r="AO440" s="119">
        <v>3</v>
      </c>
      <c r="AP440" s="119">
        <v>5</v>
      </c>
      <c r="AQ440" s="119">
        <v>1</v>
      </c>
      <c r="AR440" s="119">
        <v>0</v>
      </c>
      <c r="AS440" s="119">
        <v>0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119">
        <v>0</v>
      </c>
      <c r="AZ440" s="119">
        <v>0</v>
      </c>
      <c r="BA440" s="119">
        <v>0</v>
      </c>
      <c r="BB440" s="119">
        <v>0</v>
      </c>
      <c r="BC440" s="119">
        <v>0</v>
      </c>
      <c r="BD440" s="119">
        <v>0</v>
      </c>
      <c r="BE440" s="119">
        <v>0</v>
      </c>
      <c r="BF440" s="119">
        <v>0</v>
      </c>
      <c r="BG440" s="119">
        <v>0</v>
      </c>
      <c r="BH440" s="119">
        <v>16</v>
      </c>
      <c r="BI440" s="119" t="s">
        <v>55</v>
      </c>
      <c r="BJ440" s="119" t="s">
        <v>55</v>
      </c>
      <c r="BK440" s="119" t="s">
        <v>55</v>
      </c>
      <c r="BL440" s="119">
        <v>0</v>
      </c>
      <c r="BM440" s="119" t="s">
        <v>544</v>
      </c>
    </row>
    <row r="441" spans="1:65" s="119" customFormat="1" ht="11.4" x14ac:dyDescent="0.2">
      <c r="A441" s="119" t="s">
        <v>116</v>
      </c>
      <c r="B441" s="119">
        <v>6</v>
      </c>
      <c r="C441" s="119">
        <v>2</v>
      </c>
      <c r="D441" s="119">
        <v>4</v>
      </c>
      <c r="E441" s="119">
        <v>0</v>
      </c>
      <c r="F441" s="119">
        <v>0</v>
      </c>
      <c r="G441" s="119">
        <v>0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33.33</v>
      </c>
      <c r="P441" s="119">
        <v>66.67</v>
      </c>
      <c r="Q441" s="119">
        <v>0</v>
      </c>
      <c r="R441" s="119">
        <v>0</v>
      </c>
      <c r="S441" s="119">
        <v>0</v>
      </c>
      <c r="T441" s="119">
        <v>0</v>
      </c>
      <c r="U441" s="119">
        <v>0</v>
      </c>
      <c r="V441" s="119">
        <v>0</v>
      </c>
      <c r="W441" s="119">
        <v>0</v>
      </c>
      <c r="X441" s="119">
        <v>0</v>
      </c>
      <c r="Y441" s="119">
        <v>0</v>
      </c>
      <c r="Z441" s="119">
        <v>0</v>
      </c>
      <c r="AA441" s="119" t="s">
        <v>598</v>
      </c>
      <c r="AB441" s="119" t="s">
        <v>534</v>
      </c>
      <c r="AC441" s="119" t="s">
        <v>56</v>
      </c>
      <c r="AD441" s="119" t="s">
        <v>56</v>
      </c>
      <c r="AE441" s="119" t="s">
        <v>56</v>
      </c>
      <c r="AF441" s="119" t="s">
        <v>56</v>
      </c>
      <c r="AG441" s="119" t="s">
        <v>56</v>
      </c>
      <c r="AH441" s="119" t="s">
        <v>56</v>
      </c>
      <c r="AI441" s="119" t="s">
        <v>56</v>
      </c>
      <c r="AJ441" s="119" t="s">
        <v>56</v>
      </c>
      <c r="AK441" s="119" t="s">
        <v>56</v>
      </c>
      <c r="AL441" s="119" t="s">
        <v>56</v>
      </c>
      <c r="AM441" s="119">
        <v>1</v>
      </c>
      <c r="AN441" s="119">
        <v>1</v>
      </c>
      <c r="AO441" s="119">
        <v>1</v>
      </c>
      <c r="AP441" s="119">
        <v>3</v>
      </c>
      <c r="AQ441" s="119">
        <v>0</v>
      </c>
      <c r="AR441" s="119">
        <v>0</v>
      </c>
      <c r="AS441" s="119">
        <v>0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119">
        <v>0</v>
      </c>
      <c r="AZ441" s="119">
        <v>0</v>
      </c>
      <c r="BA441" s="119">
        <v>0</v>
      </c>
      <c r="BB441" s="119">
        <v>0</v>
      </c>
      <c r="BC441" s="119">
        <v>0</v>
      </c>
      <c r="BD441" s="119">
        <v>0</v>
      </c>
      <c r="BE441" s="119">
        <v>0</v>
      </c>
      <c r="BF441" s="119">
        <v>0</v>
      </c>
      <c r="BG441" s="119">
        <v>0</v>
      </c>
      <c r="BH441" s="119">
        <v>12.8</v>
      </c>
      <c r="BI441" s="119" t="s">
        <v>55</v>
      </c>
      <c r="BJ441" s="119" t="s">
        <v>55</v>
      </c>
      <c r="BK441" s="119" t="s">
        <v>55</v>
      </c>
      <c r="BL441" s="119">
        <v>0</v>
      </c>
      <c r="BM441" s="119" t="s">
        <v>545</v>
      </c>
    </row>
    <row r="442" spans="1:65" s="119" customFormat="1" ht="11.4" x14ac:dyDescent="0.2">
      <c r="A442" s="119" t="s">
        <v>117</v>
      </c>
      <c r="B442" s="119">
        <v>4</v>
      </c>
      <c r="C442" s="119">
        <v>1</v>
      </c>
      <c r="D442" s="119">
        <v>2</v>
      </c>
      <c r="E442" s="119">
        <v>0</v>
      </c>
      <c r="F442" s="119">
        <v>0</v>
      </c>
      <c r="G442" s="119">
        <v>1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25</v>
      </c>
      <c r="P442" s="119">
        <v>50</v>
      </c>
      <c r="Q442" s="119">
        <v>0</v>
      </c>
      <c r="R442" s="119">
        <v>0</v>
      </c>
      <c r="S442" s="119">
        <v>25</v>
      </c>
      <c r="T442" s="119">
        <v>0</v>
      </c>
      <c r="U442" s="119">
        <v>0</v>
      </c>
      <c r="V442" s="119">
        <v>0</v>
      </c>
      <c r="W442" s="119">
        <v>0</v>
      </c>
      <c r="X442" s="119">
        <v>0</v>
      </c>
      <c r="Y442" s="119">
        <v>0</v>
      </c>
      <c r="Z442" s="119">
        <v>0</v>
      </c>
      <c r="AA442" s="119" t="s">
        <v>432</v>
      </c>
      <c r="AB442" s="119" t="s">
        <v>601</v>
      </c>
      <c r="AC442" s="119" t="s">
        <v>56</v>
      </c>
      <c r="AD442" s="119" t="s">
        <v>56</v>
      </c>
      <c r="AE442" s="119" t="s">
        <v>607</v>
      </c>
      <c r="AF442" s="119" t="s">
        <v>56</v>
      </c>
      <c r="AG442" s="119" t="s">
        <v>56</v>
      </c>
      <c r="AH442" s="119" t="s">
        <v>56</v>
      </c>
      <c r="AI442" s="119" t="s">
        <v>56</v>
      </c>
      <c r="AJ442" s="119" t="s">
        <v>56</v>
      </c>
      <c r="AK442" s="119" t="s">
        <v>56</v>
      </c>
      <c r="AL442" s="119" t="s">
        <v>56</v>
      </c>
      <c r="AM442" s="119">
        <v>0</v>
      </c>
      <c r="AN442" s="119">
        <v>2</v>
      </c>
      <c r="AO442" s="119">
        <v>1</v>
      </c>
      <c r="AP442" s="119">
        <v>0</v>
      </c>
      <c r="AQ442" s="119">
        <v>1</v>
      </c>
      <c r="AR442" s="119">
        <v>0</v>
      </c>
      <c r="AS442" s="119">
        <v>0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119">
        <v>0</v>
      </c>
      <c r="AZ442" s="119">
        <v>0</v>
      </c>
      <c r="BA442" s="119">
        <v>0</v>
      </c>
      <c r="BB442" s="119">
        <v>0</v>
      </c>
      <c r="BC442" s="119">
        <v>0</v>
      </c>
      <c r="BD442" s="119">
        <v>0</v>
      </c>
      <c r="BE442" s="119">
        <v>0</v>
      </c>
      <c r="BF442" s="119">
        <v>0</v>
      </c>
      <c r="BG442" s="119">
        <v>0</v>
      </c>
      <c r="BH442" s="119">
        <v>14</v>
      </c>
      <c r="BI442" s="119" t="s">
        <v>55</v>
      </c>
      <c r="BJ442" s="119" t="s">
        <v>55</v>
      </c>
      <c r="BK442" s="119" t="s">
        <v>55</v>
      </c>
      <c r="BL442" s="119">
        <v>0</v>
      </c>
      <c r="BM442" s="119" t="s">
        <v>544</v>
      </c>
    </row>
    <row r="443" spans="1:65" s="119" customFormat="1" ht="11.4" x14ac:dyDescent="0.2">
      <c r="A443" s="119" t="s">
        <v>117</v>
      </c>
      <c r="B443" s="119">
        <v>7</v>
      </c>
      <c r="C443" s="119">
        <v>0</v>
      </c>
      <c r="D443" s="119">
        <v>7</v>
      </c>
      <c r="E443" s="119">
        <v>0</v>
      </c>
      <c r="F443" s="119">
        <v>0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0</v>
      </c>
      <c r="P443" s="119">
        <v>100</v>
      </c>
      <c r="Q443" s="119">
        <v>0</v>
      </c>
      <c r="R443" s="119">
        <v>0</v>
      </c>
      <c r="S443" s="119">
        <v>0</v>
      </c>
      <c r="T443" s="119">
        <v>0</v>
      </c>
      <c r="U443" s="119">
        <v>0</v>
      </c>
      <c r="V443" s="119">
        <v>0</v>
      </c>
      <c r="W443" s="119">
        <v>0</v>
      </c>
      <c r="X443" s="119">
        <v>0</v>
      </c>
      <c r="Y443" s="119">
        <v>0</v>
      </c>
      <c r="Z443" s="119">
        <v>0</v>
      </c>
      <c r="AA443" s="119" t="s">
        <v>56</v>
      </c>
      <c r="AB443" s="119" t="s">
        <v>524</v>
      </c>
      <c r="AC443" s="119" t="s">
        <v>56</v>
      </c>
      <c r="AD443" s="119" t="s">
        <v>56</v>
      </c>
      <c r="AE443" s="119" t="s">
        <v>56</v>
      </c>
      <c r="AF443" s="119" t="s">
        <v>56</v>
      </c>
      <c r="AG443" s="119" t="s">
        <v>56</v>
      </c>
      <c r="AH443" s="119" t="s">
        <v>56</v>
      </c>
      <c r="AI443" s="119" t="s">
        <v>56</v>
      </c>
      <c r="AJ443" s="119" t="s">
        <v>56</v>
      </c>
      <c r="AK443" s="119" t="s">
        <v>56</v>
      </c>
      <c r="AL443" s="119" t="s">
        <v>56</v>
      </c>
      <c r="AM443" s="119">
        <v>0</v>
      </c>
      <c r="AN443" s="119">
        <v>0</v>
      </c>
      <c r="AO443" s="119">
        <v>4</v>
      </c>
      <c r="AP443" s="119">
        <v>3</v>
      </c>
      <c r="AQ443" s="119">
        <v>0</v>
      </c>
      <c r="AR443" s="119">
        <v>0</v>
      </c>
      <c r="AS443" s="119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119">
        <v>0</v>
      </c>
      <c r="AZ443" s="119">
        <v>0</v>
      </c>
      <c r="BA443" s="119">
        <v>0</v>
      </c>
      <c r="BB443" s="119">
        <v>0</v>
      </c>
      <c r="BC443" s="119">
        <v>0</v>
      </c>
      <c r="BD443" s="119">
        <v>0</v>
      </c>
      <c r="BE443" s="119">
        <v>0</v>
      </c>
      <c r="BF443" s="119">
        <v>0</v>
      </c>
      <c r="BG443" s="119">
        <v>0</v>
      </c>
      <c r="BH443" s="119">
        <v>14.6</v>
      </c>
      <c r="BI443" s="119" t="s">
        <v>55</v>
      </c>
      <c r="BJ443" s="119" t="s">
        <v>55</v>
      </c>
      <c r="BK443" s="119" t="s">
        <v>55</v>
      </c>
      <c r="BL443" s="119">
        <v>0</v>
      </c>
      <c r="BM443" s="119" t="s">
        <v>545</v>
      </c>
    </row>
    <row r="444" spans="1:65" s="119" customFormat="1" ht="11.4" x14ac:dyDescent="0.2">
      <c r="A444" s="119" t="s">
        <v>118</v>
      </c>
      <c r="B444" s="119">
        <v>11</v>
      </c>
      <c r="C444" s="119">
        <v>4</v>
      </c>
      <c r="D444" s="119">
        <v>7</v>
      </c>
      <c r="E444" s="119">
        <v>0</v>
      </c>
      <c r="F444" s="119">
        <v>0</v>
      </c>
      <c r="G444" s="119">
        <v>0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36.36</v>
      </c>
      <c r="P444" s="119">
        <v>63.64</v>
      </c>
      <c r="Q444" s="119">
        <v>0</v>
      </c>
      <c r="R444" s="119">
        <v>0</v>
      </c>
      <c r="S444" s="119">
        <v>0</v>
      </c>
      <c r="T444" s="119">
        <v>0</v>
      </c>
      <c r="U444" s="119">
        <v>0</v>
      </c>
      <c r="V444" s="119">
        <v>0</v>
      </c>
      <c r="W444" s="119">
        <v>0</v>
      </c>
      <c r="X444" s="119">
        <v>0</v>
      </c>
      <c r="Y444" s="119">
        <v>0</v>
      </c>
      <c r="Z444" s="119">
        <v>0</v>
      </c>
      <c r="AA444" s="119" t="s">
        <v>171</v>
      </c>
      <c r="AB444" s="119" t="s">
        <v>189</v>
      </c>
      <c r="AC444" s="119" t="s">
        <v>56</v>
      </c>
      <c r="AD444" s="119" t="s">
        <v>56</v>
      </c>
      <c r="AE444" s="119" t="s">
        <v>56</v>
      </c>
      <c r="AF444" s="119" t="s">
        <v>56</v>
      </c>
      <c r="AG444" s="119" t="s">
        <v>56</v>
      </c>
      <c r="AH444" s="119" t="s">
        <v>56</v>
      </c>
      <c r="AI444" s="119" t="s">
        <v>56</v>
      </c>
      <c r="AJ444" s="119" t="s">
        <v>56</v>
      </c>
      <c r="AK444" s="119" t="s">
        <v>56</v>
      </c>
      <c r="AL444" s="119" t="s">
        <v>56</v>
      </c>
      <c r="AM444" s="119">
        <v>0</v>
      </c>
      <c r="AN444" s="119">
        <v>0</v>
      </c>
      <c r="AO444" s="119">
        <v>4</v>
      </c>
      <c r="AP444" s="119">
        <v>5</v>
      </c>
      <c r="AQ444" s="119">
        <v>2</v>
      </c>
      <c r="AR444" s="119">
        <v>0</v>
      </c>
      <c r="AS444" s="119">
        <v>0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119">
        <v>0</v>
      </c>
      <c r="AZ444" s="119">
        <v>0</v>
      </c>
      <c r="BA444" s="119">
        <v>0</v>
      </c>
      <c r="BB444" s="119">
        <v>0</v>
      </c>
      <c r="BC444" s="119">
        <v>0</v>
      </c>
      <c r="BD444" s="119">
        <v>0</v>
      </c>
      <c r="BE444" s="119">
        <v>0</v>
      </c>
      <c r="BF444" s="119">
        <v>0</v>
      </c>
      <c r="BG444" s="119">
        <v>0</v>
      </c>
      <c r="BH444" s="119">
        <v>16.600000000000001</v>
      </c>
      <c r="BI444" s="119">
        <v>16.3</v>
      </c>
      <c r="BJ444" s="119">
        <v>22.4</v>
      </c>
      <c r="BK444" s="119">
        <v>24.6</v>
      </c>
      <c r="BL444" s="119">
        <v>0</v>
      </c>
      <c r="BM444" s="119" t="s">
        <v>544</v>
      </c>
    </row>
    <row r="445" spans="1:65" s="119" customFormat="1" ht="11.4" x14ac:dyDescent="0.2">
      <c r="A445" s="119" t="s">
        <v>118</v>
      </c>
      <c r="B445" s="119">
        <v>4</v>
      </c>
      <c r="C445" s="119">
        <v>1</v>
      </c>
      <c r="D445" s="119">
        <v>3</v>
      </c>
      <c r="E445" s="119">
        <v>0</v>
      </c>
      <c r="F445" s="119">
        <v>0</v>
      </c>
      <c r="G445" s="119">
        <v>0</v>
      </c>
      <c r="H445" s="119">
        <v>0</v>
      </c>
      <c r="I445" s="119">
        <v>0</v>
      </c>
      <c r="J445" s="119">
        <v>0</v>
      </c>
      <c r="K445" s="119">
        <v>0</v>
      </c>
      <c r="L445" s="119">
        <v>0</v>
      </c>
      <c r="M445" s="119">
        <v>0</v>
      </c>
      <c r="N445" s="119">
        <v>0</v>
      </c>
      <c r="O445" s="119">
        <v>25</v>
      </c>
      <c r="P445" s="119">
        <v>75</v>
      </c>
      <c r="Q445" s="119">
        <v>0</v>
      </c>
      <c r="R445" s="119">
        <v>0</v>
      </c>
      <c r="S445" s="119">
        <v>0</v>
      </c>
      <c r="T445" s="119">
        <v>0</v>
      </c>
      <c r="U445" s="119">
        <v>0</v>
      </c>
      <c r="V445" s="119">
        <v>0</v>
      </c>
      <c r="W445" s="119">
        <v>0</v>
      </c>
      <c r="X445" s="119">
        <v>0</v>
      </c>
      <c r="Y445" s="119">
        <v>0</v>
      </c>
      <c r="Z445" s="119">
        <v>0</v>
      </c>
      <c r="AA445" s="119" t="s">
        <v>459</v>
      </c>
      <c r="AB445" s="119" t="s">
        <v>611</v>
      </c>
      <c r="AC445" s="119" t="s">
        <v>56</v>
      </c>
      <c r="AD445" s="119" t="s">
        <v>56</v>
      </c>
      <c r="AE445" s="119" t="s">
        <v>56</v>
      </c>
      <c r="AF445" s="119" t="s">
        <v>56</v>
      </c>
      <c r="AG445" s="119" t="s">
        <v>56</v>
      </c>
      <c r="AH445" s="119" t="s">
        <v>56</v>
      </c>
      <c r="AI445" s="119" t="s">
        <v>56</v>
      </c>
      <c r="AJ445" s="119" t="s">
        <v>56</v>
      </c>
      <c r="AK445" s="119" t="s">
        <v>56</v>
      </c>
      <c r="AL445" s="119" t="s">
        <v>56</v>
      </c>
      <c r="AM445" s="119">
        <v>0</v>
      </c>
      <c r="AN445" s="119">
        <v>0</v>
      </c>
      <c r="AO445" s="119">
        <v>3</v>
      </c>
      <c r="AP445" s="119">
        <v>0</v>
      </c>
      <c r="AQ445" s="119">
        <v>1</v>
      </c>
      <c r="AR445" s="119">
        <v>0</v>
      </c>
      <c r="AS445" s="119">
        <v>0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119">
        <v>0</v>
      </c>
      <c r="AZ445" s="119">
        <v>0</v>
      </c>
      <c r="BA445" s="119">
        <v>0</v>
      </c>
      <c r="BB445" s="119">
        <v>0</v>
      </c>
      <c r="BC445" s="119">
        <v>0</v>
      </c>
      <c r="BD445" s="119">
        <v>0</v>
      </c>
      <c r="BE445" s="119">
        <v>0</v>
      </c>
      <c r="BF445" s="119">
        <v>0</v>
      </c>
      <c r="BG445" s="119">
        <v>0</v>
      </c>
      <c r="BH445" s="119">
        <v>14</v>
      </c>
      <c r="BI445" s="119" t="s">
        <v>55</v>
      </c>
      <c r="BJ445" s="119" t="s">
        <v>55</v>
      </c>
      <c r="BK445" s="119" t="s">
        <v>55</v>
      </c>
      <c r="BL445" s="119">
        <v>0</v>
      </c>
      <c r="BM445" s="119" t="s">
        <v>545</v>
      </c>
    </row>
    <row r="446" spans="1:65" s="119" customFormat="1" ht="11.4" x14ac:dyDescent="0.2">
      <c r="A446" s="119" t="s">
        <v>120</v>
      </c>
      <c r="B446" s="119">
        <v>10</v>
      </c>
      <c r="C446" s="119">
        <v>4</v>
      </c>
      <c r="D446" s="119">
        <v>6</v>
      </c>
      <c r="E446" s="119">
        <v>0</v>
      </c>
      <c r="F446" s="119">
        <v>0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</v>
      </c>
      <c r="M446" s="119">
        <v>0</v>
      </c>
      <c r="N446" s="119">
        <v>0</v>
      </c>
      <c r="O446" s="119">
        <v>40</v>
      </c>
      <c r="P446" s="119">
        <v>60</v>
      </c>
      <c r="Q446" s="119">
        <v>0</v>
      </c>
      <c r="R446" s="119">
        <v>0</v>
      </c>
      <c r="S446" s="119">
        <v>0</v>
      </c>
      <c r="T446" s="119">
        <v>0</v>
      </c>
      <c r="U446" s="119">
        <v>0</v>
      </c>
      <c r="V446" s="119">
        <v>0</v>
      </c>
      <c r="W446" s="119">
        <v>0</v>
      </c>
      <c r="X446" s="119">
        <v>0</v>
      </c>
      <c r="Y446" s="119">
        <v>0</v>
      </c>
      <c r="Z446" s="119">
        <v>0</v>
      </c>
      <c r="AA446" s="119" t="s">
        <v>170</v>
      </c>
      <c r="AB446" s="119" t="s">
        <v>533</v>
      </c>
      <c r="AC446" s="119" t="s">
        <v>56</v>
      </c>
      <c r="AD446" s="119" t="s">
        <v>56</v>
      </c>
      <c r="AE446" s="119" t="s">
        <v>56</v>
      </c>
      <c r="AF446" s="119" t="s">
        <v>56</v>
      </c>
      <c r="AG446" s="119" t="s">
        <v>56</v>
      </c>
      <c r="AH446" s="119" t="s">
        <v>56</v>
      </c>
      <c r="AI446" s="119" t="s">
        <v>56</v>
      </c>
      <c r="AJ446" s="119" t="s">
        <v>56</v>
      </c>
      <c r="AK446" s="119" t="s">
        <v>56</v>
      </c>
      <c r="AL446" s="119" t="s">
        <v>56</v>
      </c>
      <c r="AM446" s="119">
        <v>0</v>
      </c>
      <c r="AN446" s="119">
        <v>1</v>
      </c>
      <c r="AO446" s="119">
        <v>5</v>
      </c>
      <c r="AP446" s="119">
        <v>3</v>
      </c>
      <c r="AQ446" s="119">
        <v>1</v>
      </c>
      <c r="AR446" s="119">
        <v>0</v>
      </c>
      <c r="AS446" s="119">
        <v>0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119">
        <v>0</v>
      </c>
      <c r="AZ446" s="119">
        <v>0</v>
      </c>
      <c r="BA446" s="119">
        <v>0</v>
      </c>
      <c r="BB446" s="119">
        <v>0</v>
      </c>
      <c r="BC446" s="119">
        <v>0</v>
      </c>
      <c r="BD446" s="119">
        <v>0</v>
      </c>
      <c r="BE446" s="119">
        <v>0</v>
      </c>
      <c r="BF446" s="119">
        <v>0</v>
      </c>
      <c r="BG446" s="119">
        <v>0</v>
      </c>
      <c r="BH446" s="119">
        <v>14.5</v>
      </c>
      <c r="BI446" s="119" t="s">
        <v>55</v>
      </c>
      <c r="BJ446" s="119" t="s">
        <v>55</v>
      </c>
      <c r="BK446" s="119" t="s">
        <v>55</v>
      </c>
      <c r="BL446" s="119">
        <v>0</v>
      </c>
      <c r="BM446" s="119" t="s">
        <v>544</v>
      </c>
    </row>
    <row r="447" spans="1:65" s="119" customFormat="1" ht="11.4" x14ac:dyDescent="0.2">
      <c r="A447" s="119" t="s">
        <v>120</v>
      </c>
      <c r="B447" s="119">
        <v>11</v>
      </c>
      <c r="C447" s="119">
        <v>1</v>
      </c>
      <c r="D447" s="119">
        <v>10</v>
      </c>
      <c r="E447" s="119">
        <v>0</v>
      </c>
      <c r="F447" s="119">
        <v>0</v>
      </c>
      <c r="G447" s="119">
        <v>0</v>
      </c>
      <c r="H447" s="119">
        <v>0</v>
      </c>
      <c r="I447" s="119">
        <v>0</v>
      </c>
      <c r="J447" s="119">
        <v>0</v>
      </c>
      <c r="K447" s="119">
        <v>0</v>
      </c>
      <c r="L447" s="119">
        <v>0</v>
      </c>
      <c r="M447" s="119">
        <v>0</v>
      </c>
      <c r="N447" s="119">
        <v>0</v>
      </c>
      <c r="O447" s="119">
        <v>9.0909999999999993</v>
      </c>
      <c r="P447" s="119">
        <v>90.91</v>
      </c>
      <c r="Q447" s="119">
        <v>0</v>
      </c>
      <c r="R447" s="119">
        <v>0</v>
      </c>
      <c r="S447" s="119">
        <v>0</v>
      </c>
      <c r="T447" s="119">
        <v>0</v>
      </c>
      <c r="U447" s="119">
        <v>0</v>
      </c>
      <c r="V447" s="119">
        <v>0</v>
      </c>
      <c r="W447" s="119">
        <v>0</v>
      </c>
      <c r="X447" s="119">
        <v>0</v>
      </c>
      <c r="Y447" s="119">
        <v>0</v>
      </c>
      <c r="Z447" s="119">
        <v>0</v>
      </c>
      <c r="AA447" s="119" t="s">
        <v>614</v>
      </c>
      <c r="AB447" s="119" t="s">
        <v>494</v>
      </c>
      <c r="AC447" s="119" t="s">
        <v>56</v>
      </c>
      <c r="AD447" s="119" t="s">
        <v>56</v>
      </c>
      <c r="AE447" s="119" t="s">
        <v>56</v>
      </c>
      <c r="AF447" s="119" t="s">
        <v>56</v>
      </c>
      <c r="AG447" s="119" t="s">
        <v>56</v>
      </c>
      <c r="AH447" s="119" t="s">
        <v>56</v>
      </c>
      <c r="AI447" s="119" t="s">
        <v>56</v>
      </c>
      <c r="AJ447" s="119" t="s">
        <v>56</v>
      </c>
      <c r="AK447" s="119" t="s">
        <v>56</v>
      </c>
      <c r="AL447" s="119" t="s">
        <v>56</v>
      </c>
      <c r="AM447" s="119">
        <v>0</v>
      </c>
      <c r="AN447" s="119">
        <v>1</v>
      </c>
      <c r="AO447" s="119">
        <v>4</v>
      </c>
      <c r="AP447" s="119">
        <v>4</v>
      </c>
      <c r="AQ447" s="119">
        <v>2</v>
      </c>
      <c r="AR447" s="119">
        <v>0</v>
      </c>
      <c r="AS447" s="119">
        <v>0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119">
        <v>0</v>
      </c>
      <c r="AZ447" s="119">
        <v>0</v>
      </c>
      <c r="BA447" s="119">
        <v>0</v>
      </c>
      <c r="BB447" s="119">
        <v>0</v>
      </c>
      <c r="BC447" s="119">
        <v>0</v>
      </c>
      <c r="BD447" s="119">
        <v>0</v>
      </c>
      <c r="BE447" s="119">
        <v>0</v>
      </c>
      <c r="BF447" s="119">
        <v>0</v>
      </c>
      <c r="BG447" s="119">
        <v>0</v>
      </c>
      <c r="BH447" s="119">
        <v>14.8</v>
      </c>
      <c r="BI447" s="119">
        <v>16.100000000000001</v>
      </c>
      <c r="BJ447" s="119">
        <v>20.6</v>
      </c>
      <c r="BK447" s="119">
        <v>20.9</v>
      </c>
      <c r="BL447" s="119">
        <v>0</v>
      </c>
      <c r="BM447" s="119" t="s">
        <v>545</v>
      </c>
    </row>
    <row r="448" spans="1:65" s="119" customFormat="1" ht="11.4" x14ac:dyDescent="0.2">
      <c r="A448" s="119" t="s">
        <v>121</v>
      </c>
      <c r="B448" s="119">
        <v>5</v>
      </c>
      <c r="C448" s="119">
        <v>2</v>
      </c>
      <c r="D448" s="119">
        <v>3</v>
      </c>
      <c r="E448" s="119">
        <v>0</v>
      </c>
      <c r="F448" s="119">
        <v>0</v>
      </c>
      <c r="G448" s="119">
        <v>0</v>
      </c>
      <c r="H448" s="119">
        <v>0</v>
      </c>
      <c r="I448" s="119">
        <v>0</v>
      </c>
      <c r="J448" s="119">
        <v>0</v>
      </c>
      <c r="K448" s="119">
        <v>0</v>
      </c>
      <c r="L448" s="119">
        <v>0</v>
      </c>
      <c r="M448" s="119">
        <v>0</v>
      </c>
      <c r="N448" s="119">
        <v>0</v>
      </c>
      <c r="O448" s="119">
        <v>40</v>
      </c>
      <c r="P448" s="119">
        <v>60</v>
      </c>
      <c r="Q448" s="119">
        <v>0</v>
      </c>
      <c r="R448" s="119">
        <v>0</v>
      </c>
      <c r="S448" s="119">
        <v>0</v>
      </c>
      <c r="T448" s="119">
        <v>0</v>
      </c>
      <c r="U448" s="119">
        <v>0</v>
      </c>
      <c r="V448" s="119">
        <v>0</v>
      </c>
      <c r="W448" s="119">
        <v>0</v>
      </c>
      <c r="X448" s="119">
        <v>0</v>
      </c>
      <c r="Y448" s="119">
        <v>0</v>
      </c>
      <c r="Z448" s="119">
        <v>0</v>
      </c>
      <c r="AA448" s="119" t="s">
        <v>184</v>
      </c>
      <c r="AB448" s="119" t="s">
        <v>603</v>
      </c>
      <c r="AC448" s="119" t="s">
        <v>56</v>
      </c>
      <c r="AD448" s="119" t="s">
        <v>56</v>
      </c>
      <c r="AE448" s="119" t="s">
        <v>56</v>
      </c>
      <c r="AF448" s="119" t="s">
        <v>56</v>
      </c>
      <c r="AG448" s="119" t="s">
        <v>56</v>
      </c>
      <c r="AH448" s="119" t="s">
        <v>56</v>
      </c>
      <c r="AI448" s="119" t="s">
        <v>56</v>
      </c>
      <c r="AJ448" s="119" t="s">
        <v>56</v>
      </c>
      <c r="AK448" s="119" t="s">
        <v>56</v>
      </c>
      <c r="AL448" s="119" t="s">
        <v>56</v>
      </c>
      <c r="AM448" s="119">
        <v>1</v>
      </c>
      <c r="AN448" s="119">
        <v>0</v>
      </c>
      <c r="AO448" s="119">
        <v>2</v>
      </c>
      <c r="AP448" s="119">
        <v>2</v>
      </c>
      <c r="AQ448" s="119">
        <v>0</v>
      </c>
      <c r="AR448" s="119">
        <v>0</v>
      </c>
      <c r="AS448" s="119">
        <v>0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119">
        <v>0</v>
      </c>
      <c r="AZ448" s="119">
        <v>0</v>
      </c>
      <c r="BA448" s="119">
        <v>0</v>
      </c>
      <c r="BB448" s="119">
        <v>0</v>
      </c>
      <c r="BC448" s="119">
        <v>0</v>
      </c>
      <c r="BD448" s="119">
        <v>0</v>
      </c>
      <c r="BE448" s="119">
        <v>0</v>
      </c>
      <c r="BF448" s="119">
        <v>0</v>
      </c>
      <c r="BG448" s="119">
        <v>0</v>
      </c>
      <c r="BH448" s="119">
        <v>13</v>
      </c>
      <c r="BI448" s="119" t="s">
        <v>55</v>
      </c>
      <c r="BJ448" s="119" t="s">
        <v>55</v>
      </c>
      <c r="BK448" s="119" t="s">
        <v>55</v>
      </c>
      <c r="BL448" s="119">
        <v>0</v>
      </c>
      <c r="BM448" s="119" t="s">
        <v>544</v>
      </c>
    </row>
    <row r="449" spans="1:65" s="119" customFormat="1" ht="11.4" x14ac:dyDescent="0.2">
      <c r="A449" s="119" t="s">
        <v>121</v>
      </c>
      <c r="B449" s="119">
        <v>5</v>
      </c>
      <c r="C449" s="119">
        <v>2</v>
      </c>
      <c r="D449" s="119">
        <v>3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40</v>
      </c>
      <c r="P449" s="119">
        <v>60</v>
      </c>
      <c r="Q449" s="119">
        <v>0</v>
      </c>
      <c r="R449" s="119">
        <v>0</v>
      </c>
      <c r="S449" s="119">
        <v>0</v>
      </c>
      <c r="T449" s="119">
        <v>0</v>
      </c>
      <c r="U449" s="119">
        <v>0</v>
      </c>
      <c r="V449" s="119">
        <v>0</v>
      </c>
      <c r="W449" s="119">
        <v>0</v>
      </c>
      <c r="X449" s="119">
        <v>0</v>
      </c>
      <c r="Y449" s="119">
        <v>0</v>
      </c>
      <c r="Z449" s="119">
        <v>0</v>
      </c>
      <c r="AA449" s="119" t="s">
        <v>615</v>
      </c>
      <c r="AB449" s="119" t="s">
        <v>518</v>
      </c>
      <c r="AC449" s="119" t="s">
        <v>56</v>
      </c>
      <c r="AD449" s="119" t="s">
        <v>56</v>
      </c>
      <c r="AE449" s="119" t="s">
        <v>56</v>
      </c>
      <c r="AF449" s="119" t="s">
        <v>56</v>
      </c>
      <c r="AG449" s="119" t="s">
        <v>56</v>
      </c>
      <c r="AH449" s="119" t="s">
        <v>56</v>
      </c>
      <c r="AI449" s="119" t="s">
        <v>56</v>
      </c>
      <c r="AJ449" s="119" t="s">
        <v>56</v>
      </c>
      <c r="AK449" s="119" t="s">
        <v>56</v>
      </c>
      <c r="AL449" s="119" t="s">
        <v>56</v>
      </c>
      <c r="AM449" s="119">
        <v>0</v>
      </c>
      <c r="AN449" s="119">
        <v>3</v>
      </c>
      <c r="AO449" s="119">
        <v>1</v>
      </c>
      <c r="AP449" s="119">
        <v>1</v>
      </c>
      <c r="AQ449" s="119">
        <v>0</v>
      </c>
      <c r="AR449" s="119">
        <v>0</v>
      </c>
      <c r="AS449" s="119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119">
        <v>0</v>
      </c>
      <c r="AZ449" s="119">
        <v>0</v>
      </c>
      <c r="BA449" s="119">
        <v>0</v>
      </c>
      <c r="BB449" s="119">
        <v>0</v>
      </c>
      <c r="BC449" s="119">
        <v>0</v>
      </c>
      <c r="BD449" s="119">
        <v>0</v>
      </c>
      <c r="BE449" s="119">
        <v>0</v>
      </c>
      <c r="BF449" s="119">
        <v>0</v>
      </c>
      <c r="BG449" s="119">
        <v>0</v>
      </c>
      <c r="BH449" s="119">
        <v>10.4</v>
      </c>
      <c r="BI449" s="119" t="s">
        <v>55</v>
      </c>
      <c r="BJ449" s="119" t="s">
        <v>55</v>
      </c>
      <c r="BK449" s="119" t="s">
        <v>55</v>
      </c>
      <c r="BL449" s="119">
        <v>0</v>
      </c>
      <c r="BM449" s="119" t="s">
        <v>545</v>
      </c>
    </row>
    <row r="450" spans="1:65" s="119" customFormat="1" ht="11.4" x14ac:dyDescent="0.2">
      <c r="A450" s="119" t="s">
        <v>122</v>
      </c>
      <c r="B450" s="119">
        <v>7</v>
      </c>
      <c r="C450" s="119">
        <v>1</v>
      </c>
      <c r="D450" s="119">
        <v>6</v>
      </c>
      <c r="E450" s="119">
        <v>0</v>
      </c>
      <c r="F450" s="119">
        <v>0</v>
      </c>
      <c r="G450" s="119">
        <v>0</v>
      </c>
      <c r="H450" s="119">
        <v>0</v>
      </c>
      <c r="I450" s="119">
        <v>0</v>
      </c>
      <c r="J450" s="119">
        <v>0</v>
      </c>
      <c r="K450" s="119">
        <v>0</v>
      </c>
      <c r="L450" s="119">
        <v>0</v>
      </c>
      <c r="M450" s="119">
        <v>0</v>
      </c>
      <c r="N450" s="119">
        <v>0</v>
      </c>
      <c r="O450" s="119">
        <v>14.29</v>
      </c>
      <c r="P450" s="119">
        <v>85.71</v>
      </c>
      <c r="Q450" s="119">
        <v>0</v>
      </c>
      <c r="R450" s="119">
        <v>0</v>
      </c>
      <c r="S450" s="119">
        <v>0</v>
      </c>
      <c r="T450" s="119">
        <v>0</v>
      </c>
      <c r="U450" s="119">
        <v>0</v>
      </c>
      <c r="V450" s="119">
        <v>0</v>
      </c>
      <c r="W450" s="119">
        <v>0</v>
      </c>
      <c r="X450" s="119">
        <v>0</v>
      </c>
      <c r="Y450" s="119">
        <v>0</v>
      </c>
      <c r="Z450" s="119">
        <v>0</v>
      </c>
      <c r="AA450" s="119" t="s">
        <v>426</v>
      </c>
      <c r="AB450" s="119" t="s">
        <v>510</v>
      </c>
      <c r="AC450" s="119" t="s">
        <v>56</v>
      </c>
      <c r="AD450" s="119" t="s">
        <v>56</v>
      </c>
      <c r="AE450" s="119" t="s">
        <v>56</v>
      </c>
      <c r="AF450" s="119" t="s">
        <v>56</v>
      </c>
      <c r="AG450" s="119" t="s">
        <v>56</v>
      </c>
      <c r="AH450" s="119" t="s">
        <v>56</v>
      </c>
      <c r="AI450" s="119" t="s">
        <v>56</v>
      </c>
      <c r="AJ450" s="119" t="s">
        <v>56</v>
      </c>
      <c r="AK450" s="119" t="s">
        <v>56</v>
      </c>
      <c r="AL450" s="119" t="s">
        <v>56</v>
      </c>
      <c r="AM450" s="119">
        <v>0</v>
      </c>
      <c r="AN450" s="119">
        <v>0</v>
      </c>
      <c r="AO450" s="119">
        <v>2</v>
      </c>
      <c r="AP450" s="119">
        <v>4</v>
      </c>
      <c r="AQ450" s="119">
        <v>1</v>
      </c>
      <c r="AR450" s="119">
        <v>0</v>
      </c>
      <c r="AS450" s="119">
        <v>0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119">
        <v>0</v>
      </c>
      <c r="AZ450" s="119">
        <v>0</v>
      </c>
      <c r="BA450" s="119">
        <v>0</v>
      </c>
      <c r="BB450" s="119">
        <v>0</v>
      </c>
      <c r="BC450" s="119">
        <v>0</v>
      </c>
      <c r="BD450" s="119">
        <v>0</v>
      </c>
      <c r="BE450" s="119">
        <v>0</v>
      </c>
      <c r="BF450" s="119">
        <v>0</v>
      </c>
      <c r="BG450" s="119">
        <v>0</v>
      </c>
      <c r="BH450" s="119">
        <v>17.2</v>
      </c>
      <c r="BI450" s="119" t="s">
        <v>55</v>
      </c>
      <c r="BJ450" s="119" t="s">
        <v>55</v>
      </c>
      <c r="BK450" s="119" t="s">
        <v>55</v>
      </c>
      <c r="BL450" s="119">
        <v>0</v>
      </c>
      <c r="BM450" s="119" t="s">
        <v>544</v>
      </c>
    </row>
    <row r="451" spans="1:65" s="119" customFormat="1" ht="11.4" x14ac:dyDescent="0.2">
      <c r="A451" s="119" t="s">
        <v>122</v>
      </c>
      <c r="B451" s="119">
        <v>12</v>
      </c>
      <c r="C451" s="119">
        <v>2</v>
      </c>
      <c r="D451" s="119">
        <v>10</v>
      </c>
      <c r="E451" s="119">
        <v>0</v>
      </c>
      <c r="F451" s="119">
        <v>0</v>
      </c>
      <c r="G451" s="119">
        <v>0</v>
      </c>
      <c r="H451" s="119">
        <v>0</v>
      </c>
      <c r="I451" s="119">
        <v>0</v>
      </c>
      <c r="J451" s="119">
        <v>0</v>
      </c>
      <c r="K451" s="119">
        <v>0</v>
      </c>
      <c r="L451" s="119">
        <v>0</v>
      </c>
      <c r="M451" s="119">
        <v>0</v>
      </c>
      <c r="N451" s="119">
        <v>0</v>
      </c>
      <c r="O451" s="119">
        <v>16.670000000000002</v>
      </c>
      <c r="P451" s="119">
        <v>83.33</v>
      </c>
      <c r="Q451" s="119">
        <v>0</v>
      </c>
      <c r="R451" s="119">
        <v>0</v>
      </c>
      <c r="S451" s="119">
        <v>0</v>
      </c>
      <c r="T451" s="119">
        <v>0</v>
      </c>
      <c r="U451" s="119">
        <v>0</v>
      </c>
      <c r="V451" s="119">
        <v>0</v>
      </c>
      <c r="W451" s="119">
        <v>0</v>
      </c>
      <c r="X451" s="119">
        <v>0</v>
      </c>
      <c r="Y451" s="119">
        <v>0</v>
      </c>
      <c r="Z451" s="119">
        <v>0</v>
      </c>
      <c r="AA451" s="119" t="s">
        <v>522</v>
      </c>
      <c r="AB451" s="119" t="s">
        <v>493</v>
      </c>
      <c r="AC451" s="119" t="s">
        <v>56</v>
      </c>
      <c r="AD451" s="119" t="s">
        <v>56</v>
      </c>
      <c r="AE451" s="119" t="s">
        <v>56</v>
      </c>
      <c r="AF451" s="119" t="s">
        <v>56</v>
      </c>
      <c r="AG451" s="119" t="s">
        <v>56</v>
      </c>
      <c r="AH451" s="119" t="s">
        <v>56</v>
      </c>
      <c r="AI451" s="119" t="s">
        <v>56</v>
      </c>
      <c r="AJ451" s="119" t="s">
        <v>56</v>
      </c>
      <c r="AK451" s="119" t="s">
        <v>56</v>
      </c>
      <c r="AL451" s="119" t="s">
        <v>56</v>
      </c>
      <c r="AM451" s="119">
        <v>0</v>
      </c>
      <c r="AN451" s="119">
        <v>2</v>
      </c>
      <c r="AO451" s="119">
        <v>3</v>
      </c>
      <c r="AP451" s="119">
        <v>3</v>
      </c>
      <c r="AQ451" s="119">
        <v>3</v>
      </c>
      <c r="AR451" s="119">
        <v>1</v>
      </c>
      <c r="AS451" s="119">
        <v>0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119">
        <v>0</v>
      </c>
      <c r="AZ451" s="119">
        <v>0</v>
      </c>
      <c r="BA451" s="119">
        <v>0</v>
      </c>
      <c r="BB451" s="119">
        <v>0</v>
      </c>
      <c r="BC451" s="119">
        <v>0</v>
      </c>
      <c r="BD451" s="119">
        <v>0</v>
      </c>
      <c r="BE451" s="119">
        <v>0</v>
      </c>
      <c r="BF451" s="119">
        <v>0</v>
      </c>
      <c r="BG451" s="119">
        <v>0</v>
      </c>
      <c r="BH451" s="119">
        <v>16.899999999999999</v>
      </c>
      <c r="BI451" s="119">
        <v>16.100000000000001</v>
      </c>
      <c r="BJ451" s="119">
        <v>24.2</v>
      </c>
      <c r="BK451" s="119">
        <v>26.3</v>
      </c>
      <c r="BL451" s="119">
        <v>0</v>
      </c>
      <c r="BM451" s="119" t="s">
        <v>545</v>
      </c>
    </row>
    <row r="452" spans="1:65" s="119" customFormat="1" ht="11.4" x14ac:dyDescent="0.2">
      <c r="A452" s="119" t="s">
        <v>123</v>
      </c>
      <c r="B452" s="119">
        <v>4</v>
      </c>
      <c r="C452" s="119">
        <v>0</v>
      </c>
      <c r="D452" s="119">
        <v>3</v>
      </c>
      <c r="E452" s="119">
        <v>0</v>
      </c>
      <c r="F452" s="119">
        <v>1</v>
      </c>
      <c r="G452" s="119">
        <v>0</v>
      </c>
      <c r="H452" s="119">
        <v>0</v>
      </c>
      <c r="I452" s="119">
        <v>0</v>
      </c>
      <c r="J452" s="119">
        <v>0</v>
      </c>
      <c r="K452" s="119">
        <v>0</v>
      </c>
      <c r="L452" s="119">
        <v>0</v>
      </c>
      <c r="M452" s="119">
        <v>0</v>
      </c>
      <c r="N452" s="119">
        <v>0</v>
      </c>
      <c r="O452" s="119">
        <v>0</v>
      </c>
      <c r="P452" s="119">
        <v>75</v>
      </c>
      <c r="Q452" s="119">
        <v>0</v>
      </c>
      <c r="R452" s="119">
        <v>25</v>
      </c>
      <c r="S452" s="119">
        <v>0</v>
      </c>
      <c r="T452" s="119">
        <v>0</v>
      </c>
      <c r="U452" s="119">
        <v>0</v>
      </c>
      <c r="V452" s="119">
        <v>0</v>
      </c>
      <c r="W452" s="119">
        <v>0</v>
      </c>
      <c r="X452" s="119">
        <v>0</v>
      </c>
      <c r="Y452" s="119">
        <v>0</v>
      </c>
      <c r="Z452" s="119">
        <v>0</v>
      </c>
      <c r="AA452" s="119" t="s">
        <v>56</v>
      </c>
      <c r="AB452" s="119" t="s">
        <v>607</v>
      </c>
      <c r="AC452" s="119" t="s">
        <v>56</v>
      </c>
      <c r="AD452" s="119" t="s">
        <v>535</v>
      </c>
      <c r="AE452" s="119" t="s">
        <v>56</v>
      </c>
      <c r="AF452" s="119" t="s">
        <v>56</v>
      </c>
      <c r="AG452" s="119" t="s">
        <v>56</v>
      </c>
      <c r="AH452" s="119" t="s">
        <v>56</v>
      </c>
      <c r="AI452" s="119" t="s">
        <v>56</v>
      </c>
      <c r="AJ452" s="119" t="s">
        <v>56</v>
      </c>
      <c r="AK452" s="119" t="s">
        <v>56</v>
      </c>
      <c r="AL452" s="119" t="s">
        <v>56</v>
      </c>
      <c r="AM452" s="119">
        <v>0</v>
      </c>
      <c r="AN452" s="119">
        <v>1</v>
      </c>
      <c r="AO452" s="119">
        <v>3</v>
      </c>
      <c r="AP452" s="119">
        <v>0</v>
      </c>
      <c r="AQ452" s="119">
        <v>0</v>
      </c>
      <c r="AR452" s="119">
        <v>0</v>
      </c>
      <c r="AS452" s="119">
        <v>0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119">
        <v>0</v>
      </c>
      <c r="AZ452" s="119">
        <v>0</v>
      </c>
      <c r="BA452" s="119">
        <v>0</v>
      </c>
      <c r="BB452" s="119">
        <v>0</v>
      </c>
      <c r="BC452" s="119">
        <v>0</v>
      </c>
      <c r="BD452" s="119">
        <v>0</v>
      </c>
      <c r="BE452" s="119">
        <v>0</v>
      </c>
      <c r="BF452" s="119">
        <v>0</v>
      </c>
      <c r="BG452" s="119">
        <v>0</v>
      </c>
      <c r="BH452" s="119">
        <v>10.1</v>
      </c>
      <c r="BI452" s="119" t="s">
        <v>55</v>
      </c>
      <c r="BJ452" s="119" t="s">
        <v>55</v>
      </c>
      <c r="BK452" s="119" t="s">
        <v>55</v>
      </c>
      <c r="BL452" s="119">
        <v>0</v>
      </c>
      <c r="BM452" s="119" t="s">
        <v>544</v>
      </c>
    </row>
    <row r="453" spans="1:65" s="119" customFormat="1" ht="11.4" x14ac:dyDescent="0.2">
      <c r="A453" s="119" t="s">
        <v>123</v>
      </c>
      <c r="B453" s="119">
        <v>11</v>
      </c>
      <c r="C453" s="119">
        <v>4</v>
      </c>
      <c r="D453" s="119">
        <v>7</v>
      </c>
      <c r="E453" s="119">
        <v>0</v>
      </c>
      <c r="F453" s="119">
        <v>0</v>
      </c>
      <c r="G453" s="119">
        <v>0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36.36</v>
      </c>
      <c r="P453" s="119">
        <v>63.64</v>
      </c>
      <c r="Q453" s="119">
        <v>0</v>
      </c>
      <c r="R453" s="119">
        <v>0</v>
      </c>
      <c r="S453" s="119">
        <v>0</v>
      </c>
      <c r="T453" s="119">
        <v>0</v>
      </c>
      <c r="U453" s="119">
        <v>0</v>
      </c>
      <c r="V453" s="119">
        <v>0</v>
      </c>
      <c r="W453" s="119">
        <v>0</v>
      </c>
      <c r="X453" s="119">
        <v>0</v>
      </c>
      <c r="Y453" s="119">
        <v>0</v>
      </c>
      <c r="Z453" s="119">
        <v>0</v>
      </c>
      <c r="AA453" s="119" t="s">
        <v>540</v>
      </c>
      <c r="AB453" s="119" t="s">
        <v>190</v>
      </c>
      <c r="AC453" s="119" t="s">
        <v>56</v>
      </c>
      <c r="AD453" s="119" t="s">
        <v>56</v>
      </c>
      <c r="AE453" s="119" t="s">
        <v>56</v>
      </c>
      <c r="AF453" s="119" t="s">
        <v>56</v>
      </c>
      <c r="AG453" s="119" t="s">
        <v>56</v>
      </c>
      <c r="AH453" s="119" t="s">
        <v>56</v>
      </c>
      <c r="AI453" s="119" t="s">
        <v>56</v>
      </c>
      <c r="AJ453" s="119" t="s">
        <v>56</v>
      </c>
      <c r="AK453" s="119" t="s">
        <v>56</v>
      </c>
      <c r="AL453" s="119" t="s">
        <v>56</v>
      </c>
      <c r="AM453" s="119">
        <v>0</v>
      </c>
      <c r="AN453" s="119">
        <v>4</v>
      </c>
      <c r="AO453" s="119">
        <v>5</v>
      </c>
      <c r="AP453" s="119">
        <v>1</v>
      </c>
      <c r="AQ453" s="119">
        <v>1</v>
      </c>
      <c r="AR453" s="119">
        <v>0</v>
      </c>
      <c r="AS453" s="119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119">
        <v>0</v>
      </c>
      <c r="AZ453" s="119">
        <v>0</v>
      </c>
      <c r="BA453" s="119">
        <v>0</v>
      </c>
      <c r="BB453" s="119">
        <v>0</v>
      </c>
      <c r="BC453" s="119">
        <v>0</v>
      </c>
      <c r="BD453" s="119">
        <v>0</v>
      </c>
      <c r="BE453" s="119">
        <v>0</v>
      </c>
      <c r="BF453" s="119">
        <v>0</v>
      </c>
      <c r="BG453" s="119">
        <v>0</v>
      </c>
      <c r="BH453" s="119">
        <v>12.6</v>
      </c>
      <c r="BI453" s="119">
        <v>11.2</v>
      </c>
      <c r="BJ453" s="119">
        <v>20.6</v>
      </c>
      <c r="BK453" s="119">
        <v>24.4</v>
      </c>
      <c r="BL453" s="119">
        <v>0</v>
      </c>
      <c r="BM453" s="119" t="s">
        <v>545</v>
      </c>
    </row>
    <row r="454" spans="1:65" s="119" customFormat="1" ht="11.4" x14ac:dyDescent="0.2">
      <c r="A454" s="119" t="s">
        <v>124</v>
      </c>
      <c r="B454" s="119">
        <v>5</v>
      </c>
      <c r="C454" s="119">
        <v>1</v>
      </c>
      <c r="D454" s="119">
        <v>4</v>
      </c>
      <c r="E454" s="119">
        <v>0</v>
      </c>
      <c r="F454" s="119">
        <v>0</v>
      </c>
      <c r="G454" s="119">
        <v>0</v>
      </c>
      <c r="H454" s="119">
        <v>0</v>
      </c>
      <c r="I454" s="119">
        <v>0</v>
      </c>
      <c r="J454" s="119">
        <v>0</v>
      </c>
      <c r="K454" s="119">
        <v>0</v>
      </c>
      <c r="L454" s="119">
        <v>0</v>
      </c>
      <c r="M454" s="119">
        <v>0</v>
      </c>
      <c r="N454" s="119">
        <v>0</v>
      </c>
      <c r="O454" s="119">
        <v>20</v>
      </c>
      <c r="P454" s="119">
        <v>80</v>
      </c>
      <c r="Q454" s="119">
        <v>0</v>
      </c>
      <c r="R454" s="119">
        <v>0</v>
      </c>
      <c r="S454" s="119">
        <v>0</v>
      </c>
      <c r="T454" s="119">
        <v>0</v>
      </c>
      <c r="U454" s="119">
        <v>0</v>
      </c>
      <c r="V454" s="119">
        <v>0</v>
      </c>
      <c r="W454" s="119">
        <v>0</v>
      </c>
      <c r="X454" s="119">
        <v>0</v>
      </c>
      <c r="Y454" s="119">
        <v>0</v>
      </c>
      <c r="Z454" s="119">
        <v>0</v>
      </c>
      <c r="AA454" s="119" t="s">
        <v>465</v>
      </c>
      <c r="AB454" s="119" t="s">
        <v>512</v>
      </c>
      <c r="AC454" s="119" t="s">
        <v>56</v>
      </c>
      <c r="AD454" s="119" t="s">
        <v>56</v>
      </c>
      <c r="AE454" s="119" t="s">
        <v>56</v>
      </c>
      <c r="AF454" s="119" t="s">
        <v>56</v>
      </c>
      <c r="AG454" s="119" t="s">
        <v>56</v>
      </c>
      <c r="AH454" s="119" t="s">
        <v>56</v>
      </c>
      <c r="AI454" s="119" t="s">
        <v>56</v>
      </c>
      <c r="AJ454" s="119" t="s">
        <v>56</v>
      </c>
      <c r="AK454" s="119" t="s">
        <v>56</v>
      </c>
      <c r="AL454" s="119" t="s">
        <v>56</v>
      </c>
      <c r="AM454" s="119">
        <v>0</v>
      </c>
      <c r="AN454" s="119">
        <v>0</v>
      </c>
      <c r="AO454" s="119">
        <v>2</v>
      </c>
      <c r="AP454" s="119">
        <v>2</v>
      </c>
      <c r="AQ454" s="119">
        <v>1</v>
      </c>
      <c r="AR454" s="119">
        <v>0</v>
      </c>
      <c r="AS454" s="119">
        <v>0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119">
        <v>0</v>
      </c>
      <c r="AZ454" s="119">
        <v>0</v>
      </c>
      <c r="BA454" s="119">
        <v>0</v>
      </c>
      <c r="BB454" s="119">
        <v>0</v>
      </c>
      <c r="BC454" s="119">
        <v>0</v>
      </c>
      <c r="BD454" s="119">
        <v>0</v>
      </c>
      <c r="BE454" s="119">
        <v>0</v>
      </c>
      <c r="BF454" s="119">
        <v>0</v>
      </c>
      <c r="BG454" s="119">
        <v>0</v>
      </c>
      <c r="BH454" s="119">
        <v>16.2</v>
      </c>
      <c r="BI454" s="119" t="s">
        <v>55</v>
      </c>
      <c r="BJ454" s="119" t="s">
        <v>55</v>
      </c>
      <c r="BK454" s="119" t="s">
        <v>55</v>
      </c>
      <c r="BL454" s="119">
        <v>0</v>
      </c>
      <c r="BM454" s="119" t="s">
        <v>544</v>
      </c>
    </row>
    <row r="455" spans="1:65" s="119" customFormat="1" ht="11.4" x14ac:dyDescent="0.2">
      <c r="A455" s="119" t="s">
        <v>124</v>
      </c>
      <c r="B455" s="119">
        <v>5</v>
      </c>
      <c r="C455" s="119">
        <v>1</v>
      </c>
      <c r="D455" s="119">
        <v>4</v>
      </c>
      <c r="E455" s="119">
        <v>0</v>
      </c>
      <c r="F455" s="119">
        <v>0</v>
      </c>
      <c r="G455" s="119">
        <v>0</v>
      </c>
      <c r="H455" s="119">
        <v>0</v>
      </c>
      <c r="I455" s="119">
        <v>0</v>
      </c>
      <c r="J455" s="119">
        <v>0</v>
      </c>
      <c r="K455" s="119">
        <v>0</v>
      </c>
      <c r="L455" s="119">
        <v>0</v>
      </c>
      <c r="M455" s="119">
        <v>0</v>
      </c>
      <c r="N455" s="119">
        <v>0</v>
      </c>
      <c r="O455" s="119">
        <v>20</v>
      </c>
      <c r="P455" s="119">
        <v>80</v>
      </c>
      <c r="Q455" s="119">
        <v>0</v>
      </c>
      <c r="R455" s="119">
        <v>0</v>
      </c>
      <c r="S455" s="119">
        <v>0</v>
      </c>
      <c r="T455" s="119">
        <v>0</v>
      </c>
      <c r="U455" s="119">
        <v>0</v>
      </c>
      <c r="V455" s="119">
        <v>0</v>
      </c>
      <c r="W455" s="119">
        <v>0</v>
      </c>
      <c r="X455" s="119">
        <v>0</v>
      </c>
      <c r="Y455" s="119">
        <v>0</v>
      </c>
      <c r="Z455" s="119">
        <v>0</v>
      </c>
      <c r="AA455" s="119" t="s">
        <v>170</v>
      </c>
      <c r="AB455" s="119" t="s">
        <v>493</v>
      </c>
      <c r="AC455" s="119" t="s">
        <v>56</v>
      </c>
      <c r="AD455" s="119" t="s">
        <v>56</v>
      </c>
      <c r="AE455" s="119" t="s">
        <v>56</v>
      </c>
      <c r="AF455" s="119" t="s">
        <v>56</v>
      </c>
      <c r="AG455" s="119" t="s">
        <v>56</v>
      </c>
      <c r="AH455" s="119" t="s">
        <v>56</v>
      </c>
      <c r="AI455" s="119" t="s">
        <v>56</v>
      </c>
      <c r="AJ455" s="119" t="s">
        <v>56</v>
      </c>
      <c r="AK455" s="119" t="s">
        <v>56</v>
      </c>
      <c r="AL455" s="119" t="s">
        <v>56</v>
      </c>
      <c r="AM455" s="119">
        <v>0</v>
      </c>
      <c r="AN455" s="119">
        <v>0</v>
      </c>
      <c r="AO455" s="119">
        <v>2</v>
      </c>
      <c r="AP455" s="119">
        <v>2</v>
      </c>
      <c r="AQ455" s="119">
        <v>1</v>
      </c>
      <c r="AR455" s="119">
        <v>0</v>
      </c>
      <c r="AS455" s="119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119">
        <v>0</v>
      </c>
      <c r="AZ455" s="119">
        <v>0</v>
      </c>
      <c r="BA455" s="119">
        <v>0</v>
      </c>
      <c r="BB455" s="119">
        <v>0</v>
      </c>
      <c r="BC455" s="119">
        <v>0</v>
      </c>
      <c r="BD455" s="119">
        <v>0</v>
      </c>
      <c r="BE455" s="119">
        <v>0</v>
      </c>
      <c r="BF455" s="119">
        <v>0</v>
      </c>
      <c r="BG455" s="119">
        <v>0</v>
      </c>
      <c r="BH455" s="119">
        <v>16.600000000000001</v>
      </c>
      <c r="BI455" s="119" t="s">
        <v>55</v>
      </c>
      <c r="BJ455" s="119" t="s">
        <v>55</v>
      </c>
      <c r="BK455" s="119" t="s">
        <v>55</v>
      </c>
      <c r="BL455" s="119">
        <v>0</v>
      </c>
      <c r="BM455" s="119" t="s">
        <v>545</v>
      </c>
    </row>
    <row r="456" spans="1:65" s="119" customFormat="1" ht="11.4" x14ac:dyDescent="0.2">
      <c r="A456" s="119" t="s">
        <v>125</v>
      </c>
      <c r="B456" s="119">
        <v>10</v>
      </c>
      <c r="C456" s="119">
        <v>1</v>
      </c>
      <c r="D456" s="119">
        <v>9</v>
      </c>
      <c r="E456" s="119">
        <v>0</v>
      </c>
      <c r="F456" s="119">
        <v>0</v>
      </c>
      <c r="G456" s="119">
        <v>0</v>
      </c>
      <c r="H456" s="119">
        <v>0</v>
      </c>
      <c r="I456" s="119">
        <v>0</v>
      </c>
      <c r="J456" s="119">
        <v>0</v>
      </c>
      <c r="K456" s="119">
        <v>0</v>
      </c>
      <c r="L456" s="119">
        <v>0</v>
      </c>
      <c r="M456" s="119">
        <v>0</v>
      </c>
      <c r="N456" s="119">
        <v>0</v>
      </c>
      <c r="O456" s="119">
        <v>10</v>
      </c>
      <c r="P456" s="119">
        <v>90</v>
      </c>
      <c r="Q456" s="119">
        <v>0</v>
      </c>
      <c r="R456" s="119">
        <v>0</v>
      </c>
      <c r="S456" s="119">
        <v>0</v>
      </c>
      <c r="T456" s="119">
        <v>0</v>
      </c>
      <c r="U456" s="119">
        <v>0</v>
      </c>
      <c r="V456" s="119">
        <v>0</v>
      </c>
      <c r="W456" s="119">
        <v>0</v>
      </c>
      <c r="X456" s="119">
        <v>0</v>
      </c>
      <c r="Y456" s="119">
        <v>0</v>
      </c>
      <c r="Z456" s="119">
        <v>0</v>
      </c>
      <c r="AA456" s="119" t="s">
        <v>616</v>
      </c>
      <c r="AB456" s="119" t="s">
        <v>516</v>
      </c>
      <c r="AC456" s="119" t="s">
        <v>56</v>
      </c>
      <c r="AD456" s="119" t="s">
        <v>56</v>
      </c>
      <c r="AE456" s="119" t="s">
        <v>56</v>
      </c>
      <c r="AF456" s="119" t="s">
        <v>56</v>
      </c>
      <c r="AG456" s="119" t="s">
        <v>56</v>
      </c>
      <c r="AH456" s="119" t="s">
        <v>56</v>
      </c>
      <c r="AI456" s="119" t="s">
        <v>56</v>
      </c>
      <c r="AJ456" s="119" t="s">
        <v>56</v>
      </c>
      <c r="AK456" s="119" t="s">
        <v>56</v>
      </c>
      <c r="AL456" s="119" t="s">
        <v>56</v>
      </c>
      <c r="AM456" s="119">
        <v>1</v>
      </c>
      <c r="AN456" s="119">
        <v>1</v>
      </c>
      <c r="AO456" s="119">
        <v>2</v>
      </c>
      <c r="AP456" s="119">
        <v>4</v>
      </c>
      <c r="AQ456" s="119">
        <v>2</v>
      </c>
      <c r="AR456" s="119">
        <v>0</v>
      </c>
      <c r="AS456" s="119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119">
        <v>0</v>
      </c>
      <c r="AZ456" s="119">
        <v>0</v>
      </c>
      <c r="BA456" s="119">
        <v>0</v>
      </c>
      <c r="BB456" s="119">
        <v>0</v>
      </c>
      <c r="BC456" s="119">
        <v>0</v>
      </c>
      <c r="BD456" s="119">
        <v>0</v>
      </c>
      <c r="BE456" s="119">
        <v>0</v>
      </c>
      <c r="BF456" s="119">
        <v>0</v>
      </c>
      <c r="BG456" s="119">
        <v>0</v>
      </c>
      <c r="BH456" s="119">
        <v>14.9</v>
      </c>
      <c r="BI456" s="119" t="s">
        <v>55</v>
      </c>
      <c r="BJ456" s="119" t="s">
        <v>55</v>
      </c>
      <c r="BK456" s="119" t="s">
        <v>55</v>
      </c>
      <c r="BL456" s="119">
        <v>0</v>
      </c>
      <c r="BM456" s="119" t="s">
        <v>544</v>
      </c>
    </row>
    <row r="457" spans="1:65" s="119" customFormat="1" ht="11.4" x14ac:dyDescent="0.2">
      <c r="A457" s="119" t="s">
        <v>125</v>
      </c>
      <c r="B457" s="119">
        <v>2</v>
      </c>
      <c r="C457" s="119">
        <v>0</v>
      </c>
      <c r="D457" s="119">
        <v>2</v>
      </c>
      <c r="E457" s="119">
        <v>0</v>
      </c>
      <c r="F457" s="119">
        <v>0</v>
      </c>
      <c r="G457" s="119">
        <v>0</v>
      </c>
      <c r="H457" s="119">
        <v>0</v>
      </c>
      <c r="I457" s="119">
        <v>0</v>
      </c>
      <c r="J457" s="119">
        <v>0</v>
      </c>
      <c r="K457" s="119">
        <v>0</v>
      </c>
      <c r="L457" s="119">
        <v>0</v>
      </c>
      <c r="M457" s="119">
        <v>0</v>
      </c>
      <c r="N457" s="119">
        <v>0</v>
      </c>
      <c r="O457" s="119">
        <v>0</v>
      </c>
      <c r="P457" s="119">
        <v>100</v>
      </c>
      <c r="Q457" s="119">
        <v>0</v>
      </c>
      <c r="R457" s="119">
        <v>0</v>
      </c>
      <c r="S457" s="119">
        <v>0</v>
      </c>
      <c r="T457" s="119">
        <v>0</v>
      </c>
      <c r="U457" s="119">
        <v>0</v>
      </c>
      <c r="V457" s="119">
        <v>0</v>
      </c>
      <c r="W457" s="119">
        <v>0</v>
      </c>
      <c r="X457" s="119">
        <v>0</v>
      </c>
      <c r="Y457" s="119">
        <v>0</v>
      </c>
      <c r="Z457" s="119">
        <v>0</v>
      </c>
      <c r="AA457" s="119" t="s">
        <v>56</v>
      </c>
      <c r="AB457" s="119" t="s">
        <v>515</v>
      </c>
      <c r="AC457" s="119" t="s">
        <v>56</v>
      </c>
      <c r="AD457" s="119" t="s">
        <v>56</v>
      </c>
      <c r="AE457" s="119" t="s">
        <v>56</v>
      </c>
      <c r="AF457" s="119" t="s">
        <v>56</v>
      </c>
      <c r="AG457" s="119" t="s">
        <v>56</v>
      </c>
      <c r="AH457" s="119" t="s">
        <v>56</v>
      </c>
      <c r="AI457" s="119" t="s">
        <v>56</v>
      </c>
      <c r="AJ457" s="119" t="s">
        <v>56</v>
      </c>
      <c r="AK457" s="119" t="s">
        <v>56</v>
      </c>
      <c r="AL457" s="119" t="s">
        <v>56</v>
      </c>
      <c r="AM457" s="119">
        <v>0</v>
      </c>
      <c r="AN457" s="119">
        <v>0</v>
      </c>
      <c r="AO457" s="119">
        <v>1</v>
      </c>
      <c r="AP457" s="119">
        <v>0</v>
      </c>
      <c r="AQ457" s="119">
        <v>1</v>
      </c>
      <c r="AR457" s="119">
        <v>0</v>
      </c>
      <c r="AS457" s="119">
        <v>0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119">
        <v>0</v>
      </c>
      <c r="AZ457" s="119">
        <v>0</v>
      </c>
      <c r="BA457" s="119">
        <v>0</v>
      </c>
      <c r="BB457" s="119">
        <v>0</v>
      </c>
      <c r="BC457" s="119">
        <v>0</v>
      </c>
      <c r="BD457" s="119">
        <v>0</v>
      </c>
      <c r="BE457" s="119">
        <v>0</v>
      </c>
      <c r="BF457" s="119">
        <v>0</v>
      </c>
      <c r="BG457" s="119">
        <v>0</v>
      </c>
      <c r="BH457" s="119">
        <v>17.7</v>
      </c>
      <c r="BI457" s="119" t="s">
        <v>55</v>
      </c>
      <c r="BJ457" s="119" t="s">
        <v>55</v>
      </c>
      <c r="BK457" s="119" t="s">
        <v>55</v>
      </c>
      <c r="BL457" s="119">
        <v>0</v>
      </c>
      <c r="BM457" s="119" t="s">
        <v>545</v>
      </c>
    </row>
    <row r="458" spans="1:65" s="119" customFormat="1" ht="11.4" x14ac:dyDescent="0.2">
      <c r="A458" s="119" t="s">
        <v>126</v>
      </c>
      <c r="B458" s="119">
        <v>6</v>
      </c>
      <c r="C458" s="119">
        <v>1</v>
      </c>
      <c r="D458" s="119">
        <v>5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16.670000000000002</v>
      </c>
      <c r="P458" s="119">
        <v>83.33</v>
      </c>
      <c r="Q458" s="119">
        <v>0</v>
      </c>
      <c r="R458" s="119">
        <v>0</v>
      </c>
      <c r="S458" s="119">
        <v>0</v>
      </c>
      <c r="T458" s="119">
        <v>0</v>
      </c>
      <c r="U458" s="119">
        <v>0</v>
      </c>
      <c r="V458" s="119">
        <v>0</v>
      </c>
      <c r="W458" s="119">
        <v>0</v>
      </c>
      <c r="X458" s="119">
        <v>0</v>
      </c>
      <c r="Y458" s="119">
        <v>0</v>
      </c>
      <c r="Z458" s="119">
        <v>0</v>
      </c>
      <c r="AA458" s="119" t="s">
        <v>434</v>
      </c>
      <c r="AB458" s="119" t="s">
        <v>535</v>
      </c>
      <c r="AC458" s="119" t="s">
        <v>56</v>
      </c>
      <c r="AD458" s="119" t="s">
        <v>56</v>
      </c>
      <c r="AE458" s="119" t="s">
        <v>56</v>
      </c>
      <c r="AF458" s="119" t="s">
        <v>56</v>
      </c>
      <c r="AG458" s="119" t="s">
        <v>56</v>
      </c>
      <c r="AH458" s="119" t="s">
        <v>56</v>
      </c>
      <c r="AI458" s="119" t="s">
        <v>56</v>
      </c>
      <c r="AJ458" s="119" t="s">
        <v>56</v>
      </c>
      <c r="AK458" s="119" t="s">
        <v>56</v>
      </c>
      <c r="AL458" s="119" t="s">
        <v>56</v>
      </c>
      <c r="AM458" s="119">
        <v>0</v>
      </c>
      <c r="AN458" s="119">
        <v>3</v>
      </c>
      <c r="AO458" s="119">
        <v>0</v>
      </c>
      <c r="AP458" s="119">
        <v>1</v>
      </c>
      <c r="AQ458" s="119">
        <v>2</v>
      </c>
      <c r="AR458" s="119">
        <v>0</v>
      </c>
      <c r="AS458" s="119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119">
        <v>0</v>
      </c>
      <c r="AZ458" s="119">
        <v>0</v>
      </c>
      <c r="BA458" s="119">
        <v>0</v>
      </c>
      <c r="BB458" s="119">
        <v>0</v>
      </c>
      <c r="BC458" s="119">
        <v>0</v>
      </c>
      <c r="BD458" s="119">
        <v>0</v>
      </c>
      <c r="BE458" s="119">
        <v>0</v>
      </c>
      <c r="BF458" s="119">
        <v>0</v>
      </c>
      <c r="BG458" s="119">
        <v>0</v>
      </c>
      <c r="BH458" s="119">
        <v>13.3</v>
      </c>
      <c r="BI458" s="119" t="s">
        <v>55</v>
      </c>
      <c r="BJ458" s="119" t="s">
        <v>55</v>
      </c>
      <c r="BK458" s="119" t="s">
        <v>55</v>
      </c>
      <c r="BL458" s="119">
        <v>0</v>
      </c>
      <c r="BM458" s="119" t="s">
        <v>544</v>
      </c>
    </row>
    <row r="459" spans="1:65" s="119" customFormat="1" ht="11.4" x14ac:dyDescent="0.2">
      <c r="A459" s="119" t="s">
        <v>126</v>
      </c>
      <c r="B459" s="119">
        <v>7</v>
      </c>
      <c r="C459" s="119">
        <v>1</v>
      </c>
      <c r="D459" s="119">
        <v>6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14.29</v>
      </c>
      <c r="P459" s="119">
        <v>85.71</v>
      </c>
      <c r="Q459" s="119">
        <v>0</v>
      </c>
      <c r="R459" s="119">
        <v>0</v>
      </c>
      <c r="S459" s="119">
        <v>0</v>
      </c>
      <c r="T459" s="119">
        <v>0</v>
      </c>
      <c r="U459" s="119">
        <v>0</v>
      </c>
      <c r="V459" s="119">
        <v>0</v>
      </c>
      <c r="W459" s="119">
        <v>0</v>
      </c>
      <c r="X459" s="119">
        <v>0</v>
      </c>
      <c r="Y459" s="119">
        <v>0</v>
      </c>
      <c r="Z459" s="119">
        <v>0</v>
      </c>
      <c r="AA459" s="119" t="s">
        <v>617</v>
      </c>
      <c r="AB459" s="119" t="s">
        <v>519</v>
      </c>
      <c r="AC459" s="119" t="s">
        <v>56</v>
      </c>
      <c r="AD459" s="119" t="s">
        <v>56</v>
      </c>
      <c r="AE459" s="119" t="s">
        <v>56</v>
      </c>
      <c r="AF459" s="119" t="s">
        <v>56</v>
      </c>
      <c r="AG459" s="119" t="s">
        <v>56</v>
      </c>
      <c r="AH459" s="119" t="s">
        <v>56</v>
      </c>
      <c r="AI459" s="119" t="s">
        <v>56</v>
      </c>
      <c r="AJ459" s="119" t="s">
        <v>56</v>
      </c>
      <c r="AK459" s="119" t="s">
        <v>56</v>
      </c>
      <c r="AL459" s="119" t="s">
        <v>56</v>
      </c>
      <c r="AM459" s="119">
        <v>0</v>
      </c>
      <c r="AN459" s="119">
        <v>2</v>
      </c>
      <c r="AO459" s="119">
        <v>1</v>
      </c>
      <c r="AP459" s="119">
        <v>4</v>
      </c>
      <c r="AQ459" s="119">
        <v>0</v>
      </c>
      <c r="AR459" s="119">
        <v>0</v>
      </c>
      <c r="AS459" s="119">
        <v>0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119">
        <v>0</v>
      </c>
      <c r="AZ459" s="119">
        <v>0</v>
      </c>
      <c r="BA459" s="119">
        <v>0</v>
      </c>
      <c r="BB459" s="119">
        <v>0</v>
      </c>
      <c r="BC459" s="119">
        <v>0</v>
      </c>
      <c r="BD459" s="119">
        <v>0</v>
      </c>
      <c r="BE459" s="119">
        <v>0</v>
      </c>
      <c r="BF459" s="119">
        <v>0</v>
      </c>
      <c r="BG459" s="119">
        <v>0</v>
      </c>
      <c r="BH459" s="119">
        <v>14.7</v>
      </c>
      <c r="BI459" s="119" t="s">
        <v>55</v>
      </c>
      <c r="BJ459" s="119" t="s">
        <v>55</v>
      </c>
      <c r="BK459" s="119" t="s">
        <v>55</v>
      </c>
      <c r="BL459" s="119">
        <v>0</v>
      </c>
      <c r="BM459" s="119" t="s">
        <v>545</v>
      </c>
    </row>
    <row r="460" spans="1:65" s="119" customFormat="1" ht="11.4" x14ac:dyDescent="0.2">
      <c r="A460" s="119" t="s">
        <v>127</v>
      </c>
      <c r="B460" s="119">
        <v>19</v>
      </c>
      <c r="C460" s="119">
        <v>1</v>
      </c>
      <c r="D460" s="119">
        <v>17</v>
      </c>
      <c r="E460" s="119">
        <v>0</v>
      </c>
      <c r="F460" s="119">
        <v>1</v>
      </c>
      <c r="G460" s="119">
        <v>0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5.2629999999999999</v>
      </c>
      <c r="P460" s="119">
        <v>89.47</v>
      </c>
      <c r="Q460" s="119">
        <v>0</v>
      </c>
      <c r="R460" s="119">
        <v>5.2629999999999999</v>
      </c>
      <c r="S460" s="119">
        <v>0</v>
      </c>
      <c r="T460" s="119">
        <v>0</v>
      </c>
      <c r="U460" s="119">
        <v>0</v>
      </c>
      <c r="V460" s="119">
        <v>0</v>
      </c>
      <c r="W460" s="119">
        <v>0</v>
      </c>
      <c r="X460" s="119">
        <v>0</v>
      </c>
      <c r="Y460" s="119">
        <v>0</v>
      </c>
      <c r="Z460" s="119">
        <v>0</v>
      </c>
      <c r="AA460" s="119" t="s">
        <v>171</v>
      </c>
      <c r="AB460" s="119" t="s">
        <v>512</v>
      </c>
      <c r="AC460" s="119" t="s">
        <v>56</v>
      </c>
      <c r="AD460" s="119" t="s">
        <v>512</v>
      </c>
      <c r="AE460" s="119" t="s">
        <v>56</v>
      </c>
      <c r="AF460" s="119" t="s">
        <v>56</v>
      </c>
      <c r="AG460" s="119" t="s">
        <v>56</v>
      </c>
      <c r="AH460" s="119" t="s">
        <v>56</v>
      </c>
      <c r="AI460" s="119" t="s">
        <v>56</v>
      </c>
      <c r="AJ460" s="119" t="s">
        <v>56</v>
      </c>
      <c r="AK460" s="119" t="s">
        <v>56</v>
      </c>
      <c r="AL460" s="119" t="s">
        <v>56</v>
      </c>
      <c r="AM460" s="119">
        <v>0</v>
      </c>
      <c r="AN460" s="119">
        <v>4</v>
      </c>
      <c r="AO460" s="119">
        <v>4</v>
      </c>
      <c r="AP460" s="119">
        <v>8</v>
      </c>
      <c r="AQ460" s="119">
        <v>3</v>
      </c>
      <c r="AR460" s="119">
        <v>0</v>
      </c>
      <c r="AS460" s="119">
        <v>0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119">
        <v>0</v>
      </c>
      <c r="AZ460" s="119">
        <v>0</v>
      </c>
      <c r="BA460" s="119">
        <v>0</v>
      </c>
      <c r="BB460" s="119">
        <v>0</v>
      </c>
      <c r="BC460" s="119">
        <v>0</v>
      </c>
      <c r="BD460" s="119">
        <v>0</v>
      </c>
      <c r="BE460" s="119">
        <v>0</v>
      </c>
      <c r="BF460" s="119">
        <v>0</v>
      </c>
      <c r="BG460" s="119">
        <v>0</v>
      </c>
      <c r="BH460" s="119">
        <v>15.2</v>
      </c>
      <c r="BI460" s="119">
        <v>15.7</v>
      </c>
      <c r="BJ460" s="119">
        <v>20.9</v>
      </c>
      <c r="BK460" s="119">
        <v>23.3</v>
      </c>
      <c r="BL460" s="119">
        <v>0</v>
      </c>
      <c r="BM460" s="119" t="s">
        <v>544</v>
      </c>
    </row>
    <row r="461" spans="1:65" s="119" customFormat="1" ht="11.4" x14ac:dyDescent="0.2">
      <c r="A461" s="119" t="s">
        <v>127</v>
      </c>
      <c r="B461" s="119">
        <v>9</v>
      </c>
      <c r="C461" s="119">
        <v>0</v>
      </c>
      <c r="D461" s="119">
        <v>9</v>
      </c>
      <c r="E461" s="119">
        <v>0</v>
      </c>
      <c r="F461" s="119">
        <v>0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0</v>
      </c>
      <c r="P461" s="119">
        <v>100</v>
      </c>
      <c r="Q461" s="119">
        <v>0</v>
      </c>
      <c r="R461" s="119">
        <v>0</v>
      </c>
      <c r="S461" s="119">
        <v>0</v>
      </c>
      <c r="T461" s="119">
        <v>0</v>
      </c>
      <c r="U461" s="119">
        <v>0</v>
      </c>
      <c r="V461" s="119">
        <v>0</v>
      </c>
      <c r="W461" s="119">
        <v>0</v>
      </c>
      <c r="X461" s="119">
        <v>0</v>
      </c>
      <c r="Y461" s="119">
        <v>0</v>
      </c>
      <c r="Z461" s="119">
        <v>0</v>
      </c>
      <c r="AA461" s="119" t="s">
        <v>56</v>
      </c>
      <c r="AB461" s="119" t="s">
        <v>171</v>
      </c>
      <c r="AC461" s="119" t="s">
        <v>56</v>
      </c>
      <c r="AD461" s="119" t="s">
        <v>56</v>
      </c>
      <c r="AE461" s="119" t="s">
        <v>56</v>
      </c>
      <c r="AF461" s="119" t="s">
        <v>56</v>
      </c>
      <c r="AG461" s="119" t="s">
        <v>56</v>
      </c>
      <c r="AH461" s="119" t="s">
        <v>56</v>
      </c>
      <c r="AI461" s="119" t="s">
        <v>56</v>
      </c>
      <c r="AJ461" s="119" t="s">
        <v>56</v>
      </c>
      <c r="AK461" s="119" t="s">
        <v>56</v>
      </c>
      <c r="AL461" s="119" t="s">
        <v>56</v>
      </c>
      <c r="AM461" s="119">
        <v>0</v>
      </c>
      <c r="AN461" s="119">
        <v>2</v>
      </c>
      <c r="AO461" s="119">
        <v>2</v>
      </c>
      <c r="AP461" s="119">
        <v>0</v>
      </c>
      <c r="AQ461" s="119">
        <v>4</v>
      </c>
      <c r="AR461" s="119">
        <v>1</v>
      </c>
      <c r="AS461" s="119">
        <v>0</v>
      </c>
      <c r="AT461" s="119">
        <v>0</v>
      </c>
      <c r="AU461" s="119">
        <v>0</v>
      </c>
      <c r="AV461" s="119">
        <v>0</v>
      </c>
      <c r="AW461" s="119">
        <v>0</v>
      </c>
      <c r="AX461" s="119">
        <v>0</v>
      </c>
      <c r="AY461" s="119">
        <v>0</v>
      </c>
      <c r="AZ461" s="119">
        <v>0</v>
      </c>
      <c r="BA461" s="119">
        <v>0</v>
      </c>
      <c r="BB461" s="119">
        <v>0</v>
      </c>
      <c r="BC461" s="119">
        <v>0</v>
      </c>
      <c r="BD461" s="119">
        <v>0</v>
      </c>
      <c r="BE461" s="119">
        <v>0</v>
      </c>
      <c r="BF461" s="119">
        <v>0</v>
      </c>
      <c r="BG461" s="119">
        <v>0</v>
      </c>
      <c r="BH461" s="119">
        <v>17.2</v>
      </c>
      <c r="BI461" s="119" t="s">
        <v>55</v>
      </c>
      <c r="BJ461" s="119" t="s">
        <v>55</v>
      </c>
      <c r="BK461" s="119" t="s">
        <v>55</v>
      </c>
      <c r="BL461" s="119">
        <v>0</v>
      </c>
      <c r="BM461" s="119" t="s">
        <v>545</v>
      </c>
    </row>
    <row r="462" spans="1:65" s="119" customFormat="1" ht="11.4" x14ac:dyDescent="0.2">
      <c r="A462" s="119" t="s">
        <v>128</v>
      </c>
      <c r="B462" s="119">
        <v>7</v>
      </c>
      <c r="C462" s="119">
        <v>0</v>
      </c>
      <c r="D462" s="119">
        <v>7</v>
      </c>
      <c r="E462" s="119">
        <v>0</v>
      </c>
      <c r="F462" s="119">
        <v>0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0</v>
      </c>
      <c r="M462" s="119">
        <v>0</v>
      </c>
      <c r="N462" s="119">
        <v>0</v>
      </c>
      <c r="O462" s="119">
        <v>0</v>
      </c>
      <c r="P462" s="119">
        <v>100</v>
      </c>
      <c r="Q462" s="119">
        <v>0</v>
      </c>
      <c r="R462" s="119">
        <v>0</v>
      </c>
      <c r="S462" s="119">
        <v>0</v>
      </c>
      <c r="T462" s="119">
        <v>0</v>
      </c>
      <c r="U462" s="119">
        <v>0</v>
      </c>
      <c r="V462" s="119">
        <v>0</v>
      </c>
      <c r="W462" s="119">
        <v>0</v>
      </c>
      <c r="X462" s="119">
        <v>0</v>
      </c>
      <c r="Y462" s="119">
        <v>0</v>
      </c>
      <c r="Z462" s="119">
        <v>0</v>
      </c>
      <c r="AA462" s="119" t="s">
        <v>56</v>
      </c>
      <c r="AB462" s="119" t="s">
        <v>609</v>
      </c>
      <c r="AC462" s="119" t="s">
        <v>56</v>
      </c>
      <c r="AD462" s="119" t="s">
        <v>56</v>
      </c>
      <c r="AE462" s="119" t="s">
        <v>56</v>
      </c>
      <c r="AF462" s="119" t="s">
        <v>56</v>
      </c>
      <c r="AG462" s="119" t="s">
        <v>56</v>
      </c>
      <c r="AH462" s="119" t="s">
        <v>56</v>
      </c>
      <c r="AI462" s="119" t="s">
        <v>56</v>
      </c>
      <c r="AJ462" s="119" t="s">
        <v>56</v>
      </c>
      <c r="AK462" s="119" t="s">
        <v>56</v>
      </c>
      <c r="AL462" s="119" t="s">
        <v>56</v>
      </c>
      <c r="AM462" s="119">
        <v>0</v>
      </c>
      <c r="AN462" s="119">
        <v>3</v>
      </c>
      <c r="AO462" s="119">
        <v>3</v>
      </c>
      <c r="AP462" s="119">
        <v>1</v>
      </c>
      <c r="AQ462" s="119">
        <v>0</v>
      </c>
      <c r="AR462" s="119">
        <v>0</v>
      </c>
      <c r="AS462" s="119">
        <v>0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119">
        <v>0</v>
      </c>
      <c r="AZ462" s="119">
        <v>0</v>
      </c>
      <c r="BA462" s="119">
        <v>0</v>
      </c>
      <c r="BB462" s="119">
        <v>0</v>
      </c>
      <c r="BC462" s="119">
        <v>0</v>
      </c>
      <c r="BD462" s="119">
        <v>0</v>
      </c>
      <c r="BE462" s="119">
        <v>0</v>
      </c>
      <c r="BF462" s="119">
        <v>0</v>
      </c>
      <c r="BG462" s="119">
        <v>0</v>
      </c>
      <c r="BH462" s="119">
        <v>11.3</v>
      </c>
      <c r="BI462" s="119" t="s">
        <v>55</v>
      </c>
      <c r="BJ462" s="119" t="s">
        <v>55</v>
      </c>
      <c r="BK462" s="119" t="s">
        <v>55</v>
      </c>
      <c r="BL462" s="119">
        <v>0</v>
      </c>
      <c r="BM462" s="119" t="s">
        <v>544</v>
      </c>
    </row>
    <row r="463" spans="1:65" s="119" customFormat="1" ht="11.4" x14ac:dyDescent="0.2">
      <c r="A463" s="119" t="s">
        <v>128</v>
      </c>
      <c r="B463" s="119">
        <v>13</v>
      </c>
      <c r="C463" s="119">
        <v>0</v>
      </c>
      <c r="D463" s="119">
        <v>13</v>
      </c>
      <c r="E463" s="119">
        <v>0</v>
      </c>
      <c r="F463" s="119">
        <v>0</v>
      </c>
      <c r="G463" s="119">
        <v>0</v>
      </c>
      <c r="H463" s="119">
        <v>0</v>
      </c>
      <c r="I463" s="119">
        <v>0</v>
      </c>
      <c r="J463" s="119">
        <v>0</v>
      </c>
      <c r="K463" s="119">
        <v>0</v>
      </c>
      <c r="L463" s="119">
        <v>0</v>
      </c>
      <c r="M463" s="119">
        <v>0</v>
      </c>
      <c r="N463" s="119">
        <v>0</v>
      </c>
      <c r="O463" s="119">
        <v>0</v>
      </c>
      <c r="P463" s="119">
        <v>100</v>
      </c>
      <c r="Q463" s="119">
        <v>0</v>
      </c>
      <c r="R463" s="119">
        <v>0</v>
      </c>
      <c r="S463" s="119">
        <v>0</v>
      </c>
      <c r="T463" s="119">
        <v>0</v>
      </c>
      <c r="U463" s="119">
        <v>0</v>
      </c>
      <c r="V463" s="119">
        <v>0</v>
      </c>
      <c r="W463" s="119">
        <v>0</v>
      </c>
      <c r="X463" s="119">
        <v>0</v>
      </c>
      <c r="Y463" s="119">
        <v>0</v>
      </c>
      <c r="Z463" s="119">
        <v>0</v>
      </c>
      <c r="AA463" s="119" t="s">
        <v>56</v>
      </c>
      <c r="AB463" s="119" t="s">
        <v>515</v>
      </c>
      <c r="AC463" s="119" t="s">
        <v>56</v>
      </c>
      <c r="AD463" s="119" t="s">
        <v>56</v>
      </c>
      <c r="AE463" s="119" t="s">
        <v>56</v>
      </c>
      <c r="AF463" s="119" t="s">
        <v>56</v>
      </c>
      <c r="AG463" s="119" t="s">
        <v>56</v>
      </c>
      <c r="AH463" s="119" t="s">
        <v>56</v>
      </c>
      <c r="AI463" s="119" t="s">
        <v>56</v>
      </c>
      <c r="AJ463" s="119" t="s">
        <v>56</v>
      </c>
      <c r="AK463" s="119" t="s">
        <v>56</v>
      </c>
      <c r="AL463" s="119" t="s">
        <v>56</v>
      </c>
      <c r="AM463" s="119">
        <v>0</v>
      </c>
      <c r="AN463" s="119">
        <v>0</v>
      </c>
      <c r="AO463" s="119">
        <v>3</v>
      </c>
      <c r="AP463" s="119">
        <v>6</v>
      </c>
      <c r="AQ463" s="119">
        <v>3</v>
      </c>
      <c r="AR463" s="119">
        <v>0</v>
      </c>
      <c r="AS463" s="119">
        <v>1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119">
        <v>0</v>
      </c>
      <c r="AZ463" s="119">
        <v>0</v>
      </c>
      <c r="BA463" s="119">
        <v>0</v>
      </c>
      <c r="BB463" s="119">
        <v>0</v>
      </c>
      <c r="BC463" s="119">
        <v>0</v>
      </c>
      <c r="BD463" s="119">
        <v>0</v>
      </c>
      <c r="BE463" s="119">
        <v>0</v>
      </c>
      <c r="BF463" s="119">
        <v>0</v>
      </c>
      <c r="BG463" s="119">
        <v>0</v>
      </c>
      <c r="BH463" s="119">
        <v>17.7</v>
      </c>
      <c r="BI463" s="119">
        <v>16.399999999999999</v>
      </c>
      <c r="BJ463" s="119">
        <v>21.5</v>
      </c>
      <c r="BK463" s="119">
        <v>32.4</v>
      </c>
      <c r="BL463" s="119">
        <v>0</v>
      </c>
      <c r="BM463" s="119" t="s">
        <v>545</v>
      </c>
    </row>
    <row r="464" spans="1:65" s="119" customFormat="1" ht="11.4" x14ac:dyDescent="0.2">
      <c r="A464" s="119" t="s">
        <v>130</v>
      </c>
      <c r="B464" s="119">
        <v>6</v>
      </c>
      <c r="C464" s="119">
        <v>0</v>
      </c>
      <c r="D464" s="119">
        <v>6</v>
      </c>
      <c r="E464" s="119">
        <v>0</v>
      </c>
      <c r="F464" s="119">
        <v>0</v>
      </c>
      <c r="G464" s="119">
        <v>0</v>
      </c>
      <c r="H464" s="119">
        <v>0</v>
      </c>
      <c r="I464" s="119">
        <v>0</v>
      </c>
      <c r="J464" s="119">
        <v>0</v>
      </c>
      <c r="K464" s="119">
        <v>0</v>
      </c>
      <c r="L464" s="119">
        <v>0</v>
      </c>
      <c r="M464" s="119">
        <v>0</v>
      </c>
      <c r="N464" s="119">
        <v>0</v>
      </c>
      <c r="O464" s="119">
        <v>0</v>
      </c>
      <c r="P464" s="119">
        <v>100</v>
      </c>
      <c r="Q464" s="119">
        <v>0</v>
      </c>
      <c r="R464" s="119">
        <v>0</v>
      </c>
      <c r="S464" s="119">
        <v>0</v>
      </c>
      <c r="T464" s="119">
        <v>0</v>
      </c>
      <c r="U464" s="119">
        <v>0</v>
      </c>
      <c r="V464" s="119">
        <v>0</v>
      </c>
      <c r="W464" s="119">
        <v>0</v>
      </c>
      <c r="X464" s="119">
        <v>0</v>
      </c>
      <c r="Y464" s="119">
        <v>0</v>
      </c>
      <c r="Z464" s="119">
        <v>0</v>
      </c>
      <c r="AA464" s="119" t="s">
        <v>56</v>
      </c>
      <c r="AB464" s="119" t="s">
        <v>421</v>
      </c>
      <c r="AC464" s="119" t="s">
        <v>56</v>
      </c>
      <c r="AD464" s="119" t="s">
        <v>56</v>
      </c>
      <c r="AE464" s="119" t="s">
        <v>56</v>
      </c>
      <c r="AF464" s="119" t="s">
        <v>56</v>
      </c>
      <c r="AG464" s="119" t="s">
        <v>56</v>
      </c>
      <c r="AH464" s="119" t="s">
        <v>56</v>
      </c>
      <c r="AI464" s="119" t="s">
        <v>56</v>
      </c>
      <c r="AJ464" s="119" t="s">
        <v>56</v>
      </c>
      <c r="AK464" s="119" t="s">
        <v>56</v>
      </c>
      <c r="AL464" s="119" t="s">
        <v>56</v>
      </c>
      <c r="AM464" s="119">
        <v>0</v>
      </c>
      <c r="AN464" s="119">
        <v>2</v>
      </c>
      <c r="AO464" s="119">
        <v>2</v>
      </c>
      <c r="AP464" s="119">
        <v>1</v>
      </c>
      <c r="AQ464" s="119">
        <v>1</v>
      </c>
      <c r="AR464" s="119">
        <v>0</v>
      </c>
      <c r="AS464" s="119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119">
        <v>0</v>
      </c>
      <c r="AZ464" s="119">
        <v>0</v>
      </c>
      <c r="BA464" s="119">
        <v>0</v>
      </c>
      <c r="BB464" s="119">
        <v>0</v>
      </c>
      <c r="BC464" s="119">
        <v>0</v>
      </c>
      <c r="BD464" s="119">
        <v>0</v>
      </c>
      <c r="BE464" s="119">
        <v>0</v>
      </c>
      <c r="BF464" s="119">
        <v>0</v>
      </c>
      <c r="BG464" s="119">
        <v>0</v>
      </c>
      <c r="BH464" s="119">
        <v>13.4</v>
      </c>
      <c r="BI464" s="119" t="s">
        <v>55</v>
      </c>
      <c r="BJ464" s="119" t="s">
        <v>55</v>
      </c>
      <c r="BK464" s="119" t="s">
        <v>55</v>
      </c>
      <c r="BL464" s="119">
        <v>0</v>
      </c>
      <c r="BM464" s="119" t="s">
        <v>544</v>
      </c>
    </row>
    <row r="465" spans="1:65" s="119" customFormat="1" ht="11.4" x14ac:dyDescent="0.2">
      <c r="A465" s="119" t="s">
        <v>130</v>
      </c>
      <c r="B465" s="119">
        <v>7</v>
      </c>
      <c r="C465" s="119">
        <v>1</v>
      </c>
      <c r="D465" s="119">
        <v>6</v>
      </c>
      <c r="E465" s="119">
        <v>0</v>
      </c>
      <c r="F465" s="119">
        <v>0</v>
      </c>
      <c r="G465" s="119">
        <v>0</v>
      </c>
      <c r="H465" s="119">
        <v>0</v>
      </c>
      <c r="I465" s="119">
        <v>0</v>
      </c>
      <c r="J465" s="119">
        <v>0</v>
      </c>
      <c r="K465" s="119">
        <v>0</v>
      </c>
      <c r="L465" s="119">
        <v>0</v>
      </c>
      <c r="M465" s="119">
        <v>0</v>
      </c>
      <c r="N465" s="119">
        <v>0</v>
      </c>
      <c r="O465" s="119">
        <v>14.29</v>
      </c>
      <c r="P465" s="119">
        <v>85.71</v>
      </c>
      <c r="Q465" s="119">
        <v>0</v>
      </c>
      <c r="R465" s="119">
        <v>0</v>
      </c>
      <c r="S465" s="119">
        <v>0</v>
      </c>
      <c r="T465" s="119">
        <v>0</v>
      </c>
      <c r="U465" s="119">
        <v>0</v>
      </c>
      <c r="V465" s="119">
        <v>0</v>
      </c>
      <c r="W465" s="119">
        <v>0</v>
      </c>
      <c r="X465" s="119">
        <v>0</v>
      </c>
      <c r="Y465" s="119">
        <v>0</v>
      </c>
      <c r="Z465" s="119">
        <v>0</v>
      </c>
      <c r="AA465" s="119" t="s">
        <v>618</v>
      </c>
      <c r="AB465" s="119" t="s">
        <v>171</v>
      </c>
      <c r="AC465" s="119" t="s">
        <v>56</v>
      </c>
      <c r="AD465" s="119" t="s">
        <v>56</v>
      </c>
      <c r="AE465" s="119" t="s">
        <v>56</v>
      </c>
      <c r="AF465" s="119" t="s">
        <v>56</v>
      </c>
      <c r="AG465" s="119" t="s">
        <v>56</v>
      </c>
      <c r="AH465" s="119" t="s">
        <v>56</v>
      </c>
      <c r="AI465" s="119" t="s">
        <v>56</v>
      </c>
      <c r="AJ465" s="119" t="s">
        <v>56</v>
      </c>
      <c r="AK465" s="119" t="s">
        <v>56</v>
      </c>
      <c r="AL465" s="119" t="s">
        <v>56</v>
      </c>
      <c r="AM465" s="119">
        <v>0</v>
      </c>
      <c r="AN465" s="119">
        <v>2</v>
      </c>
      <c r="AO465" s="119">
        <v>1</v>
      </c>
      <c r="AP465" s="119">
        <v>2</v>
      </c>
      <c r="AQ465" s="119">
        <v>2</v>
      </c>
      <c r="AR465" s="119">
        <v>0</v>
      </c>
      <c r="AS465" s="119">
        <v>0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119">
        <v>0</v>
      </c>
      <c r="AZ465" s="119">
        <v>0</v>
      </c>
      <c r="BA465" s="119">
        <v>0</v>
      </c>
      <c r="BB465" s="119">
        <v>0</v>
      </c>
      <c r="BC465" s="119">
        <v>0</v>
      </c>
      <c r="BD465" s="119">
        <v>0</v>
      </c>
      <c r="BE465" s="119">
        <v>0</v>
      </c>
      <c r="BF465" s="119">
        <v>0</v>
      </c>
      <c r="BG465" s="119">
        <v>0</v>
      </c>
      <c r="BH465" s="119">
        <v>15.6</v>
      </c>
      <c r="BI465" s="119" t="s">
        <v>55</v>
      </c>
      <c r="BJ465" s="119" t="s">
        <v>55</v>
      </c>
      <c r="BK465" s="119" t="s">
        <v>55</v>
      </c>
      <c r="BL465" s="119">
        <v>0</v>
      </c>
      <c r="BM465" s="119" t="s">
        <v>545</v>
      </c>
    </row>
    <row r="466" spans="1:65" s="119" customFormat="1" ht="11.4" x14ac:dyDescent="0.2">
      <c r="A466" s="119" t="s">
        <v>131</v>
      </c>
      <c r="B466" s="119">
        <v>9</v>
      </c>
      <c r="C466" s="119">
        <v>0</v>
      </c>
      <c r="D466" s="119">
        <v>9</v>
      </c>
      <c r="E466" s="119">
        <v>0</v>
      </c>
      <c r="F466" s="119">
        <v>0</v>
      </c>
      <c r="G466" s="119">
        <v>0</v>
      </c>
      <c r="H466" s="119">
        <v>0</v>
      </c>
      <c r="I466" s="119">
        <v>0</v>
      </c>
      <c r="J466" s="119">
        <v>0</v>
      </c>
      <c r="K466" s="119">
        <v>0</v>
      </c>
      <c r="L466" s="119">
        <v>0</v>
      </c>
      <c r="M466" s="119">
        <v>0</v>
      </c>
      <c r="N466" s="119">
        <v>0</v>
      </c>
      <c r="O466" s="119">
        <v>0</v>
      </c>
      <c r="P466" s="119">
        <v>100</v>
      </c>
      <c r="Q466" s="119">
        <v>0</v>
      </c>
      <c r="R466" s="119">
        <v>0</v>
      </c>
      <c r="S466" s="119">
        <v>0</v>
      </c>
      <c r="T466" s="119">
        <v>0</v>
      </c>
      <c r="U466" s="119">
        <v>0</v>
      </c>
      <c r="V466" s="119">
        <v>0</v>
      </c>
      <c r="W466" s="119">
        <v>0</v>
      </c>
      <c r="X466" s="119">
        <v>0</v>
      </c>
      <c r="Y466" s="119">
        <v>0</v>
      </c>
      <c r="Z466" s="119">
        <v>0</v>
      </c>
      <c r="AA466" s="119" t="s">
        <v>56</v>
      </c>
      <c r="AB466" s="119" t="s">
        <v>536</v>
      </c>
      <c r="AC466" s="119" t="s">
        <v>56</v>
      </c>
      <c r="AD466" s="119" t="s">
        <v>56</v>
      </c>
      <c r="AE466" s="119" t="s">
        <v>56</v>
      </c>
      <c r="AF466" s="119" t="s">
        <v>56</v>
      </c>
      <c r="AG466" s="119" t="s">
        <v>56</v>
      </c>
      <c r="AH466" s="119" t="s">
        <v>56</v>
      </c>
      <c r="AI466" s="119" t="s">
        <v>56</v>
      </c>
      <c r="AJ466" s="119" t="s">
        <v>56</v>
      </c>
      <c r="AK466" s="119" t="s">
        <v>56</v>
      </c>
      <c r="AL466" s="119" t="s">
        <v>56</v>
      </c>
      <c r="AM466" s="119">
        <v>0</v>
      </c>
      <c r="AN466" s="119">
        <v>1</v>
      </c>
      <c r="AO466" s="119">
        <v>5</v>
      </c>
      <c r="AP466" s="119">
        <v>3</v>
      </c>
      <c r="AQ466" s="119">
        <v>0</v>
      </c>
      <c r="AR466" s="119">
        <v>0</v>
      </c>
      <c r="AS466" s="119">
        <v>0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119">
        <v>0</v>
      </c>
      <c r="AZ466" s="119">
        <v>0</v>
      </c>
      <c r="BA466" s="119">
        <v>0</v>
      </c>
      <c r="BB466" s="119">
        <v>0</v>
      </c>
      <c r="BC466" s="119">
        <v>0</v>
      </c>
      <c r="BD466" s="119">
        <v>0</v>
      </c>
      <c r="BE466" s="119">
        <v>0</v>
      </c>
      <c r="BF466" s="119">
        <v>0</v>
      </c>
      <c r="BG466" s="119">
        <v>0</v>
      </c>
      <c r="BH466" s="119">
        <v>14</v>
      </c>
      <c r="BI466" s="119" t="s">
        <v>55</v>
      </c>
      <c r="BJ466" s="119" t="s">
        <v>55</v>
      </c>
      <c r="BK466" s="119" t="s">
        <v>55</v>
      </c>
      <c r="BL466" s="119">
        <v>0</v>
      </c>
      <c r="BM466" s="119" t="s">
        <v>544</v>
      </c>
    </row>
    <row r="467" spans="1:65" s="119" customFormat="1" ht="11.4" x14ac:dyDescent="0.2">
      <c r="A467" s="119" t="s">
        <v>131</v>
      </c>
      <c r="B467" s="119">
        <v>2</v>
      </c>
      <c r="C467" s="119">
        <v>0</v>
      </c>
      <c r="D467" s="119">
        <v>2</v>
      </c>
      <c r="E467" s="119">
        <v>0</v>
      </c>
      <c r="F467" s="119">
        <v>0</v>
      </c>
      <c r="G467" s="119">
        <v>0</v>
      </c>
      <c r="H467" s="119">
        <v>0</v>
      </c>
      <c r="I467" s="119">
        <v>0</v>
      </c>
      <c r="J467" s="119">
        <v>0</v>
      </c>
      <c r="K467" s="119">
        <v>0</v>
      </c>
      <c r="L467" s="119">
        <v>0</v>
      </c>
      <c r="M467" s="119">
        <v>0</v>
      </c>
      <c r="N467" s="119">
        <v>0</v>
      </c>
      <c r="O467" s="119">
        <v>0</v>
      </c>
      <c r="P467" s="119">
        <v>100</v>
      </c>
      <c r="Q467" s="119">
        <v>0</v>
      </c>
      <c r="R467" s="119">
        <v>0</v>
      </c>
      <c r="S467" s="119">
        <v>0</v>
      </c>
      <c r="T467" s="119">
        <v>0</v>
      </c>
      <c r="U467" s="119">
        <v>0</v>
      </c>
      <c r="V467" s="119">
        <v>0</v>
      </c>
      <c r="W467" s="119">
        <v>0</v>
      </c>
      <c r="X467" s="119">
        <v>0</v>
      </c>
      <c r="Y467" s="119">
        <v>0</v>
      </c>
      <c r="Z467" s="119">
        <v>0</v>
      </c>
      <c r="AA467" s="119" t="s">
        <v>56</v>
      </c>
      <c r="AB467" s="119" t="s">
        <v>612</v>
      </c>
      <c r="AC467" s="119" t="s">
        <v>56</v>
      </c>
      <c r="AD467" s="119" t="s">
        <v>56</v>
      </c>
      <c r="AE467" s="119" t="s">
        <v>56</v>
      </c>
      <c r="AF467" s="119" t="s">
        <v>56</v>
      </c>
      <c r="AG467" s="119" t="s">
        <v>56</v>
      </c>
      <c r="AH467" s="119" t="s">
        <v>56</v>
      </c>
      <c r="AI467" s="119" t="s">
        <v>56</v>
      </c>
      <c r="AJ467" s="119" t="s">
        <v>56</v>
      </c>
      <c r="AK467" s="119" t="s">
        <v>56</v>
      </c>
      <c r="AL467" s="119" t="s">
        <v>56</v>
      </c>
      <c r="AM467" s="119">
        <v>0</v>
      </c>
      <c r="AN467" s="119">
        <v>2</v>
      </c>
      <c r="AO467" s="119">
        <v>0</v>
      </c>
      <c r="AP467" s="119">
        <v>0</v>
      </c>
      <c r="AQ467" s="119">
        <v>0</v>
      </c>
      <c r="AR467" s="119">
        <v>0</v>
      </c>
      <c r="AS467" s="119">
        <v>0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119">
        <v>0</v>
      </c>
      <c r="AZ467" s="119">
        <v>0</v>
      </c>
      <c r="BA467" s="119">
        <v>0</v>
      </c>
      <c r="BB467" s="119">
        <v>0</v>
      </c>
      <c r="BC467" s="119">
        <v>0</v>
      </c>
      <c r="BD467" s="119">
        <v>0</v>
      </c>
      <c r="BE467" s="119">
        <v>0</v>
      </c>
      <c r="BF467" s="119">
        <v>0</v>
      </c>
      <c r="BG467" s="119">
        <v>0</v>
      </c>
      <c r="BH467" s="119">
        <v>9.1</v>
      </c>
      <c r="BI467" s="119" t="s">
        <v>55</v>
      </c>
      <c r="BJ467" s="119" t="s">
        <v>55</v>
      </c>
      <c r="BK467" s="119" t="s">
        <v>55</v>
      </c>
      <c r="BL467" s="119">
        <v>0</v>
      </c>
      <c r="BM467" s="119" t="s">
        <v>545</v>
      </c>
    </row>
    <row r="468" spans="1:65" s="119" customFormat="1" ht="11.4" x14ac:dyDescent="0.2">
      <c r="A468" s="119" t="s">
        <v>134</v>
      </c>
      <c r="B468" s="119">
        <v>4</v>
      </c>
      <c r="C468" s="119">
        <v>0</v>
      </c>
      <c r="D468" s="119">
        <v>4</v>
      </c>
      <c r="E468" s="119">
        <v>0</v>
      </c>
      <c r="F468" s="119">
        <v>0</v>
      </c>
      <c r="G468" s="119">
        <v>0</v>
      </c>
      <c r="H468" s="119">
        <v>0</v>
      </c>
      <c r="I468" s="119">
        <v>0</v>
      </c>
      <c r="J468" s="119">
        <v>0</v>
      </c>
      <c r="K468" s="119">
        <v>0</v>
      </c>
      <c r="L468" s="119">
        <v>0</v>
      </c>
      <c r="M468" s="119">
        <v>0</v>
      </c>
      <c r="N468" s="119">
        <v>0</v>
      </c>
      <c r="O468" s="119">
        <v>0</v>
      </c>
      <c r="P468" s="119">
        <v>100</v>
      </c>
      <c r="Q468" s="119">
        <v>0</v>
      </c>
      <c r="R468" s="119">
        <v>0</v>
      </c>
      <c r="S468" s="119">
        <v>0</v>
      </c>
      <c r="T468" s="119">
        <v>0</v>
      </c>
      <c r="U468" s="119">
        <v>0</v>
      </c>
      <c r="V468" s="119">
        <v>0</v>
      </c>
      <c r="W468" s="119">
        <v>0</v>
      </c>
      <c r="X468" s="119">
        <v>0</v>
      </c>
      <c r="Y468" s="119">
        <v>0</v>
      </c>
      <c r="Z468" s="119">
        <v>0</v>
      </c>
      <c r="AA468" s="119" t="s">
        <v>56</v>
      </c>
      <c r="AB468" s="119" t="s">
        <v>58</v>
      </c>
      <c r="AC468" s="119" t="s">
        <v>56</v>
      </c>
      <c r="AD468" s="119" t="s">
        <v>56</v>
      </c>
      <c r="AE468" s="119" t="s">
        <v>56</v>
      </c>
      <c r="AF468" s="119" t="s">
        <v>56</v>
      </c>
      <c r="AG468" s="119" t="s">
        <v>56</v>
      </c>
      <c r="AH468" s="119" t="s">
        <v>56</v>
      </c>
      <c r="AI468" s="119" t="s">
        <v>56</v>
      </c>
      <c r="AJ468" s="119" t="s">
        <v>56</v>
      </c>
      <c r="AK468" s="119" t="s">
        <v>56</v>
      </c>
      <c r="AL468" s="119" t="s">
        <v>56</v>
      </c>
      <c r="AM468" s="119">
        <v>0</v>
      </c>
      <c r="AN468" s="119">
        <v>1</v>
      </c>
      <c r="AO468" s="119">
        <v>0</v>
      </c>
      <c r="AP468" s="119">
        <v>1</v>
      </c>
      <c r="AQ468" s="119">
        <v>1</v>
      </c>
      <c r="AR468" s="119">
        <v>0</v>
      </c>
      <c r="AS468" s="119">
        <v>1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119">
        <v>0</v>
      </c>
      <c r="AZ468" s="119">
        <v>0</v>
      </c>
      <c r="BA468" s="119">
        <v>0</v>
      </c>
      <c r="BB468" s="119">
        <v>0</v>
      </c>
      <c r="BC468" s="119">
        <v>0</v>
      </c>
      <c r="BD468" s="119">
        <v>0</v>
      </c>
      <c r="BE468" s="119">
        <v>0</v>
      </c>
      <c r="BF468" s="119">
        <v>0</v>
      </c>
      <c r="BG468" s="119">
        <v>0</v>
      </c>
      <c r="BH468" s="119">
        <v>21.3</v>
      </c>
      <c r="BI468" s="119" t="s">
        <v>55</v>
      </c>
      <c r="BJ468" s="119" t="s">
        <v>55</v>
      </c>
      <c r="BK468" s="119" t="s">
        <v>55</v>
      </c>
      <c r="BL468" s="119">
        <v>0</v>
      </c>
      <c r="BM468" s="119" t="s">
        <v>544</v>
      </c>
    </row>
    <row r="469" spans="1:65" s="119" customFormat="1" ht="11.4" x14ac:dyDescent="0.2">
      <c r="A469" s="119" t="s">
        <v>134</v>
      </c>
      <c r="B469" s="119">
        <v>9</v>
      </c>
      <c r="C469" s="119">
        <v>1</v>
      </c>
      <c r="D469" s="119">
        <v>8</v>
      </c>
      <c r="E469" s="119">
        <v>0</v>
      </c>
      <c r="F469" s="119">
        <v>0</v>
      </c>
      <c r="G469" s="119">
        <v>0</v>
      </c>
      <c r="H469" s="119">
        <v>0</v>
      </c>
      <c r="I469" s="119">
        <v>0</v>
      </c>
      <c r="J469" s="119">
        <v>0</v>
      </c>
      <c r="K469" s="119">
        <v>0</v>
      </c>
      <c r="L469" s="119">
        <v>0</v>
      </c>
      <c r="M469" s="119">
        <v>0</v>
      </c>
      <c r="N469" s="119">
        <v>0</v>
      </c>
      <c r="O469" s="119">
        <v>11.11</v>
      </c>
      <c r="P469" s="119">
        <v>88.89</v>
      </c>
      <c r="Q469" s="119">
        <v>0</v>
      </c>
      <c r="R469" s="119">
        <v>0</v>
      </c>
      <c r="S469" s="119">
        <v>0</v>
      </c>
      <c r="T469" s="119">
        <v>0</v>
      </c>
      <c r="U469" s="119">
        <v>0</v>
      </c>
      <c r="V469" s="119">
        <v>0</v>
      </c>
      <c r="W469" s="119">
        <v>0</v>
      </c>
      <c r="X469" s="119">
        <v>0</v>
      </c>
      <c r="Y469" s="119">
        <v>0</v>
      </c>
      <c r="Z469" s="119">
        <v>0</v>
      </c>
      <c r="AA469" s="119" t="s">
        <v>594</v>
      </c>
      <c r="AB469" s="119" t="s">
        <v>495</v>
      </c>
      <c r="AC469" s="119" t="s">
        <v>56</v>
      </c>
      <c r="AD469" s="119" t="s">
        <v>56</v>
      </c>
      <c r="AE469" s="119" t="s">
        <v>56</v>
      </c>
      <c r="AF469" s="119" t="s">
        <v>56</v>
      </c>
      <c r="AG469" s="119" t="s">
        <v>56</v>
      </c>
      <c r="AH469" s="119" t="s">
        <v>56</v>
      </c>
      <c r="AI469" s="119" t="s">
        <v>56</v>
      </c>
      <c r="AJ469" s="119" t="s">
        <v>56</v>
      </c>
      <c r="AK469" s="119" t="s">
        <v>56</v>
      </c>
      <c r="AL469" s="119" t="s">
        <v>56</v>
      </c>
      <c r="AM469" s="119">
        <v>0</v>
      </c>
      <c r="AN469" s="119">
        <v>1</v>
      </c>
      <c r="AO469" s="119">
        <v>3</v>
      </c>
      <c r="AP469" s="119">
        <v>3</v>
      </c>
      <c r="AQ469" s="119">
        <v>2</v>
      </c>
      <c r="AR469" s="119">
        <v>0</v>
      </c>
      <c r="AS469" s="119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119">
        <v>0</v>
      </c>
      <c r="AZ469" s="119">
        <v>0</v>
      </c>
      <c r="BA469" s="119">
        <v>0</v>
      </c>
      <c r="BB469" s="119">
        <v>0</v>
      </c>
      <c r="BC469" s="119">
        <v>0</v>
      </c>
      <c r="BD469" s="119">
        <v>0</v>
      </c>
      <c r="BE469" s="119">
        <v>0</v>
      </c>
      <c r="BF469" s="119">
        <v>0</v>
      </c>
      <c r="BG469" s="119">
        <v>0</v>
      </c>
      <c r="BH469" s="119">
        <v>14.9</v>
      </c>
      <c r="BI469" s="119" t="s">
        <v>55</v>
      </c>
      <c r="BJ469" s="119" t="s">
        <v>55</v>
      </c>
      <c r="BK469" s="119" t="s">
        <v>55</v>
      </c>
      <c r="BL469" s="119">
        <v>0</v>
      </c>
      <c r="BM469" s="119" t="s">
        <v>545</v>
      </c>
    </row>
    <row r="470" spans="1:65" s="119" customFormat="1" ht="11.4" x14ac:dyDescent="0.2">
      <c r="A470" s="119" t="s">
        <v>135</v>
      </c>
      <c r="B470" s="119">
        <v>7</v>
      </c>
      <c r="C470" s="119">
        <v>0</v>
      </c>
      <c r="D470" s="119">
        <v>7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100</v>
      </c>
      <c r="Q470" s="119">
        <v>0</v>
      </c>
      <c r="R470" s="119">
        <v>0</v>
      </c>
      <c r="S470" s="119">
        <v>0</v>
      </c>
      <c r="T470" s="119">
        <v>0</v>
      </c>
      <c r="U470" s="119">
        <v>0</v>
      </c>
      <c r="V470" s="119">
        <v>0</v>
      </c>
      <c r="W470" s="119">
        <v>0</v>
      </c>
      <c r="X470" s="119">
        <v>0</v>
      </c>
      <c r="Y470" s="119">
        <v>0</v>
      </c>
      <c r="Z470" s="119">
        <v>0</v>
      </c>
      <c r="AA470" s="119" t="s">
        <v>56</v>
      </c>
      <c r="AB470" s="119" t="s">
        <v>249</v>
      </c>
      <c r="AC470" s="119" t="s">
        <v>56</v>
      </c>
      <c r="AD470" s="119" t="s">
        <v>56</v>
      </c>
      <c r="AE470" s="119" t="s">
        <v>56</v>
      </c>
      <c r="AF470" s="119" t="s">
        <v>56</v>
      </c>
      <c r="AG470" s="119" t="s">
        <v>56</v>
      </c>
      <c r="AH470" s="119" t="s">
        <v>56</v>
      </c>
      <c r="AI470" s="119" t="s">
        <v>56</v>
      </c>
      <c r="AJ470" s="119" t="s">
        <v>56</v>
      </c>
      <c r="AK470" s="119" t="s">
        <v>56</v>
      </c>
      <c r="AL470" s="119" t="s">
        <v>56</v>
      </c>
      <c r="AM470" s="119">
        <v>0</v>
      </c>
      <c r="AN470" s="119">
        <v>2</v>
      </c>
      <c r="AO470" s="119">
        <v>4</v>
      </c>
      <c r="AP470" s="119">
        <v>0</v>
      </c>
      <c r="AQ470" s="119">
        <v>1</v>
      </c>
      <c r="AR470" s="119">
        <v>0</v>
      </c>
      <c r="AS470" s="119">
        <v>0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119">
        <v>0</v>
      </c>
      <c r="AZ470" s="119">
        <v>0</v>
      </c>
      <c r="BA470" s="119">
        <v>0</v>
      </c>
      <c r="BB470" s="119">
        <v>0</v>
      </c>
      <c r="BC470" s="119">
        <v>0</v>
      </c>
      <c r="BD470" s="119">
        <v>0</v>
      </c>
      <c r="BE470" s="119">
        <v>0</v>
      </c>
      <c r="BF470" s="119">
        <v>0</v>
      </c>
      <c r="BG470" s="119">
        <v>0</v>
      </c>
      <c r="BH470" s="119">
        <v>12.9</v>
      </c>
      <c r="BI470" s="119" t="s">
        <v>55</v>
      </c>
      <c r="BJ470" s="119" t="s">
        <v>55</v>
      </c>
      <c r="BK470" s="119" t="s">
        <v>55</v>
      </c>
      <c r="BL470" s="119">
        <v>0</v>
      </c>
      <c r="BM470" s="119" t="s">
        <v>544</v>
      </c>
    </row>
    <row r="471" spans="1:65" s="119" customFormat="1" ht="11.4" x14ac:dyDescent="0.2">
      <c r="A471" s="119" t="s">
        <v>135</v>
      </c>
      <c r="B471" s="119">
        <v>3</v>
      </c>
      <c r="C471" s="119">
        <v>1</v>
      </c>
      <c r="D471" s="119">
        <v>2</v>
      </c>
      <c r="E471" s="119">
        <v>0</v>
      </c>
      <c r="F471" s="119">
        <v>0</v>
      </c>
      <c r="G471" s="119">
        <v>0</v>
      </c>
      <c r="H471" s="119">
        <v>0</v>
      </c>
      <c r="I471" s="119">
        <v>0</v>
      </c>
      <c r="J471" s="119">
        <v>0</v>
      </c>
      <c r="K471" s="119">
        <v>0</v>
      </c>
      <c r="L471" s="119">
        <v>0</v>
      </c>
      <c r="M471" s="119">
        <v>0</v>
      </c>
      <c r="N471" s="119">
        <v>0</v>
      </c>
      <c r="O471" s="119">
        <v>33.33</v>
      </c>
      <c r="P471" s="119">
        <v>66.67</v>
      </c>
      <c r="Q471" s="119">
        <v>0</v>
      </c>
      <c r="R471" s="119">
        <v>0</v>
      </c>
      <c r="S471" s="119">
        <v>0</v>
      </c>
      <c r="T471" s="119">
        <v>0</v>
      </c>
      <c r="U471" s="119">
        <v>0</v>
      </c>
      <c r="V471" s="119">
        <v>0</v>
      </c>
      <c r="W471" s="119">
        <v>0</v>
      </c>
      <c r="X471" s="119">
        <v>0</v>
      </c>
      <c r="Y471" s="119">
        <v>0</v>
      </c>
      <c r="Z471" s="119">
        <v>0</v>
      </c>
      <c r="AA471" s="119" t="s">
        <v>619</v>
      </c>
      <c r="AB471" s="119" t="s">
        <v>509</v>
      </c>
      <c r="AC471" s="119" t="s">
        <v>56</v>
      </c>
      <c r="AD471" s="119" t="s">
        <v>56</v>
      </c>
      <c r="AE471" s="119" t="s">
        <v>56</v>
      </c>
      <c r="AF471" s="119" t="s">
        <v>56</v>
      </c>
      <c r="AG471" s="119" t="s">
        <v>56</v>
      </c>
      <c r="AH471" s="119" t="s">
        <v>56</v>
      </c>
      <c r="AI471" s="119" t="s">
        <v>56</v>
      </c>
      <c r="AJ471" s="119" t="s">
        <v>56</v>
      </c>
      <c r="AK471" s="119" t="s">
        <v>56</v>
      </c>
      <c r="AL471" s="119" t="s">
        <v>56</v>
      </c>
      <c r="AM471" s="119">
        <v>1</v>
      </c>
      <c r="AN471" s="119">
        <v>0</v>
      </c>
      <c r="AO471" s="119">
        <v>1</v>
      </c>
      <c r="AP471" s="119">
        <v>0</v>
      </c>
      <c r="AQ471" s="119">
        <v>0</v>
      </c>
      <c r="AR471" s="119">
        <v>1</v>
      </c>
      <c r="AS471" s="119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119">
        <v>0</v>
      </c>
      <c r="AZ471" s="119">
        <v>0</v>
      </c>
      <c r="BA471" s="119">
        <v>0</v>
      </c>
      <c r="BB471" s="119">
        <v>0</v>
      </c>
      <c r="BC471" s="119">
        <v>0</v>
      </c>
      <c r="BD471" s="119">
        <v>0</v>
      </c>
      <c r="BE471" s="119">
        <v>0</v>
      </c>
      <c r="BF471" s="119">
        <v>0</v>
      </c>
      <c r="BG471" s="119">
        <v>0</v>
      </c>
      <c r="BH471" s="119">
        <v>14.3</v>
      </c>
      <c r="BI471" s="119" t="s">
        <v>55</v>
      </c>
      <c r="BJ471" s="119" t="s">
        <v>55</v>
      </c>
      <c r="BK471" s="119" t="s">
        <v>55</v>
      </c>
      <c r="BL471" s="119">
        <v>0</v>
      </c>
      <c r="BM471" s="119" t="s">
        <v>545</v>
      </c>
    </row>
    <row r="472" spans="1:65" s="119" customFormat="1" ht="11.4" x14ac:dyDescent="0.2">
      <c r="A472" s="119" t="s">
        <v>136</v>
      </c>
      <c r="B472" s="119">
        <v>9</v>
      </c>
      <c r="C472" s="119">
        <v>1</v>
      </c>
      <c r="D472" s="119">
        <v>8</v>
      </c>
      <c r="E472" s="119">
        <v>0</v>
      </c>
      <c r="F472" s="119">
        <v>0</v>
      </c>
      <c r="G472" s="119">
        <v>0</v>
      </c>
      <c r="H472" s="119">
        <v>0</v>
      </c>
      <c r="I472" s="119">
        <v>0</v>
      </c>
      <c r="J472" s="119">
        <v>0</v>
      </c>
      <c r="K472" s="119">
        <v>0</v>
      </c>
      <c r="L472" s="119">
        <v>0</v>
      </c>
      <c r="M472" s="119">
        <v>0</v>
      </c>
      <c r="N472" s="119">
        <v>0</v>
      </c>
      <c r="O472" s="119">
        <v>11.11</v>
      </c>
      <c r="P472" s="119">
        <v>88.89</v>
      </c>
      <c r="Q472" s="119">
        <v>0</v>
      </c>
      <c r="R472" s="119">
        <v>0</v>
      </c>
      <c r="S472" s="119">
        <v>0</v>
      </c>
      <c r="T472" s="119">
        <v>0</v>
      </c>
      <c r="U472" s="119">
        <v>0</v>
      </c>
      <c r="V472" s="119">
        <v>0</v>
      </c>
      <c r="W472" s="119">
        <v>0</v>
      </c>
      <c r="X472" s="119">
        <v>0</v>
      </c>
      <c r="Y472" s="119">
        <v>0</v>
      </c>
      <c r="Z472" s="119">
        <v>0</v>
      </c>
      <c r="AA472" s="119" t="s">
        <v>491</v>
      </c>
      <c r="AB472" s="119" t="s">
        <v>184</v>
      </c>
      <c r="AC472" s="119" t="s">
        <v>56</v>
      </c>
      <c r="AD472" s="119" t="s">
        <v>56</v>
      </c>
      <c r="AE472" s="119" t="s">
        <v>56</v>
      </c>
      <c r="AF472" s="119" t="s">
        <v>56</v>
      </c>
      <c r="AG472" s="119" t="s">
        <v>56</v>
      </c>
      <c r="AH472" s="119" t="s">
        <v>56</v>
      </c>
      <c r="AI472" s="119" t="s">
        <v>56</v>
      </c>
      <c r="AJ472" s="119" t="s">
        <v>56</v>
      </c>
      <c r="AK472" s="119" t="s">
        <v>56</v>
      </c>
      <c r="AL472" s="119" t="s">
        <v>56</v>
      </c>
      <c r="AM472" s="119">
        <v>0</v>
      </c>
      <c r="AN472" s="119">
        <v>0</v>
      </c>
      <c r="AO472" s="119">
        <v>3</v>
      </c>
      <c r="AP472" s="119">
        <v>4</v>
      </c>
      <c r="AQ472" s="119">
        <v>2</v>
      </c>
      <c r="AR472" s="119">
        <v>0</v>
      </c>
      <c r="AS472" s="119">
        <v>0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119">
        <v>0</v>
      </c>
      <c r="AZ472" s="119">
        <v>0</v>
      </c>
      <c r="BA472" s="119">
        <v>0</v>
      </c>
      <c r="BB472" s="119">
        <v>0</v>
      </c>
      <c r="BC472" s="119">
        <v>0</v>
      </c>
      <c r="BD472" s="119">
        <v>0</v>
      </c>
      <c r="BE472" s="119">
        <v>0</v>
      </c>
      <c r="BF472" s="119">
        <v>0</v>
      </c>
      <c r="BG472" s="119">
        <v>0</v>
      </c>
      <c r="BH472" s="119">
        <v>16.7</v>
      </c>
      <c r="BI472" s="119" t="s">
        <v>55</v>
      </c>
      <c r="BJ472" s="119" t="s">
        <v>55</v>
      </c>
      <c r="BK472" s="119" t="s">
        <v>55</v>
      </c>
      <c r="BL472" s="119">
        <v>0</v>
      </c>
      <c r="BM472" s="119" t="s">
        <v>544</v>
      </c>
    </row>
    <row r="473" spans="1:65" s="119" customFormat="1" ht="11.4" x14ac:dyDescent="0.2">
      <c r="A473" s="119" t="s">
        <v>136</v>
      </c>
      <c r="B473" s="119">
        <v>5</v>
      </c>
      <c r="C473" s="119">
        <v>0</v>
      </c>
      <c r="D473" s="119">
        <v>5</v>
      </c>
      <c r="E473" s="119">
        <v>0</v>
      </c>
      <c r="F473" s="119">
        <v>0</v>
      </c>
      <c r="G473" s="119">
        <v>0</v>
      </c>
      <c r="H473" s="119">
        <v>0</v>
      </c>
      <c r="I473" s="119">
        <v>0</v>
      </c>
      <c r="J473" s="119">
        <v>0</v>
      </c>
      <c r="K473" s="119">
        <v>0</v>
      </c>
      <c r="L473" s="119">
        <v>0</v>
      </c>
      <c r="M473" s="119">
        <v>0</v>
      </c>
      <c r="N473" s="119">
        <v>0</v>
      </c>
      <c r="O473" s="119">
        <v>0</v>
      </c>
      <c r="P473" s="119">
        <v>100</v>
      </c>
      <c r="Q473" s="119">
        <v>0</v>
      </c>
      <c r="R473" s="119">
        <v>0</v>
      </c>
      <c r="S473" s="119">
        <v>0</v>
      </c>
      <c r="T473" s="119">
        <v>0</v>
      </c>
      <c r="U473" s="119">
        <v>0</v>
      </c>
      <c r="V473" s="119">
        <v>0</v>
      </c>
      <c r="W473" s="119">
        <v>0</v>
      </c>
      <c r="X473" s="119">
        <v>0</v>
      </c>
      <c r="Y473" s="119">
        <v>0</v>
      </c>
      <c r="Z473" s="119">
        <v>0</v>
      </c>
      <c r="AA473" s="119" t="s">
        <v>56</v>
      </c>
      <c r="AB473" s="119" t="s">
        <v>465</v>
      </c>
      <c r="AC473" s="119" t="s">
        <v>56</v>
      </c>
      <c r="AD473" s="119" t="s">
        <v>56</v>
      </c>
      <c r="AE473" s="119" t="s">
        <v>56</v>
      </c>
      <c r="AF473" s="119" t="s">
        <v>56</v>
      </c>
      <c r="AG473" s="119" t="s">
        <v>56</v>
      </c>
      <c r="AH473" s="119" t="s">
        <v>56</v>
      </c>
      <c r="AI473" s="119" t="s">
        <v>56</v>
      </c>
      <c r="AJ473" s="119" t="s">
        <v>56</v>
      </c>
      <c r="AK473" s="119" t="s">
        <v>56</v>
      </c>
      <c r="AL473" s="119" t="s">
        <v>56</v>
      </c>
      <c r="AM473" s="119">
        <v>0</v>
      </c>
      <c r="AN473" s="119">
        <v>0</v>
      </c>
      <c r="AO473" s="119">
        <v>1</v>
      </c>
      <c r="AP473" s="119">
        <v>2</v>
      </c>
      <c r="AQ473" s="119">
        <v>1</v>
      </c>
      <c r="AR473" s="119">
        <v>1</v>
      </c>
      <c r="AS473" s="119">
        <v>0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119">
        <v>0</v>
      </c>
      <c r="AZ473" s="119">
        <v>0</v>
      </c>
      <c r="BA473" s="119">
        <v>0</v>
      </c>
      <c r="BB473" s="119">
        <v>0</v>
      </c>
      <c r="BC473" s="119">
        <v>0</v>
      </c>
      <c r="BD473" s="119">
        <v>0</v>
      </c>
      <c r="BE473" s="119">
        <v>0</v>
      </c>
      <c r="BF473" s="119">
        <v>0</v>
      </c>
      <c r="BG473" s="119">
        <v>0</v>
      </c>
      <c r="BH473" s="119">
        <v>20.399999999999999</v>
      </c>
      <c r="BI473" s="119" t="s">
        <v>55</v>
      </c>
      <c r="BJ473" s="119" t="s">
        <v>55</v>
      </c>
      <c r="BK473" s="119" t="s">
        <v>55</v>
      </c>
      <c r="BL473" s="119">
        <v>0</v>
      </c>
      <c r="BM473" s="119" t="s">
        <v>545</v>
      </c>
    </row>
    <row r="474" spans="1:65" s="119" customFormat="1" ht="11.4" x14ac:dyDescent="0.2">
      <c r="A474" s="119" t="s">
        <v>137</v>
      </c>
      <c r="B474" s="119">
        <v>11</v>
      </c>
      <c r="C474" s="119">
        <v>0</v>
      </c>
      <c r="D474" s="119">
        <v>11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0</v>
      </c>
      <c r="P474" s="119">
        <v>100</v>
      </c>
      <c r="Q474" s="119">
        <v>0</v>
      </c>
      <c r="R474" s="119">
        <v>0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 t="s">
        <v>56</v>
      </c>
      <c r="AB474" s="119" t="s">
        <v>177</v>
      </c>
      <c r="AC474" s="119" t="s">
        <v>56</v>
      </c>
      <c r="AD474" s="119" t="s">
        <v>56</v>
      </c>
      <c r="AE474" s="119" t="s">
        <v>56</v>
      </c>
      <c r="AF474" s="119" t="s">
        <v>56</v>
      </c>
      <c r="AG474" s="119" t="s">
        <v>56</v>
      </c>
      <c r="AH474" s="119" t="s">
        <v>56</v>
      </c>
      <c r="AI474" s="119" t="s">
        <v>56</v>
      </c>
      <c r="AJ474" s="119" t="s">
        <v>56</v>
      </c>
      <c r="AK474" s="119" t="s">
        <v>56</v>
      </c>
      <c r="AL474" s="119" t="s">
        <v>56</v>
      </c>
      <c r="AM474" s="119">
        <v>0</v>
      </c>
      <c r="AN474" s="119">
        <v>0</v>
      </c>
      <c r="AO474" s="119">
        <v>4</v>
      </c>
      <c r="AP474" s="119">
        <v>4</v>
      </c>
      <c r="AQ474" s="119">
        <v>2</v>
      </c>
      <c r="AR474" s="119">
        <v>1</v>
      </c>
      <c r="AS474" s="119">
        <v>0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119">
        <v>0</v>
      </c>
      <c r="AZ474" s="119">
        <v>0</v>
      </c>
      <c r="BA474" s="119">
        <v>0</v>
      </c>
      <c r="BB474" s="119">
        <v>0</v>
      </c>
      <c r="BC474" s="119">
        <v>0</v>
      </c>
      <c r="BD474" s="119">
        <v>0</v>
      </c>
      <c r="BE474" s="119">
        <v>0</v>
      </c>
      <c r="BF474" s="119">
        <v>0</v>
      </c>
      <c r="BG474" s="119">
        <v>0</v>
      </c>
      <c r="BH474" s="119">
        <v>17.399999999999999</v>
      </c>
      <c r="BI474" s="119">
        <v>15.5</v>
      </c>
      <c r="BJ474" s="119">
        <v>23.1</v>
      </c>
      <c r="BK474" s="119">
        <v>27.3</v>
      </c>
      <c r="BL474" s="119">
        <v>0</v>
      </c>
      <c r="BM474" s="119" t="s">
        <v>544</v>
      </c>
    </row>
    <row r="475" spans="1:65" s="119" customFormat="1" ht="11.4" x14ac:dyDescent="0.2">
      <c r="A475" s="119" t="s">
        <v>137</v>
      </c>
      <c r="B475" s="119">
        <v>6</v>
      </c>
      <c r="C475" s="119">
        <v>0</v>
      </c>
      <c r="D475" s="119">
        <v>6</v>
      </c>
      <c r="E475" s="119">
        <v>0</v>
      </c>
      <c r="F475" s="119">
        <v>0</v>
      </c>
      <c r="G475" s="119">
        <v>0</v>
      </c>
      <c r="H475" s="119">
        <v>0</v>
      </c>
      <c r="I475" s="119">
        <v>0</v>
      </c>
      <c r="J475" s="119">
        <v>0</v>
      </c>
      <c r="K475" s="119">
        <v>0</v>
      </c>
      <c r="L475" s="119">
        <v>0</v>
      </c>
      <c r="M475" s="119">
        <v>0</v>
      </c>
      <c r="N475" s="119">
        <v>0</v>
      </c>
      <c r="O475" s="119">
        <v>0</v>
      </c>
      <c r="P475" s="119">
        <v>100</v>
      </c>
      <c r="Q475" s="119">
        <v>0</v>
      </c>
      <c r="R475" s="119">
        <v>0</v>
      </c>
      <c r="S475" s="119">
        <v>0</v>
      </c>
      <c r="T475" s="119">
        <v>0</v>
      </c>
      <c r="U475" s="119">
        <v>0</v>
      </c>
      <c r="V475" s="119">
        <v>0</v>
      </c>
      <c r="W475" s="119">
        <v>0</v>
      </c>
      <c r="X475" s="119">
        <v>0</v>
      </c>
      <c r="Y475" s="119">
        <v>0</v>
      </c>
      <c r="Z475" s="119">
        <v>0</v>
      </c>
      <c r="AA475" s="119" t="s">
        <v>56</v>
      </c>
      <c r="AB475" s="119" t="s">
        <v>494</v>
      </c>
      <c r="AC475" s="119" t="s">
        <v>56</v>
      </c>
      <c r="AD475" s="119" t="s">
        <v>56</v>
      </c>
      <c r="AE475" s="119" t="s">
        <v>56</v>
      </c>
      <c r="AF475" s="119" t="s">
        <v>56</v>
      </c>
      <c r="AG475" s="119" t="s">
        <v>56</v>
      </c>
      <c r="AH475" s="119" t="s">
        <v>56</v>
      </c>
      <c r="AI475" s="119" t="s">
        <v>56</v>
      </c>
      <c r="AJ475" s="119" t="s">
        <v>56</v>
      </c>
      <c r="AK475" s="119" t="s">
        <v>56</v>
      </c>
      <c r="AL475" s="119" t="s">
        <v>56</v>
      </c>
      <c r="AM475" s="119">
        <v>0</v>
      </c>
      <c r="AN475" s="119">
        <v>1</v>
      </c>
      <c r="AO475" s="119">
        <v>2</v>
      </c>
      <c r="AP475" s="119">
        <v>1</v>
      </c>
      <c r="AQ475" s="119">
        <v>2</v>
      </c>
      <c r="AR475" s="119">
        <v>0</v>
      </c>
      <c r="AS475" s="119">
        <v>0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119">
        <v>0</v>
      </c>
      <c r="AZ475" s="119">
        <v>0</v>
      </c>
      <c r="BA475" s="119">
        <v>0</v>
      </c>
      <c r="BB475" s="119">
        <v>0</v>
      </c>
      <c r="BC475" s="119">
        <v>0</v>
      </c>
      <c r="BD475" s="119">
        <v>0</v>
      </c>
      <c r="BE475" s="119">
        <v>0</v>
      </c>
      <c r="BF475" s="119">
        <v>0</v>
      </c>
      <c r="BG475" s="119">
        <v>0</v>
      </c>
      <c r="BH475" s="119">
        <v>15.6</v>
      </c>
      <c r="BI475" s="119" t="s">
        <v>55</v>
      </c>
      <c r="BJ475" s="119" t="s">
        <v>55</v>
      </c>
      <c r="BK475" s="119" t="s">
        <v>55</v>
      </c>
      <c r="BL475" s="119">
        <v>0</v>
      </c>
      <c r="BM475" s="119" t="s">
        <v>545</v>
      </c>
    </row>
    <row r="476" spans="1:65" s="119" customFormat="1" ht="11.4" x14ac:dyDescent="0.2">
      <c r="A476" s="119" t="s">
        <v>138</v>
      </c>
      <c r="B476" s="119">
        <v>10</v>
      </c>
      <c r="C476" s="119">
        <v>1</v>
      </c>
      <c r="D476" s="119">
        <v>9</v>
      </c>
      <c r="E476" s="119">
        <v>0</v>
      </c>
      <c r="F476" s="119">
        <v>0</v>
      </c>
      <c r="G476" s="119">
        <v>0</v>
      </c>
      <c r="H476" s="119">
        <v>0</v>
      </c>
      <c r="I476" s="119">
        <v>0</v>
      </c>
      <c r="J476" s="119">
        <v>0</v>
      </c>
      <c r="K476" s="119">
        <v>0</v>
      </c>
      <c r="L476" s="119">
        <v>0</v>
      </c>
      <c r="M476" s="119">
        <v>0</v>
      </c>
      <c r="N476" s="119">
        <v>0</v>
      </c>
      <c r="O476" s="119">
        <v>10</v>
      </c>
      <c r="P476" s="119">
        <v>90</v>
      </c>
      <c r="Q476" s="119">
        <v>0</v>
      </c>
      <c r="R476" s="119">
        <v>0</v>
      </c>
      <c r="S476" s="119">
        <v>0</v>
      </c>
      <c r="T476" s="119">
        <v>0</v>
      </c>
      <c r="U476" s="119">
        <v>0</v>
      </c>
      <c r="V476" s="119">
        <v>0</v>
      </c>
      <c r="W476" s="119">
        <v>0</v>
      </c>
      <c r="X476" s="119">
        <v>0</v>
      </c>
      <c r="Y476" s="119">
        <v>0</v>
      </c>
      <c r="Z476" s="119">
        <v>0</v>
      </c>
      <c r="AA476" s="119" t="s">
        <v>500</v>
      </c>
      <c r="AB476" s="119" t="s">
        <v>516</v>
      </c>
      <c r="AC476" s="119" t="s">
        <v>56</v>
      </c>
      <c r="AD476" s="119" t="s">
        <v>56</v>
      </c>
      <c r="AE476" s="119" t="s">
        <v>56</v>
      </c>
      <c r="AF476" s="119" t="s">
        <v>56</v>
      </c>
      <c r="AG476" s="119" t="s">
        <v>56</v>
      </c>
      <c r="AH476" s="119" t="s">
        <v>56</v>
      </c>
      <c r="AI476" s="119" t="s">
        <v>56</v>
      </c>
      <c r="AJ476" s="119" t="s">
        <v>56</v>
      </c>
      <c r="AK476" s="119" t="s">
        <v>56</v>
      </c>
      <c r="AL476" s="119" t="s">
        <v>56</v>
      </c>
      <c r="AM476" s="119">
        <v>0</v>
      </c>
      <c r="AN476" s="119">
        <v>1</v>
      </c>
      <c r="AO476" s="119">
        <v>3</v>
      </c>
      <c r="AP476" s="119">
        <v>5</v>
      </c>
      <c r="AQ476" s="119">
        <v>0</v>
      </c>
      <c r="AR476" s="119">
        <v>1</v>
      </c>
      <c r="AS476" s="119">
        <v>0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119">
        <v>0</v>
      </c>
      <c r="AZ476" s="119">
        <v>0</v>
      </c>
      <c r="BA476" s="119">
        <v>0</v>
      </c>
      <c r="BB476" s="119">
        <v>0</v>
      </c>
      <c r="BC476" s="119">
        <v>0</v>
      </c>
      <c r="BD476" s="119">
        <v>0</v>
      </c>
      <c r="BE476" s="119">
        <v>0</v>
      </c>
      <c r="BF476" s="119">
        <v>0</v>
      </c>
      <c r="BG476" s="119">
        <v>0</v>
      </c>
      <c r="BH476" s="119">
        <v>15.7</v>
      </c>
      <c r="BI476" s="119" t="s">
        <v>55</v>
      </c>
      <c r="BJ476" s="119" t="s">
        <v>55</v>
      </c>
      <c r="BK476" s="119" t="s">
        <v>55</v>
      </c>
      <c r="BL476" s="119">
        <v>0</v>
      </c>
      <c r="BM476" s="119" t="s">
        <v>544</v>
      </c>
    </row>
    <row r="477" spans="1:65" s="119" customFormat="1" ht="11.4" x14ac:dyDescent="0.2">
      <c r="A477" s="119" t="s">
        <v>138</v>
      </c>
      <c r="B477" s="119">
        <v>4</v>
      </c>
      <c r="C477" s="119">
        <v>0</v>
      </c>
      <c r="D477" s="119">
        <v>4</v>
      </c>
      <c r="E477" s="119">
        <v>0</v>
      </c>
      <c r="F477" s="119">
        <v>0</v>
      </c>
      <c r="G477" s="119">
        <v>0</v>
      </c>
      <c r="H477" s="119">
        <v>0</v>
      </c>
      <c r="I477" s="119">
        <v>0</v>
      </c>
      <c r="J477" s="119">
        <v>0</v>
      </c>
      <c r="K477" s="119">
        <v>0</v>
      </c>
      <c r="L477" s="119">
        <v>0</v>
      </c>
      <c r="M477" s="119">
        <v>0</v>
      </c>
      <c r="N477" s="119">
        <v>0</v>
      </c>
      <c r="O477" s="119">
        <v>0</v>
      </c>
      <c r="P477" s="119">
        <v>100</v>
      </c>
      <c r="Q477" s="119">
        <v>0</v>
      </c>
      <c r="R477" s="119">
        <v>0</v>
      </c>
      <c r="S477" s="119">
        <v>0</v>
      </c>
      <c r="T477" s="119">
        <v>0</v>
      </c>
      <c r="U477" s="119">
        <v>0</v>
      </c>
      <c r="V477" s="119">
        <v>0</v>
      </c>
      <c r="W477" s="119">
        <v>0</v>
      </c>
      <c r="X477" s="119">
        <v>0</v>
      </c>
      <c r="Y477" s="119">
        <v>0</v>
      </c>
      <c r="Z477" s="119">
        <v>0</v>
      </c>
      <c r="AA477" s="119" t="s">
        <v>56</v>
      </c>
      <c r="AB477" s="119" t="s">
        <v>510</v>
      </c>
      <c r="AC477" s="119" t="s">
        <v>56</v>
      </c>
      <c r="AD477" s="119" t="s">
        <v>56</v>
      </c>
      <c r="AE477" s="119" t="s">
        <v>56</v>
      </c>
      <c r="AF477" s="119" t="s">
        <v>56</v>
      </c>
      <c r="AG477" s="119" t="s">
        <v>56</v>
      </c>
      <c r="AH477" s="119" t="s">
        <v>56</v>
      </c>
      <c r="AI477" s="119" t="s">
        <v>56</v>
      </c>
      <c r="AJ477" s="119" t="s">
        <v>56</v>
      </c>
      <c r="AK477" s="119" t="s">
        <v>56</v>
      </c>
      <c r="AL477" s="119" t="s">
        <v>56</v>
      </c>
      <c r="AM477" s="119">
        <v>0</v>
      </c>
      <c r="AN477" s="119">
        <v>0</v>
      </c>
      <c r="AO477" s="119">
        <v>2</v>
      </c>
      <c r="AP477" s="119">
        <v>1</v>
      </c>
      <c r="AQ477" s="119">
        <v>1</v>
      </c>
      <c r="AR477" s="119">
        <v>0</v>
      </c>
      <c r="AS477" s="119">
        <v>0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119">
        <v>0</v>
      </c>
      <c r="AZ477" s="119">
        <v>0</v>
      </c>
      <c r="BA477" s="119">
        <v>0</v>
      </c>
      <c r="BB477" s="119">
        <v>0</v>
      </c>
      <c r="BC477" s="119">
        <v>0</v>
      </c>
      <c r="BD477" s="119">
        <v>0</v>
      </c>
      <c r="BE477" s="119">
        <v>0</v>
      </c>
      <c r="BF477" s="119">
        <v>0</v>
      </c>
      <c r="BG477" s="119">
        <v>0</v>
      </c>
      <c r="BH477" s="119">
        <v>15.9</v>
      </c>
      <c r="BI477" s="119" t="s">
        <v>55</v>
      </c>
      <c r="BJ477" s="119" t="s">
        <v>55</v>
      </c>
      <c r="BK477" s="119" t="s">
        <v>55</v>
      </c>
      <c r="BL477" s="119">
        <v>0</v>
      </c>
      <c r="BM477" s="119" t="s">
        <v>545</v>
      </c>
    </row>
    <row r="478" spans="1:65" s="119" customFormat="1" ht="11.4" x14ac:dyDescent="0.2">
      <c r="A478" s="119" t="s">
        <v>139</v>
      </c>
      <c r="B478" s="119">
        <v>7</v>
      </c>
      <c r="C478" s="119">
        <v>1</v>
      </c>
      <c r="D478" s="119">
        <v>6</v>
      </c>
      <c r="E478" s="119">
        <v>0</v>
      </c>
      <c r="F478" s="119">
        <v>0</v>
      </c>
      <c r="G478" s="119">
        <v>0</v>
      </c>
      <c r="H478" s="119">
        <v>0</v>
      </c>
      <c r="I478" s="119">
        <v>0</v>
      </c>
      <c r="J478" s="119">
        <v>0</v>
      </c>
      <c r="K478" s="119">
        <v>0</v>
      </c>
      <c r="L478" s="119">
        <v>0</v>
      </c>
      <c r="M478" s="119">
        <v>0</v>
      </c>
      <c r="N478" s="119">
        <v>0</v>
      </c>
      <c r="O478" s="119">
        <v>14.29</v>
      </c>
      <c r="P478" s="119">
        <v>85.71</v>
      </c>
      <c r="Q478" s="119">
        <v>0</v>
      </c>
      <c r="R478" s="119">
        <v>0</v>
      </c>
      <c r="S478" s="119">
        <v>0</v>
      </c>
      <c r="T478" s="119">
        <v>0</v>
      </c>
      <c r="U478" s="119">
        <v>0</v>
      </c>
      <c r="V478" s="119">
        <v>0</v>
      </c>
      <c r="W478" s="119">
        <v>0</v>
      </c>
      <c r="X478" s="119">
        <v>0</v>
      </c>
      <c r="Y478" s="119">
        <v>0</v>
      </c>
      <c r="Z478" s="119">
        <v>0</v>
      </c>
      <c r="AA478" s="119" t="s">
        <v>462</v>
      </c>
      <c r="AB478" s="119" t="s">
        <v>533</v>
      </c>
      <c r="AC478" s="119" t="s">
        <v>56</v>
      </c>
      <c r="AD478" s="119" t="s">
        <v>56</v>
      </c>
      <c r="AE478" s="119" t="s">
        <v>56</v>
      </c>
      <c r="AF478" s="119" t="s">
        <v>56</v>
      </c>
      <c r="AG478" s="119" t="s">
        <v>56</v>
      </c>
      <c r="AH478" s="119" t="s">
        <v>56</v>
      </c>
      <c r="AI478" s="119" t="s">
        <v>56</v>
      </c>
      <c r="AJ478" s="119" t="s">
        <v>56</v>
      </c>
      <c r="AK478" s="119" t="s">
        <v>56</v>
      </c>
      <c r="AL478" s="119" t="s">
        <v>56</v>
      </c>
      <c r="AM478" s="119">
        <v>0</v>
      </c>
      <c r="AN478" s="119">
        <v>1</v>
      </c>
      <c r="AO478" s="119">
        <v>3</v>
      </c>
      <c r="AP478" s="119">
        <v>2</v>
      </c>
      <c r="AQ478" s="119">
        <v>1</v>
      </c>
      <c r="AR478" s="119">
        <v>0</v>
      </c>
      <c r="AS478" s="119">
        <v>0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119">
        <v>0</v>
      </c>
      <c r="AZ478" s="119">
        <v>0</v>
      </c>
      <c r="BA478" s="119">
        <v>0</v>
      </c>
      <c r="BB478" s="119">
        <v>0</v>
      </c>
      <c r="BC478" s="119">
        <v>0</v>
      </c>
      <c r="BD478" s="119">
        <v>0</v>
      </c>
      <c r="BE478" s="119">
        <v>0</v>
      </c>
      <c r="BF478" s="119">
        <v>0</v>
      </c>
      <c r="BG478" s="119">
        <v>0</v>
      </c>
      <c r="BH478" s="119">
        <v>14.5</v>
      </c>
      <c r="BI478" s="119" t="s">
        <v>55</v>
      </c>
      <c r="BJ478" s="119" t="s">
        <v>55</v>
      </c>
      <c r="BK478" s="119" t="s">
        <v>55</v>
      </c>
      <c r="BL478" s="119">
        <v>0</v>
      </c>
      <c r="BM478" s="119" t="s">
        <v>544</v>
      </c>
    </row>
    <row r="479" spans="1:65" s="119" customFormat="1" ht="11.4" x14ac:dyDescent="0.2">
      <c r="A479" s="119" t="s">
        <v>139</v>
      </c>
      <c r="B479" s="119">
        <v>12</v>
      </c>
      <c r="C479" s="119">
        <v>3</v>
      </c>
      <c r="D479" s="119">
        <v>7</v>
      </c>
      <c r="E479" s="119">
        <v>0</v>
      </c>
      <c r="F479" s="119">
        <v>2</v>
      </c>
      <c r="G479" s="119">
        <v>0</v>
      </c>
      <c r="H479" s="119">
        <v>0</v>
      </c>
      <c r="I479" s="119">
        <v>0</v>
      </c>
      <c r="J479" s="119">
        <v>0</v>
      </c>
      <c r="K479" s="119">
        <v>0</v>
      </c>
      <c r="L479" s="119">
        <v>0</v>
      </c>
      <c r="M479" s="119">
        <v>0</v>
      </c>
      <c r="N479" s="119">
        <v>0</v>
      </c>
      <c r="O479" s="119">
        <v>25</v>
      </c>
      <c r="P479" s="119">
        <v>58.33</v>
      </c>
      <c r="Q479" s="119">
        <v>0</v>
      </c>
      <c r="R479" s="119">
        <v>16.670000000000002</v>
      </c>
      <c r="S479" s="119">
        <v>0</v>
      </c>
      <c r="T479" s="119">
        <v>0</v>
      </c>
      <c r="U479" s="119">
        <v>0</v>
      </c>
      <c r="V479" s="119">
        <v>0</v>
      </c>
      <c r="W479" s="119">
        <v>0</v>
      </c>
      <c r="X479" s="119">
        <v>0</v>
      </c>
      <c r="Y479" s="119">
        <v>0</v>
      </c>
      <c r="Z479" s="119">
        <v>0</v>
      </c>
      <c r="AA479" s="119" t="s">
        <v>612</v>
      </c>
      <c r="AB479" s="119" t="s">
        <v>532</v>
      </c>
      <c r="AC479" s="119" t="s">
        <v>56</v>
      </c>
      <c r="AD479" s="119" t="s">
        <v>181</v>
      </c>
      <c r="AE479" s="119" t="s">
        <v>56</v>
      </c>
      <c r="AF479" s="119" t="s">
        <v>56</v>
      </c>
      <c r="AG479" s="119" t="s">
        <v>56</v>
      </c>
      <c r="AH479" s="119" t="s">
        <v>56</v>
      </c>
      <c r="AI479" s="119" t="s">
        <v>56</v>
      </c>
      <c r="AJ479" s="119" t="s">
        <v>56</v>
      </c>
      <c r="AK479" s="119" t="s">
        <v>56</v>
      </c>
      <c r="AL479" s="119" t="s">
        <v>56</v>
      </c>
      <c r="AM479" s="119">
        <v>1</v>
      </c>
      <c r="AN479" s="119">
        <v>1</v>
      </c>
      <c r="AO479" s="119">
        <v>3</v>
      </c>
      <c r="AP479" s="119">
        <v>6</v>
      </c>
      <c r="AQ479" s="119">
        <v>1</v>
      </c>
      <c r="AR479" s="119">
        <v>0</v>
      </c>
      <c r="AS479" s="119">
        <v>0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119">
        <v>0</v>
      </c>
      <c r="AZ479" s="119">
        <v>0</v>
      </c>
      <c r="BA479" s="119">
        <v>0</v>
      </c>
      <c r="BB479" s="119">
        <v>0</v>
      </c>
      <c r="BC479" s="119">
        <v>0</v>
      </c>
      <c r="BD479" s="119">
        <v>0</v>
      </c>
      <c r="BE479" s="119">
        <v>0</v>
      </c>
      <c r="BF479" s="119">
        <v>0</v>
      </c>
      <c r="BG479" s="119">
        <v>0</v>
      </c>
      <c r="BH479" s="119">
        <v>14.4</v>
      </c>
      <c r="BI479" s="119">
        <v>15.9</v>
      </c>
      <c r="BJ479" s="119">
        <v>19.100000000000001</v>
      </c>
      <c r="BK479" s="119">
        <v>22.7</v>
      </c>
      <c r="BL479" s="119">
        <v>0</v>
      </c>
      <c r="BM479" s="119" t="s">
        <v>545</v>
      </c>
    </row>
    <row r="480" spans="1:65" s="119" customFormat="1" ht="11.4" x14ac:dyDescent="0.2">
      <c r="A480" s="119" t="s">
        <v>140</v>
      </c>
      <c r="B480" s="119">
        <v>5</v>
      </c>
      <c r="C480" s="119">
        <v>0</v>
      </c>
      <c r="D480" s="119">
        <v>5</v>
      </c>
      <c r="E480" s="119">
        <v>0</v>
      </c>
      <c r="F480" s="119">
        <v>0</v>
      </c>
      <c r="G480" s="119">
        <v>0</v>
      </c>
      <c r="H480" s="119">
        <v>0</v>
      </c>
      <c r="I480" s="119">
        <v>0</v>
      </c>
      <c r="J480" s="119">
        <v>0</v>
      </c>
      <c r="K480" s="119">
        <v>0</v>
      </c>
      <c r="L480" s="119">
        <v>0</v>
      </c>
      <c r="M480" s="119">
        <v>0</v>
      </c>
      <c r="N480" s="119">
        <v>0</v>
      </c>
      <c r="O480" s="119">
        <v>0</v>
      </c>
      <c r="P480" s="119">
        <v>100</v>
      </c>
      <c r="Q480" s="119">
        <v>0</v>
      </c>
      <c r="R480" s="119">
        <v>0</v>
      </c>
      <c r="S480" s="119">
        <v>0</v>
      </c>
      <c r="T480" s="119">
        <v>0</v>
      </c>
      <c r="U480" s="119">
        <v>0</v>
      </c>
      <c r="V480" s="119">
        <v>0</v>
      </c>
      <c r="W480" s="119">
        <v>0</v>
      </c>
      <c r="X480" s="119">
        <v>0</v>
      </c>
      <c r="Y480" s="119">
        <v>0</v>
      </c>
      <c r="Z480" s="119">
        <v>0</v>
      </c>
      <c r="AA480" s="119" t="s">
        <v>56</v>
      </c>
      <c r="AB480" s="119" t="s">
        <v>493</v>
      </c>
      <c r="AC480" s="119" t="s">
        <v>56</v>
      </c>
      <c r="AD480" s="119" t="s">
        <v>56</v>
      </c>
      <c r="AE480" s="119" t="s">
        <v>56</v>
      </c>
      <c r="AF480" s="119" t="s">
        <v>56</v>
      </c>
      <c r="AG480" s="119" t="s">
        <v>56</v>
      </c>
      <c r="AH480" s="119" t="s">
        <v>56</v>
      </c>
      <c r="AI480" s="119" t="s">
        <v>56</v>
      </c>
      <c r="AJ480" s="119" t="s">
        <v>56</v>
      </c>
      <c r="AK480" s="119" t="s">
        <v>56</v>
      </c>
      <c r="AL480" s="119" t="s">
        <v>56</v>
      </c>
      <c r="AM480" s="119">
        <v>0</v>
      </c>
      <c r="AN480" s="119">
        <v>0</v>
      </c>
      <c r="AO480" s="119">
        <v>2</v>
      </c>
      <c r="AP480" s="119">
        <v>1</v>
      </c>
      <c r="AQ480" s="119">
        <v>2</v>
      </c>
      <c r="AR480" s="119">
        <v>0</v>
      </c>
      <c r="AS480" s="119">
        <v>0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119">
        <v>0</v>
      </c>
      <c r="AZ480" s="119">
        <v>0</v>
      </c>
      <c r="BA480" s="119">
        <v>0</v>
      </c>
      <c r="BB480" s="119">
        <v>0</v>
      </c>
      <c r="BC480" s="119">
        <v>0</v>
      </c>
      <c r="BD480" s="119">
        <v>0</v>
      </c>
      <c r="BE480" s="119">
        <v>0</v>
      </c>
      <c r="BF480" s="119">
        <v>0</v>
      </c>
      <c r="BG480" s="119">
        <v>0</v>
      </c>
      <c r="BH480" s="119">
        <v>16.7</v>
      </c>
      <c r="BI480" s="119" t="s">
        <v>55</v>
      </c>
      <c r="BJ480" s="119" t="s">
        <v>55</v>
      </c>
      <c r="BK480" s="119" t="s">
        <v>55</v>
      </c>
      <c r="BL480" s="119">
        <v>0</v>
      </c>
      <c r="BM480" s="119" t="s">
        <v>544</v>
      </c>
    </row>
    <row r="481" spans="1:65" s="119" customFormat="1" ht="11.4" x14ac:dyDescent="0.2">
      <c r="A481" s="119" t="s">
        <v>140</v>
      </c>
      <c r="B481" s="119">
        <v>3</v>
      </c>
      <c r="C481" s="119">
        <v>0</v>
      </c>
      <c r="D481" s="119">
        <v>3</v>
      </c>
      <c r="E481" s="119">
        <v>0</v>
      </c>
      <c r="F481" s="119">
        <v>0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0</v>
      </c>
      <c r="P481" s="119">
        <v>100</v>
      </c>
      <c r="Q481" s="119">
        <v>0</v>
      </c>
      <c r="R481" s="119">
        <v>0</v>
      </c>
      <c r="S481" s="119">
        <v>0</v>
      </c>
      <c r="T481" s="119">
        <v>0</v>
      </c>
      <c r="U481" s="119">
        <v>0</v>
      </c>
      <c r="V481" s="119">
        <v>0</v>
      </c>
      <c r="W481" s="119">
        <v>0</v>
      </c>
      <c r="X481" s="119">
        <v>0</v>
      </c>
      <c r="Y481" s="119">
        <v>0</v>
      </c>
      <c r="Z481" s="119">
        <v>0</v>
      </c>
      <c r="AA481" s="119" t="s">
        <v>56</v>
      </c>
      <c r="AB481" s="119" t="s">
        <v>528</v>
      </c>
      <c r="AC481" s="119" t="s">
        <v>56</v>
      </c>
      <c r="AD481" s="119" t="s">
        <v>56</v>
      </c>
      <c r="AE481" s="119" t="s">
        <v>56</v>
      </c>
      <c r="AF481" s="119" t="s">
        <v>56</v>
      </c>
      <c r="AG481" s="119" t="s">
        <v>56</v>
      </c>
      <c r="AH481" s="119" t="s">
        <v>56</v>
      </c>
      <c r="AI481" s="119" t="s">
        <v>56</v>
      </c>
      <c r="AJ481" s="119" t="s">
        <v>56</v>
      </c>
      <c r="AK481" s="119" t="s">
        <v>56</v>
      </c>
      <c r="AL481" s="119" t="s">
        <v>56</v>
      </c>
      <c r="AM481" s="119">
        <v>0</v>
      </c>
      <c r="AN481" s="119">
        <v>1</v>
      </c>
      <c r="AO481" s="119">
        <v>0</v>
      </c>
      <c r="AP481" s="119">
        <v>1</v>
      </c>
      <c r="AQ481" s="119">
        <v>0</v>
      </c>
      <c r="AR481" s="119">
        <v>1</v>
      </c>
      <c r="AS481" s="119">
        <v>0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119">
        <v>0</v>
      </c>
      <c r="AZ481" s="119">
        <v>0</v>
      </c>
      <c r="BA481" s="119">
        <v>0</v>
      </c>
      <c r="BB481" s="119">
        <v>0</v>
      </c>
      <c r="BC481" s="119">
        <v>0</v>
      </c>
      <c r="BD481" s="119">
        <v>0</v>
      </c>
      <c r="BE481" s="119">
        <v>0</v>
      </c>
      <c r="BF481" s="119">
        <v>0</v>
      </c>
      <c r="BG481" s="119">
        <v>0</v>
      </c>
      <c r="BH481" s="119">
        <v>18.3</v>
      </c>
      <c r="BI481" s="119" t="s">
        <v>55</v>
      </c>
      <c r="BJ481" s="119" t="s">
        <v>55</v>
      </c>
      <c r="BK481" s="119" t="s">
        <v>55</v>
      </c>
      <c r="BL481" s="119">
        <v>0</v>
      </c>
      <c r="BM481" s="119" t="s">
        <v>545</v>
      </c>
    </row>
    <row r="482" spans="1:65" s="119" customFormat="1" ht="11.4" x14ac:dyDescent="0.2">
      <c r="A482" s="119" t="s">
        <v>141</v>
      </c>
      <c r="B482" s="119">
        <v>7</v>
      </c>
      <c r="C482" s="119">
        <v>0</v>
      </c>
      <c r="D482" s="119">
        <v>7</v>
      </c>
      <c r="E482" s="119">
        <v>0</v>
      </c>
      <c r="F482" s="119">
        <v>0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0</v>
      </c>
      <c r="P482" s="119">
        <v>100</v>
      </c>
      <c r="Q482" s="119">
        <v>0</v>
      </c>
      <c r="R482" s="119">
        <v>0</v>
      </c>
      <c r="S482" s="119">
        <v>0</v>
      </c>
      <c r="T482" s="119">
        <v>0</v>
      </c>
      <c r="U482" s="119">
        <v>0</v>
      </c>
      <c r="V482" s="119">
        <v>0</v>
      </c>
      <c r="W482" s="119">
        <v>0</v>
      </c>
      <c r="X482" s="119">
        <v>0</v>
      </c>
      <c r="Y482" s="119">
        <v>0</v>
      </c>
      <c r="Z482" s="119">
        <v>0</v>
      </c>
      <c r="AA482" s="119" t="s">
        <v>56</v>
      </c>
      <c r="AB482" s="119" t="s">
        <v>571</v>
      </c>
      <c r="AC482" s="119" t="s">
        <v>56</v>
      </c>
      <c r="AD482" s="119" t="s">
        <v>56</v>
      </c>
      <c r="AE482" s="119" t="s">
        <v>56</v>
      </c>
      <c r="AF482" s="119" t="s">
        <v>56</v>
      </c>
      <c r="AG482" s="119" t="s">
        <v>56</v>
      </c>
      <c r="AH482" s="119" t="s">
        <v>56</v>
      </c>
      <c r="AI482" s="119" t="s">
        <v>56</v>
      </c>
      <c r="AJ482" s="119" t="s">
        <v>56</v>
      </c>
      <c r="AK482" s="119" t="s">
        <v>56</v>
      </c>
      <c r="AL482" s="119" t="s">
        <v>56</v>
      </c>
      <c r="AM482" s="119">
        <v>0</v>
      </c>
      <c r="AN482" s="119">
        <v>0</v>
      </c>
      <c r="AO482" s="119">
        <v>1</v>
      </c>
      <c r="AP482" s="119">
        <v>5</v>
      </c>
      <c r="AQ482" s="119">
        <v>1</v>
      </c>
      <c r="AR482" s="119">
        <v>0</v>
      </c>
      <c r="AS482" s="119">
        <v>0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119">
        <v>0</v>
      </c>
      <c r="AZ482" s="119">
        <v>0</v>
      </c>
      <c r="BA482" s="119">
        <v>0</v>
      </c>
      <c r="BB482" s="119">
        <v>0</v>
      </c>
      <c r="BC482" s="119">
        <v>0</v>
      </c>
      <c r="BD482" s="119">
        <v>0</v>
      </c>
      <c r="BE482" s="119">
        <v>0</v>
      </c>
      <c r="BF482" s="119">
        <v>0</v>
      </c>
      <c r="BG482" s="119">
        <v>0</v>
      </c>
      <c r="BH482" s="119">
        <v>16.899999999999999</v>
      </c>
      <c r="BI482" s="119" t="s">
        <v>55</v>
      </c>
      <c r="BJ482" s="119" t="s">
        <v>55</v>
      </c>
      <c r="BK482" s="119" t="s">
        <v>55</v>
      </c>
      <c r="BL482" s="119">
        <v>0</v>
      </c>
      <c r="BM482" s="119" t="s">
        <v>544</v>
      </c>
    </row>
    <row r="483" spans="1:65" s="119" customFormat="1" ht="11.4" x14ac:dyDescent="0.2">
      <c r="A483" s="119" t="s">
        <v>141</v>
      </c>
      <c r="B483" s="119">
        <v>8</v>
      </c>
      <c r="C483" s="119">
        <v>0</v>
      </c>
      <c r="D483" s="119">
        <v>8</v>
      </c>
      <c r="E483" s="119">
        <v>0</v>
      </c>
      <c r="F483" s="119">
        <v>0</v>
      </c>
      <c r="G483" s="119">
        <v>0</v>
      </c>
      <c r="H483" s="119">
        <v>0</v>
      </c>
      <c r="I483" s="119">
        <v>0</v>
      </c>
      <c r="J483" s="119">
        <v>0</v>
      </c>
      <c r="K483" s="119">
        <v>0</v>
      </c>
      <c r="L483" s="119">
        <v>0</v>
      </c>
      <c r="M483" s="119">
        <v>0</v>
      </c>
      <c r="N483" s="119">
        <v>0</v>
      </c>
      <c r="O483" s="119">
        <v>0</v>
      </c>
      <c r="P483" s="119">
        <v>100</v>
      </c>
      <c r="Q483" s="119">
        <v>0</v>
      </c>
      <c r="R483" s="119">
        <v>0</v>
      </c>
      <c r="S483" s="119">
        <v>0</v>
      </c>
      <c r="T483" s="119">
        <v>0</v>
      </c>
      <c r="U483" s="119">
        <v>0</v>
      </c>
      <c r="V483" s="119">
        <v>0</v>
      </c>
      <c r="W483" s="119">
        <v>0</v>
      </c>
      <c r="X483" s="119">
        <v>0</v>
      </c>
      <c r="Y483" s="119">
        <v>0</v>
      </c>
      <c r="Z483" s="119">
        <v>0</v>
      </c>
      <c r="AA483" s="119" t="s">
        <v>56</v>
      </c>
      <c r="AB483" s="119" t="s">
        <v>509</v>
      </c>
      <c r="AC483" s="119" t="s">
        <v>56</v>
      </c>
      <c r="AD483" s="119" t="s">
        <v>56</v>
      </c>
      <c r="AE483" s="119" t="s">
        <v>56</v>
      </c>
      <c r="AF483" s="119" t="s">
        <v>56</v>
      </c>
      <c r="AG483" s="119" t="s">
        <v>56</v>
      </c>
      <c r="AH483" s="119" t="s">
        <v>56</v>
      </c>
      <c r="AI483" s="119" t="s">
        <v>56</v>
      </c>
      <c r="AJ483" s="119" t="s">
        <v>56</v>
      </c>
      <c r="AK483" s="119" t="s">
        <v>56</v>
      </c>
      <c r="AL483" s="119" t="s">
        <v>56</v>
      </c>
      <c r="AM483" s="119">
        <v>0</v>
      </c>
      <c r="AN483" s="119">
        <v>0</v>
      </c>
      <c r="AO483" s="119">
        <v>3</v>
      </c>
      <c r="AP483" s="119">
        <v>0</v>
      </c>
      <c r="AQ483" s="119">
        <v>2</v>
      </c>
      <c r="AR483" s="119">
        <v>3</v>
      </c>
      <c r="AS483" s="119">
        <v>0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119">
        <v>0</v>
      </c>
      <c r="AZ483" s="119">
        <v>0</v>
      </c>
      <c r="BA483" s="119">
        <v>0</v>
      </c>
      <c r="BB483" s="119">
        <v>0</v>
      </c>
      <c r="BC483" s="119">
        <v>0</v>
      </c>
      <c r="BD483" s="119">
        <v>0</v>
      </c>
      <c r="BE483" s="119">
        <v>0</v>
      </c>
      <c r="BF483" s="119">
        <v>0</v>
      </c>
      <c r="BG483" s="119">
        <v>0</v>
      </c>
      <c r="BH483" s="119">
        <v>19.100000000000001</v>
      </c>
      <c r="BI483" s="119" t="s">
        <v>55</v>
      </c>
      <c r="BJ483" s="119" t="s">
        <v>55</v>
      </c>
      <c r="BK483" s="119" t="s">
        <v>55</v>
      </c>
      <c r="BL483" s="119">
        <v>0</v>
      </c>
      <c r="BM483" s="119" t="s">
        <v>545</v>
      </c>
    </row>
    <row r="484" spans="1:65" s="119" customFormat="1" ht="11.4" x14ac:dyDescent="0.2">
      <c r="A484" s="119" t="s">
        <v>143</v>
      </c>
      <c r="B484" s="119">
        <v>6</v>
      </c>
      <c r="C484" s="119">
        <v>1</v>
      </c>
      <c r="D484" s="119">
        <v>5</v>
      </c>
      <c r="E484" s="119">
        <v>0</v>
      </c>
      <c r="F484" s="119">
        <v>0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16.670000000000002</v>
      </c>
      <c r="P484" s="119">
        <v>83.33</v>
      </c>
      <c r="Q484" s="119">
        <v>0</v>
      </c>
      <c r="R484" s="119">
        <v>0</v>
      </c>
      <c r="S484" s="119">
        <v>0</v>
      </c>
      <c r="T484" s="119">
        <v>0</v>
      </c>
      <c r="U484" s="119">
        <v>0</v>
      </c>
      <c r="V484" s="119">
        <v>0</v>
      </c>
      <c r="W484" s="119">
        <v>0</v>
      </c>
      <c r="X484" s="119">
        <v>0</v>
      </c>
      <c r="Y484" s="119">
        <v>0</v>
      </c>
      <c r="Z484" s="119">
        <v>0</v>
      </c>
      <c r="AA484" s="119" t="s">
        <v>474</v>
      </c>
      <c r="AB484" s="119" t="s">
        <v>510</v>
      </c>
      <c r="AC484" s="119" t="s">
        <v>56</v>
      </c>
      <c r="AD484" s="119" t="s">
        <v>56</v>
      </c>
      <c r="AE484" s="119" t="s">
        <v>56</v>
      </c>
      <c r="AF484" s="119" t="s">
        <v>56</v>
      </c>
      <c r="AG484" s="119" t="s">
        <v>56</v>
      </c>
      <c r="AH484" s="119" t="s">
        <v>56</v>
      </c>
      <c r="AI484" s="119" t="s">
        <v>56</v>
      </c>
      <c r="AJ484" s="119" t="s">
        <v>56</v>
      </c>
      <c r="AK484" s="119" t="s">
        <v>56</v>
      </c>
      <c r="AL484" s="119" t="s">
        <v>56</v>
      </c>
      <c r="AM484" s="119">
        <v>0</v>
      </c>
      <c r="AN484" s="119">
        <v>0</v>
      </c>
      <c r="AO484" s="119">
        <v>2</v>
      </c>
      <c r="AP484" s="119">
        <v>2</v>
      </c>
      <c r="AQ484" s="119">
        <v>1</v>
      </c>
      <c r="AR484" s="119">
        <v>1</v>
      </c>
      <c r="AS484" s="119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119">
        <v>0</v>
      </c>
      <c r="AZ484" s="119">
        <v>0</v>
      </c>
      <c r="BA484" s="119">
        <v>0</v>
      </c>
      <c r="BB484" s="119">
        <v>0</v>
      </c>
      <c r="BC484" s="119">
        <v>0</v>
      </c>
      <c r="BD484" s="119">
        <v>0</v>
      </c>
      <c r="BE484" s="119">
        <v>0</v>
      </c>
      <c r="BF484" s="119">
        <v>0</v>
      </c>
      <c r="BG484" s="119">
        <v>0</v>
      </c>
      <c r="BH484" s="119">
        <v>17.899999999999999</v>
      </c>
      <c r="BI484" s="119" t="s">
        <v>55</v>
      </c>
      <c r="BJ484" s="119" t="s">
        <v>55</v>
      </c>
      <c r="BK484" s="119" t="s">
        <v>55</v>
      </c>
      <c r="BL484" s="119">
        <v>0</v>
      </c>
      <c r="BM484" s="119" t="s">
        <v>544</v>
      </c>
    </row>
    <row r="485" spans="1:65" s="119" customFormat="1" ht="11.4" x14ac:dyDescent="0.2">
      <c r="A485" s="119" t="s">
        <v>143</v>
      </c>
      <c r="B485" s="119">
        <v>7</v>
      </c>
      <c r="C485" s="119">
        <v>1</v>
      </c>
      <c r="D485" s="119">
        <v>5</v>
      </c>
      <c r="E485" s="119">
        <v>0</v>
      </c>
      <c r="F485" s="119">
        <v>1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14.29</v>
      </c>
      <c r="P485" s="119">
        <v>71.430000000000007</v>
      </c>
      <c r="Q485" s="119">
        <v>0</v>
      </c>
      <c r="R485" s="119">
        <v>14.29</v>
      </c>
      <c r="S485" s="119">
        <v>0</v>
      </c>
      <c r="T485" s="119">
        <v>0</v>
      </c>
      <c r="U485" s="119">
        <v>0</v>
      </c>
      <c r="V485" s="119">
        <v>0</v>
      </c>
      <c r="W485" s="119">
        <v>0</v>
      </c>
      <c r="X485" s="119">
        <v>0</v>
      </c>
      <c r="Y485" s="119">
        <v>0</v>
      </c>
      <c r="Z485" s="119">
        <v>0</v>
      </c>
      <c r="AA485" s="119" t="s">
        <v>175</v>
      </c>
      <c r="AB485" s="119" t="s">
        <v>497</v>
      </c>
      <c r="AC485" s="119" t="s">
        <v>56</v>
      </c>
      <c r="AD485" s="119" t="s">
        <v>434</v>
      </c>
      <c r="AE485" s="119" t="s">
        <v>56</v>
      </c>
      <c r="AF485" s="119" t="s">
        <v>56</v>
      </c>
      <c r="AG485" s="119" t="s">
        <v>56</v>
      </c>
      <c r="AH485" s="119" t="s">
        <v>56</v>
      </c>
      <c r="AI485" s="119" t="s">
        <v>56</v>
      </c>
      <c r="AJ485" s="119" t="s">
        <v>56</v>
      </c>
      <c r="AK485" s="119" t="s">
        <v>56</v>
      </c>
      <c r="AL485" s="119" t="s">
        <v>56</v>
      </c>
      <c r="AM485" s="119">
        <v>0</v>
      </c>
      <c r="AN485" s="119">
        <v>1</v>
      </c>
      <c r="AO485" s="119">
        <v>3</v>
      </c>
      <c r="AP485" s="119">
        <v>2</v>
      </c>
      <c r="AQ485" s="119">
        <v>1</v>
      </c>
      <c r="AR485" s="119">
        <v>0</v>
      </c>
      <c r="AS485" s="119">
        <v>0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119">
        <v>0</v>
      </c>
      <c r="AZ485" s="119">
        <v>0</v>
      </c>
      <c r="BA485" s="119">
        <v>0</v>
      </c>
      <c r="BB485" s="119">
        <v>0</v>
      </c>
      <c r="BC485" s="119">
        <v>0</v>
      </c>
      <c r="BD485" s="119">
        <v>0</v>
      </c>
      <c r="BE485" s="119">
        <v>0</v>
      </c>
      <c r="BF485" s="119">
        <v>0</v>
      </c>
      <c r="BG485" s="119">
        <v>0</v>
      </c>
      <c r="BH485" s="119">
        <v>14.4</v>
      </c>
      <c r="BI485" s="119" t="s">
        <v>55</v>
      </c>
      <c r="BJ485" s="119" t="s">
        <v>55</v>
      </c>
      <c r="BK485" s="119" t="s">
        <v>55</v>
      </c>
      <c r="BL485" s="119">
        <v>0</v>
      </c>
      <c r="BM485" s="119" t="s">
        <v>545</v>
      </c>
    </row>
    <row r="486" spans="1:65" s="119" customFormat="1" ht="11.4" x14ac:dyDescent="0.2">
      <c r="A486" s="119" t="s">
        <v>144</v>
      </c>
      <c r="B486" s="119">
        <v>2</v>
      </c>
      <c r="C486" s="119">
        <v>1</v>
      </c>
      <c r="D486" s="119">
        <v>1</v>
      </c>
      <c r="E486" s="119">
        <v>0</v>
      </c>
      <c r="F486" s="119">
        <v>0</v>
      </c>
      <c r="G486" s="119">
        <v>0</v>
      </c>
      <c r="H486" s="119">
        <v>0</v>
      </c>
      <c r="I486" s="119">
        <v>0</v>
      </c>
      <c r="J486" s="119">
        <v>0</v>
      </c>
      <c r="K486" s="119">
        <v>0</v>
      </c>
      <c r="L486" s="119">
        <v>0</v>
      </c>
      <c r="M486" s="119">
        <v>0</v>
      </c>
      <c r="N486" s="119">
        <v>0</v>
      </c>
      <c r="O486" s="119">
        <v>50</v>
      </c>
      <c r="P486" s="119">
        <v>50</v>
      </c>
      <c r="Q486" s="119">
        <v>0</v>
      </c>
      <c r="R486" s="119">
        <v>0</v>
      </c>
      <c r="S486" s="119">
        <v>0</v>
      </c>
      <c r="T486" s="119">
        <v>0</v>
      </c>
      <c r="U486" s="119">
        <v>0</v>
      </c>
      <c r="V486" s="119">
        <v>0</v>
      </c>
      <c r="W486" s="119">
        <v>0</v>
      </c>
      <c r="X486" s="119">
        <v>0</v>
      </c>
      <c r="Y486" s="119">
        <v>0</v>
      </c>
      <c r="Z486" s="119">
        <v>0</v>
      </c>
      <c r="AA486" s="119" t="s">
        <v>178</v>
      </c>
      <c r="AB486" s="119" t="s">
        <v>177</v>
      </c>
      <c r="AC486" s="119" t="s">
        <v>56</v>
      </c>
      <c r="AD486" s="119" t="s">
        <v>56</v>
      </c>
      <c r="AE486" s="119" t="s">
        <v>56</v>
      </c>
      <c r="AF486" s="119" t="s">
        <v>56</v>
      </c>
      <c r="AG486" s="119" t="s">
        <v>56</v>
      </c>
      <c r="AH486" s="119" t="s">
        <v>56</v>
      </c>
      <c r="AI486" s="119" t="s">
        <v>56</v>
      </c>
      <c r="AJ486" s="119" t="s">
        <v>56</v>
      </c>
      <c r="AK486" s="119" t="s">
        <v>56</v>
      </c>
      <c r="AL486" s="119" t="s">
        <v>56</v>
      </c>
      <c r="AM486" s="119">
        <v>0</v>
      </c>
      <c r="AN486" s="119">
        <v>0</v>
      </c>
      <c r="AO486" s="119">
        <v>0</v>
      </c>
      <c r="AP486" s="119">
        <v>2</v>
      </c>
      <c r="AQ486" s="119">
        <v>0</v>
      </c>
      <c r="AR486" s="119">
        <v>0</v>
      </c>
      <c r="AS486" s="119">
        <v>0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119">
        <v>0</v>
      </c>
      <c r="AZ486" s="119">
        <v>0</v>
      </c>
      <c r="BA486" s="119">
        <v>0</v>
      </c>
      <c r="BB486" s="119">
        <v>0</v>
      </c>
      <c r="BC486" s="119">
        <v>0</v>
      </c>
      <c r="BD486" s="119">
        <v>0</v>
      </c>
      <c r="BE486" s="119">
        <v>0</v>
      </c>
      <c r="BF486" s="119">
        <v>0</v>
      </c>
      <c r="BG486" s="119">
        <v>0</v>
      </c>
      <c r="BH486" s="119">
        <v>18.600000000000001</v>
      </c>
      <c r="BI486" s="119" t="s">
        <v>55</v>
      </c>
      <c r="BJ486" s="119" t="s">
        <v>55</v>
      </c>
      <c r="BK486" s="119" t="s">
        <v>55</v>
      </c>
      <c r="BL486" s="119">
        <v>0</v>
      </c>
      <c r="BM486" s="119" t="s">
        <v>544</v>
      </c>
    </row>
    <row r="487" spans="1:65" s="119" customFormat="1" ht="11.4" x14ac:dyDescent="0.2">
      <c r="A487" s="119" t="s">
        <v>144</v>
      </c>
      <c r="B487" s="119">
        <v>2</v>
      </c>
      <c r="C487" s="119">
        <v>0</v>
      </c>
      <c r="D487" s="119">
        <v>2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100</v>
      </c>
      <c r="Q487" s="119">
        <v>0</v>
      </c>
      <c r="R487" s="119">
        <v>0</v>
      </c>
      <c r="S487" s="119">
        <v>0</v>
      </c>
      <c r="T487" s="119">
        <v>0</v>
      </c>
      <c r="U487" s="119">
        <v>0</v>
      </c>
      <c r="V487" s="119">
        <v>0</v>
      </c>
      <c r="W487" s="119">
        <v>0</v>
      </c>
      <c r="X487" s="119">
        <v>0</v>
      </c>
      <c r="Y487" s="119">
        <v>0</v>
      </c>
      <c r="Z487" s="119">
        <v>0</v>
      </c>
      <c r="AA487" s="119" t="s">
        <v>56</v>
      </c>
      <c r="AB487" s="119" t="s">
        <v>496</v>
      </c>
      <c r="AC487" s="119" t="s">
        <v>56</v>
      </c>
      <c r="AD487" s="119" t="s">
        <v>56</v>
      </c>
      <c r="AE487" s="119" t="s">
        <v>56</v>
      </c>
      <c r="AF487" s="119" t="s">
        <v>56</v>
      </c>
      <c r="AG487" s="119" t="s">
        <v>56</v>
      </c>
      <c r="AH487" s="119" t="s">
        <v>56</v>
      </c>
      <c r="AI487" s="119" t="s">
        <v>56</v>
      </c>
      <c r="AJ487" s="119" t="s">
        <v>56</v>
      </c>
      <c r="AK487" s="119" t="s">
        <v>56</v>
      </c>
      <c r="AL487" s="119" t="s">
        <v>56</v>
      </c>
      <c r="AM487" s="119">
        <v>0</v>
      </c>
      <c r="AN487" s="119">
        <v>1</v>
      </c>
      <c r="AO487" s="119">
        <v>0</v>
      </c>
      <c r="AP487" s="119">
        <v>1</v>
      </c>
      <c r="AQ487" s="119">
        <v>0</v>
      </c>
      <c r="AR487" s="119">
        <v>0</v>
      </c>
      <c r="AS487" s="119">
        <v>0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119">
        <v>0</v>
      </c>
      <c r="AZ487" s="119">
        <v>0</v>
      </c>
      <c r="BA487" s="119">
        <v>0</v>
      </c>
      <c r="BB487" s="119">
        <v>0</v>
      </c>
      <c r="BC487" s="119">
        <v>0</v>
      </c>
      <c r="BD487" s="119">
        <v>0</v>
      </c>
      <c r="BE487" s="119">
        <v>0</v>
      </c>
      <c r="BF487" s="119">
        <v>0</v>
      </c>
      <c r="BG487" s="119">
        <v>0</v>
      </c>
      <c r="BH487" s="119">
        <v>14.1</v>
      </c>
      <c r="BI487" s="119" t="s">
        <v>55</v>
      </c>
      <c r="BJ487" s="119" t="s">
        <v>55</v>
      </c>
      <c r="BK487" s="119" t="s">
        <v>55</v>
      </c>
      <c r="BL487" s="119">
        <v>0</v>
      </c>
      <c r="BM487" s="119" t="s">
        <v>545</v>
      </c>
    </row>
    <row r="488" spans="1:65" s="119" customFormat="1" ht="11.4" x14ac:dyDescent="0.2">
      <c r="A488" s="119" t="s">
        <v>145</v>
      </c>
      <c r="B488" s="119">
        <v>0</v>
      </c>
      <c r="C488" s="119">
        <v>0</v>
      </c>
      <c r="D488" s="119">
        <v>0</v>
      </c>
      <c r="E488" s="119">
        <v>0</v>
      </c>
      <c r="F488" s="119">
        <v>0</v>
      </c>
      <c r="G488" s="119">
        <v>0</v>
      </c>
      <c r="H488" s="119">
        <v>0</v>
      </c>
      <c r="I488" s="119">
        <v>0</v>
      </c>
      <c r="J488" s="119">
        <v>0</v>
      </c>
      <c r="K488" s="119">
        <v>0</v>
      </c>
      <c r="L488" s="119">
        <v>0</v>
      </c>
      <c r="M488" s="119">
        <v>0</v>
      </c>
      <c r="N488" s="119">
        <v>0</v>
      </c>
      <c r="O488" s="119" t="s">
        <v>55</v>
      </c>
      <c r="P488" s="119" t="s">
        <v>55</v>
      </c>
      <c r="Q488" s="119" t="s">
        <v>55</v>
      </c>
      <c r="R488" s="119" t="s">
        <v>55</v>
      </c>
      <c r="S488" s="119" t="s">
        <v>55</v>
      </c>
      <c r="T488" s="119" t="s">
        <v>55</v>
      </c>
      <c r="U488" s="119" t="s">
        <v>55</v>
      </c>
      <c r="V488" s="119" t="s">
        <v>55</v>
      </c>
      <c r="W488" s="119" t="s">
        <v>55</v>
      </c>
      <c r="X488" s="119" t="s">
        <v>55</v>
      </c>
      <c r="Y488" s="119" t="s">
        <v>55</v>
      </c>
      <c r="Z488" s="119" t="s">
        <v>55</v>
      </c>
      <c r="AA488" s="119" t="s">
        <v>56</v>
      </c>
      <c r="AB488" s="119" t="s">
        <v>56</v>
      </c>
      <c r="AC488" s="119" t="s">
        <v>56</v>
      </c>
      <c r="AD488" s="119" t="s">
        <v>56</v>
      </c>
      <c r="AE488" s="119" t="s">
        <v>56</v>
      </c>
      <c r="AF488" s="119" t="s">
        <v>56</v>
      </c>
      <c r="AG488" s="119" t="s">
        <v>56</v>
      </c>
      <c r="AH488" s="119" t="s">
        <v>56</v>
      </c>
      <c r="AI488" s="119" t="s">
        <v>56</v>
      </c>
      <c r="AJ488" s="119" t="s">
        <v>56</v>
      </c>
      <c r="AK488" s="119" t="s">
        <v>56</v>
      </c>
      <c r="AL488" s="119" t="s">
        <v>56</v>
      </c>
      <c r="AM488" s="119">
        <v>0</v>
      </c>
      <c r="AN488" s="119">
        <v>0</v>
      </c>
      <c r="AO488" s="119">
        <v>0</v>
      </c>
      <c r="AP488" s="119">
        <v>0</v>
      </c>
      <c r="AQ488" s="119">
        <v>0</v>
      </c>
      <c r="AR488" s="119">
        <v>0</v>
      </c>
      <c r="AS488" s="119">
        <v>0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119">
        <v>0</v>
      </c>
      <c r="AZ488" s="119">
        <v>0</v>
      </c>
      <c r="BA488" s="119">
        <v>0</v>
      </c>
      <c r="BB488" s="119">
        <v>0</v>
      </c>
      <c r="BC488" s="119">
        <v>0</v>
      </c>
      <c r="BD488" s="119">
        <v>0</v>
      </c>
      <c r="BE488" s="119">
        <v>0</v>
      </c>
      <c r="BF488" s="119">
        <v>0</v>
      </c>
      <c r="BG488" s="119">
        <v>0</v>
      </c>
      <c r="BH488" s="119" t="s">
        <v>55</v>
      </c>
      <c r="BI488" s="119" t="s">
        <v>55</v>
      </c>
      <c r="BJ488" s="119" t="s">
        <v>55</v>
      </c>
      <c r="BK488" s="119" t="s">
        <v>55</v>
      </c>
      <c r="BL488" s="119">
        <v>0</v>
      </c>
      <c r="BM488" s="119" t="s">
        <v>544</v>
      </c>
    </row>
    <row r="489" spans="1:65" s="119" customFormat="1" ht="11.4" x14ac:dyDescent="0.2">
      <c r="A489" s="119" t="s">
        <v>145</v>
      </c>
      <c r="B489" s="119">
        <v>2</v>
      </c>
      <c r="C489" s="119">
        <v>2</v>
      </c>
      <c r="D489" s="119">
        <v>0</v>
      </c>
      <c r="E489" s="119">
        <v>0</v>
      </c>
      <c r="F489" s="119">
        <v>0</v>
      </c>
      <c r="G489" s="119">
        <v>0</v>
      </c>
      <c r="H489" s="119">
        <v>0</v>
      </c>
      <c r="I489" s="119">
        <v>0</v>
      </c>
      <c r="J489" s="119">
        <v>0</v>
      </c>
      <c r="K489" s="119">
        <v>0</v>
      </c>
      <c r="L489" s="119">
        <v>0</v>
      </c>
      <c r="M489" s="119">
        <v>0</v>
      </c>
      <c r="N489" s="119">
        <v>0</v>
      </c>
      <c r="O489" s="119">
        <v>100</v>
      </c>
      <c r="P489" s="119">
        <v>0</v>
      </c>
      <c r="Q489" s="119">
        <v>0</v>
      </c>
      <c r="R489" s="119">
        <v>0</v>
      </c>
      <c r="S489" s="119">
        <v>0</v>
      </c>
      <c r="T489" s="119">
        <v>0</v>
      </c>
      <c r="U489" s="119">
        <v>0</v>
      </c>
      <c r="V489" s="119">
        <v>0</v>
      </c>
      <c r="W489" s="119">
        <v>0</v>
      </c>
      <c r="X489" s="119">
        <v>0</v>
      </c>
      <c r="Y489" s="119">
        <v>0</v>
      </c>
      <c r="Z489" s="119">
        <v>0</v>
      </c>
      <c r="AA489" s="119" t="s">
        <v>172</v>
      </c>
      <c r="AB489" s="119" t="s">
        <v>56</v>
      </c>
      <c r="AC489" s="119" t="s">
        <v>56</v>
      </c>
      <c r="AD489" s="119" t="s">
        <v>56</v>
      </c>
      <c r="AE489" s="119" t="s">
        <v>56</v>
      </c>
      <c r="AF489" s="119" t="s">
        <v>56</v>
      </c>
      <c r="AG489" s="119" t="s">
        <v>56</v>
      </c>
      <c r="AH489" s="119" t="s">
        <v>56</v>
      </c>
      <c r="AI489" s="119" t="s">
        <v>56</v>
      </c>
      <c r="AJ489" s="119" t="s">
        <v>56</v>
      </c>
      <c r="AK489" s="119" t="s">
        <v>56</v>
      </c>
      <c r="AL489" s="119" t="s">
        <v>56</v>
      </c>
      <c r="AM489" s="119">
        <v>0</v>
      </c>
      <c r="AN489" s="119">
        <v>1</v>
      </c>
      <c r="AO489" s="119">
        <v>0</v>
      </c>
      <c r="AP489" s="119">
        <v>0</v>
      </c>
      <c r="AQ489" s="119">
        <v>1</v>
      </c>
      <c r="AR489" s="119">
        <v>0</v>
      </c>
      <c r="AS489" s="119">
        <v>0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119">
        <v>0</v>
      </c>
      <c r="AZ489" s="119">
        <v>0</v>
      </c>
      <c r="BA489" s="119">
        <v>0</v>
      </c>
      <c r="BB489" s="119">
        <v>0</v>
      </c>
      <c r="BC489" s="119">
        <v>0</v>
      </c>
      <c r="BD489" s="119">
        <v>0</v>
      </c>
      <c r="BE489" s="119">
        <v>0</v>
      </c>
      <c r="BF489" s="119">
        <v>0</v>
      </c>
      <c r="BG489" s="119">
        <v>0</v>
      </c>
      <c r="BH489" s="119">
        <v>15.8</v>
      </c>
      <c r="BI489" s="119" t="s">
        <v>55</v>
      </c>
      <c r="BJ489" s="119" t="s">
        <v>55</v>
      </c>
      <c r="BK489" s="119" t="s">
        <v>55</v>
      </c>
      <c r="BL489" s="119">
        <v>0</v>
      </c>
      <c r="BM489" s="119" t="s">
        <v>545</v>
      </c>
    </row>
    <row r="490" spans="1:65" s="119" customFormat="1" ht="11.4" x14ac:dyDescent="0.2">
      <c r="A490" s="119" t="s">
        <v>146</v>
      </c>
      <c r="B490" s="119">
        <v>3</v>
      </c>
      <c r="C490" s="119">
        <v>0</v>
      </c>
      <c r="D490" s="119">
        <v>3</v>
      </c>
      <c r="E490" s="119">
        <v>0</v>
      </c>
      <c r="F490" s="119">
        <v>0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0</v>
      </c>
      <c r="P490" s="119">
        <v>100</v>
      </c>
      <c r="Q490" s="119">
        <v>0</v>
      </c>
      <c r="R490" s="119">
        <v>0</v>
      </c>
      <c r="S490" s="119">
        <v>0</v>
      </c>
      <c r="T490" s="119">
        <v>0</v>
      </c>
      <c r="U490" s="119">
        <v>0</v>
      </c>
      <c r="V490" s="119">
        <v>0</v>
      </c>
      <c r="W490" s="119">
        <v>0</v>
      </c>
      <c r="X490" s="119">
        <v>0</v>
      </c>
      <c r="Y490" s="119">
        <v>0</v>
      </c>
      <c r="Z490" s="119">
        <v>0</v>
      </c>
      <c r="AA490" s="119" t="s">
        <v>56</v>
      </c>
      <c r="AB490" s="119" t="s">
        <v>172</v>
      </c>
      <c r="AC490" s="119" t="s">
        <v>56</v>
      </c>
      <c r="AD490" s="119" t="s">
        <v>56</v>
      </c>
      <c r="AE490" s="119" t="s">
        <v>56</v>
      </c>
      <c r="AF490" s="119" t="s">
        <v>56</v>
      </c>
      <c r="AG490" s="119" t="s">
        <v>56</v>
      </c>
      <c r="AH490" s="119" t="s">
        <v>56</v>
      </c>
      <c r="AI490" s="119" t="s">
        <v>56</v>
      </c>
      <c r="AJ490" s="119" t="s">
        <v>56</v>
      </c>
      <c r="AK490" s="119" t="s">
        <v>56</v>
      </c>
      <c r="AL490" s="119" t="s">
        <v>56</v>
      </c>
      <c r="AM490" s="119">
        <v>0</v>
      </c>
      <c r="AN490" s="119">
        <v>1</v>
      </c>
      <c r="AO490" s="119">
        <v>1</v>
      </c>
      <c r="AP490" s="119">
        <v>0</v>
      </c>
      <c r="AQ490" s="119">
        <v>1</v>
      </c>
      <c r="AR490" s="119">
        <v>0</v>
      </c>
      <c r="AS490" s="119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119">
        <v>0</v>
      </c>
      <c r="AZ490" s="119">
        <v>0</v>
      </c>
      <c r="BA490" s="119">
        <v>0</v>
      </c>
      <c r="BB490" s="119">
        <v>0</v>
      </c>
      <c r="BC490" s="119">
        <v>0</v>
      </c>
      <c r="BD490" s="119">
        <v>0</v>
      </c>
      <c r="BE490" s="119">
        <v>0</v>
      </c>
      <c r="BF490" s="119">
        <v>0</v>
      </c>
      <c r="BG490" s="119">
        <v>0</v>
      </c>
      <c r="BH490" s="119">
        <v>15.8</v>
      </c>
      <c r="BI490" s="119" t="s">
        <v>55</v>
      </c>
      <c r="BJ490" s="119" t="s">
        <v>55</v>
      </c>
      <c r="BK490" s="119" t="s">
        <v>55</v>
      </c>
      <c r="BL490" s="119">
        <v>0</v>
      </c>
      <c r="BM490" s="119" t="s">
        <v>544</v>
      </c>
    </row>
    <row r="491" spans="1:65" s="119" customFormat="1" ht="11.4" x14ac:dyDescent="0.2">
      <c r="A491" s="119" t="s">
        <v>146</v>
      </c>
      <c r="B491" s="119">
        <v>2</v>
      </c>
      <c r="C491" s="119">
        <v>0</v>
      </c>
      <c r="D491" s="119">
        <v>2</v>
      </c>
      <c r="E491" s="119">
        <v>0</v>
      </c>
      <c r="F491" s="119">
        <v>0</v>
      </c>
      <c r="G491" s="119">
        <v>0</v>
      </c>
      <c r="H491" s="119">
        <v>0</v>
      </c>
      <c r="I491" s="119">
        <v>0</v>
      </c>
      <c r="J491" s="119">
        <v>0</v>
      </c>
      <c r="K491" s="119">
        <v>0</v>
      </c>
      <c r="L491" s="119">
        <v>0</v>
      </c>
      <c r="M491" s="119">
        <v>0</v>
      </c>
      <c r="N491" s="119">
        <v>0</v>
      </c>
      <c r="O491" s="119">
        <v>0</v>
      </c>
      <c r="P491" s="119">
        <v>100</v>
      </c>
      <c r="Q491" s="119">
        <v>0</v>
      </c>
      <c r="R491" s="119">
        <v>0</v>
      </c>
      <c r="S491" s="119">
        <v>0</v>
      </c>
      <c r="T491" s="119">
        <v>0</v>
      </c>
      <c r="U491" s="119">
        <v>0</v>
      </c>
      <c r="V491" s="119">
        <v>0</v>
      </c>
      <c r="W491" s="119">
        <v>0</v>
      </c>
      <c r="X491" s="119">
        <v>0</v>
      </c>
      <c r="Y491" s="119">
        <v>0</v>
      </c>
      <c r="Z491" s="119">
        <v>0</v>
      </c>
      <c r="AA491" s="119" t="s">
        <v>56</v>
      </c>
      <c r="AB491" s="119" t="s">
        <v>569</v>
      </c>
      <c r="AC491" s="119" t="s">
        <v>56</v>
      </c>
      <c r="AD491" s="119" t="s">
        <v>56</v>
      </c>
      <c r="AE491" s="119" t="s">
        <v>56</v>
      </c>
      <c r="AF491" s="119" t="s">
        <v>56</v>
      </c>
      <c r="AG491" s="119" t="s">
        <v>56</v>
      </c>
      <c r="AH491" s="119" t="s">
        <v>56</v>
      </c>
      <c r="AI491" s="119" t="s">
        <v>56</v>
      </c>
      <c r="AJ491" s="119" t="s">
        <v>56</v>
      </c>
      <c r="AK491" s="119" t="s">
        <v>56</v>
      </c>
      <c r="AL491" s="119" t="s">
        <v>56</v>
      </c>
      <c r="AM491" s="119">
        <v>0</v>
      </c>
      <c r="AN491" s="119">
        <v>1</v>
      </c>
      <c r="AO491" s="119">
        <v>0</v>
      </c>
      <c r="AP491" s="119">
        <v>1</v>
      </c>
      <c r="AQ491" s="119">
        <v>0</v>
      </c>
      <c r="AR491" s="119">
        <v>0</v>
      </c>
      <c r="AS491" s="119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119">
        <v>0</v>
      </c>
      <c r="AZ491" s="119">
        <v>0</v>
      </c>
      <c r="BA491" s="119">
        <v>0</v>
      </c>
      <c r="BB491" s="119">
        <v>0</v>
      </c>
      <c r="BC491" s="119">
        <v>0</v>
      </c>
      <c r="BD491" s="119">
        <v>0</v>
      </c>
      <c r="BE491" s="119">
        <v>0</v>
      </c>
      <c r="BF491" s="119">
        <v>0</v>
      </c>
      <c r="BG491" s="119">
        <v>0</v>
      </c>
      <c r="BH491" s="119">
        <v>14.7</v>
      </c>
      <c r="BI491" s="119" t="s">
        <v>55</v>
      </c>
      <c r="BJ491" s="119" t="s">
        <v>55</v>
      </c>
      <c r="BK491" s="119" t="s">
        <v>55</v>
      </c>
      <c r="BL491" s="119">
        <v>0</v>
      </c>
      <c r="BM491" s="119" t="s">
        <v>545</v>
      </c>
    </row>
    <row r="492" spans="1:65" s="119" customFormat="1" ht="11.4" x14ac:dyDescent="0.2">
      <c r="A492" s="119" t="s">
        <v>147</v>
      </c>
      <c r="B492" s="119">
        <v>4</v>
      </c>
      <c r="C492" s="119">
        <v>1</v>
      </c>
      <c r="D492" s="119">
        <v>2</v>
      </c>
      <c r="E492" s="119">
        <v>0</v>
      </c>
      <c r="F492" s="119">
        <v>1</v>
      </c>
      <c r="G492" s="119">
        <v>0</v>
      </c>
      <c r="H492" s="119">
        <v>0</v>
      </c>
      <c r="I492" s="119">
        <v>0</v>
      </c>
      <c r="J492" s="119">
        <v>0</v>
      </c>
      <c r="K492" s="119">
        <v>0</v>
      </c>
      <c r="L492" s="119">
        <v>0</v>
      </c>
      <c r="M492" s="119">
        <v>0</v>
      </c>
      <c r="N492" s="119">
        <v>0</v>
      </c>
      <c r="O492" s="119">
        <v>25</v>
      </c>
      <c r="P492" s="119">
        <v>50</v>
      </c>
      <c r="Q492" s="119">
        <v>0</v>
      </c>
      <c r="R492" s="119">
        <v>25</v>
      </c>
      <c r="S492" s="119">
        <v>0</v>
      </c>
      <c r="T492" s="119">
        <v>0</v>
      </c>
      <c r="U492" s="119">
        <v>0</v>
      </c>
      <c r="V492" s="119">
        <v>0</v>
      </c>
      <c r="W492" s="119">
        <v>0</v>
      </c>
      <c r="X492" s="119">
        <v>0</v>
      </c>
      <c r="Y492" s="119">
        <v>0</v>
      </c>
      <c r="Z492" s="119">
        <v>0</v>
      </c>
      <c r="AA492" s="119" t="s">
        <v>480</v>
      </c>
      <c r="AB492" s="119" t="s">
        <v>511</v>
      </c>
      <c r="AC492" s="119" t="s">
        <v>56</v>
      </c>
      <c r="AD492" s="119" t="s">
        <v>611</v>
      </c>
      <c r="AE492" s="119" t="s">
        <v>56</v>
      </c>
      <c r="AF492" s="119" t="s">
        <v>56</v>
      </c>
      <c r="AG492" s="119" t="s">
        <v>56</v>
      </c>
      <c r="AH492" s="119" t="s">
        <v>56</v>
      </c>
      <c r="AI492" s="119" t="s">
        <v>56</v>
      </c>
      <c r="AJ492" s="119" t="s">
        <v>56</v>
      </c>
      <c r="AK492" s="119" t="s">
        <v>56</v>
      </c>
      <c r="AL492" s="119" t="s">
        <v>56</v>
      </c>
      <c r="AM492" s="119">
        <v>0</v>
      </c>
      <c r="AN492" s="119">
        <v>0</v>
      </c>
      <c r="AO492" s="119">
        <v>1</v>
      </c>
      <c r="AP492" s="119">
        <v>2</v>
      </c>
      <c r="AQ492" s="119">
        <v>0</v>
      </c>
      <c r="AR492" s="119">
        <v>1</v>
      </c>
      <c r="AS492" s="119">
        <v>0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119">
        <v>0</v>
      </c>
      <c r="AZ492" s="119">
        <v>0</v>
      </c>
      <c r="BA492" s="119">
        <v>0</v>
      </c>
      <c r="BB492" s="119">
        <v>0</v>
      </c>
      <c r="BC492" s="119">
        <v>0</v>
      </c>
      <c r="BD492" s="119">
        <v>0</v>
      </c>
      <c r="BE492" s="119">
        <v>0</v>
      </c>
      <c r="BF492" s="119">
        <v>0</v>
      </c>
      <c r="BG492" s="119">
        <v>0</v>
      </c>
      <c r="BH492" s="119">
        <v>17.7</v>
      </c>
      <c r="BI492" s="119" t="s">
        <v>55</v>
      </c>
      <c r="BJ492" s="119" t="s">
        <v>55</v>
      </c>
      <c r="BK492" s="119" t="s">
        <v>55</v>
      </c>
      <c r="BL492" s="119">
        <v>0</v>
      </c>
      <c r="BM492" s="119" t="s">
        <v>544</v>
      </c>
    </row>
    <row r="493" spans="1:65" s="119" customFormat="1" ht="11.4" x14ac:dyDescent="0.2">
      <c r="A493" s="119" t="s">
        <v>147</v>
      </c>
      <c r="B493" s="119">
        <v>3</v>
      </c>
      <c r="C493" s="119">
        <v>0</v>
      </c>
      <c r="D493" s="119">
        <v>3</v>
      </c>
      <c r="E493" s="119">
        <v>0</v>
      </c>
      <c r="F493" s="119">
        <v>0</v>
      </c>
      <c r="G493" s="119">
        <v>0</v>
      </c>
      <c r="H493" s="119">
        <v>0</v>
      </c>
      <c r="I493" s="119">
        <v>0</v>
      </c>
      <c r="J493" s="119">
        <v>0</v>
      </c>
      <c r="K493" s="119">
        <v>0</v>
      </c>
      <c r="L493" s="119">
        <v>0</v>
      </c>
      <c r="M493" s="119">
        <v>0</v>
      </c>
      <c r="N493" s="119">
        <v>0</v>
      </c>
      <c r="O493" s="119">
        <v>0</v>
      </c>
      <c r="P493" s="119">
        <v>100</v>
      </c>
      <c r="Q493" s="119">
        <v>0</v>
      </c>
      <c r="R493" s="119">
        <v>0</v>
      </c>
      <c r="S493" s="119">
        <v>0</v>
      </c>
      <c r="T493" s="119">
        <v>0</v>
      </c>
      <c r="U493" s="119">
        <v>0</v>
      </c>
      <c r="V493" s="119">
        <v>0</v>
      </c>
      <c r="W493" s="119">
        <v>0</v>
      </c>
      <c r="X493" s="119">
        <v>0</v>
      </c>
      <c r="Y493" s="119">
        <v>0</v>
      </c>
      <c r="Z493" s="119">
        <v>0</v>
      </c>
      <c r="AA493" s="119" t="s">
        <v>56</v>
      </c>
      <c r="AB493" s="119" t="s">
        <v>173</v>
      </c>
      <c r="AC493" s="119" t="s">
        <v>56</v>
      </c>
      <c r="AD493" s="119" t="s">
        <v>56</v>
      </c>
      <c r="AE493" s="119" t="s">
        <v>56</v>
      </c>
      <c r="AF493" s="119" t="s">
        <v>56</v>
      </c>
      <c r="AG493" s="119" t="s">
        <v>56</v>
      </c>
      <c r="AH493" s="119" t="s">
        <v>56</v>
      </c>
      <c r="AI493" s="119" t="s">
        <v>56</v>
      </c>
      <c r="AJ493" s="119" t="s">
        <v>56</v>
      </c>
      <c r="AK493" s="119" t="s">
        <v>56</v>
      </c>
      <c r="AL493" s="119" t="s">
        <v>56</v>
      </c>
      <c r="AM493" s="119">
        <v>0</v>
      </c>
      <c r="AN493" s="119">
        <v>0</v>
      </c>
      <c r="AO493" s="119">
        <v>1</v>
      </c>
      <c r="AP493" s="119">
        <v>1</v>
      </c>
      <c r="AQ493" s="119">
        <v>1</v>
      </c>
      <c r="AR493" s="119">
        <v>0</v>
      </c>
      <c r="AS493" s="119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119">
        <v>0</v>
      </c>
      <c r="AZ493" s="119">
        <v>0</v>
      </c>
      <c r="BA493" s="119">
        <v>0</v>
      </c>
      <c r="BB493" s="119">
        <v>0</v>
      </c>
      <c r="BC493" s="119">
        <v>0</v>
      </c>
      <c r="BD493" s="119">
        <v>0</v>
      </c>
      <c r="BE493" s="119">
        <v>0</v>
      </c>
      <c r="BF493" s="119">
        <v>0</v>
      </c>
      <c r="BG493" s="119">
        <v>0</v>
      </c>
      <c r="BH493" s="119">
        <v>17</v>
      </c>
      <c r="BI493" s="119" t="s">
        <v>55</v>
      </c>
      <c r="BJ493" s="119" t="s">
        <v>55</v>
      </c>
      <c r="BK493" s="119" t="s">
        <v>55</v>
      </c>
      <c r="BL493" s="119">
        <v>0</v>
      </c>
      <c r="BM493" s="119" t="s">
        <v>545</v>
      </c>
    </row>
    <row r="494" spans="1:65" s="119" customFormat="1" ht="11.4" x14ac:dyDescent="0.2">
      <c r="A494" s="119" t="s">
        <v>148</v>
      </c>
      <c r="B494" s="119">
        <v>3</v>
      </c>
      <c r="C494" s="119">
        <v>0</v>
      </c>
      <c r="D494" s="119">
        <v>3</v>
      </c>
      <c r="E494" s="119">
        <v>0</v>
      </c>
      <c r="F494" s="119">
        <v>0</v>
      </c>
      <c r="G494" s="119">
        <v>0</v>
      </c>
      <c r="H494" s="119">
        <v>0</v>
      </c>
      <c r="I494" s="119">
        <v>0</v>
      </c>
      <c r="J494" s="119">
        <v>0</v>
      </c>
      <c r="K494" s="119">
        <v>0</v>
      </c>
      <c r="L494" s="119">
        <v>0</v>
      </c>
      <c r="M494" s="119">
        <v>0</v>
      </c>
      <c r="N494" s="119">
        <v>0</v>
      </c>
      <c r="O494" s="119">
        <v>0</v>
      </c>
      <c r="P494" s="119">
        <v>100</v>
      </c>
      <c r="Q494" s="119">
        <v>0</v>
      </c>
      <c r="R494" s="119">
        <v>0</v>
      </c>
      <c r="S494" s="119">
        <v>0</v>
      </c>
      <c r="T494" s="119">
        <v>0</v>
      </c>
      <c r="U494" s="119">
        <v>0</v>
      </c>
      <c r="V494" s="119">
        <v>0</v>
      </c>
      <c r="W494" s="119">
        <v>0</v>
      </c>
      <c r="X494" s="119">
        <v>0</v>
      </c>
      <c r="Y494" s="119">
        <v>0</v>
      </c>
      <c r="Z494" s="119">
        <v>0</v>
      </c>
      <c r="AA494" s="119" t="s">
        <v>56</v>
      </c>
      <c r="AB494" s="119" t="s">
        <v>526</v>
      </c>
      <c r="AC494" s="119" t="s">
        <v>56</v>
      </c>
      <c r="AD494" s="119" t="s">
        <v>56</v>
      </c>
      <c r="AE494" s="119" t="s">
        <v>56</v>
      </c>
      <c r="AF494" s="119" t="s">
        <v>56</v>
      </c>
      <c r="AG494" s="119" t="s">
        <v>56</v>
      </c>
      <c r="AH494" s="119" t="s">
        <v>56</v>
      </c>
      <c r="AI494" s="119" t="s">
        <v>56</v>
      </c>
      <c r="AJ494" s="119" t="s">
        <v>56</v>
      </c>
      <c r="AK494" s="119" t="s">
        <v>56</v>
      </c>
      <c r="AL494" s="119" t="s">
        <v>56</v>
      </c>
      <c r="AM494" s="119">
        <v>0</v>
      </c>
      <c r="AN494" s="119">
        <v>0</v>
      </c>
      <c r="AO494" s="119">
        <v>3</v>
      </c>
      <c r="AP494" s="119">
        <v>0</v>
      </c>
      <c r="AQ494" s="119">
        <v>0</v>
      </c>
      <c r="AR494" s="119">
        <v>0</v>
      </c>
      <c r="AS494" s="119">
        <v>0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119">
        <v>0</v>
      </c>
      <c r="AZ494" s="119">
        <v>0</v>
      </c>
      <c r="BA494" s="119">
        <v>0</v>
      </c>
      <c r="BB494" s="119">
        <v>0</v>
      </c>
      <c r="BC494" s="119">
        <v>0</v>
      </c>
      <c r="BD494" s="119">
        <v>0</v>
      </c>
      <c r="BE494" s="119">
        <v>0</v>
      </c>
      <c r="BF494" s="119">
        <v>0</v>
      </c>
      <c r="BG494" s="119">
        <v>0</v>
      </c>
      <c r="BH494" s="119">
        <v>12.1</v>
      </c>
      <c r="BI494" s="119" t="s">
        <v>55</v>
      </c>
      <c r="BJ494" s="119" t="s">
        <v>55</v>
      </c>
      <c r="BK494" s="119" t="s">
        <v>55</v>
      </c>
      <c r="BL494" s="119">
        <v>0</v>
      </c>
      <c r="BM494" s="119" t="s">
        <v>544</v>
      </c>
    </row>
    <row r="495" spans="1:65" s="119" customFormat="1" ht="11.4" x14ac:dyDescent="0.2">
      <c r="A495" s="119" t="s">
        <v>148</v>
      </c>
      <c r="B495" s="119">
        <v>1</v>
      </c>
      <c r="C495" s="119">
        <v>0</v>
      </c>
      <c r="D495" s="119">
        <v>1</v>
      </c>
      <c r="E495" s="119">
        <v>0</v>
      </c>
      <c r="F495" s="119">
        <v>0</v>
      </c>
      <c r="G495" s="119">
        <v>0</v>
      </c>
      <c r="H495" s="119">
        <v>0</v>
      </c>
      <c r="I495" s="119">
        <v>0</v>
      </c>
      <c r="J495" s="119">
        <v>0</v>
      </c>
      <c r="K495" s="119">
        <v>0</v>
      </c>
      <c r="L495" s="119">
        <v>0</v>
      </c>
      <c r="M495" s="119">
        <v>0</v>
      </c>
      <c r="N495" s="119">
        <v>0</v>
      </c>
      <c r="O495" s="119">
        <v>0</v>
      </c>
      <c r="P495" s="119">
        <v>100</v>
      </c>
      <c r="Q495" s="119">
        <v>0</v>
      </c>
      <c r="R495" s="119">
        <v>0</v>
      </c>
      <c r="S495" s="119">
        <v>0</v>
      </c>
      <c r="T495" s="119">
        <v>0</v>
      </c>
      <c r="U495" s="119">
        <v>0</v>
      </c>
      <c r="V495" s="119">
        <v>0</v>
      </c>
      <c r="W495" s="119">
        <v>0</v>
      </c>
      <c r="X495" s="119">
        <v>0</v>
      </c>
      <c r="Y495" s="119">
        <v>0</v>
      </c>
      <c r="Z495" s="119">
        <v>0</v>
      </c>
      <c r="AA495" s="119" t="s">
        <v>56</v>
      </c>
      <c r="AB495" s="119" t="s">
        <v>596</v>
      </c>
      <c r="AC495" s="119" t="s">
        <v>56</v>
      </c>
      <c r="AD495" s="119" t="s">
        <v>56</v>
      </c>
      <c r="AE495" s="119" t="s">
        <v>56</v>
      </c>
      <c r="AF495" s="119" t="s">
        <v>56</v>
      </c>
      <c r="AG495" s="119" t="s">
        <v>56</v>
      </c>
      <c r="AH495" s="119" t="s">
        <v>56</v>
      </c>
      <c r="AI495" s="119" t="s">
        <v>56</v>
      </c>
      <c r="AJ495" s="119" t="s">
        <v>56</v>
      </c>
      <c r="AK495" s="119" t="s">
        <v>56</v>
      </c>
      <c r="AL495" s="119" t="s">
        <v>56</v>
      </c>
      <c r="AM495" s="119">
        <v>0</v>
      </c>
      <c r="AN495" s="119">
        <v>1</v>
      </c>
      <c r="AO495" s="119">
        <v>0</v>
      </c>
      <c r="AP495" s="119">
        <v>0</v>
      </c>
      <c r="AQ495" s="119">
        <v>0</v>
      </c>
      <c r="AR495" s="119">
        <v>0</v>
      </c>
      <c r="AS495" s="119">
        <v>0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119">
        <v>0</v>
      </c>
      <c r="AZ495" s="119">
        <v>0</v>
      </c>
      <c r="BA495" s="119">
        <v>0</v>
      </c>
      <c r="BB495" s="119">
        <v>0</v>
      </c>
      <c r="BC495" s="119">
        <v>0</v>
      </c>
      <c r="BD495" s="119">
        <v>0</v>
      </c>
      <c r="BE495" s="119">
        <v>0</v>
      </c>
      <c r="BF495" s="119">
        <v>0</v>
      </c>
      <c r="BG495" s="119">
        <v>0</v>
      </c>
      <c r="BH495" s="119">
        <v>9.6</v>
      </c>
      <c r="BI495" s="119" t="s">
        <v>55</v>
      </c>
      <c r="BJ495" s="119" t="s">
        <v>55</v>
      </c>
      <c r="BK495" s="119" t="s">
        <v>55</v>
      </c>
      <c r="BL495" s="119">
        <v>0</v>
      </c>
      <c r="BM495" s="119" t="s">
        <v>545</v>
      </c>
    </row>
    <row r="496" spans="1:65" s="119" customFormat="1" ht="11.4" x14ac:dyDescent="0.2">
      <c r="A496" s="119" t="s">
        <v>149</v>
      </c>
      <c r="B496" s="119">
        <v>2</v>
      </c>
      <c r="C496" s="119">
        <v>0</v>
      </c>
      <c r="D496" s="119">
        <v>2</v>
      </c>
      <c r="E496" s="119">
        <v>0</v>
      </c>
      <c r="F496" s="119">
        <v>0</v>
      </c>
      <c r="G496" s="119">
        <v>0</v>
      </c>
      <c r="H496" s="119">
        <v>0</v>
      </c>
      <c r="I496" s="119">
        <v>0</v>
      </c>
      <c r="J496" s="119">
        <v>0</v>
      </c>
      <c r="K496" s="119">
        <v>0</v>
      </c>
      <c r="L496" s="119">
        <v>0</v>
      </c>
      <c r="M496" s="119">
        <v>0</v>
      </c>
      <c r="N496" s="119">
        <v>0</v>
      </c>
      <c r="O496" s="119">
        <v>0</v>
      </c>
      <c r="P496" s="119">
        <v>100</v>
      </c>
      <c r="Q496" s="119">
        <v>0</v>
      </c>
      <c r="R496" s="119">
        <v>0</v>
      </c>
      <c r="S496" s="119">
        <v>0</v>
      </c>
      <c r="T496" s="119">
        <v>0</v>
      </c>
      <c r="U496" s="119">
        <v>0</v>
      </c>
      <c r="V496" s="119">
        <v>0</v>
      </c>
      <c r="W496" s="119">
        <v>0</v>
      </c>
      <c r="X496" s="119">
        <v>0</v>
      </c>
      <c r="Y496" s="119">
        <v>0</v>
      </c>
      <c r="Z496" s="119">
        <v>0</v>
      </c>
      <c r="AA496" s="119" t="s">
        <v>56</v>
      </c>
      <c r="AB496" s="119" t="s">
        <v>176</v>
      </c>
      <c r="AC496" s="119" t="s">
        <v>56</v>
      </c>
      <c r="AD496" s="119" t="s">
        <v>56</v>
      </c>
      <c r="AE496" s="119" t="s">
        <v>56</v>
      </c>
      <c r="AF496" s="119" t="s">
        <v>56</v>
      </c>
      <c r="AG496" s="119" t="s">
        <v>56</v>
      </c>
      <c r="AH496" s="119" t="s">
        <v>56</v>
      </c>
      <c r="AI496" s="119" t="s">
        <v>56</v>
      </c>
      <c r="AJ496" s="119" t="s">
        <v>56</v>
      </c>
      <c r="AK496" s="119" t="s">
        <v>56</v>
      </c>
      <c r="AL496" s="119" t="s">
        <v>56</v>
      </c>
      <c r="AM496" s="119">
        <v>0</v>
      </c>
      <c r="AN496" s="119">
        <v>0</v>
      </c>
      <c r="AO496" s="119">
        <v>0</v>
      </c>
      <c r="AP496" s="119">
        <v>1</v>
      </c>
      <c r="AQ496" s="119">
        <v>1</v>
      </c>
      <c r="AR496" s="119">
        <v>0</v>
      </c>
      <c r="AS496" s="119">
        <v>0</v>
      </c>
      <c r="AT496" s="119">
        <v>0</v>
      </c>
      <c r="AU496" s="119">
        <v>0</v>
      </c>
      <c r="AV496" s="119">
        <v>0</v>
      </c>
      <c r="AW496" s="119">
        <v>0</v>
      </c>
      <c r="AX496" s="119">
        <v>0</v>
      </c>
      <c r="AY496" s="119">
        <v>0</v>
      </c>
      <c r="AZ496" s="119">
        <v>0</v>
      </c>
      <c r="BA496" s="119">
        <v>0</v>
      </c>
      <c r="BB496" s="119">
        <v>0</v>
      </c>
      <c r="BC496" s="119">
        <v>0</v>
      </c>
      <c r="BD496" s="119">
        <v>0</v>
      </c>
      <c r="BE496" s="119">
        <v>0</v>
      </c>
      <c r="BF496" s="119">
        <v>0</v>
      </c>
      <c r="BG496" s="119">
        <v>0</v>
      </c>
      <c r="BH496" s="119">
        <v>21.2</v>
      </c>
      <c r="BI496" s="119" t="s">
        <v>55</v>
      </c>
      <c r="BJ496" s="119" t="s">
        <v>55</v>
      </c>
      <c r="BK496" s="119" t="s">
        <v>55</v>
      </c>
      <c r="BL496" s="119">
        <v>0</v>
      </c>
      <c r="BM496" s="119" t="s">
        <v>544</v>
      </c>
    </row>
    <row r="497" spans="1:65" s="119" customFormat="1" ht="11.4" x14ac:dyDescent="0.2">
      <c r="A497" s="119" t="s">
        <v>149</v>
      </c>
      <c r="B497" s="119">
        <v>2</v>
      </c>
      <c r="C497" s="119">
        <v>0</v>
      </c>
      <c r="D497" s="119">
        <v>1</v>
      </c>
      <c r="E497" s="119">
        <v>0</v>
      </c>
      <c r="F497" s="119">
        <v>1</v>
      </c>
      <c r="G497" s="119">
        <v>0</v>
      </c>
      <c r="H497" s="119">
        <v>0</v>
      </c>
      <c r="I497" s="119">
        <v>0</v>
      </c>
      <c r="J497" s="119">
        <v>0</v>
      </c>
      <c r="K497" s="119">
        <v>0</v>
      </c>
      <c r="L497" s="119">
        <v>0</v>
      </c>
      <c r="M497" s="119">
        <v>0</v>
      </c>
      <c r="N497" s="119">
        <v>0</v>
      </c>
      <c r="O497" s="119">
        <v>0</v>
      </c>
      <c r="P497" s="119">
        <v>50</v>
      </c>
      <c r="Q497" s="119">
        <v>0</v>
      </c>
      <c r="R497" s="119">
        <v>50</v>
      </c>
      <c r="S497" s="119">
        <v>0</v>
      </c>
      <c r="T497" s="119">
        <v>0</v>
      </c>
      <c r="U497" s="119">
        <v>0</v>
      </c>
      <c r="V497" s="119">
        <v>0</v>
      </c>
      <c r="W497" s="119">
        <v>0</v>
      </c>
      <c r="X497" s="119">
        <v>0</v>
      </c>
      <c r="Y497" s="119">
        <v>0</v>
      </c>
      <c r="Z497" s="119">
        <v>0</v>
      </c>
      <c r="AA497" s="119" t="s">
        <v>56</v>
      </c>
      <c r="AB497" s="119" t="s">
        <v>189</v>
      </c>
      <c r="AC497" s="119" t="s">
        <v>56</v>
      </c>
      <c r="AD497" s="119" t="s">
        <v>159</v>
      </c>
      <c r="AE497" s="119" t="s">
        <v>56</v>
      </c>
      <c r="AF497" s="119" t="s">
        <v>56</v>
      </c>
      <c r="AG497" s="119" t="s">
        <v>56</v>
      </c>
      <c r="AH497" s="119" t="s">
        <v>56</v>
      </c>
      <c r="AI497" s="119" t="s">
        <v>56</v>
      </c>
      <c r="AJ497" s="119" t="s">
        <v>56</v>
      </c>
      <c r="AK497" s="119" t="s">
        <v>56</v>
      </c>
      <c r="AL497" s="119" t="s">
        <v>56</v>
      </c>
      <c r="AM497" s="119">
        <v>0</v>
      </c>
      <c r="AN497" s="119">
        <v>0</v>
      </c>
      <c r="AO497" s="119">
        <v>0</v>
      </c>
      <c r="AP497" s="119">
        <v>1</v>
      </c>
      <c r="AQ497" s="119">
        <v>1</v>
      </c>
      <c r="AR497" s="119">
        <v>0</v>
      </c>
      <c r="AS497" s="119">
        <v>0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119">
        <v>0</v>
      </c>
      <c r="AZ497" s="119">
        <v>0</v>
      </c>
      <c r="BA497" s="119">
        <v>0</v>
      </c>
      <c r="BB497" s="119">
        <v>0</v>
      </c>
      <c r="BC497" s="119">
        <v>0</v>
      </c>
      <c r="BD497" s="119">
        <v>0</v>
      </c>
      <c r="BE497" s="119">
        <v>0</v>
      </c>
      <c r="BF497" s="119">
        <v>0</v>
      </c>
      <c r="BG497" s="119">
        <v>0</v>
      </c>
      <c r="BH497" s="119">
        <v>18.7</v>
      </c>
      <c r="BI497" s="119" t="s">
        <v>55</v>
      </c>
      <c r="BJ497" s="119" t="s">
        <v>55</v>
      </c>
      <c r="BK497" s="119" t="s">
        <v>55</v>
      </c>
      <c r="BL497" s="119">
        <v>0</v>
      </c>
      <c r="BM497" s="119" t="s">
        <v>545</v>
      </c>
    </row>
    <row r="498" spans="1:65" s="119" customFormat="1" ht="11.4" x14ac:dyDescent="0.2">
      <c r="A498" s="119" t="s">
        <v>150</v>
      </c>
      <c r="B498" s="119">
        <v>4</v>
      </c>
      <c r="C498" s="119">
        <v>0</v>
      </c>
      <c r="D498" s="119">
        <v>2</v>
      </c>
      <c r="E498" s="119">
        <v>0</v>
      </c>
      <c r="F498" s="119">
        <v>0</v>
      </c>
      <c r="G498" s="119">
        <v>2</v>
      </c>
      <c r="H498" s="119">
        <v>0</v>
      </c>
      <c r="I498" s="119">
        <v>0</v>
      </c>
      <c r="J498" s="119">
        <v>0</v>
      </c>
      <c r="K498" s="119">
        <v>0</v>
      </c>
      <c r="L498" s="119">
        <v>0</v>
      </c>
      <c r="M498" s="119">
        <v>0</v>
      </c>
      <c r="N498" s="119">
        <v>0</v>
      </c>
      <c r="O498" s="119">
        <v>0</v>
      </c>
      <c r="P498" s="119">
        <v>50</v>
      </c>
      <c r="Q498" s="119">
        <v>0</v>
      </c>
      <c r="R498" s="119">
        <v>0</v>
      </c>
      <c r="S498" s="119">
        <v>50</v>
      </c>
      <c r="T498" s="119">
        <v>0</v>
      </c>
      <c r="U498" s="119">
        <v>0</v>
      </c>
      <c r="V498" s="119">
        <v>0</v>
      </c>
      <c r="W498" s="119">
        <v>0</v>
      </c>
      <c r="X498" s="119">
        <v>0</v>
      </c>
      <c r="Y498" s="119">
        <v>0</v>
      </c>
      <c r="Z498" s="119">
        <v>0</v>
      </c>
      <c r="AA498" s="119" t="s">
        <v>56</v>
      </c>
      <c r="AB498" s="119" t="s">
        <v>525</v>
      </c>
      <c r="AC498" s="119" t="s">
        <v>56</v>
      </c>
      <c r="AD498" s="119" t="s">
        <v>56</v>
      </c>
      <c r="AE498" s="119" t="s">
        <v>620</v>
      </c>
      <c r="AF498" s="119" t="s">
        <v>56</v>
      </c>
      <c r="AG498" s="119" t="s">
        <v>56</v>
      </c>
      <c r="AH498" s="119" t="s">
        <v>56</v>
      </c>
      <c r="AI498" s="119" t="s">
        <v>56</v>
      </c>
      <c r="AJ498" s="119" t="s">
        <v>56</v>
      </c>
      <c r="AK498" s="119" t="s">
        <v>56</v>
      </c>
      <c r="AL498" s="119" t="s">
        <v>56</v>
      </c>
      <c r="AM498" s="119">
        <v>0</v>
      </c>
      <c r="AN498" s="119">
        <v>1</v>
      </c>
      <c r="AO498" s="119">
        <v>2</v>
      </c>
      <c r="AP498" s="119">
        <v>1</v>
      </c>
      <c r="AQ498" s="119">
        <v>0</v>
      </c>
      <c r="AR498" s="119">
        <v>0</v>
      </c>
      <c r="AS498" s="119">
        <v>0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119">
        <v>0</v>
      </c>
      <c r="AZ498" s="119">
        <v>0</v>
      </c>
      <c r="BA498" s="119">
        <v>0</v>
      </c>
      <c r="BB498" s="119">
        <v>0</v>
      </c>
      <c r="BC498" s="119">
        <v>0</v>
      </c>
      <c r="BD498" s="119">
        <v>0</v>
      </c>
      <c r="BE498" s="119">
        <v>0</v>
      </c>
      <c r="BF498" s="119">
        <v>0</v>
      </c>
      <c r="BG498" s="119">
        <v>0</v>
      </c>
      <c r="BH498" s="119">
        <v>12.6</v>
      </c>
      <c r="BI498" s="119" t="s">
        <v>55</v>
      </c>
      <c r="BJ498" s="119" t="s">
        <v>55</v>
      </c>
      <c r="BK498" s="119" t="s">
        <v>55</v>
      </c>
      <c r="BL498" s="119">
        <v>0</v>
      </c>
      <c r="BM498" s="119" t="s">
        <v>544</v>
      </c>
    </row>
    <row r="499" spans="1:65" s="119" customFormat="1" ht="11.4" x14ac:dyDescent="0.2">
      <c r="A499" s="119" t="s">
        <v>150</v>
      </c>
      <c r="B499" s="119">
        <v>3</v>
      </c>
      <c r="C499" s="119">
        <v>0</v>
      </c>
      <c r="D499" s="119">
        <v>3</v>
      </c>
      <c r="E499" s="119">
        <v>0</v>
      </c>
      <c r="F499" s="119">
        <v>0</v>
      </c>
      <c r="G499" s="119">
        <v>0</v>
      </c>
      <c r="H499" s="119">
        <v>0</v>
      </c>
      <c r="I499" s="119">
        <v>0</v>
      </c>
      <c r="J499" s="119">
        <v>0</v>
      </c>
      <c r="K499" s="119">
        <v>0</v>
      </c>
      <c r="L499" s="119">
        <v>0</v>
      </c>
      <c r="M499" s="119">
        <v>0</v>
      </c>
      <c r="N499" s="119">
        <v>0</v>
      </c>
      <c r="O499" s="119">
        <v>0</v>
      </c>
      <c r="P499" s="119">
        <v>100</v>
      </c>
      <c r="Q499" s="119">
        <v>0</v>
      </c>
      <c r="R499" s="119">
        <v>0</v>
      </c>
      <c r="S499" s="119">
        <v>0</v>
      </c>
      <c r="T499" s="119">
        <v>0</v>
      </c>
      <c r="U499" s="119">
        <v>0</v>
      </c>
      <c r="V499" s="119">
        <v>0</v>
      </c>
      <c r="W499" s="119">
        <v>0</v>
      </c>
      <c r="X499" s="119">
        <v>0</v>
      </c>
      <c r="Y499" s="119">
        <v>0</v>
      </c>
      <c r="Z499" s="119">
        <v>0</v>
      </c>
      <c r="AA499" s="119" t="s">
        <v>56</v>
      </c>
      <c r="AB499" s="119" t="s">
        <v>190</v>
      </c>
      <c r="AC499" s="119" t="s">
        <v>56</v>
      </c>
      <c r="AD499" s="119" t="s">
        <v>56</v>
      </c>
      <c r="AE499" s="119" t="s">
        <v>56</v>
      </c>
      <c r="AF499" s="119" t="s">
        <v>56</v>
      </c>
      <c r="AG499" s="119" t="s">
        <v>56</v>
      </c>
      <c r="AH499" s="119" t="s">
        <v>56</v>
      </c>
      <c r="AI499" s="119" t="s">
        <v>56</v>
      </c>
      <c r="AJ499" s="119" t="s">
        <v>56</v>
      </c>
      <c r="AK499" s="119" t="s">
        <v>56</v>
      </c>
      <c r="AL499" s="119" t="s">
        <v>56</v>
      </c>
      <c r="AM499" s="119">
        <v>0</v>
      </c>
      <c r="AN499" s="119">
        <v>1</v>
      </c>
      <c r="AO499" s="119">
        <v>1</v>
      </c>
      <c r="AP499" s="119">
        <v>0</v>
      </c>
      <c r="AQ499" s="119">
        <v>1</v>
      </c>
      <c r="AR499" s="119">
        <v>0</v>
      </c>
      <c r="AS499" s="119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119">
        <v>0</v>
      </c>
      <c r="AZ499" s="119">
        <v>0</v>
      </c>
      <c r="BA499" s="119">
        <v>0</v>
      </c>
      <c r="BB499" s="119">
        <v>0</v>
      </c>
      <c r="BC499" s="119">
        <v>0</v>
      </c>
      <c r="BD499" s="119">
        <v>0</v>
      </c>
      <c r="BE499" s="119">
        <v>0</v>
      </c>
      <c r="BF499" s="119">
        <v>0</v>
      </c>
      <c r="BG499" s="119">
        <v>0</v>
      </c>
      <c r="BH499" s="119">
        <v>14.5</v>
      </c>
      <c r="BI499" s="119" t="s">
        <v>55</v>
      </c>
      <c r="BJ499" s="119" t="s">
        <v>55</v>
      </c>
      <c r="BK499" s="119" t="s">
        <v>55</v>
      </c>
      <c r="BL499" s="119">
        <v>0</v>
      </c>
      <c r="BM499" s="119" t="s">
        <v>545</v>
      </c>
    </row>
    <row r="500" spans="1:65" s="119" customFormat="1" ht="11.4" x14ac:dyDescent="0.2">
      <c r="A500" s="119" t="s">
        <v>151</v>
      </c>
      <c r="B500" s="119">
        <v>1</v>
      </c>
      <c r="C500" s="119">
        <v>0</v>
      </c>
      <c r="D500" s="119">
        <v>1</v>
      </c>
      <c r="E500" s="119">
        <v>0</v>
      </c>
      <c r="F500" s="119">
        <v>0</v>
      </c>
      <c r="G500" s="119">
        <v>0</v>
      </c>
      <c r="H500" s="119">
        <v>0</v>
      </c>
      <c r="I500" s="119">
        <v>0</v>
      </c>
      <c r="J500" s="119">
        <v>0</v>
      </c>
      <c r="K500" s="119">
        <v>0</v>
      </c>
      <c r="L500" s="119">
        <v>0</v>
      </c>
      <c r="M500" s="119">
        <v>0</v>
      </c>
      <c r="N500" s="119">
        <v>0</v>
      </c>
      <c r="O500" s="119">
        <v>0</v>
      </c>
      <c r="P500" s="119">
        <v>100</v>
      </c>
      <c r="Q500" s="119">
        <v>0</v>
      </c>
      <c r="R500" s="119">
        <v>0</v>
      </c>
      <c r="S500" s="119">
        <v>0</v>
      </c>
      <c r="T500" s="119">
        <v>0</v>
      </c>
      <c r="U500" s="119">
        <v>0</v>
      </c>
      <c r="V500" s="119">
        <v>0</v>
      </c>
      <c r="W500" s="119">
        <v>0</v>
      </c>
      <c r="X500" s="119">
        <v>0</v>
      </c>
      <c r="Y500" s="119">
        <v>0</v>
      </c>
      <c r="Z500" s="119">
        <v>0</v>
      </c>
      <c r="AA500" s="119" t="s">
        <v>56</v>
      </c>
      <c r="AB500" s="119" t="s">
        <v>537</v>
      </c>
      <c r="AC500" s="119" t="s">
        <v>56</v>
      </c>
      <c r="AD500" s="119" t="s">
        <v>56</v>
      </c>
      <c r="AE500" s="119" t="s">
        <v>56</v>
      </c>
      <c r="AF500" s="119" t="s">
        <v>56</v>
      </c>
      <c r="AG500" s="119" t="s">
        <v>56</v>
      </c>
      <c r="AH500" s="119" t="s">
        <v>56</v>
      </c>
      <c r="AI500" s="119" t="s">
        <v>56</v>
      </c>
      <c r="AJ500" s="119" t="s">
        <v>56</v>
      </c>
      <c r="AK500" s="119" t="s">
        <v>56</v>
      </c>
      <c r="AL500" s="119" t="s">
        <v>56</v>
      </c>
      <c r="AM500" s="119">
        <v>0</v>
      </c>
      <c r="AN500" s="119">
        <v>1</v>
      </c>
      <c r="AO500" s="119">
        <v>0</v>
      </c>
      <c r="AP500" s="119">
        <v>0</v>
      </c>
      <c r="AQ500" s="119">
        <v>0</v>
      </c>
      <c r="AR500" s="119">
        <v>0</v>
      </c>
      <c r="AS500" s="119">
        <v>0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119">
        <v>0</v>
      </c>
      <c r="AZ500" s="119">
        <v>0</v>
      </c>
      <c r="BA500" s="119">
        <v>0</v>
      </c>
      <c r="BB500" s="119">
        <v>0</v>
      </c>
      <c r="BC500" s="119">
        <v>0</v>
      </c>
      <c r="BD500" s="119">
        <v>0</v>
      </c>
      <c r="BE500" s="119">
        <v>0</v>
      </c>
      <c r="BF500" s="119">
        <v>0</v>
      </c>
      <c r="BG500" s="119">
        <v>0</v>
      </c>
      <c r="BH500" s="119">
        <v>8.9</v>
      </c>
      <c r="BI500" s="119" t="s">
        <v>55</v>
      </c>
      <c r="BJ500" s="119" t="s">
        <v>55</v>
      </c>
      <c r="BK500" s="119" t="s">
        <v>55</v>
      </c>
      <c r="BL500" s="119">
        <v>0</v>
      </c>
      <c r="BM500" s="119" t="s">
        <v>544</v>
      </c>
    </row>
    <row r="501" spans="1:65" s="119" customFormat="1" ht="11.4" x14ac:dyDescent="0.2">
      <c r="A501" s="119" t="s">
        <v>151</v>
      </c>
      <c r="B501" s="119">
        <v>2</v>
      </c>
      <c r="C501" s="119">
        <v>0</v>
      </c>
      <c r="D501" s="119">
        <v>1</v>
      </c>
      <c r="E501" s="119">
        <v>1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50</v>
      </c>
      <c r="Q501" s="119">
        <v>50</v>
      </c>
      <c r="R501" s="119">
        <v>0</v>
      </c>
      <c r="S501" s="119">
        <v>0</v>
      </c>
      <c r="T501" s="119">
        <v>0</v>
      </c>
      <c r="U501" s="119">
        <v>0</v>
      </c>
      <c r="V501" s="119">
        <v>0</v>
      </c>
      <c r="W501" s="119">
        <v>0</v>
      </c>
      <c r="X501" s="119">
        <v>0</v>
      </c>
      <c r="Y501" s="119">
        <v>0</v>
      </c>
      <c r="Z501" s="119">
        <v>0</v>
      </c>
      <c r="AA501" s="119" t="s">
        <v>56</v>
      </c>
      <c r="AB501" s="119" t="s">
        <v>187</v>
      </c>
      <c r="AC501" s="119" t="s">
        <v>439</v>
      </c>
      <c r="AD501" s="119" t="s">
        <v>56</v>
      </c>
      <c r="AE501" s="119" t="s">
        <v>56</v>
      </c>
      <c r="AF501" s="119" t="s">
        <v>56</v>
      </c>
      <c r="AG501" s="119" t="s">
        <v>56</v>
      </c>
      <c r="AH501" s="119" t="s">
        <v>56</v>
      </c>
      <c r="AI501" s="119" t="s">
        <v>56</v>
      </c>
      <c r="AJ501" s="119" t="s">
        <v>56</v>
      </c>
      <c r="AK501" s="119" t="s">
        <v>56</v>
      </c>
      <c r="AL501" s="119" t="s">
        <v>56</v>
      </c>
      <c r="AM501" s="119">
        <v>0</v>
      </c>
      <c r="AN501" s="119">
        <v>0</v>
      </c>
      <c r="AO501" s="119">
        <v>0</v>
      </c>
      <c r="AP501" s="119">
        <v>1</v>
      </c>
      <c r="AQ501" s="119">
        <v>1</v>
      </c>
      <c r="AR501" s="119">
        <v>0</v>
      </c>
      <c r="AS501" s="119">
        <v>0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119">
        <v>0</v>
      </c>
      <c r="AZ501" s="119">
        <v>0</v>
      </c>
      <c r="BA501" s="119">
        <v>0</v>
      </c>
      <c r="BB501" s="119">
        <v>0</v>
      </c>
      <c r="BC501" s="119">
        <v>0</v>
      </c>
      <c r="BD501" s="119">
        <v>0</v>
      </c>
      <c r="BE501" s="119">
        <v>0</v>
      </c>
      <c r="BF501" s="119">
        <v>0</v>
      </c>
      <c r="BG501" s="119">
        <v>0</v>
      </c>
      <c r="BH501" s="119">
        <v>19.899999999999999</v>
      </c>
      <c r="BI501" s="119" t="s">
        <v>55</v>
      </c>
      <c r="BJ501" s="119" t="s">
        <v>55</v>
      </c>
      <c r="BK501" s="119" t="s">
        <v>55</v>
      </c>
      <c r="BL501" s="119">
        <v>0</v>
      </c>
      <c r="BM501" s="119" t="s">
        <v>545</v>
      </c>
    </row>
    <row r="502" spans="1:65" s="119" customFormat="1" ht="11.4" x14ac:dyDescent="0.2">
      <c r="A502" s="119" t="s">
        <v>152</v>
      </c>
      <c r="B502" s="119">
        <v>5</v>
      </c>
      <c r="C502" s="119">
        <v>0</v>
      </c>
      <c r="D502" s="119">
        <v>5</v>
      </c>
      <c r="E502" s="119">
        <v>0</v>
      </c>
      <c r="F502" s="119">
        <v>0</v>
      </c>
      <c r="G502" s="119">
        <v>0</v>
      </c>
      <c r="H502" s="119">
        <v>0</v>
      </c>
      <c r="I502" s="119">
        <v>0</v>
      </c>
      <c r="J502" s="119">
        <v>0</v>
      </c>
      <c r="K502" s="119">
        <v>0</v>
      </c>
      <c r="L502" s="119">
        <v>0</v>
      </c>
      <c r="M502" s="119">
        <v>0</v>
      </c>
      <c r="N502" s="119">
        <v>0</v>
      </c>
      <c r="O502" s="119">
        <v>0</v>
      </c>
      <c r="P502" s="119">
        <v>100</v>
      </c>
      <c r="Q502" s="119">
        <v>0</v>
      </c>
      <c r="R502" s="119">
        <v>0</v>
      </c>
      <c r="S502" s="119">
        <v>0</v>
      </c>
      <c r="T502" s="119">
        <v>0</v>
      </c>
      <c r="U502" s="119">
        <v>0</v>
      </c>
      <c r="V502" s="119">
        <v>0</v>
      </c>
      <c r="W502" s="119">
        <v>0</v>
      </c>
      <c r="X502" s="119">
        <v>0</v>
      </c>
      <c r="Y502" s="119">
        <v>0</v>
      </c>
      <c r="Z502" s="119">
        <v>0</v>
      </c>
      <c r="AA502" s="119" t="s">
        <v>56</v>
      </c>
      <c r="AB502" s="119" t="s">
        <v>181</v>
      </c>
      <c r="AC502" s="119" t="s">
        <v>56</v>
      </c>
      <c r="AD502" s="119" t="s">
        <v>56</v>
      </c>
      <c r="AE502" s="119" t="s">
        <v>56</v>
      </c>
      <c r="AF502" s="119" t="s">
        <v>56</v>
      </c>
      <c r="AG502" s="119" t="s">
        <v>56</v>
      </c>
      <c r="AH502" s="119" t="s">
        <v>56</v>
      </c>
      <c r="AI502" s="119" t="s">
        <v>56</v>
      </c>
      <c r="AJ502" s="119" t="s">
        <v>56</v>
      </c>
      <c r="AK502" s="119" t="s">
        <v>56</v>
      </c>
      <c r="AL502" s="119" t="s">
        <v>56</v>
      </c>
      <c r="AM502" s="119">
        <v>0</v>
      </c>
      <c r="AN502" s="119">
        <v>0</v>
      </c>
      <c r="AO502" s="119">
        <v>1</v>
      </c>
      <c r="AP502" s="119">
        <v>1</v>
      </c>
      <c r="AQ502" s="119">
        <v>3</v>
      </c>
      <c r="AR502" s="119">
        <v>0</v>
      </c>
      <c r="AS502" s="119">
        <v>0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119">
        <v>0</v>
      </c>
      <c r="AZ502" s="119">
        <v>0</v>
      </c>
      <c r="BA502" s="119">
        <v>0</v>
      </c>
      <c r="BB502" s="119">
        <v>0</v>
      </c>
      <c r="BC502" s="119">
        <v>0</v>
      </c>
      <c r="BD502" s="119">
        <v>0</v>
      </c>
      <c r="BE502" s="119">
        <v>0</v>
      </c>
      <c r="BF502" s="119">
        <v>0</v>
      </c>
      <c r="BG502" s="119">
        <v>0</v>
      </c>
      <c r="BH502" s="119">
        <v>19.600000000000001</v>
      </c>
      <c r="BI502" s="119" t="s">
        <v>55</v>
      </c>
      <c r="BJ502" s="119" t="s">
        <v>55</v>
      </c>
      <c r="BK502" s="119" t="s">
        <v>55</v>
      </c>
      <c r="BL502" s="119">
        <v>0</v>
      </c>
      <c r="BM502" s="119" t="s">
        <v>544</v>
      </c>
    </row>
    <row r="503" spans="1:65" s="119" customFormat="1" ht="11.4" x14ac:dyDescent="0.2">
      <c r="A503" s="119" t="s">
        <v>152</v>
      </c>
      <c r="B503" s="119">
        <v>6</v>
      </c>
      <c r="C503" s="119">
        <v>0</v>
      </c>
      <c r="D503" s="119">
        <v>6</v>
      </c>
      <c r="E503" s="119">
        <v>0</v>
      </c>
      <c r="F503" s="119">
        <v>0</v>
      </c>
      <c r="G503" s="119">
        <v>0</v>
      </c>
      <c r="H503" s="119">
        <v>0</v>
      </c>
      <c r="I503" s="119">
        <v>0</v>
      </c>
      <c r="J503" s="119">
        <v>0</v>
      </c>
      <c r="K503" s="119">
        <v>0</v>
      </c>
      <c r="L503" s="119">
        <v>0</v>
      </c>
      <c r="M503" s="119">
        <v>0</v>
      </c>
      <c r="N503" s="119">
        <v>0</v>
      </c>
      <c r="O503" s="119">
        <v>0</v>
      </c>
      <c r="P503" s="119">
        <v>100</v>
      </c>
      <c r="Q503" s="119">
        <v>0</v>
      </c>
      <c r="R503" s="119">
        <v>0</v>
      </c>
      <c r="S503" s="119">
        <v>0</v>
      </c>
      <c r="T503" s="119">
        <v>0</v>
      </c>
      <c r="U503" s="119">
        <v>0</v>
      </c>
      <c r="V503" s="119">
        <v>0</v>
      </c>
      <c r="W503" s="119">
        <v>0</v>
      </c>
      <c r="X503" s="119">
        <v>0</v>
      </c>
      <c r="Y503" s="119">
        <v>0</v>
      </c>
      <c r="Z503" s="119">
        <v>0</v>
      </c>
      <c r="AA503" s="119" t="s">
        <v>56</v>
      </c>
      <c r="AB503" s="119" t="s">
        <v>453</v>
      </c>
      <c r="AC503" s="119" t="s">
        <v>56</v>
      </c>
      <c r="AD503" s="119" t="s">
        <v>56</v>
      </c>
      <c r="AE503" s="119" t="s">
        <v>56</v>
      </c>
      <c r="AF503" s="119" t="s">
        <v>56</v>
      </c>
      <c r="AG503" s="119" t="s">
        <v>56</v>
      </c>
      <c r="AH503" s="119" t="s">
        <v>56</v>
      </c>
      <c r="AI503" s="119" t="s">
        <v>56</v>
      </c>
      <c r="AJ503" s="119" t="s">
        <v>56</v>
      </c>
      <c r="AK503" s="119" t="s">
        <v>56</v>
      </c>
      <c r="AL503" s="119" t="s">
        <v>56</v>
      </c>
      <c r="AM503" s="119">
        <v>0</v>
      </c>
      <c r="AN503" s="119">
        <v>0</v>
      </c>
      <c r="AO503" s="119">
        <v>0</v>
      </c>
      <c r="AP503" s="119">
        <v>1</v>
      </c>
      <c r="AQ503" s="119">
        <v>5</v>
      </c>
      <c r="AR503" s="119">
        <v>0</v>
      </c>
      <c r="AS503" s="119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119">
        <v>0</v>
      </c>
      <c r="AZ503" s="119">
        <v>0</v>
      </c>
      <c r="BA503" s="119">
        <v>0</v>
      </c>
      <c r="BB503" s="119">
        <v>0</v>
      </c>
      <c r="BC503" s="119">
        <v>0</v>
      </c>
      <c r="BD503" s="119">
        <v>0</v>
      </c>
      <c r="BE503" s="119">
        <v>0</v>
      </c>
      <c r="BF503" s="119">
        <v>0</v>
      </c>
      <c r="BG503" s="119">
        <v>0</v>
      </c>
      <c r="BH503" s="119">
        <v>22.7</v>
      </c>
      <c r="BI503" s="119" t="s">
        <v>55</v>
      </c>
      <c r="BJ503" s="119" t="s">
        <v>55</v>
      </c>
      <c r="BK503" s="119" t="s">
        <v>55</v>
      </c>
      <c r="BL503" s="119">
        <v>0</v>
      </c>
      <c r="BM503" s="119" t="s">
        <v>545</v>
      </c>
    </row>
    <row r="504" spans="1:65" s="119" customFormat="1" ht="11.4" x14ac:dyDescent="0.2">
      <c r="A504" s="119" t="s">
        <v>153</v>
      </c>
      <c r="B504" s="119">
        <v>2</v>
      </c>
      <c r="C504" s="119">
        <v>0</v>
      </c>
      <c r="D504" s="119">
        <v>1</v>
      </c>
      <c r="E504" s="119">
        <v>0</v>
      </c>
      <c r="F504" s="119">
        <v>1</v>
      </c>
      <c r="G504" s="119">
        <v>0</v>
      </c>
      <c r="H504" s="119">
        <v>0</v>
      </c>
      <c r="I504" s="119">
        <v>0</v>
      </c>
      <c r="J504" s="119">
        <v>0</v>
      </c>
      <c r="K504" s="119">
        <v>0</v>
      </c>
      <c r="L504" s="119">
        <v>0</v>
      </c>
      <c r="M504" s="119">
        <v>0</v>
      </c>
      <c r="N504" s="119">
        <v>0</v>
      </c>
      <c r="O504" s="119">
        <v>0</v>
      </c>
      <c r="P504" s="119">
        <v>50</v>
      </c>
      <c r="Q504" s="119">
        <v>0</v>
      </c>
      <c r="R504" s="119">
        <v>50</v>
      </c>
      <c r="S504" s="119">
        <v>0</v>
      </c>
      <c r="T504" s="119">
        <v>0</v>
      </c>
      <c r="U504" s="119">
        <v>0</v>
      </c>
      <c r="V504" s="119">
        <v>0</v>
      </c>
      <c r="W504" s="119">
        <v>0</v>
      </c>
      <c r="X504" s="119">
        <v>0</v>
      </c>
      <c r="Y504" s="119">
        <v>0</v>
      </c>
      <c r="Z504" s="119">
        <v>0</v>
      </c>
      <c r="AA504" s="119" t="s">
        <v>56</v>
      </c>
      <c r="AB504" s="119" t="s">
        <v>437</v>
      </c>
      <c r="AC504" s="119" t="s">
        <v>56</v>
      </c>
      <c r="AD504" s="119" t="s">
        <v>534</v>
      </c>
      <c r="AE504" s="119" t="s">
        <v>56</v>
      </c>
      <c r="AF504" s="119" t="s">
        <v>56</v>
      </c>
      <c r="AG504" s="119" t="s">
        <v>56</v>
      </c>
      <c r="AH504" s="119" t="s">
        <v>56</v>
      </c>
      <c r="AI504" s="119" t="s">
        <v>56</v>
      </c>
      <c r="AJ504" s="119" t="s">
        <v>56</v>
      </c>
      <c r="AK504" s="119" t="s">
        <v>56</v>
      </c>
      <c r="AL504" s="119" t="s">
        <v>56</v>
      </c>
      <c r="AM504" s="119">
        <v>0</v>
      </c>
      <c r="AN504" s="119">
        <v>0</v>
      </c>
      <c r="AO504" s="119">
        <v>0</v>
      </c>
      <c r="AP504" s="119">
        <v>1</v>
      </c>
      <c r="AQ504" s="119">
        <v>1</v>
      </c>
      <c r="AR504" s="119">
        <v>0</v>
      </c>
      <c r="AS504" s="119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119">
        <v>0</v>
      </c>
      <c r="AZ504" s="119">
        <v>0</v>
      </c>
      <c r="BA504" s="119">
        <v>0</v>
      </c>
      <c r="BB504" s="119">
        <v>0</v>
      </c>
      <c r="BC504" s="119">
        <v>0</v>
      </c>
      <c r="BD504" s="119">
        <v>0</v>
      </c>
      <c r="BE504" s="119">
        <v>0</v>
      </c>
      <c r="BF504" s="119">
        <v>0</v>
      </c>
      <c r="BG504" s="119">
        <v>0</v>
      </c>
      <c r="BH504" s="119">
        <v>19.5</v>
      </c>
      <c r="BI504" s="119" t="s">
        <v>55</v>
      </c>
      <c r="BJ504" s="119" t="s">
        <v>55</v>
      </c>
      <c r="BK504" s="119" t="s">
        <v>55</v>
      </c>
      <c r="BL504" s="119">
        <v>0</v>
      </c>
      <c r="BM504" s="119" t="s">
        <v>544</v>
      </c>
    </row>
    <row r="505" spans="1:65" s="119" customFormat="1" ht="11.4" x14ac:dyDescent="0.2">
      <c r="A505" s="119" t="s">
        <v>153</v>
      </c>
      <c r="B505" s="119">
        <v>2</v>
      </c>
      <c r="C505" s="119">
        <v>0</v>
      </c>
      <c r="D505" s="119">
        <v>2</v>
      </c>
      <c r="E505" s="119">
        <v>0</v>
      </c>
      <c r="F505" s="119">
        <v>0</v>
      </c>
      <c r="G505" s="119">
        <v>0</v>
      </c>
      <c r="H505" s="119">
        <v>0</v>
      </c>
      <c r="I505" s="119">
        <v>0</v>
      </c>
      <c r="J505" s="119">
        <v>0</v>
      </c>
      <c r="K505" s="119">
        <v>0</v>
      </c>
      <c r="L505" s="119">
        <v>0</v>
      </c>
      <c r="M505" s="119">
        <v>0</v>
      </c>
      <c r="N505" s="119">
        <v>0</v>
      </c>
      <c r="O505" s="119">
        <v>0</v>
      </c>
      <c r="P505" s="119">
        <v>100</v>
      </c>
      <c r="Q505" s="119">
        <v>0</v>
      </c>
      <c r="R505" s="119">
        <v>0</v>
      </c>
      <c r="S505" s="119">
        <v>0</v>
      </c>
      <c r="T505" s="119">
        <v>0</v>
      </c>
      <c r="U505" s="119">
        <v>0</v>
      </c>
      <c r="V505" s="119">
        <v>0</v>
      </c>
      <c r="W505" s="119">
        <v>0</v>
      </c>
      <c r="X505" s="119">
        <v>0</v>
      </c>
      <c r="Y505" s="119">
        <v>0</v>
      </c>
      <c r="Z505" s="119">
        <v>0</v>
      </c>
      <c r="AA505" s="119" t="s">
        <v>56</v>
      </c>
      <c r="AB505" s="119" t="s">
        <v>488</v>
      </c>
      <c r="AC505" s="119" t="s">
        <v>56</v>
      </c>
      <c r="AD505" s="119" t="s">
        <v>56</v>
      </c>
      <c r="AE505" s="119" t="s">
        <v>56</v>
      </c>
      <c r="AF505" s="119" t="s">
        <v>56</v>
      </c>
      <c r="AG505" s="119" t="s">
        <v>56</v>
      </c>
      <c r="AH505" s="119" t="s">
        <v>56</v>
      </c>
      <c r="AI505" s="119" t="s">
        <v>56</v>
      </c>
      <c r="AJ505" s="119" t="s">
        <v>56</v>
      </c>
      <c r="AK505" s="119" t="s">
        <v>56</v>
      </c>
      <c r="AL505" s="119" t="s">
        <v>56</v>
      </c>
      <c r="AM505" s="119">
        <v>0</v>
      </c>
      <c r="AN505" s="119">
        <v>0</v>
      </c>
      <c r="AO505" s="119">
        <v>1</v>
      </c>
      <c r="AP505" s="119">
        <v>1</v>
      </c>
      <c r="AQ505" s="119">
        <v>0</v>
      </c>
      <c r="AR505" s="119">
        <v>0</v>
      </c>
      <c r="AS505" s="119">
        <v>0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119">
        <v>0</v>
      </c>
      <c r="AZ505" s="119">
        <v>0</v>
      </c>
      <c r="BA505" s="119">
        <v>0</v>
      </c>
      <c r="BB505" s="119">
        <v>0</v>
      </c>
      <c r="BC505" s="119">
        <v>0</v>
      </c>
      <c r="BD505" s="119">
        <v>0</v>
      </c>
      <c r="BE505" s="119">
        <v>0</v>
      </c>
      <c r="BF505" s="119">
        <v>0</v>
      </c>
      <c r="BG505" s="119">
        <v>0</v>
      </c>
      <c r="BH505" s="119">
        <v>15.5</v>
      </c>
      <c r="BI505" s="119" t="s">
        <v>55</v>
      </c>
      <c r="BJ505" s="119" t="s">
        <v>55</v>
      </c>
      <c r="BK505" s="119" t="s">
        <v>55</v>
      </c>
      <c r="BL505" s="119">
        <v>0</v>
      </c>
      <c r="BM505" s="119" t="s">
        <v>545</v>
      </c>
    </row>
    <row r="506" spans="1:65" s="119" customFormat="1" ht="11.4" x14ac:dyDescent="0.2">
      <c r="A506" s="119" t="s">
        <v>154</v>
      </c>
      <c r="B506" s="119">
        <v>1</v>
      </c>
      <c r="C506" s="119">
        <v>0</v>
      </c>
      <c r="D506" s="119">
        <v>1</v>
      </c>
      <c r="E506" s="119">
        <v>0</v>
      </c>
      <c r="F506" s="119">
        <v>0</v>
      </c>
      <c r="G506" s="119">
        <v>0</v>
      </c>
      <c r="H506" s="119">
        <v>0</v>
      </c>
      <c r="I506" s="119">
        <v>0</v>
      </c>
      <c r="J506" s="119">
        <v>0</v>
      </c>
      <c r="K506" s="119">
        <v>0</v>
      </c>
      <c r="L506" s="119">
        <v>0</v>
      </c>
      <c r="M506" s="119">
        <v>0</v>
      </c>
      <c r="N506" s="119">
        <v>0</v>
      </c>
      <c r="O506" s="119">
        <v>0</v>
      </c>
      <c r="P506" s="119">
        <v>100</v>
      </c>
      <c r="Q506" s="119">
        <v>0</v>
      </c>
      <c r="R506" s="119">
        <v>0</v>
      </c>
      <c r="S506" s="119">
        <v>0</v>
      </c>
      <c r="T506" s="119">
        <v>0</v>
      </c>
      <c r="U506" s="119">
        <v>0</v>
      </c>
      <c r="V506" s="119">
        <v>0</v>
      </c>
      <c r="W506" s="119">
        <v>0</v>
      </c>
      <c r="X506" s="119">
        <v>0</v>
      </c>
      <c r="Y506" s="119">
        <v>0</v>
      </c>
      <c r="Z506" s="119">
        <v>0</v>
      </c>
      <c r="AA506" s="119" t="s">
        <v>56</v>
      </c>
      <c r="AB506" s="119" t="s">
        <v>102</v>
      </c>
      <c r="AC506" s="119" t="s">
        <v>56</v>
      </c>
      <c r="AD506" s="119" t="s">
        <v>56</v>
      </c>
      <c r="AE506" s="119" t="s">
        <v>56</v>
      </c>
      <c r="AF506" s="119" t="s">
        <v>56</v>
      </c>
      <c r="AG506" s="119" t="s">
        <v>56</v>
      </c>
      <c r="AH506" s="119" t="s">
        <v>56</v>
      </c>
      <c r="AI506" s="119" t="s">
        <v>56</v>
      </c>
      <c r="AJ506" s="119" t="s">
        <v>56</v>
      </c>
      <c r="AK506" s="119" t="s">
        <v>56</v>
      </c>
      <c r="AL506" s="119" t="s">
        <v>56</v>
      </c>
      <c r="AM506" s="119">
        <v>0</v>
      </c>
      <c r="AN506" s="119">
        <v>0</v>
      </c>
      <c r="AO506" s="119">
        <v>0</v>
      </c>
      <c r="AP506" s="119">
        <v>1</v>
      </c>
      <c r="AQ506" s="119">
        <v>0</v>
      </c>
      <c r="AR506" s="119">
        <v>0</v>
      </c>
      <c r="AS506" s="119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119">
        <v>0</v>
      </c>
      <c r="AZ506" s="119">
        <v>0</v>
      </c>
      <c r="BA506" s="119">
        <v>0</v>
      </c>
      <c r="BB506" s="119">
        <v>0</v>
      </c>
      <c r="BC506" s="119">
        <v>0</v>
      </c>
      <c r="BD506" s="119">
        <v>0</v>
      </c>
      <c r="BE506" s="119">
        <v>0</v>
      </c>
      <c r="BF506" s="119">
        <v>0</v>
      </c>
      <c r="BG506" s="119">
        <v>0</v>
      </c>
      <c r="BH506" s="119">
        <v>18.100000000000001</v>
      </c>
      <c r="BI506" s="119" t="s">
        <v>55</v>
      </c>
      <c r="BJ506" s="119" t="s">
        <v>55</v>
      </c>
      <c r="BK506" s="119" t="s">
        <v>55</v>
      </c>
      <c r="BL506" s="119">
        <v>0</v>
      </c>
      <c r="BM506" s="119" t="s">
        <v>544</v>
      </c>
    </row>
    <row r="507" spans="1:65" s="119" customFormat="1" ht="11.4" x14ac:dyDescent="0.2">
      <c r="A507" s="119" t="s">
        <v>154</v>
      </c>
      <c r="B507" s="119">
        <v>3</v>
      </c>
      <c r="C507" s="119">
        <v>0</v>
      </c>
      <c r="D507" s="119">
        <v>2</v>
      </c>
      <c r="E507" s="119">
        <v>0</v>
      </c>
      <c r="F507" s="119">
        <v>1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>
        <v>0</v>
      </c>
      <c r="P507" s="119">
        <v>66.67</v>
      </c>
      <c r="Q507" s="119">
        <v>0</v>
      </c>
      <c r="R507" s="119">
        <v>33.33</v>
      </c>
      <c r="S507" s="119">
        <v>0</v>
      </c>
      <c r="T507" s="119">
        <v>0</v>
      </c>
      <c r="U507" s="119">
        <v>0</v>
      </c>
      <c r="V507" s="119">
        <v>0</v>
      </c>
      <c r="W507" s="119">
        <v>0</v>
      </c>
      <c r="X507" s="119">
        <v>0</v>
      </c>
      <c r="Y507" s="119">
        <v>0</v>
      </c>
      <c r="Z507" s="119">
        <v>0</v>
      </c>
      <c r="AA507" s="119" t="s">
        <v>56</v>
      </c>
      <c r="AB507" s="119" t="s">
        <v>192</v>
      </c>
      <c r="AC507" s="119" t="s">
        <v>56</v>
      </c>
      <c r="AD507" s="119" t="s">
        <v>492</v>
      </c>
      <c r="AE507" s="119" t="s">
        <v>56</v>
      </c>
      <c r="AF507" s="119" t="s">
        <v>56</v>
      </c>
      <c r="AG507" s="119" t="s">
        <v>56</v>
      </c>
      <c r="AH507" s="119" t="s">
        <v>56</v>
      </c>
      <c r="AI507" s="119" t="s">
        <v>56</v>
      </c>
      <c r="AJ507" s="119" t="s">
        <v>56</v>
      </c>
      <c r="AK507" s="119" t="s">
        <v>56</v>
      </c>
      <c r="AL507" s="119" t="s">
        <v>56</v>
      </c>
      <c r="AM507" s="119">
        <v>0</v>
      </c>
      <c r="AN507" s="119">
        <v>0</v>
      </c>
      <c r="AO507" s="119">
        <v>1</v>
      </c>
      <c r="AP507" s="119">
        <v>1</v>
      </c>
      <c r="AQ507" s="119">
        <v>1</v>
      </c>
      <c r="AR507" s="119">
        <v>0</v>
      </c>
      <c r="AS507" s="119">
        <v>0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119">
        <v>0</v>
      </c>
      <c r="AZ507" s="119">
        <v>0</v>
      </c>
      <c r="BA507" s="119">
        <v>0</v>
      </c>
      <c r="BB507" s="119">
        <v>0</v>
      </c>
      <c r="BC507" s="119">
        <v>0</v>
      </c>
      <c r="BD507" s="119">
        <v>0</v>
      </c>
      <c r="BE507" s="119">
        <v>0</v>
      </c>
      <c r="BF507" s="119">
        <v>0</v>
      </c>
      <c r="BG507" s="119">
        <v>0</v>
      </c>
      <c r="BH507" s="119">
        <v>17.2</v>
      </c>
      <c r="BI507" s="119" t="s">
        <v>55</v>
      </c>
      <c r="BJ507" s="119" t="s">
        <v>55</v>
      </c>
      <c r="BK507" s="119" t="s">
        <v>55</v>
      </c>
      <c r="BL507" s="119">
        <v>0</v>
      </c>
      <c r="BM507" s="119" t="s">
        <v>545</v>
      </c>
    </row>
    <row r="508" spans="1:65" s="119" customFormat="1" ht="11.4" x14ac:dyDescent="0.2">
      <c r="A508" s="119" t="s">
        <v>155</v>
      </c>
      <c r="B508" s="119">
        <v>3</v>
      </c>
      <c r="C508" s="119">
        <v>0</v>
      </c>
      <c r="D508" s="119">
        <v>3</v>
      </c>
      <c r="E508" s="119">
        <v>0</v>
      </c>
      <c r="F508" s="119">
        <v>0</v>
      </c>
      <c r="G508" s="119">
        <v>0</v>
      </c>
      <c r="H508" s="119">
        <v>0</v>
      </c>
      <c r="I508" s="119">
        <v>0</v>
      </c>
      <c r="J508" s="119">
        <v>0</v>
      </c>
      <c r="K508" s="119">
        <v>0</v>
      </c>
      <c r="L508" s="119">
        <v>0</v>
      </c>
      <c r="M508" s="119">
        <v>0</v>
      </c>
      <c r="N508" s="119">
        <v>0</v>
      </c>
      <c r="O508" s="119">
        <v>0</v>
      </c>
      <c r="P508" s="119">
        <v>100</v>
      </c>
      <c r="Q508" s="119">
        <v>0</v>
      </c>
      <c r="R508" s="119">
        <v>0</v>
      </c>
      <c r="S508" s="119">
        <v>0</v>
      </c>
      <c r="T508" s="119">
        <v>0</v>
      </c>
      <c r="U508" s="119">
        <v>0</v>
      </c>
      <c r="V508" s="119">
        <v>0</v>
      </c>
      <c r="W508" s="119">
        <v>0</v>
      </c>
      <c r="X508" s="119">
        <v>0</v>
      </c>
      <c r="Y508" s="119">
        <v>0</v>
      </c>
      <c r="Z508" s="119">
        <v>0</v>
      </c>
      <c r="AA508" s="119" t="s">
        <v>56</v>
      </c>
      <c r="AB508" s="119" t="s">
        <v>488</v>
      </c>
      <c r="AC508" s="119" t="s">
        <v>56</v>
      </c>
      <c r="AD508" s="119" t="s">
        <v>56</v>
      </c>
      <c r="AE508" s="119" t="s">
        <v>56</v>
      </c>
      <c r="AF508" s="119" t="s">
        <v>56</v>
      </c>
      <c r="AG508" s="119" t="s">
        <v>56</v>
      </c>
      <c r="AH508" s="119" t="s">
        <v>56</v>
      </c>
      <c r="AI508" s="119" t="s">
        <v>56</v>
      </c>
      <c r="AJ508" s="119" t="s">
        <v>56</v>
      </c>
      <c r="AK508" s="119" t="s">
        <v>56</v>
      </c>
      <c r="AL508" s="119" t="s">
        <v>56</v>
      </c>
      <c r="AM508" s="119">
        <v>0</v>
      </c>
      <c r="AN508" s="119">
        <v>1</v>
      </c>
      <c r="AO508" s="119">
        <v>0</v>
      </c>
      <c r="AP508" s="119">
        <v>2</v>
      </c>
      <c r="AQ508" s="119">
        <v>0</v>
      </c>
      <c r="AR508" s="119">
        <v>0</v>
      </c>
      <c r="AS508" s="119">
        <v>0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119">
        <v>0</v>
      </c>
      <c r="AZ508" s="119">
        <v>0</v>
      </c>
      <c r="BA508" s="119">
        <v>0</v>
      </c>
      <c r="BB508" s="119">
        <v>0</v>
      </c>
      <c r="BC508" s="119">
        <v>0</v>
      </c>
      <c r="BD508" s="119">
        <v>0</v>
      </c>
      <c r="BE508" s="119">
        <v>0</v>
      </c>
      <c r="BF508" s="119">
        <v>0</v>
      </c>
      <c r="BG508" s="119">
        <v>0</v>
      </c>
      <c r="BH508" s="119">
        <v>15.5</v>
      </c>
      <c r="BI508" s="119" t="s">
        <v>55</v>
      </c>
      <c r="BJ508" s="119" t="s">
        <v>55</v>
      </c>
      <c r="BK508" s="119" t="s">
        <v>55</v>
      </c>
      <c r="BL508" s="119">
        <v>0</v>
      </c>
      <c r="BM508" s="119" t="s">
        <v>544</v>
      </c>
    </row>
    <row r="509" spans="1:65" s="119" customFormat="1" ht="11.4" x14ac:dyDescent="0.2">
      <c r="A509" s="119" t="s">
        <v>155</v>
      </c>
      <c r="B509" s="119">
        <v>2</v>
      </c>
      <c r="C509" s="119">
        <v>0</v>
      </c>
      <c r="D509" s="119">
        <v>2</v>
      </c>
      <c r="E509" s="119">
        <v>0</v>
      </c>
      <c r="F509" s="119">
        <v>0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0</v>
      </c>
      <c r="M509" s="119">
        <v>0</v>
      </c>
      <c r="N509" s="119">
        <v>0</v>
      </c>
      <c r="O509" s="119">
        <v>0</v>
      </c>
      <c r="P509" s="119">
        <v>100</v>
      </c>
      <c r="Q509" s="119">
        <v>0</v>
      </c>
      <c r="R509" s="119">
        <v>0</v>
      </c>
      <c r="S509" s="119">
        <v>0</v>
      </c>
      <c r="T509" s="119">
        <v>0</v>
      </c>
      <c r="U509" s="119">
        <v>0</v>
      </c>
      <c r="V509" s="119">
        <v>0</v>
      </c>
      <c r="W509" s="119">
        <v>0</v>
      </c>
      <c r="X509" s="119">
        <v>0</v>
      </c>
      <c r="Y509" s="119">
        <v>0</v>
      </c>
      <c r="Z509" s="119">
        <v>0</v>
      </c>
      <c r="AA509" s="119" t="s">
        <v>56</v>
      </c>
      <c r="AB509" s="119" t="s">
        <v>189</v>
      </c>
      <c r="AC509" s="119" t="s">
        <v>56</v>
      </c>
      <c r="AD509" s="119" t="s">
        <v>56</v>
      </c>
      <c r="AE509" s="119" t="s">
        <v>56</v>
      </c>
      <c r="AF509" s="119" t="s">
        <v>56</v>
      </c>
      <c r="AG509" s="119" t="s">
        <v>56</v>
      </c>
      <c r="AH509" s="119" t="s">
        <v>56</v>
      </c>
      <c r="AI509" s="119" t="s">
        <v>56</v>
      </c>
      <c r="AJ509" s="119" t="s">
        <v>56</v>
      </c>
      <c r="AK509" s="119" t="s">
        <v>56</v>
      </c>
      <c r="AL509" s="119" t="s">
        <v>56</v>
      </c>
      <c r="AM509" s="119">
        <v>0</v>
      </c>
      <c r="AN509" s="119">
        <v>1</v>
      </c>
      <c r="AO509" s="119">
        <v>0</v>
      </c>
      <c r="AP509" s="119">
        <v>0</v>
      </c>
      <c r="AQ509" s="119">
        <v>1</v>
      </c>
      <c r="AR509" s="119">
        <v>0</v>
      </c>
      <c r="AS509" s="119">
        <v>0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119">
        <v>0</v>
      </c>
      <c r="AZ509" s="119">
        <v>0</v>
      </c>
      <c r="BA509" s="119">
        <v>0</v>
      </c>
      <c r="BB509" s="119">
        <v>0</v>
      </c>
      <c r="BC509" s="119">
        <v>0</v>
      </c>
      <c r="BD509" s="119">
        <v>0</v>
      </c>
      <c r="BE509" s="119">
        <v>0</v>
      </c>
      <c r="BF509" s="119">
        <v>0</v>
      </c>
      <c r="BG509" s="119">
        <v>0</v>
      </c>
      <c r="BH509" s="119">
        <v>16.3</v>
      </c>
      <c r="BI509" s="119" t="s">
        <v>55</v>
      </c>
      <c r="BJ509" s="119" t="s">
        <v>55</v>
      </c>
      <c r="BK509" s="119" t="s">
        <v>55</v>
      </c>
      <c r="BL509" s="119">
        <v>0</v>
      </c>
      <c r="BM509" s="119" t="s">
        <v>545</v>
      </c>
    </row>
    <row r="510" spans="1:65" s="119" customFormat="1" ht="11.4" x14ac:dyDescent="0.2">
      <c r="A510" s="119" t="s">
        <v>156</v>
      </c>
      <c r="B510" s="119">
        <v>1</v>
      </c>
      <c r="C510" s="119">
        <v>0</v>
      </c>
      <c r="D510" s="119">
        <v>1</v>
      </c>
      <c r="E510" s="119">
        <v>0</v>
      </c>
      <c r="F510" s="119">
        <v>0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>
        <v>0</v>
      </c>
      <c r="P510" s="119">
        <v>100</v>
      </c>
      <c r="Q510" s="119">
        <v>0</v>
      </c>
      <c r="R510" s="119">
        <v>0</v>
      </c>
      <c r="S510" s="119">
        <v>0</v>
      </c>
      <c r="T510" s="119">
        <v>0</v>
      </c>
      <c r="U510" s="119">
        <v>0</v>
      </c>
      <c r="V510" s="119">
        <v>0</v>
      </c>
      <c r="W510" s="119">
        <v>0</v>
      </c>
      <c r="X510" s="119">
        <v>0</v>
      </c>
      <c r="Y510" s="119">
        <v>0</v>
      </c>
      <c r="Z510" s="119">
        <v>0</v>
      </c>
      <c r="AA510" s="119" t="s">
        <v>56</v>
      </c>
      <c r="AB510" s="119" t="s">
        <v>171</v>
      </c>
      <c r="AC510" s="119" t="s">
        <v>56</v>
      </c>
      <c r="AD510" s="119" t="s">
        <v>56</v>
      </c>
      <c r="AE510" s="119" t="s">
        <v>56</v>
      </c>
      <c r="AF510" s="119" t="s">
        <v>56</v>
      </c>
      <c r="AG510" s="119" t="s">
        <v>56</v>
      </c>
      <c r="AH510" s="119" t="s">
        <v>56</v>
      </c>
      <c r="AI510" s="119" t="s">
        <v>56</v>
      </c>
      <c r="AJ510" s="119" t="s">
        <v>56</v>
      </c>
      <c r="AK510" s="119" t="s">
        <v>56</v>
      </c>
      <c r="AL510" s="119" t="s">
        <v>56</v>
      </c>
      <c r="AM510" s="119">
        <v>0</v>
      </c>
      <c r="AN510" s="119">
        <v>0</v>
      </c>
      <c r="AO510" s="119">
        <v>0</v>
      </c>
      <c r="AP510" s="119">
        <v>1</v>
      </c>
      <c r="AQ510" s="119">
        <v>0</v>
      </c>
      <c r="AR510" s="119">
        <v>0</v>
      </c>
      <c r="AS510" s="119">
        <v>0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119">
        <v>0</v>
      </c>
      <c r="AZ510" s="119">
        <v>0</v>
      </c>
      <c r="BA510" s="119">
        <v>0</v>
      </c>
      <c r="BB510" s="119">
        <v>0</v>
      </c>
      <c r="BC510" s="119">
        <v>0</v>
      </c>
      <c r="BD510" s="119">
        <v>0</v>
      </c>
      <c r="BE510" s="119">
        <v>0</v>
      </c>
      <c r="BF510" s="119">
        <v>0</v>
      </c>
      <c r="BG510" s="119">
        <v>0</v>
      </c>
      <c r="BH510" s="119">
        <v>17.2</v>
      </c>
      <c r="BI510" s="119" t="s">
        <v>55</v>
      </c>
      <c r="BJ510" s="119" t="s">
        <v>55</v>
      </c>
      <c r="BK510" s="119" t="s">
        <v>55</v>
      </c>
      <c r="BL510" s="119">
        <v>0</v>
      </c>
      <c r="BM510" s="119" t="s">
        <v>544</v>
      </c>
    </row>
    <row r="511" spans="1:65" s="119" customFormat="1" ht="11.4" x14ac:dyDescent="0.2">
      <c r="A511" s="119" t="s">
        <v>156</v>
      </c>
      <c r="B511" s="119">
        <v>2</v>
      </c>
      <c r="C511" s="119">
        <v>0</v>
      </c>
      <c r="D511" s="119">
        <v>2</v>
      </c>
      <c r="E511" s="119">
        <v>0</v>
      </c>
      <c r="F511" s="119">
        <v>0</v>
      </c>
      <c r="G511" s="119">
        <v>0</v>
      </c>
      <c r="H511" s="119">
        <v>0</v>
      </c>
      <c r="I511" s="119">
        <v>0</v>
      </c>
      <c r="J511" s="119">
        <v>0</v>
      </c>
      <c r="K511" s="119">
        <v>0</v>
      </c>
      <c r="L511" s="119">
        <v>0</v>
      </c>
      <c r="M511" s="119">
        <v>0</v>
      </c>
      <c r="N511" s="119">
        <v>0</v>
      </c>
      <c r="O511" s="119">
        <v>0</v>
      </c>
      <c r="P511" s="119">
        <v>100</v>
      </c>
      <c r="Q511" s="119">
        <v>0</v>
      </c>
      <c r="R511" s="119">
        <v>0</v>
      </c>
      <c r="S511" s="119">
        <v>0</v>
      </c>
      <c r="T511" s="119">
        <v>0</v>
      </c>
      <c r="U511" s="119">
        <v>0</v>
      </c>
      <c r="V511" s="119">
        <v>0</v>
      </c>
      <c r="W511" s="119">
        <v>0</v>
      </c>
      <c r="X511" s="119">
        <v>0</v>
      </c>
      <c r="Y511" s="119">
        <v>0</v>
      </c>
      <c r="Z511" s="119">
        <v>0</v>
      </c>
      <c r="AA511" s="119" t="s">
        <v>56</v>
      </c>
      <c r="AB511" s="119" t="s">
        <v>570</v>
      </c>
      <c r="AC511" s="119" t="s">
        <v>56</v>
      </c>
      <c r="AD511" s="119" t="s">
        <v>56</v>
      </c>
      <c r="AE511" s="119" t="s">
        <v>56</v>
      </c>
      <c r="AF511" s="119" t="s">
        <v>56</v>
      </c>
      <c r="AG511" s="119" t="s">
        <v>56</v>
      </c>
      <c r="AH511" s="119" t="s">
        <v>56</v>
      </c>
      <c r="AI511" s="119" t="s">
        <v>56</v>
      </c>
      <c r="AJ511" s="119" t="s">
        <v>56</v>
      </c>
      <c r="AK511" s="119" t="s">
        <v>56</v>
      </c>
      <c r="AL511" s="119" t="s">
        <v>56</v>
      </c>
      <c r="AM511" s="119">
        <v>0</v>
      </c>
      <c r="AN511" s="119">
        <v>1</v>
      </c>
      <c r="AO511" s="119">
        <v>0</v>
      </c>
      <c r="AP511" s="119">
        <v>1</v>
      </c>
      <c r="AQ511" s="119">
        <v>0</v>
      </c>
      <c r="AR511" s="119">
        <v>0</v>
      </c>
      <c r="AS511" s="119">
        <v>0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119">
        <v>0</v>
      </c>
      <c r="AZ511" s="119">
        <v>0</v>
      </c>
      <c r="BA511" s="119">
        <v>0</v>
      </c>
      <c r="BB511" s="119">
        <v>0</v>
      </c>
      <c r="BC511" s="119">
        <v>0</v>
      </c>
      <c r="BD511" s="119">
        <v>0</v>
      </c>
      <c r="BE511" s="119">
        <v>0</v>
      </c>
      <c r="BF511" s="119">
        <v>0</v>
      </c>
      <c r="BG511" s="119">
        <v>0</v>
      </c>
      <c r="BH511" s="119">
        <v>11.5</v>
      </c>
      <c r="BI511" s="119" t="s">
        <v>55</v>
      </c>
      <c r="BJ511" s="119" t="s">
        <v>55</v>
      </c>
      <c r="BK511" s="119" t="s">
        <v>55</v>
      </c>
      <c r="BL511" s="119">
        <v>0</v>
      </c>
      <c r="BM511" s="119" t="s">
        <v>545</v>
      </c>
    </row>
    <row r="512" spans="1:65" s="119" customFormat="1" ht="11.4" x14ac:dyDescent="0.2">
      <c r="A512" s="119" t="s">
        <v>157</v>
      </c>
      <c r="B512" s="119">
        <v>2</v>
      </c>
      <c r="C512" s="119">
        <v>0</v>
      </c>
      <c r="D512" s="119">
        <v>2</v>
      </c>
      <c r="E512" s="119">
        <v>0</v>
      </c>
      <c r="F512" s="119">
        <v>0</v>
      </c>
      <c r="G512" s="119">
        <v>0</v>
      </c>
      <c r="H512" s="119">
        <v>0</v>
      </c>
      <c r="I512" s="119">
        <v>0</v>
      </c>
      <c r="J512" s="119">
        <v>0</v>
      </c>
      <c r="K512" s="119">
        <v>0</v>
      </c>
      <c r="L512" s="119">
        <v>0</v>
      </c>
      <c r="M512" s="119">
        <v>0</v>
      </c>
      <c r="N512" s="119">
        <v>0</v>
      </c>
      <c r="O512" s="119">
        <v>0</v>
      </c>
      <c r="P512" s="119">
        <v>100</v>
      </c>
      <c r="Q512" s="119">
        <v>0</v>
      </c>
      <c r="R512" s="119">
        <v>0</v>
      </c>
      <c r="S512" s="119">
        <v>0</v>
      </c>
      <c r="T512" s="119">
        <v>0</v>
      </c>
      <c r="U512" s="119">
        <v>0</v>
      </c>
      <c r="V512" s="119">
        <v>0</v>
      </c>
      <c r="W512" s="119">
        <v>0</v>
      </c>
      <c r="X512" s="119">
        <v>0</v>
      </c>
      <c r="Y512" s="119">
        <v>0</v>
      </c>
      <c r="Z512" s="119">
        <v>0</v>
      </c>
      <c r="AA512" s="119" t="s">
        <v>56</v>
      </c>
      <c r="AB512" s="119" t="s">
        <v>506</v>
      </c>
      <c r="AC512" s="119" t="s">
        <v>56</v>
      </c>
      <c r="AD512" s="119" t="s">
        <v>56</v>
      </c>
      <c r="AE512" s="119" t="s">
        <v>56</v>
      </c>
      <c r="AF512" s="119" t="s">
        <v>56</v>
      </c>
      <c r="AG512" s="119" t="s">
        <v>56</v>
      </c>
      <c r="AH512" s="119" t="s">
        <v>56</v>
      </c>
      <c r="AI512" s="119" t="s">
        <v>56</v>
      </c>
      <c r="AJ512" s="119" t="s">
        <v>56</v>
      </c>
      <c r="AK512" s="119" t="s">
        <v>56</v>
      </c>
      <c r="AL512" s="119" t="s">
        <v>56</v>
      </c>
      <c r="AM512" s="119">
        <v>0</v>
      </c>
      <c r="AN512" s="119">
        <v>0</v>
      </c>
      <c r="AO512" s="119">
        <v>1</v>
      </c>
      <c r="AP512" s="119">
        <v>1</v>
      </c>
      <c r="AQ512" s="119">
        <v>0</v>
      </c>
      <c r="AR512" s="119">
        <v>0</v>
      </c>
      <c r="AS512" s="119">
        <v>0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119">
        <v>0</v>
      </c>
      <c r="AZ512" s="119">
        <v>0</v>
      </c>
      <c r="BA512" s="119">
        <v>0</v>
      </c>
      <c r="BB512" s="119">
        <v>0</v>
      </c>
      <c r="BC512" s="119">
        <v>0</v>
      </c>
      <c r="BD512" s="119">
        <v>0</v>
      </c>
      <c r="BE512" s="119">
        <v>0</v>
      </c>
      <c r="BF512" s="119">
        <v>0</v>
      </c>
      <c r="BG512" s="119">
        <v>0</v>
      </c>
      <c r="BH512" s="119">
        <v>13.7</v>
      </c>
      <c r="BI512" s="119" t="s">
        <v>55</v>
      </c>
      <c r="BJ512" s="119" t="s">
        <v>55</v>
      </c>
      <c r="BK512" s="119" t="s">
        <v>55</v>
      </c>
      <c r="BL512" s="119">
        <v>0</v>
      </c>
      <c r="BM512" s="119" t="s">
        <v>544</v>
      </c>
    </row>
    <row r="513" spans="1:65" s="119" customFormat="1" ht="11.4" x14ac:dyDescent="0.2">
      <c r="A513" s="119" t="s">
        <v>157</v>
      </c>
      <c r="B513" s="119">
        <v>4</v>
      </c>
      <c r="C513" s="119">
        <v>3</v>
      </c>
      <c r="D513" s="119">
        <v>1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75</v>
      </c>
      <c r="P513" s="119">
        <v>25</v>
      </c>
      <c r="Q513" s="119">
        <v>0</v>
      </c>
      <c r="R513" s="119">
        <v>0</v>
      </c>
      <c r="S513" s="119">
        <v>0</v>
      </c>
      <c r="T513" s="119">
        <v>0</v>
      </c>
      <c r="U513" s="119">
        <v>0</v>
      </c>
      <c r="V513" s="119">
        <v>0</v>
      </c>
      <c r="W513" s="119">
        <v>0</v>
      </c>
      <c r="X513" s="119">
        <v>0</v>
      </c>
      <c r="Y513" s="119">
        <v>0</v>
      </c>
      <c r="Z513" s="119">
        <v>0</v>
      </c>
      <c r="AA513" s="119" t="s">
        <v>621</v>
      </c>
      <c r="AB513" s="119" t="s">
        <v>571</v>
      </c>
      <c r="AC513" s="119" t="s">
        <v>56</v>
      </c>
      <c r="AD513" s="119" t="s">
        <v>56</v>
      </c>
      <c r="AE513" s="119" t="s">
        <v>56</v>
      </c>
      <c r="AF513" s="119" t="s">
        <v>56</v>
      </c>
      <c r="AG513" s="119" t="s">
        <v>56</v>
      </c>
      <c r="AH513" s="119" t="s">
        <v>56</v>
      </c>
      <c r="AI513" s="119" t="s">
        <v>56</v>
      </c>
      <c r="AJ513" s="119" t="s">
        <v>56</v>
      </c>
      <c r="AK513" s="119" t="s">
        <v>56</v>
      </c>
      <c r="AL513" s="119" t="s">
        <v>56</v>
      </c>
      <c r="AM513" s="119">
        <v>0</v>
      </c>
      <c r="AN513" s="119">
        <v>3</v>
      </c>
      <c r="AO513" s="119">
        <v>0</v>
      </c>
      <c r="AP513" s="119">
        <v>1</v>
      </c>
      <c r="AQ513" s="119">
        <v>0</v>
      </c>
      <c r="AR513" s="119">
        <v>0</v>
      </c>
      <c r="AS513" s="119">
        <v>0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119">
        <v>0</v>
      </c>
      <c r="AZ513" s="119">
        <v>0</v>
      </c>
      <c r="BA513" s="119">
        <v>0</v>
      </c>
      <c r="BB513" s="119">
        <v>0</v>
      </c>
      <c r="BC513" s="119">
        <v>0</v>
      </c>
      <c r="BD513" s="119">
        <v>0</v>
      </c>
      <c r="BE513" s="119">
        <v>0</v>
      </c>
      <c r="BF513" s="119">
        <v>0</v>
      </c>
      <c r="BG513" s="119">
        <v>0</v>
      </c>
      <c r="BH513" s="119">
        <v>9.6</v>
      </c>
      <c r="BI513" s="119" t="s">
        <v>55</v>
      </c>
      <c r="BJ513" s="119" t="s">
        <v>55</v>
      </c>
      <c r="BK513" s="119" t="s">
        <v>55</v>
      </c>
      <c r="BL513" s="119">
        <v>0</v>
      </c>
      <c r="BM513" s="119" t="s">
        <v>545</v>
      </c>
    </row>
    <row r="514" spans="1:65" s="119" customFormat="1" ht="11.4" x14ac:dyDescent="0.2">
      <c r="A514" s="119" t="s">
        <v>158</v>
      </c>
      <c r="B514" s="119">
        <v>1</v>
      </c>
      <c r="C514" s="119">
        <v>0</v>
      </c>
      <c r="D514" s="119">
        <v>1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100</v>
      </c>
      <c r="Q514" s="119">
        <v>0</v>
      </c>
      <c r="R514" s="119">
        <v>0</v>
      </c>
      <c r="S514" s="119">
        <v>0</v>
      </c>
      <c r="T514" s="119">
        <v>0</v>
      </c>
      <c r="U514" s="119">
        <v>0</v>
      </c>
      <c r="V514" s="119">
        <v>0</v>
      </c>
      <c r="W514" s="119">
        <v>0</v>
      </c>
      <c r="X514" s="119">
        <v>0</v>
      </c>
      <c r="Y514" s="119">
        <v>0</v>
      </c>
      <c r="Z514" s="119">
        <v>0</v>
      </c>
      <c r="AA514" s="119" t="s">
        <v>56</v>
      </c>
      <c r="AB514" s="119" t="s">
        <v>507</v>
      </c>
      <c r="AC514" s="119" t="s">
        <v>56</v>
      </c>
      <c r="AD514" s="119" t="s">
        <v>56</v>
      </c>
      <c r="AE514" s="119" t="s">
        <v>56</v>
      </c>
      <c r="AF514" s="119" t="s">
        <v>56</v>
      </c>
      <c r="AG514" s="119" t="s">
        <v>56</v>
      </c>
      <c r="AH514" s="119" t="s">
        <v>56</v>
      </c>
      <c r="AI514" s="119" t="s">
        <v>56</v>
      </c>
      <c r="AJ514" s="119" t="s">
        <v>56</v>
      </c>
      <c r="AK514" s="119" t="s">
        <v>56</v>
      </c>
      <c r="AL514" s="119" t="s">
        <v>56</v>
      </c>
      <c r="AM514" s="119">
        <v>0</v>
      </c>
      <c r="AN514" s="119">
        <v>0</v>
      </c>
      <c r="AO514" s="119">
        <v>0</v>
      </c>
      <c r="AP514" s="119">
        <v>1</v>
      </c>
      <c r="AQ514" s="119">
        <v>0</v>
      </c>
      <c r="AR514" s="119">
        <v>0</v>
      </c>
      <c r="AS514" s="119">
        <v>0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119">
        <v>0</v>
      </c>
      <c r="AZ514" s="119">
        <v>0</v>
      </c>
      <c r="BA514" s="119">
        <v>0</v>
      </c>
      <c r="BB514" s="119">
        <v>0</v>
      </c>
      <c r="BC514" s="119">
        <v>0</v>
      </c>
      <c r="BD514" s="119">
        <v>0</v>
      </c>
      <c r="BE514" s="119">
        <v>0</v>
      </c>
      <c r="BF514" s="119">
        <v>0</v>
      </c>
      <c r="BG514" s="119">
        <v>0</v>
      </c>
      <c r="BH514" s="119">
        <v>18.2</v>
      </c>
      <c r="BI514" s="119" t="s">
        <v>55</v>
      </c>
      <c r="BJ514" s="119" t="s">
        <v>55</v>
      </c>
      <c r="BK514" s="119" t="s">
        <v>55</v>
      </c>
      <c r="BL514" s="119">
        <v>0</v>
      </c>
      <c r="BM514" s="119" t="s">
        <v>544</v>
      </c>
    </row>
    <row r="515" spans="1:65" s="119" customFormat="1" ht="11.4" x14ac:dyDescent="0.2">
      <c r="A515" s="119" t="s">
        <v>158</v>
      </c>
      <c r="B515" s="119">
        <v>1</v>
      </c>
      <c r="C515" s="119">
        <v>0</v>
      </c>
      <c r="D515" s="119">
        <v>1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100</v>
      </c>
      <c r="Q515" s="119">
        <v>0</v>
      </c>
      <c r="R515" s="119">
        <v>0</v>
      </c>
      <c r="S515" s="119">
        <v>0</v>
      </c>
      <c r="T515" s="119">
        <v>0</v>
      </c>
      <c r="U515" s="119">
        <v>0</v>
      </c>
      <c r="V515" s="119">
        <v>0</v>
      </c>
      <c r="W515" s="119">
        <v>0</v>
      </c>
      <c r="X515" s="119">
        <v>0</v>
      </c>
      <c r="Y515" s="119">
        <v>0</v>
      </c>
      <c r="Z515" s="119">
        <v>0</v>
      </c>
      <c r="AA515" s="119" t="s">
        <v>56</v>
      </c>
      <c r="AB515" s="119" t="s">
        <v>503</v>
      </c>
      <c r="AC515" s="119" t="s">
        <v>56</v>
      </c>
      <c r="AD515" s="119" t="s">
        <v>56</v>
      </c>
      <c r="AE515" s="119" t="s">
        <v>56</v>
      </c>
      <c r="AF515" s="119" t="s">
        <v>56</v>
      </c>
      <c r="AG515" s="119" t="s">
        <v>56</v>
      </c>
      <c r="AH515" s="119" t="s">
        <v>56</v>
      </c>
      <c r="AI515" s="119" t="s">
        <v>56</v>
      </c>
      <c r="AJ515" s="119" t="s">
        <v>56</v>
      </c>
      <c r="AK515" s="119" t="s">
        <v>56</v>
      </c>
      <c r="AL515" s="119" t="s">
        <v>56</v>
      </c>
      <c r="AM515" s="119">
        <v>0</v>
      </c>
      <c r="AN515" s="119">
        <v>0</v>
      </c>
      <c r="AO515" s="119">
        <v>1</v>
      </c>
      <c r="AP515" s="119">
        <v>0</v>
      </c>
      <c r="AQ515" s="119">
        <v>0</v>
      </c>
      <c r="AR515" s="119">
        <v>0</v>
      </c>
      <c r="AS515" s="119">
        <v>0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119">
        <v>0</v>
      </c>
      <c r="AZ515" s="119">
        <v>0</v>
      </c>
      <c r="BA515" s="119">
        <v>0</v>
      </c>
      <c r="BB515" s="119">
        <v>0</v>
      </c>
      <c r="BC515" s="119">
        <v>0</v>
      </c>
      <c r="BD515" s="119">
        <v>0</v>
      </c>
      <c r="BE515" s="119">
        <v>0</v>
      </c>
      <c r="BF515" s="119">
        <v>0</v>
      </c>
      <c r="BG515" s="119">
        <v>0</v>
      </c>
      <c r="BH515" s="119">
        <v>11.9</v>
      </c>
      <c r="BI515" s="119" t="s">
        <v>55</v>
      </c>
      <c r="BJ515" s="119" t="s">
        <v>55</v>
      </c>
      <c r="BK515" s="119" t="s">
        <v>55</v>
      </c>
      <c r="BL515" s="119">
        <v>0</v>
      </c>
      <c r="BM515" s="119" t="s">
        <v>545</v>
      </c>
    </row>
    <row r="516" spans="1:65" s="119" customFormat="1" ht="11.4" x14ac:dyDescent="0.2">
      <c r="A516" s="119" t="s">
        <v>160</v>
      </c>
      <c r="B516" s="119">
        <v>1</v>
      </c>
      <c r="C516" s="119">
        <v>0</v>
      </c>
      <c r="D516" s="119">
        <v>1</v>
      </c>
      <c r="E516" s="119">
        <v>0</v>
      </c>
      <c r="F516" s="119">
        <v>0</v>
      </c>
      <c r="G516" s="119">
        <v>0</v>
      </c>
      <c r="H516" s="119">
        <v>0</v>
      </c>
      <c r="I516" s="119">
        <v>0</v>
      </c>
      <c r="J516" s="119">
        <v>0</v>
      </c>
      <c r="K516" s="119">
        <v>0</v>
      </c>
      <c r="L516" s="119">
        <v>0</v>
      </c>
      <c r="M516" s="119">
        <v>0</v>
      </c>
      <c r="N516" s="119">
        <v>0</v>
      </c>
      <c r="O516" s="119">
        <v>0</v>
      </c>
      <c r="P516" s="119">
        <v>100</v>
      </c>
      <c r="Q516" s="119">
        <v>0</v>
      </c>
      <c r="R516" s="119">
        <v>0</v>
      </c>
      <c r="S516" s="119">
        <v>0</v>
      </c>
      <c r="T516" s="119">
        <v>0</v>
      </c>
      <c r="U516" s="119">
        <v>0</v>
      </c>
      <c r="V516" s="119">
        <v>0</v>
      </c>
      <c r="W516" s="119">
        <v>0</v>
      </c>
      <c r="X516" s="119">
        <v>0</v>
      </c>
      <c r="Y516" s="119">
        <v>0</v>
      </c>
      <c r="Z516" s="119">
        <v>0</v>
      </c>
      <c r="AA516" s="119" t="s">
        <v>56</v>
      </c>
      <c r="AB516" s="119" t="s">
        <v>133</v>
      </c>
      <c r="AC516" s="119" t="s">
        <v>56</v>
      </c>
      <c r="AD516" s="119" t="s">
        <v>56</v>
      </c>
      <c r="AE516" s="119" t="s">
        <v>56</v>
      </c>
      <c r="AF516" s="119" t="s">
        <v>56</v>
      </c>
      <c r="AG516" s="119" t="s">
        <v>56</v>
      </c>
      <c r="AH516" s="119" t="s">
        <v>56</v>
      </c>
      <c r="AI516" s="119" t="s">
        <v>56</v>
      </c>
      <c r="AJ516" s="119" t="s">
        <v>56</v>
      </c>
      <c r="AK516" s="119" t="s">
        <v>56</v>
      </c>
      <c r="AL516" s="119" t="s">
        <v>56</v>
      </c>
      <c r="AM516" s="119">
        <v>0</v>
      </c>
      <c r="AN516" s="119">
        <v>0</v>
      </c>
      <c r="AO516" s="119">
        <v>0</v>
      </c>
      <c r="AP516" s="119">
        <v>1</v>
      </c>
      <c r="AQ516" s="119">
        <v>0</v>
      </c>
      <c r="AR516" s="119">
        <v>0</v>
      </c>
      <c r="AS516" s="119">
        <v>0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119">
        <v>0</v>
      </c>
      <c r="AZ516" s="119">
        <v>0</v>
      </c>
      <c r="BA516" s="119">
        <v>0</v>
      </c>
      <c r="BB516" s="119">
        <v>0</v>
      </c>
      <c r="BC516" s="119">
        <v>0</v>
      </c>
      <c r="BD516" s="119">
        <v>0</v>
      </c>
      <c r="BE516" s="119">
        <v>0</v>
      </c>
      <c r="BF516" s="119">
        <v>0</v>
      </c>
      <c r="BG516" s="119">
        <v>0</v>
      </c>
      <c r="BH516" s="119">
        <v>19.3</v>
      </c>
      <c r="BI516" s="119" t="s">
        <v>55</v>
      </c>
      <c r="BJ516" s="119" t="s">
        <v>55</v>
      </c>
      <c r="BK516" s="119" t="s">
        <v>55</v>
      </c>
      <c r="BL516" s="119">
        <v>0</v>
      </c>
      <c r="BM516" s="119" t="s">
        <v>544</v>
      </c>
    </row>
    <row r="517" spans="1:65" s="119" customFormat="1" ht="11.4" x14ac:dyDescent="0.2">
      <c r="A517" s="119" t="s">
        <v>160</v>
      </c>
      <c r="B517" s="119">
        <v>1</v>
      </c>
      <c r="C517" s="119">
        <v>0</v>
      </c>
      <c r="D517" s="119">
        <v>1</v>
      </c>
      <c r="E517" s="119">
        <v>0</v>
      </c>
      <c r="F517" s="119">
        <v>0</v>
      </c>
      <c r="G517" s="119">
        <v>0</v>
      </c>
      <c r="H517" s="119">
        <v>0</v>
      </c>
      <c r="I517" s="119">
        <v>0</v>
      </c>
      <c r="J517" s="119">
        <v>0</v>
      </c>
      <c r="K517" s="119">
        <v>0</v>
      </c>
      <c r="L517" s="119">
        <v>0</v>
      </c>
      <c r="M517" s="119">
        <v>0</v>
      </c>
      <c r="N517" s="119">
        <v>0</v>
      </c>
      <c r="O517" s="119">
        <v>0</v>
      </c>
      <c r="P517" s="119">
        <v>100</v>
      </c>
      <c r="Q517" s="119">
        <v>0</v>
      </c>
      <c r="R517" s="119">
        <v>0</v>
      </c>
      <c r="S517" s="119">
        <v>0</v>
      </c>
      <c r="T517" s="119">
        <v>0</v>
      </c>
      <c r="U517" s="119">
        <v>0</v>
      </c>
      <c r="V517" s="119">
        <v>0</v>
      </c>
      <c r="W517" s="119">
        <v>0</v>
      </c>
      <c r="X517" s="119">
        <v>0</v>
      </c>
      <c r="Y517" s="119">
        <v>0</v>
      </c>
      <c r="Z517" s="119">
        <v>0</v>
      </c>
      <c r="AA517" s="119" t="s">
        <v>56</v>
      </c>
      <c r="AB517" s="119" t="s">
        <v>465</v>
      </c>
      <c r="AC517" s="119" t="s">
        <v>56</v>
      </c>
      <c r="AD517" s="119" t="s">
        <v>56</v>
      </c>
      <c r="AE517" s="119" t="s">
        <v>56</v>
      </c>
      <c r="AF517" s="119" t="s">
        <v>56</v>
      </c>
      <c r="AG517" s="119" t="s">
        <v>56</v>
      </c>
      <c r="AH517" s="119" t="s">
        <v>56</v>
      </c>
      <c r="AI517" s="119" t="s">
        <v>56</v>
      </c>
      <c r="AJ517" s="119" t="s">
        <v>56</v>
      </c>
      <c r="AK517" s="119" t="s">
        <v>56</v>
      </c>
      <c r="AL517" s="119" t="s">
        <v>56</v>
      </c>
      <c r="AM517" s="119">
        <v>0</v>
      </c>
      <c r="AN517" s="119">
        <v>0</v>
      </c>
      <c r="AO517" s="119">
        <v>0</v>
      </c>
      <c r="AP517" s="119">
        <v>0</v>
      </c>
      <c r="AQ517" s="119">
        <v>1</v>
      </c>
      <c r="AR517" s="119">
        <v>0</v>
      </c>
      <c r="AS517" s="119">
        <v>0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119">
        <v>0</v>
      </c>
      <c r="AZ517" s="119">
        <v>0</v>
      </c>
      <c r="BA517" s="119">
        <v>0</v>
      </c>
      <c r="BB517" s="119">
        <v>0</v>
      </c>
      <c r="BC517" s="119">
        <v>0</v>
      </c>
      <c r="BD517" s="119">
        <v>0</v>
      </c>
      <c r="BE517" s="119">
        <v>0</v>
      </c>
      <c r="BF517" s="119">
        <v>0</v>
      </c>
      <c r="BG517" s="119">
        <v>0</v>
      </c>
      <c r="BH517" s="119">
        <v>20.399999999999999</v>
      </c>
      <c r="BI517" s="119" t="s">
        <v>55</v>
      </c>
      <c r="BJ517" s="119" t="s">
        <v>55</v>
      </c>
      <c r="BK517" s="119" t="s">
        <v>55</v>
      </c>
      <c r="BL517" s="119">
        <v>0</v>
      </c>
      <c r="BM517" s="119" t="s">
        <v>545</v>
      </c>
    </row>
    <row r="518" spans="1:65" s="119" customFormat="1" ht="11.4" x14ac:dyDescent="0.2">
      <c r="A518" s="119" t="s">
        <v>161</v>
      </c>
      <c r="B518" s="119">
        <v>1</v>
      </c>
      <c r="C518" s="119">
        <v>0</v>
      </c>
      <c r="D518" s="119">
        <v>1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0</v>
      </c>
      <c r="L518" s="119">
        <v>0</v>
      </c>
      <c r="M518" s="119">
        <v>0</v>
      </c>
      <c r="N518" s="119">
        <v>0</v>
      </c>
      <c r="O518" s="119">
        <v>0</v>
      </c>
      <c r="P518" s="119">
        <v>100</v>
      </c>
      <c r="Q518" s="119">
        <v>0</v>
      </c>
      <c r="R518" s="119">
        <v>0</v>
      </c>
      <c r="S518" s="119">
        <v>0</v>
      </c>
      <c r="T518" s="119">
        <v>0</v>
      </c>
      <c r="U518" s="119">
        <v>0</v>
      </c>
      <c r="V518" s="119">
        <v>0</v>
      </c>
      <c r="W518" s="119">
        <v>0</v>
      </c>
      <c r="X518" s="119">
        <v>0</v>
      </c>
      <c r="Y518" s="119">
        <v>0</v>
      </c>
      <c r="Z518" s="119">
        <v>0</v>
      </c>
      <c r="AA518" s="119" t="s">
        <v>56</v>
      </c>
      <c r="AB518" s="119" t="s">
        <v>502</v>
      </c>
      <c r="AC518" s="119" t="s">
        <v>56</v>
      </c>
      <c r="AD518" s="119" t="s">
        <v>56</v>
      </c>
      <c r="AE518" s="119" t="s">
        <v>56</v>
      </c>
      <c r="AF518" s="119" t="s">
        <v>56</v>
      </c>
      <c r="AG518" s="119" t="s">
        <v>56</v>
      </c>
      <c r="AH518" s="119" t="s">
        <v>56</v>
      </c>
      <c r="AI518" s="119" t="s">
        <v>56</v>
      </c>
      <c r="AJ518" s="119" t="s">
        <v>56</v>
      </c>
      <c r="AK518" s="119" t="s">
        <v>56</v>
      </c>
      <c r="AL518" s="119" t="s">
        <v>56</v>
      </c>
      <c r="AM518" s="119">
        <v>0</v>
      </c>
      <c r="AN518" s="119">
        <v>0</v>
      </c>
      <c r="AO518" s="119">
        <v>1</v>
      </c>
      <c r="AP518" s="119">
        <v>0</v>
      </c>
      <c r="AQ518" s="119">
        <v>0</v>
      </c>
      <c r="AR518" s="119">
        <v>0</v>
      </c>
      <c r="AS518" s="119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119">
        <v>0</v>
      </c>
      <c r="AZ518" s="119">
        <v>0</v>
      </c>
      <c r="BA518" s="119">
        <v>0</v>
      </c>
      <c r="BB518" s="119">
        <v>0</v>
      </c>
      <c r="BC518" s="119">
        <v>0</v>
      </c>
      <c r="BD518" s="119">
        <v>0</v>
      </c>
      <c r="BE518" s="119">
        <v>0</v>
      </c>
      <c r="BF518" s="119">
        <v>0</v>
      </c>
      <c r="BG518" s="119">
        <v>0</v>
      </c>
      <c r="BH518" s="119">
        <v>14.8</v>
      </c>
      <c r="BI518" s="119" t="s">
        <v>55</v>
      </c>
      <c r="BJ518" s="119" t="s">
        <v>55</v>
      </c>
      <c r="BK518" s="119" t="s">
        <v>55</v>
      </c>
      <c r="BL518" s="119">
        <v>0</v>
      </c>
      <c r="BM518" s="119" t="s">
        <v>544</v>
      </c>
    </row>
    <row r="519" spans="1:65" s="119" customFormat="1" ht="11.4" x14ac:dyDescent="0.2">
      <c r="A519" s="119" t="s">
        <v>161</v>
      </c>
      <c r="B519" s="119">
        <v>2</v>
      </c>
      <c r="C519" s="119">
        <v>0</v>
      </c>
      <c r="D519" s="119">
        <v>2</v>
      </c>
      <c r="E519" s="119">
        <v>0</v>
      </c>
      <c r="F519" s="119">
        <v>0</v>
      </c>
      <c r="G519" s="119">
        <v>0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100</v>
      </c>
      <c r="Q519" s="119">
        <v>0</v>
      </c>
      <c r="R519" s="119">
        <v>0</v>
      </c>
      <c r="S519" s="119">
        <v>0</v>
      </c>
      <c r="T519" s="119">
        <v>0</v>
      </c>
      <c r="U519" s="119">
        <v>0</v>
      </c>
      <c r="V519" s="119">
        <v>0</v>
      </c>
      <c r="W519" s="119">
        <v>0</v>
      </c>
      <c r="X519" s="119">
        <v>0</v>
      </c>
      <c r="Y519" s="119">
        <v>0</v>
      </c>
      <c r="Z519" s="119">
        <v>0</v>
      </c>
      <c r="AA519" s="119" t="s">
        <v>56</v>
      </c>
      <c r="AB519" s="119" t="s">
        <v>507</v>
      </c>
      <c r="AC519" s="119" t="s">
        <v>56</v>
      </c>
      <c r="AD519" s="119" t="s">
        <v>56</v>
      </c>
      <c r="AE519" s="119" t="s">
        <v>56</v>
      </c>
      <c r="AF519" s="119" t="s">
        <v>56</v>
      </c>
      <c r="AG519" s="119" t="s">
        <v>56</v>
      </c>
      <c r="AH519" s="119" t="s">
        <v>56</v>
      </c>
      <c r="AI519" s="119" t="s">
        <v>56</v>
      </c>
      <c r="AJ519" s="119" t="s">
        <v>56</v>
      </c>
      <c r="AK519" s="119" t="s">
        <v>56</v>
      </c>
      <c r="AL519" s="119" t="s">
        <v>56</v>
      </c>
      <c r="AM519" s="119">
        <v>0</v>
      </c>
      <c r="AN519" s="119">
        <v>1</v>
      </c>
      <c r="AO519" s="119">
        <v>0</v>
      </c>
      <c r="AP519" s="119">
        <v>0</v>
      </c>
      <c r="AQ519" s="119">
        <v>0</v>
      </c>
      <c r="AR519" s="119">
        <v>1</v>
      </c>
      <c r="AS519" s="119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119">
        <v>0</v>
      </c>
      <c r="AZ519" s="119">
        <v>0</v>
      </c>
      <c r="BA519" s="119">
        <v>0</v>
      </c>
      <c r="BB519" s="119">
        <v>0</v>
      </c>
      <c r="BC519" s="119">
        <v>0</v>
      </c>
      <c r="BD519" s="119">
        <v>0</v>
      </c>
      <c r="BE519" s="119">
        <v>0</v>
      </c>
      <c r="BF519" s="119">
        <v>0</v>
      </c>
      <c r="BG519" s="119">
        <v>0</v>
      </c>
      <c r="BH519" s="119">
        <v>18.2</v>
      </c>
      <c r="BI519" s="119" t="s">
        <v>55</v>
      </c>
      <c r="BJ519" s="119" t="s">
        <v>55</v>
      </c>
      <c r="BK519" s="119" t="s">
        <v>55</v>
      </c>
      <c r="BL519" s="119">
        <v>0</v>
      </c>
      <c r="BM519" s="119" t="s">
        <v>545</v>
      </c>
    </row>
    <row r="520" spans="1:65" s="119" customFormat="1" ht="11.4" x14ac:dyDescent="0.2">
      <c r="A520" s="119" t="s">
        <v>162</v>
      </c>
      <c r="B520" s="119">
        <v>1</v>
      </c>
      <c r="C520" s="119">
        <v>0</v>
      </c>
      <c r="D520" s="119">
        <v>1</v>
      </c>
      <c r="E520" s="119">
        <v>0</v>
      </c>
      <c r="F520" s="119">
        <v>0</v>
      </c>
      <c r="G520" s="119">
        <v>0</v>
      </c>
      <c r="H520" s="119">
        <v>0</v>
      </c>
      <c r="I520" s="119">
        <v>0</v>
      </c>
      <c r="J520" s="119">
        <v>0</v>
      </c>
      <c r="K520" s="119">
        <v>0</v>
      </c>
      <c r="L520" s="119">
        <v>0</v>
      </c>
      <c r="M520" s="119">
        <v>0</v>
      </c>
      <c r="N520" s="119">
        <v>0</v>
      </c>
      <c r="O520" s="119">
        <v>0</v>
      </c>
      <c r="P520" s="119">
        <v>100</v>
      </c>
      <c r="Q520" s="119">
        <v>0</v>
      </c>
      <c r="R520" s="119">
        <v>0</v>
      </c>
      <c r="S520" s="119">
        <v>0</v>
      </c>
      <c r="T520" s="119">
        <v>0</v>
      </c>
      <c r="U520" s="119">
        <v>0</v>
      </c>
      <c r="V520" s="119">
        <v>0</v>
      </c>
      <c r="W520" s="119">
        <v>0</v>
      </c>
      <c r="X520" s="119">
        <v>0</v>
      </c>
      <c r="Y520" s="119">
        <v>0</v>
      </c>
      <c r="Z520" s="119">
        <v>0</v>
      </c>
      <c r="AA520" s="119" t="s">
        <v>56</v>
      </c>
      <c r="AB520" s="119" t="s">
        <v>450</v>
      </c>
      <c r="AC520" s="119" t="s">
        <v>56</v>
      </c>
      <c r="AD520" s="119" t="s">
        <v>56</v>
      </c>
      <c r="AE520" s="119" t="s">
        <v>56</v>
      </c>
      <c r="AF520" s="119" t="s">
        <v>56</v>
      </c>
      <c r="AG520" s="119" t="s">
        <v>56</v>
      </c>
      <c r="AH520" s="119" t="s">
        <v>56</v>
      </c>
      <c r="AI520" s="119" t="s">
        <v>56</v>
      </c>
      <c r="AJ520" s="119" t="s">
        <v>56</v>
      </c>
      <c r="AK520" s="119" t="s">
        <v>56</v>
      </c>
      <c r="AL520" s="119" t="s">
        <v>56</v>
      </c>
      <c r="AM520" s="119">
        <v>0</v>
      </c>
      <c r="AN520" s="119">
        <v>0</v>
      </c>
      <c r="AO520" s="119">
        <v>0</v>
      </c>
      <c r="AP520" s="119">
        <v>0</v>
      </c>
      <c r="AQ520" s="119">
        <v>0</v>
      </c>
      <c r="AR520" s="119">
        <v>1</v>
      </c>
      <c r="AS520" s="119">
        <v>0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119">
        <v>0</v>
      </c>
      <c r="AZ520" s="119">
        <v>0</v>
      </c>
      <c r="BA520" s="119">
        <v>0</v>
      </c>
      <c r="BB520" s="119">
        <v>0</v>
      </c>
      <c r="BC520" s="119">
        <v>0</v>
      </c>
      <c r="BD520" s="119">
        <v>0</v>
      </c>
      <c r="BE520" s="119">
        <v>0</v>
      </c>
      <c r="BF520" s="119">
        <v>0</v>
      </c>
      <c r="BG520" s="119">
        <v>0</v>
      </c>
      <c r="BH520" s="119">
        <v>25</v>
      </c>
      <c r="BI520" s="119" t="s">
        <v>55</v>
      </c>
      <c r="BJ520" s="119" t="s">
        <v>55</v>
      </c>
      <c r="BK520" s="119" t="s">
        <v>55</v>
      </c>
      <c r="BL520" s="119">
        <v>0</v>
      </c>
      <c r="BM520" s="119" t="s">
        <v>544</v>
      </c>
    </row>
    <row r="521" spans="1:65" s="119" customFormat="1" ht="11.4" x14ac:dyDescent="0.2">
      <c r="A521" s="119" t="s">
        <v>162</v>
      </c>
      <c r="B521" s="119">
        <v>0</v>
      </c>
      <c r="C521" s="119">
        <v>0</v>
      </c>
      <c r="D521" s="119">
        <v>0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 t="s">
        <v>55</v>
      </c>
      <c r="P521" s="119" t="s">
        <v>55</v>
      </c>
      <c r="Q521" s="119" t="s">
        <v>55</v>
      </c>
      <c r="R521" s="119" t="s">
        <v>55</v>
      </c>
      <c r="S521" s="119" t="s">
        <v>55</v>
      </c>
      <c r="T521" s="119" t="s">
        <v>55</v>
      </c>
      <c r="U521" s="119" t="s">
        <v>55</v>
      </c>
      <c r="V521" s="119" t="s">
        <v>55</v>
      </c>
      <c r="W521" s="119" t="s">
        <v>55</v>
      </c>
      <c r="X521" s="119" t="s">
        <v>55</v>
      </c>
      <c r="Y521" s="119" t="s">
        <v>55</v>
      </c>
      <c r="Z521" s="119" t="s">
        <v>55</v>
      </c>
      <c r="AA521" s="119" t="s">
        <v>56</v>
      </c>
      <c r="AB521" s="119" t="s">
        <v>56</v>
      </c>
      <c r="AC521" s="119" t="s">
        <v>56</v>
      </c>
      <c r="AD521" s="119" t="s">
        <v>56</v>
      </c>
      <c r="AE521" s="119" t="s">
        <v>56</v>
      </c>
      <c r="AF521" s="119" t="s">
        <v>56</v>
      </c>
      <c r="AG521" s="119" t="s">
        <v>56</v>
      </c>
      <c r="AH521" s="119" t="s">
        <v>56</v>
      </c>
      <c r="AI521" s="119" t="s">
        <v>56</v>
      </c>
      <c r="AJ521" s="119" t="s">
        <v>56</v>
      </c>
      <c r="AK521" s="119" t="s">
        <v>56</v>
      </c>
      <c r="AL521" s="119" t="s">
        <v>56</v>
      </c>
      <c r="AM521" s="119">
        <v>0</v>
      </c>
      <c r="AN521" s="119">
        <v>0</v>
      </c>
      <c r="AO521" s="119">
        <v>0</v>
      </c>
      <c r="AP521" s="119">
        <v>0</v>
      </c>
      <c r="AQ521" s="119">
        <v>0</v>
      </c>
      <c r="AR521" s="119">
        <v>0</v>
      </c>
      <c r="AS521" s="119">
        <v>0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119">
        <v>0</v>
      </c>
      <c r="AZ521" s="119">
        <v>0</v>
      </c>
      <c r="BA521" s="119">
        <v>0</v>
      </c>
      <c r="BB521" s="119">
        <v>0</v>
      </c>
      <c r="BC521" s="119">
        <v>0</v>
      </c>
      <c r="BD521" s="119">
        <v>0</v>
      </c>
      <c r="BE521" s="119">
        <v>0</v>
      </c>
      <c r="BF521" s="119">
        <v>0</v>
      </c>
      <c r="BG521" s="119">
        <v>0</v>
      </c>
      <c r="BH521" s="119" t="s">
        <v>55</v>
      </c>
      <c r="BI521" s="119" t="s">
        <v>55</v>
      </c>
      <c r="BJ521" s="119" t="s">
        <v>55</v>
      </c>
      <c r="BK521" s="119" t="s">
        <v>55</v>
      </c>
      <c r="BL521" s="119">
        <v>0</v>
      </c>
      <c r="BM521" s="119" t="s">
        <v>545</v>
      </c>
    </row>
    <row r="522" spans="1:65" s="120" customFormat="1" ht="12" x14ac:dyDescent="0.25">
      <c r="A522" s="120" t="s">
        <v>163</v>
      </c>
      <c r="B522" s="120">
        <v>307</v>
      </c>
      <c r="C522" s="120">
        <v>40</v>
      </c>
      <c r="D522" s="120">
        <v>254</v>
      </c>
      <c r="E522" s="120">
        <v>1</v>
      </c>
      <c r="F522" s="120">
        <v>7</v>
      </c>
      <c r="G522" s="120">
        <v>3</v>
      </c>
      <c r="H522" s="120">
        <v>2</v>
      </c>
      <c r="I522" s="120">
        <v>0</v>
      </c>
      <c r="J522" s="120">
        <v>0</v>
      </c>
      <c r="K522" s="120">
        <v>0</v>
      </c>
      <c r="L522" s="120">
        <v>0</v>
      </c>
      <c r="M522" s="120">
        <v>0</v>
      </c>
      <c r="N522" s="120">
        <v>0</v>
      </c>
      <c r="O522" s="120">
        <v>13.03</v>
      </c>
      <c r="P522" s="120">
        <v>82.74</v>
      </c>
      <c r="Q522" s="120">
        <v>0.32600000000000001</v>
      </c>
      <c r="R522" s="120">
        <v>2.2799999999999998</v>
      </c>
      <c r="S522" s="120">
        <v>0.97699999999999998</v>
      </c>
      <c r="T522" s="120">
        <v>0.65100000000000002</v>
      </c>
      <c r="U522" s="120">
        <v>0</v>
      </c>
      <c r="V522" s="120">
        <v>0</v>
      </c>
      <c r="W522" s="120">
        <v>0</v>
      </c>
      <c r="X522" s="120">
        <v>0</v>
      </c>
      <c r="Y522" s="120">
        <v>0</v>
      </c>
      <c r="Z522" s="120">
        <v>0</v>
      </c>
      <c r="AA522" s="120" t="s">
        <v>173</v>
      </c>
      <c r="AB522" s="120" t="s">
        <v>525</v>
      </c>
      <c r="AC522" s="120" t="s">
        <v>485</v>
      </c>
      <c r="AD522" s="120" t="s">
        <v>171</v>
      </c>
      <c r="AE522" s="120" t="s">
        <v>529</v>
      </c>
      <c r="AF522" s="120" t="s">
        <v>526</v>
      </c>
      <c r="AG522" s="120" t="s">
        <v>56</v>
      </c>
      <c r="AH522" s="120" t="s">
        <v>56</v>
      </c>
      <c r="AI522" s="120" t="s">
        <v>56</v>
      </c>
      <c r="AJ522" s="120" t="s">
        <v>56</v>
      </c>
      <c r="AK522" s="120" t="s">
        <v>56</v>
      </c>
      <c r="AL522" s="120" t="s">
        <v>56</v>
      </c>
      <c r="AM522" s="120">
        <v>3</v>
      </c>
      <c r="AN522" s="120">
        <v>32</v>
      </c>
      <c r="AO522" s="120">
        <v>105</v>
      </c>
      <c r="AP522" s="120">
        <v>116</v>
      </c>
      <c r="AQ522" s="120">
        <v>44</v>
      </c>
      <c r="AR522" s="120">
        <v>6</v>
      </c>
      <c r="AS522" s="120">
        <v>1</v>
      </c>
      <c r="AT522" s="120">
        <v>0</v>
      </c>
      <c r="AU522" s="120">
        <v>0</v>
      </c>
      <c r="AV522" s="120">
        <v>0</v>
      </c>
      <c r="AW522" s="120">
        <v>0</v>
      </c>
      <c r="AX522" s="120">
        <v>0</v>
      </c>
      <c r="AY522" s="120">
        <v>0</v>
      </c>
      <c r="AZ522" s="120">
        <v>0</v>
      </c>
      <c r="BA522" s="120">
        <v>0</v>
      </c>
      <c r="BB522" s="120">
        <v>0</v>
      </c>
      <c r="BC522" s="120">
        <v>0</v>
      </c>
      <c r="BD522" s="120">
        <v>0</v>
      </c>
      <c r="BE522" s="120">
        <v>0</v>
      </c>
      <c r="BF522" s="120">
        <v>0</v>
      </c>
      <c r="BG522" s="120">
        <v>0</v>
      </c>
      <c r="BH522" s="120">
        <v>15.5</v>
      </c>
      <c r="BI522" s="120">
        <v>15.7</v>
      </c>
      <c r="BJ522" s="120">
        <v>20.100000000000001</v>
      </c>
      <c r="BK522" s="120">
        <v>23.6</v>
      </c>
      <c r="BL522" s="120">
        <v>0</v>
      </c>
      <c r="BM522" s="120" t="s">
        <v>544</v>
      </c>
    </row>
    <row r="523" spans="1:65" s="120" customFormat="1" ht="12" x14ac:dyDescent="0.25">
      <c r="A523" s="120" t="s">
        <v>163</v>
      </c>
      <c r="B523" s="120">
        <v>305</v>
      </c>
      <c r="C523" s="120">
        <v>29</v>
      </c>
      <c r="D523" s="120">
        <v>270</v>
      </c>
      <c r="E523" s="120">
        <v>1</v>
      </c>
      <c r="F523" s="120">
        <v>4</v>
      </c>
      <c r="G523" s="120">
        <v>0</v>
      </c>
      <c r="H523" s="120">
        <v>1</v>
      </c>
      <c r="I523" s="120">
        <v>0</v>
      </c>
      <c r="J523" s="120">
        <v>0</v>
      </c>
      <c r="K523" s="120">
        <v>0</v>
      </c>
      <c r="L523" s="120">
        <v>0</v>
      </c>
      <c r="M523" s="120">
        <v>0</v>
      </c>
      <c r="N523" s="120">
        <v>0</v>
      </c>
      <c r="O523" s="120">
        <v>9.5079999999999991</v>
      </c>
      <c r="P523" s="120">
        <v>88.52</v>
      </c>
      <c r="Q523" s="120">
        <v>0.32800000000000001</v>
      </c>
      <c r="R523" s="120">
        <v>1.3109999999999999</v>
      </c>
      <c r="S523" s="120">
        <v>0</v>
      </c>
      <c r="T523" s="120">
        <v>0.32800000000000001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0</v>
      </c>
      <c r="AA523" s="120" t="s">
        <v>607</v>
      </c>
      <c r="AB523" s="120" t="s">
        <v>494</v>
      </c>
      <c r="AC523" s="120" t="s">
        <v>453</v>
      </c>
      <c r="AD523" s="120" t="s">
        <v>167</v>
      </c>
      <c r="AE523" s="120" t="s">
        <v>56</v>
      </c>
      <c r="AF523" s="120" t="s">
        <v>553</v>
      </c>
      <c r="AG523" s="120" t="s">
        <v>56</v>
      </c>
      <c r="AH523" s="120" t="s">
        <v>56</v>
      </c>
      <c r="AI523" s="120" t="s">
        <v>56</v>
      </c>
      <c r="AJ523" s="120" t="s">
        <v>56</v>
      </c>
      <c r="AK523" s="120" t="s">
        <v>56</v>
      </c>
      <c r="AL523" s="120" t="s">
        <v>56</v>
      </c>
      <c r="AM523" s="120">
        <v>4</v>
      </c>
      <c r="AN523" s="120">
        <v>63</v>
      </c>
      <c r="AO523" s="120">
        <v>93</v>
      </c>
      <c r="AP523" s="120">
        <v>80</v>
      </c>
      <c r="AQ523" s="120">
        <v>56</v>
      </c>
      <c r="AR523" s="120">
        <v>7</v>
      </c>
      <c r="AS523" s="120">
        <v>2</v>
      </c>
      <c r="AT523" s="120">
        <v>0</v>
      </c>
      <c r="AU523" s="120">
        <v>0</v>
      </c>
      <c r="AV523" s="120">
        <v>0</v>
      </c>
      <c r="AW523" s="120">
        <v>0</v>
      </c>
      <c r="AX523" s="120">
        <v>0</v>
      </c>
      <c r="AY523" s="120">
        <v>0</v>
      </c>
      <c r="AZ523" s="120">
        <v>0</v>
      </c>
      <c r="BA523" s="120">
        <v>0</v>
      </c>
      <c r="BB523" s="120">
        <v>0</v>
      </c>
      <c r="BC523" s="120">
        <v>0</v>
      </c>
      <c r="BD523" s="120">
        <v>0</v>
      </c>
      <c r="BE523" s="120">
        <v>0</v>
      </c>
      <c r="BF523" s="120">
        <v>0</v>
      </c>
      <c r="BG523" s="120">
        <v>0</v>
      </c>
      <c r="BH523" s="120">
        <v>15</v>
      </c>
      <c r="BI523" s="120">
        <v>14.4</v>
      </c>
      <c r="BJ523" s="120">
        <v>21.9</v>
      </c>
      <c r="BK523" s="120">
        <v>24.1</v>
      </c>
      <c r="BL523" s="120">
        <v>0</v>
      </c>
      <c r="BM523" s="120" t="s">
        <v>545</v>
      </c>
    </row>
    <row r="524" spans="1:65" s="120" customFormat="1" ht="12" x14ac:dyDescent="0.25">
      <c r="A524" s="120" t="s">
        <v>164</v>
      </c>
      <c r="B524" s="120">
        <v>348</v>
      </c>
      <c r="C524" s="120">
        <v>45</v>
      </c>
      <c r="D524" s="120">
        <v>286</v>
      </c>
      <c r="E524" s="120">
        <v>1</v>
      </c>
      <c r="F524" s="120">
        <v>9</v>
      </c>
      <c r="G524" s="120">
        <v>5</v>
      </c>
      <c r="H524" s="120">
        <v>2</v>
      </c>
      <c r="I524" s="120">
        <v>0</v>
      </c>
      <c r="J524" s="120">
        <v>0</v>
      </c>
      <c r="K524" s="120">
        <v>0</v>
      </c>
      <c r="L524" s="120">
        <v>0</v>
      </c>
      <c r="M524" s="120">
        <v>0</v>
      </c>
      <c r="N524" s="120">
        <v>0</v>
      </c>
      <c r="O524" s="120">
        <v>12.93</v>
      </c>
      <c r="P524" s="120">
        <v>82.18</v>
      </c>
      <c r="Q524" s="120">
        <v>0.28699999999999998</v>
      </c>
      <c r="R524" s="120">
        <v>2.5859999999999999</v>
      </c>
      <c r="S524" s="120">
        <v>1.4370000000000001</v>
      </c>
      <c r="T524" s="120">
        <v>0.57499999999999996</v>
      </c>
      <c r="U524" s="120">
        <v>0</v>
      </c>
      <c r="V524" s="120">
        <v>0</v>
      </c>
      <c r="W524" s="120">
        <v>0</v>
      </c>
      <c r="X524" s="120">
        <v>0</v>
      </c>
      <c r="Y524" s="120">
        <v>0</v>
      </c>
      <c r="Z524" s="120">
        <v>0</v>
      </c>
      <c r="AA524" s="120" t="s">
        <v>175</v>
      </c>
      <c r="AB524" s="120" t="s">
        <v>498</v>
      </c>
      <c r="AC524" s="120" t="s">
        <v>485</v>
      </c>
      <c r="AD524" s="120" t="s">
        <v>511</v>
      </c>
      <c r="AE524" s="120" t="s">
        <v>575</v>
      </c>
      <c r="AF524" s="120" t="s">
        <v>526</v>
      </c>
      <c r="AG524" s="120" t="s">
        <v>56</v>
      </c>
      <c r="AH524" s="120" t="s">
        <v>56</v>
      </c>
      <c r="AI524" s="120" t="s">
        <v>56</v>
      </c>
      <c r="AJ524" s="120" t="s">
        <v>56</v>
      </c>
      <c r="AK524" s="120" t="s">
        <v>56</v>
      </c>
      <c r="AL524" s="120" t="s">
        <v>56</v>
      </c>
      <c r="AM524" s="120">
        <v>3</v>
      </c>
      <c r="AN524" s="120">
        <v>35</v>
      </c>
      <c r="AO524" s="120">
        <v>116</v>
      </c>
      <c r="AP524" s="120">
        <v>132</v>
      </c>
      <c r="AQ524" s="120">
        <v>53</v>
      </c>
      <c r="AR524" s="120">
        <v>8</v>
      </c>
      <c r="AS524" s="120">
        <v>1</v>
      </c>
      <c r="AT524" s="120">
        <v>0</v>
      </c>
      <c r="AU524" s="120">
        <v>0</v>
      </c>
      <c r="AV524" s="120">
        <v>0</v>
      </c>
      <c r="AW524" s="120">
        <v>0</v>
      </c>
      <c r="AX524" s="120">
        <v>0</v>
      </c>
      <c r="AY524" s="120">
        <v>0</v>
      </c>
      <c r="AZ524" s="120">
        <v>0</v>
      </c>
      <c r="BA524" s="120">
        <v>0</v>
      </c>
      <c r="BB524" s="120">
        <v>0</v>
      </c>
      <c r="BC524" s="120">
        <v>0</v>
      </c>
      <c r="BD524" s="120">
        <v>0</v>
      </c>
      <c r="BE524" s="120">
        <v>0</v>
      </c>
      <c r="BF524" s="120">
        <v>0</v>
      </c>
      <c r="BG524" s="120">
        <v>0</v>
      </c>
      <c r="BH524" s="120">
        <v>15.7</v>
      </c>
      <c r="BI524" s="120">
        <v>15.8</v>
      </c>
      <c r="BJ524" s="120">
        <v>20.399999999999999</v>
      </c>
      <c r="BK524" s="120">
        <v>24</v>
      </c>
      <c r="BL524" s="120">
        <v>0</v>
      </c>
      <c r="BM524" s="120" t="s">
        <v>544</v>
      </c>
    </row>
    <row r="525" spans="1:65" s="120" customFormat="1" ht="12" x14ac:dyDescent="0.25">
      <c r="A525" s="120" t="s">
        <v>164</v>
      </c>
      <c r="B525" s="120">
        <v>346</v>
      </c>
      <c r="C525" s="120">
        <v>32</v>
      </c>
      <c r="D525" s="120">
        <v>305</v>
      </c>
      <c r="E525" s="120">
        <v>2</v>
      </c>
      <c r="F525" s="120">
        <v>6</v>
      </c>
      <c r="G525" s="120">
        <v>0</v>
      </c>
      <c r="H525" s="120">
        <v>1</v>
      </c>
      <c r="I525" s="120">
        <v>0</v>
      </c>
      <c r="J525" s="120">
        <v>0</v>
      </c>
      <c r="K525" s="120">
        <v>0</v>
      </c>
      <c r="L525" s="120">
        <v>0</v>
      </c>
      <c r="M525" s="120">
        <v>0</v>
      </c>
      <c r="N525" s="120">
        <v>0</v>
      </c>
      <c r="O525" s="120">
        <v>9.2490000000000006</v>
      </c>
      <c r="P525" s="120">
        <v>88.15</v>
      </c>
      <c r="Q525" s="120">
        <v>0.57799999999999996</v>
      </c>
      <c r="R525" s="120">
        <v>1.734</v>
      </c>
      <c r="S525" s="120">
        <v>0</v>
      </c>
      <c r="T525" s="120">
        <v>0.28899999999999998</v>
      </c>
      <c r="U525" s="120">
        <v>0</v>
      </c>
      <c r="V525" s="120">
        <v>0</v>
      </c>
      <c r="W525" s="120">
        <v>0</v>
      </c>
      <c r="X525" s="120">
        <v>0</v>
      </c>
      <c r="Y525" s="120">
        <v>0</v>
      </c>
      <c r="Z525" s="120">
        <v>0</v>
      </c>
      <c r="AA525" s="120" t="s">
        <v>505</v>
      </c>
      <c r="AB525" s="120" t="s">
        <v>519</v>
      </c>
      <c r="AC525" s="120" t="s">
        <v>424</v>
      </c>
      <c r="AD525" s="120" t="s">
        <v>178</v>
      </c>
      <c r="AE525" s="120" t="s">
        <v>56</v>
      </c>
      <c r="AF525" s="120" t="s">
        <v>553</v>
      </c>
      <c r="AG525" s="120" t="s">
        <v>56</v>
      </c>
      <c r="AH525" s="120" t="s">
        <v>56</v>
      </c>
      <c r="AI525" s="120" t="s">
        <v>56</v>
      </c>
      <c r="AJ525" s="120" t="s">
        <v>56</v>
      </c>
      <c r="AK525" s="120" t="s">
        <v>56</v>
      </c>
      <c r="AL525" s="120" t="s">
        <v>56</v>
      </c>
      <c r="AM525" s="120">
        <v>4</v>
      </c>
      <c r="AN525" s="120">
        <v>69</v>
      </c>
      <c r="AO525" s="120">
        <v>103</v>
      </c>
      <c r="AP525" s="120">
        <v>89</v>
      </c>
      <c r="AQ525" s="120">
        <v>69</v>
      </c>
      <c r="AR525" s="120">
        <v>10</v>
      </c>
      <c r="AS525" s="120">
        <v>2</v>
      </c>
      <c r="AT525" s="120">
        <v>0</v>
      </c>
      <c r="AU525" s="120">
        <v>0</v>
      </c>
      <c r="AV525" s="120">
        <v>0</v>
      </c>
      <c r="AW525" s="120">
        <v>0</v>
      </c>
      <c r="AX525" s="120">
        <v>0</v>
      </c>
      <c r="AY525" s="120">
        <v>0</v>
      </c>
      <c r="AZ525" s="120">
        <v>0</v>
      </c>
      <c r="BA525" s="120">
        <v>0</v>
      </c>
      <c r="BB525" s="120">
        <v>0</v>
      </c>
      <c r="BC525" s="120">
        <v>0</v>
      </c>
      <c r="BD525" s="120">
        <v>0</v>
      </c>
      <c r="BE525" s="120">
        <v>0</v>
      </c>
      <c r="BF525" s="120">
        <v>0</v>
      </c>
      <c r="BG525" s="120">
        <v>0</v>
      </c>
      <c r="BH525" s="120">
        <v>15.3</v>
      </c>
      <c r="BI525" s="120">
        <v>14.7</v>
      </c>
      <c r="BJ525" s="120">
        <v>22.3</v>
      </c>
      <c r="BK525" s="120">
        <v>24.5</v>
      </c>
      <c r="BL525" s="120">
        <v>0</v>
      </c>
      <c r="BM525" s="120" t="s">
        <v>545</v>
      </c>
    </row>
    <row r="526" spans="1:65" s="120" customFormat="1" ht="12" x14ac:dyDescent="0.25">
      <c r="A526" s="120" t="s">
        <v>165</v>
      </c>
      <c r="B526" s="120">
        <v>359</v>
      </c>
      <c r="C526" s="120">
        <v>45</v>
      </c>
      <c r="D526" s="120">
        <v>297</v>
      </c>
      <c r="E526" s="120">
        <v>1</v>
      </c>
      <c r="F526" s="120">
        <v>9</v>
      </c>
      <c r="G526" s="120">
        <v>5</v>
      </c>
      <c r="H526" s="120">
        <v>2</v>
      </c>
      <c r="I526" s="120">
        <v>0</v>
      </c>
      <c r="J526" s="120">
        <v>0</v>
      </c>
      <c r="K526" s="120">
        <v>0</v>
      </c>
      <c r="L526" s="120">
        <v>0</v>
      </c>
      <c r="M526" s="120">
        <v>0</v>
      </c>
      <c r="N526" s="120">
        <v>0</v>
      </c>
      <c r="O526" s="120">
        <v>12.53</v>
      </c>
      <c r="P526" s="120">
        <v>82.73</v>
      </c>
      <c r="Q526" s="120">
        <v>0.27900000000000003</v>
      </c>
      <c r="R526" s="120">
        <v>2.5070000000000001</v>
      </c>
      <c r="S526" s="120">
        <v>1.393</v>
      </c>
      <c r="T526" s="120">
        <v>0.55700000000000005</v>
      </c>
      <c r="U526" s="120">
        <v>0</v>
      </c>
      <c r="V526" s="120">
        <v>0</v>
      </c>
      <c r="W526" s="120">
        <v>0</v>
      </c>
      <c r="X526" s="120">
        <v>0</v>
      </c>
      <c r="Y526" s="120">
        <v>0</v>
      </c>
      <c r="Z526" s="120">
        <v>0</v>
      </c>
      <c r="AA526" s="120" t="s">
        <v>175</v>
      </c>
      <c r="AB526" s="120" t="s">
        <v>488</v>
      </c>
      <c r="AC526" s="120" t="s">
        <v>485</v>
      </c>
      <c r="AD526" s="120" t="s">
        <v>511</v>
      </c>
      <c r="AE526" s="120" t="s">
        <v>575</v>
      </c>
      <c r="AF526" s="120" t="s">
        <v>526</v>
      </c>
      <c r="AG526" s="120" t="s">
        <v>56</v>
      </c>
      <c r="AH526" s="120" t="s">
        <v>56</v>
      </c>
      <c r="AI526" s="120" t="s">
        <v>56</v>
      </c>
      <c r="AJ526" s="120" t="s">
        <v>56</v>
      </c>
      <c r="AK526" s="120" t="s">
        <v>56</v>
      </c>
      <c r="AL526" s="120" t="s">
        <v>56</v>
      </c>
      <c r="AM526" s="120">
        <v>3</v>
      </c>
      <c r="AN526" s="120">
        <v>36</v>
      </c>
      <c r="AO526" s="120">
        <v>118</v>
      </c>
      <c r="AP526" s="120">
        <v>139</v>
      </c>
      <c r="AQ526" s="120">
        <v>53</v>
      </c>
      <c r="AR526" s="120">
        <v>9</v>
      </c>
      <c r="AS526" s="120">
        <v>1</v>
      </c>
      <c r="AT526" s="120">
        <v>0</v>
      </c>
      <c r="AU526" s="120">
        <v>0</v>
      </c>
      <c r="AV526" s="120">
        <v>0</v>
      </c>
      <c r="AW526" s="120">
        <v>0</v>
      </c>
      <c r="AX526" s="120">
        <v>0</v>
      </c>
      <c r="AY526" s="120">
        <v>0</v>
      </c>
      <c r="AZ526" s="120">
        <v>0</v>
      </c>
      <c r="BA526" s="120">
        <v>0</v>
      </c>
      <c r="BB526" s="120">
        <v>0</v>
      </c>
      <c r="BC526" s="120">
        <v>0</v>
      </c>
      <c r="BD526" s="120">
        <v>0</v>
      </c>
      <c r="BE526" s="120">
        <v>0</v>
      </c>
      <c r="BF526" s="120">
        <v>0</v>
      </c>
      <c r="BG526" s="120">
        <v>0</v>
      </c>
      <c r="BH526" s="120">
        <v>15.7</v>
      </c>
      <c r="BI526" s="120">
        <v>15.9</v>
      </c>
      <c r="BJ526" s="120">
        <v>20.399999999999999</v>
      </c>
      <c r="BK526" s="120">
        <v>24.2</v>
      </c>
      <c r="BL526" s="120">
        <v>0</v>
      </c>
      <c r="BM526" s="120" t="s">
        <v>544</v>
      </c>
    </row>
    <row r="527" spans="1:65" s="120" customFormat="1" ht="12" x14ac:dyDescent="0.25">
      <c r="A527" s="120" t="s">
        <v>165</v>
      </c>
      <c r="B527" s="120">
        <v>361</v>
      </c>
      <c r="C527" s="120">
        <v>35</v>
      </c>
      <c r="D527" s="120">
        <v>316</v>
      </c>
      <c r="E527" s="120">
        <v>2</v>
      </c>
      <c r="F527" s="120">
        <v>7</v>
      </c>
      <c r="G527" s="120">
        <v>0</v>
      </c>
      <c r="H527" s="120">
        <v>1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9.6950000000000003</v>
      </c>
      <c r="P527" s="120">
        <v>87.53</v>
      </c>
      <c r="Q527" s="120">
        <v>0.55400000000000005</v>
      </c>
      <c r="R527" s="120">
        <v>1.9390000000000001</v>
      </c>
      <c r="S527" s="120">
        <v>0</v>
      </c>
      <c r="T527" s="120">
        <v>0.27700000000000002</v>
      </c>
      <c r="U527" s="120">
        <v>0</v>
      </c>
      <c r="V527" s="120">
        <v>0</v>
      </c>
      <c r="W527" s="120">
        <v>0</v>
      </c>
      <c r="X527" s="120">
        <v>0</v>
      </c>
      <c r="Y527" s="120">
        <v>0</v>
      </c>
      <c r="Z527" s="120">
        <v>0</v>
      </c>
      <c r="AA527" s="120" t="s">
        <v>531</v>
      </c>
      <c r="AB527" s="120" t="s">
        <v>519</v>
      </c>
      <c r="AC527" s="120" t="s">
        <v>424</v>
      </c>
      <c r="AD527" s="120" t="s">
        <v>182</v>
      </c>
      <c r="AE527" s="120" t="s">
        <v>56</v>
      </c>
      <c r="AF527" s="120" t="s">
        <v>553</v>
      </c>
      <c r="AG527" s="120" t="s">
        <v>56</v>
      </c>
      <c r="AH527" s="120" t="s">
        <v>56</v>
      </c>
      <c r="AI527" s="120" t="s">
        <v>56</v>
      </c>
      <c r="AJ527" s="120" t="s">
        <v>56</v>
      </c>
      <c r="AK527" s="120" t="s">
        <v>56</v>
      </c>
      <c r="AL527" s="120" t="s">
        <v>56</v>
      </c>
      <c r="AM527" s="120">
        <v>4</v>
      </c>
      <c r="AN527" s="120">
        <v>75</v>
      </c>
      <c r="AO527" s="120">
        <v>105</v>
      </c>
      <c r="AP527" s="120">
        <v>92</v>
      </c>
      <c r="AQ527" s="120">
        <v>72</v>
      </c>
      <c r="AR527" s="120">
        <v>11</v>
      </c>
      <c r="AS527" s="120">
        <v>2</v>
      </c>
      <c r="AT527" s="120">
        <v>0</v>
      </c>
      <c r="AU527" s="120">
        <v>0</v>
      </c>
      <c r="AV527" s="120">
        <v>0</v>
      </c>
      <c r="AW527" s="120">
        <v>0</v>
      </c>
      <c r="AX527" s="120">
        <v>0</v>
      </c>
      <c r="AY527" s="120">
        <v>0</v>
      </c>
      <c r="AZ527" s="120">
        <v>0</v>
      </c>
      <c r="BA527" s="120">
        <v>0</v>
      </c>
      <c r="BB527" s="120">
        <v>0</v>
      </c>
      <c r="BC527" s="120">
        <v>0</v>
      </c>
      <c r="BD527" s="120">
        <v>0</v>
      </c>
      <c r="BE527" s="120">
        <v>0</v>
      </c>
      <c r="BF527" s="120">
        <v>0</v>
      </c>
      <c r="BG527" s="120">
        <v>0</v>
      </c>
      <c r="BH527" s="120">
        <v>15.3</v>
      </c>
      <c r="BI527" s="120">
        <v>14.7</v>
      </c>
      <c r="BJ527" s="120">
        <v>22.3</v>
      </c>
      <c r="BK527" s="120">
        <v>24.5</v>
      </c>
      <c r="BL527" s="120">
        <v>0</v>
      </c>
      <c r="BM527" s="120" t="s">
        <v>545</v>
      </c>
    </row>
    <row r="528" spans="1:65" s="120" customFormat="1" ht="12" x14ac:dyDescent="0.25">
      <c r="A528" s="120" t="s">
        <v>166</v>
      </c>
      <c r="B528" s="120">
        <v>370</v>
      </c>
      <c r="C528" s="120">
        <v>46</v>
      </c>
      <c r="D528" s="120">
        <v>307</v>
      </c>
      <c r="E528" s="120">
        <v>1</v>
      </c>
      <c r="F528" s="120">
        <v>9</v>
      </c>
      <c r="G528" s="120">
        <v>5</v>
      </c>
      <c r="H528" s="120">
        <v>2</v>
      </c>
      <c r="I528" s="120">
        <v>0</v>
      </c>
      <c r="J528" s="120">
        <v>0</v>
      </c>
      <c r="K528" s="120">
        <v>0</v>
      </c>
      <c r="L528" s="120">
        <v>0</v>
      </c>
      <c r="M528" s="120">
        <v>0</v>
      </c>
      <c r="N528" s="120">
        <v>0</v>
      </c>
      <c r="O528" s="120">
        <v>12.43</v>
      </c>
      <c r="P528" s="120">
        <v>82.97</v>
      </c>
      <c r="Q528" s="120">
        <v>0.27</v>
      </c>
      <c r="R528" s="120">
        <v>2.4319999999999999</v>
      </c>
      <c r="S528" s="120">
        <v>1.351</v>
      </c>
      <c r="T528" s="120">
        <v>0.54100000000000004</v>
      </c>
      <c r="U528" s="120">
        <v>0</v>
      </c>
      <c r="V528" s="120">
        <v>0</v>
      </c>
      <c r="W528" s="120">
        <v>0</v>
      </c>
      <c r="X528" s="120">
        <v>0</v>
      </c>
      <c r="Y528" s="120">
        <v>0</v>
      </c>
      <c r="Z528" s="120">
        <v>0</v>
      </c>
      <c r="AA528" s="120" t="s">
        <v>515</v>
      </c>
      <c r="AB528" s="120" t="s">
        <v>494</v>
      </c>
      <c r="AC528" s="120" t="s">
        <v>485</v>
      </c>
      <c r="AD528" s="120" t="s">
        <v>511</v>
      </c>
      <c r="AE528" s="120" t="s">
        <v>575</v>
      </c>
      <c r="AF528" s="120" t="s">
        <v>526</v>
      </c>
      <c r="AG528" s="120" t="s">
        <v>56</v>
      </c>
      <c r="AH528" s="120" t="s">
        <v>56</v>
      </c>
      <c r="AI528" s="120" t="s">
        <v>56</v>
      </c>
      <c r="AJ528" s="120" t="s">
        <v>56</v>
      </c>
      <c r="AK528" s="120" t="s">
        <v>56</v>
      </c>
      <c r="AL528" s="120" t="s">
        <v>56</v>
      </c>
      <c r="AM528" s="120">
        <v>3</v>
      </c>
      <c r="AN528" s="120">
        <v>36</v>
      </c>
      <c r="AO528" s="120">
        <v>122</v>
      </c>
      <c r="AP528" s="120">
        <v>142</v>
      </c>
      <c r="AQ528" s="120">
        <v>56</v>
      </c>
      <c r="AR528" s="120">
        <v>10</v>
      </c>
      <c r="AS528" s="120">
        <v>1</v>
      </c>
      <c r="AT528" s="120">
        <v>0</v>
      </c>
      <c r="AU528" s="120">
        <v>0</v>
      </c>
      <c r="AV528" s="120">
        <v>0</v>
      </c>
      <c r="AW528" s="120">
        <v>0</v>
      </c>
      <c r="AX528" s="120">
        <v>0</v>
      </c>
      <c r="AY528" s="120">
        <v>0</v>
      </c>
      <c r="AZ528" s="120">
        <v>0</v>
      </c>
      <c r="BA528" s="120">
        <v>0</v>
      </c>
      <c r="BB528" s="120">
        <v>0</v>
      </c>
      <c r="BC528" s="120">
        <v>0</v>
      </c>
      <c r="BD528" s="120">
        <v>0</v>
      </c>
      <c r="BE528" s="120">
        <v>0</v>
      </c>
      <c r="BF528" s="120">
        <v>0</v>
      </c>
      <c r="BG528" s="120">
        <v>0</v>
      </c>
      <c r="BH528" s="120">
        <v>15.8</v>
      </c>
      <c r="BI528" s="120">
        <v>15.9</v>
      </c>
      <c r="BJ528" s="120">
        <v>20.5</v>
      </c>
      <c r="BK528" s="120">
        <v>24.3</v>
      </c>
      <c r="BL528" s="120">
        <v>0</v>
      </c>
      <c r="BM528" s="120" t="s">
        <v>544</v>
      </c>
    </row>
    <row r="529" spans="1:65" s="120" customFormat="1" ht="12" x14ac:dyDescent="0.25">
      <c r="A529" s="120" t="s">
        <v>166</v>
      </c>
      <c r="B529" s="120">
        <v>375</v>
      </c>
      <c r="C529" s="120">
        <v>35</v>
      </c>
      <c r="D529" s="120">
        <v>330</v>
      </c>
      <c r="E529" s="120">
        <v>2</v>
      </c>
      <c r="F529" s="120">
        <v>7</v>
      </c>
      <c r="G529" s="120">
        <v>0</v>
      </c>
      <c r="H529" s="120">
        <v>1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9.3330000000000002</v>
      </c>
      <c r="P529" s="120">
        <v>88</v>
      </c>
      <c r="Q529" s="120">
        <v>0.53300000000000003</v>
      </c>
      <c r="R529" s="120">
        <v>1.867</v>
      </c>
      <c r="S529" s="120">
        <v>0</v>
      </c>
      <c r="T529" s="120">
        <v>0.26700000000000002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 t="s">
        <v>531</v>
      </c>
      <c r="AB529" s="120" t="s">
        <v>172</v>
      </c>
      <c r="AC529" s="120" t="s">
        <v>424</v>
      </c>
      <c r="AD529" s="120" t="s">
        <v>182</v>
      </c>
      <c r="AE529" s="120" t="s">
        <v>56</v>
      </c>
      <c r="AF529" s="120" t="s">
        <v>553</v>
      </c>
      <c r="AG529" s="120" t="s">
        <v>56</v>
      </c>
      <c r="AH529" s="120" t="s">
        <v>56</v>
      </c>
      <c r="AI529" s="120" t="s">
        <v>56</v>
      </c>
      <c r="AJ529" s="120" t="s">
        <v>56</v>
      </c>
      <c r="AK529" s="120" t="s">
        <v>56</v>
      </c>
      <c r="AL529" s="120" t="s">
        <v>56</v>
      </c>
      <c r="AM529" s="120">
        <v>4</v>
      </c>
      <c r="AN529" s="120">
        <v>75</v>
      </c>
      <c r="AO529" s="120">
        <v>110</v>
      </c>
      <c r="AP529" s="120">
        <v>95</v>
      </c>
      <c r="AQ529" s="120">
        <v>77</v>
      </c>
      <c r="AR529" s="120">
        <v>12</v>
      </c>
      <c r="AS529" s="120">
        <v>2</v>
      </c>
      <c r="AT529" s="120">
        <v>0</v>
      </c>
      <c r="AU529" s="120">
        <v>0</v>
      </c>
      <c r="AV529" s="120">
        <v>0</v>
      </c>
      <c r="AW529" s="120">
        <v>0</v>
      </c>
      <c r="AX529" s="120">
        <v>0</v>
      </c>
      <c r="AY529" s="120">
        <v>0</v>
      </c>
      <c r="AZ529" s="120">
        <v>0</v>
      </c>
      <c r="BA529" s="120">
        <v>0</v>
      </c>
      <c r="BB529" s="120">
        <v>0</v>
      </c>
      <c r="BC529" s="120">
        <v>0</v>
      </c>
      <c r="BD529" s="120">
        <v>0</v>
      </c>
      <c r="BE529" s="120">
        <v>0</v>
      </c>
      <c r="BF529" s="120">
        <v>0</v>
      </c>
      <c r="BG529" s="120">
        <v>0</v>
      </c>
      <c r="BH529" s="120">
        <v>15.4</v>
      </c>
      <c r="BI529" s="120">
        <v>14.9</v>
      </c>
      <c r="BJ529" s="120">
        <v>22.3</v>
      </c>
      <c r="BK529" s="120">
        <v>24.5</v>
      </c>
      <c r="BL529" s="120">
        <v>0</v>
      </c>
      <c r="BM529" s="120" t="s">
        <v>545</v>
      </c>
    </row>
    <row r="532" spans="1:65" s="115" customFormat="1" x14ac:dyDescent="0.25">
      <c r="A532" s="115" t="s">
        <v>622</v>
      </c>
    </row>
    <row r="534" spans="1:65" s="118" customFormat="1" ht="12" x14ac:dyDescent="0.25">
      <c r="A534" s="118" t="s">
        <v>31</v>
      </c>
      <c r="B534" s="118" t="s">
        <v>32</v>
      </c>
      <c r="C534" s="118" t="s">
        <v>33</v>
      </c>
      <c r="D534" s="118" t="s">
        <v>33</v>
      </c>
      <c r="E534" s="118" t="s">
        <v>33</v>
      </c>
      <c r="F534" s="118" t="s">
        <v>33</v>
      </c>
      <c r="G534" s="118" t="s">
        <v>33</v>
      </c>
      <c r="H534" s="118" t="s">
        <v>33</v>
      </c>
      <c r="I534" s="118" t="s">
        <v>33</v>
      </c>
      <c r="J534" s="118" t="s">
        <v>33</v>
      </c>
      <c r="K534" s="118" t="s">
        <v>33</v>
      </c>
      <c r="L534" s="118" t="s">
        <v>33</v>
      </c>
      <c r="M534" s="118" t="s">
        <v>33</v>
      </c>
      <c r="N534" s="118" t="s">
        <v>33</v>
      </c>
      <c r="O534" s="118" t="s">
        <v>34</v>
      </c>
      <c r="P534" s="118" t="s">
        <v>34</v>
      </c>
      <c r="Q534" s="118" t="s">
        <v>34</v>
      </c>
      <c r="R534" s="118" t="s">
        <v>34</v>
      </c>
      <c r="S534" s="118" t="s">
        <v>34</v>
      </c>
      <c r="T534" s="118" t="s">
        <v>34</v>
      </c>
      <c r="U534" s="118" t="s">
        <v>34</v>
      </c>
      <c r="V534" s="118" t="s">
        <v>34</v>
      </c>
      <c r="W534" s="118" t="s">
        <v>34</v>
      </c>
      <c r="X534" s="118" t="s">
        <v>34</v>
      </c>
      <c r="Y534" s="118" t="s">
        <v>34</v>
      </c>
      <c r="Z534" s="118" t="s">
        <v>34</v>
      </c>
      <c r="AA534" s="118" t="s">
        <v>35</v>
      </c>
      <c r="AB534" s="118" t="s">
        <v>35</v>
      </c>
      <c r="AC534" s="118" t="s">
        <v>35</v>
      </c>
      <c r="AD534" s="118" t="s">
        <v>35</v>
      </c>
      <c r="AE534" s="118" t="s">
        <v>35</v>
      </c>
      <c r="AF534" s="118" t="s">
        <v>35</v>
      </c>
      <c r="AG534" s="118" t="s">
        <v>35</v>
      </c>
      <c r="AH534" s="118" t="s">
        <v>35</v>
      </c>
      <c r="AI534" s="118" t="s">
        <v>35</v>
      </c>
      <c r="AJ534" s="118" t="s">
        <v>35</v>
      </c>
      <c r="AK534" s="118" t="s">
        <v>35</v>
      </c>
      <c r="AL534" s="118" t="s">
        <v>35</v>
      </c>
      <c r="AM534" s="118" t="s">
        <v>36</v>
      </c>
      <c r="AN534" s="118" t="s">
        <v>36</v>
      </c>
      <c r="AO534" s="118" t="s">
        <v>36</v>
      </c>
      <c r="AP534" s="118" t="s">
        <v>36</v>
      </c>
      <c r="AQ534" s="118" t="s">
        <v>36</v>
      </c>
      <c r="AR534" s="118" t="s">
        <v>36</v>
      </c>
      <c r="AS534" s="118" t="s">
        <v>36</v>
      </c>
      <c r="AT534" s="118" t="s">
        <v>36</v>
      </c>
      <c r="AU534" s="118" t="s">
        <v>36</v>
      </c>
      <c r="AV534" s="118" t="s">
        <v>36</v>
      </c>
      <c r="AW534" s="118" t="s">
        <v>36</v>
      </c>
      <c r="AX534" s="118" t="s">
        <v>36</v>
      </c>
      <c r="AY534" s="118" t="s">
        <v>36</v>
      </c>
      <c r="AZ534" s="118" t="s">
        <v>36</v>
      </c>
      <c r="BA534" s="118" t="s">
        <v>36</v>
      </c>
      <c r="BB534" s="118" t="s">
        <v>36</v>
      </c>
      <c r="BC534" s="118" t="s">
        <v>36</v>
      </c>
      <c r="BD534" s="118" t="s">
        <v>36</v>
      </c>
      <c r="BE534" s="118" t="s">
        <v>36</v>
      </c>
      <c r="BF534" s="118" t="s">
        <v>36</v>
      </c>
      <c r="BG534" s="118" t="s">
        <v>36</v>
      </c>
      <c r="BH534" s="118" t="s">
        <v>39</v>
      </c>
      <c r="BI534" s="118" t="s">
        <v>37</v>
      </c>
      <c r="BJ534" s="118" t="s">
        <v>38</v>
      </c>
      <c r="BK534" s="118" t="s">
        <v>38</v>
      </c>
      <c r="BL534" s="118" t="s">
        <v>40</v>
      </c>
      <c r="BM534" s="118" t="s">
        <v>41</v>
      </c>
    </row>
    <row r="535" spans="1:65" s="118" customFormat="1" ht="12" x14ac:dyDescent="0.25">
      <c r="A535" s="118" t="s">
        <v>2</v>
      </c>
      <c r="B535" s="118" t="s">
        <v>2</v>
      </c>
      <c r="C535" s="118" t="s">
        <v>42</v>
      </c>
      <c r="D535" s="118" t="s">
        <v>43</v>
      </c>
      <c r="E535" s="118" t="s">
        <v>44</v>
      </c>
      <c r="F535" s="118" t="s">
        <v>45</v>
      </c>
      <c r="G535" s="118" t="s">
        <v>46</v>
      </c>
      <c r="H535" s="118" t="s">
        <v>20</v>
      </c>
      <c r="I535" s="118" t="s">
        <v>10</v>
      </c>
      <c r="J535" s="118" t="s">
        <v>47</v>
      </c>
      <c r="K535" s="118" t="s">
        <v>48</v>
      </c>
      <c r="L535" s="118" t="s">
        <v>49</v>
      </c>
      <c r="M535" s="118" t="s">
        <v>50</v>
      </c>
      <c r="N535" s="118" t="s">
        <v>17</v>
      </c>
      <c r="O535" s="118" t="s">
        <v>42</v>
      </c>
      <c r="P535" s="118" t="s">
        <v>43</v>
      </c>
      <c r="Q535" s="118" t="s">
        <v>44</v>
      </c>
      <c r="R535" s="118" t="s">
        <v>45</v>
      </c>
      <c r="S535" s="118" t="s">
        <v>46</v>
      </c>
      <c r="T535" s="118" t="s">
        <v>20</v>
      </c>
      <c r="U535" s="118" t="s">
        <v>10</v>
      </c>
      <c r="V535" s="118" t="s">
        <v>47</v>
      </c>
      <c r="W535" s="118" t="s">
        <v>48</v>
      </c>
      <c r="X535" s="118" t="s">
        <v>49</v>
      </c>
      <c r="Y535" s="118" t="s">
        <v>50</v>
      </c>
      <c r="Z535" s="118" t="s">
        <v>17</v>
      </c>
      <c r="AA535" s="118" t="s">
        <v>42</v>
      </c>
      <c r="AB535" s="118" t="s">
        <v>43</v>
      </c>
      <c r="AC535" s="118" t="s">
        <v>44</v>
      </c>
      <c r="AD535" s="118" t="s">
        <v>45</v>
      </c>
      <c r="AE535" s="118" t="s">
        <v>46</v>
      </c>
      <c r="AF535" s="118" t="s">
        <v>20</v>
      </c>
      <c r="AG535" s="118" t="s">
        <v>10</v>
      </c>
      <c r="AH535" s="118" t="s">
        <v>47</v>
      </c>
      <c r="AI535" s="118" t="s">
        <v>48</v>
      </c>
      <c r="AJ535" s="118" t="s">
        <v>49</v>
      </c>
      <c r="AK535" s="118" t="s">
        <v>50</v>
      </c>
      <c r="AL535" s="118" t="s">
        <v>17</v>
      </c>
      <c r="AM535" s="118" t="s">
        <v>9</v>
      </c>
      <c r="AN535" s="118" t="s">
        <v>46</v>
      </c>
      <c r="AO535" s="118" t="s">
        <v>49</v>
      </c>
      <c r="AP535" s="118" t="s">
        <v>23</v>
      </c>
      <c r="AQ535" s="118" t="s">
        <v>237</v>
      </c>
      <c r="AR535" s="118" t="s">
        <v>51</v>
      </c>
      <c r="AS535" s="118" t="s">
        <v>238</v>
      </c>
      <c r="AT535" s="118" t="s">
        <v>239</v>
      </c>
      <c r="AU535" s="118" t="s">
        <v>240</v>
      </c>
      <c r="AV535" s="118" t="s">
        <v>241</v>
      </c>
      <c r="AW535" s="118" t="s">
        <v>52</v>
      </c>
      <c r="AX535" s="118" t="s">
        <v>242</v>
      </c>
      <c r="AY535" s="118" t="s">
        <v>243</v>
      </c>
      <c r="AZ535" s="118" t="s">
        <v>244</v>
      </c>
      <c r="BA535" s="118" t="s">
        <v>245</v>
      </c>
      <c r="BB535" s="118" t="s">
        <v>53</v>
      </c>
      <c r="BC535" s="118" t="s">
        <v>246</v>
      </c>
      <c r="BD535" s="118" t="s">
        <v>15</v>
      </c>
      <c r="BE535" s="118" t="s">
        <v>247</v>
      </c>
      <c r="BF535" s="118" t="s">
        <v>16</v>
      </c>
      <c r="BG535" s="118" t="s">
        <v>235</v>
      </c>
      <c r="BH535" s="118" t="s">
        <v>2</v>
      </c>
      <c r="BI535" s="118" t="s">
        <v>2</v>
      </c>
      <c r="BJ535" s="118" t="s">
        <v>15</v>
      </c>
      <c r="BK535" s="118" t="s">
        <v>16</v>
      </c>
      <c r="BL535" s="118" t="s">
        <v>420</v>
      </c>
      <c r="BM535" s="118" t="s">
        <v>2</v>
      </c>
    </row>
    <row r="536" spans="1:65" s="118" customFormat="1" ht="12" x14ac:dyDescent="0.25">
      <c r="A536" s="118" t="s">
        <v>2</v>
      </c>
      <c r="B536" s="118" t="s">
        <v>2</v>
      </c>
      <c r="C536" s="118" t="s">
        <v>2</v>
      </c>
      <c r="D536" s="118" t="s">
        <v>2</v>
      </c>
      <c r="E536" s="118" t="s">
        <v>2</v>
      </c>
      <c r="F536" s="118" t="s">
        <v>2</v>
      </c>
      <c r="G536" s="118" t="s">
        <v>2</v>
      </c>
      <c r="H536" s="118" t="s">
        <v>2</v>
      </c>
      <c r="I536" s="118" t="s">
        <v>2</v>
      </c>
      <c r="J536" s="118" t="s">
        <v>2</v>
      </c>
      <c r="K536" s="118" t="s">
        <v>2</v>
      </c>
      <c r="L536" s="118" t="s">
        <v>2</v>
      </c>
      <c r="M536" s="118" t="s">
        <v>2</v>
      </c>
      <c r="N536" s="118" t="s">
        <v>2</v>
      </c>
      <c r="O536" s="118" t="s">
        <v>2</v>
      </c>
      <c r="P536" s="118" t="s">
        <v>2</v>
      </c>
      <c r="Q536" s="118" t="s">
        <v>2</v>
      </c>
      <c r="R536" s="118" t="s">
        <v>2</v>
      </c>
      <c r="S536" s="118" t="s">
        <v>2</v>
      </c>
      <c r="T536" s="118" t="s">
        <v>2</v>
      </c>
      <c r="U536" s="118" t="s">
        <v>2</v>
      </c>
      <c r="V536" s="118" t="s">
        <v>2</v>
      </c>
      <c r="W536" s="118" t="s">
        <v>2</v>
      </c>
      <c r="X536" s="118" t="s">
        <v>2</v>
      </c>
      <c r="Y536" s="118" t="s">
        <v>2</v>
      </c>
      <c r="Z536" s="118" t="s">
        <v>2</v>
      </c>
      <c r="AA536" s="118" t="s">
        <v>2</v>
      </c>
      <c r="AB536" s="118" t="s">
        <v>2</v>
      </c>
      <c r="AC536" s="118" t="s">
        <v>2</v>
      </c>
      <c r="AD536" s="118" t="s">
        <v>2</v>
      </c>
      <c r="AE536" s="118" t="s">
        <v>2</v>
      </c>
      <c r="AF536" s="118" t="s">
        <v>2</v>
      </c>
      <c r="AG536" s="118" t="s">
        <v>2</v>
      </c>
      <c r="AH536" s="118" t="s">
        <v>2</v>
      </c>
      <c r="AI536" s="118" t="s">
        <v>2</v>
      </c>
      <c r="AJ536" s="118" t="s">
        <v>2</v>
      </c>
      <c r="AK536" s="118" t="s">
        <v>2</v>
      </c>
      <c r="AL536" s="118" t="s">
        <v>2</v>
      </c>
      <c r="AM536" s="118" t="s">
        <v>46</v>
      </c>
      <c r="AN536" s="118" t="s">
        <v>49</v>
      </c>
      <c r="AO536" s="118" t="s">
        <v>23</v>
      </c>
      <c r="AP536" s="118" t="s">
        <v>237</v>
      </c>
      <c r="AQ536" s="118" t="s">
        <v>51</v>
      </c>
      <c r="AR536" s="118" t="s">
        <v>238</v>
      </c>
      <c r="AS536" s="118" t="s">
        <v>239</v>
      </c>
      <c r="AT536" s="118" t="s">
        <v>240</v>
      </c>
      <c r="AU536" s="118" t="s">
        <v>241</v>
      </c>
      <c r="AV536" s="118" t="s">
        <v>52</v>
      </c>
      <c r="AW536" s="118" t="s">
        <v>242</v>
      </c>
      <c r="AX536" s="118" t="s">
        <v>243</v>
      </c>
      <c r="AY536" s="118" t="s">
        <v>244</v>
      </c>
      <c r="AZ536" s="118" t="s">
        <v>245</v>
      </c>
      <c r="BA536" s="118" t="s">
        <v>53</v>
      </c>
      <c r="BB536" s="118" t="s">
        <v>246</v>
      </c>
      <c r="BC536" s="118" t="s">
        <v>15</v>
      </c>
      <c r="BD536" s="118" t="s">
        <v>247</v>
      </c>
      <c r="BE536" s="118" t="s">
        <v>16</v>
      </c>
      <c r="BF536" s="118" t="s">
        <v>235</v>
      </c>
      <c r="BG536" s="118" t="s">
        <v>248</v>
      </c>
      <c r="BH536" s="118" t="s">
        <v>2</v>
      </c>
      <c r="BI536" s="118" t="s">
        <v>2</v>
      </c>
      <c r="BJ536" s="118" t="s">
        <v>2</v>
      </c>
      <c r="BK536" s="118" t="s">
        <v>2</v>
      </c>
      <c r="BL536" s="118" t="s">
        <v>2</v>
      </c>
      <c r="BM536" s="118" t="s">
        <v>2</v>
      </c>
    </row>
    <row r="537" spans="1:65" s="119" customFormat="1" ht="11.4" x14ac:dyDescent="0.2">
      <c r="A537" s="119" t="s">
        <v>54</v>
      </c>
      <c r="B537" s="119">
        <v>2</v>
      </c>
      <c r="C537" s="119">
        <v>0</v>
      </c>
      <c r="D537" s="119">
        <v>1</v>
      </c>
      <c r="E537" s="119">
        <v>0</v>
      </c>
      <c r="F537" s="119">
        <v>1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>
        <v>0</v>
      </c>
      <c r="P537" s="119">
        <v>50</v>
      </c>
      <c r="Q537" s="119">
        <v>0</v>
      </c>
      <c r="R537" s="119">
        <v>50</v>
      </c>
      <c r="S537" s="119">
        <v>0</v>
      </c>
      <c r="T537" s="119">
        <v>0</v>
      </c>
      <c r="U537" s="119">
        <v>0</v>
      </c>
      <c r="V537" s="119">
        <v>0</v>
      </c>
      <c r="W537" s="119">
        <v>0</v>
      </c>
      <c r="X537" s="119">
        <v>0</v>
      </c>
      <c r="Y537" s="119">
        <v>0</v>
      </c>
      <c r="Z537" s="119">
        <v>0</v>
      </c>
      <c r="AA537" s="119" t="s">
        <v>56</v>
      </c>
      <c r="AB537" s="119" t="s">
        <v>436</v>
      </c>
      <c r="AC537" s="119" t="s">
        <v>56</v>
      </c>
      <c r="AD537" s="119" t="s">
        <v>527</v>
      </c>
      <c r="AE537" s="119" t="s">
        <v>56</v>
      </c>
      <c r="AF537" s="119" t="s">
        <v>56</v>
      </c>
      <c r="AG537" s="119" t="s">
        <v>56</v>
      </c>
      <c r="AH537" s="119" t="s">
        <v>56</v>
      </c>
      <c r="AI537" s="119" t="s">
        <v>56</v>
      </c>
      <c r="AJ537" s="119" t="s">
        <v>56</v>
      </c>
      <c r="AK537" s="119" t="s">
        <v>56</v>
      </c>
      <c r="AL537" s="119" t="s">
        <v>56</v>
      </c>
      <c r="AM537" s="119">
        <v>0</v>
      </c>
      <c r="AN537" s="119">
        <v>0</v>
      </c>
      <c r="AO537" s="119">
        <v>1</v>
      </c>
      <c r="AP537" s="119">
        <v>0</v>
      </c>
      <c r="AQ537" s="119">
        <v>1</v>
      </c>
      <c r="AR537" s="119">
        <v>0</v>
      </c>
      <c r="AS537" s="119">
        <v>0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119">
        <v>0</v>
      </c>
      <c r="AZ537" s="119">
        <v>0</v>
      </c>
      <c r="BA537" s="119">
        <v>0</v>
      </c>
      <c r="BB537" s="119">
        <v>0</v>
      </c>
      <c r="BC537" s="119">
        <v>0</v>
      </c>
      <c r="BD537" s="119">
        <v>0</v>
      </c>
      <c r="BE537" s="119">
        <v>0</v>
      </c>
      <c r="BF537" s="119">
        <v>0</v>
      </c>
      <c r="BG537" s="119">
        <v>0</v>
      </c>
      <c r="BH537" s="119">
        <v>19</v>
      </c>
      <c r="BI537" s="119" t="s">
        <v>55</v>
      </c>
      <c r="BJ537" s="119" t="s">
        <v>55</v>
      </c>
      <c r="BK537" s="119" t="s">
        <v>55</v>
      </c>
      <c r="BL537" s="119">
        <v>0</v>
      </c>
      <c r="BM537" s="119" t="s">
        <v>544</v>
      </c>
    </row>
    <row r="538" spans="1:65" s="119" customFormat="1" ht="11.4" x14ac:dyDescent="0.2">
      <c r="A538" s="119" t="s">
        <v>54</v>
      </c>
      <c r="B538" s="119">
        <v>2</v>
      </c>
      <c r="C538" s="119">
        <v>1</v>
      </c>
      <c r="D538" s="119">
        <v>0</v>
      </c>
      <c r="E538" s="119">
        <v>0</v>
      </c>
      <c r="F538" s="119">
        <v>1</v>
      </c>
      <c r="G538" s="119">
        <v>0</v>
      </c>
      <c r="H538" s="119">
        <v>0</v>
      </c>
      <c r="I538" s="119">
        <v>0</v>
      </c>
      <c r="J538" s="119">
        <v>0</v>
      </c>
      <c r="K538" s="119">
        <v>0</v>
      </c>
      <c r="L538" s="119">
        <v>0</v>
      </c>
      <c r="M538" s="119">
        <v>0</v>
      </c>
      <c r="N538" s="119">
        <v>0</v>
      </c>
      <c r="O538" s="119">
        <v>50</v>
      </c>
      <c r="P538" s="119">
        <v>0</v>
      </c>
      <c r="Q538" s="119">
        <v>0</v>
      </c>
      <c r="R538" s="119">
        <v>50</v>
      </c>
      <c r="S538" s="119">
        <v>0</v>
      </c>
      <c r="T538" s="119">
        <v>0</v>
      </c>
      <c r="U538" s="119">
        <v>0</v>
      </c>
      <c r="V538" s="119">
        <v>0</v>
      </c>
      <c r="W538" s="119">
        <v>0</v>
      </c>
      <c r="X538" s="119">
        <v>0</v>
      </c>
      <c r="Y538" s="119">
        <v>0</v>
      </c>
      <c r="Z538" s="119">
        <v>0</v>
      </c>
      <c r="AA538" s="119" t="s">
        <v>623</v>
      </c>
      <c r="AB538" s="119" t="s">
        <v>56</v>
      </c>
      <c r="AC538" s="119" t="s">
        <v>56</v>
      </c>
      <c r="AD538" s="119" t="s">
        <v>549</v>
      </c>
      <c r="AE538" s="119" t="s">
        <v>56</v>
      </c>
      <c r="AF538" s="119" t="s">
        <v>56</v>
      </c>
      <c r="AG538" s="119" t="s">
        <v>56</v>
      </c>
      <c r="AH538" s="119" t="s">
        <v>56</v>
      </c>
      <c r="AI538" s="119" t="s">
        <v>56</v>
      </c>
      <c r="AJ538" s="119" t="s">
        <v>56</v>
      </c>
      <c r="AK538" s="119" t="s">
        <v>56</v>
      </c>
      <c r="AL538" s="119" t="s">
        <v>56</v>
      </c>
      <c r="AM538" s="119">
        <v>0</v>
      </c>
      <c r="AN538" s="119">
        <v>1</v>
      </c>
      <c r="AO538" s="119">
        <v>0</v>
      </c>
      <c r="AP538" s="119">
        <v>0</v>
      </c>
      <c r="AQ538" s="119">
        <v>0</v>
      </c>
      <c r="AR538" s="119">
        <v>1</v>
      </c>
      <c r="AS538" s="119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119">
        <v>0</v>
      </c>
      <c r="AZ538" s="119">
        <v>0</v>
      </c>
      <c r="BA538" s="119">
        <v>0</v>
      </c>
      <c r="BB538" s="119">
        <v>0</v>
      </c>
      <c r="BC538" s="119">
        <v>0</v>
      </c>
      <c r="BD538" s="119">
        <v>0</v>
      </c>
      <c r="BE538" s="119">
        <v>0</v>
      </c>
      <c r="BF538" s="119">
        <v>0</v>
      </c>
      <c r="BG538" s="119">
        <v>0</v>
      </c>
      <c r="BH538" s="119">
        <v>16.2</v>
      </c>
      <c r="BI538" s="119" t="s">
        <v>55</v>
      </c>
      <c r="BJ538" s="119" t="s">
        <v>55</v>
      </c>
      <c r="BK538" s="119" t="s">
        <v>55</v>
      </c>
      <c r="BL538" s="119">
        <v>0</v>
      </c>
      <c r="BM538" s="119" t="s">
        <v>545</v>
      </c>
    </row>
    <row r="539" spans="1:65" s="119" customFormat="1" ht="11.4" x14ac:dyDescent="0.2">
      <c r="A539" s="119" t="s">
        <v>57</v>
      </c>
      <c r="B539" s="119">
        <v>0</v>
      </c>
      <c r="C539" s="119">
        <v>0</v>
      </c>
      <c r="D539" s="119">
        <v>0</v>
      </c>
      <c r="E539" s="119">
        <v>0</v>
      </c>
      <c r="F539" s="119">
        <v>0</v>
      </c>
      <c r="G539" s="119">
        <v>0</v>
      </c>
      <c r="H539" s="119">
        <v>0</v>
      </c>
      <c r="I539" s="119">
        <v>0</v>
      </c>
      <c r="J539" s="119">
        <v>0</v>
      </c>
      <c r="K539" s="119">
        <v>0</v>
      </c>
      <c r="L539" s="119">
        <v>0</v>
      </c>
      <c r="M539" s="119">
        <v>0</v>
      </c>
      <c r="N539" s="119">
        <v>0</v>
      </c>
      <c r="O539" s="119" t="s">
        <v>55</v>
      </c>
      <c r="P539" s="119" t="s">
        <v>55</v>
      </c>
      <c r="Q539" s="119" t="s">
        <v>55</v>
      </c>
      <c r="R539" s="119" t="s">
        <v>55</v>
      </c>
      <c r="S539" s="119" t="s">
        <v>55</v>
      </c>
      <c r="T539" s="119" t="s">
        <v>55</v>
      </c>
      <c r="U539" s="119" t="s">
        <v>55</v>
      </c>
      <c r="V539" s="119" t="s">
        <v>55</v>
      </c>
      <c r="W539" s="119" t="s">
        <v>55</v>
      </c>
      <c r="X539" s="119" t="s">
        <v>55</v>
      </c>
      <c r="Y539" s="119" t="s">
        <v>55</v>
      </c>
      <c r="Z539" s="119" t="s">
        <v>55</v>
      </c>
      <c r="AA539" s="119" t="s">
        <v>56</v>
      </c>
      <c r="AB539" s="119" t="s">
        <v>56</v>
      </c>
      <c r="AC539" s="119" t="s">
        <v>56</v>
      </c>
      <c r="AD539" s="119" t="s">
        <v>56</v>
      </c>
      <c r="AE539" s="119" t="s">
        <v>56</v>
      </c>
      <c r="AF539" s="119" t="s">
        <v>56</v>
      </c>
      <c r="AG539" s="119" t="s">
        <v>56</v>
      </c>
      <c r="AH539" s="119" t="s">
        <v>56</v>
      </c>
      <c r="AI539" s="119" t="s">
        <v>56</v>
      </c>
      <c r="AJ539" s="119" t="s">
        <v>56</v>
      </c>
      <c r="AK539" s="119" t="s">
        <v>56</v>
      </c>
      <c r="AL539" s="119" t="s">
        <v>56</v>
      </c>
      <c r="AM539" s="119">
        <v>0</v>
      </c>
      <c r="AN539" s="119">
        <v>0</v>
      </c>
      <c r="AO539" s="119">
        <v>0</v>
      </c>
      <c r="AP539" s="119">
        <v>0</v>
      </c>
      <c r="AQ539" s="119">
        <v>0</v>
      </c>
      <c r="AR539" s="119">
        <v>0</v>
      </c>
      <c r="AS539" s="119">
        <v>0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119">
        <v>0</v>
      </c>
      <c r="AZ539" s="119">
        <v>0</v>
      </c>
      <c r="BA539" s="119">
        <v>0</v>
      </c>
      <c r="BB539" s="119">
        <v>0</v>
      </c>
      <c r="BC539" s="119">
        <v>0</v>
      </c>
      <c r="BD539" s="119">
        <v>0</v>
      </c>
      <c r="BE539" s="119">
        <v>0</v>
      </c>
      <c r="BF539" s="119">
        <v>0</v>
      </c>
      <c r="BG539" s="119">
        <v>0</v>
      </c>
      <c r="BH539" s="119" t="s">
        <v>55</v>
      </c>
      <c r="BI539" s="119" t="s">
        <v>55</v>
      </c>
      <c r="BJ539" s="119" t="s">
        <v>55</v>
      </c>
      <c r="BK539" s="119" t="s">
        <v>55</v>
      </c>
      <c r="BL539" s="119">
        <v>0</v>
      </c>
      <c r="BM539" s="119" t="s">
        <v>544</v>
      </c>
    </row>
    <row r="540" spans="1:65" s="119" customFormat="1" ht="11.4" x14ac:dyDescent="0.2">
      <c r="A540" s="119" t="s">
        <v>57</v>
      </c>
      <c r="B540" s="119">
        <v>1</v>
      </c>
      <c r="C540" s="119">
        <v>1</v>
      </c>
      <c r="D540" s="119">
        <v>0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100</v>
      </c>
      <c r="P540" s="119">
        <v>0</v>
      </c>
      <c r="Q540" s="119">
        <v>0</v>
      </c>
      <c r="R540" s="119">
        <v>0</v>
      </c>
      <c r="S540" s="119">
        <v>0</v>
      </c>
      <c r="T540" s="119">
        <v>0</v>
      </c>
      <c r="U540" s="119">
        <v>0</v>
      </c>
      <c r="V540" s="119">
        <v>0</v>
      </c>
      <c r="W540" s="119">
        <v>0</v>
      </c>
      <c r="X540" s="119">
        <v>0</v>
      </c>
      <c r="Y540" s="119">
        <v>0</v>
      </c>
      <c r="Z540" s="119">
        <v>0</v>
      </c>
      <c r="AA540" s="119" t="s">
        <v>567</v>
      </c>
      <c r="AB540" s="119" t="s">
        <v>56</v>
      </c>
      <c r="AC540" s="119" t="s">
        <v>56</v>
      </c>
      <c r="AD540" s="119" t="s">
        <v>56</v>
      </c>
      <c r="AE540" s="119" t="s">
        <v>56</v>
      </c>
      <c r="AF540" s="119" t="s">
        <v>56</v>
      </c>
      <c r="AG540" s="119" t="s">
        <v>56</v>
      </c>
      <c r="AH540" s="119" t="s">
        <v>56</v>
      </c>
      <c r="AI540" s="119" t="s">
        <v>56</v>
      </c>
      <c r="AJ540" s="119" t="s">
        <v>56</v>
      </c>
      <c r="AK540" s="119" t="s">
        <v>56</v>
      </c>
      <c r="AL540" s="119" t="s">
        <v>56</v>
      </c>
      <c r="AM540" s="119">
        <v>0</v>
      </c>
      <c r="AN540" s="119">
        <v>0</v>
      </c>
      <c r="AO540" s="119">
        <v>1</v>
      </c>
      <c r="AP540" s="119">
        <v>0</v>
      </c>
      <c r="AQ540" s="119">
        <v>0</v>
      </c>
      <c r="AR540" s="119">
        <v>0</v>
      </c>
      <c r="AS540" s="119">
        <v>0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119">
        <v>0</v>
      </c>
      <c r="AZ540" s="119">
        <v>0</v>
      </c>
      <c r="BA540" s="119">
        <v>0</v>
      </c>
      <c r="BB540" s="119">
        <v>0</v>
      </c>
      <c r="BC540" s="119">
        <v>0</v>
      </c>
      <c r="BD540" s="119">
        <v>0</v>
      </c>
      <c r="BE540" s="119">
        <v>0</v>
      </c>
      <c r="BF540" s="119">
        <v>0</v>
      </c>
      <c r="BG540" s="119">
        <v>0</v>
      </c>
      <c r="BH540" s="119">
        <v>10.199999999999999</v>
      </c>
      <c r="BI540" s="119" t="s">
        <v>55</v>
      </c>
      <c r="BJ540" s="119" t="s">
        <v>55</v>
      </c>
      <c r="BK540" s="119" t="s">
        <v>55</v>
      </c>
      <c r="BL540" s="119">
        <v>0</v>
      </c>
      <c r="BM540" s="119" t="s">
        <v>545</v>
      </c>
    </row>
    <row r="541" spans="1:65" s="119" customFormat="1" ht="11.4" x14ac:dyDescent="0.2">
      <c r="A541" s="119" t="s">
        <v>59</v>
      </c>
      <c r="B541" s="119">
        <v>0</v>
      </c>
      <c r="C541" s="119">
        <v>0</v>
      </c>
      <c r="D541" s="119">
        <v>0</v>
      </c>
      <c r="E541" s="119">
        <v>0</v>
      </c>
      <c r="F541" s="119">
        <v>0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 t="s">
        <v>55</v>
      </c>
      <c r="P541" s="119" t="s">
        <v>55</v>
      </c>
      <c r="Q541" s="119" t="s">
        <v>55</v>
      </c>
      <c r="R541" s="119" t="s">
        <v>55</v>
      </c>
      <c r="S541" s="119" t="s">
        <v>55</v>
      </c>
      <c r="T541" s="119" t="s">
        <v>55</v>
      </c>
      <c r="U541" s="119" t="s">
        <v>55</v>
      </c>
      <c r="V541" s="119" t="s">
        <v>55</v>
      </c>
      <c r="W541" s="119" t="s">
        <v>55</v>
      </c>
      <c r="X541" s="119" t="s">
        <v>55</v>
      </c>
      <c r="Y541" s="119" t="s">
        <v>55</v>
      </c>
      <c r="Z541" s="119" t="s">
        <v>55</v>
      </c>
      <c r="AA541" s="119" t="s">
        <v>56</v>
      </c>
      <c r="AB541" s="119" t="s">
        <v>56</v>
      </c>
      <c r="AC541" s="119" t="s">
        <v>56</v>
      </c>
      <c r="AD541" s="119" t="s">
        <v>56</v>
      </c>
      <c r="AE541" s="119" t="s">
        <v>56</v>
      </c>
      <c r="AF541" s="119" t="s">
        <v>56</v>
      </c>
      <c r="AG541" s="119" t="s">
        <v>56</v>
      </c>
      <c r="AH541" s="119" t="s">
        <v>56</v>
      </c>
      <c r="AI541" s="119" t="s">
        <v>56</v>
      </c>
      <c r="AJ541" s="119" t="s">
        <v>56</v>
      </c>
      <c r="AK541" s="119" t="s">
        <v>56</v>
      </c>
      <c r="AL541" s="119" t="s">
        <v>56</v>
      </c>
      <c r="AM541" s="119">
        <v>0</v>
      </c>
      <c r="AN541" s="119">
        <v>0</v>
      </c>
      <c r="AO541" s="119">
        <v>0</v>
      </c>
      <c r="AP541" s="119">
        <v>0</v>
      </c>
      <c r="AQ541" s="119">
        <v>0</v>
      </c>
      <c r="AR541" s="119">
        <v>0</v>
      </c>
      <c r="AS541" s="119">
        <v>0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119">
        <v>0</v>
      </c>
      <c r="AZ541" s="119">
        <v>0</v>
      </c>
      <c r="BA541" s="119">
        <v>0</v>
      </c>
      <c r="BB541" s="119">
        <v>0</v>
      </c>
      <c r="BC541" s="119">
        <v>0</v>
      </c>
      <c r="BD541" s="119">
        <v>0</v>
      </c>
      <c r="BE541" s="119">
        <v>0</v>
      </c>
      <c r="BF541" s="119">
        <v>0</v>
      </c>
      <c r="BG541" s="119">
        <v>0</v>
      </c>
      <c r="BH541" s="119" t="s">
        <v>55</v>
      </c>
      <c r="BI541" s="119" t="s">
        <v>55</v>
      </c>
      <c r="BJ541" s="119" t="s">
        <v>55</v>
      </c>
      <c r="BK541" s="119" t="s">
        <v>55</v>
      </c>
      <c r="BL541" s="119">
        <v>0</v>
      </c>
      <c r="BM541" s="119" t="s">
        <v>544</v>
      </c>
    </row>
    <row r="542" spans="1:65" s="119" customFormat="1" ht="11.4" x14ac:dyDescent="0.2">
      <c r="A542" s="119" t="s">
        <v>59</v>
      </c>
      <c r="B542" s="119">
        <v>0</v>
      </c>
      <c r="C542" s="119">
        <v>0</v>
      </c>
      <c r="D542" s="119">
        <v>0</v>
      </c>
      <c r="E542" s="119">
        <v>0</v>
      </c>
      <c r="F542" s="119">
        <v>0</v>
      </c>
      <c r="G542" s="119">
        <v>0</v>
      </c>
      <c r="H542" s="119">
        <v>0</v>
      </c>
      <c r="I542" s="119">
        <v>0</v>
      </c>
      <c r="J542" s="119">
        <v>0</v>
      </c>
      <c r="K542" s="119">
        <v>0</v>
      </c>
      <c r="L542" s="119">
        <v>0</v>
      </c>
      <c r="M542" s="119">
        <v>0</v>
      </c>
      <c r="N542" s="119">
        <v>0</v>
      </c>
      <c r="O542" s="119" t="s">
        <v>55</v>
      </c>
      <c r="P542" s="119" t="s">
        <v>55</v>
      </c>
      <c r="Q542" s="119" t="s">
        <v>55</v>
      </c>
      <c r="R542" s="119" t="s">
        <v>55</v>
      </c>
      <c r="S542" s="119" t="s">
        <v>55</v>
      </c>
      <c r="T542" s="119" t="s">
        <v>55</v>
      </c>
      <c r="U542" s="119" t="s">
        <v>55</v>
      </c>
      <c r="V542" s="119" t="s">
        <v>55</v>
      </c>
      <c r="W542" s="119" t="s">
        <v>55</v>
      </c>
      <c r="X542" s="119" t="s">
        <v>55</v>
      </c>
      <c r="Y542" s="119" t="s">
        <v>55</v>
      </c>
      <c r="Z542" s="119" t="s">
        <v>55</v>
      </c>
      <c r="AA542" s="119" t="s">
        <v>56</v>
      </c>
      <c r="AB542" s="119" t="s">
        <v>56</v>
      </c>
      <c r="AC542" s="119" t="s">
        <v>56</v>
      </c>
      <c r="AD542" s="119" t="s">
        <v>56</v>
      </c>
      <c r="AE542" s="119" t="s">
        <v>56</v>
      </c>
      <c r="AF542" s="119" t="s">
        <v>56</v>
      </c>
      <c r="AG542" s="119" t="s">
        <v>56</v>
      </c>
      <c r="AH542" s="119" t="s">
        <v>56</v>
      </c>
      <c r="AI542" s="119" t="s">
        <v>56</v>
      </c>
      <c r="AJ542" s="119" t="s">
        <v>56</v>
      </c>
      <c r="AK542" s="119" t="s">
        <v>56</v>
      </c>
      <c r="AL542" s="119" t="s">
        <v>56</v>
      </c>
      <c r="AM542" s="119">
        <v>0</v>
      </c>
      <c r="AN542" s="119">
        <v>0</v>
      </c>
      <c r="AO542" s="119">
        <v>0</v>
      </c>
      <c r="AP542" s="119">
        <v>0</v>
      </c>
      <c r="AQ542" s="119">
        <v>0</v>
      </c>
      <c r="AR542" s="119">
        <v>0</v>
      </c>
      <c r="AS542" s="119">
        <v>0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119">
        <v>0</v>
      </c>
      <c r="AZ542" s="119">
        <v>0</v>
      </c>
      <c r="BA542" s="119">
        <v>0</v>
      </c>
      <c r="BB542" s="119">
        <v>0</v>
      </c>
      <c r="BC542" s="119">
        <v>0</v>
      </c>
      <c r="BD542" s="119">
        <v>0</v>
      </c>
      <c r="BE542" s="119">
        <v>0</v>
      </c>
      <c r="BF542" s="119">
        <v>0</v>
      </c>
      <c r="BG542" s="119">
        <v>0</v>
      </c>
      <c r="BH542" s="119" t="s">
        <v>55</v>
      </c>
      <c r="BI542" s="119" t="s">
        <v>55</v>
      </c>
      <c r="BJ542" s="119" t="s">
        <v>55</v>
      </c>
      <c r="BK542" s="119" t="s">
        <v>55</v>
      </c>
      <c r="BL542" s="119">
        <v>0</v>
      </c>
      <c r="BM542" s="119" t="s">
        <v>545</v>
      </c>
    </row>
    <row r="543" spans="1:65" s="119" customFormat="1" ht="11.4" x14ac:dyDescent="0.2">
      <c r="A543" s="119" t="s">
        <v>60</v>
      </c>
      <c r="B543" s="119">
        <v>0</v>
      </c>
      <c r="C543" s="119">
        <v>0</v>
      </c>
      <c r="D543" s="119">
        <v>0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 t="s">
        <v>55</v>
      </c>
      <c r="P543" s="119" t="s">
        <v>55</v>
      </c>
      <c r="Q543" s="119" t="s">
        <v>55</v>
      </c>
      <c r="R543" s="119" t="s">
        <v>55</v>
      </c>
      <c r="S543" s="119" t="s">
        <v>55</v>
      </c>
      <c r="T543" s="119" t="s">
        <v>55</v>
      </c>
      <c r="U543" s="119" t="s">
        <v>55</v>
      </c>
      <c r="V543" s="119" t="s">
        <v>55</v>
      </c>
      <c r="W543" s="119" t="s">
        <v>55</v>
      </c>
      <c r="X543" s="119" t="s">
        <v>55</v>
      </c>
      <c r="Y543" s="119" t="s">
        <v>55</v>
      </c>
      <c r="Z543" s="119" t="s">
        <v>55</v>
      </c>
      <c r="AA543" s="119" t="s">
        <v>56</v>
      </c>
      <c r="AB543" s="119" t="s">
        <v>56</v>
      </c>
      <c r="AC543" s="119" t="s">
        <v>56</v>
      </c>
      <c r="AD543" s="119" t="s">
        <v>56</v>
      </c>
      <c r="AE543" s="119" t="s">
        <v>56</v>
      </c>
      <c r="AF543" s="119" t="s">
        <v>56</v>
      </c>
      <c r="AG543" s="119" t="s">
        <v>56</v>
      </c>
      <c r="AH543" s="119" t="s">
        <v>56</v>
      </c>
      <c r="AI543" s="119" t="s">
        <v>56</v>
      </c>
      <c r="AJ543" s="119" t="s">
        <v>56</v>
      </c>
      <c r="AK543" s="119" t="s">
        <v>56</v>
      </c>
      <c r="AL543" s="119" t="s">
        <v>56</v>
      </c>
      <c r="AM543" s="119">
        <v>0</v>
      </c>
      <c r="AN543" s="119">
        <v>0</v>
      </c>
      <c r="AO543" s="119">
        <v>0</v>
      </c>
      <c r="AP543" s="119">
        <v>0</v>
      </c>
      <c r="AQ543" s="119">
        <v>0</v>
      </c>
      <c r="AR543" s="119">
        <v>0</v>
      </c>
      <c r="AS543" s="119">
        <v>0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119">
        <v>0</v>
      </c>
      <c r="AZ543" s="119">
        <v>0</v>
      </c>
      <c r="BA543" s="119">
        <v>0</v>
      </c>
      <c r="BB543" s="119">
        <v>0</v>
      </c>
      <c r="BC543" s="119">
        <v>0</v>
      </c>
      <c r="BD543" s="119">
        <v>0</v>
      </c>
      <c r="BE543" s="119">
        <v>0</v>
      </c>
      <c r="BF543" s="119">
        <v>0</v>
      </c>
      <c r="BG543" s="119">
        <v>0</v>
      </c>
      <c r="BH543" s="119" t="s">
        <v>55</v>
      </c>
      <c r="BI543" s="119" t="s">
        <v>55</v>
      </c>
      <c r="BJ543" s="119" t="s">
        <v>55</v>
      </c>
      <c r="BK543" s="119" t="s">
        <v>55</v>
      </c>
      <c r="BL543" s="119">
        <v>0</v>
      </c>
      <c r="BM543" s="119" t="s">
        <v>544</v>
      </c>
    </row>
    <row r="544" spans="1:65" s="119" customFormat="1" ht="11.4" x14ac:dyDescent="0.2">
      <c r="A544" s="119" t="s">
        <v>60</v>
      </c>
      <c r="B544" s="119">
        <v>0</v>
      </c>
      <c r="C544" s="119">
        <v>0</v>
      </c>
      <c r="D544" s="119">
        <v>0</v>
      </c>
      <c r="E544" s="119">
        <v>0</v>
      </c>
      <c r="F544" s="119">
        <v>0</v>
      </c>
      <c r="G544" s="119">
        <v>0</v>
      </c>
      <c r="H544" s="119">
        <v>0</v>
      </c>
      <c r="I544" s="119">
        <v>0</v>
      </c>
      <c r="J544" s="119">
        <v>0</v>
      </c>
      <c r="K544" s="119">
        <v>0</v>
      </c>
      <c r="L544" s="119">
        <v>0</v>
      </c>
      <c r="M544" s="119">
        <v>0</v>
      </c>
      <c r="N544" s="119">
        <v>0</v>
      </c>
      <c r="O544" s="119" t="s">
        <v>55</v>
      </c>
      <c r="P544" s="119" t="s">
        <v>55</v>
      </c>
      <c r="Q544" s="119" t="s">
        <v>55</v>
      </c>
      <c r="R544" s="119" t="s">
        <v>55</v>
      </c>
      <c r="S544" s="119" t="s">
        <v>55</v>
      </c>
      <c r="T544" s="119" t="s">
        <v>55</v>
      </c>
      <c r="U544" s="119" t="s">
        <v>55</v>
      </c>
      <c r="V544" s="119" t="s">
        <v>55</v>
      </c>
      <c r="W544" s="119" t="s">
        <v>55</v>
      </c>
      <c r="X544" s="119" t="s">
        <v>55</v>
      </c>
      <c r="Y544" s="119" t="s">
        <v>55</v>
      </c>
      <c r="Z544" s="119" t="s">
        <v>55</v>
      </c>
      <c r="AA544" s="119" t="s">
        <v>56</v>
      </c>
      <c r="AB544" s="119" t="s">
        <v>56</v>
      </c>
      <c r="AC544" s="119" t="s">
        <v>56</v>
      </c>
      <c r="AD544" s="119" t="s">
        <v>56</v>
      </c>
      <c r="AE544" s="119" t="s">
        <v>56</v>
      </c>
      <c r="AF544" s="119" t="s">
        <v>56</v>
      </c>
      <c r="AG544" s="119" t="s">
        <v>56</v>
      </c>
      <c r="AH544" s="119" t="s">
        <v>56</v>
      </c>
      <c r="AI544" s="119" t="s">
        <v>56</v>
      </c>
      <c r="AJ544" s="119" t="s">
        <v>56</v>
      </c>
      <c r="AK544" s="119" t="s">
        <v>56</v>
      </c>
      <c r="AL544" s="119" t="s">
        <v>56</v>
      </c>
      <c r="AM544" s="119">
        <v>0</v>
      </c>
      <c r="AN544" s="119">
        <v>0</v>
      </c>
      <c r="AO544" s="119">
        <v>0</v>
      </c>
      <c r="AP544" s="119">
        <v>0</v>
      </c>
      <c r="AQ544" s="119">
        <v>0</v>
      </c>
      <c r="AR544" s="119">
        <v>0</v>
      </c>
      <c r="AS544" s="119">
        <v>0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119">
        <v>0</v>
      </c>
      <c r="AZ544" s="119">
        <v>0</v>
      </c>
      <c r="BA544" s="119">
        <v>0</v>
      </c>
      <c r="BB544" s="119">
        <v>0</v>
      </c>
      <c r="BC544" s="119">
        <v>0</v>
      </c>
      <c r="BD544" s="119">
        <v>0</v>
      </c>
      <c r="BE544" s="119">
        <v>0</v>
      </c>
      <c r="BF544" s="119">
        <v>0</v>
      </c>
      <c r="BG544" s="119">
        <v>0</v>
      </c>
      <c r="BH544" s="119" t="s">
        <v>55</v>
      </c>
      <c r="BI544" s="119" t="s">
        <v>55</v>
      </c>
      <c r="BJ544" s="119" t="s">
        <v>55</v>
      </c>
      <c r="BK544" s="119" t="s">
        <v>55</v>
      </c>
      <c r="BL544" s="119">
        <v>0</v>
      </c>
      <c r="BM544" s="119" t="s">
        <v>545</v>
      </c>
    </row>
    <row r="545" spans="1:65" s="119" customFormat="1" ht="11.4" x14ac:dyDescent="0.2">
      <c r="A545" s="119" t="s">
        <v>61</v>
      </c>
      <c r="B545" s="119">
        <v>0</v>
      </c>
      <c r="C545" s="119">
        <v>0</v>
      </c>
      <c r="D545" s="119">
        <v>0</v>
      </c>
      <c r="E545" s="119">
        <v>0</v>
      </c>
      <c r="F545" s="119">
        <v>0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 t="s">
        <v>55</v>
      </c>
      <c r="P545" s="119" t="s">
        <v>55</v>
      </c>
      <c r="Q545" s="119" t="s">
        <v>55</v>
      </c>
      <c r="R545" s="119" t="s">
        <v>55</v>
      </c>
      <c r="S545" s="119" t="s">
        <v>55</v>
      </c>
      <c r="T545" s="119" t="s">
        <v>55</v>
      </c>
      <c r="U545" s="119" t="s">
        <v>55</v>
      </c>
      <c r="V545" s="119" t="s">
        <v>55</v>
      </c>
      <c r="W545" s="119" t="s">
        <v>55</v>
      </c>
      <c r="X545" s="119" t="s">
        <v>55</v>
      </c>
      <c r="Y545" s="119" t="s">
        <v>55</v>
      </c>
      <c r="Z545" s="119" t="s">
        <v>55</v>
      </c>
      <c r="AA545" s="119" t="s">
        <v>56</v>
      </c>
      <c r="AB545" s="119" t="s">
        <v>56</v>
      </c>
      <c r="AC545" s="119" t="s">
        <v>56</v>
      </c>
      <c r="AD545" s="119" t="s">
        <v>56</v>
      </c>
      <c r="AE545" s="119" t="s">
        <v>56</v>
      </c>
      <c r="AF545" s="119" t="s">
        <v>56</v>
      </c>
      <c r="AG545" s="119" t="s">
        <v>56</v>
      </c>
      <c r="AH545" s="119" t="s">
        <v>56</v>
      </c>
      <c r="AI545" s="119" t="s">
        <v>56</v>
      </c>
      <c r="AJ545" s="119" t="s">
        <v>56</v>
      </c>
      <c r="AK545" s="119" t="s">
        <v>56</v>
      </c>
      <c r="AL545" s="119" t="s">
        <v>56</v>
      </c>
      <c r="AM545" s="119">
        <v>0</v>
      </c>
      <c r="AN545" s="119">
        <v>0</v>
      </c>
      <c r="AO545" s="119">
        <v>0</v>
      </c>
      <c r="AP545" s="119">
        <v>0</v>
      </c>
      <c r="AQ545" s="119">
        <v>0</v>
      </c>
      <c r="AR545" s="119">
        <v>0</v>
      </c>
      <c r="AS545" s="119">
        <v>0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119">
        <v>0</v>
      </c>
      <c r="AZ545" s="119">
        <v>0</v>
      </c>
      <c r="BA545" s="119">
        <v>0</v>
      </c>
      <c r="BB545" s="119">
        <v>0</v>
      </c>
      <c r="BC545" s="119">
        <v>0</v>
      </c>
      <c r="BD545" s="119">
        <v>0</v>
      </c>
      <c r="BE545" s="119">
        <v>0</v>
      </c>
      <c r="BF545" s="119">
        <v>0</v>
      </c>
      <c r="BG545" s="119">
        <v>0</v>
      </c>
      <c r="BH545" s="119" t="s">
        <v>55</v>
      </c>
      <c r="BI545" s="119" t="s">
        <v>55</v>
      </c>
      <c r="BJ545" s="119" t="s">
        <v>55</v>
      </c>
      <c r="BK545" s="119" t="s">
        <v>55</v>
      </c>
      <c r="BL545" s="119">
        <v>0</v>
      </c>
      <c r="BM545" s="119" t="s">
        <v>544</v>
      </c>
    </row>
    <row r="546" spans="1:65" s="119" customFormat="1" ht="11.4" x14ac:dyDescent="0.2">
      <c r="A546" s="119" t="s">
        <v>61</v>
      </c>
      <c r="B546" s="119">
        <v>1</v>
      </c>
      <c r="C546" s="119">
        <v>0</v>
      </c>
      <c r="D546" s="119">
        <v>1</v>
      </c>
      <c r="E546" s="119">
        <v>0</v>
      </c>
      <c r="F546" s="119">
        <v>0</v>
      </c>
      <c r="G546" s="119">
        <v>0</v>
      </c>
      <c r="H546" s="119">
        <v>0</v>
      </c>
      <c r="I546" s="119">
        <v>0</v>
      </c>
      <c r="J546" s="119">
        <v>0</v>
      </c>
      <c r="K546" s="119">
        <v>0</v>
      </c>
      <c r="L546" s="119">
        <v>0</v>
      </c>
      <c r="M546" s="119">
        <v>0</v>
      </c>
      <c r="N546" s="119">
        <v>0</v>
      </c>
      <c r="O546" s="119">
        <v>0</v>
      </c>
      <c r="P546" s="119">
        <v>100</v>
      </c>
      <c r="Q546" s="119">
        <v>0</v>
      </c>
      <c r="R546" s="119">
        <v>0</v>
      </c>
      <c r="S546" s="119">
        <v>0</v>
      </c>
      <c r="T546" s="119">
        <v>0</v>
      </c>
      <c r="U546" s="119">
        <v>0</v>
      </c>
      <c r="V546" s="119">
        <v>0</v>
      </c>
      <c r="W546" s="119">
        <v>0</v>
      </c>
      <c r="X546" s="119">
        <v>0</v>
      </c>
      <c r="Y546" s="119">
        <v>0</v>
      </c>
      <c r="Z546" s="119">
        <v>0</v>
      </c>
      <c r="AA546" s="119" t="s">
        <v>56</v>
      </c>
      <c r="AB546" s="119" t="s">
        <v>462</v>
      </c>
      <c r="AC546" s="119" t="s">
        <v>56</v>
      </c>
      <c r="AD546" s="119" t="s">
        <v>56</v>
      </c>
      <c r="AE546" s="119" t="s">
        <v>56</v>
      </c>
      <c r="AF546" s="119" t="s">
        <v>56</v>
      </c>
      <c r="AG546" s="119" t="s">
        <v>56</v>
      </c>
      <c r="AH546" s="119" t="s">
        <v>56</v>
      </c>
      <c r="AI546" s="119" t="s">
        <v>56</v>
      </c>
      <c r="AJ546" s="119" t="s">
        <v>56</v>
      </c>
      <c r="AK546" s="119" t="s">
        <v>56</v>
      </c>
      <c r="AL546" s="119" t="s">
        <v>56</v>
      </c>
      <c r="AM546" s="119">
        <v>0</v>
      </c>
      <c r="AN546" s="119">
        <v>0</v>
      </c>
      <c r="AO546" s="119">
        <v>0</v>
      </c>
      <c r="AP546" s="119">
        <v>0</v>
      </c>
      <c r="AQ546" s="119">
        <v>1</v>
      </c>
      <c r="AR546" s="119">
        <v>0</v>
      </c>
      <c r="AS546" s="119">
        <v>0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119">
        <v>0</v>
      </c>
      <c r="AZ546" s="119">
        <v>0</v>
      </c>
      <c r="BA546" s="119">
        <v>0</v>
      </c>
      <c r="BB546" s="119">
        <v>0</v>
      </c>
      <c r="BC546" s="119">
        <v>0</v>
      </c>
      <c r="BD546" s="119">
        <v>0</v>
      </c>
      <c r="BE546" s="119">
        <v>0</v>
      </c>
      <c r="BF546" s="119">
        <v>0</v>
      </c>
      <c r="BG546" s="119">
        <v>0</v>
      </c>
      <c r="BH546" s="119">
        <v>23</v>
      </c>
      <c r="BI546" s="119" t="s">
        <v>55</v>
      </c>
      <c r="BJ546" s="119" t="s">
        <v>55</v>
      </c>
      <c r="BK546" s="119" t="s">
        <v>55</v>
      </c>
      <c r="BL546" s="119">
        <v>0</v>
      </c>
      <c r="BM546" s="119" t="s">
        <v>545</v>
      </c>
    </row>
    <row r="547" spans="1:65" s="119" customFormat="1" ht="11.4" x14ac:dyDescent="0.2">
      <c r="A547" s="119" t="s">
        <v>62</v>
      </c>
      <c r="B547" s="119">
        <v>0</v>
      </c>
      <c r="C547" s="119">
        <v>0</v>
      </c>
      <c r="D547" s="119">
        <v>0</v>
      </c>
      <c r="E547" s="119">
        <v>0</v>
      </c>
      <c r="F547" s="119">
        <v>0</v>
      </c>
      <c r="G547" s="119">
        <v>0</v>
      </c>
      <c r="H547" s="119">
        <v>0</v>
      </c>
      <c r="I547" s="119">
        <v>0</v>
      </c>
      <c r="J547" s="119">
        <v>0</v>
      </c>
      <c r="K547" s="119">
        <v>0</v>
      </c>
      <c r="L547" s="119">
        <v>0</v>
      </c>
      <c r="M547" s="119">
        <v>0</v>
      </c>
      <c r="N547" s="119">
        <v>0</v>
      </c>
      <c r="O547" s="119" t="s">
        <v>55</v>
      </c>
      <c r="P547" s="119" t="s">
        <v>55</v>
      </c>
      <c r="Q547" s="119" t="s">
        <v>55</v>
      </c>
      <c r="R547" s="119" t="s">
        <v>55</v>
      </c>
      <c r="S547" s="119" t="s">
        <v>55</v>
      </c>
      <c r="T547" s="119" t="s">
        <v>55</v>
      </c>
      <c r="U547" s="119" t="s">
        <v>55</v>
      </c>
      <c r="V547" s="119" t="s">
        <v>55</v>
      </c>
      <c r="W547" s="119" t="s">
        <v>55</v>
      </c>
      <c r="X547" s="119" t="s">
        <v>55</v>
      </c>
      <c r="Y547" s="119" t="s">
        <v>55</v>
      </c>
      <c r="Z547" s="119" t="s">
        <v>55</v>
      </c>
      <c r="AA547" s="119" t="s">
        <v>56</v>
      </c>
      <c r="AB547" s="119" t="s">
        <v>56</v>
      </c>
      <c r="AC547" s="119" t="s">
        <v>56</v>
      </c>
      <c r="AD547" s="119" t="s">
        <v>56</v>
      </c>
      <c r="AE547" s="119" t="s">
        <v>56</v>
      </c>
      <c r="AF547" s="119" t="s">
        <v>56</v>
      </c>
      <c r="AG547" s="119" t="s">
        <v>56</v>
      </c>
      <c r="AH547" s="119" t="s">
        <v>56</v>
      </c>
      <c r="AI547" s="119" t="s">
        <v>56</v>
      </c>
      <c r="AJ547" s="119" t="s">
        <v>56</v>
      </c>
      <c r="AK547" s="119" t="s">
        <v>56</v>
      </c>
      <c r="AL547" s="119" t="s">
        <v>56</v>
      </c>
      <c r="AM547" s="119">
        <v>0</v>
      </c>
      <c r="AN547" s="119">
        <v>0</v>
      </c>
      <c r="AO547" s="119">
        <v>0</v>
      </c>
      <c r="AP547" s="119">
        <v>0</v>
      </c>
      <c r="AQ547" s="119">
        <v>0</v>
      </c>
      <c r="AR547" s="119">
        <v>0</v>
      </c>
      <c r="AS547" s="119">
        <v>0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119">
        <v>0</v>
      </c>
      <c r="AZ547" s="119">
        <v>0</v>
      </c>
      <c r="BA547" s="119">
        <v>0</v>
      </c>
      <c r="BB547" s="119">
        <v>0</v>
      </c>
      <c r="BC547" s="119">
        <v>0</v>
      </c>
      <c r="BD547" s="119">
        <v>0</v>
      </c>
      <c r="BE547" s="119">
        <v>0</v>
      </c>
      <c r="BF547" s="119">
        <v>0</v>
      </c>
      <c r="BG547" s="119">
        <v>0</v>
      </c>
      <c r="BH547" s="119" t="s">
        <v>55</v>
      </c>
      <c r="BI547" s="119" t="s">
        <v>55</v>
      </c>
      <c r="BJ547" s="119" t="s">
        <v>55</v>
      </c>
      <c r="BK547" s="119" t="s">
        <v>55</v>
      </c>
      <c r="BL547" s="119">
        <v>0</v>
      </c>
      <c r="BM547" s="119" t="s">
        <v>544</v>
      </c>
    </row>
    <row r="548" spans="1:65" s="119" customFormat="1" ht="11.4" x14ac:dyDescent="0.2">
      <c r="A548" s="119" t="s">
        <v>62</v>
      </c>
      <c r="B548" s="119">
        <v>0</v>
      </c>
      <c r="C548" s="119">
        <v>0</v>
      </c>
      <c r="D548" s="119">
        <v>0</v>
      </c>
      <c r="E548" s="119">
        <v>0</v>
      </c>
      <c r="F548" s="119">
        <v>0</v>
      </c>
      <c r="G548" s="119">
        <v>0</v>
      </c>
      <c r="H548" s="119">
        <v>0</v>
      </c>
      <c r="I548" s="119">
        <v>0</v>
      </c>
      <c r="J548" s="119">
        <v>0</v>
      </c>
      <c r="K548" s="119">
        <v>0</v>
      </c>
      <c r="L548" s="119">
        <v>0</v>
      </c>
      <c r="M548" s="119">
        <v>0</v>
      </c>
      <c r="N548" s="119">
        <v>0</v>
      </c>
      <c r="O548" s="119" t="s">
        <v>55</v>
      </c>
      <c r="P548" s="119" t="s">
        <v>55</v>
      </c>
      <c r="Q548" s="119" t="s">
        <v>55</v>
      </c>
      <c r="R548" s="119" t="s">
        <v>55</v>
      </c>
      <c r="S548" s="119" t="s">
        <v>55</v>
      </c>
      <c r="T548" s="119" t="s">
        <v>55</v>
      </c>
      <c r="U548" s="119" t="s">
        <v>55</v>
      </c>
      <c r="V548" s="119" t="s">
        <v>55</v>
      </c>
      <c r="W548" s="119" t="s">
        <v>55</v>
      </c>
      <c r="X548" s="119" t="s">
        <v>55</v>
      </c>
      <c r="Y548" s="119" t="s">
        <v>55</v>
      </c>
      <c r="Z548" s="119" t="s">
        <v>55</v>
      </c>
      <c r="AA548" s="119" t="s">
        <v>56</v>
      </c>
      <c r="AB548" s="119" t="s">
        <v>56</v>
      </c>
      <c r="AC548" s="119" t="s">
        <v>56</v>
      </c>
      <c r="AD548" s="119" t="s">
        <v>56</v>
      </c>
      <c r="AE548" s="119" t="s">
        <v>56</v>
      </c>
      <c r="AF548" s="119" t="s">
        <v>56</v>
      </c>
      <c r="AG548" s="119" t="s">
        <v>56</v>
      </c>
      <c r="AH548" s="119" t="s">
        <v>56</v>
      </c>
      <c r="AI548" s="119" t="s">
        <v>56</v>
      </c>
      <c r="AJ548" s="119" t="s">
        <v>56</v>
      </c>
      <c r="AK548" s="119" t="s">
        <v>56</v>
      </c>
      <c r="AL548" s="119" t="s">
        <v>56</v>
      </c>
      <c r="AM548" s="119">
        <v>0</v>
      </c>
      <c r="AN548" s="119">
        <v>0</v>
      </c>
      <c r="AO548" s="119">
        <v>0</v>
      </c>
      <c r="AP548" s="119">
        <v>0</v>
      </c>
      <c r="AQ548" s="119">
        <v>0</v>
      </c>
      <c r="AR548" s="119">
        <v>0</v>
      </c>
      <c r="AS548" s="119">
        <v>0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119">
        <v>0</v>
      </c>
      <c r="AZ548" s="119">
        <v>0</v>
      </c>
      <c r="BA548" s="119">
        <v>0</v>
      </c>
      <c r="BB548" s="119">
        <v>0</v>
      </c>
      <c r="BC548" s="119">
        <v>0</v>
      </c>
      <c r="BD548" s="119">
        <v>0</v>
      </c>
      <c r="BE548" s="119">
        <v>0</v>
      </c>
      <c r="BF548" s="119">
        <v>0</v>
      </c>
      <c r="BG548" s="119">
        <v>0</v>
      </c>
      <c r="BH548" s="119" t="s">
        <v>55</v>
      </c>
      <c r="BI548" s="119" t="s">
        <v>55</v>
      </c>
      <c r="BJ548" s="119" t="s">
        <v>55</v>
      </c>
      <c r="BK548" s="119" t="s">
        <v>55</v>
      </c>
      <c r="BL548" s="119">
        <v>0</v>
      </c>
      <c r="BM548" s="119" t="s">
        <v>545</v>
      </c>
    </row>
    <row r="549" spans="1:65" s="119" customFormat="1" ht="11.4" x14ac:dyDescent="0.2">
      <c r="A549" s="119" t="s">
        <v>63</v>
      </c>
      <c r="B549" s="119">
        <v>0</v>
      </c>
      <c r="C549" s="119">
        <v>0</v>
      </c>
      <c r="D549" s="119">
        <v>0</v>
      </c>
      <c r="E549" s="119">
        <v>0</v>
      </c>
      <c r="F549" s="119">
        <v>0</v>
      </c>
      <c r="G549" s="119">
        <v>0</v>
      </c>
      <c r="H549" s="119">
        <v>0</v>
      </c>
      <c r="I549" s="119">
        <v>0</v>
      </c>
      <c r="J549" s="119">
        <v>0</v>
      </c>
      <c r="K549" s="119">
        <v>0</v>
      </c>
      <c r="L549" s="119">
        <v>0</v>
      </c>
      <c r="M549" s="119">
        <v>0</v>
      </c>
      <c r="N549" s="119">
        <v>0</v>
      </c>
      <c r="O549" s="119" t="s">
        <v>55</v>
      </c>
      <c r="P549" s="119" t="s">
        <v>55</v>
      </c>
      <c r="Q549" s="119" t="s">
        <v>55</v>
      </c>
      <c r="R549" s="119" t="s">
        <v>55</v>
      </c>
      <c r="S549" s="119" t="s">
        <v>55</v>
      </c>
      <c r="T549" s="119" t="s">
        <v>55</v>
      </c>
      <c r="U549" s="119" t="s">
        <v>55</v>
      </c>
      <c r="V549" s="119" t="s">
        <v>55</v>
      </c>
      <c r="W549" s="119" t="s">
        <v>55</v>
      </c>
      <c r="X549" s="119" t="s">
        <v>55</v>
      </c>
      <c r="Y549" s="119" t="s">
        <v>55</v>
      </c>
      <c r="Z549" s="119" t="s">
        <v>55</v>
      </c>
      <c r="AA549" s="119" t="s">
        <v>56</v>
      </c>
      <c r="AB549" s="119" t="s">
        <v>56</v>
      </c>
      <c r="AC549" s="119" t="s">
        <v>56</v>
      </c>
      <c r="AD549" s="119" t="s">
        <v>56</v>
      </c>
      <c r="AE549" s="119" t="s">
        <v>56</v>
      </c>
      <c r="AF549" s="119" t="s">
        <v>56</v>
      </c>
      <c r="AG549" s="119" t="s">
        <v>56</v>
      </c>
      <c r="AH549" s="119" t="s">
        <v>56</v>
      </c>
      <c r="AI549" s="119" t="s">
        <v>56</v>
      </c>
      <c r="AJ549" s="119" t="s">
        <v>56</v>
      </c>
      <c r="AK549" s="119" t="s">
        <v>56</v>
      </c>
      <c r="AL549" s="119" t="s">
        <v>56</v>
      </c>
      <c r="AM549" s="119">
        <v>0</v>
      </c>
      <c r="AN549" s="119">
        <v>0</v>
      </c>
      <c r="AO549" s="119">
        <v>0</v>
      </c>
      <c r="AP549" s="119">
        <v>0</v>
      </c>
      <c r="AQ549" s="119">
        <v>0</v>
      </c>
      <c r="AR549" s="119">
        <v>0</v>
      </c>
      <c r="AS549" s="119">
        <v>0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119">
        <v>0</v>
      </c>
      <c r="AZ549" s="119">
        <v>0</v>
      </c>
      <c r="BA549" s="119">
        <v>0</v>
      </c>
      <c r="BB549" s="119">
        <v>0</v>
      </c>
      <c r="BC549" s="119">
        <v>0</v>
      </c>
      <c r="BD549" s="119">
        <v>0</v>
      </c>
      <c r="BE549" s="119">
        <v>0</v>
      </c>
      <c r="BF549" s="119">
        <v>0</v>
      </c>
      <c r="BG549" s="119">
        <v>0</v>
      </c>
      <c r="BH549" s="119" t="s">
        <v>55</v>
      </c>
      <c r="BI549" s="119" t="s">
        <v>55</v>
      </c>
      <c r="BJ549" s="119" t="s">
        <v>55</v>
      </c>
      <c r="BK549" s="119" t="s">
        <v>55</v>
      </c>
      <c r="BL549" s="119">
        <v>0</v>
      </c>
      <c r="BM549" s="119" t="s">
        <v>544</v>
      </c>
    </row>
    <row r="550" spans="1:65" s="119" customFormat="1" ht="11.4" x14ac:dyDescent="0.2">
      <c r="A550" s="119" t="s">
        <v>63</v>
      </c>
      <c r="B550" s="119">
        <v>0</v>
      </c>
      <c r="C550" s="119">
        <v>0</v>
      </c>
      <c r="D550" s="119">
        <v>0</v>
      </c>
      <c r="E550" s="119">
        <v>0</v>
      </c>
      <c r="F550" s="119">
        <v>0</v>
      </c>
      <c r="G550" s="119">
        <v>0</v>
      </c>
      <c r="H550" s="119">
        <v>0</v>
      </c>
      <c r="I550" s="119">
        <v>0</v>
      </c>
      <c r="J550" s="119">
        <v>0</v>
      </c>
      <c r="K550" s="119">
        <v>0</v>
      </c>
      <c r="L550" s="119">
        <v>0</v>
      </c>
      <c r="M550" s="119">
        <v>0</v>
      </c>
      <c r="N550" s="119">
        <v>0</v>
      </c>
      <c r="O550" s="119" t="s">
        <v>55</v>
      </c>
      <c r="P550" s="119" t="s">
        <v>55</v>
      </c>
      <c r="Q550" s="119" t="s">
        <v>55</v>
      </c>
      <c r="R550" s="119" t="s">
        <v>55</v>
      </c>
      <c r="S550" s="119" t="s">
        <v>55</v>
      </c>
      <c r="T550" s="119" t="s">
        <v>55</v>
      </c>
      <c r="U550" s="119" t="s">
        <v>55</v>
      </c>
      <c r="V550" s="119" t="s">
        <v>55</v>
      </c>
      <c r="W550" s="119" t="s">
        <v>55</v>
      </c>
      <c r="X550" s="119" t="s">
        <v>55</v>
      </c>
      <c r="Y550" s="119" t="s">
        <v>55</v>
      </c>
      <c r="Z550" s="119" t="s">
        <v>55</v>
      </c>
      <c r="AA550" s="119" t="s">
        <v>56</v>
      </c>
      <c r="AB550" s="119" t="s">
        <v>56</v>
      </c>
      <c r="AC550" s="119" t="s">
        <v>56</v>
      </c>
      <c r="AD550" s="119" t="s">
        <v>56</v>
      </c>
      <c r="AE550" s="119" t="s">
        <v>56</v>
      </c>
      <c r="AF550" s="119" t="s">
        <v>56</v>
      </c>
      <c r="AG550" s="119" t="s">
        <v>56</v>
      </c>
      <c r="AH550" s="119" t="s">
        <v>56</v>
      </c>
      <c r="AI550" s="119" t="s">
        <v>56</v>
      </c>
      <c r="AJ550" s="119" t="s">
        <v>56</v>
      </c>
      <c r="AK550" s="119" t="s">
        <v>56</v>
      </c>
      <c r="AL550" s="119" t="s">
        <v>56</v>
      </c>
      <c r="AM550" s="119">
        <v>0</v>
      </c>
      <c r="AN550" s="119">
        <v>0</v>
      </c>
      <c r="AO550" s="119">
        <v>0</v>
      </c>
      <c r="AP550" s="119">
        <v>0</v>
      </c>
      <c r="AQ550" s="119">
        <v>0</v>
      </c>
      <c r="AR550" s="119">
        <v>0</v>
      </c>
      <c r="AS550" s="119">
        <v>0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119">
        <v>0</v>
      </c>
      <c r="AZ550" s="119">
        <v>0</v>
      </c>
      <c r="BA550" s="119">
        <v>0</v>
      </c>
      <c r="BB550" s="119">
        <v>0</v>
      </c>
      <c r="BC550" s="119">
        <v>0</v>
      </c>
      <c r="BD550" s="119">
        <v>0</v>
      </c>
      <c r="BE550" s="119">
        <v>0</v>
      </c>
      <c r="BF550" s="119">
        <v>0</v>
      </c>
      <c r="BG550" s="119">
        <v>0</v>
      </c>
      <c r="BH550" s="119" t="s">
        <v>55</v>
      </c>
      <c r="BI550" s="119" t="s">
        <v>55</v>
      </c>
      <c r="BJ550" s="119" t="s">
        <v>55</v>
      </c>
      <c r="BK550" s="119" t="s">
        <v>55</v>
      </c>
      <c r="BL550" s="119">
        <v>0</v>
      </c>
      <c r="BM550" s="119" t="s">
        <v>545</v>
      </c>
    </row>
    <row r="551" spans="1:65" s="119" customFormat="1" ht="11.4" x14ac:dyDescent="0.2">
      <c r="A551" s="119" t="s">
        <v>64</v>
      </c>
      <c r="B551" s="119">
        <v>0</v>
      </c>
      <c r="C551" s="119">
        <v>0</v>
      </c>
      <c r="D551" s="119">
        <v>0</v>
      </c>
      <c r="E551" s="119">
        <v>0</v>
      </c>
      <c r="F551" s="119">
        <v>0</v>
      </c>
      <c r="G551" s="119">
        <v>0</v>
      </c>
      <c r="H551" s="119">
        <v>0</v>
      </c>
      <c r="I551" s="119">
        <v>0</v>
      </c>
      <c r="J551" s="119">
        <v>0</v>
      </c>
      <c r="K551" s="119">
        <v>0</v>
      </c>
      <c r="L551" s="119">
        <v>0</v>
      </c>
      <c r="M551" s="119">
        <v>0</v>
      </c>
      <c r="N551" s="119">
        <v>0</v>
      </c>
      <c r="O551" s="119" t="s">
        <v>55</v>
      </c>
      <c r="P551" s="119" t="s">
        <v>55</v>
      </c>
      <c r="Q551" s="119" t="s">
        <v>55</v>
      </c>
      <c r="R551" s="119" t="s">
        <v>55</v>
      </c>
      <c r="S551" s="119" t="s">
        <v>55</v>
      </c>
      <c r="T551" s="119" t="s">
        <v>55</v>
      </c>
      <c r="U551" s="119" t="s">
        <v>55</v>
      </c>
      <c r="V551" s="119" t="s">
        <v>55</v>
      </c>
      <c r="W551" s="119" t="s">
        <v>55</v>
      </c>
      <c r="X551" s="119" t="s">
        <v>55</v>
      </c>
      <c r="Y551" s="119" t="s">
        <v>55</v>
      </c>
      <c r="Z551" s="119" t="s">
        <v>55</v>
      </c>
      <c r="AA551" s="119" t="s">
        <v>56</v>
      </c>
      <c r="AB551" s="119" t="s">
        <v>56</v>
      </c>
      <c r="AC551" s="119" t="s">
        <v>56</v>
      </c>
      <c r="AD551" s="119" t="s">
        <v>56</v>
      </c>
      <c r="AE551" s="119" t="s">
        <v>56</v>
      </c>
      <c r="AF551" s="119" t="s">
        <v>56</v>
      </c>
      <c r="AG551" s="119" t="s">
        <v>56</v>
      </c>
      <c r="AH551" s="119" t="s">
        <v>56</v>
      </c>
      <c r="AI551" s="119" t="s">
        <v>56</v>
      </c>
      <c r="AJ551" s="119" t="s">
        <v>56</v>
      </c>
      <c r="AK551" s="119" t="s">
        <v>56</v>
      </c>
      <c r="AL551" s="119" t="s">
        <v>56</v>
      </c>
      <c r="AM551" s="119">
        <v>0</v>
      </c>
      <c r="AN551" s="119">
        <v>0</v>
      </c>
      <c r="AO551" s="119">
        <v>0</v>
      </c>
      <c r="AP551" s="119">
        <v>0</v>
      </c>
      <c r="AQ551" s="119">
        <v>0</v>
      </c>
      <c r="AR551" s="119">
        <v>0</v>
      </c>
      <c r="AS551" s="119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119">
        <v>0</v>
      </c>
      <c r="AZ551" s="119">
        <v>0</v>
      </c>
      <c r="BA551" s="119">
        <v>0</v>
      </c>
      <c r="BB551" s="119">
        <v>0</v>
      </c>
      <c r="BC551" s="119">
        <v>0</v>
      </c>
      <c r="BD551" s="119">
        <v>0</v>
      </c>
      <c r="BE551" s="119">
        <v>0</v>
      </c>
      <c r="BF551" s="119">
        <v>0</v>
      </c>
      <c r="BG551" s="119">
        <v>0</v>
      </c>
      <c r="BH551" s="119" t="s">
        <v>55</v>
      </c>
      <c r="BI551" s="119" t="s">
        <v>55</v>
      </c>
      <c r="BJ551" s="119" t="s">
        <v>55</v>
      </c>
      <c r="BK551" s="119" t="s">
        <v>55</v>
      </c>
      <c r="BL551" s="119">
        <v>0</v>
      </c>
      <c r="BM551" s="119" t="s">
        <v>544</v>
      </c>
    </row>
    <row r="552" spans="1:65" s="119" customFormat="1" ht="11.4" x14ac:dyDescent="0.2">
      <c r="A552" s="119" t="s">
        <v>64</v>
      </c>
      <c r="B552" s="119">
        <v>0</v>
      </c>
      <c r="C552" s="119">
        <v>0</v>
      </c>
      <c r="D552" s="119">
        <v>0</v>
      </c>
      <c r="E552" s="119">
        <v>0</v>
      </c>
      <c r="F552" s="119">
        <v>0</v>
      </c>
      <c r="G552" s="119">
        <v>0</v>
      </c>
      <c r="H552" s="119">
        <v>0</v>
      </c>
      <c r="I552" s="119">
        <v>0</v>
      </c>
      <c r="J552" s="119">
        <v>0</v>
      </c>
      <c r="K552" s="119">
        <v>0</v>
      </c>
      <c r="L552" s="119">
        <v>0</v>
      </c>
      <c r="M552" s="119">
        <v>0</v>
      </c>
      <c r="N552" s="119">
        <v>0</v>
      </c>
      <c r="O552" s="119" t="s">
        <v>55</v>
      </c>
      <c r="P552" s="119" t="s">
        <v>55</v>
      </c>
      <c r="Q552" s="119" t="s">
        <v>55</v>
      </c>
      <c r="R552" s="119" t="s">
        <v>55</v>
      </c>
      <c r="S552" s="119" t="s">
        <v>55</v>
      </c>
      <c r="T552" s="119" t="s">
        <v>55</v>
      </c>
      <c r="U552" s="119" t="s">
        <v>55</v>
      </c>
      <c r="V552" s="119" t="s">
        <v>55</v>
      </c>
      <c r="W552" s="119" t="s">
        <v>55</v>
      </c>
      <c r="X552" s="119" t="s">
        <v>55</v>
      </c>
      <c r="Y552" s="119" t="s">
        <v>55</v>
      </c>
      <c r="Z552" s="119" t="s">
        <v>55</v>
      </c>
      <c r="AA552" s="119" t="s">
        <v>56</v>
      </c>
      <c r="AB552" s="119" t="s">
        <v>56</v>
      </c>
      <c r="AC552" s="119" t="s">
        <v>56</v>
      </c>
      <c r="AD552" s="119" t="s">
        <v>56</v>
      </c>
      <c r="AE552" s="119" t="s">
        <v>56</v>
      </c>
      <c r="AF552" s="119" t="s">
        <v>56</v>
      </c>
      <c r="AG552" s="119" t="s">
        <v>56</v>
      </c>
      <c r="AH552" s="119" t="s">
        <v>56</v>
      </c>
      <c r="AI552" s="119" t="s">
        <v>56</v>
      </c>
      <c r="AJ552" s="119" t="s">
        <v>56</v>
      </c>
      <c r="AK552" s="119" t="s">
        <v>56</v>
      </c>
      <c r="AL552" s="119" t="s">
        <v>56</v>
      </c>
      <c r="AM552" s="119">
        <v>0</v>
      </c>
      <c r="AN552" s="119">
        <v>0</v>
      </c>
      <c r="AO552" s="119">
        <v>0</v>
      </c>
      <c r="AP552" s="119">
        <v>0</v>
      </c>
      <c r="AQ552" s="119">
        <v>0</v>
      </c>
      <c r="AR552" s="119">
        <v>0</v>
      </c>
      <c r="AS552" s="119">
        <v>0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119">
        <v>0</v>
      </c>
      <c r="AZ552" s="119">
        <v>0</v>
      </c>
      <c r="BA552" s="119">
        <v>0</v>
      </c>
      <c r="BB552" s="119">
        <v>0</v>
      </c>
      <c r="BC552" s="119">
        <v>0</v>
      </c>
      <c r="BD552" s="119">
        <v>0</v>
      </c>
      <c r="BE552" s="119">
        <v>0</v>
      </c>
      <c r="BF552" s="119">
        <v>0</v>
      </c>
      <c r="BG552" s="119">
        <v>0</v>
      </c>
      <c r="BH552" s="119" t="s">
        <v>55</v>
      </c>
      <c r="BI552" s="119" t="s">
        <v>55</v>
      </c>
      <c r="BJ552" s="119" t="s">
        <v>55</v>
      </c>
      <c r="BK552" s="119" t="s">
        <v>55</v>
      </c>
      <c r="BL552" s="119">
        <v>0</v>
      </c>
      <c r="BM552" s="119" t="s">
        <v>545</v>
      </c>
    </row>
    <row r="553" spans="1:65" s="119" customFormat="1" ht="11.4" x14ac:dyDescent="0.2">
      <c r="A553" s="119" t="s">
        <v>66</v>
      </c>
      <c r="B553" s="119">
        <v>1</v>
      </c>
      <c r="C553" s="119">
        <v>0</v>
      </c>
      <c r="D553" s="119">
        <v>0</v>
      </c>
      <c r="E553" s="119">
        <v>0</v>
      </c>
      <c r="F553" s="119">
        <v>0</v>
      </c>
      <c r="G553" s="119">
        <v>1</v>
      </c>
      <c r="H553" s="119">
        <v>0</v>
      </c>
      <c r="I553" s="119">
        <v>0</v>
      </c>
      <c r="J553" s="119">
        <v>0</v>
      </c>
      <c r="K553" s="119">
        <v>0</v>
      </c>
      <c r="L553" s="119">
        <v>0</v>
      </c>
      <c r="M553" s="119">
        <v>0</v>
      </c>
      <c r="N553" s="119">
        <v>0</v>
      </c>
      <c r="O553" s="119">
        <v>0</v>
      </c>
      <c r="P553" s="119">
        <v>0</v>
      </c>
      <c r="Q553" s="119">
        <v>0</v>
      </c>
      <c r="R553" s="119">
        <v>0</v>
      </c>
      <c r="S553" s="119">
        <v>100</v>
      </c>
      <c r="T553" s="119">
        <v>0</v>
      </c>
      <c r="U553" s="119">
        <v>0</v>
      </c>
      <c r="V553" s="119">
        <v>0</v>
      </c>
      <c r="W553" s="119">
        <v>0</v>
      </c>
      <c r="X553" s="119">
        <v>0</v>
      </c>
      <c r="Y553" s="119">
        <v>0</v>
      </c>
      <c r="Z553" s="119">
        <v>0</v>
      </c>
      <c r="AA553" s="119" t="s">
        <v>56</v>
      </c>
      <c r="AB553" s="119" t="s">
        <v>56</v>
      </c>
      <c r="AC553" s="119" t="s">
        <v>56</v>
      </c>
      <c r="AD553" s="119" t="s">
        <v>56</v>
      </c>
      <c r="AE553" s="119" t="s">
        <v>535</v>
      </c>
      <c r="AF553" s="119" t="s">
        <v>56</v>
      </c>
      <c r="AG553" s="119" t="s">
        <v>56</v>
      </c>
      <c r="AH553" s="119" t="s">
        <v>56</v>
      </c>
      <c r="AI553" s="119" t="s">
        <v>56</v>
      </c>
      <c r="AJ553" s="119" t="s">
        <v>56</v>
      </c>
      <c r="AK553" s="119" t="s">
        <v>56</v>
      </c>
      <c r="AL553" s="119" t="s">
        <v>56</v>
      </c>
      <c r="AM553" s="119">
        <v>0</v>
      </c>
      <c r="AN553" s="119">
        <v>0</v>
      </c>
      <c r="AO553" s="119">
        <v>1</v>
      </c>
      <c r="AP553" s="119">
        <v>0</v>
      </c>
      <c r="AQ553" s="119">
        <v>0</v>
      </c>
      <c r="AR553" s="119">
        <v>0</v>
      </c>
      <c r="AS553" s="119">
        <v>0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119">
        <v>0</v>
      </c>
      <c r="AZ553" s="119">
        <v>0</v>
      </c>
      <c r="BA553" s="119">
        <v>0</v>
      </c>
      <c r="BB553" s="119">
        <v>0</v>
      </c>
      <c r="BC553" s="119">
        <v>0</v>
      </c>
      <c r="BD553" s="119">
        <v>0</v>
      </c>
      <c r="BE553" s="119">
        <v>0</v>
      </c>
      <c r="BF553" s="119">
        <v>0</v>
      </c>
      <c r="BG553" s="119">
        <v>0</v>
      </c>
      <c r="BH553" s="119">
        <v>11.6</v>
      </c>
      <c r="BI553" s="119" t="s">
        <v>55</v>
      </c>
      <c r="BJ553" s="119" t="s">
        <v>55</v>
      </c>
      <c r="BK553" s="119" t="s">
        <v>55</v>
      </c>
      <c r="BL553" s="119">
        <v>0</v>
      </c>
      <c r="BM553" s="119" t="s">
        <v>544</v>
      </c>
    </row>
    <row r="554" spans="1:65" s="119" customFormat="1" ht="11.4" x14ac:dyDescent="0.2">
      <c r="A554" s="119" t="s">
        <v>66</v>
      </c>
      <c r="B554" s="119">
        <v>1</v>
      </c>
      <c r="C554" s="119">
        <v>0</v>
      </c>
      <c r="D554" s="119">
        <v>0</v>
      </c>
      <c r="E554" s="119">
        <v>0</v>
      </c>
      <c r="F554" s="119">
        <v>0</v>
      </c>
      <c r="G554" s="119">
        <v>1</v>
      </c>
      <c r="H554" s="119">
        <v>0</v>
      </c>
      <c r="I554" s="119">
        <v>0</v>
      </c>
      <c r="J554" s="119">
        <v>0</v>
      </c>
      <c r="K554" s="119">
        <v>0</v>
      </c>
      <c r="L554" s="119">
        <v>0</v>
      </c>
      <c r="M554" s="119">
        <v>0</v>
      </c>
      <c r="N554" s="119">
        <v>0</v>
      </c>
      <c r="O554" s="119">
        <v>0</v>
      </c>
      <c r="P554" s="119">
        <v>0</v>
      </c>
      <c r="Q554" s="119">
        <v>0</v>
      </c>
      <c r="R554" s="119">
        <v>0</v>
      </c>
      <c r="S554" s="119">
        <v>100</v>
      </c>
      <c r="T554" s="119">
        <v>0</v>
      </c>
      <c r="U554" s="119">
        <v>0</v>
      </c>
      <c r="V554" s="119">
        <v>0</v>
      </c>
      <c r="W554" s="119">
        <v>0</v>
      </c>
      <c r="X554" s="119">
        <v>0</v>
      </c>
      <c r="Y554" s="119">
        <v>0</v>
      </c>
      <c r="Z554" s="119">
        <v>0</v>
      </c>
      <c r="AA554" s="119" t="s">
        <v>56</v>
      </c>
      <c r="AB554" s="119" t="s">
        <v>56</v>
      </c>
      <c r="AC554" s="119" t="s">
        <v>56</v>
      </c>
      <c r="AD554" s="119" t="s">
        <v>56</v>
      </c>
      <c r="AE554" s="119" t="s">
        <v>606</v>
      </c>
      <c r="AF554" s="119" t="s">
        <v>56</v>
      </c>
      <c r="AG554" s="119" t="s">
        <v>56</v>
      </c>
      <c r="AH554" s="119" t="s">
        <v>56</v>
      </c>
      <c r="AI554" s="119" t="s">
        <v>56</v>
      </c>
      <c r="AJ554" s="119" t="s">
        <v>56</v>
      </c>
      <c r="AK554" s="119" t="s">
        <v>56</v>
      </c>
      <c r="AL554" s="119" t="s">
        <v>56</v>
      </c>
      <c r="AM554" s="119">
        <v>0</v>
      </c>
      <c r="AN554" s="119">
        <v>0</v>
      </c>
      <c r="AO554" s="119">
        <v>1</v>
      </c>
      <c r="AP554" s="119">
        <v>0</v>
      </c>
      <c r="AQ554" s="119">
        <v>0</v>
      </c>
      <c r="AR554" s="119">
        <v>0</v>
      </c>
      <c r="AS554" s="119">
        <v>0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119">
        <v>0</v>
      </c>
      <c r="AZ554" s="119">
        <v>0</v>
      </c>
      <c r="BA554" s="119">
        <v>0</v>
      </c>
      <c r="BB554" s="119">
        <v>0</v>
      </c>
      <c r="BC554" s="119">
        <v>0</v>
      </c>
      <c r="BD554" s="119">
        <v>0</v>
      </c>
      <c r="BE554" s="119">
        <v>0</v>
      </c>
      <c r="BF554" s="119">
        <v>0</v>
      </c>
      <c r="BG554" s="119">
        <v>0</v>
      </c>
      <c r="BH554" s="119">
        <v>10</v>
      </c>
      <c r="BI554" s="119" t="s">
        <v>55</v>
      </c>
      <c r="BJ554" s="119" t="s">
        <v>55</v>
      </c>
      <c r="BK554" s="119" t="s">
        <v>55</v>
      </c>
      <c r="BL554" s="119">
        <v>0</v>
      </c>
      <c r="BM554" s="119" t="s">
        <v>545</v>
      </c>
    </row>
    <row r="555" spans="1:65" s="119" customFormat="1" ht="11.4" x14ac:dyDescent="0.2">
      <c r="A555" s="119" t="s">
        <v>67</v>
      </c>
      <c r="B555" s="119">
        <v>0</v>
      </c>
      <c r="C555" s="119">
        <v>0</v>
      </c>
      <c r="D555" s="119">
        <v>0</v>
      </c>
      <c r="E555" s="119">
        <v>0</v>
      </c>
      <c r="F555" s="119">
        <v>0</v>
      </c>
      <c r="G555" s="119">
        <v>0</v>
      </c>
      <c r="H555" s="119">
        <v>0</v>
      </c>
      <c r="I555" s="119">
        <v>0</v>
      </c>
      <c r="J555" s="119">
        <v>0</v>
      </c>
      <c r="K555" s="119">
        <v>0</v>
      </c>
      <c r="L555" s="119">
        <v>0</v>
      </c>
      <c r="M555" s="119">
        <v>0</v>
      </c>
      <c r="N555" s="119">
        <v>0</v>
      </c>
      <c r="O555" s="119" t="s">
        <v>55</v>
      </c>
      <c r="P555" s="119" t="s">
        <v>55</v>
      </c>
      <c r="Q555" s="119" t="s">
        <v>55</v>
      </c>
      <c r="R555" s="119" t="s">
        <v>55</v>
      </c>
      <c r="S555" s="119" t="s">
        <v>55</v>
      </c>
      <c r="T555" s="119" t="s">
        <v>55</v>
      </c>
      <c r="U555" s="119" t="s">
        <v>55</v>
      </c>
      <c r="V555" s="119" t="s">
        <v>55</v>
      </c>
      <c r="W555" s="119" t="s">
        <v>55</v>
      </c>
      <c r="X555" s="119" t="s">
        <v>55</v>
      </c>
      <c r="Y555" s="119" t="s">
        <v>55</v>
      </c>
      <c r="Z555" s="119" t="s">
        <v>55</v>
      </c>
      <c r="AA555" s="119" t="s">
        <v>56</v>
      </c>
      <c r="AB555" s="119" t="s">
        <v>56</v>
      </c>
      <c r="AC555" s="119" t="s">
        <v>56</v>
      </c>
      <c r="AD555" s="119" t="s">
        <v>56</v>
      </c>
      <c r="AE555" s="119" t="s">
        <v>56</v>
      </c>
      <c r="AF555" s="119" t="s">
        <v>56</v>
      </c>
      <c r="AG555" s="119" t="s">
        <v>56</v>
      </c>
      <c r="AH555" s="119" t="s">
        <v>56</v>
      </c>
      <c r="AI555" s="119" t="s">
        <v>56</v>
      </c>
      <c r="AJ555" s="119" t="s">
        <v>56</v>
      </c>
      <c r="AK555" s="119" t="s">
        <v>56</v>
      </c>
      <c r="AL555" s="119" t="s">
        <v>56</v>
      </c>
      <c r="AM555" s="119">
        <v>0</v>
      </c>
      <c r="AN555" s="119">
        <v>0</v>
      </c>
      <c r="AO555" s="119">
        <v>0</v>
      </c>
      <c r="AP555" s="119">
        <v>0</v>
      </c>
      <c r="AQ555" s="119">
        <v>0</v>
      </c>
      <c r="AR555" s="119">
        <v>0</v>
      </c>
      <c r="AS555" s="119">
        <v>0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119">
        <v>0</v>
      </c>
      <c r="AZ555" s="119">
        <v>0</v>
      </c>
      <c r="BA555" s="119">
        <v>0</v>
      </c>
      <c r="BB555" s="119">
        <v>0</v>
      </c>
      <c r="BC555" s="119">
        <v>0</v>
      </c>
      <c r="BD555" s="119">
        <v>0</v>
      </c>
      <c r="BE555" s="119">
        <v>0</v>
      </c>
      <c r="BF555" s="119">
        <v>0</v>
      </c>
      <c r="BG555" s="119">
        <v>0</v>
      </c>
      <c r="BH555" s="119" t="s">
        <v>55</v>
      </c>
      <c r="BI555" s="119" t="s">
        <v>55</v>
      </c>
      <c r="BJ555" s="119" t="s">
        <v>55</v>
      </c>
      <c r="BK555" s="119" t="s">
        <v>55</v>
      </c>
      <c r="BL555" s="119">
        <v>0</v>
      </c>
      <c r="BM555" s="119" t="s">
        <v>544</v>
      </c>
    </row>
    <row r="556" spans="1:65" s="119" customFormat="1" ht="11.4" x14ac:dyDescent="0.2">
      <c r="A556" s="119" t="s">
        <v>67</v>
      </c>
      <c r="B556" s="119">
        <v>0</v>
      </c>
      <c r="C556" s="119">
        <v>0</v>
      </c>
      <c r="D556" s="119">
        <v>0</v>
      </c>
      <c r="E556" s="119">
        <v>0</v>
      </c>
      <c r="F556" s="119">
        <v>0</v>
      </c>
      <c r="G556" s="119">
        <v>0</v>
      </c>
      <c r="H556" s="119">
        <v>0</v>
      </c>
      <c r="I556" s="119">
        <v>0</v>
      </c>
      <c r="J556" s="119">
        <v>0</v>
      </c>
      <c r="K556" s="119">
        <v>0</v>
      </c>
      <c r="L556" s="119">
        <v>0</v>
      </c>
      <c r="M556" s="119">
        <v>0</v>
      </c>
      <c r="N556" s="119">
        <v>0</v>
      </c>
      <c r="O556" s="119" t="s">
        <v>55</v>
      </c>
      <c r="P556" s="119" t="s">
        <v>55</v>
      </c>
      <c r="Q556" s="119" t="s">
        <v>55</v>
      </c>
      <c r="R556" s="119" t="s">
        <v>55</v>
      </c>
      <c r="S556" s="119" t="s">
        <v>55</v>
      </c>
      <c r="T556" s="119" t="s">
        <v>55</v>
      </c>
      <c r="U556" s="119" t="s">
        <v>55</v>
      </c>
      <c r="V556" s="119" t="s">
        <v>55</v>
      </c>
      <c r="W556" s="119" t="s">
        <v>55</v>
      </c>
      <c r="X556" s="119" t="s">
        <v>55</v>
      </c>
      <c r="Y556" s="119" t="s">
        <v>55</v>
      </c>
      <c r="Z556" s="119" t="s">
        <v>55</v>
      </c>
      <c r="AA556" s="119" t="s">
        <v>56</v>
      </c>
      <c r="AB556" s="119" t="s">
        <v>56</v>
      </c>
      <c r="AC556" s="119" t="s">
        <v>56</v>
      </c>
      <c r="AD556" s="119" t="s">
        <v>56</v>
      </c>
      <c r="AE556" s="119" t="s">
        <v>56</v>
      </c>
      <c r="AF556" s="119" t="s">
        <v>56</v>
      </c>
      <c r="AG556" s="119" t="s">
        <v>56</v>
      </c>
      <c r="AH556" s="119" t="s">
        <v>56</v>
      </c>
      <c r="AI556" s="119" t="s">
        <v>56</v>
      </c>
      <c r="AJ556" s="119" t="s">
        <v>56</v>
      </c>
      <c r="AK556" s="119" t="s">
        <v>56</v>
      </c>
      <c r="AL556" s="119" t="s">
        <v>56</v>
      </c>
      <c r="AM556" s="119">
        <v>0</v>
      </c>
      <c r="AN556" s="119">
        <v>0</v>
      </c>
      <c r="AO556" s="119">
        <v>0</v>
      </c>
      <c r="AP556" s="119">
        <v>0</v>
      </c>
      <c r="AQ556" s="119">
        <v>0</v>
      </c>
      <c r="AR556" s="119">
        <v>0</v>
      </c>
      <c r="AS556" s="119">
        <v>0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119">
        <v>0</v>
      </c>
      <c r="AZ556" s="119">
        <v>0</v>
      </c>
      <c r="BA556" s="119">
        <v>0</v>
      </c>
      <c r="BB556" s="119">
        <v>0</v>
      </c>
      <c r="BC556" s="119">
        <v>0</v>
      </c>
      <c r="BD556" s="119">
        <v>0</v>
      </c>
      <c r="BE556" s="119">
        <v>0</v>
      </c>
      <c r="BF556" s="119">
        <v>0</v>
      </c>
      <c r="BG556" s="119">
        <v>0</v>
      </c>
      <c r="BH556" s="119" t="s">
        <v>55</v>
      </c>
      <c r="BI556" s="119" t="s">
        <v>55</v>
      </c>
      <c r="BJ556" s="119" t="s">
        <v>55</v>
      </c>
      <c r="BK556" s="119" t="s">
        <v>55</v>
      </c>
      <c r="BL556" s="119">
        <v>0</v>
      </c>
      <c r="BM556" s="119" t="s">
        <v>545</v>
      </c>
    </row>
    <row r="557" spans="1:65" s="119" customFormat="1" ht="11.4" x14ac:dyDescent="0.2">
      <c r="A557" s="119" t="s">
        <v>68</v>
      </c>
      <c r="B557" s="119">
        <v>0</v>
      </c>
      <c r="C557" s="119">
        <v>0</v>
      </c>
      <c r="D557" s="119">
        <v>0</v>
      </c>
      <c r="E557" s="119">
        <v>0</v>
      </c>
      <c r="F557" s="119">
        <v>0</v>
      </c>
      <c r="G557" s="119">
        <v>0</v>
      </c>
      <c r="H557" s="119">
        <v>0</v>
      </c>
      <c r="I557" s="119">
        <v>0</v>
      </c>
      <c r="J557" s="119">
        <v>0</v>
      </c>
      <c r="K557" s="119">
        <v>0</v>
      </c>
      <c r="L557" s="119">
        <v>0</v>
      </c>
      <c r="M557" s="119">
        <v>0</v>
      </c>
      <c r="N557" s="119">
        <v>0</v>
      </c>
      <c r="O557" s="119" t="s">
        <v>55</v>
      </c>
      <c r="P557" s="119" t="s">
        <v>55</v>
      </c>
      <c r="Q557" s="119" t="s">
        <v>55</v>
      </c>
      <c r="R557" s="119" t="s">
        <v>55</v>
      </c>
      <c r="S557" s="119" t="s">
        <v>55</v>
      </c>
      <c r="T557" s="119" t="s">
        <v>55</v>
      </c>
      <c r="U557" s="119" t="s">
        <v>55</v>
      </c>
      <c r="V557" s="119" t="s">
        <v>55</v>
      </c>
      <c r="W557" s="119" t="s">
        <v>55</v>
      </c>
      <c r="X557" s="119" t="s">
        <v>55</v>
      </c>
      <c r="Y557" s="119" t="s">
        <v>55</v>
      </c>
      <c r="Z557" s="119" t="s">
        <v>55</v>
      </c>
      <c r="AA557" s="119" t="s">
        <v>56</v>
      </c>
      <c r="AB557" s="119" t="s">
        <v>56</v>
      </c>
      <c r="AC557" s="119" t="s">
        <v>56</v>
      </c>
      <c r="AD557" s="119" t="s">
        <v>56</v>
      </c>
      <c r="AE557" s="119" t="s">
        <v>56</v>
      </c>
      <c r="AF557" s="119" t="s">
        <v>56</v>
      </c>
      <c r="AG557" s="119" t="s">
        <v>56</v>
      </c>
      <c r="AH557" s="119" t="s">
        <v>56</v>
      </c>
      <c r="AI557" s="119" t="s">
        <v>56</v>
      </c>
      <c r="AJ557" s="119" t="s">
        <v>56</v>
      </c>
      <c r="AK557" s="119" t="s">
        <v>56</v>
      </c>
      <c r="AL557" s="119" t="s">
        <v>56</v>
      </c>
      <c r="AM557" s="119">
        <v>0</v>
      </c>
      <c r="AN557" s="119">
        <v>0</v>
      </c>
      <c r="AO557" s="119">
        <v>0</v>
      </c>
      <c r="AP557" s="119">
        <v>0</v>
      </c>
      <c r="AQ557" s="119">
        <v>0</v>
      </c>
      <c r="AR557" s="119">
        <v>0</v>
      </c>
      <c r="AS557" s="119">
        <v>0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119">
        <v>0</v>
      </c>
      <c r="AZ557" s="119">
        <v>0</v>
      </c>
      <c r="BA557" s="119">
        <v>0</v>
      </c>
      <c r="BB557" s="119">
        <v>0</v>
      </c>
      <c r="BC557" s="119">
        <v>0</v>
      </c>
      <c r="BD557" s="119">
        <v>0</v>
      </c>
      <c r="BE557" s="119">
        <v>0</v>
      </c>
      <c r="BF557" s="119">
        <v>0</v>
      </c>
      <c r="BG557" s="119">
        <v>0</v>
      </c>
      <c r="BH557" s="119" t="s">
        <v>55</v>
      </c>
      <c r="BI557" s="119" t="s">
        <v>55</v>
      </c>
      <c r="BJ557" s="119" t="s">
        <v>55</v>
      </c>
      <c r="BK557" s="119" t="s">
        <v>55</v>
      </c>
      <c r="BL557" s="119">
        <v>0</v>
      </c>
      <c r="BM557" s="119" t="s">
        <v>544</v>
      </c>
    </row>
    <row r="558" spans="1:65" s="119" customFormat="1" ht="11.4" x14ac:dyDescent="0.2">
      <c r="A558" s="119" t="s">
        <v>68</v>
      </c>
      <c r="B558" s="119">
        <v>0</v>
      </c>
      <c r="C558" s="119">
        <v>0</v>
      </c>
      <c r="D558" s="119">
        <v>0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0</v>
      </c>
      <c r="M558" s="119">
        <v>0</v>
      </c>
      <c r="N558" s="119">
        <v>0</v>
      </c>
      <c r="O558" s="119" t="s">
        <v>55</v>
      </c>
      <c r="P558" s="119" t="s">
        <v>55</v>
      </c>
      <c r="Q558" s="119" t="s">
        <v>55</v>
      </c>
      <c r="R558" s="119" t="s">
        <v>55</v>
      </c>
      <c r="S558" s="119" t="s">
        <v>55</v>
      </c>
      <c r="T558" s="119" t="s">
        <v>55</v>
      </c>
      <c r="U558" s="119" t="s">
        <v>55</v>
      </c>
      <c r="V558" s="119" t="s">
        <v>55</v>
      </c>
      <c r="W558" s="119" t="s">
        <v>55</v>
      </c>
      <c r="X558" s="119" t="s">
        <v>55</v>
      </c>
      <c r="Y558" s="119" t="s">
        <v>55</v>
      </c>
      <c r="Z558" s="119" t="s">
        <v>55</v>
      </c>
      <c r="AA558" s="119" t="s">
        <v>56</v>
      </c>
      <c r="AB558" s="119" t="s">
        <v>56</v>
      </c>
      <c r="AC558" s="119" t="s">
        <v>56</v>
      </c>
      <c r="AD558" s="119" t="s">
        <v>56</v>
      </c>
      <c r="AE558" s="119" t="s">
        <v>56</v>
      </c>
      <c r="AF558" s="119" t="s">
        <v>56</v>
      </c>
      <c r="AG558" s="119" t="s">
        <v>56</v>
      </c>
      <c r="AH558" s="119" t="s">
        <v>56</v>
      </c>
      <c r="AI558" s="119" t="s">
        <v>56</v>
      </c>
      <c r="AJ558" s="119" t="s">
        <v>56</v>
      </c>
      <c r="AK558" s="119" t="s">
        <v>56</v>
      </c>
      <c r="AL558" s="119" t="s">
        <v>56</v>
      </c>
      <c r="AM558" s="119">
        <v>0</v>
      </c>
      <c r="AN558" s="119">
        <v>0</v>
      </c>
      <c r="AO558" s="119">
        <v>0</v>
      </c>
      <c r="AP558" s="119">
        <v>0</v>
      </c>
      <c r="AQ558" s="119">
        <v>0</v>
      </c>
      <c r="AR558" s="119">
        <v>0</v>
      </c>
      <c r="AS558" s="119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119">
        <v>0</v>
      </c>
      <c r="AZ558" s="119">
        <v>0</v>
      </c>
      <c r="BA558" s="119">
        <v>0</v>
      </c>
      <c r="BB558" s="119">
        <v>0</v>
      </c>
      <c r="BC558" s="119">
        <v>0</v>
      </c>
      <c r="BD558" s="119">
        <v>0</v>
      </c>
      <c r="BE558" s="119">
        <v>0</v>
      </c>
      <c r="BF558" s="119">
        <v>0</v>
      </c>
      <c r="BG558" s="119">
        <v>0</v>
      </c>
      <c r="BH558" s="119" t="s">
        <v>55</v>
      </c>
      <c r="BI558" s="119" t="s">
        <v>55</v>
      </c>
      <c r="BJ558" s="119" t="s">
        <v>55</v>
      </c>
      <c r="BK558" s="119" t="s">
        <v>55</v>
      </c>
      <c r="BL558" s="119">
        <v>0</v>
      </c>
      <c r="BM558" s="119" t="s">
        <v>545</v>
      </c>
    </row>
    <row r="559" spans="1:65" s="119" customFormat="1" ht="11.4" x14ac:dyDescent="0.2">
      <c r="A559" s="119" t="s">
        <v>69</v>
      </c>
      <c r="B559" s="119">
        <v>0</v>
      </c>
      <c r="C559" s="119">
        <v>0</v>
      </c>
      <c r="D559" s="119">
        <v>0</v>
      </c>
      <c r="E559" s="119">
        <v>0</v>
      </c>
      <c r="F559" s="119">
        <v>0</v>
      </c>
      <c r="G559" s="119">
        <v>0</v>
      </c>
      <c r="H559" s="119">
        <v>0</v>
      </c>
      <c r="I559" s="119">
        <v>0</v>
      </c>
      <c r="J559" s="119">
        <v>0</v>
      </c>
      <c r="K559" s="119">
        <v>0</v>
      </c>
      <c r="L559" s="119">
        <v>0</v>
      </c>
      <c r="M559" s="119">
        <v>0</v>
      </c>
      <c r="N559" s="119">
        <v>0</v>
      </c>
      <c r="O559" s="119" t="s">
        <v>55</v>
      </c>
      <c r="P559" s="119" t="s">
        <v>55</v>
      </c>
      <c r="Q559" s="119" t="s">
        <v>55</v>
      </c>
      <c r="R559" s="119" t="s">
        <v>55</v>
      </c>
      <c r="S559" s="119" t="s">
        <v>55</v>
      </c>
      <c r="T559" s="119" t="s">
        <v>55</v>
      </c>
      <c r="U559" s="119" t="s">
        <v>55</v>
      </c>
      <c r="V559" s="119" t="s">
        <v>55</v>
      </c>
      <c r="W559" s="119" t="s">
        <v>55</v>
      </c>
      <c r="X559" s="119" t="s">
        <v>55</v>
      </c>
      <c r="Y559" s="119" t="s">
        <v>55</v>
      </c>
      <c r="Z559" s="119" t="s">
        <v>55</v>
      </c>
      <c r="AA559" s="119" t="s">
        <v>56</v>
      </c>
      <c r="AB559" s="119" t="s">
        <v>56</v>
      </c>
      <c r="AC559" s="119" t="s">
        <v>56</v>
      </c>
      <c r="AD559" s="119" t="s">
        <v>56</v>
      </c>
      <c r="AE559" s="119" t="s">
        <v>56</v>
      </c>
      <c r="AF559" s="119" t="s">
        <v>56</v>
      </c>
      <c r="AG559" s="119" t="s">
        <v>56</v>
      </c>
      <c r="AH559" s="119" t="s">
        <v>56</v>
      </c>
      <c r="AI559" s="119" t="s">
        <v>56</v>
      </c>
      <c r="AJ559" s="119" t="s">
        <v>56</v>
      </c>
      <c r="AK559" s="119" t="s">
        <v>56</v>
      </c>
      <c r="AL559" s="119" t="s">
        <v>56</v>
      </c>
      <c r="AM559" s="119">
        <v>0</v>
      </c>
      <c r="AN559" s="119">
        <v>0</v>
      </c>
      <c r="AO559" s="119">
        <v>0</v>
      </c>
      <c r="AP559" s="119">
        <v>0</v>
      </c>
      <c r="AQ559" s="119">
        <v>0</v>
      </c>
      <c r="AR559" s="119">
        <v>0</v>
      </c>
      <c r="AS559" s="119">
        <v>0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119">
        <v>0</v>
      </c>
      <c r="AZ559" s="119">
        <v>0</v>
      </c>
      <c r="BA559" s="119">
        <v>0</v>
      </c>
      <c r="BB559" s="119">
        <v>0</v>
      </c>
      <c r="BC559" s="119">
        <v>0</v>
      </c>
      <c r="BD559" s="119">
        <v>0</v>
      </c>
      <c r="BE559" s="119">
        <v>0</v>
      </c>
      <c r="BF559" s="119">
        <v>0</v>
      </c>
      <c r="BG559" s="119">
        <v>0</v>
      </c>
      <c r="BH559" s="119" t="s">
        <v>55</v>
      </c>
      <c r="BI559" s="119" t="s">
        <v>55</v>
      </c>
      <c r="BJ559" s="119" t="s">
        <v>55</v>
      </c>
      <c r="BK559" s="119" t="s">
        <v>55</v>
      </c>
      <c r="BL559" s="119">
        <v>0</v>
      </c>
      <c r="BM559" s="119" t="s">
        <v>544</v>
      </c>
    </row>
    <row r="560" spans="1:65" s="119" customFormat="1" ht="11.4" x14ac:dyDescent="0.2">
      <c r="A560" s="119" t="s">
        <v>69</v>
      </c>
      <c r="B560" s="119">
        <v>0</v>
      </c>
      <c r="C560" s="119">
        <v>0</v>
      </c>
      <c r="D560" s="119">
        <v>0</v>
      </c>
      <c r="E560" s="119">
        <v>0</v>
      </c>
      <c r="F560" s="119">
        <v>0</v>
      </c>
      <c r="G560" s="119">
        <v>0</v>
      </c>
      <c r="H560" s="119">
        <v>0</v>
      </c>
      <c r="I560" s="119">
        <v>0</v>
      </c>
      <c r="J560" s="119">
        <v>0</v>
      </c>
      <c r="K560" s="119">
        <v>0</v>
      </c>
      <c r="L560" s="119">
        <v>0</v>
      </c>
      <c r="M560" s="119">
        <v>0</v>
      </c>
      <c r="N560" s="119">
        <v>0</v>
      </c>
      <c r="O560" s="119" t="s">
        <v>55</v>
      </c>
      <c r="P560" s="119" t="s">
        <v>55</v>
      </c>
      <c r="Q560" s="119" t="s">
        <v>55</v>
      </c>
      <c r="R560" s="119" t="s">
        <v>55</v>
      </c>
      <c r="S560" s="119" t="s">
        <v>55</v>
      </c>
      <c r="T560" s="119" t="s">
        <v>55</v>
      </c>
      <c r="U560" s="119" t="s">
        <v>55</v>
      </c>
      <c r="V560" s="119" t="s">
        <v>55</v>
      </c>
      <c r="W560" s="119" t="s">
        <v>55</v>
      </c>
      <c r="X560" s="119" t="s">
        <v>55</v>
      </c>
      <c r="Y560" s="119" t="s">
        <v>55</v>
      </c>
      <c r="Z560" s="119" t="s">
        <v>55</v>
      </c>
      <c r="AA560" s="119" t="s">
        <v>56</v>
      </c>
      <c r="AB560" s="119" t="s">
        <v>56</v>
      </c>
      <c r="AC560" s="119" t="s">
        <v>56</v>
      </c>
      <c r="AD560" s="119" t="s">
        <v>56</v>
      </c>
      <c r="AE560" s="119" t="s">
        <v>56</v>
      </c>
      <c r="AF560" s="119" t="s">
        <v>56</v>
      </c>
      <c r="AG560" s="119" t="s">
        <v>56</v>
      </c>
      <c r="AH560" s="119" t="s">
        <v>56</v>
      </c>
      <c r="AI560" s="119" t="s">
        <v>56</v>
      </c>
      <c r="AJ560" s="119" t="s">
        <v>56</v>
      </c>
      <c r="AK560" s="119" t="s">
        <v>56</v>
      </c>
      <c r="AL560" s="119" t="s">
        <v>56</v>
      </c>
      <c r="AM560" s="119">
        <v>0</v>
      </c>
      <c r="AN560" s="119">
        <v>0</v>
      </c>
      <c r="AO560" s="119">
        <v>0</v>
      </c>
      <c r="AP560" s="119">
        <v>0</v>
      </c>
      <c r="AQ560" s="119">
        <v>0</v>
      </c>
      <c r="AR560" s="119">
        <v>0</v>
      </c>
      <c r="AS560" s="119">
        <v>0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119">
        <v>0</v>
      </c>
      <c r="AZ560" s="119">
        <v>0</v>
      </c>
      <c r="BA560" s="119">
        <v>0</v>
      </c>
      <c r="BB560" s="119">
        <v>0</v>
      </c>
      <c r="BC560" s="119">
        <v>0</v>
      </c>
      <c r="BD560" s="119">
        <v>0</v>
      </c>
      <c r="BE560" s="119">
        <v>0</v>
      </c>
      <c r="BF560" s="119">
        <v>0</v>
      </c>
      <c r="BG560" s="119">
        <v>0</v>
      </c>
      <c r="BH560" s="119" t="s">
        <v>55</v>
      </c>
      <c r="BI560" s="119" t="s">
        <v>55</v>
      </c>
      <c r="BJ560" s="119" t="s">
        <v>55</v>
      </c>
      <c r="BK560" s="119" t="s">
        <v>55</v>
      </c>
      <c r="BL560" s="119">
        <v>0</v>
      </c>
      <c r="BM560" s="119" t="s">
        <v>545</v>
      </c>
    </row>
    <row r="561" spans="1:65" s="119" customFormat="1" ht="11.4" x14ac:dyDescent="0.2">
      <c r="A561" s="119" t="s">
        <v>70</v>
      </c>
      <c r="B561" s="119">
        <v>0</v>
      </c>
      <c r="C561" s="119">
        <v>0</v>
      </c>
      <c r="D561" s="119">
        <v>0</v>
      </c>
      <c r="E561" s="119">
        <v>0</v>
      </c>
      <c r="F561" s="119">
        <v>0</v>
      </c>
      <c r="G561" s="119">
        <v>0</v>
      </c>
      <c r="H561" s="119">
        <v>0</v>
      </c>
      <c r="I561" s="119">
        <v>0</v>
      </c>
      <c r="J561" s="119">
        <v>0</v>
      </c>
      <c r="K561" s="119">
        <v>0</v>
      </c>
      <c r="L561" s="119">
        <v>0</v>
      </c>
      <c r="M561" s="119">
        <v>0</v>
      </c>
      <c r="N561" s="119">
        <v>0</v>
      </c>
      <c r="O561" s="119" t="s">
        <v>55</v>
      </c>
      <c r="P561" s="119" t="s">
        <v>55</v>
      </c>
      <c r="Q561" s="119" t="s">
        <v>55</v>
      </c>
      <c r="R561" s="119" t="s">
        <v>55</v>
      </c>
      <c r="S561" s="119" t="s">
        <v>55</v>
      </c>
      <c r="T561" s="119" t="s">
        <v>55</v>
      </c>
      <c r="U561" s="119" t="s">
        <v>55</v>
      </c>
      <c r="V561" s="119" t="s">
        <v>55</v>
      </c>
      <c r="W561" s="119" t="s">
        <v>55</v>
      </c>
      <c r="X561" s="119" t="s">
        <v>55</v>
      </c>
      <c r="Y561" s="119" t="s">
        <v>55</v>
      </c>
      <c r="Z561" s="119" t="s">
        <v>55</v>
      </c>
      <c r="AA561" s="119" t="s">
        <v>56</v>
      </c>
      <c r="AB561" s="119" t="s">
        <v>56</v>
      </c>
      <c r="AC561" s="119" t="s">
        <v>56</v>
      </c>
      <c r="AD561" s="119" t="s">
        <v>56</v>
      </c>
      <c r="AE561" s="119" t="s">
        <v>56</v>
      </c>
      <c r="AF561" s="119" t="s">
        <v>56</v>
      </c>
      <c r="AG561" s="119" t="s">
        <v>56</v>
      </c>
      <c r="AH561" s="119" t="s">
        <v>56</v>
      </c>
      <c r="AI561" s="119" t="s">
        <v>56</v>
      </c>
      <c r="AJ561" s="119" t="s">
        <v>56</v>
      </c>
      <c r="AK561" s="119" t="s">
        <v>56</v>
      </c>
      <c r="AL561" s="119" t="s">
        <v>56</v>
      </c>
      <c r="AM561" s="119">
        <v>0</v>
      </c>
      <c r="AN561" s="119">
        <v>0</v>
      </c>
      <c r="AO561" s="119">
        <v>0</v>
      </c>
      <c r="AP561" s="119">
        <v>0</v>
      </c>
      <c r="AQ561" s="119">
        <v>0</v>
      </c>
      <c r="AR561" s="119">
        <v>0</v>
      </c>
      <c r="AS561" s="119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119">
        <v>0</v>
      </c>
      <c r="AZ561" s="119">
        <v>0</v>
      </c>
      <c r="BA561" s="119">
        <v>0</v>
      </c>
      <c r="BB561" s="119">
        <v>0</v>
      </c>
      <c r="BC561" s="119">
        <v>0</v>
      </c>
      <c r="BD561" s="119">
        <v>0</v>
      </c>
      <c r="BE561" s="119">
        <v>0</v>
      </c>
      <c r="BF561" s="119">
        <v>0</v>
      </c>
      <c r="BG561" s="119">
        <v>0</v>
      </c>
      <c r="BH561" s="119" t="s">
        <v>55</v>
      </c>
      <c r="BI561" s="119" t="s">
        <v>55</v>
      </c>
      <c r="BJ561" s="119" t="s">
        <v>55</v>
      </c>
      <c r="BK561" s="119" t="s">
        <v>55</v>
      </c>
      <c r="BL561" s="119">
        <v>0</v>
      </c>
      <c r="BM561" s="119" t="s">
        <v>544</v>
      </c>
    </row>
    <row r="562" spans="1:65" s="119" customFormat="1" ht="11.4" x14ac:dyDescent="0.2">
      <c r="A562" s="119" t="s">
        <v>70</v>
      </c>
      <c r="B562" s="119">
        <v>0</v>
      </c>
      <c r="C562" s="119">
        <v>0</v>
      </c>
      <c r="D562" s="119">
        <v>0</v>
      </c>
      <c r="E562" s="119">
        <v>0</v>
      </c>
      <c r="F562" s="119">
        <v>0</v>
      </c>
      <c r="G562" s="119">
        <v>0</v>
      </c>
      <c r="H562" s="119">
        <v>0</v>
      </c>
      <c r="I562" s="119">
        <v>0</v>
      </c>
      <c r="J562" s="119">
        <v>0</v>
      </c>
      <c r="K562" s="119">
        <v>0</v>
      </c>
      <c r="L562" s="119">
        <v>0</v>
      </c>
      <c r="M562" s="119">
        <v>0</v>
      </c>
      <c r="N562" s="119">
        <v>0</v>
      </c>
      <c r="O562" s="119" t="s">
        <v>55</v>
      </c>
      <c r="P562" s="119" t="s">
        <v>55</v>
      </c>
      <c r="Q562" s="119" t="s">
        <v>55</v>
      </c>
      <c r="R562" s="119" t="s">
        <v>55</v>
      </c>
      <c r="S562" s="119" t="s">
        <v>55</v>
      </c>
      <c r="T562" s="119" t="s">
        <v>55</v>
      </c>
      <c r="U562" s="119" t="s">
        <v>55</v>
      </c>
      <c r="V562" s="119" t="s">
        <v>55</v>
      </c>
      <c r="W562" s="119" t="s">
        <v>55</v>
      </c>
      <c r="X562" s="119" t="s">
        <v>55</v>
      </c>
      <c r="Y562" s="119" t="s">
        <v>55</v>
      </c>
      <c r="Z562" s="119" t="s">
        <v>55</v>
      </c>
      <c r="AA562" s="119" t="s">
        <v>56</v>
      </c>
      <c r="AB562" s="119" t="s">
        <v>56</v>
      </c>
      <c r="AC562" s="119" t="s">
        <v>56</v>
      </c>
      <c r="AD562" s="119" t="s">
        <v>56</v>
      </c>
      <c r="AE562" s="119" t="s">
        <v>56</v>
      </c>
      <c r="AF562" s="119" t="s">
        <v>56</v>
      </c>
      <c r="AG562" s="119" t="s">
        <v>56</v>
      </c>
      <c r="AH562" s="119" t="s">
        <v>56</v>
      </c>
      <c r="AI562" s="119" t="s">
        <v>56</v>
      </c>
      <c r="AJ562" s="119" t="s">
        <v>56</v>
      </c>
      <c r="AK562" s="119" t="s">
        <v>56</v>
      </c>
      <c r="AL562" s="119" t="s">
        <v>56</v>
      </c>
      <c r="AM562" s="119">
        <v>0</v>
      </c>
      <c r="AN562" s="119">
        <v>0</v>
      </c>
      <c r="AO562" s="119">
        <v>0</v>
      </c>
      <c r="AP562" s="119">
        <v>0</v>
      </c>
      <c r="AQ562" s="119">
        <v>0</v>
      </c>
      <c r="AR562" s="119">
        <v>0</v>
      </c>
      <c r="AS562" s="119">
        <v>0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119">
        <v>0</v>
      </c>
      <c r="AZ562" s="119">
        <v>0</v>
      </c>
      <c r="BA562" s="119">
        <v>0</v>
      </c>
      <c r="BB562" s="119">
        <v>0</v>
      </c>
      <c r="BC562" s="119">
        <v>0</v>
      </c>
      <c r="BD562" s="119">
        <v>0</v>
      </c>
      <c r="BE562" s="119">
        <v>0</v>
      </c>
      <c r="BF562" s="119">
        <v>0</v>
      </c>
      <c r="BG562" s="119">
        <v>0</v>
      </c>
      <c r="BH562" s="119" t="s">
        <v>55</v>
      </c>
      <c r="BI562" s="119" t="s">
        <v>55</v>
      </c>
      <c r="BJ562" s="119" t="s">
        <v>55</v>
      </c>
      <c r="BK562" s="119" t="s">
        <v>55</v>
      </c>
      <c r="BL562" s="119">
        <v>0</v>
      </c>
      <c r="BM562" s="119" t="s">
        <v>545</v>
      </c>
    </row>
    <row r="563" spans="1:65" s="119" customFormat="1" ht="11.4" x14ac:dyDescent="0.2">
      <c r="A563" s="119" t="s">
        <v>71</v>
      </c>
      <c r="B563" s="119">
        <v>0</v>
      </c>
      <c r="C563" s="119">
        <v>0</v>
      </c>
      <c r="D563" s="119">
        <v>0</v>
      </c>
      <c r="E563" s="119">
        <v>0</v>
      </c>
      <c r="F563" s="119">
        <v>0</v>
      </c>
      <c r="G563" s="119">
        <v>0</v>
      </c>
      <c r="H563" s="119">
        <v>0</v>
      </c>
      <c r="I563" s="119">
        <v>0</v>
      </c>
      <c r="J563" s="119">
        <v>0</v>
      </c>
      <c r="K563" s="119">
        <v>0</v>
      </c>
      <c r="L563" s="119">
        <v>0</v>
      </c>
      <c r="M563" s="119">
        <v>0</v>
      </c>
      <c r="N563" s="119">
        <v>0</v>
      </c>
      <c r="O563" s="119" t="s">
        <v>55</v>
      </c>
      <c r="P563" s="119" t="s">
        <v>55</v>
      </c>
      <c r="Q563" s="119" t="s">
        <v>55</v>
      </c>
      <c r="R563" s="119" t="s">
        <v>55</v>
      </c>
      <c r="S563" s="119" t="s">
        <v>55</v>
      </c>
      <c r="T563" s="119" t="s">
        <v>55</v>
      </c>
      <c r="U563" s="119" t="s">
        <v>55</v>
      </c>
      <c r="V563" s="119" t="s">
        <v>55</v>
      </c>
      <c r="W563" s="119" t="s">
        <v>55</v>
      </c>
      <c r="X563" s="119" t="s">
        <v>55</v>
      </c>
      <c r="Y563" s="119" t="s">
        <v>55</v>
      </c>
      <c r="Z563" s="119" t="s">
        <v>55</v>
      </c>
      <c r="AA563" s="119" t="s">
        <v>56</v>
      </c>
      <c r="AB563" s="119" t="s">
        <v>56</v>
      </c>
      <c r="AC563" s="119" t="s">
        <v>56</v>
      </c>
      <c r="AD563" s="119" t="s">
        <v>56</v>
      </c>
      <c r="AE563" s="119" t="s">
        <v>56</v>
      </c>
      <c r="AF563" s="119" t="s">
        <v>56</v>
      </c>
      <c r="AG563" s="119" t="s">
        <v>56</v>
      </c>
      <c r="AH563" s="119" t="s">
        <v>56</v>
      </c>
      <c r="AI563" s="119" t="s">
        <v>56</v>
      </c>
      <c r="AJ563" s="119" t="s">
        <v>56</v>
      </c>
      <c r="AK563" s="119" t="s">
        <v>56</v>
      </c>
      <c r="AL563" s="119" t="s">
        <v>56</v>
      </c>
      <c r="AM563" s="119">
        <v>0</v>
      </c>
      <c r="AN563" s="119">
        <v>0</v>
      </c>
      <c r="AO563" s="119">
        <v>0</v>
      </c>
      <c r="AP563" s="119">
        <v>0</v>
      </c>
      <c r="AQ563" s="119">
        <v>0</v>
      </c>
      <c r="AR563" s="119">
        <v>0</v>
      </c>
      <c r="AS563" s="119">
        <v>0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119">
        <v>0</v>
      </c>
      <c r="AZ563" s="119">
        <v>0</v>
      </c>
      <c r="BA563" s="119">
        <v>0</v>
      </c>
      <c r="BB563" s="119">
        <v>0</v>
      </c>
      <c r="BC563" s="119">
        <v>0</v>
      </c>
      <c r="BD563" s="119">
        <v>0</v>
      </c>
      <c r="BE563" s="119">
        <v>0</v>
      </c>
      <c r="BF563" s="119">
        <v>0</v>
      </c>
      <c r="BG563" s="119">
        <v>0</v>
      </c>
      <c r="BH563" s="119" t="s">
        <v>55</v>
      </c>
      <c r="BI563" s="119" t="s">
        <v>55</v>
      </c>
      <c r="BJ563" s="119" t="s">
        <v>55</v>
      </c>
      <c r="BK563" s="119" t="s">
        <v>55</v>
      </c>
      <c r="BL563" s="119">
        <v>0</v>
      </c>
      <c r="BM563" s="119" t="s">
        <v>544</v>
      </c>
    </row>
    <row r="564" spans="1:65" s="119" customFormat="1" ht="11.4" x14ac:dyDescent="0.2">
      <c r="A564" s="119" t="s">
        <v>71</v>
      </c>
      <c r="B564" s="119">
        <v>0</v>
      </c>
      <c r="C564" s="119">
        <v>0</v>
      </c>
      <c r="D564" s="119">
        <v>0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 t="s">
        <v>55</v>
      </c>
      <c r="P564" s="119" t="s">
        <v>55</v>
      </c>
      <c r="Q564" s="119" t="s">
        <v>55</v>
      </c>
      <c r="R564" s="119" t="s">
        <v>55</v>
      </c>
      <c r="S564" s="119" t="s">
        <v>55</v>
      </c>
      <c r="T564" s="119" t="s">
        <v>55</v>
      </c>
      <c r="U564" s="119" t="s">
        <v>55</v>
      </c>
      <c r="V564" s="119" t="s">
        <v>55</v>
      </c>
      <c r="W564" s="119" t="s">
        <v>55</v>
      </c>
      <c r="X564" s="119" t="s">
        <v>55</v>
      </c>
      <c r="Y564" s="119" t="s">
        <v>55</v>
      </c>
      <c r="Z564" s="119" t="s">
        <v>55</v>
      </c>
      <c r="AA564" s="119" t="s">
        <v>56</v>
      </c>
      <c r="AB564" s="119" t="s">
        <v>56</v>
      </c>
      <c r="AC564" s="119" t="s">
        <v>56</v>
      </c>
      <c r="AD564" s="119" t="s">
        <v>56</v>
      </c>
      <c r="AE564" s="119" t="s">
        <v>56</v>
      </c>
      <c r="AF564" s="119" t="s">
        <v>56</v>
      </c>
      <c r="AG564" s="119" t="s">
        <v>56</v>
      </c>
      <c r="AH564" s="119" t="s">
        <v>56</v>
      </c>
      <c r="AI564" s="119" t="s">
        <v>56</v>
      </c>
      <c r="AJ564" s="119" t="s">
        <v>56</v>
      </c>
      <c r="AK564" s="119" t="s">
        <v>56</v>
      </c>
      <c r="AL564" s="119" t="s">
        <v>56</v>
      </c>
      <c r="AM564" s="119">
        <v>0</v>
      </c>
      <c r="AN564" s="119">
        <v>0</v>
      </c>
      <c r="AO564" s="119">
        <v>0</v>
      </c>
      <c r="AP564" s="119">
        <v>0</v>
      </c>
      <c r="AQ564" s="119">
        <v>0</v>
      </c>
      <c r="AR564" s="119">
        <v>0</v>
      </c>
      <c r="AS564" s="119">
        <v>0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119">
        <v>0</v>
      </c>
      <c r="AZ564" s="119">
        <v>0</v>
      </c>
      <c r="BA564" s="119">
        <v>0</v>
      </c>
      <c r="BB564" s="119">
        <v>0</v>
      </c>
      <c r="BC564" s="119">
        <v>0</v>
      </c>
      <c r="BD564" s="119">
        <v>0</v>
      </c>
      <c r="BE564" s="119">
        <v>0</v>
      </c>
      <c r="BF564" s="119">
        <v>0</v>
      </c>
      <c r="BG564" s="119">
        <v>0</v>
      </c>
      <c r="BH564" s="119" t="s">
        <v>55</v>
      </c>
      <c r="BI564" s="119" t="s">
        <v>55</v>
      </c>
      <c r="BJ564" s="119" t="s">
        <v>55</v>
      </c>
      <c r="BK564" s="119" t="s">
        <v>55</v>
      </c>
      <c r="BL564" s="119">
        <v>0</v>
      </c>
      <c r="BM564" s="119" t="s">
        <v>545</v>
      </c>
    </row>
    <row r="565" spans="1:65" s="119" customFormat="1" ht="11.4" x14ac:dyDescent="0.2">
      <c r="A565" s="119" t="s">
        <v>72</v>
      </c>
      <c r="B565" s="119">
        <v>0</v>
      </c>
      <c r="C565" s="119">
        <v>0</v>
      </c>
      <c r="D565" s="119">
        <v>0</v>
      </c>
      <c r="E565" s="119">
        <v>0</v>
      </c>
      <c r="F565" s="119">
        <v>0</v>
      </c>
      <c r="G565" s="119">
        <v>0</v>
      </c>
      <c r="H565" s="119">
        <v>0</v>
      </c>
      <c r="I565" s="119">
        <v>0</v>
      </c>
      <c r="J565" s="119">
        <v>0</v>
      </c>
      <c r="K565" s="119">
        <v>0</v>
      </c>
      <c r="L565" s="119">
        <v>0</v>
      </c>
      <c r="M565" s="119">
        <v>0</v>
      </c>
      <c r="N565" s="119">
        <v>0</v>
      </c>
      <c r="O565" s="119" t="s">
        <v>55</v>
      </c>
      <c r="P565" s="119" t="s">
        <v>55</v>
      </c>
      <c r="Q565" s="119" t="s">
        <v>55</v>
      </c>
      <c r="R565" s="119" t="s">
        <v>55</v>
      </c>
      <c r="S565" s="119" t="s">
        <v>55</v>
      </c>
      <c r="T565" s="119" t="s">
        <v>55</v>
      </c>
      <c r="U565" s="119" t="s">
        <v>55</v>
      </c>
      <c r="V565" s="119" t="s">
        <v>55</v>
      </c>
      <c r="W565" s="119" t="s">
        <v>55</v>
      </c>
      <c r="X565" s="119" t="s">
        <v>55</v>
      </c>
      <c r="Y565" s="119" t="s">
        <v>55</v>
      </c>
      <c r="Z565" s="119" t="s">
        <v>55</v>
      </c>
      <c r="AA565" s="119" t="s">
        <v>56</v>
      </c>
      <c r="AB565" s="119" t="s">
        <v>56</v>
      </c>
      <c r="AC565" s="119" t="s">
        <v>56</v>
      </c>
      <c r="AD565" s="119" t="s">
        <v>56</v>
      </c>
      <c r="AE565" s="119" t="s">
        <v>56</v>
      </c>
      <c r="AF565" s="119" t="s">
        <v>56</v>
      </c>
      <c r="AG565" s="119" t="s">
        <v>56</v>
      </c>
      <c r="AH565" s="119" t="s">
        <v>56</v>
      </c>
      <c r="AI565" s="119" t="s">
        <v>56</v>
      </c>
      <c r="AJ565" s="119" t="s">
        <v>56</v>
      </c>
      <c r="AK565" s="119" t="s">
        <v>56</v>
      </c>
      <c r="AL565" s="119" t="s">
        <v>56</v>
      </c>
      <c r="AM565" s="119">
        <v>0</v>
      </c>
      <c r="AN565" s="119">
        <v>0</v>
      </c>
      <c r="AO565" s="119">
        <v>0</v>
      </c>
      <c r="AP565" s="119">
        <v>0</v>
      </c>
      <c r="AQ565" s="119">
        <v>0</v>
      </c>
      <c r="AR565" s="119">
        <v>0</v>
      </c>
      <c r="AS565" s="119">
        <v>0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119">
        <v>0</v>
      </c>
      <c r="AZ565" s="119">
        <v>0</v>
      </c>
      <c r="BA565" s="119">
        <v>0</v>
      </c>
      <c r="BB565" s="119">
        <v>0</v>
      </c>
      <c r="BC565" s="119">
        <v>0</v>
      </c>
      <c r="BD565" s="119">
        <v>0</v>
      </c>
      <c r="BE565" s="119">
        <v>0</v>
      </c>
      <c r="BF565" s="119">
        <v>0</v>
      </c>
      <c r="BG565" s="119">
        <v>0</v>
      </c>
      <c r="BH565" s="119" t="s">
        <v>55</v>
      </c>
      <c r="BI565" s="119" t="s">
        <v>55</v>
      </c>
      <c r="BJ565" s="119" t="s">
        <v>55</v>
      </c>
      <c r="BK565" s="119" t="s">
        <v>55</v>
      </c>
      <c r="BL565" s="119">
        <v>0</v>
      </c>
      <c r="BM565" s="119" t="s">
        <v>544</v>
      </c>
    </row>
    <row r="566" spans="1:65" s="119" customFormat="1" ht="11.4" x14ac:dyDescent="0.2">
      <c r="A566" s="119" t="s">
        <v>72</v>
      </c>
      <c r="B566" s="119">
        <v>0</v>
      </c>
      <c r="C566" s="119">
        <v>0</v>
      </c>
      <c r="D566" s="119">
        <v>0</v>
      </c>
      <c r="E566" s="119">
        <v>0</v>
      </c>
      <c r="F566" s="119">
        <v>0</v>
      </c>
      <c r="G566" s="119">
        <v>0</v>
      </c>
      <c r="H566" s="119">
        <v>0</v>
      </c>
      <c r="I566" s="119">
        <v>0</v>
      </c>
      <c r="J566" s="119">
        <v>0</v>
      </c>
      <c r="K566" s="119">
        <v>0</v>
      </c>
      <c r="L566" s="119">
        <v>0</v>
      </c>
      <c r="M566" s="119">
        <v>0</v>
      </c>
      <c r="N566" s="119">
        <v>0</v>
      </c>
      <c r="O566" s="119" t="s">
        <v>55</v>
      </c>
      <c r="P566" s="119" t="s">
        <v>55</v>
      </c>
      <c r="Q566" s="119" t="s">
        <v>55</v>
      </c>
      <c r="R566" s="119" t="s">
        <v>55</v>
      </c>
      <c r="S566" s="119" t="s">
        <v>55</v>
      </c>
      <c r="T566" s="119" t="s">
        <v>55</v>
      </c>
      <c r="U566" s="119" t="s">
        <v>55</v>
      </c>
      <c r="V566" s="119" t="s">
        <v>55</v>
      </c>
      <c r="W566" s="119" t="s">
        <v>55</v>
      </c>
      <c r="X566" s="119" t="s">
        <v>55</v>
      </c>
      <c r="Y566" s="119" t="s">
        <v>55</v>
      </c>
      <c r="Z566" s="119" t="s">
        <v>55</v>
      </c>
      <c r="AA566" s="119" t="s">
        <v>56</v>
      </c>
      <c r="AB566" s="119" t="s">
        <v>56</v>
      </c>
      <c r="AC566" s="119" t="s">
        <v>56</v>
      </c>
      <c r="AD566" s="119" t="s">
        <v>56</v>
      </c>
      <c r="AE566" s="119" t="s">
        <v>56</v>
      </c>
      <c r="AF566" s="119" t="s">
        <v>56</v>
      </c>
      <c r="AG566" s="119" t="s">
        <v>56</v>
      </c>
      <c r="AH566" s="119" t="s">
        <v>56</v>
      </c>
      <c r="AI566" s="119" t="s">
        <v>56</v>
      </c>
      <c r="AJ566" s="119" t="s">
        <v>56</v>
      </c>
      <c r="AK566" s="119" t="s">
        <v>56</v>
      </c>
      <c r="AL566" s="119" t="s">
        <v>56</v>
      </c>
      <c r="AM566" s="119">
        <v>0</v>
      </c>
      <c r="AN566" s="119">
        <v>0</v>
      </c>
      <c r="AO566" s="119">
        <v>0</v>
      </c>
      <c r="AP566" s="119">
        <v>0</v>
      </c>
      <c r="AQ566" s="119">
        <v>0</v>
      </c>
      <c r="AR566" s="119">
        <v>0</v>
      </c>
      <c r="AS566" s="119">
        <v>0</v>
      </c>
      <c r="AT566" s="119">
        <v>0</v>
      </c>
      <c r="AU566" s="119">
        <v>0</v>
      </c>
      <c r="AV566" s="119">
        <v>0</v>
      </c>
      <c r="AW566" s="119">
        <v>0</v>
      </c>
      <c r="AX566" s="119">
        <v>0</v>
      </c>
      <c r="AY566" s="119">
        <v>0</v>
      </c>
      <c r="AZ566" s="119">
        <v>0</v>
      </c>
      <c r="BA566" s="119">
        <v>0</v>
      </c>
      <c r="BB566" s="119">
        <v>0</v>
      </c>
      <c r="BC566" s="119">
        <v>0</v>
      </c>
      <c r="BD566" s="119">
        <v>0</v>
      </c>
      <c r="BE566" s="119">
        <v>0</v>
      </c>
      <c r="BF566" s="119">
        <v>0</v>
      </c>
      <c r="BG566" s="119">
        <v>0</v>
      </c>
      <c r="BH566" s="119" t="s">
        <v>55</v>
      </c>
      <c r="BI566" s="119" t="s">
        <v>55</v>
      </c>
      <c r="BJ566" s="119" t="s">
        <v>55</v>
      </c>
      <c r="BK566" s="119" t="s">
        <v>55</v>
      </c>
      <c r="BL566" s="119">
        <v>0</v>
      </c>
      <c r="BM566" s="119" t="s">
        <v>545</v>
      </c>
    </row>
    <row r="567" spans="1:65" s="119" customFormat="1" ht="11.4" x14ac:dyDescent="0.2">
      <c r="A567" s="119" t="s">
        <v>73</v>
      </c>
      <c r="B567" s="119">
        <v>0</v>
      </c>
      <c r="C567" s="119">
        <v>0</v>
      </c>
      <c r="D567" s="119">
        <v>0</v>
      </c>
      <c r="E567" s="119">
        <v>0</v>
      </c>
      <c r="F567" s="119">
        <v>0</v>
      </c>
      <c r="G567" s="119">
        <v>0</v>
      </c>
      <c r="H567" s="119">
        <v>0</v>
      </c>
      <c r="I567" s="119">
        <v>0</v>
      </c>
      <c r="J567" s="119">
        <v>0</v>
      </c>
      <c r="K567" s="119">
        <v>0</v>
      </c>
      <c r="L567" s="119">
        <v>0</v>
      </c>
      <c r="M567" s="119">
        <v>0</v>
      </c>
      <c r="N567" s="119">
        <v>0</v>
      </c>
      <c r="O567" s="119" t="s">
        <v>55</v>
      </c>
      <c r="P567" s="119" t="s">
        <v>55</v>
      </c>
      <c r="Q567" s="119" t="s">
        <v>55</v>
      </c>
      <c r="R567" s="119" t="s">
        <v>55</v>
      </c>
      <c r="S567" s="119" t="s">
        <v>55</v>
      </c>
      <c r="T567" s="119" t="s">
        <v>55</v>
      </c>
      <c r="U567" s="119" t="s">
        <v>55</v>
      </c>
      <c r="V567" s="119" t="s">
        <v>55</v>
      </c>
      <c r="W567" s="119" t="s">
        <v>55</v>
      </c>
      <c r="X567" s="119" t="s">
        <v>55</v>
      </c>
      <c r="Y567" s="119" t="s">
        <v>55</v>
      </c>
      <c r="Z567" s="119" t="s">
        <v>55</v>
      </c>
      <c r="AA567" s="119" t="s">
        <v>56</v>
      </c>
      <c r="AB567" s="119" t="s">
        <v>56</v>
      </c>
      <c r="AC567" s="119" t="s">
        <v>56</v>
      </c>
      <c r="AD567" s="119" t="s">
        <v>56</v>
      </c>
      <c r="AE567" s="119" t="s">
        <v>56</v>
      </c>
      <c r="AF567" s="119" t="s">
        <v>56</v>
      </c>
      <c r="AG567" s="119" t="s">
        <v>56</v>
      </c>
      <c r="AH567" s="119" t="s">
        <v>56</v>
      </c>
      <c r="AI567" s="119" t="s">
        <v>56</v>
      </c>
      <c r="AJ567" s="119" t="s">
        <v>56</v>
      </c>
      <c r="AK567" s="119" t="s">
        <v>56</v>
      </c>
      <c r="AL567" s="119" t="s">
        <v>56</v>
      </c>
      <c r="AM567" s="119">
        <v>0</v>
      </c>
      <c r="AN567" s="119">
        <v>0</v>
      </c>
      <c r="AO567" s="119">
        <v>0</v>
      </c>
      <c r="AP567" s="119">
        <v>0</v>
      </c>
      <c r="AQ567" s="119">
        <v>0</v>
      </c>
      <c r="AR567" s="119">
        <v>0</v>
      </c>
      <c r="AS567" s="119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119">
        <v>0</v>
      </c>
      <c r="AZ567" s="119">
        <v>0</v>
      </c>
      <c r="BA567" s="119">
        <v>0</v>
      </c>
      <c r="BB567" s="119">
        <v>0</v>
      </c>
      <c r="BC567" s="119">
        <v>0</v>
      </c>
      <c r="BD567" s="119">
        <v>0</v>
      </c>
      <c r="BE567" s="119">
        <v>0</v>
      </c>
      <c r="BF567" s="119">
        <v>0</v>
      </c>
      <c r="BG567" s="119">
        <v>0</v>
      </c>
      <c r="BH567" s="119" t="s">
        <v>55</v>
      </c>
      <c r="BI567" s="119" t="s">
        <v>55</v>
      </c>
      <c r="BJ567" s="119" t="s">
        <v>55</v>
      </c>
      <c r="BK567" s="119" t="s">
        <v>55</v>
      </c>
      <c r="BL567" s="119">
        <v>0</v>
      </c>
      <c r="BM567" s="119" t="s">
        <v>544</v>
      </c>
    </row>
    <row r="568" spans="1:65" s="119" customFormat="1" ht="11.4" x14ac:dyDescent="0.2">
      <c r="A568" s="119" t="s">
        <v>73</v>
      </c>
      <c r="B568" s="119">
        <v>0</v>
      </c>
      <c r="C568" s="119">
        <v>0</v>
      </c>
      <c r="D568" s="119">
        <v>0</v>
      </c>
      <c r="E568" s="119">
        <v>0</v>
      </c>
      <c r="F568" s="119">
        <v>0</v>
      </c>
      <c r="G568" s="119">
        <v>0</v>
      </c>
      <c r="H568" s="119">
        <v>0</v>
      </c>
      <c r="I568" s="119">
        <v>0</v>
      </c>
      <c r="J568" s="119">
        <v>0</v>
      </c>
      <c r="K568" s="119">
        <v>0</v>
      </c>
      <c r="L568" s="119">
        <v>0</v>
      </c>
      <c r="M568" s="119">
        <v>0</v>
      </c>
      <c r="N568" s="119">
        <v>0</v>
      </c>
      <c r="O568" s="119" t="s">
        <v>55</v>
      </c>
      <c r="P568" s="119" t="s">
        <v>55</v>
      </c>
      <c r="Q568" s="119" t="s">
        <v>55</v>
      </c>
      <c r="R568" s="119" t="s">
        <v>55</v>
      </c>
      <c r="S568" s="119" t="s">
        <v>55</v>
      </c>
      <c r="T568" s="119" t="s">
        <v>55</v>
      </c>
      <c r="U568" s="119" t="s">
        <v>55</v>
      </c>
      <c r="V568" s="119" t="s">
        <v>55</v>
      </c>
      <c r="W568" s="119" t="s">
        <v>55</v>
      </c>
      <c r="X568" s="119" t="s">
        <v>55</v>
      </c>
      <c r="Y568" s="119" t="s">
        <v>55</v>
      </c>
      <c r="Z568" s="119" t="s">
        <v>55</v>
      </c>
      <c r="AA568" s="119" t="s">
        <v>56</v>
      </c>
      <c r="AB568" s="119" t="s">
        <v>56</v>
      </c>
      <c r="AC568" s="119" t="s">
        <v>56</v>
      </c>
      <c r="AD568" s="119" t="s">
        <v>56</v>
      </c>
      <c r="AE568" s="119" t="s">
        <v>56</v>
      </c>
      <c r="AF568" s="119" t="s">
        <v>56</v>
      </c>
      <c r="AG568" s="119" t="s">
        <v>56</v>
      </c>
      <c r="AH568" s="119" t="s">
        <v>56</v>
      </c>
      <c r="AI568" s="119" t="s">
        <v>56</v>
      </c>
      <c r="AJ568" s="119" t="s">
        <v>56</v>
      </c>
      <c r="AK568" s="119" t="s">
        <v>56</v>
      </c>
      <c r="AL568" s="119" t="s">
        <v>56</v>
      </c>
      <c r="AM568" s="119">
        <v>0</v>
      </c>
      <c r="AN568" s="119">
        <v>0</v>
      </c>
      <c r="AO568" s="119">
        <v>0</v>
      </c>
      <c r="AP568" s="119">
        <v>0</v>
      </c>
      <c r="AQ568" s="119">
        <v>0</v>
      </c>
      <c r="AR568" s="119">
        <v>0</v>
      </c>
      <c r="AS568" s="119">
        <v>0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119">
        <v>0</v>
      </c>
      <c r="AZ568" s="119">
        <v>0</v>
      </c>
      <c r="BA568" s="119">
        <v>0</v>
      </c>
      <c r="BB568" s="119">
        <v>0</v>
      </c>
      <c r="BC568" s="119">
        <v>0</v>
      </c>
      <c r="BD568" s="119">
        <v>0</v>
      </c>
      <c r="BE568" s="119">
        <v>0</v>
      </c>
      <c r="BF568" s="119">
        <v>0</v>
      </c>
      <c r="BG568" s="119">
        <v>0</v>
      </c>
      <c r="BH568" s="119" t="s">
        <v>55</v>
      </c>
      <c r="BI568" s="119" t="s">
        <v>55</v>
      </c>
      <c r="BJ568" s="119" t="s">
        <v>55</v>
      </c>
      <c r="BK568" s="119" t="s">
        <v>55</v>
      </c>
      <c r="BL568" s="119">
        <v>0</v>
      </c>
      <c r="BM568" s="119" t="s">
        <v>545</v>
      </c>
    </row>
    <row r="569" spans="1:65" s="119" customFormat="1" ht="11.4" x14ac:dyDescent="0.2">
      <c r="A569" s="119" t="s">
        <v>74</v>
      </c>
      <c r="B569" s="119">
        <v>0</v>
      </c>
      <c r="C569" s="119">
        <v>0</v>
      </c>
      <c r="D569" s="119">
        <v>0</v>
      </c>
      <c r="E569" s="119">
        <v>0</v>
      </c>
      <c r="F569" s="119">
        <v>0</v>
      </c>
      <c r="G569" s="119">
        <v>0</v>
      </c>
      <c r="H569" s="119">
        <v>0</v>
      </c>
      <c r="I569" s="119">
        <v>0</v>
      </c>
      <c r="J569" s="119">
        <v>0</v>
      </c>
      <c r="K569" s="119">
        <v>0</v>
      </c>
      <c r="L569" s="119">
        <v>0</v>
      </c>
      <c r="M569" s="119">
        <v>0</v>
      </c>
      <c r="N569" s="119">
        <v>0</v>
      </c>
      <c r="O569" s="119" t="s">
        <v>55</v>
      </c>
      <c r="P569" s="119" t="s">
        <v>55</v>
      </c>
      <c r="Q569" s="119" t="s">
        <v>55</v>
      </c>
      <c r="R569" s="119" t="s">
        <v>55</v>
      </c>
      <c r="S569" s="119" t="s">
        <v>55</v>
      </c>
      <c r="T569" s="119" t="s">
        <v>55</v>
      </c>
      <c r="U569" s="119" t="s">
        <v>55</v>
      </c>
      <c r="V569" s="119" t="s">
        <v>55</v>
      </c>
      <c r="W569" s="119" t="s">
        <v>55</v>
      </c>
      <c r="X569" s="119" t="s">
        <v>55</v>
      </c>
      <c r="Y569" s="119" t="s">
        <v>55</v>
      </c>
      <c r="Z569" s="119" t="s">
        <v>55</v>
      </c>
      <c r="AA569" s="119" t="s">
        <v>56</v>
      </c>
      <c r="AB569" s="119" t="s">
        <v>56</v>
      </c>
      <c r="AC569" s="119" t="s">
        <v>56</v>
      </c>
      <c r="AD569" s="119" t="s">
        <v>56</v>
      </c>
      <c r="AE569" s="119" t="s">
        <v>56</v>
      </c>
      <c r="AF569" s="119" t="s">
        <v>56</v>
      </c>
      <c r="AG569" s="119" t="s">
        <v>56</v>
      </c>
      <c r="AH569" s="119" t="s">
        <v>56</v>
      </c>
      <c r="AI569" s="119" t="s">
        <v>56</v>
      </c>
      <c r="AJ569" s="119" t="s">
        <v>56</v>
      </c>
      <c r="AK569" s="119" t="s">
        <v>56</v>
      </c>
      <c r="AL569" s="119" t="s">
        <v>56</v>
      </c>
      <c r="AM569" s="119">
        <v>0</v>
      </c>
      <c r="AN569" s="119">
        <v>0</v>
      </c>
      <c r="AO569" s="119">
        <v>0</v>
      </c>
      <c r="AP569" s="119">
        <v>0</v>
      </c>
      <c r="AQ569" s="119">
        <v>0</v>
      </c>
      <c r="AR569" s="119">
        <v>0</v>
      </c>
      <c r="AS569" s="119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119">
        <v>0</v>
      </c>
      <c r="AZ569" s="119">
        <v>0</v>
      </c>
      <c r="BA569" s="119">
        <v>0</v>
      </c>
      <c r="BB569" s="119">
        <v>0</v>
      </c>
      <c r="BC569" s="119">
        <v>0</v>
      </c>
      <c r="BD569" s="119">
        <v>0</v>
      </c>
      <c r="BE569" s="119">
        <v>0</v>
      </c>
      <c r="BF569" s="119">
        <v>0</v>
      </c>
      <c r="BG569" s="119">
        <v>0</v>
      </c>
      <c r="BH569" s="119" t="s">
        <v>55</v>
      </c>
      <c r="BI569" s="119" t="s">
        <v>55</v>
      </c>
      <c r="BJ569" s="119" t="s">
        <v>55</v>
      </c>
      <c r="BK569" s="119" t="s">
        <v>55</v>
      </c>
      <c r="BL569" s="119">
        <v>0</v>
      </c>
      <c r="BM569" s="119" t="s">
        <v>544</v>
      </c>
    </row>
    <row r="570" spans="1:65" s="119" customFormat="1" ht="11.4" x14ac:dyDescent="0.2">
      <c r="A570" s="119" t="s">
        <v>74</v>
      </c>
      <c r="B570" s="119">
        <v>0</v>
      </c>
      <c r="C570" s="119">
        <v>0</v>
      </c>
      <c r="D570" s="119">
        <v>0</v>
      </c>
      <c r="E570" s="119">
        <v>0</v>
      </c>
      <c r="F570" s="119">
        <v>0</v>
      </c>
      <c r="G570" s="119">
        <v>0</v>
      </c>
      <c r="H570" s="119">
        <v>0</v>
      </c>
      <c r="I570" s="119">
        <v>0</v>
      </c>
      <c r="J570" s="119">
        <v>0</v>
      </c>
      <c r="K570" s="119">
        <v>0</v>
      </c>
      <c r="L570" s="119">
        <v>0</v>
      </c>
      <c r="M570" s="119">
        <v>0</v>
      </c>
      <c r="N570" s="119">
        <v>0</v>
      </c>
      <c r="O570" s="119" t="s">
        <v>55</v>
      </c>
      <c r="P570" s="119" t="s">
        <v>55</v>
      </c>
      <c r="Q570" s="119" t="s">
        <v>55</v>
      </c>
      <c r="R570" s="119" t="s">
        <v>55</v>
      </c>
      <c r="S570" s="119" t="s">
        <v>55</v>
      </c>
      <c r="T570" s="119" t="s">
        <v>55</v>
      </c>
      <c r="U570" s="119" t="s">
        <v>55</v>
      </c>
      <c r="V570" s="119" t="s">
        <v>55</v>
      </c>
      <c r="W570" s="119" t="s">
        <v>55</v>
      </c>
      <c r="X570" s="119" t="s">
        <v>55</v>
      </c>
      <c r="Y570" s="119" t="s">
        <v>55</v>
      </c>
      <c r="Z570" s="119" t="s">
        <v>55</v>
      </c>
      <c r="AA570" s="119" t="s">
        <v>56</v>
      </c>
      <c r="AB570" s="119" t="s">
        <v>56</v>
      </c>
      <c r="AC570" s="119" t="s">
        <v>56</v>
      </c>
      <c r="AD570" s="119" t="s">
        <v>56</v>
      </c>
      <c r="AE570" s="119" t="s">
        <v>56</v>
      </c>
      <c r="AF570" s="119" t="s">
        <v>56</v>
      </c>
      <c r="AG570" s="119" t="s">
        <v>56</v>
      </c>
      <c r="AH570" s="119" t="s">
        <v>56</v>
      </c>
      <c r="AI570" s="119" t="s">
        <v>56</v>
      </c>
      <c r="AJ570" s="119" t="s">
        <v>56</v>
      </c>
      <c r="AK570" s="119" t="s">
        <v>56</v>
      </c>
      <c r="AL570" s="119" t="s">
        <v>56</v>
      </c>
      <c r="AM570" s="119">
        <v>0</v>
      </c>
      <c r="AN570" s="119">
        <v>0</v>
      </c>
      <c r="AO570" s="119">
        <v>0</v>
      </c>
      <c r="AP570" s="119">
        <v>0</v>
      </c>
      <c r="AQ570" s="119">
        <v>0</v>
      </c>
      <c r="AR570" s="119">
        <v>0</v>
      </c>
      <c r="AS570" s="119">
        <v>0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119">
        <v>0</v>
      </c>
      <c r="AZ570" s="119">
        <v>0</v>
      </c>
      <c r="BA570" s="119">
        <v>0</v>
      </c>
      <c r="BB570" s="119">
        <v>0</v>
      </c>
      <c r="BC570" s="119">
        <v>0</v>
      </c>
      <c r="BD570" s="119">
        <v>0</v>
      </c>
      <c r="BE570" s="119">
        <v>0</v>
      </c>
      <c r="BF570" s="119">
        <v>0</v>
      </c>
      <c r="BG570" s="119">
        <v>0</v>
      </c>
      <c r="BH570" s="119" t="s">
        <v>55</v>
      </c>
      <c r="BI570" s="119" t="s">
        <v>55</v>
      </c>
      <c r="BJ570" s="119" t="s">
        <v>55</v>
      </c>
      <c r="BK570" s="119" t="s">
        <v>55</v>
      </c>
      <c r="BL570" s="119">
        <v>0</v>
      </c>
      <c r="BM570" s="119" t="s">
        <v>545</v>
      </c>
    </row>
    <row r="571" spans="1:65" s="119" customFormat="1" ht="11.4" x14ac:dyDescent="0.2">
      <c r="A571" s="119" t="s">
        <v>75</v>
      </c>
      <c r="B571" s="119">
        <v>0</v>
      </c>
      <c r="C571" s="119">
        <v>0</v>
      </c>
      <c r="D571" s="119">
        <v>0</v>
      </c>
      <c r="E571" s="119">
        <v>0</v>
      </c>
      <c r="F571" s="119">
        <v>0</v>
      </c>
      <c r="G571" s="119">
        <v>0</v>
      </c>
      <c r="H571" s="119">
        <v>0</v>
      </c>
      <c r="I571" s="119">
        <v>0</v>
      </c>
      <c r="J571" s="119">
        <v>0</v>
      </c>
      <c r="K571" s="119">
        <v>0</v>
      </c>
      <c r="L571" s="119">
        <v>0</v>
      </c>
      <c r="M571" s="119">
        <v>0</v>
      </c>
      <c r="N571" s="119">
        <v>0</v>
      </c>
      <c r="O571" s="119" t="s">
        <v>55</v>
      </c>
      <c r="P571" s="119" t="s">
        <v>55</v>
      </c>
      <c r="Q571" s="119" t="s">
        <v>55</v>
      </c>
      <c r="R571" s="119" t="s">
        <v>55</v>
      </c>
      <c r="S571" s="119" t="s">
        <v>55</v>
      </c>
      <c r="T571" s="119" t="s">
        <v>55</v>
      </c>
      <c r="U571" s="119" t="s">
        <v>55</v>
      </c>
      <c r="V571" s="119" t="s">
        <v>55</v>
      </c>
      <c r="W571" s="119" t="s">
        <v>55</v>
      </c>
      <c r="X571" s="119" t="s">
        <v>55</v>
      </c>
      <c r="Y571" s="119" t="s">
        <v>55</v>
      </c>
      <c r="Z571" s="119" t="s">
        <v>55</v>
      </c>
      <c r="AA571" s="119" t="s">
        <v>56</v>
      </c>
      <c r="AB571" s="119" t="s">
        <v>56</v>
      </c>
      <c r="AC571" s="119" t="s">
        <v>56</v>
      </c>
      <c r="AD571" s="119" t="s">
        <v>56</v>
      </c>
      <c r="AE571" s="119" t="s">
        <v>56</v>
      </c>
      <c r="AF571" s="119" t="s">
        <v>56</v>
      </c>
      <c r="AG571" s="119" t="s">
        <v>56</v>
      </c>
      <c r="AH571" s="119" t="s">
        <v>56</v>
      </c>
      <c r="AI571" s="119" t="s">
        <v>56</v>
      </c>
      <c r="AJ571" s="119" t="s">
        <v>56</v>
      </c>
      <c r="AK571" s="119" t="s">
        <v>56</v>
      </c>
      <c r="AL571" s="119" t="s">
        <v>56</v>
      </c>
      <c r="AM571" s="119">
        <v>0</v>
      </c>
      <c r="AN571" s="119">
        <v>0</v>
      </c>
      <c r="AO571" s="119">
        <v>0</v>
      </c>
      <c r="AP571" s="119">
        <v>0</v>
      </c>
      <c r="AQ571" s="119">
        <v>0</v>
      </c>
      <c r="AR571" s="119">
        <v>0</v>
      </c>
      <c r="AS571" s="119">
        <v>0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119">
        <v>0</v>
      </c>
      <c r="AZ571" s="119">
        <v>0</v>
      </c>
      <c r="BA571" s="119">
        <v>0</v>
      </c>
      <c r="BB571" s="119">
        <v>0</v>
      </c>
      <c r="BC571" s="119">
        <v>0</v>
      </c>
      <c r="BD571" s="119">
        <v>0</v>
      </c>
      <c r="BE571" s="119">
        <v>0</v>
      </c>
      <c r="BF571" s="119">
        <v>0</v>
      </c>
      <c r="BG571" s="119">
        <v>0</v>
      </c>
      <c r="BH571" s="119" t="s">
        <v>55</v>
      </c>
      <c r="BI571" s="119" t="s">
        <v>55</v>
      </c>
      <c r="BJ571" s="119" t="s">
        <v>55</v>
      </c>
      <c r="BK571" s="119" t="s">
        <v>55</v>
      </c>
      <c r="BL571" s="119">
        <v>0</v>
      </c>
      <c r="BM571" s="119" t="s">
        <v>544</v>
      </c>
    </row>
    <row r="572" spans="1:65" s="119" customFormat="1" ht="11.4" x14ac:dyDescent="0.2">
      <c r="A572" s="119" t="s">
        <v>75</v>
      </c>
      <c r="B572" s="119">
        <v>0</v>
      </c>
      <c r="C572" s="119">
        <v>0</v>
      </c>
      <c r="D572" s="119">
        <v>0</v>
      </c>
      <c r="E572" s="119">
        <v>0</v>
      </c>
      <c r="F572" s="119">
        <v>0</v>
      </c>
      <c r="G572" s="119">
        <v>0</v>
      </c>
      <c r="H572" s="119">
        <v>0</v>
      </c>
      <c r="I572" s="119">
        <v>0</v>
      </c>
      <c r="J572" s="119">
        <v>0</v>
      </c>
      <c r="K572" s="119">
        <v>0</v>
      </c>
      <c r="L572" s="119">
        <v>0</v>
      </c>
      <c r="M572" s="119">
        <v>0</v>
      </c>
      <c r="N572" s="119">
        <v>0</v>
      </c>
      <c r="O572" s="119" t="s">
        <v>55</v>
      </c>
      <c r="P572" s="119" t="s">
        <v>55</v>
      </c>
      <c r="Q572" s="119" t="s">
        <v>55</v>
      </c>
      <c r="R572" s="119" t="s">
        <v>55</v>
      </c>
      <c r="S572" s="119" t="s">
        <v>55</v>
      </c>
      <c r="T572" s="119" t="s">
        <v>55</v>
      </c>
      <c r="U572" s="119" t="s">
        <v>55</v>
      </c>
      <c r="V572" s="119" t="s">
        <v>55</v>
      </c>
      <c r="W572" s="119" t="s">
        <v>55</v>
      </c>
      <c r="X572" s="119" t="s">
        <v>55</v>
      </c>
      <c r="Y572" s="119" t="s">
        <v>55</v>
      </c>
      <c r="Z572" s="119" t="s">
        <v>55</v>
      </c>
      <c r="AA572" s="119" t="s">
        <v>56</v>
      </c>
      <c r="AB572" s="119" t="s">
        <v>56</v>
      </c>
      <c r="AC572" s="119" t="s">
        <v>56</v>
      </c>
      <c r="AD572" s="119" t="s">
        <v>56</v>
      </c>
      <c r="AE572" s="119" t="s">
        <v>56</v>
      </c>
      <c r="AF572" s="119" t="s">
        <v>56</v>
      </c>
      <c r="AG572" s="119" t="s">
        <v>56</v>
      </c>
      <c r="AH572" s="119" t="s">
        <v>56</v>
      </c>
      <c r="AI572" s="119" t="s">
        <v>56</v>
      </c>
      <c r="AJ572" s="119" t="s">
        <v>56</v>
      </c>
      <c r="AK572" s="119" t="s">
        <v>56</v>
      </c>
      <c r="AL572" s="119" t="s">
        <v>56</v>
      </c>
      <c r="AM572" s="119">
        <v>0</v>
      </c>
      <c r="AN572" s="119">
        <v>0</v>
      </c>
      <c r="AO572" s="119">
        <v>0</v>
      </c>
      <c r="AP572" s="119">
        <v>0</v>
      </c>
      <c r="AQ572" s="119">
        <v>0</v>
      </c>
      <c r="AR572" s="119">
        <v>0</v>
      </c>
      <c r="AS572" s="119">
        <v>0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119">
        <v>0</v>
      </c>
      <c r="AZ572" s="119">
        <v>0</v>
      </c>
      <c r="BA572" s="119">
        <v>0</v>
      </c>
      <c r="BB572" s="119">
        <v>0</v>
      </c>
      <c r="BC572" s="119">
        <v>0</v>
      </c>
      <c r="BD572" s="119">
        <v>0</v>
      </c>
      <c r="BE572" s="119">
        <v>0</v>
      </c>
      <c r="BF572" s="119">
        <v>0</v>
      </c>
      <c r="BG572" s="119">
        <v>0</v>
      </c>
      <c r="BH572" s="119" t="s">
        <v>55</v>
      </c>
      <c r="BI572" s="119" t="s">
        <v>55</v>
      </c>
      <c r="BJ572" s="119" t="s">
        <v>55</v>
      </c>
      <c r="BK572" s="119" t="s">
        <v>55</v>
      </c>
      <c r="BL572" s="119">
        <v>0</v>
      </c>
      <c r="BM572" s="119" t="s">
        <v>545</v>
      </c>
    </row>
    <row r="573" spans="1:65" s="119" customFormat="1" ht="11.4" x14ac:dyDescent="0.2">
      <c r="A573" s="119" t="s">
        <v>76</v>
      </c>
      <c r="B573" s="119">
        <v>0</v>
      </c>
      <c r="C573" s="119">
        <v>0</v>
      </c>
      <c r="D573" s="119">
        <v>0</v>
      </c>
      <c r="E573" s="119">
        <v>0</v>
      </c>
      <c r="F573" s="119">
        <v>0</v>
      </c>
      <c r="G573" s="119">
        <v>0</v>
      </c>
      <c r="H573" s="119">
        <v>0</v>
      </c>
      <c r="I573" s="119">
        <v>0</v>
      </c>
      <c r="J573" s="119">
        <v>0</v>
      </c>
      <c r="K573" s="119">
        <v>0</v>
      </c>
      <c r="L573" s="119">
        <v>0</v>
      </c>
      <c r="M573" s="119">
        <v>0</v>
      </c>
      <c r="N573" s="119">
        <v>0</v>
      </c>
      <c r="O573" s="119" t="s">
        <v>55</v>
      </c>
      <c r="P573" s="119" t="s">
        <v>55</v>
      </c>
      <c r="Q573" s="119" t="s">
        <v>55</v>
      </c>
      <c r="R573" s="119" t="s">
        <v>55</v>
      </c>
      <c r="S573" s="119" t="s">
        <v>55</v>
      </c>
      <c r="T573" s="119" t="s">
        <v>55</v>
      </c>
      <c r="U573" s="119" t="s">
        <v>55</v>
      </c>
      <c r="V573" s="119" t="s">
        <v>55</v>
      </c>
      <c r="W573" s="119" t="s">
        <v>55</v>
      </c>
      <c r="X573" s="119" t="s">
        <v>55</v>
      </c>
      <c r="Y573" s="119" t="s">
        <v>55</v>
      </c>
      <c r="Z573" s="119" t="s">
        <v>55</v>
      </c>
      <c r="AA573" s="119" t="s">
        <v>56</v>
      </c>
      <c r="AB573" s="119" t="s">
        <v>56</v>
      </c>
      <c r="AC573" s="119" t="s">
        <v>56</v>
      </c>
      <c r="AD573" s="119" t="s">
        <v>56</v>
      </c>
      <c r="AE573" s="119" t="s">
        <v>56</v>
      </c>
      <c r="AF573" s="119" t="s">
        <v>56</v>
      </c>
      <c r="AG573" s="119" t="s">
        <v>56</v>
      </c>
      <c r="AH573" s="119" t="s">
        <v>56</v>
      </c>
      <c r="AI573" s="119" t="s">
        <v>56</v>
      </c>
      <c r="AJ573" s="119" t="s">
        <v>56</v>
      </c>
      <c r="AK573" s="119" t="s">
        <v>56</v>
      </c>
      <c r="AL573" s="119" t="s">
        <v>56</v>
      </c>
      <c r="AM573" s="119">
        <v>0</v>
      </c>
      <c r="AN573" s="119">
        <v>0</v>
      </c>
      <c r="AO573" s="119">
        <v>0</v>
      </c>
      <c r="AP573" s="119">
        <v>0</v>
      </c>
      <c r="AQ573" s="119">
        <v>0</v>
      </c>
      <c r="AR573" s="119">
        <v>0</v>
      </c>
      <c r="AS573" s="119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119">
        <v>0</v>
      </c>
      <c r="AZ573" s="119">
        <v>0</v>
      </c>
      <c r="BA573" s="119">
        <v>0</v>
      </c>
      <c r="BB573" s="119">
        <v>0</v>
      </c>
      <c r="BC573" s="119">
        <v>0</v>
      </c>
      <c r="BD573" s="119">
        <v>0</v>
      </c>
      <c r="BE573" s="119">
        <v>0</v>
      </c>
      <c r="BF573" s="119">
        <v>0</v>
      </c>
      <c r="BG573" s="119">
        <v>0</v>
      </c>
      <c r="BH573" s="119" t="s">
        <v>55</v>
      </c>
      <c r="BI573" s="119" t="s">
        <v>55</v>
      </c>
      <c r="BJ573" s="119" t="s">
        <v>55</v>
      </c>
      <c r="BK573" s="119" t="s">
        <v>55</v>
      </c>
      <c r="BL573" s="119">
        <v>0</v>
      </c>
      <c r="BM573" s="119" t="s">
        <v>544</v>
      </c>
    </row>
    <row r="574" spans="1:65" s="119" customFormat="1" ht="11.4" x14ac:dyDescent="0.2">
      <c r="A574" s="119" t="s">
        <v>76</v>
      </c>
      <c r="B574" s="119">
        <v>0</v>
      </c>
      <c r="C574" s="119">
        <v>0</v>
      </c>
      <c r="D574" s="119">
        <v>0</v>
      </c>
      <c r="E574" s="119">
        <v>0</v>
      </c>
      <c r="F574" s="119">
        <v>0</v>
      </c>
      <c r="G574" s="119">
        <v>0</v>
      </c>
      <c r="H574" s="119">
        <v>0</v>
      </c>
      <c r="I574" s="119">
        <v>0</v>
      </c>
      <c r="J574" s="119">
        <v>0</v>
      </c>
      <c r="K574" s="119">
        <v>0</v>
      </c>
      <c r="L574" s="119">
        <v>0</v>
      </c>
      <c r="M574" s="119">
        <v>0</v>
      </c>
      <c r="N574" s="119">
        <v>0</v>
      </c>
      <c r="O574" s="119" t="s">
        <v>55</v>
      </c>
      <c r="P574" s="119" t="s">
        <v>55</v>
      </c>
      <c r="Q574" s="119" t="s">
        <v>55</v>
      </c>
      <c r="R574" s="119" t="s">
        <v>55</v>
      </c>
      <c r="S574" s="119" t="s">
        <v>55</v>
      </c>
      <c r="T574" s="119" t="s">
        <v>55</v>
      </c>
      <c r="U574" s="119" t="s">
        <v>55</v>
      </c>
      <c r="V574" s="119" t="s">
        <v>55</v>
      </c>
      <c r="W574" s="119" t="s">
        <v>55</v>
      </c>
      <c r="X574" s="119" t="s">
        <v>55</v>
      </c>
      <c r="Y574" s="119" t="s">
        <v>55</v>
      </c>
      <c r="Z574" s="119" t="s">
        <v>55</v>
      </c>
      <c r="AA574" s="119" t="s">
        <v>56</v>
      </c>
      <c r="AB574" s="119" t="s">
        <v>56</v>
      </c>
      <c r="AC574" s="119" t="s">
        <v>56</v>
      </c>
      <c r="AD574" s="119" t="s">
        <v>56</v>
      </c>
      <c r="AE574" s="119" t="s">
        <v>56</v>
      </c>
      <c r="AF574" s="119" t="s">
        <v>56</v>
      </c>
      <c r="AG574" s="119" t="s">
        <v>56</v>
      </c>
      <c r="AH574" s="119" t="s">
        <v>56</v>
      </c>
      <c r="AI574" s="119" t="s">
        <v>56</v>
      </c>
      <c r="AJ574" s="119" t="s">
        <v>56</v>
      </c>
      <c r="AK574" s="119" t="s">
        <v>56</v>
      </c>
      <c r="AL574" s="119" t="s">
        <v>56</v>
      </c>
      <c r="AM574" s="119">
        <v>0</v>
      </c>
      <c r="AN574" s="119">
        <v>0</v>
      </c>
      <c r="AO574" s="119">
        <v>0</v>
      </c>
      <c r="AP574" s="119">
        <v>0</v>
      </c>
      <c r="AQ574" s="119">
        <v>0</v>
      </c>
      <c r="AR574" s="119">
        <v>0</v>
      </c>
      <c r="AS574" s="119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119">
        <v>0</v>
      </c>
      <c r="AZ574" s="119">
        <v>0</v>
      </c>
      <c r="BA574" s="119">
        <v>0</v>
      </c>
      <c r="BB574" s="119">
        <v>0</v>
      </c>
      <c r="BC574" s="119">
        <v>0</v>
      </c>
      <c r="BD574" s="119">
        <v>0</v>
      </c>
      <c r="BE574" s="119">
        <v>0</v>
      </c>
      <c r="BF574" s="119">
        <v>0</v>
      </c>
      <c r="BG574" s="119">
        <v>0</v>
      </c>
      <c r="BH574" s="119" t="s">
        <v>55</v>
      </c>
      <c r="BI574" s="119" t="s">
        <v>55</v>
      </c>
      <c r="BJ574" s="119" t="s">
        <v>55</v>
      </c>
      <c r="BK574" s="119" t="s">
        <v>55</v>
      </c>
      <c r="BL574" s="119">
        <v>0</v>
      </c>
      <c r="BM574" s="119" t="s">
        <v>545</v>
      </c>
    </row>
    <row r="575" spans="1:65" s="119" customFormat="1" ht="11.4" x14ac:dyDescent="0.2">
      <c r="A575" s="119" t="s">
        <v>77</v>
      </c>
      <c r="B575" s="119">
        <v>0</v>
      </c>
      <c r="C575" s="119">
        <v>0</v>
      </c>
      <c r="D575" s="119">
        <v>0</v>
      </c>
      <c r="E575" s="119">
        <v>0</v>
      </c>
      <c r="F575" s="119">
        <v>0</v>
      </c>
      <c r="G575" s="119">
        <v>0</v>
      </c>
      <c r="H575" s="119">
        <v>0</v>
      </c>
      <c r="I575" s="119">
        <v>0</v>
      </c>
      <c r="J575" s="119">
        <v>0</v>
      </c>
      <c r="K575" s="119">
        <v>0</v>
      </c>
      <c r="L575" s="119">
        <v>0</v>
      </c>
      <c r="M575" s="119">
        <v>0</v>
      </c>
      <c r="N575" s="119">
        <v>0</v>
      </c>
      <c r="O575" s="119" t="s">
        <v>55</v>
      </c>
      <c r="P575" s="119" t="s">
        <v>55</v>
      </c>
      <c r="Q575" s="119" t="s">
        <v>55</v>
      </c>
      <c r="R575" s="119" t="s">
        <v>55</v>
      </c>
      <c r="S575" s="119" t="s">
        <v>55</v>
      </c>
      <c r="T575" s="119" t="s">
        <v>55</v>
      </c>
      <c r="U575" s="119" t="s">
        <v>55</v>
      </c>
      <c r="V575" s="119" t="s">
        <v>55</v>
      </c>
      <c r="W575" s="119" t="s">
        <v>55</v>
      </c>
      <c r="X575" s="119" t="s">
        <v>55</v>
      </c>
      <c r="Y575" s="119" t="s">
        <v>55</v>
      </c>
      <c r="Z575" s="119" t="s">
        <v>55</v>
      </c>
      <c r="AA575" s="119" t="s">
        <v>56</v>
      </c>
      <c r="AB575" s="119" t="s">
        <v>56</v>
      </c>
      <c r="AC575" s="119" t="s">
        <v>56</v>
      </c>
      <c r="AD575" s="119" t="s">
        <v>56</v>
      </c>
      <c r="AE575" s="119" t="s">
        <v>56</v>
      </c>
      <c r="AF575" s="119" t="s">
        <v>56</v>
      </c>
      <c r="AG575" s="119" t="s">
        <v>56</v>
      </c>
      <c r="AH575" s="119" t="s">
        <v>56</v>
      </c>
      <c r="AI575" s="119" t="s">
        <v>56</v>
      </c>
      <c r="AJ575" s="119" t="s">
        <v>56</v>
      </c>
      <c r="AK575" s="119" t="s">
        <v>56</v>
      </c>
      <c r="AL575" s="119" t="s">
        <v>56</v>
      </c>
      <c r="AM575" s="119">
        <v>0</v>
      </c>
      <c r="AN575" s="119">
        <v>0</v>
      </c>
      <c r="AO575" s="119">
        <v>0</v>
      </c>
      <c r="AP575" s="119">
        <v>0</v>
      </c>
      <c r="AQ575" s="119">
        <v>0</v>
      </c>
      <c r="AR575" s="119">
        <v>0</v>
      </c>
      <c r="AS575" s="119">
        <v>0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119">
        <v>0</v>
      </c>
      <c r="AZ575" s="119">
        <v>0</v>
      </c>
      <c r="BA575" s="119">
        <v>0</v>
      </c>
      <c r="BB575" s="119">
        <v>0</v>
      </c>
      <c r="BC575" s="119">
        <v>0</v>
      </c>
      <c r="BD575" s="119">
        <v>0</v>
      </c>
      <c r="BE575" s="119">
        <v>0</v>
      </c>
      <c r="BF575" s="119">
        <v>0</v>
      </c>
      <c r="BG575" s="119">
        <v>0</v>
      </c>
      <c r="BH575" s="119" t="s">
        <v>55</v>
      </c>
      <c r="BI575" s="119" t="s">
        <v>55</v>
      </c>
      <c r="BJ575" s="119" t="s">
        <v>55</v>
      </c>
      <c r="BK575" s="119" t="s">
        <v>55</v>
      </c>
      <c r="BL575" s="119">
        <v>0</v>
      </c>
      <c r="BM575" s="119" t="s">
        <v>544</v>
      </c>
    </row>
    <row r="576" spans="1:65" s="119" customFormat="1" ht="11.4" x14ac:dyDescent="0.2">
      <c r="A576" s="119" t="s">
        <v>77</v>
      </c>
      <c r="B576" s="119">
        <v>0</v>
      </c>
      <c r="C576" s="119">
        <v>0</v>
      </c>
      <c r="D576" s="119">
        <v>0</v>
      </c>
      <c r="E576" s="119">
        <v>0</v>
      </c>
      <c r="F576" s="119">
        <v>0</v>
      </c>
      <c r="G576" s="119">
        <v>0</v>
      </c>
      <c r="H576" s="119">
        <v>0</v>
      </c>
      <c r="I576" s="119">
        <v>0</v>
      </c>
      <c r="J576" s="119">
        <v>0</v>
      </c>
      <c r="K576" s="119">
        <v>0</v>
      </c>
      <c r="L576" s="119">
        <v>0</v>
      </c>
      <c r="M576" s="119">
        <v>0</v>
      </c>
      <c r="N576" s="119">
        <v>0</v>
      </c>
      <c r="O576" s="119" t="s">
        <v>55</v>
      </c>
      <c r="P576" s="119" t="s">
        <v>55</v>
      </c>
      <c r="Q576" s="119" t="s">
        <v>55</v>
      </c>
      <c r="R576" s="119" t="s">
        <v>55</v>
      </c>
      <c r="S576" s="119" t="s">
        <v>55</v>
      </c>
      <c r="T576" s="119" t="s">
        <v>55</v>
      </c>
      <c r="U576" s="119" t="s">
        <v>55</v>
      </c>
      <c r="V576" s="119" t="s">
        <v>55</v>
      </c>
      <c r="W576" s="119" t="s">
        <v>55</v>
      </c>
      <c r="X576" s="119" t="s">
        <v>55</v>
      </c>
      <c r="Y576" s="119" t="s">
        <v>55</v>
      </c>
      <c r="Z576" s="119" t="s">
        <v>55</v>
      </c>
      <c r="AA576" s="119" t="s">
        <v>56</v>
      </c>
      <c r="AB576" s="119" t="s">
        <v>56</v>
      </c>
      <c r="AC576" s="119" t="s">
        <v>56</v>
      </c>
      <c r="AD576" s="119" t="s">
        <v>56</v>
      </c>
      <c r="AE576" s="119" t="s">
        <v>56</v>
      </c>
      <c r="AF576" s="119" t="s">
        <v>56</v>
      </c>
      <c r="AG576" s="119" t="s">
        <v>56</v>
      </c>
      <c r="AH576" s="119" t="s">
        <v>56</v>
      </c>
      <c r="AI576" s="119" t="s">
        <v>56</v>
      </c>
      <c r="AJ576" s="119" t="s">
        <v>56</v>
      </c>
      <c r="AK576" s="119" t="s">
        <v>56</v>
      </c>
      <c r="AL576" s="119" t="s">
        <v>56</v>
      </c>
      <c r="AM576" s="119">
        <v>0</v>
      </c>
      <c r="AN576" s="119">
        <v>0</v>
      </c>
      <c r="AO576" s="119">
        <v>0</v>
      </c>
      <c r="AP576" s="119">
        <v>0</v>
      </c>
      <c r="AQ576" s="119">
        <v>0</v>
      </c>
      <c r="AR576" s="119">
        <v>0</v>
      </c>
      <c r="AS576" s="119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119">
        <v>0</v>
      </c>
      <c r="AZ576" s="119">
        <v>0</v>
      </c>
      <c r="BA576" s="119">
        <v>0</v>
      </c>
      <c r="BB576" s="119">
        <v>0</v>
      </c>
      <c r="BC576" s="119">
        <v>0</v>
      </c>
      <c r="BD576" s="119">
        <v>0</v>
      </c>
      <c r="BE576" s="119">
        <v>0</v>
      </c>
      <c r="BF576" s="119">
        <v>0</v>
      </c>
      <c r="BG576" s="119">
        <v>0</v>
      </c>
      <c r="BH576" s="119" t="s">
        <v>55</v>
      </c>
      <c r="BI576" s="119" t="s">
        <v>55</v>
      </c>
      <c r="BJ576" s="119" t="s">
        <v>55</v>
      </c>
      <c r="BK576" s="119" t="s">
        <v>55</v>
      </c>
      <c r="BL576" s="119">
        <v>0</v>
      </c>
      <c r="BM576" s="119" t="s">
        <v>545</v>
      </c>
    </row>
    <row r="577" spans="1:65" s="119" customFormat="1" ht="11.4" x14ac:dyDescent="0.2">
      <c r="A577" s="119" t="s">
        <v>78</v>
      </c>
      <c r="B577" s="119">
        <v>0</v>
      </c>
      <c r="C577" s="119">
        <v>0</v>
      </c>
      <c r="D577" s="119">
        <v>0</v>
      </c>
      <c r="E577" s="119">
        <v>0</v>
      </c>
      <c r="F577" s="119">
        <v>0</v>
      </c>
      <c r="G577" s="119">
        <v>0</v>
      </c>
      <c r="H577" s="119">
        <v>0</v>
      </c>
      <c r="I577" s="119">
        <v>0</v>
      </c>
      <c r="J577" s="119">
        <v>0</v>
      </c>
      <c r="K577" s="119">
        <v>0</v>
      </c>
      <c r="L577" s="119">
        <v>0</v>
      </c>
      <c r="M577" s="119">
        <v>0</v>
      </c>
      <c r="N577" s="119">
        <v>0</v>
      </c>
      <c r="O577" s="119" t="s">
        <v>55</v>
      </c>
      <c r="P577" s="119" t="s">
        <v>55</v>
      </c>
      <c r="Q577" s="119" t="s">
        <v>55</v>
      </c>
      <c r="R577" s="119" t="s">
        <v>55</v>
      </c>
      <c r="S577" s="119" t="s">
        <v>55</v>
      </c>
      <c r="T577" s="119" t="s">
        <v>55</v>
      </c>
      <c r="U577" s="119" t="s">
        <v>55</v>
      </c>
      <c r="V577" s="119" t="s">
        <v>55</v>
      </c>
      <c r="W577" s="119" t="s">
        <v>55</v>
      </c>
      <c r="X577" s="119" t="s">
        <v>55</v>
      </c>
      <c r="Y577" s="119" t="s">
        <v>55</v>
      </c>
      <c r="Z577" s="119" t="s">
        <v>55</v>
      </c>
      <c r="AA577" s="119" t="s">
        <v>56</v>
      </c>
      <c r="AB577" s="119" t="s">
        <v>56</v>
      </c>
      <c r="AC577" s="119" t="s">
        <v>56</v>
      </c>
      <c r="AD577" s="119" t="s">
        <v>56</v>
      </c>
      <c r="AE577" s="119" t="s">
        <v>56</v>
      </c>
      <c r="AF577" s="119" t="s">
        <v>56</v>
      </c>
      <c r="AG577" s="119" t="s">
        <v>56</v>
      </c>
      <c r="AH577" s="119" t="s">
        <v>56</v>
      </c>
      <c r="AI577" s="119" t="s">
        <v>56</v>
      </c>
      <c r="AJ577" s="119" t="s">
        <v>56</v>
      </c>
      <c r="AK577" s="119" t="s">
        <v>56</v>
      </c>
      <c r="AL577" s="119" t="s">
        <v>56</v>
      </c>
      <c r="AM577" s="119">
        <v>0</v>
      </c>
      <c r="AN577" s="119">
        <v>0</v>
      </c>
      <c r="AO577" s="119">
        <v>0</v>
      </c>
      <c r="AP577" s="119">
        <v>0</v>
      </c>
      <c r="AQ577" s="119">
        <v>0</v>
      </c>
      <c r="AR577" s="119">
        <v>0</v>
      </c>
      <c r="AS577" s="119">
        <v>0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119">
        <v>0</v>
      </c>
      <c r="AZ577" s="119">
        <v>0</v>
      </c>
      <c r="BA577" s="119">
        <v>0</v>
      </c>
      <c r="BB577" s="119">
        <v>0</v>
      </c>
      <c r="BC577" s="119">
        <v>0</v>
      </c>
      <c r="BD577" s="119">
        <v>0</v>
      </c>
      <c r="BE577" s="119">
        <v>0</v>
      </c>
      <c r="BF577" s="119">
        <v>0</v>
      </c>
      <c r="BG577" s="119">
        <v>0</v>
      </c>
      <c r="BH577" s="119" t="s">
        <v>55</v>
      </c>
      <c r="BI577" s="119" t="s">
        <v>55</v>
      </c>
      <c r="BJ577" s="119" t="s">
        <v>55</v>
      </c>
      <c r="BK577" s="119" t="s">
        <v>55</v>
      </c>
      <c r="BL577" s="119">
        <v>0</v>
      </c>
      <c r="BM577" s="119" t="s">
        <v>544</v>
      </c>
    </row>
    <row r="578" spans="1:65" s="119" customFormat="1" ht="11.4" x14ac:dyDescent="0.2">
      <c r="A578" s="119" t="s">
        <v>78</v>
      </c>
      <c r="B578" s="119">
        <v>0</v>
      </c>
      <c r="C578" s="119">
        <v>0</v>
      </c>
      <c r="D578" s="119">
        <v>0</v>
      </c>
      <c r="E578" s="119">
        <v>0</v>
      </c>
      <c r="F578" s="119">
        <v>0</v>
      </c>
      <c r="G578" s="119">
        <v>0</v>
      </c>
      <c r="H578" s="119">
        <v>0</v>
      </c>
      <c r="I578" s="119">
        <v>0</v>
      </c>
      <c r="J578" s="119">
        <v>0</v>
      </c>
      <c r="K578" s="119">
        <v>0</v>
      </c>
      <c r="L578" s="119">
        <v>0</v>
      </c>
      <c r="M578" s="119">
        <v>0</v>
      </c>
      <c r="N578" s="119">
        <v>0</v>
      </c>
      <c r="O578" s="119" t="s">
        <v>55</v>
      </c>
      <c r="P578" s="119" t="s">
        <v>55</v>
      </c>
      <c r="Q578" s="119" t="s">
        <v>55</v>
      </c>
      <c r="R578" s="119" t="s">
        <v>55</v>
      </c>
      <c r="S578" s="119" t="s">
        <v>55</v>
      </c>
      <c r="T578" s="119" t="s">
        <v>55</v>
      </c>
      <c r="U578" s="119" t="s">
        <v>55</v>
      </c>
      <c r="V578" s="119" t="s">
        <v>55</v>
      </c>
      <c r="W578" s="119" t="s">
        <v>55</v>
      </c>
      <c r="X578" s="119" t="s">
        <v>55</v>
      </c>
      <c r="Y578" s="119" t="s">
        <v>55</v>
      </c>
      <c r="Z578" s="119" t="s">
        <v>55</v>
      </c>
      <c r="AA578" s="119" t="s">
        <v>56</v>
      </c>
      <c r="AB578" s="119" t="s">
        <v>56</v>
      </c>
      <c r="AC578" s="119" t="s">
        <v>56</v>
      </c>
      <c r="AD578" s="119" t="s">
        <v>56</v>
      </c>
      <c r="AE578" s="119" t="s">
        <v>56</v>
      </c>
      <c r="AF578" s="119" t="s">
        <v>56</v>
      </c>
      <c r="AG578" s="119" t="s">
        <v>56</v>
      </c>
      <c r="AH578" s="119" t="s">
        <v>56</v>
      </c>
      <c r="AI578" s="119" t="s">
        <v>56</v>
      </c>
      <c r="AJ578" s="119" t="s">
        <v>56</v>
      </c>
      <c r="AK578" s="119" t="s">
        <v>56</v>
      </c>
      <c r="AL578" s="119" t="s">
        <v>56</v>
      </c>
      <c r="AM578" s="119">
        <v>0</v>
      </c>
      <c r="AN578" s="119">
        <v>0</v>
      </c>
      <c r="AO578" s="119">
        <v>0</v>
      </c>
      <c r="AP578" s="119">
        <v>0</v>
      </c>
      <c r="AQ578" s="119">
        <v>0</v>
      </c>
      <c r="AR578" s="119">
        <v>0</v>
      </c>
      <c r="AS578" s="119">
        <v>0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119">
        <v>0</v>
      </c>
      <c r="AZ578" s="119">
        <v>0</v>
      </c>
      <c r="BA578" s="119">
        <v>0</v>
      </c>
      <c r="BB578" s="119">
        <v>0</v>
      </c>
      <c r="BC578" s="119">
        <v>0</v>
      </c>
      <c r="BD578" s="119">
        <v>0</v>
      </c>
      <c r="BE578" s="119">
        <v>0</v>
      </c>
      <c r="BF578" s="119">
        <v>0</v>
      </c>
      <c r="BG578" s="119">
        <v>0</v>
      </c>
      <c r="BH578" s="119" t="s">
        <v>55</v>
      </c>
      <c r="BI578" s="119" t="s">
        <v>55</v>
      </c>
      <c r="BJ578" s="119" t="s">
        <v>55</v>
      </c>
      <c r="BK578" s="119" t="s">
        <v>55</v>
      </c>
      <c r="BL578" s="119">
        <v>0</v>
      </c>
      <c r="BM578" s="119" t="s">
        <v>545</v>
      </c>
    </row>
    <row r="579" spans="1:65" s="119" customFormat="1" ht="11.4" x14ac:dyDescent="0.2">
      <c r="A579" s="119" t="s">
        <v>80</v>
      </c>
      <c r="B579" s="119">
        <v>0</v>
      </c>
      <c r="C579" s="119">
        <v>0</v>
      </c>
      <c r="D579" s="119">
        <v>0</v>
      </c>
      <c r="E579" s="119">
        <v>0</v>
      </c>
      <c r="F579" s="119">
        <v>0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 t="s">
        <v>55</v>
      </c>
      <c r="P579" s="119" t="s">
        <v>55</v>
      </c>
      <c r="Q579" s="119" t="s">
        <v>55</v>
      </c>
      <c r="R579" s="119" t="s">
        <v>55</v>
      </c>
      <c r="S579" s="119" t="s">
        <v>55</v>
      </c>
      <c r="T579" s="119" t="s">
        <v>55</v>
      </c>
      <c r="U579" s="119" t="s">
        <v>55</v>
      </c>
      <c r="V579" s="119" t="s">
        <v>55</v>
      </c>
      <c r="W579" s="119" t="s">
        <v>55</v>
      </c>
      <c r="X579" s="119" t="s">
        <v>55</v>
      </c>
      <c r="Y579" s="119" t="s">
        <v>55</v>
      </c>
      <c r="Z579" s="119" t="s">
        <v>55</v>
      </c>
      <c r="AA579" s="119" t="s">
        <v>56</v>
      </c>
      <c r="AB579" s="119" t="s">
        <v>56</v>
      </c>
      <c r="AC579" s="119" t="s">
        <v>56</v>
      </c>
      <c r="AD579" s="119" t="s">
        <v>56</v>
      </c>
      <c r="AE579" s="119" t="s">
        <v>56</v>
      </c>
      <c r="AF579" s="119" t="s">
        <v>56</v>
      </c>
      <c r="AG579" s="119" t="s">
        <v>56</v>
      </c>
      <c r="AH579" s="119" t="s">
        <v>56</v>
      </c>
      <c r="AI579" s="119" t="s">
        <v>56</v>
      </c>
      <c r="AJ579" s="119" t="s">
        <v>56</v>
      </c>
      <c r="AK579" s="119" t="s">
        <v>56</v>
      </c>
      <c r="AL579" s="119" t="s">
        <v>56</v>
      </c>
      <c r="AM579" s="119">
        <v>0</v>
      </c>
      <c r="AN579" s="119">
        <v>0</v>
      </c>
      <c r="AO579" s="119">
        <v>0</v>
      </c>
      <c r="AP579" s="119">
        <v>0</v>
      </c>
      <c r="AQ579" s="119">
        <v>0</v>
      </c>
      <c r="AR579" s="119">
        <v>0</v>
      </c>
      <c r="AS579" s="119">
        <v>0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119">
        <v>0</v>
      </c>
      <c r="AZ579" s="119">
        <v>0</v>
      </c>
      <c r="BA579" s="119">
        <v>0</v>
      </c>
      <c r="BB579" s="119">
        <v>0</v>
      </c>
      <c r="BC579" s="119">
        <v>0</v>
      </c>
      <c r="BD579" s="119">
        <v>0</v>
      </c>
      <c r="BE579" s="119">
        <v>0</v>
      </c>
      <c r="BF579" s="119">
        <v>0</v>
      </c>
      <c r="BG579" s="119">
        <v>0</v>
      </c>
      <c r="BH579" s="119" t="s">
        <v>55</v>
      </c>
      <c r="BI579" s="119" t="s">
        <v>55</v>
      </c>
      <c r="BJ579" s="119" t="s">
        <v>55</v>
      </c>
      <c r="BK579" s="119" t="s">
        <v>55</v>
      </c>
      <c r="BL579" s="119">
        <v>0</v>
      </c>
      <c r="BM579" s="119" t="s">
        <v>544</v>
      </c>
    </row>
    <row r="580" spans="1:65" s="119" customFormat="1" ht="11.4" x14ac:dyDescent="0.2">
      <c r="A580" s="119" t="s">
        <v>80</v>
      </c>
      <c r="B580" s="119">
        <v>1</v>
      </c>
      <c r="C580" s="119">
        <v>0</v>
      </c>
      <c r="D580" s="119">
        <v>1</v>
      </c>
      <c r="E580" s="119">
        <v>0</v>
      </c>
      <c r="F580" s="119">
        <v>0</v>
      </c>
      <c r="G580" s="119">
        <v>0</v>
      </c>
      <c r="H580" s="119">
        <v>0</v>
      </c>
      <c r="I580" s="119">
        <v>0</v>
      </c>
      <c r="J580" s="119">
        <v>0</v>
      </c>
      <c r="K580" s="119">
        <v>0</v>
      </c>
      <c r="L580" s="119">
        <v>0</v>
      </c>
      <c r="M580" s="119">
        <v>0</v>
      </c>
      <c r="N580" s="119">
        <v>0</v>
      </c>
      <c r="O580" s="119">
        <v>0</v>
      </c>
      <c r="P580" s="119">
        <v>100</v>
      </c>
      <c r="Q580" s="119">
        <v>0</v>
      </c>
      <c r="R580" s="119">
        <v>0</v>
      </c>
      <c r="S580" s="119">
        <v>0</v>
      </c>
      <c r="T580" s="119">
        <v>0</v>
      </c>
      <c r="U580" s="119">
        <v>0</v>
      </c>
      <c r="V580" s="119">
        <v>0</v>
      </c>
      <c r="W580" s="119">
        <v>0</v>
      </c>
      <c r="X580" s="119">
        <v>0</v>
      </c>
      <c r="Y580" s="119">
        <v>0</v>
      </c>
      <c r="Z580" s="119">
        <v>0</v>
      </c>
      <c r="AA580" s="119" t="s">
        <v>56</v>
      </c>
      <c r="AB580" s="119" t="s">
        <v>479</v>
      </c>
      <c r="AC580" s="119" t="s">
        <v>56</v>
      </c>
      <c r="AD580" s="119" t="s">
        <v>56</v>
      </c>
      <c r="AE580" s="119" t="s">
        <v>56</v>
      </c>
      <c r="AF580" s="119" t="s">
        <v>56</v>
      </c>
      <c r="AG580" s="119" t="s">
        <v>56</v>
      </c>
      <c r="AH580" s="119" t="s">
        <v>56</v>
      </c>
      <c r="AI580" s="119" t="s">
        <v>56</v>
      </c>
      <c r="AJ580" s="119" t="s">
        <v>56</v>
      </c>
      <c r="AK580" s="119" t="s">
        <v>56</v>
      </c>
      <c r="AL580" s="119" t="s">
        <v>56</v>
      </c>
      <c r="AM580" s="119">
        <v>0</v>
      </c>
      <c r="AN580" s="119">
        <v>0</v>
      </c>
      <c r="AO580" s="119">
        <v>0</v>
      </c>
      <c r="AP580" s="119">
        <v>0</v>
      </c>
      <c r="AQ580" s="119">
        <v>0</v>
      </c>
      <c r="AR580" s="119">
        <v>1</v>
      </c>
      <c r="AS580" s="119">
        <v>0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119">
        <v>0</v>
      </c>
      <c r="AZ580" s="119">
        <v>0</v>
      </c>
      <c r="BA580" s="119">
        <v>0</v>
      </c>
      <c r="BB580" s="119">
        <v>0</v>
      </c>
      <c r="BC580" s="119">
        <v>0</v>
      </c>
      <c r="BD580" s="119">
        <v>0</v>
      </c>
      <c r="BE580" s="119">
        <v>0</v>
      </c>
      <c r="BF580" s="119">
        <v>0</v>
      </c>
      <c r="BG580" s="119">
        <v>0</v>
      </c>
      <c r="BH580" s="119">
        <v>25.9</v>
      </c>
      <c r="BI580" s="119" t="s">
        <v>55</v>
      </c>
      <c r="BJ580" s="119" t="s">
        <v>55</v>
      </c>
      <c r="BK580" s="119" t="s">
        <v>55</v>
      </c>
      <c r="BL580" s="119">
        <v>0</v>
      </c>
      <c r="BM580" s="119" t="s">
        <v>545</v>
      </c>
    </row>
    <row r="581" spans="1:65" s="119" customFormat="1" ht="11.4" x14ac:dyDescent="0.2">
      <c r="A581" s="119" t="s">
        <v>81</v>
      </c>
      <c r="B581" s="119">
        <v>0</v>
      </c>
      <c r="C581" s="119">
        <v>0</v>
      </c>
      <c r="D581" s="119">
        <v>0</v>
      </c>
      <c r="E581" s="119">
        <v>0</v>
      </c>
      <c r="F581" s="119">
        <v>0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 t="s">
        <v>55</v>
      </c>
      <c r="P581" s="119" t="s">
        <v>55</v>
      </c>
      <c r="Q581" s="119" t="s">
        <v>55</v>
      </c>
      <c r="R581" s="119" t="s">
        <v>55</v>
      </c>
      <c r="S581" s="119" t="s">
        <v>55</v>
      </c>
      <c r="T581" s="119" t="s">
        <v>55</v>
      </c>
      <c r="U581" s="119" t="s">
        <v>55</v>
      </c>
      <c r="V581" s="119" t="s">
        <v>55</v>
      </c>
      <c r="W581" s="119" t="s">
        <v>55</v>
      </c>
      <c r="X581" s="119" t="s">
        <v>55</v>
      </c>
      <c r="Y581" s="119" t="s">
        <v>55</v>
      </c>
      <c r="Z581" s="119" t="s">
        <v>55</v>
      </c>
      <c r="AA581" s="119" t="s">
        <v>56</v>
      </c>
      <c r="AB581" s="119" t="s">
        <v>56</v>
      </c>
      <c r="AC581" s="119" t="s">
        <v>56</v>
      </c>
      <c r="AD581" s="119" t="s">
        <v>56</v>
      </c>
      <c r="AE581" s="119" t="s">
        <v>56</v>
      </c>
      <c r="AF581" s="119" t="s">
        <v>56</v>
      </c>
      <c r="AG581" s="119" t="s">
        <v>56</v>
      </c>
      <c r="AH581" s="119" t="s">
        <v>56</v>
      </c>
      <c r="AI581" s="119" t="s">
        <v>56</v>
      </c>
      <c r="AJ581" s="119" t="s">
        <v>56</v>
      </c>
      <c r="AK581" s="119" t="s">
        <v>56</v>
      </c>
      <c r="AL581" s="119" t="s">
        <v>56</v>
      </c>
      <c r="AM581" s="119">
        <v>0</v>
      </c>
      <c r="AN581" s="119">
        <v>0</v>
      </c>
      <c r="AO581" s="119">
        <v>0</v>
      </c>
      <c r="AP581" s="119">
        <v>0</v>
      </c>
      <c r="AQ581" s="119">
        <v>0</v>
      </c>
      <c r="AR581" s="119">
        <v>0</v>
      </c>
      <c r="AS581" s="119">
        <v>0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119">
        <v>0</v>
      </c>
      <c r="AZ581" s="119">
        <v>0</v>
      </c>
      <c r="BA581" s="119">
        <v>0</v>
      </c>
      <c r="BB581" s="119">
        <v>0</v>
      </c>
      <c r="BC581" s="119">
        <v>0</v>
      </c>
      <c r="BD581" s="119">
        <v>0</v>
      </c>
      <c r="BE581" s="119">
        <v>0</v>
      </c>
      <c r="BF581" s="119">
        <v>0</v>
      </c>
      <c r="BG581" s="119">
        <v>0</v>
      </c>
      <c r="BH581" s="119" t="s">
        <v>55</v>
      </c>
      <c r="BI581" s="119" t="s">
        <v>55</v>
      </c>
      <c r="BJ581" s="119" t="s">
        <v>55</v>
      </c>
      <c r="BK581" s="119" t="s">
        <v>55</v>
      </c>
      <c r="BL581" s="119">
        <v>0</v>
      </c>
      <c r="BM581" s="119" t="s">
        <v>544</v>
      </c>
    </row>
    <row r="582" spans="1:65" s="119" customFormat="1" ht="11.4" x14ac:dyDescent="0.2">
      <c r="A582" s="119" t="s">
        <v>81</v>
      </c>
      <c r="B582" s="119">
        <v>1</v>
      </c>
      <c r="C582" s="119">
        <v>0</v>
      </c>
      <c r="D582" s="119">
        <v>0</v>
      </c>
      <c r="E582" s="119">
        <v>0</v>
      </c>
      <c r="F582" s="119">
        <v>1</v>
      </c>
      <c r="G582" s="119">
        <v>0</v>
      </c>
      <c r="H582" s="119">
        <v>0</v>
      </c>
      <c r="I582" s="119">
        <v>0</v>
      </c>
      <c r="J582" s="119">
        <v>0</v>
      </c>
      <c r="K582" s="119">
        <v>0</v>
      </c>
      <c r="L582" s="119">
        <v>0</v>
      </c>
      <c r="M582" s="119">
        <v>0</v>
      </c>
      <c r="N582" s="119">
        <v>0</v>
      </c>
      <c r="O582" s="119">
        <v>0</v>
      </c>
      <c r="P582" s="119">
        <v>0</v>
      </c>
      <c r="Q582" s="119">
        <v>0</v>
      </c>
      <c r="R582" s="119">
        <v>100</v>
      </c>
      <c r="S582" s="119">
        <v>0</v>
      </c>
      <c r="T582" s="119">
        <v>0</v>
      </c>
      <c r="U582" s="119">
        <v>0</v>
      </c>
      <c r="V582" s="119">
        <v>0</v>
      </c>
      <c r="W582" s="119">
        <v>0</v>
      </c>
      <c r="X582" s="119">
        <v>0</v>
      </c>
      <c r="Y582" s="119">
        <v>0</v>
      </c>
      <c r="Z582" s="119">
        <v>0</v>
      </c>
      <c r="AA582" s="119" t="s">
        <v>56</v>
      </c>
      <c r="AB582" s="119" t="s">
        <v>56</v>
      </c>
      <c r="AC582" s="119" t="s">
        <v>56</v>
      </c>
      <c r="AD582" s="119" t="s">
        <v>528</v>
      </c>
      <c r="AE582" s="119" t="s">
        <v>56</v>
      </c>
      <c r="AF582" s="119" t="s">
        <v>56</v>
      </c>
      <c r="AG582" s="119" t="s">
        <v>56</v>
      </c>
      <c r="AH582" s="119" t="s">
        <v>56</v>
      </c>
      <c r="AI582" s="119" t="s">
        <v>56</v>
      </c>
      <c r="AJ582" s="119" t="s">
        <v>56</v>
      </c>
      <c r="AK582" s="119" t="s">
        <v>56</v>
      </c>
      <c r="AL582" s="119" t="s">
        <v>56</v>
      </c>
      <c r="AM582" s="119">
        <v>0</v>
      </c>
      <c r="AN582" s="119">
        <v>0</v>
      </c>
      <c r="AO582" s="119">
        <v>0</v>
      </c>
      <c r="AP582" s="119">
        <v>1</v>
      </c>
      <c r="AQ582" s="119">
        <v>0</v>
      </c>
      <c r="AR582" s="119">
        <v>0</v>
      </c>
      <c r="AS582" s="119">
        <v>0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119">
        <v>0</v>
      </c>
      <c r="AZ582" s="119">
        <v>0</v>
      </c>
      <c r="BA582" s="119">
        <v>0</v>
      </c>
      <c r="BB582" s="119">
        <v>0</v>
      </c>
      <c r="BC582" s="119">
        <v>0</v>
      </c>
      <c r="BD582" s="119">
        <v>0</v>
      </c>
      <c r="BE582" s="119">
        <v>0</v>
      </c>
      <c r="BF582" s="119">
        <v>0</v>
      </c>
      <c r="BG582" s="119">
        <v>0</v>
      </c>
      <c r="BH582" s="119">
        <v>18.3</v>
      </c>
      <c r="BI582" s="119" t="s">
        <v>55</v>
      </c>
      <c r="BJ582" s="119" t="s">
        <v>55</v>
      </c>
      <c r="BK582" s="119" t="s">
        <v>55</v>
      </c>
      <c r="BL582" s="119">
        <v>0</v>
      </c>
      <c r="BM582" s="119" t="s">
        <v>545</v>
      </c>
    </row>
    <row r="583" spans="1:65" s="119" customFormat="1" ht="11.4" x14ac:dyDescent="0.2">
      <c r="A583" s="119" t="s">
        <v>82</v>
      </c>
      <c r="B583" s="119">
        <v>2</v>
      </c>
      <c r="C583" s="119">
        <v>2</v>
      </c>
      <c r="D583" s="119">
        <v>0</v>
      </c>
      <c r="E583" s="119">
        <v>0</v>
      </c>
      <c r="F583" s="119">
        <v>0</v>
      </c>
      <c r="G583" s="119">
        <v>0</v>
      </c>
      <c r="H583" s="119">
        <v>0</v>
      </c>
      <c r="I583" s="119">
        <v>0</v>
      </c>
      <c r="J583" s="119">
        <v>0</v>
      </c>
      <c r="K583" s="119">
        <v>0</v>
      </c>
      <c r="L583" s="119">
        <v>0</v>
      </c>
      <c r="M583" s="119">
        <v>0</v>
      </c>
      <c r="N583" s="119">
        <v>0</v>
      </c>
      <c r="O583" s="119">
        <v>100</v>
      </c>
      <c r="P583" s="119">
        <v>0</v>
      </c>
      <c r="Q583" s="119">
        <v>0</v>
      </c>
      <c r="R583" s="119">
        <v>0</v>
      </c>
      <c r="S583" s="119">
        <v>0</v>
      </c>
      <c r="T583" s="119">
        <v>0</v>
      </c>
      <c r="U583" s="119">
        <v>0</v>
      </c>
      <c r="V583" s="119">
        <v>0</v>
      </c>
      <c r="W583" s="119">
        <v>0</v>
      </c>
      <c r="X583" s="119">
        <v>0</v>
      </c>
      <c r="Y583" s="119">
        <v>0</v>
      </c>
      <c r="Z583" s="119">
        <v>0</v>
      </c>
      <c r="AA583" s="119" t="s">
        <v>521</v>
      </c>
      <c r="AB583" s="119" t="s">
        <v>56</v>
      </c>
      <c r="AC583" s="119" t="s">
        <v>56</v>
      </c>
      <c r="AD583" s="119" t="s">
        <v>56</v>
      </c>
      <c r="AE583" s="119" t="s">
        <v>56</v>
      </c>
      <c r="AF583" s="119" t="s">
        <v>56</v>
      </c>
      <c r="AG583" s="119" t="s">
        <v>56</v>
      </c>
      <c r="AH583" s="119" t="s">
        <v>56</v>
      </c>
      <c r="AI583" s="119" t="s">
        <v>56</v>
      </c>
      <c r="AJ583" s="119" t="s">
        <v>56</v>
      </c>
      <c r="AK583" s="119" t="s">
        <v>56</v>
      </c>
      <c r="AL583" s="119" t="s">
        <v>56</v>
      </c>
      <c r="AM583" s="119">
        <v>0</v>
      </c>
      <c r="AN583" s="119">
        <v>0</v>
      </c>
      <c r="AO583" s="119">
        <v>0</v>
      </c>
      <c r="AP583" s="119">
        <v>2</v>
      </c>
      <c r="AQ583" s="119">
        <v>0</v>
      </c>
      <c r="AR583" s="119">
        <v>0</v>
      </c>
      <c r="AS583" s="119">
        <v>0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119">
        <v>0</v>
      </c>
      <c r="AZ583" s="119">
        <v>0</v>
      </c>
      <c r="BA583" s="119">
        <v>0</v>
      </c>
      <c r="BB583" s="119">
        <v>0</v>
      </c>
      <c r="BC583" s="119">
        <v>0</v>
      </c>
      <c r="BD583" s="119">
        <v>0</v>
      </c>
      <c r="BE583" s="119">
        <v>0</v>
      </c>
      <c r="BF583" s="119">
        <v>0</v>
      </c>
      <c r="BG583" s="119">
        <v>0</v>
      </c>
      <c r="BH583" s="119">
        <v>17.3</v>
      </c>
      <c r="BI583" s="119" t="s">
        <v>55</v>
      </c>
      <c r="BJ583" s="119" t="s">
        <v>55</v>
      </c>
      <c r="BK583" s="119" t="s">
        <v>55</v>
      </c>
      <c r="BL583" s="119">
        <v>0</v>
      </c>
      <c r="BM583" s="119" t="s">
        <v>544</v>
      </c>
    </row>
    <row r="584" spans="1:65" s="119" customFormat="1" ht="11.4" x14ac:dyDescent="0.2">
      <c r="A584" s="119" t="s">
        <v>82</v>
      </c>
      <c r="B584" s="119">
        <v>0</v>
      </c>
      <c r="C584" s="119">
        <v>0</v>
      </c>
      <c r="D584" s="119">
        <v>0</v>
      </c>
      <c r="E584" s="119">
        <v>0</v>
      </c>
      <c r="F584" s="119">
        <v>0</v>
      </c>
      <c r="G584" s="119">
        <v>0</v>
      </c>
      <c r="H584" s="119">
        <v>0</v>
      </c>
      <c r="I584" s="119">
        <v>0</v>
      </c>
      <c r="J584" s="119">
        <v>0</v>
      </c>
      <c r="K584" s="119">
        <v>0</v>
      </c>
      <c r="L584" s="119">
        <v>0</v>
      </c>
      <c r="M584" s="119">
        <v>0</v>
      </c>
      <c r="N584" s="119">
        <v>0</v>
      </c>
      <c r="O584" s="119" t="s">
        <v>55</v>
      </c>
      <c r="P584" s="119" t="s">
        <v>55</v>
      </c>
      <c r="Q584" s="119" t="s">
        <v>55</v>
      </c>
      <c r="R584" s="119" t="s">
        <v>55</v>
      </c>
      <c r="S584" s="119" t="s">
        <v>55</v>
      </c>
      <c r="T584" s="119" t="s">
        <v>55</v>
      </c>
      <c r="U584" s="119" t="s">
        <v>55</v>
      </c>
      <c r="V584" s="119" t="s">
        <v>55</v>
      </c>
      <c r="W584" s="119" t="s">
        <v>55</v>
      </c>
      <c r="X584" s="119" t="s">
        <v>55</v>
      </c>
      <c r="Y584" s="119" t="s">
        <v>55</v>
      </c>
      <c r="Z584" s="119" t="s">
        <v>55</v>
      </c>
      <c r="AA584" s="119" t="s">
        <v>56</v>
      </c>
      <c r="AB584" s="119" t="s">
        <v>56</v>
      </c>
      <c r="AC584" s="119" t="s">
        <v>56</v>
      </c>
      <c r="AD584" s="119" t="s">
        <v>56</v>
      </c>
      <c r="AE584" s="119" t="s">
        <v>56</v>
      </c>
      <c r="AF584" s="119" t="s">
        <v>56</v>
      </c>
      <c r="AG584" s="119" t="s">
        <v>56</v>
      </c>
      <c r="AH584" s="119" t="s">
        <v>56</v>
      </c>
      <c r="AI584" s="119" t="s">
        <v>56</v>
      </c>
      <c r="AJ584" s="119" t="s">
        <v>56</v>
      </c>
      <c r="AK584" s="119" t="s">
        <v>56</v>
      </c>
      <c r="AL584" s="119" t="s">
        <v>56</v>
      </c>
      <c r="AM584" s="119">
        <v>0</v>
      </c>
      <c r="AN584" s="119">
        <v>0</v>
      </c>
      <c r="AO584" s="119">
        <v>0</v>
      </c>
      <c r="AP584" s="119">
        <v>0</v>
      </c>
      <c r="AQ584" s="119">
        <v>0</v>
      </c>
      <c r="AR584" s="119">
        <v>0</v>
      </c>
      <c r="AS584" s="119">
        <v>0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119">
        <v>0</v>
      </c>
      <c r="AZ584" s="119">
        <v>0</v>
      </c>
      <c r="BA584" s="119">
        <v>0</v>
      </c>
      <c r="BB584" s="119">
        <v>0</v>
      </c>
      <c r="BC584" s="119">
        <v>0</v>
      </c>
      <c r="BD584" s="119">
        <v>0</v>
      </c>
      <c r="BE584" s="119">
        <v>0</v>
      </c>
      <c r="BF584" s="119">
        <v>0</v>
      </c>
      <c r="BG584" s="119">
        <v>0</v>
      </c>
      <c r="BH584" s="119" t="s">
        <v>55</v>
      </c>
      <c r="BI584" s="119" t="s">
        <v>55</v>
      </c>
      <c r="BJ584" s="119" t="s">
        <v>55</v>
      </c>
      <c r="BK584" s="119" t="s">
        <v>55</v>
      </c>
      <c r="BL584" s="119">
        <v>0</v>
      </c>
      <c r="BM584" s="119" t="s">
        <v>545</v>
      </c>
    </row>
    <row r="585" spans="1:65" s="119" customFormat="1" ht="11.4" x14ac:dyDescent="0.2">
      <c r="A585" s="119" t="s">
        <v>83</v>
      </c>
      <c r="B585" s="119">
        <v>0</v>
      </c>
      <c r="C585" s="119">
        <v>0</v>
      </c>
      <c r="D585" s="119">
        <v>0</v>
      </c>
      <c r="E585" s="119">
        <v>0</v>
      </c>
      <c r="F585" s="119">
        <v>0</v>
      </c>
      <c r="G585" s="119">
        <v>0</v>
      </c>
      <c r="H585" s="119">
        <v>0</v>
      </c>
      <c r="I585" s="119">
        <v>0</v>
      </c>
      <c r="J585" s="119">
        <v>0</v>
      </c>
      <c r="K585" s="119">
        <v>0</v>
      </c>
      <c r="L585" s="119">
        <v>0</v>
      </c>
      <c r="M585" s="119">
        <v>0</v>
      </c>
      <c r="N585" s="119">
        <v>0</v>
      </c>
      <c r="O585" s="119" t="s">
        <v>55</v>
      </c>
      <c r="P585" s="119" t="s">
        <v>55</v>
      </c>
      <c r="Q585" s="119" t="s">
        <v>55</v>
      </c>
      <c r="R585" s="119" t="s">
        <v>55</v>
      </c>
      <c r="S585" s="119" t="s">
        <v>55</v>
      </c>
      <c r="T585" s="119" t="s">
        <v>55</v>
      </c>
      <c r="U585" s="119" t="s">
        <v>55</v>
      </c>
      <c r="V585" s="119" t="s">
        <v>55</v>
      </c>
      <c r="W585" s="119" t="s">
        <v>55</v>
      </c>
      <c r="X585" s="119" t="s">
        <v>55</v>
      </c>
      <c r="Y585" s="119" t="s">
        <v>55</v>
      </c>
      <c r="Z585" s="119" t="s">
        <v>55</v>
      </c>
      <c r="AA585" s="119" t="s">
        <v>56</v>
      </c>
      <c r="AB585" s="119" t="s">
        <v>56</v>
      </c>
      <c r="AC585" s="119" t="s">
        <v>56</v>
      </c>
      <c r="AD585" s="119" t="s">
        <v>56</v>
      </c>
      <c r="AE585" s="119" t="s">
        <v>56</v>
      </c>
      <c r="AF585" s="119" t="s">
        <v>56</v>
      </c>
      <c r="AG585" s="119" t="s">
        <v>56</v>
      </c>
      <c r="AH585" s="119" t="s">
        <v>56</v>
      </c>
      <c r="AI585" s="119" t="s">
        <v>56</v>
      </c>
      <c r="AJ585" s="119" t="s">
        <v>56</v>
      </c>
      <c r="AK585" s="119" t="s">
        <v>56</v>
      </c>
      <c r="AL585" s="119" t="s">
        <v>56</v>
      </c>
      <c r="AM585" s="119">
        <v>0</v>
      </c>
      <c r="AN585" s="119">
        <v>0</v>
      </c>
      <c r="AO585" s="119">
        <v>0</v>
      </c>
      <c r="AP585" s="119">
        <v>0</v>
      </c>
      <c r="AQ585" s="119">
        <v>0</v>
      </c>
      <c r="AR585" s="119">
        <v>0</v>
      </c>
      <c r="AS585" s="119">
        <v>0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119">
        <v>0</v>
      </c>
      <c r="AZ585" s="119">
        <v>0</v>
      </c>
      <c r="BA585" s="119">
        <v>0</v>
      </c>
      <c r="BB585" s="119">
        <v>0</v>
      </c>
      <c r="BC585" s="119">
        <v>0</v>
      </c>
      <c r="BD585" s="119">
        <v>0</v>
      </c>
      <c r="BE585" s="119">
        <v>0</v>
      </c>
      <c r="BF585" s="119">
        <v>0</v>
      </c>
      <c r="BG585" s="119">
        <v>0</v>
      </c>
      <c r="BH585" s="119" t="s">
        <v>55</v>
      </c>
      <c r="BI585" s="119" t="s">
        <v>55</v>
      </c>
      <c r="BJ585" s="119" t="s">
        <v>55</v>
      </c>
      <c r="BK585" s="119" t="s">
        <v>55</v>
      </c>
      <c r="BL585" s="119">
        <v>0</v>
      </c>
      <c r="BM585" s="119" t="s">
        <v>544</v>
      </c>
    </row>
    <row r="586" spans="1:65" s="119" customFormat="1" ht="11.4" x14ac:dyDescent="0.2">
      <c r="A586" s="119" t="s">
        <v>83</v>
      </c>
      <c r="B586" s="119">
        <v>1</v>
      </c>
      <c r="C586" s="119">
        <v>0</v>
      </c>
      <c r="D586" s="119">
        <v>1</v>
      </c>
      <c r="E586" s="119">
        <v>0</v>
      </c>
      <c r="F586" s="119">
        <v>0</v>
      </c>
      <c r="G586" s="119">
        <v>0</v>
      </c>
      <c r="H586" s="119">
        <v>0</v>
      </c>
      <c r="I586" s="119">
        <v>0</v>
      </c>
      <c r="J586" s="119">
        <v>0</v>
      </c>
      <c r="K586" s="119">
        <v>0</v>
      </c>
      <c r="L586" s="119">
        <v>0</v>
      </c>
      <c r="M586" s="119">
        <v>0</v>
      </c>
      <c r="N586" s="119">
        <v>0</v>
      </c>
      <c r="O586" s="119">
        <v>0</v>
      </c>
      <c r="P586" s="119">
        <v>100</v>
      </c>
      <c r="Q586" s="119">
        <v>0</v>
      </c>
      <c r="R586" s="119">
        <v>0</v>
      </c>
      <c r="S586" s="119">
        <v>0</v>
      </c>
      <c r="T586" s="119">
        <v>0</v>
      </c>
      <c r="U586" s="119">
        <v>0</v>
      </c>
      <c r="V586" s="119">
        <v>0</v>
      </c>
      <c r="W586" s="119">
        <v>0</v>
      </c>
      <c r="X586" s="119">
        <v>0</v>
      </c>
      <c r="Y586" s="119">
        <v>0</v>
      </c>
      <c r="Z586" s="119">
        <v>0</v>
      </c>
      <c r="AA586" s="119" t="s">
        <v>56</v>
      </c>
      <c r="AB586" s="119" t="s">
        <v>526</v>
      </c>
      <c r="AC586" s="119" t="s">
        <v>56</v>
      </c>
      <c r="AD586" s="119" t="s">
        <v>56</v>
      </c>
      <c r="AE586" s="119" t="s">
        <v>56</v>
      </c>
      <c r="AF586" s="119" t="s">
        <v>56</v>
      </c>
      <c r="AG586" s="119" t="s">
        <v>56</v>
      </c>
      <c r="AH586" s="119" t="s">
        <v>56</v>
      </c>
      <c r="AI586" s="119" t="s">
        <v>56</v>
      </c>
      <c r="AJ586" s="119" t="s">
        <v>56</v>
      </c>
      <c r="AK586" s="119" t="s">
        <v>56</v>
      </c>
      <c r="AL586" s="119" t="s">
        <v>56</v>
      </c>
      <c r="AM586" s="119">
        <v>0</v>
      </c>
      <c r="AN586" s="119">
        <v>0</v>
      </c>
      <c r="AO586" s="119">
        <v>1</v>
      </c>
      <c r="AP586" s="119">
        <v>0</v>
      </c>
      <c r="AQ586" s="119">
        <v>0</v>
      </c>
      <c r="AR586" s="119">
        <v>0</v>
      </c>
      <c r="AS586" s="119">
        <v>0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119">
        <v>0</v>
      </c>
      <c r="AZ586" s="119">
        <v>0</v>
      </c>
      <c r="BA586" s="119">
        <v>0</v>
      </c>
      <c r="BB586" s="119">
        <v>0</v>
      </c>
      <c r="BC586" s="119">
        <v>0</v>
      </c>
      <c r="BD586" s="119">
        <v>0</v>
      </c>
      <c r="BE586" s="119">
        <v>0</v>
      </c>
      <c r="BF586" s="119">
        <v>0</v>
      </c>
      <c r="BG586" s="119">
        <v>0</v>
      </c>
      <c r="BH586" s="119">
        <v>12.1</v>
      </c>
      <c r="BI586" s="119" t="s">
        <v>55</v>
      </c>
      <c r="BJ586" s="119" t="s">
        <v>55</v>
      </c>
      <c r="BK586" s="119" t="s">
        <v>55</v>
      </c>
      <c r="BL586" s="119">
        <v>0</v>
      </c>
      <c r="BM586" s="119" t="s">
        <v>545</v>
      </c>
    </row>
    <row r="587" spans="1:65" s="119" customFormat="1" ht="11.4" x14ac:dyDescent="0.2">
      <c r="A587" s="119" t="s">
        <v>85</v>
      </c>
      <c r="B587" s="119">
        <v>0</v>
      </c>
      <c r="C587" s="119">
        <v>0</v>
      </c>
      <c r="D587" s="119">
        <v>0</v>
      </c>
      <c r="E587" s="119">
        <v>0</v>
      </c>
      <c r="F587" s="119">
        <v>0</v>
      </c>
      <c r="G587" s="119">
        <v>0</v>
      </c>
      <c r="H587" s="119">
        <v>0</v>
      </c>
      <c r="I587" s="119">
        <v>0</v>
      </c>
      <c r="J587" s="119">
        <v>0</v>
      </c>
      <c r="K587" s="119">
        <v>0</v>
      </c>
      <c r="L587" s="119">
        <v>0</v>
      </c>
      <c r="M587" s="119">
        <v>0</v>
      </c>
      <c r="N587" s="119">
        <v>0</v>
      </c>
      <c r="O587" s="119" t="s">
        <v>55</v>
      </c>
      <c r="P587" s="119" t="s">
        <v>55</v>
      </c>
      <c r="Q587" s="119" t="s">
        <v>55</v>
      </c>
      <c r="R587" s="119" t="s">
        <v>55</v>
      </c>
      <c r="S587" s="119" t="s">
        <v>55</v>
      </c>
      <c r="T587" s="119" t="s">
        <v>55</v>
      </c>
      <c r="U587" s="119" t="s">
        <v>55</v>
      </c>
      <c r="V587" s="119" t="s">
        <v>55</v>
      </c>
      <c r="W587" s="119" t="s">
        <v>55</v>
      </c>
      <c r="X587" s="119" t="s">
        <v>55</v>
      </c>
      <c r="Y587" s="119" t="s">
        <v>55</v>
      </c>
      <c r="Z587" s="119" t="s">
        <v>55</v>
      </c>
      <c r="AA587" s="119" t="s">
        <v>56</v>
      </c>
      <c r="AB587" s="119" t="s">
        <v>56</v>
      </c>
      <c r="AC587" s="119" t="s">
        <v>56</v>
      </c>
      <c r="AD587" s="119" t="s">
        <v>56</v>
      </c>
      <c r="AE587" s="119" t="s">
        <v>56</v>
      </c>
      <c r="AF587" s="119" t="s">
        <v>56</v>
      </c>
      <c r="AG587" s="119" t="s">
        <v>56</v>
      </c>
      <c r="AH587" s="119" t="s">
        <v>56</v>
      </c>
      <c r="AI587" s="119" t="s">
        <v>56</v>
      </c>
      <c r="AJ587" s="119" t="s">
        <v>56</v>
      </c>
      <c r="AK587" s="119" t="s">
        <v>56</v>
      </c>
      <c r="AL587" s="119" t="s">
        <v>56</v>
      </c>
      <c r="AM587" s="119">
        <v>0</v>
      </c>
      <c r="AN587" s="119">
        <v>0</v>
      </c>
      <c r="AO587" s="119">
        <v>0</v>
      </c>
      <c r="AP587" s="119">
        <v>0</v>
      </c>
      <c r="AQ587" s="119">
        <v>0</v>
      </c>
      <c r="AR587" s="119">
        <v>0</v>
      </c>
      <c r="AS587" s="119">
        <v>0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119">
        <v>0</v>
      </c>
      <c r="AZ587" s="119">
        <v>0</v>
      </c>
      <c r="BA587" s="119">
        <v>0</v>
      </c>
      <c r="BB587" s="119">
        <v>0</v>
      </c>
      <c r="BC587" s="119">
        <v>0</v>
      </c>
      <c r="BD587" s="119">
        <v>0</v>
      </c>
      <c r="BE587" s="119">
        <v>0</v>
      </c>
      <c r="BF587" s="119">
        <v>0</v>
      </c>
      <c r="BG587" s="119">
        <v>0</v>
      </c>
      <c r="BH587" s="119" t="s">
        <v>55</v>
      </c>
      <c r="BI587" s="119" t="s">
        <v>55</v>
      </c>
      <c r="BJ587" s="119" t="s">
        <v>55</v>
      </c>
      <c r="BK587" s="119" t="s">
        <v>55</v>
      </c>
      <c r="BL587" s="119">
        <v>0</v>
      </c>
      <c r="BM587" s="119" t="s">
        <v>544</v>
      </c>
    </row>
    <row r="588" spans="1:65" s="119" customFormat="1" ht="11.4" x14ac:dyDescent="0.2">
      <c r="A588" s="119" t="s">
        <v>85</v>
      </c>
      <c r="B588" s="119">
        <v>1</v>
      </c>
      <c r="C588" s="119">
        <v>0</v>
      </c>
      <c r="D588" s="119">
        <v>1</v>
      </c>
      <c r="E588" s="119">
        <v>0</v>
      </c>
      <c r="F588" s="119">
        <v>0</v>
      </c>
      <c r="G588" s="119">
        <v>0</v>
      </c>
      <c r="H588" s="119">
        <v>0</v>
      </c>
      <c r="I588" s="119">
        <v>0</v>
      </c>
      <c r="J588" s="119">
        <v>0</v>
      </c>
      <c r="K588" s="119">
        <v>0</v>
      </c>
      <c r="L588" s="119">
        <v>0</v>
      </c>
      <c r="M588" s="119">
        <v>0</v>
      </c>
      <c r="N588" s="119">
        <v>0</v>
      </c>
      <c r="O588" s="119">
        <v>0</v>
      </c>
      <c r="P588" s="119">
        <v>100</v>
      </c>
      <c r="Q588" s="119">
        <v>0</v>
      </c>
      <c r="R588" s="119">
        <v>0</v>
      </c>
      <c r="S588" s="119">
        <v>0</v>
      </c>
      <c r="T588" s="119">
        <v>0</v>
      </c>
      <c r="U588" s="119">
        <v>0</v>
      </c>
      <c r="V588" s="119">
        <v>0</v>
      </c>
      <c r="W588" s="119">
        <v>0</v>
      </c>
      <c r="X588" s="119">
        <v>0</v>
      </c>
      <c r="Y588" s="119">
        <v>0</v>
      </c>
      <c r="Z588" s="119">
        <v>0</v>
      </c>
      <c r="AA588" s="119" t="s">
        <v>56</v>
      </c>
      <c r="AB588" s="119" t="s">
        <v>567</v>
      </c>
      <c r="AC588" s="119" t="s">
        <v>56</v>
      </c>
      <c r="AD588" s="119" t="s">
        <v>56</v>
      </c>
      <c r="AE588" s="119" t="s">
        <v>56</v>
      </c>
      <c r="AF588" s="119" t="s">
        <v>56</v>
      </c>
      <c r="AG588" s="119" t="s">
        <v>56</v>
      </c>
      <c r="AH588" s="119" t="s">
        <v>56</v>
      </c>
      <c r="AI588" s="119" t="s">
        <v>56</v>
      </c>
      <c r="AJ588" s="119" t="s">
        <v>56</v>
      </c>
      <c r="AK588" s="119" t="s">
        <v>56</v>
      </c>
      <c r="AL588" s="119" t="s">
        <v>56</v>
      </c>
      <c r="AM588" s="119">
        <v>0</v>
      </c>
      <c r="AN588" s="119">
        <v>0</v>
      </c>
      <c r="AO588" s="119">
        <v>1</v>
      </c>
      <c r="AP588" s="119">
        <v>0</v>
      </c>
      <c r="AQ588" s="119">
        <v>0</v>
      </c>
      <c r="AR588" s="119">
        <v>0</v>
      </c>
      <c r="AS588" s="119">
        <v>0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119">
        <v>0</v>
      </c>
      <c r="AZ588" s="119">
        <v>0</v>
      </c>
      <c r="BA588" s="119">
        <v>0</v>
      </c>
      <c r="BB588" s="119">
        <v>0</v>
      </c>
      <c r="BC588" s="119">
        <v>0</v>
      </c>
      <c r="BD588" s="119">
        <v>0</v>
      </c>
      <c r="BE588" s="119">
        <v>0</v>
      </c>
      <c r="BF588" s="119">
        <v>0</v>
      </c>
      <c r="BG588" s="119">
        <v>0</v>
      </c>
      <c r="BH588" s="119">
        <v>10.199999999999999</v>
      </c>
      <c r="BI588" s="119" t="s">
        <v>55</v>
      </c>
      <c r="BJ588" s="119" t="s">
        <v>55</v>
      </c>
      <c r="BK588" s="119" t="s">
        <v>55</v>
      </c>
      <c r="BL588" s="119">
        <v>0</v>
      </c>
      <c r="BM588" s="119" t="s">
        <v>545</v>
      </c>
    </row>
    <row r="589" spans="1:65" s="119" customFormat="1" ht="11.4" x14ac:dyDescent="0.2">
      <c r="A589" s="119" t="s">
        <v>86</v>
      </c>
      <c r="B589" s="119">
        <v>2</v>
      </c>
      <c r="C589" s="119">
        <v>2</v>
      </c>
      <c r="D589" s="119">
        <v>0</v>
      </c>
      <c r="E589" s="119">
        <v>0</v>
      </c>
      <c r="F589" s="119">
        <v>0</v>
      </c>
      <c r="G589" s="119">
        <v>0</v>
      </c>
      <c r="H589" s="119">
        <v>0</v>
      </c>
      <c r="I589" s="119">
        <v>0</v>
      </c>
      <c r="J589" s="119">
        <v>0</v>
      </c>
      <c r="K589" s="119">
        <v>0</v>
      </c>
      <c r="L589" s="119">
        <v>0</v>
      </c>
      <c r="M589" s="119">
        <v>0</v>
      </c>
      <c r="N589" s="119">
        <v>0</v>
      </c>
      <c r="O589" s="119">
        <v>100</v>
      </c>
      <c r="P589" s="119">
        <v>0</v>
      </c>
      <c r="Q589" s="119">
        <v>0</v>
      </c>
      <c r="R589" s="119">
        <v>0</v>
      </c>
      <c r="S589" s="119">
        <v>0</v>
      </c>
      <c r="T589" s="119">
        <v>0</v>
      </c>
      <c r="U589" s="119">
        <v>0</v>
      </c>
      <c r="V589" s="119">
        <v>0</v>
      </c>
      <c r="W589" s="119">
        <v>0</v>
      </c>
      <c r="X589" s="119">
        <v>0</v>
      </c>
      <c r="Y589" s="119">
        <v>0</v>
      </c>
      <c r="Z589" s="119">
        <v>0</v>
      </c>
      <c r="AA589" s="119" t="s">
        <v>184</v>
      </c>
      <c r="AB589" s="119" t="s">
        <v>56</v>
      </c>
      <c r="AC589" s="119" t="s">
        <v>56</v>
      </c>
      <c r="AD589" s="119" t="s">
        <v>56</v>
      </c>
      <c r="AE589" s="119" t="s">
        <v>56</v>
      </c>
      <c r="AF589" s="119" t="s">
        <v>56</v>
      </c>
      <c r="AG589" s="119" t="s">
        <v>56</v>
      </c>
      <c r="AH589" s="119" t="s">
        <v>56</v>
      </c>
      <c r="AI589" s="119" t="s">
        <v>56</v>
      </c>
      <c r="AJ589" s="119" t="s">
        <v>56</v>
      </c>
      <c r="AK589" s="119" t="s">
        <v>56</v>
      </c>
      <c r="AL589" s="119" t="s">
        <v>56</v>
      </c>
      <c r="AM589" s="119">
        <v>0</v>
      </c>
      <c r="AN589" s="119">
        <v>0</v>
      </c>
      <c r="AO589" s="119">
        <v>0</v>
      </c>
      <c r="AP589" s="119">
        <v>2</v>
      </c>
      <c r="AQ589" s="119">
        <v>0</v>
      </c>
      <c r="AR589" s="119">
        <v>0</v>
      </c>
      <c r="AS589" s="119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119">
        <v>0</v>
      </c>
      <c r="AZ589" s="119">
        <v>0</v>
      </c>
      <c r="BA589" s="119">
        <v>0</v>
      </c>
      <c r="BB589" s="119">
        <v>0</v>
      </c>
      <c r="BC589" s="119">
        <v>0</v>
      </c>
      <c r="BD589" s="119">
        <v>0</v>
      </c>
      <c r="BE589" s="119">
        <v>0</v>
      </c>
      <c r="BF589" s="119">
        <v>0</v>
      </c>
      <c r="BG589" s="119">
        <v>0</v>
      </c>
      <c r="BH589" s="119">
        <v>17.100000000000001</v>
      </c>
      <c r="BI589" s="119" t="s">
        <v>55</v>
      </c>
      <c r="BJ589" s="119" t="s">
        <v>55</v>
      </c>
      <c r="BK589" s="119" t="s">
        <v>55</v>
      </c>
      <c r="BL589" s="119">
        <v>0</v>
      </c>
      <c r="BM589" s="119" t="s">
        <v>544</v>
      </c>
    </row>
    <row r="590" spans="1:65" s="119" customFormat="1" ht="11.4" x14ac:dyDescent="0.2">
      <c r="A590" s="119" t="s">
        <v>86</v>
      </c>
      <c r="B590" s="119">
        <v>2</v>
      </c>
      <c r="C590" s="119">
        <v>0</v>
      </c>
      <c r="D590" s="119">
        <v>2</v>
      </c>
      <c r="E590" s="119">
        <v>0</v>
      </c>
      <c r="F590" s="119">
        <v>0</v>
      </c>
      <c r="G590" s="119">
        <v>0</v>
      </c>
      <c r="H590" s="119">
        <v>0</v>
      </c>
      <c r="I590" s="119">
        <v>0</v>
      </c>
      <c r="J590" s="119">
        <v>0</v>
      </c>
      <c r="K590" s="119">
        <v>0</v>
      </c>
      <c r="L590" s="119">
        <v>0</v>
      </c>
      <c r="M590" s="119">
        <v>0</v>
      </c>
      <c r="N590" s="119">
        <v>0</v>
      </c>
      <c r="O590" s="119">
        <v>0</v>
      </c>
      <c r="P590" s="119">
        <v>100</v>
      </c>
      <c r="Q590" s="119">
        <v>0</v>
      </c>
      <c r="R590" s="119">
        <v>0</v>
      </c>
      <c r="S590" s="119">
        <v>0</v>
      </c>
      <c r="T590" s="119">
        <v>0</v>
      </c>
      <c r="U590" s="119">
        <v>0</v>
      </c>
      <c r="V590" s="119">
        <v>0</v>
      </c>
      <c r="W590" s="119">
        <v>0</v>
      </c>
      <c r="X590" s="119">
        <v>0</v>
      </c>
      <c r="Y590" s="119">
        <v>0</v>
      </c>
      <c r="Z590" s="119">
        <v>0</v>
      </c>
      <c r="AA590" s="119" t="s">
        <v>56</v>
      </c>
      <c r="AB590" s="119" t="s">
        <v>524</v>
      </c>
      <c r="AC590" s="119" t="s">
        <v>56</v>
      </c>
      <c r="AD590" s="119" t="s">
        <v>56</v>
      </c>
      <c r="AE590" s="119" t="s">
        <v>56</v>
      </c>
      <c r="AF590" s="119" t="s">
        <v>56</v>
      </c>
      <c r="AG590" s="119" t="s">
        <v>56</v>
      </c>
      <c r="AH590" s="119" t="s">
        <v>56</v>
      </c>
      <c r="AI590" s="119" t="s">
        <v>56</v>
      </c>
      <c r="AJ590" s="119" t="s">
        <v>56</v>
      </c>
      <c r="AK590" s="119" t="s">
        <v>56</v>
      </c>
      <c r="AL590" s="119" t="s">
        <v>56</v>
      </c>
      <c r="AM590" s="119">
        <v>0</v>
      </c>
      <c r="AN590" s="119">
        <v>0</v>
      </c>
      <c r="AO590" s="119">
        <v>1</v>
      </c>
      <c r="AP590" s="119">
        <v>1</v>
      </c>
      <c r="AQ590" s="119">
        <v>0</v>
      </c>
      <c r="AR590" s="119">
        <v>0</v>
      </c>
      <c r="AS590" s="119">
        <v>0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119">
        <v>0</v>
      </c>
      <c r="AZ590" s="119">
        <v>0</v>
      </c>
      <c r="BA590" s="119">
        <v>0</v>
      </c>
      <c r="BB590" s="119">
        <v>0</v>
      </c>
      <c r="BC590" s="119">
        <v>0</v>
      </c>
      <c r="BD590" s="119">
        <v>0</v>
      </c>
      <c r="BE590" s="119">
        <v>0</v>
      </c>
      <c r="BF590" s="119">
        <v>0</v>
      </c>
      <c r="BG590" s="119">
        <v>0</v>
      </c>
      <c r="BH590" s="119">
        <v>14.6</v>
      </c>
      <c r="BI590" s="119" t="s">
        <v>55</v>
      </c>
      <c r="BJ590" s="119" t="s">
        <v>55</v>
      </c>
      <c r="BK590" s="119" t="s">
        <v>55</v>
      </c>
      <c r="BL590" s="119">
        <v>0</v>
      </c>
      <c r="BM590" s="119" t="s">
        <v>545</v>
      </c>
    </row>
    <row r="591" spans="1:65" s="119" customFormat="1" ht="11.4" x14ac:dyDescent="0.2">
      <c r="A591" s="119" t="s">
        <v>87</v>
      </c>
      <c r="B591" s="119">
        <v>2</v>
      </c>
      <c r="C591" s="119">
        <v>2</v>
      </c>
      <c r="D591" s="119">
        <v>0</v>
      </c>
      <c r="E591" s="119">
        <v>0</v>
      </c>
      <c r="F591" s="119">
        <v>0</v>
      </c>
      <c r="G591" s="119">
        <v>0</v>
      </c>
      <c r="H591" s="119">
        <v>0</v>
      </c>
      <c r="I591" s="119">
        <v>0</v>
      </c>
      <c r="J591" s="119">
        <v>0</v>
      </c>
      <c r="K591" s="119">
        <v>0</v>
      </c>
      <c r="L591" s="119">
        <v>0</v>
      </c>
      <c r="M591" s="119">
        <v>0</v>
      </c>
      <c r="N591" s="119">
        <v>0</v>
      </c>
      <c r="O591" s="119">
        <v>100</v>
      </c>
      <c r="P591" s="119">
        <v>0</v>
      </c>
      <c r="Q591" s="119">
        <v>0</v>
      </c>
      <c r="R591" s="119">
        <v>0</v>
      </c>
      <c r="S591" s="119">
        <v>0</v>
      </c>
      <c r="T591" s="119">
        <v>0</v>
      </c>
      <c r="U591" s="119">
        <v>0</v>
      </c>
      <c r="V591" s="119">
        <v>0</v>
      </c>
      <c r="W591" s="119">
        <v>0</v>
      </c>
      <c r="X591" s="119">
        <v>0</v>
      </c>
      <c r="Y591" s="119">
        <v>0</v>
      </c>
      <c r="Z591" s="119">
        <v>0</v>
      </c>
      <c r="AA591" s="119" t="s">
        <v>180</v>
      </c>
      <c r="AB591" s="119" t="s">
        <v>56</v>
      </c>
      <c r="AC591" s="119" t="s">
        <v>56</v>
      </c>
      <c r="AD591" s="119" t="s">
        <v>56</v>
      </c>
      <c r="AE591" s="119" t="s">
        <v>56</v>
      </c>
      <c r="AF591" s="119" t="s">
        <v>56</v>
      </c>
      <c r="AG591" s="119" t="s">
        <v>56</v>
      </c>
      <c r="AH591" s="119" t="s">
        <v>56</v>
      </c>
      <c r="AI591" s="119" t="s">
        <v>56</v>
      </c>
      <c r="AJ591" s="119" t="s">
        <v>56</v>
      </c>
      <c r="AK591" s="119" t="s">
        <v>56</v>
      </c>
      <c r="AL591" s="119" t="s">
        <v>56</v>
      </c>
      <c r="AM591" s="119">
        <v>0</v>
      </c>
      <c r="AN591" s="119">
        <v>0</v>
      </c>
      <c r="AO591" s="119">
        <v>0</v>
      </c>
      <c r="AP591" s="119">
        <v>0</v>
      </c>
      <c r="AQ591" s="119">
        <v>2</v>
      </c>
      <c r="AR591" s="119">
        <v>0</v>
      </c>
      <c r="AS591" s="119">
        <v>0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119">
        <v>0</v>
      </c>
      <c r="AZ591" s="119">
        <v>0</v>
      </c>
      <c r="BA591" s="119">
        <v>0</v>
      </c>
      <c r="BB591" s="119">
        <v>0</v>
      </c>
      <c r="BC591" s="119">
        <v>0</v>
      </c>
      <c r="BD591" s="119">
        <v>0</v>
      </c>
      <c r="BE591" s="119">
        <v>0</v>
      </c>
      <c r="BF591" s="119">
        <v>0</v>
      </c>
      <c r="BG591" s="119">
        <v>0</v>
      </c>
      <c r="BH591" s="119">
        <v>20.6</v>
      </c>
      <c r="BI591" s="119" t="s">
        <v>55</v>
      </c>
      <c r="BJ591" s="119" t="s">
        <v>55</v>
      </c>
      <c r="BK591" s="119" t="s">
        <v>55</v>
      </c>
      <c r="BL591" s="119">
        <v>0</v>
      </c>
      <c r="BM591" s="119" t="s">
        <v>544</v>
      </c>
    </row>
    <row r="592" spans="1:65" s="119" customFormat="1" ht="11.4" x14ac:dyDescent="0.2">
      <c r="A592" s="119" t="s">
        <v>87</v>
      </c>
      <c r="B592" s="119">
        <v>1</v>
      </c>
      <c r="C592" s="119">
        <v>0</v>
      </c>
      <c r="D592" s="119">
        <v>1</v>
      </c>
      <c r="E592" s="119">
        <v>0</v>
      </c>
      <c r="F592" s="119">
        <v>0</v>
      </c>
      <c r="G592" s="119">
        <v>0</v>
      </c>
      <c r="H592" s="119">
        <v>0</v>
      </c>
      <c r="I592" s="119">
        <v>0</v>
      </c>
      <c r="J592" s="119">
        <v>0</v>
      </c>
      <c r="K592" s="119">
        <v>0</v>
      </c>
      <c r="L592" s="119">
        <v>0</v>
      </c>
      <c r="M592" s="119">
        <v>0</v>
      </c>
      <c r="N592" s="119">
        <v>0</v>
      </c>
      <c r="O592" s="119">
        <v>0</v>
      </c>
      <c r="P592" s="119">
        <v>100</v>
      </c>
      <c r="Q592" s="119">
        <v>0</v>
      </c>
      <c r="R592" s="119">
        <v>0</v>
      </c>
      <c r="S592" s="119">
        <v>0</v>
      </c>
      <c r="T592" s="119">
        <v>0</v>
      </c>
      <c r="U592" s="119">
        <v>0</v>
      </c>
      <c r="V592" s="119">
        <v>0</v>
      </c>
      <c r="W592" s="119">
        <v>0</v>
      </c>
      <c r="X592" s="119">
        <v>0</v>
      </c>
      <c r="Y592" s="119">
        <v>0</v>
      </c>
      <c r="Z592" s="119">
        <v>0</v>
      </c>
      <c r="AA592" s="119" t="s">
        <v>56</v>
      </c>
      <c r="AB592" s="119" t="s">
        <v>568</v>
      </c>
      <c r="AC592" s="119" t="s">
        <v>56</v>
      </c>
      <c r="AD592" s="119" t="s">
        <v>56</v>
      </c>
      <c r="AE592" s="119" t="s">
        <v>56</v>
      </c>
      <c r="AF592" s="119" t="s">
        <v>56</v>
      </c>
      <c r="AG592" s="119" t="s">
        <v>56</v>
      </c>
      <c r="AH592" s="119" t="s">
        <v>56</v>
      </c>
      <c r="AI592" s="119" t="s">
        <v>56</v>
      </c>
      <c r="AJ592" s="119" t="s">
        <v>56</v>
      </c>
      <c r="AK592" s="119" t="s">
        <v>56</v>
      </c>
      <c r="AL592" s="119" t="s">
        <v>56</v>
      </c>
      <c r="AM592" s="119">
        <v>0</v>
      </c>
      <c r="AN592" s="119">
        <v>0</v>
      </c>
      <c r="AO592" s="119">
        <v>0</v>
      </c>
      <c r="AP592" s="119">
        <v>1</v>
      </c>
      <c r="AQ592" s="119">
        <v>0</v>
      </c>
      <c r="AR592" s="119">
        <v>0</v>
      </c>
      <c r="AS592" s="119">
        <v>0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119">
        <v>0</v>
      </c>
      <c r="AZ592" s="119">
        <v>0</v>
      </c>
      <c r="BA592" s="119">
        <v>0</v>
      </c>
      <c r="BB592" s="119">
        <v>0</v>
      </c>
      <c r="BC592" s="119">
        <v>0</v>
      </c>
      <c r="BD592" s="119">
        <v>0</v>
      </c>
      <c r="BE592" s="119">
        <v>0</v>
      </c>
      <c r="BF592" s="119">
        <v>0</v>
      </c>
      <c r="BG592" s="119">
        <v>0</v>
      </c>
      <c r="BH592" s="119">
        <v>16.600000000000001</v>
      </c>
      <c r="BI592" s="119" t="s">
        <v>55</v>
      </c>
      <c r="BJ592" s="119" t="s">
        <v>55</v>
      </c>
      <c r="BK592" s="119" t="s">
        <v>55</v>
      </c>
      <c r="BL592" s="119">
        <v>0</v>
      </c>
      <c r="BM592" s="119" t="s">
        <v>545</v>
      </c>
    </row>
    <row r="593" spans="1:65" s="119" customFormat="1" ht="11.4" x14ac:dyDescent="0.2">
      <c r="A593" s="119" t="s">
        <v>88</v>
      </c>
      <c r="B593" s="119">
        <v>3</v>
      </c>
      <c r="C593" s="119">
        <v>1</v>
      </c>
      <c r="D593" s="119">
        <v>2</v>
      </c>
      <c r="E593" s="119">
        <v>0</v>
      </c>
      <c r="F593" s="119">
        <v>0</v>
      </c>
      <c r="G593" s="119">
        <v>0</v>
      </c>
      <c r="H593" s="119">
        <v>0</v>
      </c>
      <c r="I593" s="119">
        <v>0</v>
      </c>
      <c r="J593" s="119">
        <v>0</v>
      </c>
      <c r="K593" s="119">
        <v>0</v>
      </c>
      <c r="L593" s="119">
        <v>0</v>
      </c>
      <c r="M593" s="119">
        <v>0</v>
      </c>
      <c r="N593" s="119">
        <v>0</v>
      </c>
      <c r="O593" s="119">
        <v>33.33</v>
      </c>
      <c r="P593" s="119">
        <v>66.67</v>
      </c>
      <c r="Q593" s="119">
        <v>0</v>
      </c>
      <c r="R593" s="119">
        <v>0</v>
      </c>
      <c r="S593" s="119">
        <v>0</v>
      </c>
      <c r="T593" s="119">
        <v>0</v>
      </c>
      <c r="U593" s="119">
        <v>0</v>
      </c>
      <c r="V593" s="119">
        <v>0</v>
      </c>
      <c r="W593" s="119">
        <v>0</v>
      </c>
      <c r="X593" s="119">
        <v>0</v>
      </c>
      <c r="Y593" s="119">
        <v>0</v>
      </c>
      <c r="Z593" s="119">
        <v>0</v>
      </c>
      <c r="AA593" s="119" t="s">
        <v>516</v>
      </c>
      <c r="AB593" s="119" t="s">
        <v>102</v>
      </c>
      <c r="AC593" s="119" t="s">
        <v>56</v>
      </c>
      <c r="AD593" s="119" t="s">
        <v>56</v>
      </c>
      <c r="AE593" s="119" t="s">
        <v>56</v>
      </c>
      <c r="AF593" s="119" t="s">
        <v>56</v>
      </c>
      <c r="AG593" s="119" t="s">
        <v>56</v>
      </c>
      <c r="AH593" s="119" t="s">
        <v>56</v>
      </c>
      <c r="AI593" s="119" t="s">
        <v>56</v>
      </c>
      <c r="AJ593" s="119" t="s">
        <v>56</v>
      </c>
      <c r="AK593" s="119" t="s">
        <v>56</v>
      </c>
      <c r="AL593" s="119" t="s">
        <v>56</v>
      </c>
      <c r="AM593" s="119">
        <v>0</v>
      </c>
      <c r="AN593" s="119">
        <v>0</v>
      </c>
      <c r="AO593" s="119">
        <v>0</v>
      </c>
      <c r="AP593" s="119">
        <v>3</v>
      </c>
      <c r="AQ593" s="119">
        <v>0</v>
      </c>
      <c r="AR593" s="119">
        <v>0</v>
      </c>
      <c r="AS593" s="119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119">
        <v>0</v>
      </c>
      <c r="AZ593" s="119">
        <v>0</v>
      </c>
      <c r="BA593" s="119">
        <v>0</v>
      </c>
      <c r="BB593" s="119">
        <v>0</v>
      </c>
      <c r="BC593" s="119">
        <v>0</v>
      </c>
      <c r="BD593" s="119">
        <v>0</v>
      </c>
      <c r="BE593" s="119">
        <v>0</v>
      </c>
      <c r="BF593" s="119">
        <v>0</v>
      </c>
      <c r="BG593" s="119">
        <v>0</v>
      </c>
      <c r="BH593" s="119">
        <v>17.399999999999999</v>
      </c>
      <c r="BI593" s="119" t="s">
        <v>55</v>
      </c>
      <c r="BJ593" s="119" t="s">
        <v>55</v>
      </c>
      <c r="BK593" s="119" t="s">
        <v>55</v>
      </c>
      <c r="BL593" s="119">
        <v>0</v>
      </c>
      <c r="BM593" s="119" t="s">
        <v>544</v>
      </c>
    </row>
    <row r="594" spans="1:65" s="119" customFormat="1" ht="11.4" x14ac:dyDescent="0.2">
      <c r="A594" s="119" t="s">
        <v>88</v>
      </c>
      <c r="B594" s="119">
        <v>3</v>
      </c>
      <c r="C594" s="119">
        <v>0</v>
      </c>
      <c r="D594" s="119">
        <v>3</v>
      </c>
      <c r="E594" s="119">
        <v>0</v>
      </c>
      <c r="F594" s="119">
        <v>0</v>
      </c>
      <c r="G594" s="119">
        <v>0</v>
      </c>
      <c r="H594" s="119">
        <v>0</v>
      </c>
      <c r="I594" s="119">
        <v>0</v>
      </c>
      <c r="J594" s="119">
        <v>0</v>
      </c>
      <c r="K594" s="119">
        <v>0</v>
      </c>
      <c r="L594" s="119">
        <v>0</v>
      </c>
      <c r="M594" s="119">
        <v>0</v>
      </c>
      <c r="N594" s="119">
        <v>0</v>
      </c>
      <c r="O594" s="119">
        <v>0</v>
      </c>
      <c r="P594" s="119">
        <v>100</v>
      </c>
      <c r="Q594" s="119">
        <v>0</v>
      </c>
      <c r="R594" s="119">
        <v>0</v>
      </c>
      <c r="S594" s="119">
        <v>0</v>
      </c>
      <c r="T594" s="119">
        <v>0</v>
      </c>
      <c r="U594" s="119">
        <v>0</v>
      </c>
      <c r="V594" s="119">
        <v>0</v>
      </c>
      <c r="W594" s="119">
        <v>0</v>
      </c>
      <c r="X594" s="119">
        <v>0</v>
      </c>
      <c r="Y594" s="119">
        <v>0</v>
      </c>
      <c r="Z594" s="119">
        <v>0</v>
      </c>
      <c r="AA594" s="119" t="s">
        <v>56</v>
      </c>
      <c r="AB594" s="119" t="s">
        <v>510</v>
      </c>
      <c r="AC594" s="119" t="s">
        <v>56</v>
      </c>
      <c r="AD594" s="119" t="s">
        <v>56</v>
      </c>
      <c r="AE594" s="119" t="s">
        <v>56</v>
      </c>
      <c r="AF594" s="119" t="s">
        <v>56</v>
      </c>
      <c r="AG594" s="119" t="s">
        <v>56</v>
      </c>
      <c r="AH594" s="119" t="s">
        <v>56</v>
      </c>
      <c r="AI594" s="119" t="s">
        <v>56</v>
      </c>
      <c r="AJ594" s="119" t="s">
        <v>56</v>
      </c>
      <c r="AK594" s="119" t="s">
        <v>56</v>
      </c>
      <c r="AL594" s="119" t="s">
        <v>56</v>
      </c>
      <c r="AM594" s="119">
        <v>0</v>
      </c>
      <c r="AN594" s="119">
        <v>1</v>
      </c>
      <c r="AO594" s="119">
        <v>0</v>
      </c>
      <c r="AP594" s="119">
        <v>1</v>
      </c>
      <c r="AQ594" s="119">
        <v>0</v>
      </c>
      <c r="AR594" s="119">
        <v>1</v>
      </c>
      <c r="AS594" s="119">
        <v>0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119">
        <v>0</v>
      </c>
      <c r="AZ594" s="119">
        <v>0</v>
      </c>
      <c r="BA594" s="119">
        <v>0</v>
      </c>
      <c r="BB594" s="119">
        <v>0</v>
      </c>
      <c r="BC594" s="119">
        <v>0</v>
      </c>
      <c r="BD594" s="119">
        <v>0</v>
      </c>
      <c r="BE594" s="119">
        <v>0</v>
      </c>
      <c r="BF594" s="119">
        <v>0</v>
      </c>
      <c r="BG594" s="119">
        <v>0</v>
      </c>
      <c r="BH594" s="119">
        <v>15.9</v>
      </c>
      <c r="BI594" s="119" t="s">
        <v>55</v>
      </c>
      <c r="BJ594" s="119" t="s">
        <v>55</v>
      </c>
      <c r="BK594" s="119" t="s">
        <v>55</v>
      </c>
      <c r="BL594" s="119">
        <v>0</v>
      </c>
      <c r="BM594" s="119" t="s">
        <v>545</v>
      </c>
    </row>
    <row r="595" spans="1:65" s="119" customFormat="1" ht="11.4" x14ac:dyDescent="0.2">
      <c r="A595" s="119" t="s">
        <v>89</v>
      </c>
      <c r="B595" s="119">
        <v>4</v>
      </c>
      <c r="C595" s="119">
        <v>2</v>
      </c>
      <c r="D595" s="119">
        <v>2</v>
      </c>
      <c r="E595" s="119">
        <v>0</v>
      </c>
      <c r="F595" s="119">
        <v>0</v>
      </c>
      <c r="G595" s="119">
        <v>0</v>
      </c>
      <c r="H595" s="119">
        <v>0</v>
      </c>
      <c r="I595" s="119">
        <v>0</v>
      </c>
      <c r="J595" s="119">
        <v>0</v>
      </c>
      <c r="K595" s="119">
        <v>0</v>
      </c>
      <c r="L595" s="119">
        <v>0</v>
      </c>
      <c r="M595" s="119">
        <v>0</v>
      </c>
      <c r="N595" s="119">
        <v>0</v>
      </c>
      <c r="O595" s="119">
        <v>50</v>
      </c>
      <c r="P595" s="119">
        <v>50</v>
      </c>
      <c r="Q595" s="119">
        <v>0</v>
      </c>
      <c r="R595" s="119">
        <v>0</v>
      </c>
      <c r="S595" s="119">
        <v>0</v>
      </c>
      <c r="T595" s="119">
        <v>0</v>
      </c>
      <c r="U595" s="119">
        <v>0</v>
      </c>
      <c r="V595" s="119">
        <v>0</v>
      </c>
      <c r="W595" s="119">
        <v>0</v>
      </c>
      <c r="X595" s="119">
        <v>0</v>
      </c>
      <c r="Y595" s="119">
        <v>0</v>
      </c>
      <c r="Z595" s="119">
        <v>0</v>
      </c>
      <c r="AA595" s="119" t="s">
        <v>429</v>
      </c>
      <c r="AB595" s="119" t="s">
        <v>133</v>
      </c>
      <c r="AC595" s="119" t="s">
        <v>56</v>
      </c>
      <c r="AD595" s="119" t="s">
        <v>56</v>
      </c>
      <c r="AE595" s="119" t="s">
        <v>56</v>
      </c>
      <c r="AF595" s="119" t="s">
        <v>56</v>
      </c>
      <c r="AG595" s="119" t="s">
        <v>56</v>
      </c>
      <c r="AH595" s="119" t="s">
        <v>56</v>
      </c>
      <c r="AI595" s="119" t="s">
        <v>56</v>
      </c>
      <c r="AJ595" s="119" t="s">
        <v>56</v>
      </c>
      <c r="AK595" s="119" t="s">
        <v>56</v>
      </c>
      <c r="AL595" s="119" t="s">
        <v>56</v>
      </c>
      <c r="AM595" s="119">
        <v>0</v>
      </c>
      <c r="AN595" s="119">
        <v>0</v>
      </c>
      <c r="AO595" s="119">
        <v>1</v>
      </c>
      <c r="AP595" s="119">
        <v>1</v>
      </c>
      <c r="AQ595" s="119">
        <v>2</v>
      </c>
      <c r="AR595" s="119">
        <v>0</v>
      </c>
      <c r="AS595" s="119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119">
        <v>0</v>
      </c>
      <c r="AZ595" s="119">
        <v>0</v>
      </c>
      <c r="BA595" s="119">
        <v>0</v>
      </c>
      <c r="BB595" s="119">
        <v>0</v>
      </c>
      <c r="BC595" s="119">
        <v>0</v>
      </c>
      <c r="BD595" s="119">
        <v>0</v>
      </c>
      <c r="BE595" s="119">
        <v>0</v>
      </c>
      <c r="BF595" s="119">
        <v>0</v>
      </c>
      <c r="BG595" s="119">
        <v>0</v>
      </c>
      <c r="BH595" s="119">
        <v>20.3</v>
      </c>
      <c r="BI595" s="119" t="s">
        <v>55</v>
      </c>
      <c r="BJ595" s="119" t="s">
        <v>55</v>
      </c>
      <c r="BK595" s="119" t="s">
        <v>55</v>
      </c>
      <c r="BL595" s="119">
        <v>0</v>
      </c>
      <c r="BM595" s="119" t="s">
        <v>544</v>
      </c>
    </row>
    <row r="596" spans="1:65" s="119" customFormat="1" ht="11.4" x14ac:dyDescent="0.2">
      <c r="A596" s="119" t="s">
        <v>89</v>
      </c>
      <c r="B596" s="119">
        <v>5</v>
      </c>
      <c r="C596" s="119">
        <v>0</v>
      </c>
      <c r="D596" s="119">
        <v>4</v>
      </c>
      <c r="E596" s="119">
        <v>0</v>
      </c>
      <c r="F596" s="119">
        <v>1</v>
      </c>
      <c r="G596" s="119">
        <v>0</v>
      </c>
      <c r="H596" s="119">
        <v>0</v>
      </c>
      <c r="I596" s="119">
        <v>0</v>
      </c>
      <c r="J596" s="119">
        <v>0</v>
      </c>
      <c r="K596" s="119">
        <v>0</v>
      </c>
      <c r="L596" s="119">
        <v>0</v>
      </c>
      <c r="M596" s="119">
        <v>0</v>
      </c>
      <c r="N596" s="119">
        <v>0</v>
      </c>
      <c r="O596" s="119">
        <v>0</v>
      </c>
      <c r="P596" s="119">
        <v>80</v>
      </c>
      <c r="Q596" s="119">
        <v>0</v>
      </c>
      <c r="R596" s="119">
        <v>20</v>
      </c>
      <c r="S596" s="119">
        <v>0</v>
      </c>
      <c r="T596" s="119">
        <v>0</v>
      </c>
      <c r="U596" s="119">
        <v>0</v>
      </c>
      <c r="V596" s="119">
        <v>0</v>
      </c>
      <c r="W596" s="119">
        <v>0</v>
      </c>
      <c r="X596" s="119">
        <v>0</v>
      </c>
      <c r="Y596" s="119">
        <v>0</v>
      </c>
      <c r="Z596" s="119">
        <v>0</v>
      </c>
      <c r="AA596" s="119" t="s">
        <v>56</v>
      </c>
      <c r="AB596" s="119" t="s">
        <v>490</v>
      </c>
      <c r="AC596" s="119" t="s">
        <v>56</v>
      </c>
      <c r="AD596" s="119" t="s">
        <v>431</v>
      </c>
      <c r="AE596" s="119" t="s">
        <v>56</v>
      </c>
      <c r="AF596" s="119" t="s">
        <v>56</v>
      </c>
      <c r="AG596" s="119" t="s">
        <v>56</v>
      </c>
      <c r="AH596" s="119" t="s">
        <v>56</v>
      </c>
      <c r="AI596" s="119" t="s">
        <v>56</v>
      </c>
      <c r="AJ596" s="119" t="s">
        <v>56</v>
      </c>
      <c r="AK596" s="119" t="s">
        <v>56</v>
      </c>
      <c r="AL596" s="119" t="s">
        <v>56</v>
      </c>
      <c r="AM596" s="119">
        <v>0</v>
      </c>
      <c r="AN596" s="119">
        <v>0</v>
      </c>
      <c r="AO596" s="119">
        <v>4</v>
      </c>
      <c r="AP596" s="119">
        <v>0</v>
      </c>
      <c r="AQ596" s="119">
        <v>1</v>
      </c>
      <c r="AR596" s="119">
        <v>0</v>
      </c>
      <c r="AS596" s="119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119">
        <v>0</v>
      </c>
      <c r="AZ596" s="119">
        <v>0</v>
      </c>
      <c r="BA596" s="119">
        <v>0</v>
      </c>
      <c r="BB596" s="119">
        <v>0</v>
      </c>
      <c r="BC596" s="119">
        <v>0</v>
      </c>
      <c r="BD596" s="119">
        <v>0</v>
      </c>
      <c r="BE596" s="119">
        <v>0</v>
      </c>
      <c r="BF596" s="119">
        <v>0</v>
      </c>
      <c r="BG596" s="119">
        <v>0</v>
      </c>
      <c r="BH596" s="119">
        <v>13.3</v>
      </c>
      <c r="BI596" s="119" t="s">
        <v>55</v>
      </c>
      <c r="BJ596" s="119" t="s">
        <v>55</v>
      </c>
      <c r="BK596" s="119" t="s">
        <v>55</v>
      </c>
      <c r="BL596" s="119">
        <v>0</v>
      </c>
      <c r="BM596" s="119" t="s">
        <v>545</v>
      </c>
    </row>
    <row r="597" spans="1:65" s="119" customFormat="1" ht="11.4" x14ac:dyDescent="0.2">
      <c r="A597" s="119" t="s">
        <v>90</v>
      </c>
      <c r="B597" s="119">
        <v>3</v>
      </c>
      <c r="C597" s="119">
        <v>1</v>
      </c>
      <c r="D597" s="119">
        <v>2</v>
      </c>
      <c r="E597" s="119">
        <v>0</v>
      </c>
      <c r="F597" s="119">
        <v>0</v>
      </c>
      <c r="G597" s="119">
        <v>0</v>
      </c>
      <c r="H597" s="119">
        <v>0</v>
      </c>
      <c r="I597" s="119">
        <v>0</v>
      </c>
      <c r="J597" s="119">
        <v>0</v>
      </c>
      <c r="K597" s="119">
        <v>0</v>
      </c>
      <c r="L597" s="119">
        <v>0</v>
      </c>
      <c r="M597" s="119">
        <v>0</v>
      </c>
      <c r="N597" s="119">
        <v>0</v>
      </c>
      <c r="O597" s="119">
        <v>33.33</v>
      </c>
      <c r="P597" s="119">
        <v>66.67</v>
      </c>
      <c r="Q597" s="119">
        <v>0</v>
      </c>
      <c r="R597" s="119">
        <v>0</v>
      </c>
      <c r="S597" s="119">
        <v>0</v>
      </c>
      <c r="T597" s="119">
        <v>0</v>
      </c>
      <c r="U597" s="119">
        <v>0</v>
      </c>
      <c r="V597" s="119">
        <v>0</v>
      </c>
      <c r="W597" s="119">
        <v>0</v>
      </c>
      <c r="X597" s="119">
        <v>0</v>
      </c>
      <c r="Y597" s="119">
        <v>0</v>
      </c>
      <c r="Z597" s="119">
        <v>0</v>
      </c>
      <c r="AA597" s="119" t="s">
        <v>440</v>
      </c>
      <c r="AB597" s="119" t="s">
        <v>525</v>
      </c>
      <c r="AC597" s="119" t="s">
        <v>56</v>
      </c>
      <c r="AD597" s="119" t="s">
        <v>56</v>
      </c>
      <c r="AE597" s="119" t="s">
        <v>56</v>
      </c>
      <c r="AF597" s="119" t="s">
        <v>56</v>
      </c>
      <c r="AG597" s="119" t="s">
        <v>56</v>
      </c>
      <c r="AH597" s="119" t="s">
        <v>56</v>
      </c>
      <c r="AI597" s="119" t="s">
        <v>56</v>
      </c>
      <c r="AJ597" s="119" t="s">
        <v>56</v>
      </c>
      <c r="AK597" s="119" t="s">
        <v>56</v>
      </c>
      <c r="AL597" s="119" t="s">
        <v>56</v>
      </c>
      <c r="AM597" s="119">
        <v>0</v>
      </c>
      <c r="AN597" s="119">
        <v>0</v>
      </c>
      <c r="AO597" s="119">
        <v>0</v>
      </c>
      <c r="AP597" s="119">
        <v>2</v>
      </c>
      <c r="AQ597" s="119">
        <v>1</v>
      </c>
      <c r="AR597" s="119">
        <v>0</v>
      </c>
      <c r="AS597" s="119">
        <v>0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119">
        <v>0</v>
      </c>
      <c r="AZ597" s="119">
        <v>0</v>
      </c>
      <c r="BA597" s="119">
        <v>0</v>
      </c>
      <c r="BB597" s="119">
        <v>0</v>
      </c>
      <c r="BC597" s="119">
        <v>0</v>
      </c>
      <c r="BD597" s="119">
        <v>0</v>
      </c>
      <c r="BE597" s="119">
        <v>0</v>
      </c>
      <c r="BF597" s="119">
        <v>0</v>
      </c>
      <c r="BG597" s="119">
        <v>0</v>
      </c>
      <c r="BH597" s="119">
        <v>17.100000000000001</v>
      </c>
      <c r="BI597" s="119" t="s">
        <v>55</v>
      </c>
      <c r="BJ597" s="119" t="s">
        <v>55</v>
      </c>
      <c r="BK597" s="119" t="s">
        <v>55</v>
      </c>
      <c r="BL597" s="119">
        <v>0</v>
      </c>
      <c r="BM597" s="119" t="s">
        <v>544</v>
      </c>
    </row>
    <row r="598" spans="1:65" s="119" customFormat="1" ht="11.4" x14ac:dyDescent="0.2">
      <c r="A598" s="119" t="s">
        <v>90</v>
      </c>
      <c r="B598" s="119">
        <v>7</v>
      </c>
      <c r="C598" s="119">
        <v>2</v>
      </c>
      <c r="D598" s="119">
        <v>5</v>
      </c>
      <c r="E598" s="119">
        <v>0</v>
      </c>
      <c r="F598" s="119">
        <v>0</v>
      </c>
      <c r="G598" s="119">
        <v>0</v>
      </c>
      <c r="H598" s="119">
        <v>0</v>
      </c>
      <c r="I598" s="119">
        <v>0</v>
      </c>
      <c r="J598" s="119">
        <v>0</v>
      </c>
      <c r="K598" s="119">
        <v>0</v>
      </c>
      <c r="L598" s="119">
        <v>0</v>
      </c>
      <c r="M598" s="119">
        <v>0</v>
      </c>
      <c r="N598" s="119">
        <v>0</v>
      </c>
      <c r="O598" s="119">
        <v>28.57</v>
      </c>
      <c r="P598" s="119">
        <v>71.430000000000007</v>
      </c>
      <c r="Q598" s="119">
        <v>0</v>
      </c>
      <c r="R598" s="119">
        <v>0</v>
      </c>
      <c r="S598" s="119">
        <v>0</v>
      </c>
      <c r="T598" s="119">
        <v>0</v>
      </c>
      <c r="U598" s="119">
        <v>0</v>
      </c>
      <c r="V598" s="119">
        <v>0</v>
      </c>
      <c r="W598" s="119">
        <v>0</v>
      </c>
      <c r="X598" s="119">
        <v>0</v>
      </c>
      <c r="Y598" s="119">
        <v>0</v>
      </c>
      <c r="Z598" s="119">
        <v>0</v>
      </c>
      <c r="AA598" s="119" t="s">
        <v>538</v>
      </c>
      <c r="AB598" s="119" t="s">
        <v>502</v>
      </c>
      <c r="AC598" s="119" t="s">
        <v>56</v>
      </c>
      <c r="AD598" s="119" t="s">
        <v>56</v>
      </c>
      <c r="AE598" s="119" t="s">
        <v>56</v>
      </c>
      <c r="AF598" s="119" t="s">
        <v>56</v>
      </c>
      <c r="AG598" s="119" t="s">
        <v>56</v>
      </c>
      <c r="AH598" s="119" t="s">
        <v>56</v>
      </c>
      <c r="AI598" s="119" t="s">
        <v>56</v>
      </c>
      <c r="AJ598" s="119" t="s">
        <v>56</v>
      </c>
      <c r="AK598" s="119" t="s">
        <v>56</v>
      </c>
      <c r="AL598" s="119" t="s">
        <v>56</v>
      </c>
      <c r="AM598" s="119">
        <v>0</v>
      </c>
      <c r="AN598" s="119">
        <v>2</v>
      </c>
      <c r="AO598" s="119">
        <v>3</v>
      </c>
      <c r="AP598" s="119">
        <v>2</v>
      </c>
      <c r="AQ598" s="119">
        <v>0</v>
      </c>
      <c r="AR598" s="119">
        <v>0</v>
      </c>
      <c r="AS598" s="119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119">
        <v>0</v>
      </c>
      <c r="AZ598" s="119">
        <v>0</v>
      </c>
      <c r="BA598" s="119">
        <v>0</v>
      </c>
      <c r="BB598" s="119">
        <v>0</v>
      </c>
      <c r="BC598" s="119">
        <v>0</v>
      </c>
      <c r="BD598" s="119">
        <v>0</v>
      </c>
      <c r="BE598" s="119">
        <v>0</v>
      </c>
      <c r="BF598" s="119">
        <v>0</v>
      </c>
      <c r="BG598" s="119">
        <v>0</v>
      </c>
      <c r="BH598" s="119">
        <v>12.7</v>
      </c>
      <c r="BI598" s="119" t="s">
        <v>55</v>
      </c>
      <c r="BJ598" s="119" t="s">
        <v>55</v>
      </c>
      <c r="BK598" s="119" t="s">
        <v>55</v>
      </c>
      <c r="BL598" s="119">
        <v>0</v>
      </c>
      <c r="BM598" s="119" t="s">
        <v>545</v>
      </c>
    </row>
    <row r="599" spans="1:65" s="119" customFormat="1" ht="11.4" x14ac:dyDescent="0.2">
      <c r="A599" s="119" t="s">
        <v>91</v>
      </c>
      <c r="B599" s="119">
        <v>2</v>
      </c>
      <c r="C599" s="119">
        <v>1</v>
      </c>
      <c r="D599" s="119">
        <v>1</v>
      </c>
      <c r="E599" s="119">
        <v>0</v>
      </c>
      <c r="F599" s="119">
        <v>0</v>
      </c>
      <c r="G599" s="119">
        <v>0</v>
      </c>
      <c r="H599" s="119">
        <v>0</v>
      </c>
      <c r="I599" s="119">
        <v>0</v>
      </c>
      <c r="J599" s="119">
        <v>0</v>
      </c>
      <c r="K599" s="119">
        <v>0</v>
      </c>
      <c r="L599" s="119">
        <v>0</v>
      </c>
      <c r="M599" s="119">
        <v>0</v>
      </c>
      <c r="N599" s="119">
        <v>0</v>
      </c>
      <c r="O599" s="119">
        <v>50</v>
      </c>
      <c r="P599" s="119">
        <v>50</v>
      </c>
      <c r="Q599" s="119">
        <v>0</v>
      </c>
      <c r="R599" s="119">
        <v>0</v>
      </c>
      <c r="S599" s="119">
        <v>0</v>
      </c>
      <c r="T599" s="119">
        <v>0</v>
      </c>
      <c r="U599" s="119">
        <v>0</v>
      </c>
      <c r="V599" s="119">
        <v>0</v>
      </c>
      <c r="W599" s="119">
        <v>0</v>
      </c>
      <c r="X599" s="119">
        <v>0</v>
      </c>
      <c r="Y599" s="119">
        <v>0</v>
      </c>
      <c r="Z599" s="119">
        <v>0</v>
      </c>
      <c r="AA599" s="119" t="s">
        <v>249</v>
      </c>
      <c r="AB599" s="119" t="s">
        <v>182</v>
      </c>
      <c r="AC599" s="119" t="s">
        <v>56</v>
      </c>
      <c r="AD599" s="119" t="s">
        <v>56</v>
      </c>
      <c r="AE599" s="119" t="s">
        <v>56</v>
      </c>
      <c r="AF599" s="119" t="s">
        <v>56</v>
      </c>
      <c r="AG599" s="119" t="s">
        <v>56</v>
      </c>
      <c r="AH599" s="119" t="s">
        <v>56</v>
      </c>
      <c r="AI599" s="119" t="s">
        <v>56</v>
      </c>
      <c r="AJ599" s="119" t="s">
        <v>56</v>
      </c>
      <c r="AK599" s="119" t="s">
        <v>56</v>
      </c>
      <c r="AL599" s="119" t="s">
        <v>56</v>
      </c>
      <c r="AM599" s="119">
        <v>0</v>
      </c>
      <c r="AN599" s="119">
        <v>0</v>
      </c>
      <c r="AO599" s="119">
        <v>1</v>
      </c>
      <c r="AP599" s="119">
        <v>1</v>
      </c>
      <c r="AQ599" s="119">
        <v>0</v>
      </c>
      <c r="AR599" s="119">
        <v>0</v>
      </c>
      <c r="AS599" s="119">
        <v>0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119">
        <v>0</v>
      </c>
      <c r="AZ599" s="119">
        <v>0</v>
      </c>
      <c r="BA599" s="119">
        <v>0</v>
      </c>
      <c r="BB599" s="119">
        <v>0</v>
      </c>
      <c r="BC599" s="119">
        <v>0</v>
      </c>
      <c r="BD599" s="119">
        <v>0</v>
      </c>
      <c r="BE599" s="119">
        <v>0</v>
      </c>
      <c r="BF599" s="119">
        <v>0</v>
      </c>
      <c r="BG599" s="119">
        <v>0</v>
      </c>
      <c r="BH599" s="119">
        <v>16.2</v>
      </c>
      <c r="BI599" s="119" t="s">
        <v>55</v>
      </c>
      <c r="BJ599" s="119" t="s">
        <v>55</v>
      </c>
      <c r="BK599" s="119" t="s">
        <v>55</v>
      </c>
      <c r="BL599" s="119">
        <v>0</v>
      </c>
      <c r="BM599" s="119" t="s">
        <v>544</v>
      </c>
    </row>
    <row r="600" spans="1:65" s="119" customFormat="1" ht="11.4" x14ac:dyDescent="0.2">
      <c r="A600" s="119" t="s">
        <v>91</v>
      </c>
      <c r="B600" s="119">
        <v>1</v>
      </c>
      <c r="C600" s="119">
        <v>0</v>
      </c>
      <c r="D600" s="119">
        <v>1</v>
      </c>
      <c r="E600" s="119">
        <v>0</v>
      </c>
      <c r="F600" s="119">
        <v>0</v>
      </c>
      <c r="G600" s="119">
        <v>0</v>
      </c>
      <c r="H600" s="119">
        <v>0</v>
      </c>
      <c r="I600" s="119">
        <v>0</v>
      </c>
      <c r="J600" s="119">
        <v>0</v>
      </c>
      <c r="K600" s="119">
        <v>0</v>
      </c>
      <c r="L600" s="119">
        <v>0</v>
      </c>
      <c r="M600" s="119">
        <v>0</v>
      </c>
      <c r="N600" s="119">
        <v>0</v>
      </c>
      <c r="O600" s="119">
        <v>0</v>
      </c>
      <c r="P600" s="119">
        <v>100</v>
      </c>
      <c r="Q600" s="119">
        <v>0</v>
      </c>
      <c r="R600" s="119">
        <v>0</v>
      </c>
      <c r="S600" s="119">
        <v>0</v>
      </c>
      <c r="T600" s="119">
        <v>0</v>
      </c>
      <c r="U600" s="119">
        <v>0</v>
      </c>
      <c r="V600" s="119">
        <v>0</v>
      </c>
      <c r="W600" s="119">
        <v>0</v>
      </c>
      <c r="X600" s="119">
        <v>0</v>
      </c>
      <c r="Y600" s="119">
        <v>0</v>
      </c>
      <c r="Z600" s="119">
        <v>0</v>
      </c>
      <c r="AA600" s="119" t="s">
        <v>56</v>
      </c>
      <c r="AB600" s="119" t="s">
        <v>511</v>
      </c>
      <c r="AC600" s="119" t="s">
        <v>56</v>
      </c>
      <c r="AD600" s="119" t="s">
        <v>56</v>
      </c>
      <c r="AE600" s="119" t="s">
        <v>56</v>
      </c>
      <c r="AF600" s="119" t="s">
        <v>56</v>
      </c>
      <c r="AG600" s="119" t="s">
        <v>56</v>
      </c>
      <c r="AH600" s="119" t="s">
        <v>56</v>
      </c>
      <c r="AI600" s="119" t="s">
        <v>56</v>
      </c>
      <c r="AJ600" s="119" t="s">
        <v>56</v>
      </c>
      <c r="AK600" s="119" t="s">
        <v>56</v>
      </c>
      <c r="AL600" s="119" t="s">
        <v>56</v>
      </c>
      <c r="AM600" s="119">
        <v>0</v>
      </c>
      <c r="AN600" s="119">
        <v>0</v>
      </c>
      <c r="AO600" s="119">
        <v>0</v>
      </c>
      <c r="AP600" s="119">
        <v>1</v>
      </c>
      <c r="AQ600" s="119">
        <v>0</v>
      </c>
      <c r="AR600" s="119">
        <v>0</v>
      </c>
      <c r="AS600" s="119">
        <v>0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119">
        <v>0</v>
      </c>
      <c r="AZ600" s="119">
        <v>0</v>
      </c>
      <c r="BA600" s="119">
        <v>0</v>
      </c>
      <c r="BB600" s="119">
        <v>0</v>
      </c>
      <c r="BC600" s="119">
        <v>0</v>
      </c>
      <c r="BD600" s="119">
        <v>0</v>
      </c>
      <c r="BE600" s="119">
        <v>0</v>
      </c>
      <c r="BF600" s="119">
        <v>0</v>
      </c>
      <c r="BG600" s="119">
        <v>0</v>
      </c>
      <c r="BH600" s="119">
        <v>16.399999999999999</v>
      </c>
      <c r="BI600" s="119" t="s">
        <v>55</v>
      </c>
      <c r="BJ600" s="119" t="s">
        <v>55</v>
      </c>
      <c r="BK600" s="119" t="s">
        <v>55</v>
      </c>
      <c r="BL600" s="119">
        <v>0</v>
      </c>
      <c r="BM600" s="119" t="s">
        <v>545</v>
      </c>
    </row>
    <row r="601" spans="1:65" s="119" customFormat="1" ht="11.4" x14ac:dyDescent="0.2">
      <c r="A601" s="119" t="s">
        <v>92</v>
      </c>
      <c r="B601" s="119">
        <v>7</v>
      </c>
      <c r="C601" s="119">
        <v>1</v>
      </c>
      <c r="D601" s="119">
        <v>6</v>
      </c>
      <c r="E601" s="119">
        <v>0</v>
      </c>
      <c r="F601" s="119">
        <v>0</v>
      </c>
      <c r="G601" s="119">
        <v>0</v>
      </c>
      <c r="H601" s="119">
        <v>0</v>
      </c>
      <c r="I601" s="119">
        <v>0</v>
      </c>
      <c r="J601" s="119">
        <v>0</v>
      </c>
      <c r="K601" s="119">
        <v>0</v>
      </c>
      <c r="L601" s="119">
        <v>0</v>
      </c>
      <c r="M601" s="119">
        <v>0</v>
      </c>
      <c r="N601" s="119">
        <v>0</v>
      </c>
      <c r="O601" s="119">
        <v>14.29</v>
      </c>
      <c r="P601" s="119">
        <v>85.71</v>
      </c>
      <c r="Q601" s="119">
        <v>0</v>
      </c>
      <c r="R601" s="119">
        <v>0</v>
      </c>
      <c r="S601" s="119">
        <v>0</v>
      </c>
      <c r="T601" s="119">
        <v>0</v>
      </c>
      <c r="U601" s="119">
        <v>0</v>
      </c>
      <c r="V601" s="119">
        <v>0</v>
      </c>
      <c r="W601" s="119">
        <v>0</v>
      </c>
      <c r="X601" s="119">
        <v>0</v>
      </c>
      <c r="Y601" s="119">
        <v>0</v>
      </c>
      <c r="Z601" s="119">
        <v>0</v>
      </c>
      <c r="AA601" s="119" t="s">
        <v>185</v>
      </c>
      <c r="AB601" s="119" t="s">
        <v>492</v>
      </c>
      <c r="AC601" s="119" t="s">
        <v>56</v>
      </c>
      <c r="AD601" s="119" t="s">
        <v>56</v>
      </c>
      <c r="AE601" s="119" t="s">
        <v>56</v>
      </c>
      <c r="AF601" s="119" t="s">
        <v>56</v>
      </c>
      <c r="AG601" s="119" t="s">
        <v>56</v>
      </c>
      <c r="AH601" s="119" t="s">
        <v>56</v>
      </c>
      <c r="AI601" s="119" t="s">
        <v>56</v>
      </c>
      <c r="AJ601" s="119" t="s">
        <v>56</v>
      </c>
      <c r="AK601" s="119" t="s">
        <v>56</v>
      </c>
      <c r="AL601" s="119" t="s">
        <v>56</v>
      </c>
      <c r="AM601" s="119">
        <v>0</v>
      </c>
      <c r="AN601" s="119">
        <v>0</v>
      </c>
      <c r="AO601" s="119">
        <v>1</v>
      </c>
      <c r="AP601" s="119">
        <v>4</v>
      </c>
      <c r="AQ601" s="119">
        <v>2</v>
      </c>
      <c r="AR601" s="119">
        <v>0</v>
      </c>
      <c r="AS601" s="119">
        <v>0</v>
      </c>
      <c r="AT601" s="119">
        <v>0</v>
      </c>
      <c r="AU601" s="119">
        <v>0</v>
      </c>
      <c r="AV601" s="119">
        <v>0</v>
      </c>
      <c r="AW601" s="119">
        <v>0</v>
      </c>
      <c r="AX601" s="119">
        <v>0</v>
      </c>
      <c r="AY601" s="119">
        <v>0</v>
      </c>
      <c r="AZ601" s="119">
        <v>0</v>
      </c>
      <c r="BA601" s="119">
        <v>0</v>
      </c>
      <c r="BB601" s="119">
        <v>0</v>
      </c>
      <c r="BC601" s="119">
        <v>0</v>
      </c>
      <c r="BD601" s="119">
        <v>0</v>
      </c>
      <c r="BE601" s="119">
        <v>0</v>
      </c>
      <c r="BF601" s="119">
        <v>0</v>
      </c>
      <c r="BG601" s="119">
        <v>0</v>
      </c>
      <c r="BH601" s="119">
        <v>17.899999999999999</v>
      </c>
      <c r="BI601" s="119" t="s">
        <v>55</v>
      </c>
      <c r="BJ601" s="119" t="s">
        <v>55</v>
      </c>
      <c r="BK601" s="119" t="s">
        <v>55</v>
      </c>
      <c r="BL601" s="119">
        <v>0</v>
      </c>
      <c r="BM601" s="119" t="s">
        <v>544</v>
      </c>
    </row>
    <row r="602" spans="1:65" s="119" customFormat="1" ht="11.4" x14ac:dyDescent="0.2">
      <c r="A602" s="119" t="s">
        <v>92</v>
      </c>
      <c r="B602" s="119">
        <v>11</v>
      </c>
      <c r="C602" s="119">
        <v>2</v>
      </c>
      <c r="D602" s="119">
        <v>9</v>
      </c>
      <c r="E602" s="119">
        <v>0</v>
      </c>
      <c r="F602" s="119">
        <v>0</v>
      </c>
      <c r="G602" s="119">
        <v>0</v>
      </c>
      <c r="H602" s="119">
        <v>0</v>
      </c>
      <c r="I602" s="119">
        <v>0</v>
      </c>
      <c r="J602" s="119">
        <v>0</v>
      </c>
      <c r="K602" s="119">
        <v>0</v>
      </c>
      <c r="L602" s="119">
        <v>0</v>
      </c>
      <c r="M602" s="119">
        <v>0</v>
      </c>
      <c r="N602" s="119">
        <v>0</v>
      </c>
      <c r="O602" s="119">
        <v>18.18</v>
      </c>
      <c r="P602" s="119">
        <v>81.819999999999993</v>
      </c>
      <c r="Q602" s="119">
        <v>0</v>
      </c>
      <c r="R602" s="119">
        <v>0</v>
      </c>
      <c r="S602" s="119">
        <v>0</v>
      </c>
      <c r="T602" s="119">
        <v>0</v>
      </c>
      <c r="U602" s="119">
        <v>0</v>
      </c>
      <c r="V602" s="119">
        <v>0</v>
      </c>
      <c r="W602" s="119">
        <v>0</v>
      </c>
      <c r="X602" s="119">
        <v>0</v>
      </c>
      <c r="Y602" s="119">
        <v>0</v>
      </c>
      <c r="Z602" s="119">
        <v>0</v>
      </c>
      <c r="AA602" s="119" t="s">
        <v>524</v>
      </c>
      <c r="AB602" s="119" t="s">
        <v>187</v>
      </c>
      <c r="AC602" s="119" t="s">
        <v>56</v>
      </c>
      <c r="AD602" s="119" t="s">
        <v>56</v>
      </c>
      <c r="AE602" s="119" t="s">
        <v>56</v>
      </c>
      <c r="AF602" s="119" t="s">
        <v>56</v>
      </c>
      <c r="AG602" s="119" t="s">
        <v>56</v>
      </c>
      <c r="AH602" s="119" t="s">
        <v>56</v>
      </c>
      <c r="AI602" s="119" t="s">
        <v>56</v>
      </c>
      <c r="AJ602" s="119" t="s">
        <v>56</v>
      </c>
      <c r="AK602" s="119" t="s">
        <v>56</v>
      </c>
      <c r="AL602" s="119" t="s">
        <v>56</v>
      </c>
      <c r="AM602" s="119">
        <v>0</v>
      </c>
      <c r="AN602" s="119">
        <v>0</v>
      </c>
      <c r="AO602" s="119">
        <v>4</v>
      </c>
      <c r="AP602" s="119">
        <v>3</v>
      </c>
      <c r="AQ602" s="119">
        <v>2</v>
      </c>
      <c r="AR602" s="119">
        <v>2</v>
      </c>
      <c r="AS602" s="119">
        <v>0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119">
        <v>0</v>
      </c>
      <c r="AZ602" s="119">
        <v>0</v>
      </c>
      <c r="BA602" s="119">
        <v>0</v>
      </c>
      <c r="BB602" s="119">
        <v>0</v>
      </c>
      <c r="BC602" s="119">
        <v>0</v>
      </c>
      <c r="BD602" s="119">
        <v>0</v>
      </c>
      <c r="BE602" s="119">
        <v>0</v>
      </c>
      <c r="BF602" s="119">
        <v>0</v>
      </c>
      <c r="BG602" s="119">
        <v>0</v>
      </c>
      <c r="BH602" s="119">
        <v>18</v>
      </c>
      <c r="BI602" s="119">
        <v>18.2</v>
      </c>
      <c r="BJ602" s="119">
        <v>27.4</v>
      </c>
      <c r="BK602" s="119">
        <v>29.2</v>
      </c>
      <c r="BL602" s="119">
        <v>0</v>
      </c>
      <c r="BM602" s="119" t="s">
        <v>545</v>
      </c>
    </row>
    <row r="603" spans="1:65" s="119" customFormat="1" ht="11.4" x14ac:dyDescent="0.2">
      <c r="A603" s="119" t="s">
        <v>93</v>
      </c>
      <c r="B603" s="119">
        <v>7</v>
      </c>
      <c r="C603" s="119">
        <v>3</v>
      </c>
      <c r="D603" s="119">
        <v>4</v>
      </c>
      <c r="E603" s="119">
        <v>0</v>
      </c>
      <c r="F603" s="119">
        <v>0</v>
      </c>
      <c r="G603" s="119">
        <v>0</v>
      </c>
      <c r="H603" s="119">
        <v>0</v>
      </c>
      <c r="I603" s="119">
        <v>0</v>
      </c>
      <c r="J603" s="119">
        <v>0</v>
      </c>
      <c r="K603" s="119">
        <v>0</v>
      </c>
      <c r="L603" s="119">
        <v>0</v>
      </c>
      <c r="M603" s="119">
        <v>0</v>
      </c>
      <c r="N603" s="119">
        <v>0</v>
      </c>
      <c r="O603" s="119">
        <v>42.86</v>
      </c>
      <c r="P603" s="119">
        <v>57.14</v>
      </c>
      <c r="Q603" s="119">
        <v>0</v>
      </c>
      <c r="R603" s="119">
        <v>0</v>
      </c>
      <c r="S603" s="119">
        <v>0</v>
      </c>
      <c r="T603" s="119">
        <v>0</v>
      </c>
      <c r="U603" s="119">
        <v>0</v>
      </c>
      <c r="V603" s="119">
        <v>0</v>
      </c>
      <c r="W603" s="119">
        <v>0</v>
      </c>
      <c r="X603" s="119">
        <v>0</v>
      </c>
      <c r="Y603" s="119">
        <v>0</v>
      </c>
      <c r="Z603" s="119">
        <v>0</v>
      </c>
      <c r="AA603" s="119" t="s">
        <v>168</v>
      </c>
      <c r="AB603" s="119" t="s">
        <v>185</v>
      </c>
      <c r="AC603" s="119" t="s">
        <v>56</v>
      </c>
      <c r="AD603" s="119" t="s">
        <v>56</v>
      </c>
      <c r="AE603" s="119" t="s">
        <v>56</v>
      </c>
      <c r="AF603" s="119" t="s">
        <v>56</v>
      </c>
      <c r="AG603" s="119" t="s">
        <v>56</v>
      </c>
      <c r="AH603" s="119" t="s">
        <v>56</v>
      </c>
      <c r="AI603" s="119" t="s">
        <v>56</v>
      </c>
      <c r="AJ603" s="119" t="s">
        <v>56</v>
      </c>
      <c r="AK603" s="119" t="s">
        <v>56</v>
      </c>
      <c r="AL603" s="119" t="s">
        <v>56</v>
      </c>
      <c r="AM603" s="119">
        <v>0</v>
      </c>
      <c r="AN603" s="119">
        <v>0</v>
      </c>
      <c r="AO603" s="119">
        <v>2</v>
      </c>
      <c r="AP603" s="119">
        <v>2</v>
      </c>
      <c r="AQ603" s="119">
        <v>3</v>
      </c>
      <c r="AR603" s="119">
        <v>0</v>
      </c>
      <c r="AS603" s="119">
        <v>0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119">
        <v>0</v>
      </c>
      <c r="AZ603" s="119">
        <v>0</v>
      </c>
      <c r="BA603" s="119">
        <v>0</v>
      </c>
      <c r="BB603" s="119">
        <v>0</v>
      </c>
      <c r="BC603" s="119">
        <v>0</v>
      </c>
      <c r="BD603" s="119">
        <v>0</v>
      </c>
      <c r="BE603" s="119">
        <v>0</v>
      </c>
      <c r="BF603" s="119">
        <v>0</v>
      </c>
      <c r="BG603" s="119">
        <v>0</v>
      </c>
      <c r="BH603" s="119">
        <v>18.5</v>
      </c>
      <c r="BI603" s="119" t="s">
        <v>55</v>
      </c>
      <c r="BJ603" s="119" t="s">
        <v>55</v>
      </c>
      <c r="BK603" s="119" t="s">
        <v>55</v>
      </c>
      <c r="BL603" s="119">
        <v>0</v>
      </c>
      <c r="BM603" s="119" t="s">
        <v>544</v>
      </c>
    </row>
    <row r="604" spans="1:65" s="119" customFormat="1" ht="11.4" x14ac:dyDescent="0.2">
      <c r="A604" s="119" t="s">
        <v>93</v>
      </c>
      <c r="B604" s="119">
        <v>13</v>
      </c>
      <c r="C604" s="119">
        <v>1</v>
      </c>
      <c r="D604" s="119">
        <v>12</v>
      </c>
      <c r="E604" s="119">
        <v>0</v>
      </c>
      <c r="F604" s="119">
        <v>0</v>
      </c>
      <c r="G604" s="119">
        <v>0</v>
      </c>
      <c r="H604" s="119">
        <v>0</v>
      </c>
      <c r="I604" s="119">
        <v>0</v>
      </c>
      <c r="J604" s="119">
        <v>0</v>
      </c>
      <c r="K604" s="119">
        <v>0</v>
      </c>
      <c r="L604" s="119">
        <v>0</v>
      </c>
      <c r="M604" s="119">
        <v>0</v>
      </c>
      <c r="N604" s="119">
        <v>0</v>
      </c>
      <c r="O604" s="119">
        <v>7.6920000000000002</v>
      </c>
      <c r="P604" s="119">
        <v>92.31</v>
      </c>
      <c r="Q604" s="119">
        <v>0</v>
      </c>
      <c r="R604" s="119">
        <v>0</v>
      </c>
      <c r="S604" s="119">
        <v>0</v>
      </c>
      <c r="T604" s="119">
        <v>0</v>
      </c>
      <c r="U604" s="119">
        <v>0</v>
      </c>
      <c r="V604" s="119">
        <v>0</v>
      </c>
      <c r="W604" s="119">
        <v>0</v>
      </c>
      <c r="X604" s="119">
        <v>0</v>
      </c>
      <c r="Y604" s="119">
        <v>0</v>
      </c>
      <c r="Z604" s="119">
        <v>0</v>
      </c>
      <c r="AA604" s="119" t="s">
        <v>624</v>
      </c>
      <c r="AB604" s="119" t="s">
        <v>527</v>
      </c>
      <c r="AC604" s="119" t="s">
        <v>56</v>
      </c>
      <c r="AD604" s="119" t="s">
        <v>56</v>
      </c>
      <c r="AE604" s="119" t="s">
        <v>56</v>
      </c>
      <c r="AF604" s="119" t="s">
        <v>56</v>
      </c>
      <c r="AG604" s="119" t="s">
        <v>56</v>
      </c>
      <c r="AH604" s="119" t="s">
        <v>56</v>
      </c>
      <c r="AI604" s="119" t="s">
        <v>56</v>
      </c>
      <c r="AJ604" s="119" t="s">
        <v>56</v>
      </c>
      <c r="AK604" s="119" t="s">
        <v>56</v>
      </c>
      <c r="AL604" s="119" t="s">
        <v>56</v>
      </c>
      <c r="AM604" s="119">
        <v>1</v>
      </c>
      <c r="AN604" s="119">
        <v>3</v>
      </c>
      <c r="AO604" s="119">
        <v>4</v>
      </c>
      <c r="AP604" s="119">
        <v>4</v>
      </c>
      <c r="AQ604" s="119">
        <v>1</v>
      </c>
      <c r="AR604" s="119">
        <v>0</v>
      </c>
      <c r="AS604" s="119">
        <v>0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119">
        <v>0</v>
      </c>
      <c r="AZ604" s="119">
        <v>0</v>
      </c>
      <c r="BA604" s="119">
        <v>0</v>
      </c>
      <c r="BB604" s="119">
        <v>0</v>
      </c>
      <c r="BC604" s="119">
        <v>0</v>
      </c>
      <c r="BD604" s="119">
        <v>0</v>
      </c>
      <c r="BE604" s="119">
        <v>0</v>
      </c>
      <c r="BF604" s="119">
        <v>0</v>
      </c>
      <c r="BG604" s="119">
        <v>0</v>
      </c>
      <c r="BH604" s="119">
        <v>13.4</v>
      </c>
      <c r="BI604" s="119">
        <v>12.8</v>
      </c>
      <c r="BJ604" s="119">
        <v>18.899999999999999</v>
      </c>
      <c r="BK604" s="119">
        <v>22.1</v>
      </c>
      <c r="BL604" s="119">
        <v>0</v>
      </c>
      <c r="BM604" s="119" t="s">
        <v>545</v>
      </c>
    </row>
    <row r="605" spans="1:65" s="119" customFormat="1" ht="11.4" x14ac:dyDescent="0.2">
      <c r="A605" s="119" t="s">
        <v>94</v>
      </c>
      <c r="B605" s="119">
        <v>13</v>
      </c>
      <c r="C605" s="119">
        <v>5</v>
      </c>
      <c r="D605" s="119">
        <v>7</v>
      </c>
      <c r="E605" s="119">
        <v>0</v>
      </c>
      <c r="F605" s="119">
        <v>1</v>
      </c>
      <c r="G605" s="119">
        <v>0</v>
      </c>
      <c r="H605" s="119">
        <v>0</v>
      </c>
      <c r="I605" s="119">
        <v>0</v>
      </c>
      <c r="J605" s="119">
        <v>0</v>
      </c>
      <c r="K605" s="119">
        <v>0</v>
      </c>
      <c r="L605" s="119">
        <v>0</v>
      </c>
      <c r="M605" s="119">
        <v>0</v>
      </c>
      <c r="N605" s="119">
        <v>0</v>
      </c>
      <c r="O605" s="119">
        <v>38.46</v>
      </c>
      <c r="P605" s="119">
        <v>53.85</v>
      </c>
      <c r="Q605" s="119">
        <v>0</v>
      </c>
      <c r="R605" s="119">
        <v>7.6920000000000002</v>
      </c>
      <c r="S605" s="119">
        <v>0</v>
      </c>
      <c r="T605" s="119">
        <v>0</v>
      </c>
      <c r="U605" s="119">
        <v>0</v>
      </c>
      <c r="V605" s="119">
        <v>0</v>
      </c>
      <c r="W605" s="119">
        <v>0</v>
      </c>
      <c r="X605" s="119">
        <v>0</v>
      </c>
      <c r="Y605" s="119">
        <v>0</v>
      </c>
      <c r="Z605" s="119">
        <v>0</v>
      </c>
      <c r="AA605" s="119" t="s">
        <v>172</v>
      </c>
      <c r="AB605" s="119" t="s">
        <v>568</v>
      </c>
      <c r="AC605" s="119" t="s">
        <v>56</v>
      </c>
      <c r="AD605" s="119" t="s">
        <v>530</v>
      </c>
      <c r="AE605" s="119" t="s">
        <v>56</v>
      </c>
      <c r="AF605" s="119" t="s">
        <v>56</v>
      </c>
      <c r="AG605" s="119" t="s">
        <v>56</v>
      </c>
      <c r="AH605" s="119" t="s">
        <v>56</v>
      </c>
      <c r="AI605" s="119" t="s">
        <v>56</v>
      </c>
      <c r="AJ605" s="119" t="s">
        <v>56</v>
      </c>
      <c r="AK605" s="119" t="s">
        <v>56</v>
      </c>
      <c r="AL605" s="119" t="s">
        <v>56</v>
      </c>
      <c r="AM605" s="119">
        <v>0</v>
      </c>
      <c r="AN605" s="119">
        <v>2</v>
      </c>
      <c r="AO605" s="119">
        <v>2</v>
      </c>
      <c r="AP605" s="119">
        <v>6</v>
      </c>
      <c r="AQ605" s="119">
        <v>3</v>
      </c>
      <c r="AR605" s="119">
        <v>0</v>
      </c>
      <c r="AS605" s="119">
        <v>0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119">
        <v>0</v>
      </c>
      <c r="AZ605" s="119">
        <v>0</v>
      </c>
      <c r="BA605" s="119">
        <v>0</v>
      </c>
      <c r="BB605" s="119">
        <v>0</v>
      </c>
      <c r="BC605" s="119">
        <v>0</v>
      </c>
      <c r="BD605" s="119">
        <v>0</v>
      </c>
      <c r="BE605" s="119">
        <v>0</v>
      </c>
      <c r="BF605" s="119">
        <v>0</v>
      </c>
      <c r="BG605" s="119">
        <v>0</v>
      </c>
      <c r="BH605" s="119">
        <v>15.9</v>
      </c>
      <c r="BI605" s="119">
        <v>16.399999999999999</v>
      </c>
      <c r="BJ605" s="119">
        <v>20.399999999999999</v>
      </c>
      <c r="BK605" s="119">
        <v>21.1</v>
      </c>
      <c r="BL605" s="119">
        <v>0</v>
      </c>
      <c r="BM605" s="119" t="s">
        <v>544</v>
      </c>
    </row>
    <row r="606" spans="1:65" s="119" customFormat="1" ht="11.4" x14ac:dyDescent="0.2">
      <c r="A606" s="119" t="s">
        <v>94</v>
      </c>
      <c r="B606" s="119">
        <v>5</v>
      </c>
      <c r="C606" s="119">
        <v>0</v>
      </c>
      <c r="D606" s="119">
        <v>5</v>
      </c>
      <c r="E606" s="119">
        <v>0</v>
      </c>
      <c r="F606" s="119">
        <v>0</v>
      </c>
      <c r="G606" s="119">
        <v>0</v>
      </c>
      <c r="H606" s="119">
        <v>0</v>
      </c>
      <c r="I606" s="119">
        <v>0</v>
      </c>
      <c r="J606" s="119">
        <v>0</v>
      </c>
      <c r="K606" s="119">
        <v>0</v>
      </c>
      <c r="L606" s="119">
        <v>0</v>
      </c>
      <c r="M606" s="119">
        <v>0</v>
      </c>
      <c r="N606" s="119">
        <v>0</v>
      </c>
      <c r="O606" s="119">
        <v>0</v>
      </c>
      <c r="P606" s="119">
        <v>100</v>
      </c>
      <c r="Q606" s="119">
        <v>0</v>
      </c>
      <c r="R606" s="119">
        <v>0</v>
      </c>
      <c r="S606" s="119">
        <v>0</v>
      </c>
      <c r="T606" s="119">
        <v>0</v>
      </c>
      <c r="U606" s="119">
        <v>0</v>
      </c>
      <c r="V606" s="119">
        <v>0</v>
      </c>
      <c r="W606" s="119">
        <v>0</v>
      </c>
      <c r="X606" s="119">
        <v>0</v>
      </c>
      <c r="Y606" s="119">
        <v>0</v>
      </c>
      <c r="Z606" s="119">
        <v>0</v>
      </c>
      <c r="AA606" s="119" t="s">
        <v>56</v>
      </c>
      <c r="AB606" s="119" t="s">
        <v>133</v>
      </c>
      <c r="AC606" s="119" t="s">
        <v>56</v>
      </c>
      <c r="AD606" s="119" t="s">
        <v>56</v>
      </c>
      <c r="AE606" s="119" t="s">
        <v>56</v>
      </c>
      <c r="AF606" s="119" t="s">
        <v>56</v>
      </c>
      <c r="AG606" s="119" t="s">
        <v>56</v>
      </c>
      <c r="AH606" s="119" t="s">
        <v>56</v>
      </c>
      <c r="AI606" s="119" t="s">
        <v>56</v>
      </c>
      <c r="AJ606" s="119" t="s">
        <v>56</v>
      </c>
      <c r="AK606" s="119" t="s">
        <v>56</v>
      </c>
      <c r="AL606" s="119" t="s">
        <v>56</v>
      </c>
      <c r="AM606" s="119">
        <v>0</v>
      </c>
      <c r="AN606" s="119">
        <v>0</v>
      </c>
      <c r="AO606" s="119">
        <v>0</v>
      </c>
      <c r="AP606" s="119">
        <v>2</v>
      </c>
      <c r="AQ606" s="119">
        <v>3</v>
      </c>
      <c r="AR606" s="119">
        <v>0</v>
      </c>
      <c r="AS606" s="119">
        <v>0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119">
        <v>0</v>
      </c>
      <c r="AZ606" s="119">
        <v>0</v>
      </c>
      <c r="BA606" s="119">
        <v>0</v>
      </c>
      <c r="BB606" s="119">
        <v>0</v>
      </c>
      <c r="BC606" s="119">
        <v>0</v>
      </c>
      <c r="BD606" s="119">
        <v>0</v>
      </c>
      <c r="BE606" s="119">
        <v>0</v>
      </c>
      <c r="BF606" s="119">
        <v>0</v>
      </c>
      <c r="BG606" s="119">
        <v>0</v>
      </c>
      <c r="BH606" s="119">
        <v>19.3</v>
      </c>
      <c r="BI606" s="119" t="s">
        <v>55</v>
      </c>
      <c r="BJ606" s="119" t="s">
        <v>55</v>
      </c>
      <c r="BK606" s="119" t="s">
        <v>55</v>
      </c>
      <c r="BL606" s="119">
        <v>0</v>
      </c>
      <c r="BM606" s="119" t="s">
        <v>545</v>
      </c>
    </row>
    <row r="607" spans="1:65" s="119" customFormat="1" ht="11.4" x14ac:dyDescent="0.2">
      <c r="A607" s="119" t="s">
        <v>95</v>
      </c>
      <c r="B607" s="119">
        <v>8</v>
      </c>
      <c r="C607" s="119">
        <v>4</v>
      </c>
      <c r="D607" s="119">
        <v>4</v>
      </c>
      <c r="E607" s="119">
        <v>0</v>
      </c>
      <c r="F607" s="119">
        <v>0</v>
      </c>
      <c r="G607" s="119">
        <v>0</v>
      </c>
      <c r="H607" s="119">
        <v>0</v>
      </c>
      <c r="I607" s="119">
        <v>0</v>
      </c>
      <c r="J607" s="119">
        <v>0</v>
      </c>
      <c r="K607" s="119">
        <v>0</v>
      </c>
      <c r="L607" s="119">
        <v>0</v>
      </c>
      <c r="M607" s="119">
        <v>0</v>
      </c>
      <c r="N607" s="119">
        <v>0</v>
      </c>
      <c r="O607" s="119">
        <v>50</v>
      </c>
      <c r="P607" s="119">
        <v>50</v>
      </c>
      <c r="Q607" s="119">
        <v>0</v>
      </c>
      <c r="R607" s="119">
        <v>0</v>
      </c>
      <c r="S607" s="119">
        <v>0</v>
      </c>
      <c r="T607" s="119">
        <v>0</v>
      </c>
      <c r="U607" s="119">
        <v>0</v>
      </c>
      <c r="V607" s="119">
        <v>0</v>
      </c>
      <c r="W607" s="119">
        <v>0</v>
      </c>
      <c r="X607" s="119">
        <v>0</v>
      </c>
      <c r="Y607" s="119">
        <v>0</v>
      </c>
      <c r="Z607" s="119">
        <v>0</v>
      </c>
      <c r="AA607" s="119" t="s">
        <v>532</v>
      </c>
      <c r="AB607" s="119" t="s">
        <v>58</v>
      </c>
      <c r="AC607" s="119" t="s">
        <v>56</v>
      </c>
      <c r="AD607" s="119" t="s">
        <v>56</v>
      </c>
      <c r="AE607" s="119" t="s">
        <v>56</v>
      </c>
      <c r="AF607" s="119" t="s">
        <v>56</v>
      </c>
      <c r="AG607" s="119" t="s">
        <v>56</v>
      </c>
      <c r="AH607" s="119" t="s">
        <v>56</v>
      </c>
      <c r="AI607" s="119" t="s">
        <v>56</v>
      </c>
      <c r="AJ607" s="119" t="s">
        <v>56</v>
      </c>
      <c r="AK607" s="119" t="s">
        <v>56</v>
      </c>
      <c r="AL607" s="119" t="s">
        <v>56</v>
      </c>
      <c r="AM607" s="119">
        <v>0</v>
      </c>
      <c r="AN607" s="119">
        <v>0</v>
      </c>
      <c r="AO607" s="119">
        <v>2</v>
      </c>
      <c r="AP607" s="119">
        <v>3</v>
      </c>
      <c r="AQ607" s="119">
        <v>3</v>
      </c>
      <c r="AR607" s="119">
        <v>0</v>
      </c>
      <c r="AS607" s="119">
        <v>0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119">
        <v>0</v>
      </c>
      <c r="AZ607" s="119">
        <v>0</v>
      </c>
      <c r="BA607" s="119">
        <v>0</v>
      </c>
      <c r="BB607" s="119">
        <v>0</v>
      </c>
      <c r="BC607" s="119">
        <v>0</v>
      </c>
      <c r="BD607" s="119">
        <v>0</v>
      </c>
      <c r="BE607" s="119">
        <v>0</v>
      </c>
      <c r="BF607" s="119">
        <v>0</v>
      </c>
      <c r="BG607" s="119">
        <v>0</v>
      </c>
      <c r="BH607" s="119">
        <v>18.3</v>
      </c>
      <c r="BI607" s="119" t="s">
        <v>55</v>
      </c>
      <c r="BJ607" s="119" t="s">
        <v>55</v>
      </c>
      <c r="BK607" s="119" t="s">
        <v>55</v>
      </c>
      <c r="BL607" s="119">
        <v>0</v>
      </c>
      <c r="BM607" s="119" t="s">
        <v>544</v>
      </c>
    </row>
    <row r="608" spans="1:65" s="119" customFormat="1" ht="11.4" x14ac:dyDescent="0.2">
      <c r="A608" s="119" t="s">
        <v>95</v>
      </c>
      <c r="B608" s="119">
        <v>6</v>
      </c>
      <c r="C608" s="119">
        <v>1</v>
      </c>
      <c r="D608" s="119">
        <v>4</v>
      </c>
      <c r="E608" s="119">
        <v>0</v>
      </c>
      <c r="F608" s="119">
        <v>1</v>
      </c>
      <c r="G608" s="119">
        <v>0</v>
      </c>
      <c r="H608" s="119">
        <v>0</v>
      </c>
      <c r="I608" s="119">
        <v>0</v>
      </c>
      <c r="J608" s="119">
        <v>0</v>
      </c>
      <c r="K608" s="119">
        <v>0</v>
      </c>
      <c r="L608" s="119">
        <v>0</v>
      </c>
      <c r="M608" s="119">
        <v>0</v>
      </c>
      <c r="N608" s="119">
        <v>0</v>
      </c>
      <c r="O608" s="119">
        <v>16.670000000000002</v>
      </c>
      <c r="P608" s="119">
        <v>66.67</v>
      </c>
      <c r="Q608" s="119">
        <v>0</v>
      </c>
      <c r="R608" s="119">
        <v>16.670000000000002</v>
      </c>
      <c r="S608" s="119">
        <v>0</v>
      </c>
      <c r="T608" s="119">
        <v>0</v>
      </c>
      <c r="U608" s="119">
        <v>0</v>
      </c>
      <c r="V608" s="119">
        <v>0</v>
      </c>
      <c r="W608" s="119">
        <v>0</v>
      </c>
      <c r="X608" s="119">
        <v>0</v>
      </c>
      <c r="Y608" s="119">
        <v>0</v>
      </c>
      <c r="Z608" s="119">
        <v>0</v>
      </c>
      <c r="AA608" s="119" t="s">
        <v>601</v>
      </c>
      <c r="AB608" s="119" t="s">
        <v>527</v>
      </c>
      <c r="AC608" s="119" t="s">
        <v>56</v>
      </c>
      <c r="AD608" s="119" t="s">
        <v>422</v>
      </c>
      <c r="AE608" s="119" t="s">
        <v>56</v>
      </c>
      <c r="AF608" s="119" t="s">
        <v>56</v>
      </c>
      <c r="AG608" s="119" t="s">
        <v>56</v>
      </c>
      <c r="AH608" s="119" t="s">
        <v>56</v>
      </c>
      <c r="AI608" s="119" t="s">
        <v>56</v>
      </c>
      <c r="AJ608" s="119" t="s">
        <v>56</v>
      </c>
      <c r="AK608" s="119" t="s">
        <v>56</v>
      </c>
      <c r="AL608" s="119" t="s">
        <v>56</v>
      </c>
      <c r="AM608" s="119">
        <v>0</v>
      </c>
      <c r="AN608" s="119">
        <v>0</v>
      </c>
      <c r="AO608" s="119">
        <v>4</v>
      </c>
      <c r="AP608" s="119">
        <v>0</v>
      </c>
      <c r="AQ608" s="119">
        <v>2</v>
      </c>
      <c r="AR608" s="119">
        <v>0</v>
      </c>
      <c r="AS608" s="119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119">
        <v>0</v>
      </c>
      <c r="AZ608" s="119">
        <v>0</v>
      </c>
      <c r="BA608" s="119">
        <v>0</v>
      </c>
      <c r="BB608" s="119">
        <v>0</v>
      </c>
      <c r="BC608" s="119">
        <v>0</v>
      </c>
      <c r="BD608" s="119">
        <v>0</v>
      </c>
      <c r="BE608" s="119">
        <v>0</v>
      </c>
      <c r="BF608" s="119">
        <v>0</v>
      </c>
      <c r="BG608" s="119">
        <v>0</v>
      </c>
      <c r="BH608" s="119">
        <v>14.9</v>
      </c>
      <c r="BI608" s="119" t="s">
        <v>55</v>
      </c>
      <c r="BJ608" s="119" t="s">
        <v>55</v>
      </c>
      <c r="BK608" s="119" t="s">
        <v>55</v>
      </c>
      <c r="BL608" s="119">
        <v>0</v>
      </c>
      <c r="BM608" s="119" t="s">
        <v>545</v>
      </c>
    </row>
    <row r="609" spans="1:65" s="119" customFormat="1" ht="11.4" x14ac:dyDescent="0.2">
      <c r="A609" s="119" t="s">
        <v>96</v>
      </c>
      <c r="B609" s="119">
        <v>9</v>
      </c>
      <c r="C609" s="119">
        <v>1</v>
      </c>
      <c r="D609" s="119">
        <v>7</v>
      </c>
      <c r="E609" s="119">
        <v>0</v>
      </c>
      <c r="F609" s="119">
        <v>0</v>
      </c>
      <c r="G609" s="119">
        <v>1</v>
      </c>
      <c r="H609" s="119">
        <v>0</v>
      </c>
      <c r="I609" s="119">
        <v>0</v>
      </c>
      <c r="J609" s="119">
        <v>0</v>
      </c>
      <c r="K609" s="119">
        <v>0</v>
      </c>
      <c r="L609" s="119">
        <v>0</v>
      </c>
      <c r="M609" s="119">
        <v>0</v>
      </c>
      <c r="N609" s="119">
        <v>0</v>
      </c>
      <c r="O609" s="119">
        <v>11.11</v>
      </c>
      <c r="P609" s="119">
        <v>77.78</v>
      </c>
      <c r="Q609" s="119">
        <v>0</v>
      </c>
      <c r="R609" s="119">
        <v>0</v>
      </c>
      <c r="S609" s="119">
        <v>11.11</v>
      </c>
      <c r="T609" s="119">
        <v>0</v>
      </c>
      <c r="U609" s="119">
        <v>0</v>
      </c>
      <c r="V609" s="119">
        <v>0</v>
      </c>
      <c r="W609" s="119">
        <v>0</v>
      </c>
      <c r="X609" s="119">
        <v>0</v>
      </c>
      <c r="Y609" s="119">
        <v>0</v>
      </c>
      <c r="Z609" s="119">
        <v>0</v>
      </c>
      <c r="AA609" s="119" t="s">
        <v>84</v>
      </c>
      <c r="AB609" s="119" t="s">
        <v>494</v>
      </c>
      <c r="AC609" s="119" t="s">
        <v>56</v>
      </c>
      <c r="AD609" s="119" t="s">
        <v>56</v>
      </c>
      <c r="AE609" s="119" t="s">
        <v>506</v>
      </c>
      <c r="AF609" s="119" t="s">
        <v>56</v>
      </c>
      <c r="AG609" s="119" t="s">
        <v>56</v>
      </c>
      <c r="AH609" s="119" t="s">
        <v>56</v>
      </c>
      <c r="AI609" s="119" t="s">
        <v>56</v>
      </c>
      <c r="AJ609" s="119" t="s">
        <v>56</v>
      </c>
      <c r="AK609" s="119" t="s">
        <v>56</v>
      </c>
      <c r="AL609" s="119" t="s">
        <v>56</v>
      </c>
      <c r="AM609" s="119">
        <v>0</v>
      </c>
      <c r="AN609" s="119">
        <v>1</v>
      </c>
      <c r="AO609" s="119">
        <v>4</v>
      </c>
      <c r="AP609" s="119">
        <v>4</v>
      </c>
      <c r="AQ609" s="119">
        <v>0</v>
      </c>
      <c r="AR609" s="119">
        <v>0</v>
      </c>
      <c r="AS609" s="119">
        <v>0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119">
        <v>0</v>
      </c>
      <c r="AZ609" s="119">
        <v>0</v>
      </c>
      <c r="BA609" s="119">
        <v>0</v>
      </c>
      <c r="BB609" s="119">
        <v>0</v>
      </c>
      <c r="BC609" s="119">
        <v>0</v>
      </c>
      <c r="BD609" s="119">
        <v>0</v>
      </c>
      <c r="BE609" s="119">
        <v>0</v>
      </c>
      <c r="BF609" s="119">
        <v>0</v>
      </c>
      <c r="BG609" s="119">
        <v>0</v>
      </c>
      <c r="BH609" s="119">
        <v>15.1</v>
      </c>
      <c r="BI609" s="119" t="s">
        <v>55</v>
      </c>
      <c r="BJ609" s="119" t="s">
        <v>55</v>
      </c>
      <c r="BK609" s="119" t="s">
        <v>55</v>
      </c>
      <c r="BL609" s="119">
        <v>0</v>
      </c>
      <c r="BM609" s="119" t="s">
        <v>544</v>
      </c>
    </row>
    <row r="610" spans="1:65" s="119" customFormat="1" ht="11.4" x14ac:dyDescent="0.2">
      <c r="A610" s="119" t="s">
        <v>96</v>
      </c>
      <c r="B610" s="119">
        <v>7</v>
      </c>
      <c r="C610" s="119">
        <v>1</v>
      </c>
      <c r="D610" s="119">
        <v>6</v>
      </c>
      <c r="E610" s="119">
        <v>0</v>
      </c>
      <c r="F610" s="119">
        <v>0</v>
      </c>
      <c r="G610" s="119">
        <v>0</v>
      </c>
      <c r="H610" s="119">
        <v>0</v>
      </c>
      <c r="I610" s="119">
        <v>0</v>
      </c>
      <c r="J610" s="119">
        <v>0</v>
      </c>
      <c r="K610" s="119">
        <v>0</v>
      </c>
      <c r="L610" s="119">
        <v>0</v>
      </c>
      <c r="M610" s="119">
        <v>0</v>
      </c>
      <c r="N610" s="119">
        <v>0</v>
      </c>
      <c r="O610" s="119">
        <v>14.29</v>
      </c>
      <c r="P610" s="119">
        <v>85.71</v>
      </c>
      <c r="Q610" s="119">
        <v>0</v>
      </c>
      <c r="R610" s="119">
        <v>0</v>
      </c>
      <c r="S610" s="119">
        <v>0</v>
      </c>
      <c r="T610" s="119">
        <v>0</v>
      </c>
      <c r="U610" s="119">
        <v>0</v>
      </c>
      <c r="V610" s="119">
        <v>0</v>
      </c>
      <c r="W610" s="119">
        <v>0</v>
      </c>
      <c r="X610" s="119">
        <v>0</v>
      </c>
      <c r="Y610" s="119">
        <v>0</v>
      </c>
      <c r="Z610" s="119">
        <v>0</v>
      </c>
      <c r="AA610" s="119" t="s">
        <v>616</v>
      </c>
      <c r="AB610" s="119" t="s">
        <v>508</v>
      </c>
      <c r="AC610" s="119" t="s">
        <v>56</v>
      </c>
      <c r="AD610" s="119" t="s">
        <v>56</v>
      </c>
      <c r="AE610" s="119" t="s">
        <v>56</v>
      </c>
      <c r="AF610" s="119" t="s">
        <v>56</v>
      </c>
      <c r="AG610" s="119" t="s">
        <v>56</v>
      </c>
      <c r="AH610" s="119" t="s">
        <v>56</v>
      </c>
      <c r="AI610" s="119" t="s">
        <v>56</v>
      </c>
      <c r="AJ610" s="119" t="s">
        <v>56</v>
      </c>
      <c r="AK610" s="119" t="s">
        <v>56</v>
      </c>
      <c r="AL610" s="119" t="s">
        <v>56</v>
      </c>
      <c r="AM610" s="119">
        <v>1</v>
      </c>
      <c r="AN610" s="119">
        <v>2</v>
      </c>
      <c r="AO610" s="119">
        <v>2</v>
      </c>
      <c r="AP610" s="119">
        <v>1</v>
      </c>
      <c r="AQ610" s="119">
        <v>1</v>
      </c>
      <c r="AR610" s="119">
        <v>0</v>
      </c>
      <c r="AS610" s="119">
        <v>0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119">
        <v>0</v>
      </c>
      <c r="AZ610" s="119">
        <v>0</v>
      </c>
      <c r="BA610" s="119">
        <v>0</v>
      </c>
      <c r="BB610" s="119">
        <v>0</v>
      </c>
      <c r="BC610" s="119">
        <v>0</v>
      </c>
      <c r="BD610" s="119">
        <v>0</v>
      </c>
      <c r="BE610" s="119">
        <v>0</v>
      </c>
      <c r="BF610" s="119">
        <v>0</v>
      </c>
      <c r="BG610" s="119">
        <v>0</v>
      </c>
      <c r="BH610" s="119">
        <v>12.2</v>
      </c>
      <c r="BI610" s="119" t="s">
        <v>55</v>
      </c>
      <c r="BJ610" s="119" t="s">
        <v>55</v>
      </c>
      <c r="BK610" s="119" t="s">
        <v>55</v>
      </c>
      <c r="BL610" s="119">
        <v>0</v>
      </c>
      <c r="BM610" s="119" t="s">
        <v>545</v>
      </c>
    </row>
    <row r="611" spans="1:65" s="119" customFormat="1" ht="11.4" x14ac:dyDescent="0.2">
      <c r="A611" s="119" t="s">
        <v>97</v>
      </c>
      <c r="B611" s="119">
        <v>1</v>
      </c>
      <c r="C611" s="119">
        <v>0</v>
      </c>
      <c r="D611" s="119">
        <v>1</v>
      </c>
      <c r="E611" s="119">
        <v>0</v>
      </c>
      <c r="F611" s="119">
        <v>0</v>
      </c>
      <c r="G611" s="119">
        <v>0</v>
      </c>
      <c r="H611" s="119">
        <v>0</v>
      </c>
      <c r="I611" s="119">
        <v>0</v>
      </c>
      <c r="J611" s="119">
        <v>0</v>
      </c>
      <c r="K611" s="119">
        <v>0</v>
      </c>
      <c r="L611" s="119">
        <v>0</v>
      </c>
      <c r="M611" s="119">
        <v>0</v>
      </c>
      <c r="N611" s="119">
        <v>0</v>
      </c>
      <c r="O611" s="119">
        <v>0</v>
      </c>
      <c r="P611" s="119">
        <v>100</v>
      </c>
      <c r="Q611" s="119">
        <v>0</v>
      </c>
      <c r="R611" s="119">
        <v>0</v>
      </c>
      <c r="S611" s="119">
        <v>0</v>
      </c>
      <c r="T611" s="119">
        <v>0</v>
      </c>
      <c r="U611" s="119">
        <v>0</v>
      </c>
      <c r="V611" s="119">
        <v>0</v>
      </c>
      <c r="W611" s="119">
        <v>0</v>
      </c>
      <c r="X611" s="119">
        <v>0</v>
      </c>
      <c r="Y611" s="119">
        <v>0</v>
      </c>
      <c r="Z611" s="119">
        <v>0</v>
      </c>
      <c r="AA611" s="119" t="s">
        <v>56</v>
      </c>
      <c r="AB611" s="119" t="s">
        <v>173</v>
      </c>
      <c r="AC611" s="119" t="s">
        <v>56</v>
      </c>
      <c r="AD611" s="119" t="s">
        <v>56</v>
      </c>
      <c r="AE611" s="119" t="s">
        <v>56</v>
      </c>
      <c r="AF611" s="119" t="s">
        <v>56</v>
      </c>
      <c r="AG611" s="119" t="s">
        <v>56</v>
      </c>
      <c r="AH611" s="119" t="s">
        <v>56</v>
      </c>
      <c r="AI611" s="119" t="s">
        <v>56</v>
      </c>
      <c r="AJ611" s="119" t="s">
        <v>56</v>
      </c>
      <c r="AK611" s="119" t="s">
        <v>56</v>
      </c>
      <c r="AL611" s="119" t="s">
        <v>56</v>
      </c>
      <c r="AM611" s="119">
        <v>0</v>
      </c>
      <c r="AN611" s="119">
        <v>0</v>
      </c>
      <c r="AO611" s="119">
        <v>0</v>
      </c>
      <c r="AP611" s="119">
        <v>1</v>
      </c>
      <c r="AQ611" s="119">
        <v>0</v>
      </c>
      <c r="AR611" s="119">
        <v>0</v>
      </c>
      <c r="AS611" s="119">
        <v>0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119">
        <v>0</v>
      </c>
      <c r="AZ611" s="119">
        <v>0</v>
      </c>
      <c r="BA611" s="119">
        <v>0</v>
      </c>
      <c r="BB611" s="119">
        <v>0</v>
      </c>
      <c r="BC611" s="119">
        <v>0</v>
      </c>
      <c r="BD611" s="119">
        <v>0</v>
      </c>
      <c r="BE611" s="119">
        <v>0</v>
      </c>
      <c r="BF611" s="119">
        <v>0</v>
      </c>
      <c r="BG611" s="119">
        <v>0</v>
      </c>
      <c r="BH611" s="119">
        <v>17</v>
      </c>
      <c r="BI611" s="119" t="s">
        <v>55</v>
      </c>
      <c r="BJ611" s="119" t="s">
        <v>55</v>
      </c>
      <c r="BK611" s="119" t="s">
        <v>55</v>
      </c>
      <c r="BL611" s="119">
        <v>0</v>
      </c>
      <c r="BM611" s="119" t="s">
        <v>544</v>
      </c>
    </row>
    <row r="612" spans="1:65" s="119" customFormat="1" ht="11.4" x14ac:dyDescent="0.2">
      <c r="A612" s="119" t="s">
        <v>97</v>
      </c>
      <c r="B612" s="119">
        <v>8</v>
      </c>
      <c r="C612" s="119">
        <v>1</v>
      </c>
      <c r="D612" s="119">
        <v>6</v>
      </c>
      <c r="E612" s="119">
        <v>0</v>
      </c>
      <c r="F612" s="119">
        <v>1</v>
      </c>
      <c r="G612" s="119">
        <v>0</v>
      </c>
      <c r="H612" s="119">
        <v>0</v>
      </c>
      <c r="I612" s="119">
        <v>0</v>
      </c>
      <c r="J612" s="119">
        <v>0</v>
      </c>
      <c r="K612" s="119">
        <v>0</v>
      </c>
      <c r="L612" s="119">
        <v>0</v>
      </c>
      <c r="M612" s="119">
        <v>0</v>
      </c>
      <c r="N612" s="119">
        <v>0</v>
      </c>
      <c r="O612" s="119">
        <v>12.5</v>
      </c>
      <c r="P612" s="119">
        <v>75</v>
      </c>
      <c r="Q612" s="119">
        <v>0</v>
      </c>
      <c r="R612" s="119">
        <v>12.5</v>
      </c>
      <c r="S612" s="119">
        <v>0</v>
      </c>
      <c r="T612" s="119">
        <v>0</v>
      </c>
      <c r="U612" s="119">
        <v>0</v>
      </c>
      <c r="V612" s="119">
        <v>0</v>
      </c>
      <c r="W612" s="119">
        <v>0</v>
      </c>
      <c r="X612" s="119">
        <v>0</v>
      </c>
      <c r="Y612" s="119">
        <v>0</v>
      </c>
      <c r="Z612" s="119">
        <v>0</v>
      </c>
      <c r="AA612" s="119" t="s">
        <v>506</v>
      </c>
      <c r="AB612" s="119" t="s">
        <v>182</v>
      </c>
      <c r="AC612" s="119" t="s">
        <v>56</v>
      </c>
      <c r="AD612" s="119" t="s">
        <v>539</v>
      </c>
      <c r="AE612" s="119" t="s">
        <v>56</v>
      </c>
      <c r="AF612" s="119" t="s">
        <v>56</v>
      </c>
      <c r="AG612" s="119" t="s">
        <v>56</v>
      </c>
      <c r="AH612" s="119" t="s">
        <v>56</v>
      </c>
      <c r="AI612" s="119" t="s">
        <v>56</v>
      </c>
      <c r="AJ612" s="119" t="s">
        <v>56</v>
      </c>
      <c r="AK612" s="119" t="s">
        <v>56</v>
      </c>
      <c r="AL612" s="119" t="s">
        <v>56</v>
      </c>
      <c r="AM612" s="119">
        <v>0</v>
      </c>
      <c r="AN612" s="119">
        <v>0</v>
      </c>
      <c r="AO612" s="119">
        <v>3</v>
      </c>
      <c r="AP612" s="119">
        <v>2</v>
      </c>
      <c r="AQ612" s="119">
        <v>2</v>
      </c>
      <c r="AR612" s="119">
        <v>1</v>
      </c>
      <c r="AS612" s="119">
        <v>0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119">
        <v>0</v>
      </c>
      <c r="AZ612" s="119">
        <v>0</v>
      </c>
      <c r="BA612" s="119">
        <v>0</v>
      </c>
      <c r="BB612" s="119">
        <v>0</v>
      </c>
      <c r="BC612" s="119">
        <v>0</v>
      </c>
      <c r="BD612" s="119">
        <v>0</v>
      </c>
      <c r="BE612" s="119">
        <v>0</v>
      </c>
      <c r="BF612" s="119">
        <v>0</v>
      </c>
      <c r="BG612" s="119">
        <v>0</v>
      </c>
      <c r="BH612" s="119">
        <v>17.7</v>
      </c>
      <c r="BI612" s="119" t="s">
        <v>55</v>
      </c>
      <c r="BJ612" s="119" t="s">
        <v>55</v>
      </c>
      <c r="BK612" s="119" t="s">
        <v>55</v>
      </c>
      <c r="BL612" s="119">
        <v>0</v>
      </c>
      <c r="BM612" s="119" t="s">
        <v>545</v>
      </c>
    </row>
    <row r="613" spans="1:65" s="119" customFormat="1" ht="11.4" x14ac:dyDescent="0.2">
      <c r="A613" s="119" t="s">
        <v>98</v>
      </c>
      <c r="B613" s="119">
        <v>11</v>
      </c>
      <c r="C613" s="119">
        <v>3</v>
      </c>
      <c r="D613" s="119">
        <v>7</v>
      </c>
      <c r="E613" s="119">
        <v>0</v>
      </c>
      <c r="F613" s="119">
        <v>1</v>
      </c>
      <c r="G613" s="119">
        <v>0</v>
      </c>
      <c r="H613" s="119">
        <v>0</v>
      </c>
      <c r="I613" s="119">
        <v>0</v>
      </c>
      <c r="J613" s="119">
        <v>0</v>
      </c>
      <c r="K613" s="119">
        <v>0</v>
      </c>
      <c r="L613" s="119">
        <v>0</v>
      </c>
      <c r="M613" s="119">
        <v>0</v>
      </c>
      <c r="N613" s="119">
        <v>0</v>
      </c>
      <c r="O613" s="119">
        <v>27.27</v>
      </c>
      <c r="P613" s="119">
        <v>63.64</v>
      </c>
      <c r="Q613" s="119">
        <v>0</v>
      </c>
      <c r="R613" s="119">
        <v>9.0909999999999993</v>
      </c>
      <c r="S613" s="119">
        <v>0</v>
      </c>
      <c r="T613" s="119">
        <v>0</v>
      </c>
      <c r="U613" s="119">
        <v>0</v>
      </c>
      <c r="V613" s="119">
        <v>0</v>
      </c>
      <c r="W613" s="119">
        <v>0</v>
      </c>
      <c r="X613" s="119">
        <v>0</v>
      </c>
      <c r="Y613" s="119">
        <v>0</v>
      </c>
      <c r="Z613" s="119">
        <v>0</v>
      </c>
      <c r="AA613" s="119" t="s">
        <v>498</v>
      </c>
      <c r="AB613" s="119" t="s">
        <v>493</v>
      </c>
      <c r="AC613" s="119" t="s">
        <v>56</v>
      </c>
      <c r="AD613" s="119" t="s">
        <v>532</v>
      </c>
      <c r="AE613" s="119" t="s">
        <v>56</v>
      </c>
      <c r="AF613" s="119" t="s">
        <v>56</v>
      </c>
      <c r="AG613" s="119" t="s">
        <v>56</v>
      </c>
      <c r="AH613" s="119" t="s">
        <v>56</v>
      </c>
      <c r="AI613" s="119" t="s">
        <v>56</v>
      </c>
      <c r="AJ613" s="119" t="s">
        <v>56</v>
      </c>
      <c r="AK613" s="119" t="s">
        <v>56</v>
      </c>
      <c r="AL613" s="119" t="s">
        <v>56</v>
      </c>
      <c r="AM613" s="119">
        <v>0</v>
      </c>
      <c r="AN613" s="119">
        <v>0</v>
      </c>
      <c r="AO613" s="119">
        <v>3</v>
      </c>
      <c r="AP613" s="119">
        <v>7</v>
      </c>
      <c r="AQ613" s="119">
        <v>1</v>
      </c>
      <c r="AR613" s="119">
        <v>0</v>
      </c>
      <c r="AS613" s="119">
        <v>0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119">
        <v>0</v>
      </c>
      <c r="AZ613" s="119">
        <v>0</v>
      </c>
      <c r="BA613" s="119">
        <v>0</v>
      </c>
      <c r="BB613" s="119">
        <v>0</v>
      </c>
      <c r="BC613" s="119">
        <v>0</v>
      </c>
      <c r="BD613" s="119">
        <v>0</v>
      </c>
      <c r="BE613" s="119">
        <v>0</v>
      </c>
      <c r="BF613" s="119">
        <v>0</v>
      </c>
      <c r="BG613" s="119">
        <v>0</v>
      </c>
      <c r="BH613" s="119">
        <v>16.2</v>
      </c>
      <c r="BI613" s="119">
        <v>17.100000000000001</v>
      </c>
      <c r="BJ613" s="119">
        <v>18.7</v>
      </c>
      <c r="BK613" s="119">
        <v>20.3</v>
      </c>
      <c r="BL613" s="119">
        <v>0</v>
      </c>
      <c r="BM613" s="119" t="s">
        <v>544</v>
      </c>
    </row>
    <row r="614" spans="1:65" s="119" customFormat="1" ht="11.4" x14ac:dyDescent="0.2">
      <c r="A614" s="119" t="s">
        <v>98</v>
      </c>
      <c r="B614" s="119">
        <v>6</v>
      </c>
      <c r="C614" s="119">
        <v>1</v>
      </c>
      <c r="D614" s="119">
        <v>4</v>
      </c>
      <c r="E614" s="119">
        <v>0</v>
      </c>
      <c r="F614" s="119">
        <v>1</v>
      </c>
      <c r="G614" s="119">
        <v>0</v>
      </c>
      <c r="H614" s="119">
        <v>0</v>
      </c>
      <c r="I614" s="119">
        <v>0</v>
      </c>
      <c r="J614" s="119">
        <v>0</v>
      </c>
      <c r="K614" s="119">
        <v>0</v>
      </c>
      <c r="L614" s="119">
        <v>0</v>
      </c>
      <c r="M614" s="119">
        <v>0</v>
      </c>
      <c r="N614" s="119">
        <v>0</v>
      </c>
      <c r="O614" s="119">
        <v>16.670000000000002</v>
      </c>
      <c r="P614" s="119">
        <v>66.67</v>
      </c>
      <c r="Q614" s="119">
        <v>0</v>
      </c>
      <c r="R614" s="119">
        <v>16.670000000000002</v>
      </c>
      <c r="S614" s="119">
        <v>0</v>
      </c>
      <c r="T614" s="119">
        <v>0</v>
      </c>
      <c r="U614" s="119">
        <v>0</v>
      </c>
      <c r="V614" s="119">
        <v>0</v>
      </c>
      <c r="W614" s="119">
        <v>0</v>
      </c>
      <c r="X614" s="119">
        <v>0</v>
      </c>
      <c r="Y614" s="119">
        <v>0</v>
      </c>
      <c r="Z614" s="119">
        <v>0</v>
      </c>
      <c r="AA614" s="119" t="s">
        <v>613</v>
      </c>
      <c r="AB614" s="119" t="s">
        <v>184</v>
      </c>
      <c r="AC614" s="119" t="s">
        <v>56</v>
      </c>
      <c r="AD614" s="119" t="s">
        <v>566</v>
      </c>
      <c r="AE614" s="119" t="s">
        <v>56</v>
      </c>
      <c r="AF614" s="119" t="s">
        <v>56</v>
      </c>
      <c r="AG614" s="119" t="s">
        <v>56</v>
      </c>
      <c r="AH614" s="119" t="s">
        <v>56</v>
      </c>
      <c r="AI614" s="119" t="s">
        <v>56</v>
      </c>
      <c r="AJ614" s="119" t="s">
        <v>56</v>
      </c>
      <c r="AK614" s="119" t="s">
        <v>56</v>
      </c>
      <c r="AL614" s="119" t="s">
        <v>56</v>
      </c>
      <c r="AM614" s="119">
        <v>0</v>
      </c>
      <c r="AN614" s="119">
        <v>1</v>
      </c>
      <c r="AO614" s="119">
        <v>3</v>
      </c>
      <c r="AP614" s="119">
        <v>0</v>
      </c>
      <c r="AQ614" s="119">
        <v>2</v>
      </c>
      <c r="AR614" s="119">
        <v>0</v>
      </c>
      <c r="AS614" s="119">
        <v>0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119">
        <v>0</v>
      </c>
      <c r="AZ614" s="119">
        <v>0</v>
      </c>
      <c r="BA614" s="119">
        <v>0</v>
      </c>
      <c r="BB614" s="119">
        <v>0</v>
      </c>
      <c r="BC614" s="119">
        <v>0</v>
      </c>
      <c r="BD614" s="119">
        <v>0</v>
      </c>
      <c r="BE614" s="119">
        <v>0</v>
      </c>
      <c r="BF614" s="119">
        <v>0</v>
      </c>
      <c r="BG614" s="119">
        <v>0</v>
      </c>
      <c r="BH614" s="119">
        <v>14.8</v>
      </c>
      <c r="BI614" s="119" t="s">
        <v>55</v>
      </c>
      <c r="BJ614" s="119" t="s">
        <v>55</v>
      </c>
      <c r="BK614" s="119" t="s">
        <v>55</v>
      </c>
      <c r="BL614" s="119">
        <v>0</v>
      </c>
      <c r="BM614" s="119" t="s">
        <v>545</v>
      </c>
    </row>
    <row r="615" spans="1:65" s="119" customFormat="1" ht="11.4" x14ac:dyDescent="0.2">
      <c r="A615" s="119" t="s">
        <v>99</v>
      </c>
      <c r="B615" s="119">
        <v>3</v>
      </c>
      <c r="C615" s="119">
        <v>0</v>
      </c>
      <c r="D615" s="119">
        <v>3</v>
      </c>
      <c r="E615" s="119">
        <v>0</v>
      </c>
      <c r="F615" s="119">
        <v>0</v>
      </c>
      <c r="G615" s="119">
        <v>0</v>
      </c>
      <c r="H615" s="119">
        <v>0</v>
      </c>
      <c r="I615" s="119">
        <v>0</v>
      </c>
      <c r="J615" s="119">
        <v>0</v>
      </c>
      <c r="K615" s="119">
        <v>0</v>
      </c>
      <c r="L615" s="119">
        <v>0</v>
      </c>
      <c r="M615" s="119">
        <v>0</v>
      </c>
      <c r="N615" s="119">
        <v>0</v>
      </c>
      <c r="O615" s="119">
        <v>0</v>
      </c>
      <c r="P615" s="119">
        <v>100</v>
      </c>
      <c r="Q615" s="119">
        <v>0</v>
      </c>
      <c r="R615" s="119">
        <v>0</v>
      </c>
      <c r="S615" s="119">
        <v>0</v>
      </c>
      <c r="T615" s="119">
        <v>0</v>
      </c>
      <c r="U615" s="119">
        <v>0</v>
      </c>
      <c r="V615" s="119">
        <v>0</v>
      </c>
      <c r="W615" s="119">
        <v>0</v>
      </c>
      <c r="X615" s="119">
        <v>0</v>
      </c>
      <c r="Y615" s="119">
        <v>0</v>
      </c>
      <c r="Z615" s="119">
        <v>0</v>
      </c>
      <c r="AA615" s="119" t="s">
        <v>56</v>
      </c>
      <c r="AB615" s="119" t="s">
        <v>175</v>
      </c>
      <c r="AC615" s="119" t="s">
        <v>56</v>
      </c>
      <c r="AD615" s="119" t="s">
        <v>56</v>
      </c>
      <c r="AE615" s="119" t="s">
        <v>56</v>
      </c>
      <c r="AF615" s="119" t="s">
        <v>56</v>
      </c>
      <c r="AG615" s="119" t="s">
        <v>56</v>
      </c>
      <c r="AH615" s="119" t="s">
        <v>56</v>
      </c>
      <c r="AI615" s="119" t="s">
        <v>56</v>
      </c>
      <c r="AJ615" s="119" t="s">
        <v>56</v>
      </c>
      <c r="AK615" s="119" t="s">
        <v>56</v>
      </c>
      <c r="AL615" s="119" t="s">
        <v>56</v>
      </c>
      <c r="AM615" s="119">
        <v>0</v>
      </c>
      <c r="AN615" s="119">
        <v>0</v>
      </c>
      <c r="AO615" s="119">
        <v>1</v>
      </c>
      <c r="AP615" s="119">
        <v>1</v>
      </c>
      <c r="AQ615" s="119">
        <v>1</v>
      </c>
      <c r="AR615" s="119">
        <v>0</v>
      </c>
      <c r="AS615" s="119">
        <v>0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119">
        <v>0</v>
      </c>
      <c r="AZ615" s="119">
        <v>0</v>
      </c>
      <c r="BA615" s="119">
        <v>0</v>
      </c>
      <c r="BB615" s="119">
        <v>0</v>
      </c>
      <c r="BC615" s="119">
        <v>0</v>
      </c>
      <c r="BD615" s="119">
        <v>0</v>
      </c>
      <c r="BE615" s="119">
        <v>0</v>
      </c>
      <c r="BF615" s="119">
        <v>0</v>
      </c>
      <c r="BG615" s="119">
        <v>0</v>
      </c>
      <c r="BH615" s="119">
        <v>17.5</v>
      </c>
      <c r="BI615" s="119" t="s">
        <v>55</v>
      </c>
      <c r="BJ615" s="119" t="s">
        <v>55</v>
      </c>
      <c r="BK615" s="119" t="s">
        <v>55</v>
      </c>
      <c r="BL615" s="119">
        <v>0</v>
      </c>
      <c r="BM615" s="119" t="s">
        <v>544</v>
      </c>
    </row>
    <row r="616" spans="1:65" s="119" customFormat="1" ht="11.4" x14ac:dyDescent="0.2">
      <c r="A616" s="119" t="s">
        <v>99</v>
      </c>
      <c r="B616" s="119">
        <v>11</v>
      </c>
      <c r="C616" s="119">
        <v>1</v>
      </c>
      <c r="D616" s="119">
        <v>10</v>
      </c>
      <c r="E616" s="119">
        <v>0</v>
      </c>
      <c r="F616" s="119">
        <v>0</v>
      </c>
      <c r="G616" s="119">
        <v>0</v>
      </c>
      <c r="H616" s="119">
        <v>0</v>
      </c>
      <c r="I616" s="119">
        <v>0</v>
      </c>
      <c r="J616" s="119">
        <v>0</v>
      </c>
      <c r="K616" s="119">
        <v>0</v>
      </c>
      <c r="L616" s="119">
        <v>0</v>
      </c>
      <c r="M616" s="119">
        <v>0</v>
      </c>
      <c r="N616" s="119">
        <v>0</v>
      </c>
      <c r="O616" s="119">
        <v>9.0909999999999993</v>
      </c>
      <c r="P616" s="119">
        <v>90.91</v>
      </c>
      <c r="Q616" s="119">
        <v>0</v>
      </c>
      <c r="R616" s="119">
        <v>0</v>
      </c>
      <c r="S616" s="119">
        <v>0</v>
      </c>
      <c r="T616" s="119">
        <v>0</v>
      </c>
      <c r="U616" s="119">
        <v>0</v>
      </c>
      <c r="V616" s="119">
        <v>0</v>
      </c>
      <c r="W616" s="119">
        <v>0</v>
      </c>
      <c r="X616" s="119">
        <v>0</v>
      </c>
      <c r="Y616" s="119">
        <v>0</v>
      </c>
      <c r="Z616" s="119">
        <v>0</v>
      </c>
      <c r="AA616" s="119" t="s">
        <v>579</v>
      </c>
      <c r="AB616" s="119" t="s">
        <v>167</v>
      </c>
      <c r="AC616" s="119" t="s">
        <v>56</v>
      </c>
      <c r="AD616" s="119" t="s">
        <v>56</v>
      </c>
      <c r="AE616" s="119" t="s">
        <v>56</v>
      </c>
      <c r="AF616" s="119" t="s">
        <v>56</v>
      </c>
      <c r="AG616" s="119" t="s">
        <v>56</v>
      </c>
      <c r="AH616" s="119" t="s">
        <v>56</v>
      </c>
      <c r="AI616" s="119" t="s">
        <v>56</v>
      </c>
      <c r="AJ616" s="119" t="s">
        <v>56</v>
      </c>
      <c r="AK616" s="119" t="s">
        <v>56</v>
      </c>
      <c r="AL616" s="119" t="s">
        <v>56</v>
      </c>
      <c r="AM616" s="119">
        <v>0</v>
      </c>
      <c r="AN616" s="119">
        <v>1</v>
      </c>
      <c r="AO616" s="119">
        <v>2</v>
      </c>
      <c r="AP616" s="119">
        <v>4</v>
      </c>
      <c r="AQ616" s="119">
        <v>3</v>
      </c>
      <c r="AR616" s="119">
        <v>1</v>
      </c>
      <c r="AS616" s="119">
        <v>0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119">
        <v>0</v>
      </c>
      <c r="AZ616" s="119">
        <v>0</v>
      </c>
      <c r="BA616" s="119">
        <v>0</v>
      </c>
      <c r="BB616" s="119">
        <v>0</v>
      </c>
      <c r="BC616" s="119">
        <v>0</v>
      </c>
      <c r="BD616" s="119">
        <v>0</v>
      </c>
      <c r="BE616" s="119">
        <v>0</v>
      </c>
      <c r="BF616" s="119">
        <v>0</v>
      </c>
      <c r="BG616" s="119">
        <v>0</v>
      </c>
      <c r="BH616" s="119">
        <v>17.8</v>
      </c>
      <c r="BI616" s="119">
        <v>18.5</v>
      </c>
      <c r="BJ616" s="119">
        <v>24</v>
      </c>
      <c r="BK616" s="119">
        <v>25.4</v>
      </c>
      <c r="BL616" s="119">
        <v>0</v>
      </c>
      <c r="BM616" s="119" t="s">
        <v>545</v>
      </c>
    </row>
    <row r="617" spans="1:65" s="119" customFormat="1" ht="11.4" x14ac:dyDescent="0.2">
      <c r="A617" s="119" t="s">
        <v>100</v>
      </c>
      <c r="B617" s="119">
        <v>8</v>
      </c>
      <c r="C617" s="119">
        <v>3</v>
      </c>
      <c r="D617" s="119">
        <v>3</v>
      </c>
      <c r="E617" s="119">
        <v>0</v>
      </c>
      <c r="F617" s="119">
        <v>1</v>
      </c>
      <c r="G617" s="119">
        <v>0</v>
      </c>
      <c r="H617" s="119">
        <v>1</v>
      </c>
      <c r="I617" s="119">
        <v>0</v>
      </c>
      <c r="J617" s="119">
        <v>0</v>
      </c>
      <c r="K617" s="119">
        <v>0</v>
      </c>
      <c r="L617" s="119">
        <v>0</v>
      </c>
      <c r="M617" s="119">
        <v>0</v>
      </c>
      <c r="N617" s="119">
        <v>0</v>
      </c>
      <c r="O617" s="119">
        <v>37.5</v>
      </c>
      <c r="P617" s="119">
        <v>37.5</v>
      </c>
      <c r="Q617" s="119">
        <v>0</v>
      </c>
      <c r="R617" s="119">
        <v>12.5</v>
      </c>
      <c r="S617" s="119">
        <v>0</v>
      </c>
      <c r="T617" s="119">
        <v>12.5</v>
      </c>
      <c r="U617" s="119">
        <v>0</v>
      </c>
      <c r="V617" s="119">
        <v>0</v>
      </c>
      <c r="W617" s="119">
        <v>0</v>
      </c>
      <c r="X617" s="119">
        <v>0</v>
      </c>
      <c r="Y617" s="119">
        <v>0</v>
      </c>
      <c r="Z617" s="119">
        <v>0</v>
      </c>
      <c r="AA617" s="119" t="s">
        <v>465</v>
      </c>
      <c r="AB617" s="119" t="s">
        <v>488</v>
      </c>
      <c r="AC617" s="119" t="s">
        <v>56</v>
      </c>
      <c r="AD617" s="119" t="s">
        <v>488</v>
      </c>
      <c r="AE617" s="119" t="s">
        <v>56</v>
      </c>
      <c r="AF617" s="119" t="s">
        <v>175</v>
      </c>
      <c r="AG617" s="119" t="s">
        <v>56</v>
      </c>
      <c r="AH617" s="119" t="s">
        <v>56</v>
      </c>
      <c r="AI617" s="119" t="s">
        <v>56</v>
      </c>
      <c r="AJ617" s="119" t="s">
        <v>56</v>
      </c>
      <c r="AK617" s="119" t="s">
        <v>56</v>
      </c>
      <c r="AL617" s="119" t="s">
        <v>56</v>
      </c>
      <c r="AM617" s="119">
        <v>0</v>
      </c>
      <c r="AN617" s="119">
        <v>0</v>
      </c>
      <c r="AO617" s="119">
        <v>1</v>
      </c>
      <c r="AP617" s="119">
        <v>5</v>
      </c>
      <c r="AQ617" s="119">
        <v>2</v>
      </c>
      <c r="AR617" s="119">
        <v>0</v>
      </c>
      <c r="AS617" s="119">
        <v>0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119">
        <v>0</v>
      </c>
      <c r="AZ617" s="119">
        <v>0</v>
      </c>
      <c r="BA617" s="119">
        <v>0</v>
      </c>
      <c r="BB617" s="119">
        <v>0</v>
      </c>
      <c r="BC617" s="119">
        <v>0</v>
      </c>
      <c r="BD617" s="119">
        <v>0</v>
      </c>
      <c r="BE617" s="119">
        <v>0</v>
      </c>
      <c r="BF617" s="119">
        <v>0</v>
      </c>
      <c r="BG617" s="119">
        <v>0</v>
      </c>
      <c r="BH617" s="119">
        <v>17.600000000000001</v>
      </c>
      <c r="BI617" s="119" t="s">
        <v>55</v>
      </c>
      <c r="BJ617" s="119" t="s">
        <v>55</v>
      </c>
      <c r="BK617" s="119" t="s">
        <v>55</v>
      </c>
      <c r="BL617" s="119">
        <v>0</v>
      </c>
      <c r="BM617" s="119" t="s">
        <v>544</v>
      </c>
    </row>
    <row r="618" spans="1:65" s="119" customFormat="1" ht="11.4" x14ac:dyDescent="0.2">
      <c r="A618" s="119" t="s">
        <v>100</v>
      </c>
      <c r="B618" s="119">
        <v>6</v>
      </c>
      <c r="C618" s="119">
        <v>0</v>
      </c>
      <c r="D618" s="119">
        <v>5</v>
      </c>
      <c r="E618" s="119">
        <v>0</v>
      </c>
      <c r="F618" s="119">
        <v>1</v>
      </c>
      <c r="G618" s="119">
        <v>0</v>
      </c>
      <c r="H618" s="119">
        <v>0</v>
      </c>
      <c r="I618" s="119">
        <v>0</v>
      </c>
      <c r="J618" s="119">
        <v>0</v>
      </c>
      <c r="K618" s="119">
        <v>0</v>
      </c>
      <c r="L618" s="119">
        <v>0</v>
      </c>
      <c r="M618" s="119">
        <v>0</v>
      </c>
      <c r="N618" s="119">
        <v>0</v>
      </c>
      <c r="O618" s="119">
        <v>0</v>
      </c>
      <c r="P618" s="119">
        <v>83.33</v>
      </c>
      <c r="Q618" s="119">
        <v>0</v>
      </c>
      <c r="R618" s="119">
        <v>16.670000000000002</v>
      </c>
      <c r="S618" s="119">
        <v>0</v>
      </c>
      <c r="T618" s="119">
        <v>0</v>
      </c>
      <c r="U618" s="119">
        <v>0</v>
      </c>
      <c r="V618" s="119">
        <v>0</v>
      </c>
      <c r="W618" s="119">
        <v>0</v>
      </c>
      <c r="X618" s="119">
        <v>0</v>
      </c>
      <c r="Y618" s="119">
        <v>0</v>
      </c>
      <c r="Z618" s="119">
        <v>0</v>
      </c>
      <c r="AA618" s="119" t="s">
        <v>56</v>
      </c>
      <c r="AB618" s="119" t="s">
        <v>177</v>
      </c>
      <c r="AC618" s="119" t="s">
        <v>56</v>
      </c>
      <c r="AD618" s="119" t="s">
        <v>625</v>
      </c>
      <c r="AE618" s="119" t="s">
        <v>56</v>
      </c>
      <c r="AF618" s="119" t="s">
        <v>56</v>
      </c>
      <c r="AG618" s="119" t="s">
        <v>56</v>
      </c>
      <c r="AH618" s="119" t="s">
        <v>56</v>
      </c>
      <c r="AI618" s="119" t="s">
        <v>56</v>
      </c>
      <c r="AJ618" s="119" t="s">
        <v>56</v>
      </c>
      <c r="AK618" s="119" t="s">
        <v>56</v>
      </c>
      <c r="AL618" s="119" t="s">
        <v>56</v>
      </c>
      <c r="AM618" s="119">
        <v>0</v>
      </c>
      <c r="AN618" s="119">
        <v>2</v>
      </c>
      <c r="AO618" s="119">
        <v>0</v>
      </c>
      <c r="AP618" s="119">
        <v>3</v>
      </c>
      <c r="AQ618" s="119">
        <v>1</v>
      </c>
      <c r="AR618" s="119">
        <v>0</v>
      </c>
      <c r="AS618" s="119">
        <v>0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119">
        <v>0</v>
      </c>
      <c r="AZ618" s="119">
        <v>0</v>
      </c>
      <c r="BA618" s="119">
        <v>0</v>
      </c>
      <c r="BB618" s="119">
        <v>0</v>
      </c>
      <c r="BC618" s="119">
        <v>0</v>
      </c>
      <c r="BD618" s="119">
        <v>0</v>
      </c>
      <c r="BE618" s="119">
        <v>0</v>
      </c>
      <c r="BF618" s="119">
        <v>0</v>
      </c>
      <c r="BG618" s="119">
        <v>0</v>
      </c>
      <c r="BH618" s="119">
        <v>16</v>
      </c>
      <c r="BI618" s="119" t="s">
        <v>55</v>
      </c>
      <c r="BJ618" s="119" t="s">
        <v>55</v>
      </c>
      <c r="BK618" s="119" t="s">
        <v>55</v>
      </c>
      <c r="BL618" s="119">
        <v>0</v>
      </c>
      <c r="BM618" s="119" t="s">
        <v>545</v>
      </c>
    </row>
    <row r="619" spans="1:65" s="119" customFormat="1" ht="11.4" x14ac:dyDescent="0.2">
      <c r="A619" s="119" t="s">
        <v>101</v>
      </c>
      <c r="B619" s="119">
        <v>7</v>
      </c>
      <c r="C619" s="119">
        <v>2</v>
      </c>
      <c r="D619" s="119">
        <v>5</v>
      </c>
      <c r="E619" s="119">
        <v>0</v>
      </c>
      <c r="F619" s="119">
        <v>0</v>
      </c>
      <c r="G619" s="119">
        <v>0</v>
      </c>
      <c r="H619" s="119">
        <v>0</v>
      </c>
      <c r="I619" s="119">
        <v>0</v>
      </c>
      <c r="J619" s="119">
        <v>0</v>
      </c>
      <c r="K619" s="119">
        <v>0</v>
      </c>
      <c r="L619" s="119">
        <v>0</v>
      </c>
      <c r="M619" s="119">
        <v>0</v>
      </c>
      <c r="N619" s="119">
        <v>0</v>
      </c>
      <c r="O619" s="119">
        <v>28.57</v>
      </c>
      <c r="P619" s="119">
        <v>71.430000000000007</v>
      </c>
      <c r="Q619" s="119">
        <v>0</v>
      </c>
      <c r="R619" s="119">
        <v>0</v>
      </c>
      <c r="S619" s="119">
        <v>0</v>
      </c>
      <c r="T619" s="119">
        <v>0</v>
      </c>
      <c r="U619" s="119">
        <v>0</v>
      </c>
      <c r="V619" s="119">
        <v>0</v>
      </c>
      <c r="W619" s="119">
        <v>0</v>
      </c>
      <c r="X619" s="119">
        <v>0</v>
      </c>
      <c r="Y619" s="119">
        <v>0</v>
      </c>
      <c r="Z619" s="119">
        <v>0</v>
      </c>
      <c r="AA619" s="119" t="s">
        <v>183</v>
      </c>
      <c r="AB619" s="119" t="s">
        <v>610</v>
      </c>
      <c r="AC619" s="119" t="s">
        <v>56</v>
      </c>
      <c r="AD619" s="119" t="s">
        <v>56</v>
      </c>
      <c r="AE619" s="119" t="s">
        <v>56</v>
      </c>
      <c r="AF619" s="119" t="s">
        <v>56</v>
      </c>
      <c r="AG619" s="119" t="s">
        <v>56</v>
      </c>
      <c r="AH619" s="119" t="s">
        <v>56</v>
      </c>
      <c r="AI619" s="119" t="s">
        <v>56</v>
      </c>
      <c r="AJ619" s="119" t="s">
        <v>56</v>
      </c>
      <c r="AK619" s="119" t="s">
        <v>56</v>
      </c>
      <c r="AL619" s="119" t="s">
        <v>56</v>
      </c>
      <c r="AM619" s="119">
        <v>0</v>
      </c>
      <c r="AN619" s="119">
        <v>0</v>
      </c>
      <c r="AO619" s="119">
        <v>3</v>
      </c>
      <c r="AP619" s="119">
        <v>3</v>
      </c>
      <c r="AQ619" s="119">
        <v>1</v>
      </c>
      <c r="AR619" s="119">
        <v>0</v>
      </c>
      <c r="AS619" s="119">
        <v>0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119">
        <v>0</v>
      </c>
      <c r="AZ619" s="119">
        <v>0</v>
      </c>
      <c r="BA619" s="119">
        <v>0</v>
      </c>
      <c r="BB619" s="119">
        <v>0</v>
      </c>
      <c r="BC619" s="119">
        <v>0</v>
      </c>
      <c r="BD619" s="119">
        <v>0</v>
      </c>
      <c r="BE619" s="119">
        <v>0</v>
      </c>
      <c r="BF619" s="119">
        <v>0</v>
      </c>
      <c r="BG619" s="119">
        <v>0</v>
      </c>
      <c r="BH619" s="119">
        <v>16</v>
      </c>
      <c r="BI619" s="119" t="s">
        <v>55</v>
      </c>
      <c r="BJ619" s="119" t="s">
        <v>55</v>
      </c>
      <c r="BK619" s="119" t="s">
        <v>55</v>
      </c>
      <c r="BL619" s="119">
        <v>0</v>
      </c>
      <c r="BM619" s="119" t="s">
        <v>544</v>
      </c>
    </row>
    <row r="620" spans="1:65" s="119" customFormat="1" ht="11.4" x14ac:dyDescent="0.2">
      <c r="A620" s="119" t="s">
        <v>101</v>
      </c>
      <c r="B620" s="119">
        <v>7</v>
      </c>
      <c r="C620" s="119">
        <v>0</v>
      </c>
      <c r="D620" s="119">
        <v>7</v>
      </c>
      <c r="E620" s="119">
        <v>0</v>
      </c>
      <c r="F620" s="119">
        <v>0</v>
      </c>
      <c r="G620" s="119">
        <v>0</v>
      </c>
      <c r="H620" s="119">
        <v>0</v>
      </c>
      <c r="I620" s="119">
        <v>0</v>
      </c>
      <c r="J620" s="119">
        <v>0</v>
      </c>
      <c r="K620" s="119">
        <v>0</v>
      </c>
      <c r="L620" s="119">
        <v>0</v>
      </c>
      <c r="M620" s="119">
        <v>0</v>
      </c>
      <c r="N620" s="119">
        <v>0</v>
      </c>
      <c r="O620" s="119">
        <v>0</v>
      </c>
      <c r="P620" s="119">
        <v>100</v>
      </c>
      <c r="Q620" s="119">
        <v>0</v>
      </c>
      <c r="R620" s="119">
        <v>0</v>
      </c>
      <c r="S620" s="119">
        <v>0</v>
      </c>
      <c r="T620" s="119">
        <v>0</v>
      </c>
      <c r="U620" s="119">
        <v>0</v>
      </c>
      <c r="V620" s="119">
        <v>0</v>
      </c>
      <c r="W620" s="119">
        <v>0</v>
      </c>
      <c r="X620" s="119">
        <v>0</v>
      </c>
      <c r="Y620" s="119">
        <v>0</v>
      </c>
      <c r="Z620" s="119">
        <v>0</v>
      </c>
      <c r="AA620" s="119" t="s">
        <v>56</v>
      </c>
      <c r="AB620" s="119" t="s">
        <v>249</v>
      </c>
      <c r="AC620" s="119" t="s">
        <v>56</v>
      </c>
      <c r="AD620" s="119" t="s">
        <v>56</v>
      </c>
      <c r="AE620" s="119" t="s">
        <v>56</v>
      </c>
      <c r="AF620" s="119" t="s">
        <v>56</v>
      </c>
      <c r="AG620" s="119" t="s">
        <v>56</v>
      </c>
      <c r="AH620" s="119" t="s">
        <v>56</v>
      </c>
      <c r="AI620" s="119" t="s">
        <v>56</v>
      </c>
      <c r="AJ620" s="119" t="s">
        <v>56</v>
      </c>
      <c r="AK620" s="119" t="s">
        <v>56</v>
      </c>
      <c r="AL620" s="119" t="s">
        <v>56</v>
      </c>
      <c r="AM620" s="119">
        <v>0</v>
      </c>
      <c r="AN620" s="119">
        <v>2</v>
      </c>
      <c r="AO620" s="119">
        <v>3</v>
      </c>
      <c r="AP620" s="119">
        <v>2</v>
      </c>
      <c r="AQ620" s="119">
        <v>0</v>
      </c>
      <c r="AR620" s="119">
        <v>0</v>
      </c>
      <c r="AS620" s="119">
        <v>0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119">
        <v>0</v>
      </c>
      <c r="AZ620" s="119">
        <v>0</v>
      </c>
      <c r="BA620" s="119">
        <v>0</v>
      </c>
      <c r="BB620" s="119">
        <v>0</v>
      </c>
      <c r="BC620" s="119">
        <v>0</v>
      </c>
      <c r="BD620" s="119">
        <v>0</v>
      </c>
      <c r="BE620" s="119">
        <v>0</v>
      </c>
      <c r="BF620" s="119">
        <v>0</v>
      </c>
      <c r="BG620" s="119">
        <v>0</v>
      </c>
      <c r="BH620" s="119">
        <v>12.9</v>
      </c>
      <c r="BI620" s="119" t="s">
        <v>55</v>
      </c>
      <c r="BJ620" s="119" t="s">
        <v>55</v>
      </c>
      <c r="BK620" s="119" t="s">
        <v>55</v>
      </c>
      <c r="BL620" s="119">
        <v>0</v>
      </c>
      <c r="BM620" s="119" t="s">
        <v>545</v>
      </c>
    </row>
    <row r="621" spans="1:65" s="119" customFormat="1" ht="11.4" x14ac:dyDescent="0.2">
      <c r="A621" s="119" t="s">
        <v>103</v>
      </c>
      <c r="B621" s="119">
        <v>6</v>
      </c>
      <c r="C621" s="119">
        <v>2</v>
      </c>
      <c r="D621" s="119">
        <v>4</v>
      </c>
      <c r="E621" s="119">
        <v>0</v>
      </c>
      <c r="F621" s="119">
        <v>0</v>
      </c>
      <c r="G621" s="119">
        <v>0</v>
      </c>
      <c r="H621" s="119">
        <v>0</v>
      </c>
      <c r="I621" s="119">
        <v>0</v>
      </c>
      <c r="J621" s="119">
        <v>0</v>
      </c>
      <c r="K621" s="119">
        <v>0</v>
      </c>
      <c r="L621" s="119">
        <v>0</v>
      </c>
      <c r="M621" s="119">
        <v>0</v>
      </c>
      <c r="N621" s="119">
        <v>0</v>
      </c>
      <c r="O621" s="119">
        <v>33.33</v>
      </c>
      <c r="P621" s="119">
        <v>66.67</v>
      </c>
      <c r="Q621" s="119">
        <v>0</v>
      </c>
      <c r="R621" s="119">
        <v>0</v>
      </c>
      <c r="S621" s="119">
        <v>0</v>
      </c>
      <c r="T621" s="119">
        <v>0</v>
      </c>
      <c r="U621" s="119">
        <v>0</v>
      </c>
      <c r="V621" s="119">
        <v>0</v>
      </c>
      <c r="W621" s="119">
        <v>0</v>
      </c>
      <c r="X621" s="119">
        <v>0</v>
      </c>
      <c r="Y621" s="119">
        <v>0</v>
      </c>
      <c r="Z621" s="119">
        <v>0</v>
      </c>
      <c r="AA621" s="119" t="s">
        <v>488</v>
      </c>
      <c r="AB621" s="119" t="s">
        <v>610</v>
      </c>
      <c r="AC621" s="119" t="s">
        <v>56</v>
      </c>
      <c r="AD621" s="119" t="s">
        <v>56</v>
      </c>
      <c r="AE621" s="119" t="s">
        <v>56</v>
      </c>
      <c r="AF621" s="119" t="s">
        <v>56</v>
      </c>
      <c r="AG621" s="119" t="s">
        <v>56</v>
      </c>
      <c r="AH621" s="119" t="s">
        <v>56</v>
      </c>
      <c r="AI621" s="119" t="s">
        <v>56</v>
      </c>
      <c r="AJ621" s="119" t="s">
        <v>56</v>
      </c>
      <c r="AK621" s="119" t="s">
        <v>56</v>
      </c>
      <c r="AL621" s="119" t="s">
        <v>56</v>
      </c>
      <c r="AM621" s="119">
        <v>0</v>
      </c>
      <c r="AN621" s="119">
        <v>1</v>
      </c>
      <c r="AO621" s="119">
        <v>2</v>
      </c>
      <c r="AP621" s="119">
        <v>2</v>
      </c>
      <c r="AQ621" s="119">
        <v>1</v>
      </c>
      <c r="AR621" s="119">
        <v>0</v>
      </c>
      <c r="AS621" s="119">
        <v>0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119">
        <v>0</v>
      </c>
      <c r="AZ621" s="119">
        <v>0</v>
      </c>
      <c r="BA621" s="119">
        <v>0</v>
      </c>
      <c r="BB621" s="119">
        <v>0</v>
      </c>
      <c r="BC621" s="119">
        <v>0</v>
      </c>
      <c r="BD621" s="119">
        <v>0</v>
      </c>
      <c r="BE621" s="119">
        <v>0</v>
      </c>
      <c r="BF621" s="119">
        <v>0</v>
      </c>
      <c r="BG621" s="119">
        <v>0</v>
      </c>
      <c r="BH621" s="119">
        <v>15.1</v>
      </c>
      <c r="BI621" s="119" t="s">
        <v>55</v>
      </c>
      <c r="BJ621" s="119" t="s">
        <v>55</v>
      </c>
      <c r="BK621" s="119" t="s">
        <v>55</v>
      </c>
      <c r="BL621" s="119">
        <v>0</v>
      </c>
      <c r="BM621" s="119" t="s">
        <v>544</v>
      </c>
    </row>
    <row r="622" spans="1:65" s="119" customFormat="1" ht="11.4" x14ac:dyDescent="0.2">
      <c r="A622" s="119" t="s">
        <v>103</v>
      </c>
      <c r="B622" s="119">
        <v>7</v>
      </c>
      <c r="C622" s="119">
        <v>1</v>
      </c>
      <c r="D622" s="119">
        <v>6</v>
      </c>
      <c r="E622" s="119">
        <v>0</v>
      </c>
      <c r="F622" s="119">
        <v>0</v>
      </c>
      <c r="G622" s="119">
        <v>0</v>
      </c>
      <c r="H622" s="119">
        <v>0</v>
      </c>
      <c r="I622" s="119">
        <v>0</v>
      </c>
      <c r="J622" s="119">
        <v>0</v>
      </c>
      <c r="K622" s="119">
        <v>0</v>
      </c>
      <c r="L622" s="119">
        <v>0</v>
      </c>
      <c r="M622" s="119">
        <v>0</v>
      </c>
      <c r="N622" s="119">
        <v>0</v>
      </c>
      <c r="O622" s="119">
        <v>14.29</v>
      </c>
      <c r="P622" s="119">
        <v>85.71</v>
      </c>
      <c r="Q622" s="119">
        <v>0</v>
      </c>
      <c r="R622" s="119">
        <v>0</v>
      </c>
      <c r="S622" s="119">
        <v>0</v>
      </c>
      <c r="T622" s="119">
        <v>0</v>
      </c>
      <c r="U622" s="119">
        <v>0</v>
      </c>
      <c r="V622" s="119">
        <v>0</v>
      </c>
      <c r="W622" s="119">
        <v>0</v>
      </c>
      <c r="X622" s="119">
        <v>0</v>
      </c>
      <c r="Y622" s="119">
        <v>0</v>
      </c>
      <c r="Z622" s="119">
        <v>0</v>
      </c>
      <c r="AA622" s="119" t="s">
        <v>626</v>
      </c>
      <c r="AB622" s="119" t="s">
        <v>173</v>
      </c>
      <c r="AC622" s="119" t="s">
        <v>56</v>
      </c>
      <c r="AD622" s="119" t="s">
        <v>56</v>
      </c>
      <c r="AE622" s="119" t="s">
        <v>56</v>
      </c>
      <c r="AF622" s="119" t="s">
        <v>56</v>
      </c>
      <c r="AG622" s="119" t="s">
        <v>56</v>
      </c>
      <c r="AH622" s="119" t="s">
        <v>56</v>
      </c>
      <c r="AI622" s="119" t="s">
        <v>56</v>
      </c>
      <c r="AJ622" s="119" t="s">
        <v>56</v>
      </c>
      <c r="AK622" s="119" t="s">
        <v>56</v>
      </c>
      <c r="AL622" s="119" t="s">
        <v>56</v>
      </c>
      <c r="AM622" s="119">
        <v>1</v>
      </c>
      <c r="AN622" s="119">
        <v>1</v>
      </c>
      <c r="AO622" s="119">
        <v>1</v>
      </c>
      <c r="AP622" s="119">
        <v>2</v>
      </c>
      <c r="AQ622" s="119">
        <v>2</v>
      </c>
      <c r="AR622" s="119">
        <v>0</v>
      </c>
      <c r="AS622" s="119">
        <v>0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119">
        <v>0</v>
      </c>
      <c r="AZ622" s="119">
        <v>0</v>
      </c>
      <c r="BA622" s="119">
        <v>0</v>
      </c>
      <c r="BB622" s="119">
        <v>0</v>
      </c>
      <c r="BC622" s="119">
        <v>0</v>
      </c>
      <c r="BD622" s="119">
        <v>0</v>
      </c>
      <c r="BE622" s="119">
        <v>0</v>
      </c>
      <c r="BF622" s="119">
        <v>0</v>
      </c>
      <c r="BG622" s="119">
        <v>0</v>
      </c>
      <c r="BH622" s="119">
        <v>15.2</v>
      </c>
      <c r="BI622" s="119" t="s">
        <v>55</v>
      </c>
      <c r="BJ622" s="119" t="s">
        <v>55</v>
      </c>
      <c r="BK622" s="119" t="s">
        <v>55</v>
      </c>
      <c r="BL622" s="119">
        <v>0</v>
      </c>
      <c r="BM622" s="119" t="s">
        <v>545</v>
      </c>
    </row>
    <row r="623" spans="1:65" s="119" customFormat="1" ht="11.4" x14ac:dyDescent="0.2">
      <c r="A623" s="119" t="s">
        <v>104</v>
      </c>
      <c r="B623" s="119">
        <v>5</v>
      </c>
      <c r="C623" s="119">
        <v>1</v>
      </c>
      <c r="D623" s="119">
        <v>4</v>
      </c>
      <c r="E623" s="119">
        <v>0</v>
      </c>
      <c r="F623" s="119">
        <v>0</v>
      </c>
      <c r="G623" s="119">
        <v>0</v>
      </c>
      <c r="H623" s="119">
        <v>0</v>
      </c>
      <c r="I623" s="119">
        <v>0</v>
      </c>
      <c r="J623" s="119">
        <v>0</v>
      </c>
      <c r="K623" s="119">
        <v>0</v>
      </c>
      <c r="L623" s="119">
        <v>0</v>
      </c>
      <c r="M623" s="119">
        <v>0</v>
      </c>
      <c r="N623" s="119">
        <v>0</v>
      </c>
      <c r="O623" s="119">
        <v>20</v>
      </c>
      <c r="P623" s="119">
        <v>80</v>
      </c>
      <c r="Q623" s="119">
        <v>0</v>
      </c>
      <c r="R623" s="119">
        <v>0</v>
      </c>
      <c r="S623" s="119">
        <v>0</v>
      </c>
      <c r="T623" s="119">
        <v>0</v>
      </c>
      <c r="U623" s="119">
        <v>0</v>
      </c>
      <c r="V623" s="119">
        <v>0</v>
      </c>
      <c r="W623" s="119">
        <v>0</v>
      </c>
      <c r="X623" s="119">
        <v>0</v>
      </c>
      <c r="Y623" s="119">
        <v>0</v>
      </c>
      <c r="Z623" s="119">
        <v>0</v>
      </c>
      <c r="AA623" s="119" t="s">
        <v>488</v>
      </c>
      <c r="AB623" s="119" t="s">
        <v>527</v>
      </c>
      <c r="AC623" s="119" t="s">
        <v>56</v>
      </c>
      <c r="AD623" s="119" t="s">
        <v>56</v>
      </c>
      <c r="AE623" s="119" t="s">
        <v>56</v>
      </c>
      <c r="AF623" s="119" t="s">
        <v>56</v>
      </c>
      <c r="AG623" s="119" t="s">
        <v>56</v>
      </c>
      <c r="AH623" s="119" t="s">
        <v>56</v>
      </c>
      <c r="AI623" s="119" t="s">
        <v>56</v>
      </c>
      <c r="AJ623" s="119" t="s">
        <v>56</v>
      </c>
      <c r="AK623" s="119" t="s">
        <v>56</v>
      </c>
      <c r="AL623" s="119" t="s">
        <v>56</v>
      </c>
      <c r="AM623" s="119">
        <v>0</v>
      </c>
      <c r="AN623" s="119">
        <v>1</v>
      </c>
      <c r="AO623" s="119">
        <v>2</v>
      </c>
      <c r="AP623" s="119">
        <v>2</v>
      </c>
      <c r="AQ623" s="119">
        <v>0</v>
      </c>
      <c r="AR623" s="119">
        <v>0</v>
      </c>
      <c r="AS623" s="119">
        <v>0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119">
        <v>0</v>
      </c>
      <c r="AZ623" s="119">
        <v>0</v>
      </c>
      <c r="BA623" s="119">
        <v>0</v>
      </c>
      <c r="BB623" s="119">
        <v>0</v>
      </c>
      <c r="BC623" s="119">
        <v>0</v>
      </c>
      <c r="BD623" s="119">
        <v>0</v>
      </c>
      <c r="BE623" s="119">
        <v>0</v>
      </c>
      <c r="BF623" s="119">
        <v>0</v>
      </c>
      <c r="BG623" s="119">
        <v>0</v>
      </c>
      <c r="BH623" s="119">
        <v>14.4</v>
      </c>
      <c r="BI623" s="119" t="s">
        <v>55</v>
      </c>
      <c r="BJ623" s="119" t="s">
        <v>55</v>
      </c>
      <c r="BK623" s="119" t="s">
        <v>55</v>
      </c>
      <c r="BL623" s="119">
        <v>0</v>
      </c>
      <c r="BM623" s="119" t="s">
        <v>544</v>
      </c>
    </row>
    <row r="624" spans="1:65" s="119" customFormat="1" ht="11.4" x14ac:dyDescent="0.2">
      <c r="A624" s="119" t="s">
        <v>104</v>
      </c>
      <c r="B624" s="119">
        <v>8</v>
      </c>
      <c r="C624" s="119">
        <v>1</v>
      </c>
      <c r="D624" s="119">
        <v>7</v>
      </c>
      <c r="E624" s="119">
        <v>0</v>
      </c>
      <c r="F624" s="119">
        <v>0</v>
      </c>
      <c r="G624" s="119">
        <v>0</v>
      </c>
      <c r="H624" s="119">
        <v>0</v>
      </c>
      <c r="I624" s="119">
        <v>0</v>
      </c>
      <c r="J624" s="119">
        <v>0</v>
      </c>
      <c r="K624" s="119">
        <v>0</v>
      </c>
      <c r="L624" s="119">
        <v>0</v>
      </c>
      <c r="M624" s="119">
        <v>0</v>
      </c>
      <c r="N624" s="119">
        <v>0</v>
      </c>
      <c r="O624" s="119">
        <v>12.5</v>
      </c>
      <c r="P624" s="119">
        <v>87.5</v>
      </c>
      <c r="Q624" s="119">
        <v>0</v>
      </c>
      <c r="R624" s="119">
        <v>0</v>
      </c>
      <c r="S624" s="119">
        <v>0</v>
      </c>
      <c r="T624" s="119">
        <v>0</v>
      </c>
      <c r="U624" s="119">
        <v>0</v>
      </c>
      <c r="V624" s="119">
        <v>0</v>
      </c>
      <c r="W624" s="119">
        <v>0</v>
      </c>
      <c r="X624" s="119">
        <v>0</v>
      </c>
      <c r="Y624" s="119">
        <v>0</v>
      </c>
      <c r="Z624" s="119">
        <v>0</v>
      </c>
      <c r="AA624" s="119" t="s">
        <v>627</v>
      </c>
      <c r="AB624" s="119" t="s">
        <v>508</v>
      </c>
      <c r="AC624" s="119" t="s">
        <v>56</v>
      </c>
      <c r="AD624" s="119" t="s">
        <v>56</v>
      </c>
      <c r="AE624" s="119" t="s">
        <v>56</v>
      </c>
      <c r="AF624" s="119" t="s">
        <v>56</v>
      </c>
      <c r="AG624" s="119" t="s">
        <v>56</v>
      </c>
      <c r="AH624" s="119" t="s">
        <v>56</v>
      </c>
      <c r="AI624" s="119" t="s">
        <v>56</v>
      </c>
      <c r="AJ624" s="119" t="s">
        <v>56</v>
      </c>
      <c r="AK624" s="119" t="s">
        <v>56</v>
      </c>
      <c r="AL624" s="119" t="s">
        <v>56</v>
      </c>
      <c r="AM624" s="119">
        <v>0</v>
      </c>
      <c r="AN624" s="119">
        <v>5</v>
      </c>
      <c r="AO624" s="119">
        <v>0</v>
      </c>
      <c r="AP624" s="119">
        <v>1</v>
      </c>
      <c r="AQ624" s="119">
        <v>2</v>
      </c>
      <c r="AR624" s="119">
        <v>0</v>
      </c>
      <c r="AS624" s="119">
        <v>0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119">
        <v>0</v>
      </c>
      <c r="AZ624" s="119">
        <v>0</v>
      </c>
      <c r="BA624" s="119">
        <v>0</v>
      </c>
      <c r="BB624" s="119">
        <v>0</v>
      </c>
      <c r="BC624" s="119">
        <v>0</v>
      </c>
      <c r="BD624" s="119">
        <v>0</v>
      </c>
      <c r="BE624" s="119">
        <v>0</v>
      </c>
      <c r="BF624" s="119">
        <v>0</v>
      </c>
      <c r="BG624" s="119">
        <v>0</v>
      </c>
      <c r="BH624" s="119">
        <v>12.6</v>
      </c>
      <c r="BI624" s="119" t="s">
        <v>55</v>
      </c>
      <c r="BJ624" s="119" t="s">
        <v>55</v>
      </c>
      <c r="BK624" s="119" t="s">
        <v>55</v>
      </c>
      <c r="BL624" s="119">
        <v>0</v>
      </c>
      <c r="BM624" s="119" t="s">
        <v>545</v>
      </c>
    </row>
    <row r="625" spans="1:65" s="119" customFormat="1" ht="11.4" x14ac:dyDescent="0.2">
      <c r="A625" s="119" t="s">
        <v>105</v>
      </c>
      <c r="B625" s="119">
        <v>5</v>
      </c>
      <c r="C625" s="119">
        <v>2</v>
      </c>
      <c r="D625" s="119">
        <v>3</v>
      </c>
      <c r="E625" s="119">
        <v>0</v>
      </c>
      <c r="F625" s="119">
        <v>0</v>
      </c>
      <c r="G625" s="119">
        <v>0</v>
      </c>
      <c r="H625" s="119">
        <v>0</v>
      </c>
      <c r="I625" s="119">
        <v>0</v>
      </c>
      <c r="J625" s="119">
        <v>0</v>
      </c>
      <c r="K625" s="119">
        <v>0</v>
      </c>
      <c r="L625" s="119">
        <v>0</v>
      </c>
      <c r="M625" s="119">
        <v>0</v>
      </c>
      <c r="N625" s="119">
        <v>0</v>
      </c>
      <c r="O625" s="119">
        <v>40</v>
      </c>
      <c r="P625" s="119">
        <v>60</v>
      </c>
      <c r="Q625" s="119">
        <v>0</v>
      </c>
      <c r="R625" s="119">
        <v>0</v>
      </c>
      <c r="S625" s="119">
        <v>0</v>
      </c>
      <c r="T625" s="119">
        <v>0</v>
      </c>
      <c r="U625" s="119">
        <v>0</v>
      </c>
      <c r="V625" s="119">
        <v>0</v>
      </c>
      <c r="W625" s="119">
        <v>0</v>
      </c>
      <c r="X625" s="119">
        <v>0</v>
      </c>
      <c r="Y625" s="119">
        <v>0</v>
      </c>
      <c r="Z625" s="119">
        <v>0</v>
      </c>
      <c r="AA625" s="119" t="s">
        <v>457</v>
      </c>
      <c r="AB625" s="119" t="s">
        <v>610</v>
      </c>
      <c r="AC625" s="119" t="s">
        <v>56</v>
      </c>
      <c r="AD625" s="119" t="s">
        <v>56</v>
      </c>
      <c r="AE625" s="119" t="s">
        <v>56</v>
      </c>
      <c r="AF625" s="119" t="s">
        <v>56</v>
      </c>
      <c r="AG625" s="119" t="s">
        <v>56</v>
      </c>
      <c r="AH625" s="119" t="s">
        <v>56</v>
      </c>
      <c r="AI625" s="119" t="s">
        <v>56</v>
      </c>
      <c r="AJ625" s="119" t="s">
        <v>56</v>
      </c>
      <c r="AK625" s="119" t="s">
        <v>56</v>
      </c>
      <c r="AL625" s="119" t="s">
        <v>56</v>
      </c>
      <c r="AM625" s="119">
        <v>0</v>
      </c>
      <c r="AN625" s="119">
        <v>1</v>
      </c>
      <c r="AO625" s="119">
        <v>0</v>
      </c>
      <c r="AP625" s="119">
        <v>2</v>
      </c>
      <c r="AQ625" s="119">
        <v>2</v>
      </c>
      <c r="AR625" s="119">
        <v>0</v>
      </c>
      <c r="AS625" s="119">
        <v>0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119">
        <v>0</v>
      </c>
      <c r="AZ625" s="119">
        <v>0</v>
      </c>
      <c r="BA625" s="119">
        <v>0</v>
      </c>
      <c r="BB625" s="119">
        <v>0</v>
      </c>
      <c r="BC625" s="119">
        <v>0</v>
      </c>
      <c r="BD625" s="119">
        <v>0</v>
      </c>
      <c r="BE625" s="119">
        <v>0</v>
      </c>
      <c r="BF625" s="119">
        <v>0</v>
      </c>
      <c r="BG625" s="119">
        <v>0</v>
      </c>
      <c r="BH625" s="119">
        <v>18.2</v>
      </c>
      <c r="BI625" s="119" t="s">
        <v>55</v>
      </c>
      <c r="BJ625" s="119" t="s">
        <v>55</v>
      </c>
      <c r="BK625" s="119" t="s">
        <v>55</v>
      </c>
      <c r="BL625" s="119">
        <v>0</v>
      </c>
      <c r="BM625" s="119" t="s">
        <v>544</v>
      </c>
    </row>
    <row r="626" spans="1:65" s="119" customFormat="1" ht="11.4" x14ac:dyDescent="0.2">
      <c r="A626" s="119" t="s">
        <v>105</v>
      </c>
      <c r="B626" s="119">
        <v>5</v>
      </c>
      <c r="C626" s="119">
        <v>3</v>
      </c>
      <c r="D626" s="119">
        <v>2</v>
      </c>
      <c r="E626" s="119">
        <v>0</v>
      </c>
      <c r="F626" s="119">
        <v>0</v>
      </c>
      <c r="G626" s="119">
        <v>0</v>
      </c>
      <c r="H626" s="119">
        <v>0</v>
      </c>
      <c r="I626" s="119">
        <v>0</v>
      </c>
      <c r="J626" s="119">
        <v>0</v>
      </c>
      <c r="K626" s="119">
        <v>0</v>
      </c>
      <c r="L626" s="119">
        <v>0</v>
      </c>
      <c r="M626" s="119">
        <v>0</v>
      </c>
      <c r="N626" s="119">
        <v>0</v>
      </c>
      <c r="O626" s="119">
        <v>60</v>
      </c>
      <c r="P626" s="119">
        <v>40</v>
      </c>
      <c r="Q626" s="119">
        <v>0</v>
      </c>
      <c r="R626" s="119">
        <v>0</v>
      </c>
      <c r="S626" s="119">
        <v>0</v>
      </c>
      <c r="T626" s="119">
        <v>0</v>
      </c>
      <c r="U626" s="119">
        <v>0</v>
      </c>
      <c r="V626" s="119">
        <v>0</v>
      </c>
      <c r="W626" s="119">
        <v>0</v>
      </c>
      <c r="X626" s="119">
        <v>0</v>
      </c>
      <c r="Y626" s="119">
        <v>0</v>
      </c>
      <c r="Z626" s="119">
        <v>0</v>
      </c>
      <c r="AA626" s="119" t="s">
        <v>524</v>
      </c>
      <c r="AB626" s="119" t="s">
        <v>496</v>
      </c>
      <c r="AC626" s="119" t="s">
        <v>56</v>
      </c>
      <c r="AD626" s="119" t="s">
        <v>56</v>
      </c>
      <c r="AE626" s="119" t="s">
        <v>56</v>
      </c>
      <c r="AF626" s="119" t="s">
        <v>56</v>
      </c>
      <c r="AG626" s="119" t="s">
        <v>56</v>
      </c>
      <c r="AH626" s="119" t="s">
        <v>56</v>
      </c>
      <c r="AI626" s="119" t="s">
        <v>56</v>
      </c>
      <c r="AJ626" s="119" t="s">
        <v>56</v>
      </c>
      <c r="AK626" s="119" t="s">
        <v>56</v>
      </c>
      <c r="AL626" s="119" t="s">
        <v>56</v>
      </c>
      <c r="AM626" s="119">
        <v>0</v>
      </c>
      <c r="AN626" s="119">
        <v>2</v>
      </c>
      <c r="AO626" s="119">
        <v>1</v>
      </c>
      <c r="AP626" s="119">
        <v>1</v>
      </c>
      <c r="AQ626" s="119">
        <v>1</v>
      </c>
      <c r="AR626" s="119">
        <v>0</v>
      </c>
      <c r="AS626" s="119">
        <v>0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119">
        <v>0</v>
      </c>
      <c r="AZ626" s="119">
        <v>0</v>
      </c>
      <c r="BA626" s="119">
        <v>0</v>
      </c>
      <c r="BB626" s="119">
        <v>0</v>
      </c>
      <c r="BC626" s="119">
        <v>0</v>
      </c>
      <c r="BD626" s="119">
        <v>0</v>
      </c>
      <c r="BE626" s="119">
        <v>0</v>
      </c>
      <c r="BF626" s="119">
        <v>0</v>
      </c>
      <c r="BG626" s="119">
        <v>0</v>
      </c>
      <c r="BH626" s="119">
        <v>14.4</v>
      </c>
      <c r="BI626" s="119" t="s">
        <v>55</v>
      </c>
      <c r="BJ626" s="119" t="s">
        <v>55</v>
      </c>
      <c r="BK626" s="119" t="s">
        <v>55</v>
      </c>
      <c r="BL626" s="119">
        <v>0</v>
      </c>
      <c r="BM626" s="119" t="s">
        <v>545</v>
      </c>
    </row>
    <row r="627" spans="1:65" s="119" customFormat="1" ht="11.4" x14ac:dyDescent="0.2">
      <c r="A627" s="119" t="s">
        <v>106</v>
      </c>
      <c r="B627" s="119">
        <v>11</v>
      </c>
      <c r="C627" s="119">
        <v>3</v>
      </c>
      <c r="D627" s="119">
        <v>7</v>
      </c>
      <c r="E627" s="119">
        <v>0</v>
      </c>
      <c r="F627" s="119">
        <v>1</v>
      </c>
      <c r="G627" s="119">
        <v>0</v>
      </c>
      <c r="H627" s="119">
        <v>0</v>
      </c>
      <c r="I627" s="119">
        <v>0</v>
      </c>
      <c r="J627" s="119">
        <v>0</v>
      </c>
      <c r="K627" s="119">
        <v>0</v>
      </c>
      <c r="L627" s="119">
        <v>0</v>
      </c>
      <c r="M627" s="119">
        <v>0</v>
      </c>
      <c r="N627" s="119">
        <v>0</v>
      </c>
      <c r="O627" s="119">
        <v>27.27</v>
      </c>
      <c r="P627" s="119">
        <v>63.64</v>
      </c>
      <c r="Q627" s="119">
        <v>0</v>
      </c>
      <c r="R627" s="119">
        <v>9.0909999999999993</v>
      </c>
      <c r="S627" s="119">
        <v>0</v>
      </c>
      <c r="T627" s="119">
        <v>0</v>
      </c>
      <c r="U627" s="119">
        <v>0</v>
      </c>
      <c r="V627" s="119">
        <v>0</v>
      </c>
      <c r="W627" s="119">
        <v>0</v>
      </c>
      <c r="X627" s="119">
        <v>0</v>
      </c>
      <c r="Y627" s="119">
        <v>0</v>
      </c>
      <c r="Z627" s="119">
        <v>0</v>
      </c>
      <c r="AA627" s="119" t="s">
        <v>522</v>
      </c>
      <c r="AB627" s="119" t="s">
        <v>513</v>
      </c>
      <c r="AC627" s="119" t="s">
        <v>56</v>
      </c>
      <c r="AD627" s="119" t="s">
        <v>571</v>
      </c>
      <c r="AE627" s="119" t="s">
        <v>56</v>
      </c>
      <c r="AF627" s="119" t="s">
        <v>56</v>
      </c>
      <c r="AG627" s="119" t="s">
        <v>56</v>
      </c>
      <c r="AH627" s="119" t="s">
        <v>56</v>
      </c>
      <c r="AI627" s="119" t="s">
        <v>56</v>
      </c>
      <c r="AJ627" s="119" t="s">
        <v>56</v>
      </c>
      <c r="AK627" s="119" t="s">
        <v>56</v>
      </c>
      <c r="AL627" s="119" t="s">
        <v>56</v>
      </c>
      <c r="AM627" s="119">
        <v>0</v>
      </c>
      <c r="AN627" s="119">
        <v>0</v>
      </c>
      <c r="AO627" s="119">
        <v>6</v>
      </c>
      <c r="AP627" s="119">
        <v>4</v>
      </c>
      <c r="AQ627" s="119">
        <v>1</v>
      </c>
      <c r="AR627" s="119">
        <v>0</v>
      </c>
      <c r="AS627" s="119">
        <v>0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119">
        <v>0</v>
      </c>
      <c r="AZ627" s="119">
        <v>0</v>
      </c>
      <c r="BA627" s="119">
        <v>0</v>
      </c>
      <c r="BB627" s="119">
        <v>0</v>
      </c>
      <c r="BC627" s="119">
        <v>0</v>
      </c>
      <c r="BD627" s="119">
        <v>0</v>
      </c>
      <c r="BE627" s="119">
        <v>0</v>
      </c>
      <c r="BF627" s="119">
        <v>0</v>
      </c>
      <c r="BG627" s="119">
        <v>0</v>
      </c>
      <c r="BH627" s="119">
        <v>15.6</v>
      </c>
      <c r="BI627" s="119">
        <v>14.9</v>
      </c>
      <c r="BJ627" s="119">
        <v>19.7</v>
      </c>
      <c r="BK627" s="119">
        <v>23.3</v>
      </c>
      <c r="BL627" s="119">
        <v>0</v>
      </c>
      <c r="BM627" s="119" t="s">
        <v>544</v>
      </c>
    </row>
    <row r="628" spans="1:65" s="119" customFormat="1" ht="11.4" x14ac:dyDescent="0.2">
      <c r="A628" s="119" t="s">
        <v>106</v>
      </c>
      <c r="B628" s="119">
        <v>7</v>
      </c>
      <c r="C628" s="119">
        <v>3</v>
      </c>
      <c r="D628" s="119">
        <v>4</v>
      </c>
      <c r="E628" s="119">
        <v>0</v>
      </c>
      <c r="F628" s="119">
        <v>0</v>
      </c>
      <c r="G628" s="119">
        <v>0</v>
      </c>
      <c r="H628" s="119">
        <v>0</v>
      </c>
      <c r="I628" s="119">
        <v>0</v>
      </c>
      <c r="J628" s="119">
        <v>0</v>
      </c>
      <c r="K628" s="119">
        <v>0</v>
      </c>
      <c r="L628" s="119">
        <v>0</v>
      </c>
      <c r="M628" s="119">
        <v>0</v>
      </c>
      <c r="N628" s="119">
        <v>0</v>
      </c>
      <c r="O628" s="119">
        <v>42.86</v>
      </c>
      <c r="P628" s="119">
        <v>57.14</v>
      </c>
      <c r="Q628" s="119">
        <v>0</v>
      </c>
      <c r="R628" s="119">
        <v>0</v>
      </c>
      <c r="S628" s="119">
        <v>0</v>
      </c>
      <c r="T628" s="119">
        <v>0</v>
      </c>
      <c r="U628" s="119">
        <v>0</v>
      </c>
      <c r="V628" s="119">
        <v>0</v>
      </c>
      <c r="W628" s="119">
        <v>0</v>
      </c>
      <c r="X628" s="119">
        <v>0</v>
      </c>
      <c r="Y628" s="119">
        <v>0</v>
      </c>
      <c r="Z628" s="119">
        <v>0</v>
      </c>
      <c r="AA628" s="119" t="s">
        <v>520</v>
      </c>
      <c r="AB628" s="119" t="s">
        <v>610</v>
      </c>
      <c r="AC628" s="119" t="s">
        <v>56</v>
      </c>
      <c r="AD628" s="119" t="s">
        <v>56</v>
      </c>
      <c r="AE628" s="119" t="s">
        <v>56</v>
      </c>
      <c r="AF628" s="119" t="s">
        <v>56</v>
      </c>
      <c r="AG628" s="119" t="s">
        <v>56</v>
      </c>
      <c r="AH628" s="119" t="s">
        <v>56</v>
      </c>
      <c r="AI628" s="119" t="s">
        <v>56</v>
      </c>
      <c r="AJ628" s="119" t="s">
        <v>56</v>
      </c>
      <c r="AK628" s="119" t="s">
        <v>56</v>
      </c>
      <c r="AL628" s="119" t="s">
        <v>56</v>
      </c>
      <c r="AM628" s="119">
        <v>0</v>
      </c>
      <c r="AN628" s="119">
        <v>1</v>
      </c>
      <c r="AO628" s="119">
        <v>4</v>
      </c>
      <c r="AP628" s="119">
        <v>0</v>
      </c>
      <c r="AQ628" s="119">
        <v>2</v>
      </c>
      <c r="AR628" s="119">
        <v>0</v>
      </c>
      <c r="AS628" s="119">
        <v>0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119">
        <v>0</v>
      </c>
      <c r="AZ628" s="119">
        <v>0</v>
      </c>
      <c r="BA628" s="119">
        <v>0</v>
      </c>
      <c r="BB628" s="119">
        <v>0</v>
      </c>
      <c r="BC628" s="119">
        <v>0</v>
      </c>
      <c r="BD628" s="119">
        <v>0</v>
      </c>
      <c r="BE628" s="119">
        <v>0</v>
      </c>
      <c r="BF628" s="119">
        <v>0</v>
      </c>
      <c r="BG628" s="119">
        <v>0</v>
      </c>
      <c r="BH628" s="119">
        <v>14.2</v>
      </c>
      <c r="BI628" s="119" t="s">
        <v>55</v>
      </c>
      <c r="BJ628" s="119" t="s">
        <v>55</v>
      </c>
      <c r="BK628" s="119" t="s">
        <v>55</v>
      </c>
      <c r="BL628" s="119">
        <v>0</v>
      </c>
      <c r="BM628" s="119" t="s">
        <v>545</v>
      </c>
    </row>
    <row r="629" spans="1:65" s="119" customFormat="1" ht="11.4" x14ac:dyDescent="0.2">
      <c r="A629" s="119" t="s">
        <v>107</v>
      </c>
      <c r="B629" s="119">
        <v>6</v>
      </c>
      <c r="C629" s="119">
        <v>0</v>
      </c>
      <c r="D629" s="119">
        <v>5</v>
      </c>
      <c r="E629" s="119">
        <v>0</v>
      </c>
      <c r="F629" s="119">
        <v>1</v>
      </c>
      <c r="G629" s="119">
        <v>0</v>
      </c>
      <c r="H629" s="119">
        <v>0</v>
      </c>
      <c r="I629" s="119">
        <v>0</v>
      </c>
      <c r="J629" s="119">
        <v>0</v>
      </c>
      <c r="K629" s="119">
        <v>0</v>
      </c>
      <c r="L629" s="119">
        <v>0</v>
      </c>
      <c r="M629" s="119">
        <v>0</v>
      </c>
      <c r="N629" s="119">
        <v>0</v>
      </c>
      <c r="O629" s="119">
        <v>0</v>
      </c>
      <c r="P629" s="119">
        <v>83.33</v>
      </c>
      <c r="Q629" s="119">
        <v>0</v>
      </c>
      <c r="R629" s="119">
        <v>16.670000000000002</v>
      </c>
      <c r="S629" s="119">
        <v>0</v>
      </c>
      <c r="T629" s="119">
        <v>0</v>
      </c>
      <c r="U629" s="119">
        <v>0</v>
      </c>
      <c r="V629" s="119">
        <v>0</v>
      </c>
      <c r="W629" s="119">
        <v>0</v>
      </c>
      <c r="X629" s="119">
        <v>0</v>
      </c>
      <c r="Y629" s="119">
        <v>0</v>
      </c>
      <c r="Z629" s="119">
        <v>0</v>
      </c>
      <c r="AA629" s="119" t="s">
        <v>56</v>
      </c>
      <c r="AB629" s="119" t="s">
        <v>421</v>
      </c>
      <c r="AC629" s="119" t="s">
        <v>56</v>
      </c>
      <c r="AD629" s="119" t="s">
        <v>421</v>
      </c>
      <c r="AE629" s="119" t="s">
        <v>56</v>
      </c>
      <c r="AF629" s="119" t="s">
        <v>56</v>
      </c>
      <c r="AG629" s="119" t="s">
        <v>56</v>
      </c>
      <c r="AH629" s="119" t="s">
        <v>56</v>
      </c>
      <c r="AI629" s="119" t="s">
        <v>56</v>
      </c>
      <c r="AJ629" s="119" t="s">
        <v>56</v>
      </c>
      <c r="AK629" s="119" t="s">
        <v>56</v>
      </c>
      <c r="AL629" s="119" t="s">
        <v>56</v>
      </c>
      <c r="AM629" s="119">
        <v>0</v>
      </c>
      <c r="AN629" s="119">
        <v>1</v>
      </c>
      <c r="AO629" s="119">
        <v>3</v>
      </c>
      <c r="AP629" s="119">
        <v>2</v>
      </c>
      <c r="AQ629" s="119">
        <v>0</v>
      </c>
      <c r="AR629" s="119">
        <v>0</v>
      </c>
      <c r="AS629" s="119">
        <v>0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119">
        <v>0</v>
      </c>
      <c r="AZ629" s="119">
        <v>0</v>
      </c>
      <c r="BA629" s="119">
        <v>0</v>
      </c>
      <c r="BB629" s="119">
        <v>0</v>
      </c>
      <c r="BC629" s="119">
        <v>0</v>
      </c>
      <c r="BD629" s="119">
        <v>0</v>
      </c>
      <c r="BE629" s="119">
        <v>0</v>
      </c>
      <c r="BF629" s="119">
        <v>0</v>
      </c>
      <c r="BG629" s="119">
        <v>0</v>
      </c>
      <c r="BH629" s="119">
        <v>13.4</v>
      </c>
      <c r="BI629" s="119" t="s">
        <v>55</v>
      </c>
      <c r="BJ629" s="119" t="s">
        <v>55</v>
      </c>
      <c r="BK629" s="119" t="s">
        <v>55</v>
      </c>
      <c r="BL629" s="119">
        <v>0</v>
      </c>
      <c r="BM629" s="119" t="s">
        <v>544</v>
      </c>
    </row>
    <row r="630" spans="1:65" s="119" customFormat="1" ht="11.4" x14ac:dyDescent="0.2">
      <c r="A630" s="119" t="s">
        <v>107</v>
      </c>
      <c r="B630" s="119">
        <v>8</v>
      </c>
      <c r="C630" s="119">
        <v>1</v>
      </c>
      <c r="D630" s="119">
        <v>6</v>
      </c>
      <c r="E630" s="119">
        <v>0</v>
      </c>
      <c r="F630" s="119">
        <v>1</v>
      </c>
      <c r="G630" s="119">
        <v>0</v>
      </c>
      <c r="H630" s="119">
        <v>0</v>
      </c>
      <c r="I630" s="119">
        <v>0</v>
      </c>
      <c r="J630" s="119">
        <v>0</v>
      </c>
      <c r="K630" s="119">
        <v>0</v>
      </c>
      <c r="L630" s="119">
        <v>0</v>
      </c>
      <c r="M630" s="119">
        <v>0</v>
      </c>
      <c r="N630" s="119">
        <v>0</v>
      </c>
      <c r="O630" s="119">
        <v>12.5</v>
      </c>
      <c r="P630" s="119">
        <v>75</v>
      </c>
      <c r="Q630" s="119">
        <v>0</v>
      </c>
      <c r="R630" s="119">
        <v>12.5</v>
      </c>
      <c r="S630" s="119">
        <v>0</v>
      </c>
      <c r="T630" s="119">
        <v>0</v>
      </c>
      <c r="U630" s="119">
        <v>0</v>
      </c>
      <c r="V630" s="119">
        <v>0</v>
      </c>
      <c r="W630" s="119">
        <v>0</v>
      </c>
      <c r="X630" s="119">
        <v>0</v>
      </c>
      <c r="Y630" s="119">
        <v>0</v>
      </c>
      <c r="Z630" s="119">
        <v>0</v>
      </c>
      <c r="AA630" s="119" t="s">
        <v>626</v>
      </c>
      <c r="AB630" s="119" t="s">
        <v>491</v>
      </c>
      <c r="AC630" s="119" t="s">
        <v>56</v>
      </c>
      <c r="AD630" s="119" t="s">
        <v>611</v>
      </c>
      <c r="AE630" s="119" t="s">
        <v>56</v>
      </c>
      <c r="AF630" s="119" t="s">
        <v>56</v>
      </c>
      <c r="AG630" s="119" t="s">
        <v>56</v>
      </c>
      <c r="AH630" s="119" t="s">
        <v>56</v>
      </c>
      <c r="AI630" s="119" t="s">
        <v>56</v>
      </c>
      <c r="AJ630" s="119" t="s">
        <v>56</v>
      </c>
      <c r="AK630" s="119" t="s">
        <v>56</v>
      </c>
      <c r="AL630" s="119" t="s">
        <v>56</v>
      </c>
      <c r="AM630" s="119">
        <v>1</v>
      </c>
      <c r="AN630" s="119">
        <v>2</v>
      </c>
      <c r="AO630" s="119">
        <v>3</v>
      </c>
      <c r="AP630" s="119">
        <v>1</v>
      </c>
      <c r="AQ630" s="119">
        <v>1</v>
      </c>
      <c r="AR630" s="119">
        <v>0</v>
      </c>
      <c r="AS630" s="119">
        <v>0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119">
        <v>0</v>
      </c>
      <c r="AZ630" s="119">
        <v>0</v>
      </c>
      <c r="BA630" s="119">
        <v>0</v>
      </c>
      <c r="BB630" s="119">
        <v>0</v>
      </c>
      <c r="BC630" s="119">
        <v>0</v>
      </c>
      <c r="BD630" s="119">
        <v>0</v>
      </c>
      <c r="BE630" s="119">
        <v>0</v>
      </c>
      <c r="BF630" s="119">
        <v>0</v>
      </c>
      <c r="BG630" s="119">
        <v>0</v>
      </c>
      <c r="BH630" s="119">
        <v>11.9</v>
      </c>
      <c r="BI630" s="119" t="s">
        <v>55</v>
      </c>
      <c r="BJ630" s="119" t="s">
        <v>55</v>
      </c>
      <c r="BK630" s="119" t="s">
        <v>55</v>
      </c>
      <c r="BL630" s="119">
        <v>0</v>
      </c>
      <c r="BM630" s="119" t="s">
        <v>545</v>
      </c>
    </row>
    <row r="631" spans="1:65" s="119" customFormat="1" ht="11.4" x14ac:dyDescent="0.2">
      <c r="A631" s="119" t="s">
        <v>108</v>
      </c>
      <c r="B631" s="119">
        <v>11</v>
      </c>
      <c r="C631" s="119">
        <v>2</v>
      </c>
      <c r="D631" s="119">
        <v>8</v>
      </c>
      <c r="E631" s="119">
        <v>0</v>
      </c>
      <c r="F631" s="119">
        <v>1</v>
      </c>
      <c r="G631" s="119">
        <v>0</v>
      </c>
      <c r="H631" s="119">
        <v>0</v>
      </c>
      <c r="I631" s="119">
        <v>0</v>
      </c>
      <c r="J631" s="119">
        <v>0</v>
      </c>
      <c r="K631" s="119">
        <v>0</v>
      </c>
      <c r="L631" s="119">
        <v>0</v>
      </c>
      <c r="M631" s="119">
        <v>0</v>
      </c>
      <c r="N631" s="119">
        <v>0</v>
      </c>
      <c r="O631" s="119">
        <v>18.18</v>
      </c>
      <c r="P631" s="119">
        <v>72.73</v>
      </c>
      <c r="Q631" s="119">
        <v>0</v>
      </c>
      <c r="R631" s="119">
        <v>9.0909999999999993</v>
      </c>
      <c r="S631" s="119">
        <v>0</v>
      </c>
      <c r="T631" s="119">
        <v>0</v>
      </c>
      <c r="U631" s="119">
        <v>0</v>
      </c>
      <c r="V631" s="119">
        <v>0</v>
      </c>
      <c r="W631" s="119">
        <v>0</v>
      </c>
      <c r="X631" s="119">
        <v>0</v>
      </c>
      <c r="Y631" s="119">
        <v>0</v>
      </c>
      <c r="Z631" s="119">
        <v>0</v>
      </c>
      <c r="AA631" s="119" t="s">
        <v>529</v>
      </c>
      <c r="AB631" s="119" t="s">
        <v>610</v>
      </c>
      <c r="AC631" s="119" t="s">
        <v>56</v>
      </c>
      <c r="AD631" s="119" t="s">
        <v>485</v>
      </c>
      <c r="AE631" s="119" t="s">
        <v>56</v>
      </c>
      <c r="AF631" s="119" t="s">
        <v>56</v>
      </c>
      <c r="AG631" s="119" t="s">
        <v>56</v>
      </c>
      <c r="AH631" s="119" t="s">
        <v>56</v>
      </c>
      <c r="AI631" s="119" t="s">
        <v>56</v>
      </c>
      <c r="AJ631" s="119" t="s">
        <v>56</v>
      </c>
      <c r="AK631" s="119" t="s">
        <v>56</v>
      </c>
      <c r="AL631" s="119" t="s">
        <v>56</v>
      </c>
      <c r="AM631" s="119">
        <v>0</v>
      </c>
      <c r="AN631" s="119">
        <v>1</v>
      </c>
      <c r="AO631" s="119">
        <v>7</v>
      </c>
      <c r="AP631" s="119">
        <v>1</v>
      </c>
      <c r="AQ631" s="119">
        <v>1</v>
      </c>
      <c r="AR631" s="119">
        <v>1</v>
      </c>
      <c r="AS631" s="119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119">
        <v>0</v>
      </c>
      <c r="AZ631" s="119">
        <v>0</v>
      </c>
      <c r="BA631" s="119">
        <v>0</v>
      </c>
      <c r="BB631" s="119">
        <v>0</v>
      </c>
      <c r="BC631" s="119">
        <v>0</v>
      </c>
      <c r="BD631" s="119">
        <v>0</v>
      </c>
      <c r="BE631" s="119">
        <v>0</v>
      </c>
      <c r="BF631" s="119">
        <v>0</v>
      </c>
      <c r="BG631" s="119">
        <v>0</v>
      </c>
      <c r="BH631" s="119">
        <v>15.1</v>
      </c>
      <c r="BI631" s="119">
        <v>12.8</v>
      </c>
      <c r="BJ631" s="119">
        <v>24.8</v>
      </c>
      <c r="BK631" s="119">
        <v>25.9</v>
      </c>
      <c r="BL631" s="119">
        <v>0</v>
      </c>
      <c r="BM631" s="119" t="s">
        <v>544</v>
      </c>
    </row>
    <row r="632" spans="1:65" s="119" customFormat="1" ht="11.4" x14ac:dyDescent="0.2">
      <c r="A632" s="119" t="s">
        <v>108</v>
      </c>
      <c r="B632" s="119">
        <v>6</v>
      </c>
      <c r="C632" s="119">
        <v>0</v>
      </c>
      <c r="D632" s="119">
        <v>6</v>
      </c>
      <c r="E632" s="119">
        <v>0</v>
      </c>
      <c r="F632" s="119">
        <v>0</v>
      </c>
      <c r="G632" s="119">
        <v>0</v>
      </c>
      <c r="H632" s="119">
        <v>0</v>
      </c>
      <c r="I632" s="119">
        <v>0</v>
      </c>
      <c r="J632" s="119">
        <v>0</v>
      </c>
      <c r="K632" s="119">
        <v>0</v>
      </c>
      <c r="L632" s="119">
        <v>0</v>
      </c>
      <c r="M632" s="119">
        <v>0</v>
      </c>
      <c r="N632" s="119">
        <v>0</v>
      </c>
      <c r="O632" s="119">
        <v>0</v>
      </c>
      <c r="P632" s="119">
        <v>100</v>
      </c>
      <c r="Q632" s="119">
        <v>0</v>
      </c>
      <c r="R632" s="119">
        <v>0</v>
      </c>
      <c r="S632" s="119">
        <v>0</v>
      </c>
      <c r="T632" s="119">
        <v>0</v>
      </c>
      <c r="U632" s="119">
        <v>0</v>
      </c>
      <c r="V632" s="119">
        <v>0</v>
      </c>
      <c r="W632" s="119">
        <v>0</v>
      </c>
      <c r="X632" s="119">
        <v>0</v>
      </c>
      <c r="Y632" s="119">
        <v>0</v>
      </c>
      <c r="Z632" s="119">
        <v>0</v>
      </c>
      <c r="AA632" s="119" t="s">
        <v>56</v>
      </c>
      <c r="AB632" s="119" t="s">
        <v>170</v>
      </c>
      <c r="AC632" s="119" t="s">
        <v>56</v>
      </c>
      <c r="AD632" s="119" t="s">
        <v>56</v>
      </c>
      <c r="AE632" s="119" t="s">
        <v>56</v>
      </c>
      <c r="AF632" s="119" t="s">
        <v>56</v>
      </c>
      <c r="AG632" s="119" t="s">
        <v>56</v>
      </c>
      <c r="AH632" s="119" t="s">
        <v>56</v>
      </c>
      <c r="AI632" s="119" t="s">
        <v>56</v>
      </c>
      <c r="AJ632" s="119" t="s">
        <v>56</v>
      </c>
      <c r="AK632" s="119" t="s">
        <v>56</v>
      </c>
      <c r="AL632" s="119" t="s">
        <v>56</v>
      </c>
      <c r="AM632" s="119">
        <v>0</v>
      </c>
      <c r="AN632" s="119">
        <v>1</v>
      </c>
      <c r="AO632" s="119">
        <v>1</v>
      </c>
      <c r="AP632" s="119">
        <v>2</v>
      </c>
      <c r="AQ632" s="119">
        <v>2</v>
      </c>
      <c r="AR632" s="119">
        <v>0</v>
      </c>
      <c r="AS632" s="119">
        <v>0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119">
        <v>0</v>
      </c>
      <c r="AZ632" s="119">
        <v>0</v>
      </c>
      <c r="BA632" s="119">
        <v>0</v>
      </c>
      <c r="BB632" s="119">
        <v>0</v>
      </c>
      <c r="BC632" s="119">
        <v>0</v>
      </c>
      <c r="BD632" s="119">
        <v>0</v>
      </c>
      <c r="BE632" s="119">
        <v>0</v>
      </c>
      <c r="BF632" s="119">
        <v>0</v>
      </c>
      <c r="BG632" s="119">
        <v>0</v>
      </c>
      <c r="BH632" s="119">
        <v>16.5</v>
      </c>
      <c r="BI632" s="119" t="s">
        <v>55</v>
      </c>
      <c r="BJ632" s="119" t="s">
        <v>55</v>
      </c>
      <c r="BK632" s="119" t="s">
        <v>55</v>
      </c>
      <c r="BL632" s="119">
        <v>0</v>
      </c>
      <c r="BM632" s="119" t="s">
        <v>545</v>
      </c>
    </row>
    <row r="633" spans="1:65" s="119" customFormat="1" ht="11.4" x14ac:dyDescent="0.2">
      <c r="A633" s="119" t="s">
        <v>109</v>
      </c>
      <c r="B633" s="119">
        <v>3</v>
      </c>
      <c r="C633" s="119">
        <v>1</v>
      </c>
      <c r="D633" s="119">
        <v>1</v>
      </c>
      <c r="E633" s="119">
        <v>0</v>
      </c>
      <c r="F633" s="119">
        <v>1</v>
      </c>
      <c r="G633" s="119">
        <v>0</v>
      </c>
      <c r="H633" s="119">
        <v>0</v>
      </c>
      <c r="I633" s="119">
        <v>0</v>
      </c>
      <c r="J633" s="119">
        <v>0</v>
      </c>
      <c r="K633" s="119">
        <v>0</v>
      </c>
      <c r="L633" s="119">
        <v>0</v>
      </c>
      <c r="M633" s="119">
        <v>0</v>
      </c>
      <c r="N633" s="119">
        <v>0</v>
      </c>
      <c r="O633" s="119">
        <v>33.33</v>
      </c>
      <c r="P633" s="119">
        <v>33.33</v>
      </c>
      <c r="Q633" s="119">
        <v>0</v>
      </c>
      <c r="R633" s="119">
        <v>33.33</v>
      </c>
      <c r="S633" s="119">
        <v>0</v>
      </c>
      <c r="T633" s="119">
        <v>0</v>
      </c>
      <c r="U633" s="119">
        <v>0</v>
      </c>
      <c r="V633" s="119">
        <v>0</v>
      </c>
      <c r="W633" s="119">
        <v>0</v>
      </c>
      <c r="X633" s="119">
        <v>0</v>
      </c>
      <c r="Y633" s="119">
        <v>0</v>
      </c>
      <c r="Z633" s="119">
        <v>0</v>
      </c>
      <c r="AA633" s="119" t="s">
        <v>532</v>
      </c>
      <c r="AB633" s="119" t="s">
        <v>181</v>
      </c>
      <c r="AC633" s="119" t="s">
        <v>56</v>
      </c>
      <c r="AD633" s="119" t="s">
        <v>490</v>
      </c>
      <c r="AE633" s="119" t="s">
        <v>56</v>
      </c>
      <c r="AF633" s="119" t="s">
        <v>56</v>
      </c>
      <c r="AG633" s="119" t="s">
        <v>56</v>
      </c>
      <c r="AH633" s="119" t="s">
        <v>56</v>
      </c>
      <c r="AI633" s="119" t="s">
        <v>56</v>
      </c>
      <c r="AJ633" s="119" t="s">
        <v>56</v>
      </c>
      <c r="AK633" s="119" t="s">
        <v>56</v>
      </c>
      <c r="AL633" s="119" t="s">
        <v>56</v>
      </c>
      <c r="AM633" s="119">
        <v>0</v>
      </c>
      <c r="AN633" s="119">
        <v>0</v>
      </c>
      <c r="AO633" s="119">
        <v>1</v>
      </c>
      <c r="AP633" s="119">
        <v>2</v>
      </c>
      <c r="AQ633" s="119">
        <v>0</v>
      </c>
      <c r="AR633" s="119">
        <v>0</v>
      </c>
      <c r="AS633" s="119">
        <v>0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119">
        <v>0</v>
      </c>
      <c r="AZ633" s="119">
        <v>0</v>
      </c>
      <c r="BA633" s="119">
        <v>0</v>
      </c>
      <c r="BB633" s="119">
        <v>0</v>
      </c>
      <c r="BC633" s="119">
        <v>0</v>
      </c>
      <c r="BD633" s="119">
        <v>0</v>
      </c>
      <c r="BE633" s="119">
        <v>0</v>
      </c>
      <c r="BF633" s="119">
        <v>0</v>
      </c>
      <c r="BG633" s="119">
        <v>0</v>
      </c>
      <c r="BH633" s="119">
        <v>15.3</v>
      </c>
      <c r="BI633" s="119" t="s">
        <v>55</v>
      </c>
      <c r="BJ633" s="119" t="s">
        <v>55</v>
      </c>
      <c r="BK633" s="119" t="s">
        <v>55</v>
      </c>
      <c r="BL633" s="119">
        <v>0</v>
      </c>
      <c r="BM633" s="119" t="s">
        <v>544</v>
      </c>
    </row>
    <row r="634" spans="1:65" s="119" customFormat="1" ht="11.4" x14ac:dyDescent="0.2">
      <c r="A634" s="119" t="s">
        <v>109</v>
      </c>
      <c r="B634" s="119">
        <v>6</v>
      </c>
      <c r="C634" s="119">
        <v>2</v>
      </c>
      <c r="D634" s="119">
        <v>3</v>
      </c>
      <c r="E634" s="119">
        <v>0</v>
      </c>
      <c r="F634" s="119">
        <v>1</v>
      </c>
      <c r="G634" s="119">
        <v>0</v>
      </c>
      <c r="H634" s="119">
        <v>0</v>
      </c>
      <c r="I634" s="119">
        <v>0</v>
      </c>
      <c r="J634" s="119">
        <v>0</v>
      </c>
      <c r="K634" s="119">
        <v>0</v>
      </c>
      <c r="L634" s="119">
        <v>0</v>
      </c>
      <c r="M634" s="119">
        <v>0</v>
      </c>
      <c r="N634" s="119">
        <v>0</v>
      </c>
      <c r="O634" s="119">
        <v>33.33</v>
      </c>
      <c r="P634" s="119">
        <v>50</v>
      </c>
      <c r="Q634" s="119">
        <v>0</v>
      </c>
      <c r="R634" s="119">
        <v>16.670000000000002</v>
      </c>
      <c r="S634" s="119">
        <v>0</v>
      </c>
      <c r="T634" s="119">
        <v>0</v>
      </c>
      <c r="U634" s="119">
        <v>0</v>
      </c>
      <c r="V634" s="119">
        <v>0</v>
      </c>
      <c r="W634" s="119">
        <v>0</v>
      </c>
      <c r="X634" s="119">
        <v>0</v>
      </c>
      <c r="Y634" s="119">
        <v>0</v>
      </c>
      <c r="Z634" s="119">
        <v>0</v>
      </c>
      <c r="AA634" s="119" t="s">
        <v>628</v>
      </c>
      <c r="AB634" s="119" t="s">
        <v>532</v>
      </c>
      <c r="AC634" s="119" t="s">
        <v>56</v>
      </c>
      <c r="AD634" s="119" t="s">
        <v>426</v>
      </c>
      <c r="AE634" s="119" t="s">
        <v>56</v>
      </c>
      <c r="AF634" s="119" t="s">
        <v>56</v>
      </c>
      <c r="AG634" s="119" t="s">
        <v>56</v>
      </c>
      <c r="AH634" s="119" t="s">
        <v>56</v>
      </c>
      <c r="AI634" s="119" t="s">
        <v>56</v>
      </c>
      <c r="AJ634" s="119" t="s">
        <v>56</v>
      </c>
      <c r="AK634" s="119" t="s">
        <v>56</v>
      </c>
      <c r="AL634" s="119" t="s">
        <v>56</v>
      </c>
      <c r="AM634" s="119">
        <v>1</v>
      </c>
      <c r="AN634" s="119">
        <v>2</v>
      </c>
      <c r="AO634" s="119">
        <v>0</v>
      </c>
      <c r="AP634" s="119">
        <v>2</v>
      </c>
      <c r="AQ634" s="119">
        <v>1</v>
      </c>
      <c r="AR634" s="119">
        <v>0</v>
      </c>
      <c r="AS634" s="119">
        <v>0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119">
        <v>0</v>
      </c>
      <c r="AZ634" s="119">
        <v>0</v>
      </c>
      <c r="BA634" s="119">
        <v>0</v>
      </c>
      <c r="BB634" s="119">
        <v>0</v>
      </c>
      <c r="BC634" s="119">
        <v>0</v>
      </c>
      <c r="BD634" s="119">
        <v>0</v>
      </c>
      <c r="BE634" s="119">
        <v>0</v>
      </c>
      <c r="BF634" s="119">
        <v>0</v>
      </c>
      <c r="BG634" s="119">
        <v>0</v>
      </c>
      <c r="BH634" s="119">
        <v>13.7</v>
      </c>
      <c r="BI634" s="119" t="s">
        <v>55</v>
      </c>
      <c r="BJ634" s="119" t="s">
        <v>55</v>
      </c>
      <c r="BK634" s="119" t="s">
        <v>55</v>
      </c>
      <c r="BL634" s="119">
        <v>0</v>
      </c>
      <c r="BM634" s="119" t="s">
        <v>545</v>
      </c>
    </row>
    <row r="635" spans="1:65" s="119" customFormat="1" ht="11.4" x14ac:dyDescent="0.2">
      <c r="A635" s="119" t="s">
        <v>110</v>
      </c>
      <c r="B635" s="119">
        <v>10</v>
      </c>
      <c r="C635" s="119">
        <v>3</v>
      </c>
      <c r="D635" s="119">
        <v>6</v>
      </c>
      <c r="E635" s="119">
        <v>0</v>
      </c>
      <c r="F635" s="119">
        <v>1</v>
      </c>
      <c r="G635" s="119">
        <v>0</v>
      </c>
      <c r="H635" s="119">
        <v>0</v>
      </c>
      <c r="I635" s="119">
        <v>0</v>
      </c>
      <c r="J635" s="119">
        <v>0</v>
      </c>
      <c r="K635" s="119">
        <v>0</v>
      </c>
      <c r="L635" s="119">
        <v>0</v>
      </c>
      <c r="M635" s="119">
        <v>0</v>
      </c>
      <c r="N635" s="119">
        <v>0</v>
      </c>
      <c r="O635" s="119">
        <v>30</v>
      </c>
      <c r="P635" s="119">
        <v>60</v>
      </c>
      <c r="Q635" s="119">
        <v>0</v>
      </c>
      <c r="R635" s="119">
        <v>10</v>
      </c>
      <c r="S635" s="119">
        <v>0</v>
      </c>
      <c r="T635" s="119">
        <v>0</v>
      </c>
      <c r="U635" s="119">
        <v>0</v>
      </c>
      <c r="V635" s="119">
        <v>0</v>
      </c>
      <c r="W635" s="119">
        <v>0</v>
      </c>
      <c r="X635" s="119">
        <v>0</v>
      </c>
      <c r="Y635" s="119">
        <v>0</v>
      </c>
      <c r="Z635" s="119">
        <v>0</v>
      </c>
      <c r="AA635" s="119" t="s">
        <v>502</v>
      </c>
      <c r="AB635" s="119" t="s">
        <v>495</v>
      </c>
      <c r="AC635" s="119" t="s">
        <v>56</v>
      </c>
      <c r="AD635" s="119" t="s">
        <v>516</v>
      </c>
      <c r="AE635" s="119" t="s">
        <v>56</v>
      </c>
      <c r="AF635" s="119" t="s">
        <v>56</v>
      </c>
      <c r="AG635" s="119" t="s">
        <v>56</v>
      </c>
      <c r="AH635" s="119" t="s">
        <v>56</v>
      </c>
      <c r="AI635" s="119" t="s">
        <v>56</v>
      </c>
      <c r="AJ635" s="119" t="s">
        <v>56</v>
      </c>
      <c r="AK635" s="119" t="s">
        <v>56</v>
      </c>
      <c r="AL635" s="119" t="s">
        <v>56</v>
      </c>
      <c r="AM635" s="119">
        <v>0</v>
      </c>
      <c r="AN635" s="119">
        <v>1</v>
      </c>
      <c r="AO635" s="119">
        <v>4</v>
      </c>
      <c r="AP635" s="119">
        <v>3</v>
      </c>
      <c r="AQ635" s="119">
        <v>2</v>
      </c>
      <c r="AR635" s="119">
        <v>0</v>
      </c>
      <c r="AS635" s="119">
        <v>0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119">
        <v>0</v>
      </c>
      <c r="AZ635" s="119">
        <v>0</v>
      </c>
      <c r="BA635" s="119">
        <v>0</v>
      </c>
      <c r="BB635" s="119">
        <v>0</v>
      </c>
      <c r="BC635" s="119">
        <v>0</v>
      </c>
      <c r="BD635" s="119">
        <v>0</v>
      </c>
      <c r="BE635" s="119">
        <v>0</v>
      </c>
      <c r="BF635" s="119">
        <v>0</v>
      </c>
      <c r="BG635" s="119">
        <v>0</v>
      </c>
      <c r="BH635" s="119">
        <v>15.7</v>
      </c>
      <c r="BI635" s="119" t="s">
        <v>55</v>
      </c>
      <c r="BJ635" s="119" t="s">
        <v>55</v>
      </c>
      <c r="BK635" s="119" t="s">
        <v>55</v>
      </c>
      <c r="BL635" s="119">
        <v>0</v>
      </c>
      <c r="BM635" s="119" t="s">
        <v>544</v>
      </c>
    </row>
    <row r="636" spans="1:65" s="119" customFormat="1" ht="11.4" x14ac:dyDescent="0.2">
      <c r="A636" s="119" t="s">
        <v>110</v>
      </c>
      <c r="B636" s="119">
        <v>6</v>
      </c>
      <c r="C636" s="119">
        <v>1</v>
      </c>
      <c r="D636" s="119">
        <v>4</v>
      </c>
      <c r="E636" s="119">
        <v>0</v>
      </c>
      <c r="F636" s="119">
        <v>1</v>
      </c>
      <c r="G636" s="119">
        <v>0</v>
      </c>
      <c r="H636" s="119">
        <v>0</v>
      </c>
      <c r="I636" s="119">
        <v>0</v>
      </c>
      <c r="J636" s="119">
        <v>0</v>
      </c>
      <c r="K636" s="119">
        <v>0</v>
      </c>
      <c r="L636" s="119">
        <v>0</v>
      </c>
      <c r="M636" s="119">
        <v>0</v>
      </c>
      <c r="N636" s="119">
        <v>0</v>
      </c>
      <c r="O636" s="119">
        <v>16.670000000000002</v>
      </c>
      <c r="P636" s="119">
        <v>66.67</v>
      </c>
      <c r="Q636" s="119">
        <v>0</v>
      </c>
      <c r="R636" s="119">
        <v>16.670000000000002</v>
      </c>
      <c r="S636" s="119">
        <v>0</v>
      </c>
      <c r="T636" s="119">
        <v>0</v>
      </c>
      <c r="U636" s="119">
        <v>0</v>
      </c>
      <c r="V636" s="119">
        <v>0</v>
      </c>
      <c r="W636" s="119">
        <v>0</v>
      </c>
      <c r="X636" s="119">
        <v>0</v>
      </c>
      <c r="Y636" s="119">
        <v>0</v>
      </c>
      <c r="Z636" s="119">
        <v>0</v>
      </c>
      <c r="AA636" s="119" t="s">
        <v>590</v>
      </c>
      <c r="AB636" s="119" t="s">
        <v>566</v>
      </c>
      <c r="AC636" s="119" t="s">
        <v>56</v>
      </c>
      <c r="AD636" s="119" t="s">
        <v>604</v>
      </c>
      <c r="AE636" s="119" t="s">
        <v>56</v>
      </c>
      <c r="AF636" s="119" t="s">
        <v>56</v>
      </c>
      <c r="AG636" s="119" t="s">
        <v>56</v>
      </c>
      <c r="AH636" s="119" t="s">
        <v>56</v>
      </c>
      <c r="AI636" s="119" t="s">
        <v>56</v>
      </c>
      <c r="AJ636" s="119" t="s">
        <v>56</v>
      </c>
      <c r="AK636" s="119" t="s">
        <v>56</v>
      </c>
      <c r="AL636" s="119" t="s">
        <v>56</v>
      </c>
      <c r="AM636" s="119">
        <v>0</v>
      </c>
      <c r="AN636" s="119">
        <v>3</v>
      </c>
      <c r="AO636" s="119">
        <v>2</v>
      </c>
      <c r="AP636" s="119">
        <v>0</v>
      </c>
      <c r="AQ636" s="119">
        <v>1</v>
      </c>
      <c r="AR636" s="119">
        <v>0</v>
      </c>
      <c r="AS636" s="119">
        <v>0</v>
      </c>
      <c r="AT636" s="119">
        <v>0</v>
      </c>
      <c r="AU636" s="119">
        <v>0</v>
      </c>
      <c r="AV636" s="119">
        <v>0</v>
      </c>
      <c r="AW636" s="119">
        <v>0</v>
      </c>
      <c r="AX636" s="119">
        <v>0</v>
      </c>
      <c r="AY636" s="119">
        <v>0</v>
      </c>
      <c r="AZ636" s="119">
        <v>0</v>
      </c>
      <c r="BA636" s="119">
        <v>0</v>
      </c>
      <c r="BB636" s="119">
        <v>0</v>
      </c>
      <c r="BC636" s="119">
        <v>0</v>
      </c>
      <c r="BD636" s="119">
        <v>0</v>
      </c>
      <c r="BE636" s="119">
        <v>0</v>
      </c>
      <c r="BF636" s="119">
        <v>0</v>
      </c>
      <c r="BG636" s="119">
        <v>0</v>
      </c>
      <c r="BH636" s="119">
        <v>11.8</v>
      </c>
      <c r="BI636" s="119" t="s">
        <v>55</v>
      </c>
      <c r="BJ636" s="119" t="s">
        <v>55</v>
      </c>
      <c r="BK636" s="119" t="s">
        <v>55</v>
      </c>
      <c r="BL636" s="119">
        <v>0</v>
      </c>
      <c r="BM636" s="119" t="s">
        <v>545</v>
      </c>
    </row>
    <row r="637" spans="1:65" s="119" customFormat="1" ht="11.4" x14ac:dyDescent="0.2">
      <c r="A637" s="119" t="s">
        <v>111</v>
      </c>
      <c r="B637" s="119">
        <v>2</v>
      </c>
      <c r="C637" s="119">
        <v>0</v>
      </c>
      <c r="D637" s="119">
        <v>1</v>
      </c>
      <c r="E637" s="119">
        <v>0</v>
      </c>
      <c r="F637" s="119">
        <v>1</v>
      </c>
      <c r="G637" s="119">
        <v>0</v>
      </c>
      <c r="H637" s="119">
        <v>0</v>
      </c>
      <c r="I637" s="119">
        <v>0</v>
      </c>
      <c r="J637" s="119">
        <v>0</v>
      </c>
      <c r="K637" s="119">
        <v>0</v>
      </c>
      <c r="L637" s="119">
        <v>0</v>
      </c>
      <c r="M637" s="119">
        <v>0</v>
      </c>
      <c r="N637" s="119">
        <v>0</v>
      </c>
      <c r="O637" s="119">
        <v>0</v>
      </c>
      <c r="P637" s="119">
        <v>50</v>
      </c>
      <c r="Q637" s="119">
        <v>0</v>
      </c>
      <c r="R637" s="119">
        <v>50</v>
      </c>
      <c r="S637" s="119">
        <v>0</v>
      </c>
      <c r="T637" s="119">
        <v>0</v>
      </c>
      <c r="U637" s="119">
        <v>0</v>
      </c>
      <c r="V637" s="119">
        <v>0</v>
      </c>
      <c r="W637" s="119">
        <v>0</v>
      </c>
      <c r="X637" s="119">
        <v>0</v>
      </c>
      <c r="Y637" s="119">
        <v>0</v>
      </c>
      <c r="Z637" s="119">
        <v>0</v>
      </c>
      <c r="AA637" s="119" t="s">
        <v>56</v>
      </c>
      <c r="AB637" s="119" t="s">
        <v>178</v>
      </c>
      <c r="AC637" s="119" t="s">
        <v>56</v>
      </c>
      <c r="AD637" s="119" t="s">
        <v>575</v>
      </c>
      <c r="AE637" s="119" t="s">
        <v>56</v>
      </c>
      <c r="AF637" s="119" t="s">
        <v>56</v>
      </c>
      <c r="AG637" s="119" t="s">
        <v>56</v>
      </c>
      <c r="AH637" s="119" t="s">
        <v>56</v>
      </c>
      <c r="AI637" s="119" t="s">
        <v>56</v>
      </c>
      <c r="AJ637" s="119" t="s">
        <v>56</v>
      </c>
      <c r="AK637" s="119" t="s">
        <v>56</v>
      </c>
      <c r="AL637" s="119" t="s">
        <v>56</v>
      </c>
      <c r="AM637" s="119">
        <v>0</v>
      </c>
      <c r="AN637" s="119">
        <v>0</v>
      </c>
      <c r="AO637" s="119">
        <v>1</v>
      </c>
      <c r="AP637" s="119">
        <v>1</v>
      </c>
      <c r="AQ637" s="119">
        <v>0</v>
      </c>
      <c r="AR637" s="119">
        <v>0</v>
      </c>
      <c r="AS637" s="119">
        <v>0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119">
        <v>0</v>
      </c>
      <c r="AZ637" s="119">
        <v>0</v>
      </c>
      <c r="BA637" s="119">
        <v>0</v>
      </c>
      <c r="BB637" s="119">
        <v>0</v>
      </c>
      <c r="BC637" s="119">
        <v>0</v>
      </c>
      <c r="BD637" s="119">
        <v>0</v>
      </c>
      <c r="BE637" s="119">
        <v>0</v>
      </c>
      <c r="BF637" s="119">
        <v>0</v>
      </c>
      <c r="BG637" s="119">
        <v>0</v>
      </c>
      <c r="BH637" s="119">
        <v>15.1</v>
      </c>
      <c r="BI637" s="119" t="s">
        <v>55</v>
      </c>
      <c r="BJ637" s="119" t="s">
        <v>55</v>
      </c>
      <c r="BK637" s="119" t="s">
        <v>55</v>
      </c>
      <c r="BL637" s="119">
        <v>0</v>
      </c>
      <c r="BM637" s="119" t="s">
        <v>544</v>
      </c>
    </row>
    <row r="638" spans="1:65" s="119" customFormat="1" ht="11.4" x14ac:dyDescent="0.2">
      <c r="A638" s="119" t="s">
        <v>111</v>
      </c>
      <c r="B638" s="119">
        <v>5</v>
      </c>
      <c r="C638" s="119">
        <v>1</v>
      </c>
      <c r="D638" s="119">
        <v>3</v>
      </c>
      <c r="E638" s="119">
        <v>0</v>
      </c>
      <c r="F638" s="119">
        <v>1</v>
      </c>
      <c r="G638" s="119">
        <v>0</v>
      </c>
      <c r="H638" s="119">
        <v>0</v>
      </c>
      <c r="I638" s="119">
        <v>0</v>
      </c>
      <c r="J638" s="119">
        <v>0</v>
      </c>
      <c r="K638" s="119">
        <v>0</v>
      </c>
      <c r="L638" s="119">
        <v>0</v>
      </c>
      <c r="M638" s="119">
        <v>0</v>
      </c>
      <c r="N638" s="119">
        <v>0</v>
      </c>
      <c r="O638" s="119">
        <v>20</v>
      </c>
      <c r="P638" s="119">
        <v>60</v>
      </c>
      <c r="Q638" s="119">
        <v>0</v>
      </c>
      <c r="R638" s="119">
        <v>20</v>
      </c>
      <c r="S638" s="119">
        <v>0</v>
      </c>
      <c r="T638" s="119">
        <v>0</v>
      </c>
      <c r="U638" s="119">
        <v>0</v>
      </c>
      <c r="V638" s="119">
        <v>0</v>
      </c>
      <c r="W638" s="119">
        <v>0</v>
      </c>
      <c r="X638" s="119">
        <v>0</v>
      </c>
      <c r="Y638" s="119">
        <v>0</v>
      </c>
      <c r="Z638" s="119">
        <v>0</v>
      </c>
      <c r="AA638" s="119" t="s">
        <v>599</v>
      </c>
      <c r="AB638" s="119" t="s">
        <v>491</v>
      </c>
      <c r="AC638" s="119" t="s">
        <v>56</v>
      </c>
      <c r="AD638" s="119" t="s">
        <v>65</v>
      </c>
      <c r="AE638" s="119" t="s">
        <v>56</v>
      </c>
      <c r="AF638" s="119" t="s">
        <v>56</v>
      </c>
      <c r="AG638" s="119" t="s">
        <v>56</v>
      </c>
      <c r="AH638" s="119" t="s">
        <v>56</v>
      </c>
      <c r="AI638" s="119" t="s">
        <v>56</v>
      </c>
      <c r="AJ638" s="119" t="s">
        <v>56</v>
      </c>
      <c r="AK638" s="119" t="s">
        <v>56</v>
      </c>
      <c r="AL638" s="119" t="s">
        <v>56</v>
      </c>
      <c r="AM638" s="119">
        <v>0</v>
      </c>
      <c r="AN638" s="119">
        <v>2</v>
      </c>
      <c r="AO638" s="119">
        <v>1</v>
      </c>
      <c r="AP638" s="119">
        <v>2</v>
      </c>
      <c r="AQ638" s="119">
        <v>0</v>
      </c>
      <c r="AR638" s="119">
        <v>0</v>
      </c>
      <c r="AS638" s="119">
        <v>0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119">
        <v>0</v>
      </c>
      <c r="AZ638" s="119">
        <v>0</v>
      </c>
      <c r="BA638" s="119">
        <v>0</v>
      </c>
      <c r="BB638" s="119">
        <v>0</v>
      </c>
      <c r="BC638" s="119">
        <v>0</v>
      </c>
      <c r="BD638" s="119">
        <v>0</v>
      </c>
      <c r="BE638" s="119">
        <v>0</v>
      </c>
      <c r="BF638" s="119">
        <v>0</v>
      </c>
      <c r="BG638" s="119">
        <v>0</v>
      </c>
      <c r="BH638" s="119">
        <v>13.5</v>
      </c>
      <c r="BI638" s="119" t="s">
        <v>55</v>
      </c>
      <c r="BJ638" s="119" t="s">
        <v>55</v>
      </c>
      <c r="BK638" s="119" t="s">
        <v>55</v>
      </c>
      <c r="BL638" s="119">
        <v>0</v>
      </c>
      <c r="BM638" s="119" t="s">
        <v>545</v>
      </c>
    </row>
    <row r="639" spans="1:65" s="119" customFormat="1" ht="11.4" x14ac:dyDescent="0.2">
      <c r="A639" s="119" t="s">
        <v>112</v>
      </c>
      <c r="B639" s="119">
        <v>15</v>
      </c>
      <c r="C639" s="119">
        <v>3</v>
      </c>
      <c r="D639" s="119">
        <v>9</v>
      </c>
      <c r="E639" s="119">
        <v>0</v>
      </c>
      <c r="F639" s="119">
        <v>2</v>
      </c>
      <c r="G639" s="119">
        <v>1</v>
      </c>
      <c r="H639" s="119">
        <v>0</v>
      </c>
      <c r="I639" s="119">
        <v>0</v>
      </c>
      <c r="J639" s="119">
        <v>0</v>
      </c>
      <c r="K639" s="119">
        <v>0</v>
      </c>
      <c r="L639" s="119">
        <v>0</v>
      </c>
      <c r="M639" s="119">
        <v>0</v>
      </c>
      <c r="N639" s="119">
        <v>0</v>
      </c>
      <c r="O639" s="119">
        <v>20</v>
      </c>
      <c r="P639" s="119">
        <v>60</v>
      </c>
      <c r="Q639" s="119">
        <v>0</v>
      </c>
      <c r="R639" s="119">
        <v>13.33</v>
      </c>
      <c r="S639" s="119">
        <v>6.6669999999999998</v>
      </c>
      <c r="T639" s="119">
        <v>0</v>
      </c>
      <c r="U639" s="119">
        <v>0</v>
      </c>
      <c r="V639" s="119">
        <v>0</v>
      </c>
      <c r="W639" s="119">
        <v>0</v>
      </c>
      <c r="X639" s="119">
        <v>0</v>
      </c>
      <c r="Y639" s="119">
        <v>0</v>
      </c>
      <c r="Z639" s="119">
        <v>0</v>
      </c>
      <c r="AA639" s="119" t="s">
        <v>528</v>
      </c>
      <c r="AB639" s="119" t="s">
        <v>527</v>
      </c>
      <c r="AC639" s="119" t="s">
        <v>56</v>
      </c>
      <c r="AD639" s="119" t="s">
        <v>421</v>
      </c>
      <c r="AE639" s="119" t="s">
        <v>531</v>
      </c>
      <c r="AF639" s="119" t="s">
        <v>56</v>
      </c>
      <c r="AG639" s="119" t="s">
        <v>56</v>
      </c>
      <c r="AH639" s="119" t="s">
        <v>56</v>
      </c>
      <c r="AI639" s="119" t="s">
        <v>56</v>
      </c>
      <c r="AJ639" s="119" t="s">
        <v>56</v>
      </c>
      <c r="AK639" s="119" t="s">
        <v>56</v>
      </c>
      <c r="AL639" s="119" t="s">
        <v>56</v>
      </c>
      <c r="AM639" s="119">
        <v>0</v>
      </c>
      <c r="AN639" s="119">
        <v>3</v>
      </c>
      <c r="AO639" s="119">
        <v>6</v>
      </c>
      <c r="AP639" s="119">
        <v>2</v>
      </c>
      <c r="AQ639" s="119">
        <v>3</v>
      </c>
      <c r="AR639" s="119">
        <v>1</v>
      </c>
      <c r="AS639" s="119">
        <v>0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119">
        <v>0</v>
      </c>
      <c r="AZ639" s="119">
        <v>0</v>
      </c>
      <c r="BA639" s="119">
        <v>0</v>
      </c>
      <c r="BB639" s="119">
        <v>0</v>
      </c>
      <c r="BC639" s="119">
        <v>0</v>
      </c>
      <c r="BD639" s="119">
        <v>0</v>
      </c>
      <c r="BE639" s="119">
        <v>0</v>
      </c>
      <c r="BF639" s="119">
        <v>0</v>
      </c>
      <c r="BG639" s="119">
        <v>0</v>
      </c>
      <c r="BH639" s="119">
        <v>14.6</v>
      </c>
      <c r="BI639" s="119">
        <v>12.9</v>
      </c>
      <c r="BJ639" s="119">
        <v>21.7</v>
      </c>
      <c r="BK639" s="119">
        <v>25.6</v>
      </c>
      <c r="BL639" s="119">
        <v>0</v>
      </c>
      <c r="BM639" s="119" t="s">
        <v>544</v>
      </c>
    </row>
    <row r="640" spans="1:65" s="119" customFormat="1" ht="11.4" x14ac:dyDescent="0.2">
      <c r="A640" s="119" t="s">
        <v>112</v>
      </c>
      <c r="B640" s="119">
        <v>8</v>
      </c>
      <c r="C640" s="119">
        <v>0</v>
      </c>
      <c r="D640" s="119">
        <v>7</v>
      </c>
      <c r="E640" s="119">
        <v>0</v>
      </c>
      <c r="F640" s="119">
        <v>1</v>
      </c>
      <c r="G640" s="119">
        <v>0</v>
      </c>
      <c r="H640" s="119">
        <v>0</v>
      </c>
      <c r="I640" s="119">
        <v>0</v>
      </c>
      <c r="J640" s="119">
        <v>0</v>
      </c>
      <c r="K640" s="119">
        <v>0</v>
      </c>
      <c r="L640" s="119">
        <v>0</v>
      </c>
      <c r="M640" s="119">
        <v>0</v>
      </c>
      <c r="N640" s="119">
        <v>0</v>
      </c>
      <c r="O640" s="119">
        <v>0</v>
      </c>
      <c r="P640" s="119">
        <v>87.5</v>
      </c>
      <c r="Q640" s="119">
        <v>0</v>
      </c>
      <c r="R640" s="119">
        <v>12.5</v>
      </c>
      <c r="S640" s="119">
        <v>0</v>
      </c>
      <c r="T640" s="119">
        <v>0</v>
      </c>
      <c r="U640" s="119">
        <v>0</v>
      </c>
      <c r="V640" s="119">
        <v>0</v>
      </c>
      <c r="W640" s="119">
        <v>0</v>
      </c>
      <c r="X640" s="119">
        <v>0</v>
      </c>
      <c r="Y640" s="119">
        <v>0</v>
      </c>
      <c r="Z640" s="119">
        <v>0</v>
      </c>
      <c r="AA640" s="119" t="s">
        <v>56</v>
      </c>
      <c r="AB640" s="119" t="s">
        <v>502</v>
      </c>
      <c r="AC640" s="119" t="s">
        <v>56</v>
      </c>
      <c r="AD640" s="119" t="s">
        <v>629</v>
      </c>
      <c r="AE640" s="119" t="s">
        <v>56</v>
      </c>
      <c r="AF640" s="119" t="s">
        <v>56</v>
      </c>
      <c r="AG640" s="119" t="s">
        <v>56</v>
      </c>
      <c r="AH640" s="119" t="s">
        <v>56</v>
      </c>
      <c r="AI640" s="119" t="s">
        <v>56</v>
      </c>
      <c r="AJ640" s="119" t="s">
        <v>56</v>
      </c>
      <c r="AK640" s="119" t="s">
        <v>56</v>
      </c>
      <c r="AL640" s="119" t="s">
        <v>56</v>
      </c>
      <c r="AM640" s="119">
        <v>0</v>
      </c>
      <c r="AN640" s="119">
        <v>2</v>
      </c>
      <c r="AO640" s="119">
        <v>3</v>
      </c>
      <c r="AP640" s="119">
        <v>2</v>
      </c>
      <c r="AQ640" s="119">
        <v>1</v>
      </c>
      <c r="AR640" s="119">
        <v>0</v>
      </c>
      <c r="AS640" s="119">
        <v>0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119">
        <v>0</v>
      </c>
      <c r="AZ640" s="119">
        <v>0</v>
      </c>
      <c r="BA640" s="119">
        <v>0</v>
      </c>
      <c r="BB640" s="119">
        <v>0</v>
      </c>
      <c r="BC640" s="119">
        <v>0</v>
      </c>
      <c r="BD640" s="119">
        <v>0</v>
      </c>
      <c r="BE640" s="119">
        <v>0</v>
      </c>
      <c r="BF640" s="119">
        <v>0</v>
      </c>
      <c r="BG640" s="119">
        <v>0</v>
      </c>
      <c r="BH640" s="119">
        <v>14</v>
      </c>
      <c r="BI640" s="119" t="s">
        <v>55</v>
      </c>
      <c r="BJ640" s="119" t="s">
        <v>55</v>
      </c>
      <c r="BK640" s="119" t="s">
        <v>55</v>
      </c>
      <c r="BL640" s="119">
        <v>0</v>
      </c>
      <c r="BM640" s="119" t="s">
        <v>545</v>
      </c>
    </row>
    <row r="641" spans="1:65" s="119" customFormat="1" ht="11.4" x14ac:dyDescent="0.2">
      <c r="A641" s="119" t="s">
        <v>113</v>
      </c>
      <c r="B641" s="119">
        <v>4</v>
      </c>
      <c r="C641" s="119">
        <v>1</v>
      </c>
      <c r="D641" s="119">
        <v>3</v>
      </c>
      <c r="E641" s="119">
        <v>0</v>
      </c>
      <c r="F641" s="119">
        <v>0</v>
      </c>
      <c r="G641" s="119">
        <v>0</v>
      </c>
      <c r="H641" s="119">
        <v>0</v>
      </c>
      <c r="I641" s="119">
        <v>0</v>
      </c>
      <c r="J641" s="119">
        <v>0</v>
      </c>
      <c r="K641" s="119">
        <v>0</v>
      </c>
      <c r="L641" s="119">
        <v>0</v>
      </c>
      <c r="M641" s="119">
        <v>0</v>
      </c>
      <c r="N641" s="119">
        <v>0</v>
      </c>
      <c r="O641" s="119">
        <v>25</v>
      </c>
      <c r="P641" s="119">
        <v>75</v>
      </c>
      <c r="Q641" s="119">
        <v>0</v>
      </c>
      <c r="R641" s="119">
        <v>0</v>
      </c>
      <c r="S641" s="119">
        <v>0</v>
      </c>
      <c r="T641" s="119">
        <v>0</v>
      </c>
      <c r="U641" s="119">
        <v>0</v>
      </c>
      <c r="V641" s="119">
        <v>0</v>
      </c>
      <c r="W641" s="119">
        <v>0</v>
      </c>
      <c r="X641" s="119">
        <v>0</v>
      </c>
      <c r="Y641" s="119">
        <v>0</v>
      </c>
      <c r="Z641" s="119">
        <v>0</v>
      </c>
      <c r="AA641" s="119" t="s">
        <v>570</v>
      </c>
      <c r="AB641" s="119" t="s">
        <v>630</v>
      </c>
      <c r="AC641" s="119" t="s">
        <v>56</v>
      </c>
      <c r="AD641" s="119" t="s">
        <v>56</v>
      </c>
      <c r="AE641" s="119" t="s">
        <v>56</v>
      </c>
      <c r="AF641" s="119" t="s">
        <v>56</v>
      </c>
      <c r="AG641" s="119" t="s">
        <v>56</v>
      </c>
      <c r="AH641" s="119" t="s">
        <v>56</v>
      </c>
      <c r="AI641" s="119" t="s">
        <v>56</v>
      </c>
      <c r="AJ641" s="119" t="s">
        <v>56</v>
      </c>
      <c r="AK641" s="119" t="s">
        <v>56</v>
      </c>
      <c r="AL641" s="119" t="s">
        <v>56</v>
      </c>
      <c r="AM641" s="119">
        <v>1</v>
      </c>
      <c r="AN641" s="119">
        <v>0</v>
      </c>
      <c r="AO641" s="119">
        <v>2</v>
      </c>
      <c r="AP641" s="119">
        <v>1</v>
      </c>
      <c r="AQ641" s="119">
        <v>0</v>
      </c>
      <c r="AR641" s="119">
        <v>0</v>
      </c>
      <c r="AS641" s="119">
        <v>0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119">
        <v>0</v>
      </c>
      <c r="AZ641" s="119">
        <v>0</v>
      </c>
      <c r="BA641" s="119">
        <v>0</v>
      </c>
      <c r="BB641" s="119">
        <v>0</v>
      </c>
      <c r="BC641" s="119">
        <v>0</v>
      </c>
      <c r="BD641" s="119">
        <v>0</v>
      </c>
      <c r="BE641" s="119">
        <v>0</v>
      </c>
      <c r="BF641" s="119">
        <v>0</v>
      </c>
      <c r="BG641" s="119">
        <v>0</v>
      </c>
      <c r="BH641" s="119">
        <v>11.2</v>
      </c>
      <c r="BI641" s="119" t="s">
        <v>55</v>
      </c>
      <c r="BJ641" s="119" t="s">
        <v>55</v>
      </c>
      <c r="BK641" s="119" t="s">
        <v>55</v>
      </c>
      <c r="BL641" s="119">
        <v>0</v>
      </c>
      <c r="BM641" s="119" t="s">
        <v>544</v>
      </c>
    </row>
    <row r="642" spans="1:65" s="119" customFormat="1" ht="11.4" x14ac:dyDescent="0.2">
      <c r="A642" s="119" t="s">
        <v>113</v>
      </c>
      <c r="B642" s="119">
        <v>9</v>
      </c>
      <c r="C642" s="119">
        <v>3</v>
      </c>
      <c r="D642" s="119">
        <v>6</v>
      </c>
      <c r="E642" s="119">
        <v>0</v>
      </c>
      <c r="F642" s="119">
        <v>0</v>
      </c>
      <c r="G642" s="119">
        <v>0</v>
      </c>
      <c r="H642" s="119">
        <v>0</v>
      </c>
      <c r="I642" s="119">
        <v>0</v>
      </c>
      <c r="J642" s="119">
        <v>0</v>
      </c>
      <c r="K642" s="119">
        <v>0</v>
      </c>
      <c r="L642" s="119">
        <v>0</v>
      </c>
      <c r="M642" s="119">
        <v>0</v>
      </c>
      <c r="N642" s="119">
        <v>0</v>
      </c>
      <c r="O642" s="119">
        <v>33.33</v>
      </c>
      <c r="P642" s="119">
        <v>66.67</v>
      </c>
      <c r="Q642" s="119">
        <v>0</v>
      </c>
      <c r="R642" s="119">
        <v>0</v>
      </c>
      <c r="S642" s="119">
        <v>0</v>
      </c>
      <c r="T642" s="119">
        <v>0</v>
      </c>
      <c r="U642" s="119">
        <v>0</v>
      </c>
      <c r="V642" s="119">
        <v>0</v>
      </c>
      <c r="W642" s="119">
        <v>0</v>
      </c>
      <c r="X642" s="119">
        <v>0</v>
      </c>
      <c r="Y642" s="119">
        <v>0</v>
      </c>
      <c r="Z642" s="119">
        <v>0</v>
      </c>
      <c r="AA642" s="119" t="s">
        <v>572</v>
      </c>
      <c r="AB642" s="119" t="s">
        <v>610</v>
      </c>
      <c r="AC642" s="119" t="s">
        <v>56</v>
      </c>
      <c r="AD642" s="119" t="s">
        <v>56</v>
      </c>
      <c r="AE642" s="119" t="s">
        <v>56</v>
      </c>
      <c r="AF642" s="119" t="s">
        <v>56</v>
      </c>
      <c r="AG642" s="119" t="s">
        <v>56</v>
      </c>
      <c r="AH642" s="119" t="s">
        <v>56</v>
      </c>
      <c r="AI642" s="119" t="s">
        <v>56</v>
      </c>
      <c r="AJ642" s="119" t="s">
        <v>56</v>
      </c>
      <c r="AK642" s="119" t="s">
        <v>56</v>
      </c>
      <c r="AL642" s="119" t="s">
        <v>56</v>
      </c>
      <c r="AM642" s="119">
        <v>1</v>
      </c>
      <c r="AN642" s="119">
        <v>3</v>
      </c>
      <c r="AO642" s="119">
        <v>3</v>
      </c>
      <c r="AP642" s="119">
        <v>1</v>
      </c>
      <c r="AQ642" s="119">
        <v>0</v>
      </c>
      <c r="AR642" s="119">
        <v>1</v>
      </c>
      <c r="AS642" s="119">
        <v>0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119">
        <v>0</v>
      </c>
      <c r="AZ642" s="119">
        <v>0</v>
      </c>
      <c r="BA642" s="119">
        <v>0</v>
      </c>
      <c r="BB642" s="119">
        <v>0</v>
      </c>
      <c r="BC642" s="119">
        <v>0</v>
      </c>
      <c r="BD642" s="119">
        <v>0</v>
      </c>
      <c r="BE642" s="119">
        <v>0</v>
      </c>
      <c r="BF642" s="119">
        <v>0</v>
      </c>
      <c r="BG642" s="119">
        <v>0</v>
      </c>
      <c r="BH642" s="119">
        <v>12.2</v>
      </c>
      <c r="BI642" s="119" t="s">
        <v>55</v>
      </c>
      <c r="BJ642" s="119" t="s">
        <v>55</v>
      </c>
      <c r="BK642" s="119" t="s">
        <v>55</v>
      </c>
      <c r="BL642" s="119">
        <v>0</v>
      </c>
      <c r="BM642" s="119" t="s">
        <v>545</v>
      </c>
    </row>
    <row r="643" spans="1:65" s="119" customFormat="1" ht="11.4" x14ac:dyDescent="0.2">
      <c r="A643" s="119" t="s">
        <v>114</v>
      </c>
      <c r="B643" s="119">
        <v>8</v>
      </c>
      <c r="C643" s="119">
        <v>0</v>
      </c>
      <c r="D643" s="119">
        <v>8</v>
      </c>
      <c r="E643" s="119">
        <v>0</v>
      </c>
      <c r="F643" s="119">
        <v>0</v>
      </c>
      <c r="G643" s="119">
        <v>0</v>
      </c>
      <c r="H643" s="119">
        <v>0</v>
      </c>
      <c r="I643" s="119">
        <v>0</v>
      </c>
      <c r="J643" s="119">
        <v>0</v>
      </c>
      <c r="K643" s="119">
        <v>0</v>
      </c>
      <c r="L643" s="119">
        <v>0</v>
      </c>
      <c r="M643" s="119">
        <v>0</v>
      </c>
      <c r="N643" s="119">
        <v>0</v>
      </c>
      <c r="O643" s="119">
        <v>0</v>
      </c>
      <c r="P643" s="119">
        <v>100</v>
      </c>
      <c r="Q643" s="119">
        <v>0</v>
      </c>
      <c r="R643" s="119">
        <v>0</v>
      </c>
      <c r="S643" s="119">
        <v>0</v>
      </c>
      <c r="T643" s="119">
        <v>0</v>
      </c>
      <c r="U643" s="119">
        <v>0</v>
      </c>
      <c r="V643" s="119">
        <v>0</v>
      </c>
      <c r="W643" s="119">
        <v>0</v>
      </c>
      <c r="X643" s="119">
        <v>0</v>
      </c>
      <c r="Y643" s="119">
        <v>0</v>
      </c>
      <c r="Z643" s="119">
        <v>0</v>
      </c>
      <c r="AA643" s="119" t="s">
        <v>56</v>
      </c>
      <c r="AB643" s="119" t="s">
        <v>524</v>
      </c>
      <c r="AC643" s="119" t="s">
        <v>56</v>
      </c>
      <c r="AD643" s="119" t="s">
        <v>56</v>
      </c>
      <c r="AE643" s="119" t="s">
        <v>56</v>
      </c>
      <c r="AF643" s="119" t="s">
        <v>56</v>
      </c>
      <c r="AG643" s="119" t="s">
        <v>56</v>
      </c>
      <c r="AH643" s="119" t="s">
        <v>56</v>
      </c>
      <c r="AI643" s="119" t="s">
        <v>56</v>
      </c>
      <c r="AJ643" s="119" t="s">
        <v>56</v>
      </c>
      <c r="AK643" s="119" t="s">
        <v>56</v>
      </c>
      <c r="AL643" s="119" t="s">
        <v>56</v>
      </c>
      <c r="AM643" s="119">
        <v>0</v>
      </c>
      <c r="AN643" s="119">
        <v>0</v>
      </c>
      <c r="AO643" s="119">
        <v>5</v>
      </c>
      <c r="AP643" s="119">
        <v>2</v>
      </c>
      <c r="AQ643" s="119">
        <v>1</v>
      </c>
      <c r="AR643" s="119">
        <v>0</v>
      </c>
      <c r="AS643" s="119">
        <v>0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119">
        <v>0</v>
      </c>
      <c r="AZ643" s="119">
        <v>0</v>
      </c>
      <c r="BA643" s="119">
        <v>0</v>
      </c>
      <c r="BB643" s="119">
        <v>0</v>
      </c>
      <c r="BC643" s="119">
        <v>0</v>
      </c>
      <c r="BD643" s="119">
        <v>0</v>
      </c>
      <c r="BE643" s="119">
        <v>0</v>
      </c>
      <c r="BF643" s="119">
        <v>0</v>
      </c>
      <c r="BG643" s="119">
        <v>0</v>
      </c>
      <c r="BH643" s="119">
        <v>14.6</v>
      </c>
      <c r="BI643" s="119" t="s">
        <v>55</v>
      </c>
      <c r="BJ643" s="119" t="s">
        <v>55</v>
      </c>
      <c r="BK643" s="119" t="s">
        <v>55</v>
      </c>
      <c r="BL643" s="119">
        <v>0</v>
      </c>
      <c r="BM643" s="119" t="s">
        <v>544</v>
      </c>
    </row>
    <row r="644" spans="1:65" s="119" customFormat="1" ht="11.4" x14ac:dyDescent="0.2">
      <c r="A644" s="119" t="s">
        <v>114</v>
      </c>
      <c r="B644" s="119">
        <v>9</v>
      </c>
      <c r="C644" s="119">
        <v>1</v>
      </c>
      <c r="D644" s="119">
        <v>7</v>
      </c>
      <c r="E644" s="119">
        <v>0</v>
      </c>
      <c r="F644" s="119">
        <v>1</v>
      </c>
      <c r="G644" s="119">
        <v>0</v>
      </c>
      <c r="H644" s="119">
        <v>0</v>
      </c>
      <c r="I644" s="119">
        <v>0</v>
      </c>
      <c r="J644" s="119">
        <v>0</v>
      </c>
      <c r="K644" s="119">
        <v>0</v>
      </c>
      <c r="L644" s="119">
        <v>0</v>
      </c>
      <c r="M644" s="119">
        <v>0</v>
      </c>
      <c r="N644" s="119">
        <v>0</v>
      </c>
      <c r="O644" s="119">
        <v>11.11</v>
      </c>
      <c r="P644" s="119">
        <v>77.78</v>
      </c>
      <c r="Q644" s="119">
        <v>0</v>
      </c>
      <c r="R644" s="119">
        <v>11.11</v>
      </c>
      <c r="S644" s="119">
        <v>0</v>
      </c>
      <c r="T644" s="119">
        <v>0</v>
      </c>
      <c r="U644" s="119">
        <v>0</v>
      </c>
      <c r="V644" s="119">
        <v>0</v>
      </c>
      <c r="W644" s="119">
        <v>0</v>
      </c>
      <c r="X644" s="119">
        <v>0</v>
      </c>
      <c r="Y644" s="119">
        <v>0</v>
      </c>
      <c r="Z644" s="119">
        <v>0</v>
      </c>
      <c r="AA644" s="119" t="s">
        <v>574</v>
      </c>
      <c r="AB644" s="119" t="s">
        <v>533</v>
      </c>
      <c r="AC644" s="119" t="s">
        <v>56</v>
      </c>
      <c r="AD644" s="119" t="s">
        <v>79</v>
      </c>
      <c r="AE644" s="119" t="s">
        <v>56</v>
      </c>
      <c r="AF644" s="119" t="s">
        <v>56</v>
      </c>
      <c r="AG644" s="119" t="s">
        <v>56</v>
      </c>
      <c r="AH644" s="119" t="s">
        <v>56</v>
      </c>
      <c r="AI644" s="119" t="s">
        <v>56</v>
      </c>
      <c r="AJ644" s="119" t="s">
        <v>56</v>
      </c>
      <c r="AK644" s="119" t="s">
        <v>56</v>
      </c>
      <c r="AL644" s="119" t="s">
        <v>56</v>
      </c>
      <c r="AM644" s="119">
        <v>0</v>
      </c>
      <c r="AN644" s="119">
        <v>1</v>
      </c>
      <c r="AO644" s="119">
        <v>5</v>
      </c>
      <c r="AP644" s="119">
        <v>3</v>
      </c>
      <c r="AQ644" s="119">
        <v>0</v>
      </c>
      <c r="AR644" s="119">
        <v>0</v>
      </c>
      <c r="AS644" s="119">
        <v>0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119">
        <v>0</v>
      </c>
      <c r="AZ644" s="119">
        <v>0</v>
      </c>
      <c r="BA644" s="119">
        <v>0</v>
      </c>
      <c r="BB644" s="119">
        <v>0</v>
      </c>
      <c r="BC644" s="119">
        <v>0</v>
      </c>
      <c r="BD644" s="119">
        <v>0</v>
      </c>
      <c r="BE644" s="119">
        <v>0</v>
      </c>
      <c r="BF644" s="119">
        <v>0</v>
      </c>
      <c r="BG644" s="119">
        <v>0</v>
      </c>
      <c r="BH644" s="119">
        <v>13</v>
      </c>
      <c r="BI644" s="119" t="s">
        <v>55</v>
      </c>
      <c r="BJ644" s="119" t="s">
        <v>55</v>
      </c>
      <c r="BK644" s="119" t="s">
        <v>55</v>
      </c>
      <c r="BL644" s="119">
        <v>0</v>
      </c>
      <c r="BM644" s="119" t="s">
        <v>545</v>
      </c>
    </row>
    <row r="645" spans="1:65" s="119" customFormat="1" ht="11.4" x14ac:dyDescent="0.2">
      <c r="A645" s="119" t="s">
        <v>115</v>
      </c>
      <c r="B645" s="119">
        <v>10</v>
      </c>
      <c r="C645" s="119">
        <v>1</v>
      </c>
      <c r="D645" s="119">
        <v>8</v>
      </c>
      <c r="E645" s="119">
        <v>0</v>
      </c>
      <c r="F645" s="119">
        <v>1</v>
      </c>
      <c r="G645" s="119">
        <v>0</v>
      </c>
      <c r="H645" s="119">
        <v>0</v>
      </c>
      <c r="I645" s="119">
        <v>0</v>
      </c>
      <c r="J645" s="119">
        <v>0</v>
      </c>
      <c r="K645" s="119">
        <v>0</v>
      </c>
      <c r="L645" s="119">
        <v>0</v>
      </c>
      <c r="M645" s="119">
        <v>0</v>
      </c>
      <c r="N645" s="119">
        <v>0</v>
      </c>
      <c r="O645" s="119">
        <v>10</v>
      </c>
      <c r="P645" s="119">
        <v>80</v>
      </c>
      <c r="Q645" s="119">
        <v>0</v>
      </c>
      <c r="R645" s="119">
        <v>10</v>
      </c>
      <c r="S645" s="119">
        <v>0</v>
      </c>
      <c r="T645" s="119">
        <v>0</v>
      </c>
      <c r="U645" s="119">
        <v>0</v>
      </c>
      <c r="V645" s="119">
        <v>0</v>
      </c>
      <c r="W645" s="119">
        <v>0</v>
      </c>
      <c r="X645" s="119">
        <v>0</v>
      </c>
      <c r="Y645" s="119">
        <v>0</v>
      </c>
      <c r="Z645" s="119">
        <v>0</v>
      </c>
      <c r="AA645" s="119" t="s">
        <v>169</v>
      </c>
      <c r="AB645" s="119" t="s">
        <v>171</v>
      </c>
      <c r="AC645" s="119" t="s">
        <v>56</v>
      </c>
      <c r="AD645" s="119" t="s">
        <v>630</v>
      </c>
      <c r="AE645" s="119" t="s">
        <v>56</v>
      </c>
      <c r="AF645" s="119" t="s">
        <v>56</v>
      </c>
      <c r="AG645" s="119" t="s">
        <v>56</v>
      </c>
      <c r="AH645" s="119" t="s">
        <v>56</v>
      </c>
      <c r="AI645" s="119" t="s">
        <v>56</v>
      </c>
      <c r="AJ645" s="119" t="s">
        <v>56</v>
      </c>
      <c r="AK645" s="119" t="s">
        <v>56</v>
      </c>
      <c r="AL645" s="119" t="s">
        <v>56</v>
      </c>
      <c r="AM645" s="119">
        <v>0</v>
      </c>
      <c r="AN645" s="119">
        <v>0</v>
      </c>
      <c r="AO645" s="119">
        <v>4</v>
      </c>
      <c r="AP645" s="119">
        <v>3</v>
      </c>
      <c r="AQ645" s="119">
        <v>3</v>
      </c>
      <c r="AR645" s="119">
        <v>0</v>
      </c>
      <c r="AS645" s="119">
        <v>0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119">
        <v>0</v>
      </c>
      <c r="AZ645" s="119">
        <v>0</v>
      </c>
      <c r="BA645" s="119">
        <v>0</v>
      </c>
      <c r="BB645" s="119">
        <v>0</v>
      </c>
      <c r="BC645" s="119">
        <v>0</v>
      </c>
      <c r="BD645" s="119">
        <v>0</v>
      </c>
      <c r="BE645" s="119">
        <v>0</v>
      </c>
      <c r="BF645" s="119">
        <v>0</v>
      </c>
      <c r="BG645" s="119">
        <v>0</v>
      </c>
      <c r="BH645" s="119">
        <v>17.100000000000001</v>
      </c>
      <c r="BI645" s="119" t="s">
        <v>55</v>
      </c>
      <c r="BJ645" s="119" t="s">
        <v>55</v>
      </c>
      <c r="BK645" s="119" t="s">
        <v>55</v>
      </c>
      <c r="BL645" s="119">
        <v>0</v>
      </c>
      <c r="BM645" s="119" t="s">
        <v>544</v>
      </c>
    </row>
    <row r="646" spans="1:65" s="119" customFormat="1" ht="11.4" x14ac:dyDescent="0.2">
      <c r="A646" s="119" t="s">
        <v>115</v>
      </c>
      <c r="B646" s="119">
        <v>7</v>
      </c>
      <c r="C646" s="119">
        <v>0</v>
      </c>
      <c r="D646" s="119">
        <v>7</v>
      </c>
      <c r="E646" s="119">
        <v>0</v>
      </c>
      <c r="F646" s="119">
        <v>0</v>
      </c>
      <c r="G646" s="119">
        <v>0</v>
      </c>
      <c r="H646" s="119">
        <v>0</v>
      </c>
      <c r="I646" s="119">
        <v>0</v>
      </c>
      <c r="J646" s="119">
        <v>0</v>
      </c>
      <c r="K646" s="119">
        <v>0</v>
      </c>
      <c r="L646" s="119">
        <v>0</v>
      </c>
      <c r="M646" s="119">
        <v>0</v>
      </c>
      <c r="N646" s="119">
        <v>0</v>
      </c>
      <c r="O646" s="119">
        <v>0</v>
      </c>
      <c r="P646" s="119">
        <v>100</v>
      </c>
      <c r="Q646" s="119">
        <v>0</v>
      </c>
      <c r="R646" s="119">
        <v>0</v>
      </c>
      <c r="S646" s="119">
        <v>0</v>
      </c>
      <c r="T646" s="119">
        <v>0</v>
      </c>
      <c r="U646" s="119">
        <v>0</v>
      </c>
      <c r="V646" s="119">
        <v>0</v>
      </c>
      <c r="W646" s="119">
        <v>0</v>
      </c>
      <c r="X646" s="119">
        <v>0</v>
      </c>
      <c r="Y646" s="119">
        <v>0</v>
      </c>
      <c r="Z646" s="119">
        <v>0</v>
      </c>
      <c r="AA646" s="119" t="s">
        <v>56</v>
      </c>
      <c r="AB646" s="119" t="s">
        <v>187</v>
      </c>
      <c r="AC646" s="119" t="s">
        <v>56</v>
      </c>
      <c r="AD646" s="119" t="s">
        <v>56</v>
      </c>
      <c r="AE646" s="119" t="s">
        <v>56</v>
      </c>
      <c r="AF646" s="119" t="s">
        <v>56</v>
      </c>
      <c r="AG646" s="119" t="s">
        <v>56</v>
      </c>
      <c r="AH646" s="119" t="s">
        <v>56</v>
      </c>
      <c r="AI646" s="119" t="s">
        <v>56</v>
      </c>
      <c r="AJ646" s="119" t="s">
        <v>56</v>
      </c>
      <c r="AK646" s="119" t="s">
        <v>56</v>
      </c>
      <c r="AL646" s="119" t="s">
        <v>56</v>
      </c>
      <c r="AM646" s="119">
        <v>0</v>
      </c>
      <c r="AN646" s="119">
        <v>0</v>
      </c>
      <c r="AO646" s="119">
        <v>2</v>
      </c>
      <c r="AP646" s="119">
        <v>2</v>
      </c>
      <c r="AQ646" s="119">
        <v>3</v>
      </c>
      <c r="AR646" s="119">
        <v>0</v>
      </c>
      <c r="AS646" s="119">
        <v>0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119">
        <v>0</v>
      </c>
      <c r="AZ646" s="119">
        <v>0</v>
      </c>
      <c r="BA646" s="119">
        <v>0</v>
      </c>
      <c r="BB646" s="119">
        <v>0</v>
      </c>
      <c r="BC646" s="119">
        <v>0</v>
      </c>
      <c r="BD646" s="119">
        <v>0</v>
      </c>
      <c r="BE646" s="119">
        <v>0</v>
      </c>
      <c r="BF646" s="119">
        <v>0</v>
      </c>
      <c r="BG646" s="119">
        <v>0</v>
      </c>
      <c r="BH646" s="119">
        <v>18.7</v>
      </c>
      <c r="BI646" s="119" t="s">
        <v>55</v>
      </c>
      <c r="BJ646" s="119" t="s">
        <v>55</v>
      </c>
      <c r="BK646" s="119" t="s">
        <v>55</v>
      </c>
      <c r="BL646" s="119">
        <v>0</v>
      </c>
      <c r="BM646" s="119" t="s">
        <v>545</v>
      </c>
    </row>
    <row r="647" spans="1:65" s="119" customFormat="1" ht="11.4" x14ac:dyDescent="0.2">
      <c r="A647" s="119" t="s">
        <v>116</v>
      </c>
      <c r="B647" s="119">
        <v>6</v>
      </c>
      <c r="C647" s="119">
        <v>1</v>
      </c>
      <c r="D647" s="119">
        <v>5</v>
      </c>
      <c r="E647" s="119">
        <v>0</v>
      </c>
      <c r="F647" s="119">
        <v>0</v>
      </c>
      <c r="G647" s="119">
        <v>0</v>
      </c>
      <c r="H647" s="119">
        <v>0</v>
      </c>
      <c r="I647" s="119">
        <v>0</v>
      </c>
      <c r="J647" s="119">
        <v>0</v>
      </c>
      <c r="K647" s="119">
        <v>0</v>
      </c>
      <c r="L647" s="119">
        <v>0</v>
      </c>
      <c r="M647" s="119">
        <v>0</v>
      </c>
      <c r="N647" s="119">
        <v>0</v>
      </c>
      <c r="O647" s="119">
        <v>16.670000000000002</v>
      </c>
      <c r="P647" s="119">
        <v>83.33</v>
      </c>
      <c r="Q647" s="119">
        <v>0</v>
      </c>
      <c r="R647" s="119">
        <v>0</v>
      </c>
      <c r="S647" s="119">
        <v>0</v>
      </c>
      <c r="T647" s="119">
        <v>0</v>
      </c>
      <c r="U647" s="119">
        <v>0</v>
      </c>
      <c r="V647" s="119">
        <v>0</v>
      </c>
      <c r="W647" s="119">
        <v>0</v>
      </c>
      <c r="X647" s="119">
        <v>0</v>
      </c>
      <c r="Y647" s="119">
        <v>0</v>
      </c>
      <c r="Z647" s="119">
        <v>0</v>
      </c>
      <c r="AA647" s="119" t="s">
        <v>509</v>
      </c>
      <c r="AB647" s="119" t="s">
        <v>516</v>
      </c>
      <c r="AC647" s="119" t="s">
        <v>56</v>
      </c>
      <c r="AD647" s="119" t="s">
        <v>56</v>
      </c>
      <c r="AE647" s="119" t="s">
        <v>56</v>
      </c>
      <c r="AF647" s="119" t="s">
        <v>56</v>
      </c>
      <c r="AG647" s="119" t="s">
        <v>56</v>
      </c>
      <c r="AH647" s="119" t="s">
        <v>56</v>
      </c>
      <c r="AI647" s="119" t="s">
        <v>56</v>
      </c>
      <c r="AJ647" s="119" t="s">
        <v>56</v>
      </c>
      <c r="AK647" s="119" t="s">
        <v>56</v>
      </c>
      <c r="AL647" s="119" t="s">
        <v>56</v>
      </c>
      <c r="AM647" s="119">
        <v>0</v>
      </c>
      <c r="AN647" s="119">
        <v>1</v>
      </c>
      <c r="AO647" s="119">
        <v>1</v>
      </c>
      <c r="AP647" s="119">
        <v>3</v>
      </c>
      <c r="AQ647" s="119">
        <v>1</v>
      </c>
      <c r="AR647" s="119">
        <v>0</v>
      </c>
      <c r="AS647" s="119">
        <v>0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119">
        <v>0</v>
      </c>
      <c r="AZ647" s="119">
        <v>0</v>
      </c>
      <c r="BA647" s="119">
        <v>0</v>
      </c>
      <c r="BB647" s="119">
        <v>0</v>
      </c>
      <c r="BC647" s="119">
        <v>0</v>
      </c>
      <c r="BD647" s="119">
        <v>0</v>
      </c>
      <c r="BE647" s="119">
        <v>0</v>
      </c>
      <c r="BF647" s="119">
        <v>0</v>
      </c>
      <c r="BG647" s="119">
        <v>0</v>
      </c>
      <c r="BH647" s="119">
        <v>16.600000000000001</v>
      </c>
      <c r="BI647" s="119" t="s">
        <v>55</v>
      </c>
      <c r="BJ647" s="119" t="s">
        <v>55</v>
      </c>
      <c r="BK647" s="119" t="s">
        <v>55</v>
      </c>
      <c r="BL647" s="119">
        <v>0</v>
      </c>
      <c r="BM647" s="119" t="s">
        <v>544</v>
      </c>
    </row>
    <row r="648" spans="1:65" s="119" customFormat="1" ht="11.4" x14ac:dyDescent="0.2">
      <c r="A648" s="119" t="s">
        <v>116</v>
      </c>
      <c r="B648" s="119">
        <v>5</v>
      </c>
      <c r="C648" s="119">
        <v>0</v>
      </c>
      <c r="D648" s="119">
        <v>5</v>
      </c>
      <c r="E648" s="119">
        <v>0</v>
      </c>
      <c r="F648" s="119">
        <v>0</v>
      </c>
      <c r="G648" s="119">
        <v>0</v>
      </c>
      <c r="H648" s="119">
        <v>0</v>
      </c>
      <c r="I648" s="119">
        <v>0</v>
      </c>
      <c r="J648" s="119">
        <v>0</v>
      </c>
      <c r="K648" s="119">
        <v>0</v>
      </c>
      <c r="L648" s="119">
        <v>0</v>
      </c>
      <c r="M648" s="119">
        <v>0</v>
      </c>
      <c r="N648" s="119">
        <v>0</v>
      </c>
      <c r="O648" s="119">
        <v>0</v>
      </c>
      <c r="P648" s="119">
        <v>100</v>
      </c>
      <c r="Q648" s="119">
        <v>0</v>
      </c>
      <c r="R648" s="119">
        <v>0</v>
      </c>
      <c r="S648" s="119">
        <v>0</v>
      </c>
      <c r="T648" s="119">
        <v>0</v>
      </c>
      <c r="U648" s="119">
        <v>0</v>
      </c>
      <c r="V648" s="119">
        <v>0</v>
      </c>
      <c r="W648" s="119">
        <v>0</v>
      </c>
      <c r="X648" s="119">
        <v>0</v>
      </c>
      <c r="Y648" s="119">
        <v>0</v>
      </c>
      <c r="Z648" s="119">
        <v>0</v>
      </c>
      <c r="AA648" s="119" t="s">
        <v>56</v>
      </c>
      <c r="AB648" s="119" t="s">
        <v>489</v>
      </c>
      <c r="AC648" s="119" t="s">
        <v>56</v>
      </c>
      <c r="AD648" s="119" t="s">
        <v>56</v>
      </c>
      <c r="AE648" s="119" t="s">
        <v>56</v>
      </c>
      <c r="AF648" s="119" t="s">
        <v>56</v>
      </c>
      <c r="AG648" s="119" t="s">
        <v>56</v>
      </c>
      <c r="AH648" s="119" t="s">
        <v>56</v>
      </c>
      <c r="AI648" s="119" t="s">
        <v>56</v>
      </c>
      <c r="AJ648" s="119" t="s">
        <v>56</v>
      </c>
      <c r="AK648" s="119" t="s">
        <v>56</v>
      </c>
      <c r="AL648" s="119" t="s">
        <v>56</v>
      </c>
      <c r="AM648" s="119">
        <v>0</v>
      </c>
      <c r="AN648" s="119">
        <v>0</v>
      </c>
      <c r="AO648" s="119">
        <v>1</v>
      </c>
      <c r="AP648" s="119">
        <v>2</v>
      </c>
      <c r="AQ648" s="119">
        <v>1</v>
      </c>
      <c r="AR648" s="119">
        <v>1</v>
      </c>
      <c r="AS648" s="119">
        <v>0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119">
        <v>0</v>
      </c>
      <c r="AZ648" s="119">
        <v>0</v>
      </c>
      <c r="BA648" s="119">
        <v>0</v>
      </c>
      <c r="BB648" s="119">
        <v>0</v>
      </c>
      <c r="BC648" s="119">
        <v>0</v>
      </c>
      <c r="BD648" s="119">
        <v>0</v>
      </c>
      <c r="BE648" s="119">
        <v>0</v>
      </c>
      <c r="BF648" s="119">
        <v>0</v>
      </c>
      <c r="BG648" s="119">
        <v>0</v>
      </c>
      <c r="BH648" s="119">
        <v>20.7</v>
      </c>
      <c r="BI648" s="119" t="s">
        <v>55</v>
      </c>
      <c r="BJ648" s="119" t="s">
        <v>55</v>
      </c>
      <c r="BK648" s="119" t="s">
        <v>55</v>
      </c>
      <c r="BL648" s="119">
        <v>0</v>
      </c>
      <c r="BM648" s="119" t="s">
        <v>545</v>
      </c>
    </row>
    <row r="649" spans="1:65" s="119" customFormat="1" ht="11.4" x14ac:dyDescent="0.2">
      <c r="A649" s="119" t="s">
        <v>117</v>
      </c>
      <c r="B649" s="119">
        <v>4</v>
      </c>
      <c r="C649" s="119">
        <v>1</v>
      </c>
      <c r="D649" s="119">
        <v>3</v>
      </c>
      <c r="E649" s="119">
        <v>0</v>
      </c>
      <c r="F649" s="119">
        <v>0</v>
      </c>
      <c r="G649" s="119">
        <v>0</v>
      </c>
      <c r="H649" s="119">
        <v>0</v>
      </c>
      <c r="I649" s="119">
        <v>0</v>
      </c>
      <c r="J649" s="119">
        <v>0</v>
      </c>
      <c r="K649" s="119">
        <v>0</v>
      </c>
      <c r="L649" s="119">
        <v>0</v>
      </c>
      <c r="M649" s="119">
        <v>0</v>
      </c>
      <c r="N649" s="119">
        <v>0</v>
      </c>
      <c r="O649" s="119">
        <v>25</v>
      </c>
      <c r="P649" s="119">
        <v>75</v>
      </c>
      <c r="Q649" s="119">
        <v>0</v>
      </c>
      <c r="R649" s="119">
        <v>0</v>
      </c>
      <c r="S649" s="119">
        <v>0</v>
      </c>
      <c r="T649" s="119">
        <v>0</v>
      </c>
      <c r="U649" s="119">
        <v>0</v>
      </c>
      <c r="V649" s="119">
        <v>0</v>
      </c>
      <c r="W649" s="119">
        <v>0</v>
      </c>
      <c r="X649" s="119">
        <v>0</v>
      </c>
      <c r="Y649" s="119">
        <v>0</v>
      </c>
      <c r="Z649" s="119">
        <v>0</v>
      </c>
      <c r="AA649" s="119" t="s">
        <v>422</v>
      </c>
      <c r="AB649" s="119" t="s">
        <v>491</v>
      </c>
      <c r="AC649" s="119" t="s">
        <v>56</v>
      </c>
      <c r="AD649" s="119" t="s">
        <v>56</v>
      </c>
      <c r="AE649" s="119" t="s">
        <v>56</v>
      </c>
      <c r="AF649" s="119" t="s">
        <v>56</v>
      </c>
      <c r="AG649" s="119" t="s">
        <v>56</v>
      </c>
      <c r="AH649" s="119" t="s">
        <v>56</v>
      </c>
      <c r="AI649" s="119" t="s">
        <v>56</v>
      </c>
      <c r="AJ649" s="119" t="s">
        <v>56</v>
      </c>
      <c r="AK649" s="119" t="s">
        <v>56</v>
      </c>
      <c r="AL649" s="119" t="s">
        <v>56</v>
      </c>
      <c r="AM649" s="119">
        <v>0</v>
      </c>
      <c r="AN649" s="119">
        <v>0</v>
      </c>
      <c r="AO649" s="119">
        <v>3</v>
      </c>
      <c r="AP649" s="119">
        <v>0</v>
      </c>
      <c r="AQ649" s="119">
        <v>1</v>
      </c>
      <c r="AR649" s="119">
        <v>0</v>
      </c>
      <c r="AS649" s="119">
        <v>0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119">
        <v>0</v>
      </c>
      <c r="AZ649" s="119">
        <v>0</v>
      </c>
      <c r="BA649" s="119">
        <v>0</v>
      </c>
      <c r="BB649" s="119">
        <v>0</v>
      </c>
      <c r="BC649" s="119">
        <v>0</v>
      </c>
      <c r="BD649" s="119">
        <v>0</v>
      </c>
      <c r="BE649" s="119">
        <v>0</v>
      </c>
      <c r="BF649" s="119">
        <v>0</v>
      </c>
      <c r="BG649" s="119">
        <v>0</v>
      </c>
      <c r="BH649" s="119">
        <v>15.5</v>
      </c>
      <c r="BI649" s="119" t="s">
        <v>55</v>
      </c>
      <c r="BJ649" s="119" t="s">
        <v>55</v>
      </c>
      <c r="BK649" s="119" t="s">
        <v>55</v>
      </c>
      <c r="BL649" s="119">
        <v>0</v>
      </c>
      <c r="BM649" s="119" t="s">
        <v>544</v>
      </c>
    </row>
    <row r="650" spans="1:65" s="119" customFormat="1" ht="11.4" x14ac:dyDescent="0.2">
      <c r="A650" s="119" t="s">
        <v>117</v>
      </c>
      <c r="B650" s="119">
        <v>8</v>
      </c>
      <c r="C650" s="119">
        <v>1</v>
      </c>
      <c r="D650" s="119">
        <v>7</v>
      </c>
      <c r="E650" s="119">
        <v>0</v>
      </c>
      <c r="F650" s="119">
        <v>0</v>
      </c>
      <c r="G650" s="119">
        <v>0</v>
      </c>
      <c r="H650" s="119">
        <v>0</v>
      </c>
      <c r="I650" s="119">
        <v>0</v>
      </c>
      <c r="J650" s="119">
        <v>0</v>
      </c>
      <c r="K650" s="119">
        <v>0</v>
      </c>
      <c r="L650" s="119">
        <v>0</v>
      </c>
      <c r="M650" s="119">
        <v>0</v>
      </c>
      <c r="N650" s="119">
        <v>0</v>
      </c>
      <c r="O650" s="119">
        <v>12.5</v>
      </c>
      <c r="P650" s="119">
        <v>87.5</v>
      </c>
      <c r="Q650" s="119">
        <v>0</v>
      </c>
      <c r="R650" s="119">
        <v>0</v>
      </c>
      <c r="S650" s="119">
        <v>0</v>
      </c>
      <c r="T650" s="119">
        <v>0</v>
      </c>
      <c r="U650" s="119">
        <v>0</v>
      </c>
      <c r="V650" s="119">
        <v>0</v>
      </c>
      <c r="W650" s="119">
        <v>0</v>
      </c>
      <c r="X650" s="119">
        <v>0</v>
      </c>
      <c r="Y650" s="119">
        <v>0</v>
      </c>
      <c r="Z650" s="119">
        <v>0</v>
      </c>
      <c r="AA650" s="119" t="s">
        <v>593</v>
      </c>
      <c r="AB650" s="119" t="s">
        <v>525</v>
      </c>
      <c r="AC650" s="119" t="s">
        <v>56</v>
      </c>
      <c r="AD650" s="119" t="s">
        <v>56</v>
      </c>
      <c r="AE650" s="119" t="s">
        <v>56</v>
      </c>
      <c r="AF650" s="119" t="s">
        <v>56</v>
      </c>
      <c r="AG650" s="119" t="s">
        <v>56</v>
      </c>
      <c r="AH650" s="119" t="s">
        <v>56</v>
      </c>
      <c r="AI650" s="119" t="s">
        <v>56</v>
      </c>
      <c r="AJ650" s="119" t="s">
        <v>56</v>
      </c>
      <c r="AK650" s="119" t="s">
        <v>56</v>
      </c>
      <c r="AL650" s="119" t="s">
        <v>56</v>
      </c>
      <c r="AM650" s="119">
        <v>0</v>
      </c>
      <c r="AN650" s="119">
        <v>1</v>
      </c>
      <c r="AO650" s="119">
        <v>4</v>
      </c>
      <c r="AP650" s="119">
        <v>2</v>
      </c>
      <c r="AQ650" s="119">
        <v>1</v>
      </c>
      <c r="AR650" s="119">
        <v>0</v>
      </c>
      <c r="AS650" s="119">
        <v>0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119">
        <v>0</v>
      </c>
      <c r="AZ650" s="119">
        <v>0</v>
      </c>
      <c r="BA650" s="119">
        <v>0</v>
      </c>
      <c r="BB650" s="119">
        <v>0</v>
      </c>
      <c r="BC650" s="119">
        <v>0</v>
      </c>
      <c r="BD650" s="119">
        <v>0</v>
      </c>
      <c r="BE650" s="119">
        <v>0</v>
      </c>
      <c r="BF650" s="119">
        <v>0</v>
      </c>
      <c r="BG650" s="119">
        <v>0</v>
      </c>
      <c r="BH650" s="119">
        <v>14</v>
      </c>
      <c r="BI650" s="119" t="s">
        <v>55</v>
      </c>
      <c r="BJ650" s="119" t="s">
        <v>55</v>
      </c>
      <c r="BK650" s="119" t="s">
        <v>55</v>
      </c>
      <c r="BL650" s="119">
        <v>0</v>
      </c>
      <c r="BM650" s="119" t="s">
        <v>545</v>
      </c>
    </row>
    <row r="651" spans="1:65" s="119" customFormat="1" ht="11.4" x14ac:dyDescent="0.2">
      <c r="A651" s="119" t="s">
        <v>118</v>
      </c>
      <c r="B651" s="119">
        <v>4</v>
      </c>
      <c r="C651" s="119">
        <v>0</v>
      </c>
      <c r="D651" s="119">
        <v>4</v>
      </c>
      <c r="E651" s="119">
        <v>0</v>
      </c>
      <c r="F651" s="119">
        <v>0</v>
      </c>
      <c r="G651" s="119">
        <v>0</v>
      </c>
      <c r="H651" s="119">
        <v>0</v>
      </c>
      <c r="I651" s="119">
        <v>0</v>
      </c>
      <c r="J651" s="119">
        <v>0</v>
      </c>
      <c r="K651" s="119">
        <v>0</v>
      </c>
      <c r="L651" s="119">
        <v>0</v>
      </c>
      <c r="M651" s="119">
        <v>0</v>
      </c>
      <c r="N651" s="119">
        <v>0</v>
      </c>
      <c r="O651" s="119">
        <v>0</v>
      </c>
      <c r="P651" s="119">
        <v>100</v>
      </c>
      <c r="Q651" s="119">
        <v>0</v>
      </c>
      <c r="R651" s="119">
        <v>0</v>
      </c>
      <c r="S651" s="119">
        <v>0</v>
      </c>
      <c r="T651" s="119">
        <v>0</v>
      </c>
      <c r="U651" s="119">
        <v>0</v>
      </c>
      <c r="V651" s="119">
        <v>0</v>
      </c>
      <c r="W651" s="119">
        <v>0</v>
      </c>
      <c r="X651" s="119">
        <v>0</v>
      </c>
      <c r="Y651" s="119">
        <v>0</v>
      </c>
      <c r="Z651" s="119">
        <v>0</v>
      </c>
      <c r="AA651" s="119" t="s">
        <v>56</v>
      </c>
      <c r="AB651" s="119" t="s">
        <v>495</v>
      </c>
      <c r="AC651" s="119" t="s">
        <v>56</v>
      </c>
      <c r="AD651" s="119" t="s">
        <v>56</v>
      </c>
      <c r="AE651" s="119" t="s">
        <v>56</v>
      </c>
      <c r="AF651" s="119" t="s">
        <v>56</v>
      </c>
      <c r="AG651" s="119" t="s">
        <v>56</v>
      </c>
      <c r="AH651" s="119" t="s">
        <v>56</v>
      </c>
      <c r="AI651" s="119" t="s">
        <v>56</v>
      </c>
      <c r="AJ651" s="119" t="s">
        <v>56</v>
      </c>
      <c r="AK651" s="119" t="s">
        <v>56</v>
      </c>
      <c r="AL651" s="119" t="s">
        <v>56</v>
      </c>
      <c r="AM651" s="119">
        <v>0</v>
      </c>
      <c r="AN651" s="119">
        <v>0</v>
      </c>
      <c r="AO651" s="119">
        <v>2</v>
      </c>
      <c r="AP651" s="119">
        <v>1</v>
      </c>
      <c r="AQ651" s="119">
        <v>1</v>
      </c>
      <c r="AR651" s="119">
        <v>0</v>
      </c>
      <c r="AS651" s="119">
        <v>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119">
        <v>0</v>
      </c>
      <c r="AZ651" s="119">
        <v>0</v>
      </c>
      <c r="BA651" s="119">
        <v>0</v>
      </c>
      <c r="BB651" s="119">
        <v>0</v>
      </c>
      <c r="BC651" s="119">
        <v>0</v>
      </c>
      <c r="BD651" s="119">
        <v>0</v>
      </c>
      <c r="BE651" s="119">
        <v>0</v>
      </c>
      <c r="BF651" s="119">
        <v>0</v>
      </c>
      <c r="BG651" s="119">
        <v>0</v>
      </c>
      <c r="BH651" s="119">
        <v>16</v>
      </c>
      <c r="BI651" s="119" t="s">
        <v>55</v>
      </c>
      <c r="BJ651" s="119" t="s">
        <v>55</v>
      </c>
      <c r="BK651" s="119" t="s">
        <v>55</v>
      </c>
      <c r="BL651" s="119">
        <v>0</v>
      </c>
      <c r="BM651" s="119" t="s">
        <v>544</v>
      </c>
    </row>
    <row r="652" spans="1:65" s="119" customFormat="1" ht="11.4" x14ac:dyDescent="0.2">
      <c r="A652" s="119" t="s">
        <v>118</v>
      </c>
      <c r="B652" s="119">
        <v>4</v>
      </c>
      <c r="C652" s="119">
        <v>0</v>
      </c>
      <c r="D652" s="119">
        <v>4</v>
      </c>
      <c r="E652" s="119">
        <v>0</v>
      </c>
      <c r="F652" s="119">
        <v>0</v>
      </c>
      <c r="G652" s="119">
        <v>0</v>
      </c>
      <c r="H652" s="119">
        <v>0</v>
      </c>
      <c r="I652" s="119">
        <v>0</v>
      </c>
      <c r="J652" s="119">
        <v>0</v>
      </c>
      <c r="K652" s="119">
        <v>0</v>
      </c>
      <c r="L652" s="119">
        <v>0</v>
      </c>
      <c r="M652" s="119">
        <v>0</v>
      </c>
      <c r="N652" s="119">
        <v>0</v>
      </c>
      <c r="O652" s="119">
        <v>0</v>
      </c>
      <c r="P652" s="119">
        <v>100</v>
      </c>
      <c r="Q652" s="119">
        <v>0</v>
      </c>
      <c r="R652" s="119">
        <v>0</v>
      </c>
      <c r="S652" s="119">
        <v>0</v>
      </c>
      <c r="T652" s="119">
        <v>0</v>
      </c>
      <c r="U652" s="119">
        <v>0</v>
      </c>
      <c r="V652" s="119">
        <v>0</v>
      </c>
      <c r="W652" s="119">
        <v>0</v>
      </c>
      <c r="X652" s="119">
        <v>0</v>
      </c>
      <c r="Y652" s="119">
        <v>0</v>
      </c>
      <c r="Z652" s="119">
        <v>0</v>
      </c>
      <c r="AA652" s="119" t="s">
        <v>56</v>
      </c>
      <c r="AB652" s="119" t="s">
        <v>488</v>
      </c>
      <c r="AC652" s="119" t="s">
        <v>56</v>
      </c>
      <c r="AD652" s="119" t="s">
        <v>56</v>
      </c>
      <c r="AE652" s="119" t="s">
        <v>56</v>
      </c>
      <c r="AF652" s="119" t="s">
        <v>56</v>
      </c>
      <c r="AG652" s="119" t="s">
        <v>56</v>
      </c>
      <c r="AH652" s="119" t="s">
        <v>56</v>
      </c>
      <c r="AI652" s="119" t="s">
        <v>56</v>
      </c>
      <c r="AJ652" s="119" t="s">
        <v>56</v>
      </c>
      <c r="AK652" s="119" t="s">
        <v>56</v>
      </c>
      <c r="AL652" s="119" t="s">
        <v>56</v>
      </c>
      <c r="AM652" s="119">
        <v>0</v>
      </c>
      <c r="AN652" s="119">
        <v>0</v>
      </c>
      <c r="AO652" s="119">
        <v>2</v>
      </c>
      <c r="AP652" s="119">
        <v>2</v>
      </c>
      <c r="AQ652" s="119">
        <v>0</v>
      </c>
      <c r="AR652" s="119">
        <v>0</v>
      </c>
      <c r="AS652" s="119">
        <v>0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119">
        <v>0</v>
      </c>
      <c r="AZ652" s="119">
        <v>0</v>
      </c>
      <c r="BA652" s="119">
        <v>0</v>
      </c>
      <c r="BB652" s="119">
        <v>0</v>
      </c>
      <c r="BC652" s="119">
        <v>0</v>
      </c>
      <c r="BD652" s="119">
        <v>0</v>
      </c>
      <c r="BE652" s="119">
        <v>0</v>
      </c>
      <c r="BF652" s="119">
        <v>0</v>
      </c>
      <c r="BG652" s="119">
        <v>0</v>
      </c>
      <c r="BH652" s="119">
        <v>15.5</v>
      </c>
      <c r="BI652" s="119" t="s">
        <v>55</v>
      </c>
      <c r="BJ652" s="119" t="s">
        <v>55</v>
      </c>
      <c r="BK652" s="119" t="s">
        <v>55</v>
      </c>
      <c r="BL652" s="119">
        <v>0</v>
      </c>
      <c r="BM652" s="119" t="s">
        <v>545</v>
      </c>
    </row>
    <row r="653" spans="1:65" s="119" customFormat="1" ht="11.4" x14ac:dyDescent="0.2">
      <c r="A653" s="119" t="s">
        <v>120</v>
      </c>
      <c r="B653" s="119">
        <v>12</v>
      </c>
      <c r="C653" s="119">
        <v>1</v>
      </c>
      <c r="D653" s="119">
        <v>10</v>
      </c>
      <c r="E653" s="119">
        <v>0</v>
      </c>
      <c r="F653" s="119">
        <v>1</v>
      </c>
      <c r="G653" s="119">
        <v>0</v>
      </c>
      <c r="H653" s="119">
        <v>0</v>
      </c>
      <c r="I653" s="119">
        <v>0</v>
      </c>
      <c r="J653" s="119">
        <v>0</v>
      </c>
      <c r="K653" s="119">
        <v>0</v>
      </c>
      <c r="L653" s="119">
        <v>0</v>
      </c>
      <c r="M653" s="119">
        <v>0</v>
      </c>
      <c r="N653" s="119">
        <v>0</v>
      </c>
      <c r="O653" s="119">
        <v>8.3330000000000002</v>
      </c>
      <c r="P653" s="119">
        <v>83.33</v>
      </c>
      <c r="Q653" s="119">
        <v>0</v>
      </c>
      <c r="R653" s="119">
        <v>8.3330000000000002</v>
      </c>
      <c r="S653" s="119">
        <v>0</v>
      </c>
      <c r="T653" s="119">
        <v>0</v>
      </c>
      <c r="U653" s="119">
        <v>0</v>
      </c>
      <c r="V653" s="119">
        <v>0</v>
      </c>
      <c r="W653" s="119">
        <v>0</v>
      </c>
      <c r="X653" s="119">
        <v>0</v>
      </c>
      <c r="Y653" s="119">
        <v>0</v>
      </c>
      <c r="Z653" s="119">
        <v>0</v>
      </c>
      <c r="AA653" s="119" t="s">
        <v>170</v>
      </c>
      <c r="AB653" s="119" t="s">
        <v>184</v>
      </c>
      <c r="AC653" s="119" t="s">
        <v>56</v>
      </c>
      <c r="AD653" s="119" t="s">
        <v>458</v>
      </c>
      <c r="AE653" s="119" t="s">
        <v>56</v>
      </c>
      <c r="AF653" s="119" t="s">
        <v>56</v>
      </c>
      <c r="AG653" s="119" t="s">
        <v>56</v>
      </c>
      <c r="AH653" s="119" t="s">
        <v>56</v>
      </c>
      <c r="AI653" s="119" t="s">
        <v>56</v>
      </c>
      <c r="AJ653" s="119" t="s">
        <v>56</v>
      </c>
      <c r="AK653" s="119" t="s">
        <v>56</v>
      </c>
      <c r="AL653" s="119" t="s">
        <v>56</v>
      </c>
      <c r="AM653" s="119">
        <v>0</v>
      </c>
      <c r="AN653" s="119">
        <v>0</v>
      </c>
      <c r="AO653" s="119">
        <v>4</v>
      </c>
      <c r="AP653" s="119">
        <v>4</v>
      </c>
      <c r="AQ653" s="119">
        <v>4</v>
      </c>
      <c r="AR653" s="119">
        <v>0</v>
      </c>
      <c r="AS653" s="119">
        <v>0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119">
        <v>0</v>
      </c>
      <c r="AZ653" s="119">
        <v>0</v>
      </c>
      <c r="BA653" s="119">
        <v>0</v>
      </c>
      <c r="BB653" s="119">
        <v>0</v>
      </c>
      <c r="BC653" s="119">
        <v>0</v>
      </c>
      <c r="BD653" s="119">
        <v>0</v>
      </c>
      <c r="BE653" s="119">
        <v>0</v>
      </c>
      <c r="BF653" s="119">
        <v>0</v>
      </c>
      <c r="BG653" s="119">
        <v>0</v>
      </c>
      <c r="BH653" s="119">
        <v>17.7</v>
      </c>
      <c r="BI653" s="119">
        <v>18.5</v>
      </c>
      <c r="BJ653" s="119">
        <v>23</v>
      </c>
      <c r="BK653" s="119">
        <v>24.3</v>
      </c>
      <c r="BL653" s="119">
        <v>0</v>
      </c>
      <c r="BM653" s="119" t="s">
        <v>544</v>
      </c>
    </row>
    <row r="654" spans="1:65" s="119" customFormat="1" ht="11.4" x14ac:dyDescent="0.2">
      <c r="A654" s="119" t="s">
        <v>120</v>
      </c>
      <c r="B654" s="119">
        <v>8</v>
      </c>
      <c r="C654" s="119">
        <v>2</v>
      </c>
      <c r="D654" s="119">
        <v>6</v>
      </c>
      <c r="E654" s="119">
        <v>0</v>
      </c>
      <c r="F654" s="119">
        <v>0</v>
      </c>
      <c r="G654" s="119">
        <v>0</v>
      </c>
      <c r="H654" s="119">
        <v>0</v>
      </c>
      <c r="I654" s="119">
        <v>0</v>
      </c>
      <c r="J654" s="119">
        <v>0</v>
      </c>
      <c r="K654" s="119">
        <v>0</v>
      </c>
      <c r="L654" s="119">
        <v>0</v>
      </c>
      <c r="M654" s="119">
        <v>0</v>
      </c>
      <c r="N654" s="119">
        <v>0</v>
      </c>
      <c r="O654" s="119">
        <v>25</v>
      </c>
      <c r="P654" s="119">
        <v>75</v>
      </c>
      <c r="Q654" s="119">
        <v>0</v>
      </c>
      <c r="R654" s="119">
        <v>0</v>
      </c>
      <c r="S654" s="119">
        <v>0</v>
      </c>
      <c r="T654" s="119">
        <v>0</v>
      </c>
      <c r="U654" s="119">
        <v>0</v>
      </c>
      <c r="V654" s="119">
        <v>0</v>
      </c>
      <c r="W654" s="119">
        <v>0</v>
      </c>
      <c r="X654" s="119">
        <v>0</v>
      </c>
      <c r="Y654" s="119">
        <v>0</v>
      </c>
      <c r="Z654" s="119">
        <v>0</v>
      </c>
      <c r="AA654" s="119" t="s">
        <v>612</v>
      </c>
      <c r="AB654" s="119" t="s">
        <v>568</v>
      </c>
      <c r="AC654" s="119" t="s">
        <v>56</v>
      </c>
      <c r="AD654" s="119" t="s">
        <v>56</v>
      </c>
      <c r="AE654" s="119" t="s">
        <v>56</v>
      </c>
      <c r="AF654" s="119" t="s">
        <v>56</v>
      </c>
      <c r="AG654" s="119" t="s">
        <v>56</v>
      </c>
      <c r="AH654" s="119" t="s">
        <v>56</v>
      </c>
      <c r="AI654" s="119" t="s">
        <v>56</v>
      </c>
      <c r="AJ654" s="119" t="s">
        <v>56</v>
      </c>
      <c r="AK654" s="119" t="s">
        <v>56</v>
      </c>
      <c r="AL654" s="119" t="s">
        <v>56</v>
      </c>
      <c r="AM654" s="119">
        <v>0</v>
      </c>
      <c r="AN654" s="119">
        <v>1</v>
      </c>
      <c r="AO654" s="119">
        <v>3</v>
      </c>
      <c r="AP654" s="119">
        <v>2</v>
      </c>
      <c r="AQ654" s="119">
        <v>2</v>
      </c>
      <c r="AR654" s="119">
        <v>0</v>
      </c>
      <c r="AS654" s="119">
        <v>0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119">
        <v>0</v>
      </c>
      <c r="AZ654" s="119">
        <v>0</v>
      </c>
      <c r="BA654" s="119">
        <v>0</v>
      </c>
      <c r="BB654" s="119">
        <v>0</v>
      </c>
      <c r="BC654" s="119">
        <v>0</v>
      </c>
      <c r="BD654" s="119">
        <v>0</v>
      </c>
      <c r="BE654" s="119">
        <v>0</v>
      </c>
      <c r="BF654" s="119">
        <v>0</v>
      </c>
      <c r="BG654" s="119">
        <v>0</v>
      </c>
      <c r="BH654" s="119">
        <v>14.7</v>
      </c>
      <c r="BI654" s="119" t="s">
        <v>55</v>
      </c>
      <c r="BJ654" s="119" t="s">
        <v>55</v>
      </c>
      <c r="BK654" s="119" t="s">
        <v>55</v>
      </c>
      <c r="BL654" s="119">
        <v>0</v>
      </c>
      <c r="BM654" s="119" t="s">
        <v>545</v>
      </c>
    </row>
    <row r="655" spans="1:65" s="119" customFormat="1" ht="11.4" x14ac:dyDescent="0.2">
      <c r="A655" s="119" t="s">
        <v>121</v>
      </c>
      <c r="B655" s="119">
        <v>6</v>
      </c>
      <c r="C655" s="119">
        <v>2</v>
      </c>
      <c r="D655" s="119">
        <v>3</v>
      </c>
      <c r="E655" s="119">
        <v>0</v>
      </c>
      <c r="F655" s="119">
        <v>1</v>
      </c>
      <c r="G655" s="119">
        <v>0</v>
      </c>
      <c r="H655" s="119">
        <v>0</v>
      </c>
      <c r="I655" s="119">
        <v>0</v>
      </c>
      <c r="J655" s="119">
        <v>0</v>
      </c>
      <c r="K655" s="119">
        <v>0</v>
      </c>
      <c r="L655" s="119">
        <v>0</v>
      </c>
      <c r="M655" s="119">
        <v>0</v>
      </c>
      <c r="N655" s="119">
        <v>0</v>
      </c>
      <c r="O655" s="119">
        <v>33.33</v>
      </c>
      <c r="P655" s="119">
        <v>50</v>
      </c>
      <c r="Q655" s="119">
        <v>0</v>
      </c>
      <c r="R655" s="119">
        <v>16.670000000000002</v>
      </c>
      <c r="S655" s="119">
        <v>0</v>
      </c>
      <c r="T655" s="119">
        <v>0</v>
      </c>
      <c r="U655" s="119">
        <v>0</v>
      </c>
      <c r="V655" s="119">
        <v>0</v>
      </c>
      <c r="W655" s="119">
        <v>0</v>
      </c>
      <c r="X655" s="119">
        <v>0</v>
      </c>
      <c r="Y655" s="119">
        <v>0</v>
      </c>
      <c r="Z655" s="119">
        <v>0</v>
      </c>
      <c r="AA655" s="119" t="s">
        <v>179</v>
      </c>
      <c r="AB655" s="119" t="s">
        <v>498</v>
      </c>
      <c r="AC655" s="119" t="s">
        <v>56</v>
      </c>
      <c r="AD655" s="119" t="s">
        <v>524</v>
      </c>
      <c r="AE655" s="119" t="s">
        <v>56</v>
      </c>
      <c r="AF655" s="119" t="s">
        <v>56</v>
      </c>
      <c r="AG655" s="119" t="s">
        <v>56</v>
      </c>
      <c r="AH655" s="119" t="s">
        <v>56</v>
      </c>
      <c r="AI655" s="119" t="s">
        <v>56</v>
      </c>
      <c r="AJ655" s="119" t="s">
        <v>56</v>
      </c>
      <c r="AK655" s="119" t="s">
        <v>56</v>
      </c>
      <c r="AL655" s="119" t="s">
        <v>56</v>
      </c>
      <c r="AM655" s="119">
        <v>0</v>
      </c>
      <c r="AN655" s="119">
        <v>0</v>
      </c>
      <c r="AO655" s="119">
        <v>2</v>
      </c>
      <c r="AP655" s="119">
        <v>3</v>
      </c>
      <c r="AQ655" s="119">
        <v>1</v>
      </c>
      <c r="AR655" s="119">
        <v>0</v>
      </c>
      <c r="AS655" s="119">
        <v>0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119">
        <v>0</v>
      </c>
      <c r="AZ655" s="119">
        <v>0</v>
      </c>
      <c r="BA655" s="119">
        <v>0</v>
      </c>
      <c r="BB655" s="119">
        <v>0</v>
      </c>
      <c r="BC655" s="119">
        <v>0</v>
      </c>
      <c r="BD655" s="119">
        <v>0</v>
      </c>
      <c r="BE655" s="119">
        <v>0</v>
      </c>
      <c r="BF655" s="119">
        <v>0</v>
      </c>
      <c r="BG655" s="119">
        <v>0</v>
      </c>
      <c r="BH655" s="119">
        <v>16.899999999999999</v>
      </c>
      <c r="BI655" s="119" t="s">
        <v>55</v>
      </c>
      <c r="BJ655" s="119" t="s">
        <v>55</v>
      </c>
      <c r="BK655" s="119" t="s">
        <v>55</v>
      </c>
      <c r="BL655" s="119">
        <v>0</v>
      </c>
      <c r="BM655" s="119" t="s">
        <v>544</v>
      </c>
    </row>
    <row r="656" spans="1:65" s="119" customFormat="1" ht="11.4" x14ac:dyDescent="0.2">
      <c r="A656" s="119" t="s">
        <v>121</v>
      </c>
      <c r="B656" s="119">
        <v>8</v>
      </c>
      <c r="C656" s="119">
        <v>2</v>
      </c>
      <c r="D656" s="119">
        <v>6</v>
      </c>
      <c r="E656" s="119">
        <v>0</v>
      </c>
      <c r="F656" s="119">
        <v>0</v>
      </c>
      <c r="G656" s="119">
        <v>0</v>
      </c>
      <c r="H656" s="119">
        <v>0</v>
      </c>
      <c r="I656" s="119">
        <v>0</v>
      </c>
      <c r="J656" s="119">
        <v>0</v>
      </c>
      <c r="K656" s="119">
        <v>0</v>
      </c>
      <c r="L656" s="119">
        <v>0</v>
      </c>
      <c r="M656" s="119">
        <v>0</v>
      </c>
      <c r="N656" s="119">
        <v>0</v>
      </c>
      <c r="O656" s="119">
        <v>25</v>
      </c>
      <c r="P656" s="119">
        <v>75</v>
      </c>
      <c r="Q656" s="119">
        <v>0</v>
      </c>
      <c r="R656" s="119">
        <v>0</v>
      </c>
      <c r="S656" s="119">
        <v>0</v>
      </c>
      <c r="T656" s="119">
        <v>0</v>
      </c>
      <c r="U656" s="119">
        <v>0</v>
      </c>
      <c r="V656" s="119">
        <v>0</v>
      </c>
      <c r="W656" s="119">
        <v>0</v>
      </c>
      <c r="X656" s="119">
        <v>0</v>
      </c>
      <c r="Y656" s="119">
        <v>0</v>
      </c>
      <c r="Z656" s="119">
        <v>0</v>
      </c>
      <c r="AA656" s="119" t="s">
        <v>582</v>
      </c>
      <c r="AB656" s="119" t="s">
        <v>84</v>
      </c>
      <c r="AC656" s="119" t="s">
        <v>56</v>
      </c>
      <c r="AD656" s="119" t="s">
        <v>56</v>
      </c>
      <c r="AE656" s="119" t="s">
        <v>56</v>
      </c>
      <c r="AF656" s="119" t="s">
        <v>56</v>
      </c>
      <c r="AG656" s="119" t="s">
        <v>56</v>
      </c>
      <c r="AH656" s="119" t="s">
        <v>56</v>
      </c>
      <c r="AI656" s="119" t="s">
        <v>56</v>
      </c>
      <c r="AJ656" s="119" t="s">
        <v>56</v>
      </c>
      <c r="AK656" s="119" t="s">
        <v>56</v>
      </c>
      <c r="AL656" s="119" t="s">
        <v>56</v>
      </c>
      <c r="AM656" s="119">
        <v>0</v>
      </c>
      <c r="AN656" s="119">
        <v>3</v>
      </c>
      <c r="AO656" s="119">
        <v>3</v>
      </c>
      <c r="AP656" s="119">
        <v>2</v>
      </c>
      <c r="AQ656" s="119">
        <v>0</v>
      </c>
      <c r="AR656" s="119">
        <v>0</v>
      </c>
      <c r="AS656" s="119">
        <v>0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119">
        <v>0</v>
      </c>
      <c r="AZ656" s="119">
        <v>0</v>
      </c>
      <c r="BA656" s="119">
        <v>0</v>
      </c>
      <c r="BB656" s="119">
        <v>0</v>
      </c>
      <c r="BC656" s="119">
        <v>0</v>
      </c>
      <c r="BD656" s="119">
        <v>0</v>
      </c>
      <c r="BE656" s="119">
        <v>0</v>
      </c>
      <c r="BF656" s="119">
        <v>0</v>
      </c>
      <c r="BG656" s="119">
        <v>0</v>
      </c>
      <c r="BH656" s="119">
        <v>11.9</v>
      </c>
      <c r="BI656" s="119" t="s">
        <v>55</v>
      </c>
      <c r="BJ656" s="119" t="s">
        <v>55</v>
      </c>
      <c r="BK656" s="119" t="s">
        <v>55</v>
      </c>
      <c r="BL656" s="119">
        <v>0</v>
      </c>
      <c r="BM656" s="119" t="s">
        <v>545</v>
      </c>
    </row>
    <row r="657" spans="1:65" s="119" customFormat="1" ht="11.4" x14ac:dyDescent="0.2">
      <c r="A657" s="119" t="s">
        <v>122</v>
      </c>
      <c r="B657" s="119">
        <v>9</v>
      </c>
      <c r="C657" s="119">
        <v>1</v>
      </c>
      <c r="D657" s="119">
        <v>8</v>
      </c>
      <c r="E657" s="119">
        <v>0</v>
      </c>
      <c r="F657" s="119">
        <v>0</v>
      </c>
      <c r="G657" s="119">
        <v>0</v>
      </c>
      <c r="H657" s="119">
        <v>0</v>
      </c>
      <c r="I657" s="119">
        <v>0</v>
      </c>
      <c r="J657" s="119">
        <v>0</v>
      </c>
      <c r="K657" s="119">
        <v>0</v>
      </c>
      <c r="L657" s="119">
        <v>0</v>
      </c>
      <c r="M657" s="119">
        <v>0</v>
      </c>
      <c r="N657" s="119">
        <v>0</v>
      </c>
      <c r="O657" s="119">
        <v>11.11</v>
      </c>
      <c r="P657" s="119">
        <v>88.89</v>
      </c>
      <c r="Q657" s="119">
        <v>0</v>
      </c>
      <c r="R657" s="119">
        <v>0</v>
      </c>
      <c r="S657" s="119">
        <v>0</v>
      </c>
      <c r="T657" s="119">
        <v>0</v>
      </c>
      <c r="U657" s="119">
        <v>0</v>
      </c>
      <c r="V657" s="119">
        <v>0</v>
      </c>
      <c r="W657" s="119">
        <v>0</v>
      </c>
      <c r="X657" s="119">
        <v>0</v>
      </c>
      <c r="Y657" s="119">
        <v>0</v>
      </c>
      <c r="Z657" s="119">
        <v>0</v>
      </c>
      <c r="AA657" s="119" t="s">
        <v>183</v>
      </c>
      <c r="AB657" s="119" t="s">
        <v>568</v>
      </c>
      <c r="AC657" s="119" t="s">
        <v>56</v>
      </c>
      <c r="AD657" s="119" t="s">
        <v>56</v>
      </c>
      <c r="AE657" s="119" t="s">
        <v>56</v>
      </c>
      <c r="AF657" s="119" t="s">
        <v>56</v>
      </c>
      <c r="AG657" s="119" t="s">
        <v>56</v>
      </c>
      <c r="AH657" s="119" t="s">
        <v>56</v>
      </c>
      <c r="AI657" s="119" t="s">
        <v>56</v>
      </c>
      <c r="AJ657" s="119" t="s">
        <v>56</v>
      </c>
      <c r="AK657" s="119" t="s">
        <v>56</v>
      </c>
      <c r="AL657" s="119" t="s">
        <v>56</v>
      </c>
      <c r="AM657" s="119">
        <v>0</v>
      </c>
      <c r="AN657" s="119">
        <v>1</v>
      </c>
      <c r="AO657" s="119">
        <v>2</v>
      </c>
      <c r="AP657" s="119">
        <v>4</v>
      </c>
      <c r="AQ657" s="119">
        <v>2</v>
      </c>
      <c r="AR657" s="119">
        <v>0</v>
      </c>
      <c r="AS657" s="119">
        <v>0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119">
        <v>0</v>
      </c>
      <c r="AZ657" s="119">
        <v>0</v>
      </c>
      <c r="BA657" s="119">
        <v>0</v>
      </c>
      <c r="BB657" s="119">
        <v>0</v>
      </c>
      <c r="BC657" s="119">
        <v>0</v>
      </c>
      <c r="BD657" s="119">
        <v>0</v>
      </c>
      <c r="BE657" s="119">
        <v>0</v>
      </c>
      <c r="BF657" s="119">
        <v>0</v>
      </c>
      <c r="BG657" s="119">
        <v>0</v>
      </c>
      <c r="BH657" s="119">
        <v>16.8</v>
      </c>
      <c r="BI657" s="119" t="s">
        <v>55</v>
      </c>
      <c r="BJ657" s="119" t="s">
        <v>55</v>
      </c>
      <c r="BK657" s="119" t="s">
        <v>55</v>
      </c>
      <c r="BL657" s="119">
        <v>0</v>
      </c>
      <c r="BM657" s="119" t="s">
        <v>544</v>
      </c>
    </row>
    <row r="658" spans="1:65" s="119" customFormat="1" ht="11.4" x14ac:dyDescent="0.2">
      <c r="A658" s="119" t="s">
        <v>122</v>
      </c>
      <c r="B658" s="119">
        <v>8</v>
      </c>
      <c r="C658" s="119">
        <v>3</v>
      </c>
      <c r="D658" s="119">
        <v>4</v>
      </c>
      <c r="E658" s="119">
        <v>0</v>
      </c>
      <c r="F658" s="119">
        <v>1</v>
      </c>
      <c r="G658" s="119">
        <v>0</v>
      </c>
      <c r="H658" s="119">
        <v>0</v>
      </c>
      <c r="I658" s="119">
        <v>0</v>
      </c>
      <c r="J658" s="119">
        <v>0</v>
      </c>
      <c r="K658" s="119">
        <v>0</v>
      </c>
      <c r="L658" s="119">
        <v>0</v>
      </c>
      <c r="M658" s="119">
        <v>0</v>
      </c>
      <c r="N658" s="119">
        <v>0</v>
      </c>
      <c r="O658" s="119">
        <v>37.5</v>
      </c>
      <c r="P658" s="119">
        <v>50</v>
      </c>
      <c r="Q658" s="119">
        <v>0</v>
      </c>
      <c r="R658" s="119">
        <v>12.5</v>
      </c>
      <c r="S658" s="119">
        <v>0</v>
      </c>
      <c r="T658" s="119">
        <v>0</v>
      </c>
      <c r="U658" s="119">
        <v>0</v>
      </c>
      <c r="V658" s="119">
        <v>0</v>
      </c>
      <c r="W658" s="119">
        <v>0</v>
      </c>
      <c r="X658" s="119">
        <v>0</v>
      </c>
      <c r="Y658" s="119">
        <v>0</v>
      </c>
      <c r="Z658" s="119">
        <v>0</v>
      </c>
      <c r="AA658" s="119" t="s">
        <v>604</v>
      </c>
      <c r="AB658" s="119" t="s">
        <v>513</v>
      </c>
      <c r="AC658" s="119" t="s">
        <v>56</v>
      </c>
      <c r="AD658" s="119" t="s">
        <v>429</v>
      </c>
      <c r="AE658" s="119" t="s">
        <v>56</v>
      </c>
      <c r="AF658" s="119" t="s">
        <v>56</v>
      </c>
      <c r="AG658" s="119" t="s">
        <v>56</v>
      </c>
      <c r="AH658" s="119" t="s">
        <v>56</v>
      </c>
      <c r="AI658" s="119" t="s">
        <v>56</v>
      </c>
      <c r="AJ658" s="119" t="s">
        <v>56</v>
      </c>
      <c r="AK658" s="119" t="s">
        <v>56</v>
      </c>
      <c r="AL658" s="119" t="s">
        <v>56</v>
      </c>
      <c r="AM658" s="119">
        <v>0</v>
      </c>
      <c r="AN658" s="119">
        <v>3</v>
      </c>
      <c r="AO658" s="119">
        <v>3</v>
      </c>
      <c r="AP658" s="119">
        <v>0</v>
      </c>
      <c r="AQ658" s="119">
        <v>2</v>
      </c>
      <c r="AR658" s="119">
        <v>0</v>
      </c>
      <c r="AS658" s="119">
        <v>0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119">
        <v>0</v>
      </c>
      <c r="AZ658" s="119">
        <v>0</v>
      </c>
      <c r="BA658" s="119">
        <v>0</v>
      </c>
      <c r="BB658" s="119">
        <v>0</v>
      </c>
      <c r="BC658" s="119">
        <v>0</v>
      </c>
      <c r="BD658" s="119">
        <v>0</v>
      </c>
      <c r="BE658" s="119">
        <v>0</v>
      </c>
      <c r="BF658" s="119">
        <v>0</v>
      </c>
      <c r="BG658" s="119">
        <v>0</v>
      </c>
      <c r="BH658" s="119">
        <v>13.1</v>
      </c>
      <c r="BI658" s="119" t="s">
        <v>55</v>
      </c>
      <c r="BJ658" s="119" t="s">
        <v>55</v>
      </c>
      <c r="BK658" s="119" t="s">
        <v>55</v>
      </c>
      <c r="BL658" s="119">
        <v>0</v>
      </c>
      <c r="BM658" s="119" t="s">
        <v>545</v>
      </c>
    </row>
    <row r="659" spans="1:65" s="119" customFormat="1" ht="11.4" x14ac:dyDescent="0.2">
      <c r="A659" s="119" t="s">
        <v>123</v>
      </c>
      <c r="B659" s="119">
        <v>9</v>
      </c>
      <c r="C659" s="119">
        <v>2</v>
      </c>
      <c r="D659" s="119">
        <v>6</v>
      </c>
      <c r="E659" s="119">
        <v>0</v>
      </c>
      <c r="F659" s="119">
        <v>1</v>
      </c>
      <c r="G659" s="119">
        <v>0</v>
      </c>
      <c r="H659" s="119">
        <v>0</v>
      </c>
      <c r="I659" s="119">
        <v>0</v>
      </c>
      <c r="J659" s="119">
        <v>0</v>
      </c>
      <c r="K659" s="119">
        <v>0</v>
      </c>
      <c r="L659" s="119">
        <v>0</v>
      </c>
      <c r="M659" s="119">
        <v>0</v>
      </c>
      <c r="N659" s="119">
        <v>0</v>
      </c>
      <c r="O659" s="119">
        <v>22.22</v>
      </c>
      <c r="P659" s="119">
        <v>66.67</v>
      </c>
      <c r="Q659" s="119">
        <v>0</v>
      </c>
      <c r="R659" s="119">
        <v>11.11</v>
      </c>
      <c r="S659" s="119">
        <v>0</v>
      </c>
      <c r="T659" s="119">
        <v>0</v>
      </c>
      <c r="U659" s="119">
        <v>0</v>
      </c>
      <c r="V659" s="119">
        <v>0</v>
      </c>
      <c r="W659" s="119">
        <v>0</v>
      </c>
      <c r="X659" s="119">
        <v>0</v>
      </c>
      <c r="Y659" s="119">
        <v>0</v>
      </c>
      <c r="Z659" s="119">
        <v>0</v>
      </c>
      <c r="AA659" s="119" t="s">
        <v>175</v>
      </c>
      <c r="AB659" s="119" t="s">
        <v>502</v>
      </c>
      <c r="AC659" s="119" t="s">
        <v>56</v>
      </c>
      <c r="AD659" s="119" t="s">
        <v>508</v>
      </c>
      <c r="AE659" s="119" t="s">
        <v>56</v>
      </c>
      <c r="AF659" s="119" t="s">
        <v>56</v>
      </c>
      <c r="AG659" s="119" t="s">
        <v>56</v>
      </c>
      <c r="AH659" s="119" t="s">
        <v>56</v>
      </c>
      <c r="AI659" s="119" t="s">
        <v>56</v>
      </c>
      <c r="AJ659" s="119" t="s">
        <v>56</v>
      </c>
      <c r="AK659" s="119" t="s">
        <v>56</v>
      </c>
      <c r="AL659" s="119" t="s">
        <v>56</v>
      </c>
      <c r="AM659" s="119">
        <v>0</v>
      </c>
      <c r="AN659" s="119">
        <v>1</v>
      </c>
      <c r="AO659" s="119">
        <v>3</v>
      </c>
      <c r="AP659" s="119">
        <v>5</v>
      </c>
      <c r="AQ659" s="119">
        <v>0</v>
      </c>
      <c r="AR659" s="119">
        <v>0</v>
      </c>
      <c r="AS659" s="119">
        <v>0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119">
        <v>0</v>
      </c>
      <c r="AZ659" s="119">
        <v>0</v>
      </c>
      <c r="BA659" s="119">
        <v>0</v>
      </c>
      <c r="BB659" s="119">
        <v>0</v>
      </c>
      <c r="BC659" s="119">
        <v>0</v>
      </c>
      <c r="BD659" s="119">
        <v>0</v>
      </c>
      <c r="BE659" s="119">
        <v>0</v>
      </c>
      <c r="BF659" s="119">
        <v>0</v>
      </c>
      <c r="BG659" s="119">
        <v>0</v>
      </c>
      <c r="BH659" s="119">
        <v>15.3</v>
      </c>
      <c r="BI659" s="119" t="s">
        <v>55</v>
      </c>
      <c r="BJ659" s="119" t="s">
        <v>55</v>
      </c>
      <c r="BK659" s="119" t="s">
        <v>55</v>
      </c>
      <c r="BL659" s="119">
        <v>0</v>
      </c>
      <c r="BM659" s="119" t="s">
        <v>544</v>
      </c>
    </row>
    <row r="660" spans="1:65" s="119" customFormat="1" ht="11.4" x14ac:dyDescent="0.2">
      <c r="A660" s="119" t="s">
        <v>123</v>
      </c>
      <c r="B660" s="119">
        <v>10</v>
      </c>
      <c r="C660" s="119">
        <v>1</v>
      </c>
      <c r="D660" s="119">
        <v>9</v>
      </c>
      <c r="E660" s="119">
        <v>0</v>
      </c>
      <c r="F660" s="119">
        <v>0</v>
      </c>
      <c r="G660" s="119">
        <v>0</v>
      </c>
      <c r="H660" s="119">
        <v>0</v>
      </c>
      <c r="I660" s="119">
        <v>0</v>
      </c>
      <c r="J660" s="119">
        <v>0</v>
      </c>
      <c r="K660" s="119">
        <v>0</v>
      </c>
      <c r="L660" s="119">
        <v>0</v>
      </c>
      <c r="M660" s="119">
        <v>0</v>
      </c>
      <c r="N660" s="119">
        <v>0</v>
      </c>
      <c r="O660" s="119">
        <v>10</v>
      </c>
      <c r="P660" s="119">
        <v>90</v>
      </c>
      <c r="Q660" s="119">
        <v>0</v>
      </c>
      <c r="R660" s="119">
        <v>0</v>
      </c>
      <c r="S660" s="119">
        <v>0</v>
      </c>
      <c r="T660" s="119">
        <v>0</v>
      </c>
      <c r="U660" s="119">
        <v>0</v>
      </c>
      <c r="V660" s="119">
        <v>0</v>
      </c>
      <c r="W660" s="119">
        <v>0</v>
      </c>
      <c r="X660" s="119">
        <v>0</v>
      </c>
      <c r="Y660" s="119">
        <v>0</v>
      </c>
      <c r="Z660" s="119">
        <v>0</v>
      </c>
      <c r="AA660" s="119" t="s">
        <v>611</v>
      </c>
      <c r="AB660" s="119" t="s">
        <v>525</v>
      </c>
      <c r="AC660" s="119" t="s">
        <v>56</v>
      </c>
      <c r="AD660" s="119" t="s">
        <v>56</v>
      </c>
      <c r="AE660" s="119" t="s">
        <v>56</v>
      </c>
      <c r="AF660" s="119" t="s">
        <v>56</v>
      </c>
      <c r="AG660" s="119" t="s">
        <v>56</v>
      </c>
      <c r="AH660" s="119" t="s">
        <v>56</v>
      </c>
      <c r="AI660" s="119" t="s">
        <v>56</v>
      </c>
      <c r="AJ660" s="119" t="s">
        <v>56</v>
      </c>
      <c r="AK660" s="119" t="s">
        <v>56</v>
      </c>
      <c r="AL660" s="119" t="s">
        <v>56</v>
      </c>
      <c r="AM660" s="119">
        <v>0</v>
      </c>
      <c r="AN660" s="119">
        <v>3</v>
      </c>
      <c r="AO660" s="119">
        <v>3</v>
      </c>
      <c r="AP660" s="119">
        <v>1</v>
      </c>
      <c r="AQ660" s="119">
        <v>3</v>
      </c>
      <c r="AR660" s="119">
        <v>0</v>
      </c>
      <c r="AS660" s="119">
        <v>0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119">
        <v>0</v>
      </c>
      <c r="AZ660" s="119">
        <v>0</v>
      </c>
      <c r="BA660" s="119">
        <v>0</v>
      </c>
      <c r="BB660" s="119">
        <v>0</v>
      </c>
      <c r="BC660" s="119">
        <v>0</v>
      </c>
      <c r="BD660" s="119">
        <v>0</v>
      </c>
      <c r="BE660" s="119">
        <v>0</v>
      </c>
      <c r="BF660" s="119">
        <v>0</v>
      </c>
      <c r="BG660" s="119">
        <v>0</v>
      </c>
      <c r="BH660" s="119">
        <v>14.8</v>
      </c>
      <c r="BI660" s="119" t="s">
        <v>55</v>
      </c>
      <c r="BJ660" s="119" t="s">
        <v>55</v>
      </c>
      <c r="BK660" s="119" t="s">
        <v>55</v>
      </c>
      <c r="BL660" s="119">
        <v>0</v>
      </c>
      <c r="BM660" s="119" t="s">
        <v>545</v>
      </c>
    </row>
    <row r="661" spans="1:65" s="119" customFormat="1" ht="11.4" x14ac:dyDescent="0.2">
      <c r="A661" s="119" t="s">
        <v>124</v>
      </c>
      <c r="B661" s="119">
        <v>12</v>
      </c>
      <c r="C661" s="119">
        <v>2</v>
      </c>
      <c r="D661" s="119">
        <v>9</v>
      </c>
      <c r="E661" s="119">
        <v>0</v>
      </c>
      <c r="F661" s="119">
        <v>1</v>
      </c>
      <c r="G661" s="119">
        <v>0</v>
      </c>
      <c r="H661" s="119">
        <v>0</v>
      </c>
      <c r="I661" s="119">
        <v>0</v>
      </c>
      <c r="J661" s="119">
        <v>0</v>
      </c>
      <c r="K661" s="119">
        <v>0</v>
      </c>
      <c r="L661" s="119">
        <v>0</v>
      </c>
      <c r="M661" s="119">
        <v>0</v>
      </c>
      <c r="N661" s="119">
        <v>0</v>
      </c>
      <c r="O661" s="119">
        <v>16.670000000000002</v>
      </c>
      <c r="P661" s="119">
        <v>75</v>
      </c>
      <c r="Q661" s="119">
        <v>0</v>
      </c>
      <c r="R661" s="119">
        <v>8.3330000000000002</v>
      </c>
      <c r="S661" s="119">
        <v>0</v>
      </c>
      <c r="T661" s="119">
        <v>0</v>
      </c>
      <c r="U661" s="119">
        <v>0</v>
      </c>
      <c r="V661" s="119">
        <v>0</v>
      </c>
      <c r="W661" s="119">
        <v>0</v>
      </c>
      <c r="X661" s="119">
        <v>0</v>
      </c>
      <c r="Y661" s="119">
        <v>0</v>
      </c>
      <c r="Z661" s="119">
        <v>0</v>
      </c>
      <c r="AA661" s="119" t="s">
        <v>189</v>
      </c>
      <c r="AB661" s="119" t="s">
        <v>569</v>
      </c>
      <c r="AC661" s="119" t="s">
        <v>56</v>
      </c>
      <c r="AD661" s="119" t="s">
        <v>571</v>
      </c>
      <c r="AE661" s="119" t="s">
        <v>56</v>
      </c>
      <c r="AF661" s="119" t="s">
        <v>56</v>
      </c>
      <c r="AG661" s="119" t="s">
        <v>56</v>
      </c>
      <c r="AH661" s="119" t="s">
        <v>56</v>
      </c>
      <c r="AI661" s="119" t="s">
        <v>56</v>
      </c>
      <c r="AJ661" s="119" t="s">
        <v>56</v>
      </c>
      <c r="AK661" s="119" t="s">
        <v>56</v>
      </c>
      <c r="AL661" s="119" t="s">
        <v>56</v>
      </c>
      <c r="AM661" s="119">
        <v>0</v>
      </c>
      <c r="AN661" s="119">
        <v>1</v>
      </c>
      <c r="AO661" s="119">
        <v>3</v>
      </c>
      <c r="AP661" s="119">
        <v>7</v>
      </c>
      <c r="AQ661" s="119">
        <v>1</v>
      </c>
      <c r="AR661" s="119">
        <v>0</v>
      </c>
      <c r="AS661" s="119">
        <v>0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119">
        <v>0</v>
      </c>
      <c r="AZ661" s="119">
        <v>0</v>
      </c>
      <c r="BA661" s="119">
        <v>0</v>
      </c>
      <c r="BB661" s="119">
        <v>0</v>
      </c>
      <c r="BC661" s="119">
        <v>0</v>
      </c>
      <c r="BD661" s="119">
        <v>0</v>
      </c>
      <c r="BE661" s="119">
        <v>0</v>
      </c>
      <c r="BF661" s="119">
        <v>0</v>
      </c>
      <c r="BG661" s="119">
        <v>0</v>
      </c>
      <c r="BH661" s="119">
        <v>15.2</v>
      </c>
      <c r="BI661" s="119">
        <v>15.4</v>
      </c>
      <c r="BJ661" s="119">
        <v>17.3</v>
      </c>
      <c r="BK661" s="119">
        <v>22.4</v>
      </c>
      <c r="BL661" s="119">
        <v>0</v>
      </c>
      <c r="BM661" s="119" t="s">
        <v>544</v>
      </c>
    </row>
    <row r="662" spans="1:65" s="119" customFormat="1" ht="11.4" x14ac:dyDescent="0.2">
      <c r="A662" s="119" t="s">
        <v>124</v>
      </c>
      <c r="B662" s="119">
        <v>12</v>
      </c>
      <c r="C662" s="119">
        <v>1</v>
      </c>
      <c r="D662" s="119">
        <v>11</v>
      </c>
      <c r="E662" s="119">
        <v>0</v>
      </c>
      <c r="F662" s="119">
        <v>0</v>
      </c>
      <c r="G662" s="119">
        <v>0</v>
      </c>
      <c r="H662" s="119">
        <v>0</v>
      </c>
      <c r="I662" s="119">
        <v>0</v>
      </c>
      <c r="J662" s="119">
        <v>0</v>
      </c>
      <c r="K662" s="119">
        <v>0</v>
      </c>
      <c r="L662" s="119">
        <v>0</v>
      </c>
      <c r="M662" s="119">
        <v>0</v>
      </c>
      <c r="N662" s="119">
        <v>0</v>
      </c>
      <c r="O662" s="119">
        <v>8.3330000000000002</v>
      </c>
      <c r="P662" s="119">
        <v>91.67</v>
      </c>
      <c r="Q662" s="119">
        <v>0</v>
      </c>
      <c r="R662" s="119">
        <v>0</v>
      </c>
      <c r="S662" s="119">
        <v>0</v>
      </c>
      <c r="T662" s="119">
        <v>0</v>
      </c>
      <c r="U662" s="119">
        <v>0</v>
      </c>
      <c r="V662" s="119">
        <v>0</v>
      </c>
      <c r="W662" s="119">
        <v>0</v>
      </c>
      <c r="X662" s="119">
        <v>0</v>
      </c>
      <c r="Y662" s="119">
        <v>0</v>
      </c>
      <c r="Z662" s="119">
        <v>0</v>
      </c>
      <c r="AA662" s="119" t="s">
        <v>589</v>
      </c>
      <c r="AB662" s="119" t="s">
        <v>507</v>
      </c>
      <c r="AC662" s="119" t="s">
        <v>56</v>
      </c>
      <c r="AD662" s="119" t="s">
        <v>56</v>
      </c>
      <c r="AE662" s="119" t="s">
        <v>56</v>
      </c>
      <c r="AF662" s="119" t="s">
        <v>56</v>
      </c>
      <c r="AG662" s="119" t="s">
        <v>56</v>
      </c>
      <c r="AH662" s="119" t="s">
        <v>56</v>
      </c>
      <c r="AI662" s="119" t="s">
        <v>56</v>
      </c>
      <c r="AJ662" s="119" t="s">
        <v>56</v>
      </c>
      <c r="AK662" s="119" t="s">
        <v>56</v>
      </c>
      <c r="AL662" s="119" t="s">
        <v>56</v>
      </c>
      <c r="AM662" s="119">
        <v>0</v>
      </c>
      <c r="AN662" s="119">
        <v>2</v>
      </c>
      <c r="AO662" s="119">
        <v>2</v>
      </c>
      <c r="AP662" s="119">
        <v>2</v>
      </c>
      <c r="AQ662" s="119">
        <v>5</v>
      </c>
      <c r="AR662" s="119">
        <v>1</v>
      </c>
      <c r="AS662" s="119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119">
        <v>0</v>
      </c>
      <c r="AZ662" s="119">
        <v>0</v>
      </c>
      <c r="BA662" s="119">
        <v>0</v>
      </c>
      <c r="BB662" s="119">
        <v>0</v>
      </c>
      <c r="BC662" s="119">
        <v>0</v>
      </c>
      <c r="BD662" s="119">
        <v>0</v>
      </c>
      <c r="BE662" s="119">
        <v>0</v>
      </c>
      <c r="BF662" s="119">
        <v>0</v>
      </c>
      <c r="BG662" s="119">
        <v>0</v>
      </c>
      <c r="BH662" s="119">
        <v>17.3</v>
      </c>
      <c r="BI662" s="119">
        <v>19.899999999999999</v>
      </c>
      <c r="BJ662" s="119">
        <v>22.1</v>
      </c>
      <c r="BK662" s="119">
        <v>26.7</v>
      </c>
      <c r="BL662" s="119">
        <v>0</v>
      </c>
      <c r="BM662" s="119" t="s">
        <v>545</v>
      </c>
    </row>
    <row r="663" spans="1:65" s="119" customFormat="1" ht="11.4" x14ac:dyDescent="0.2">
      <c r="A663" s="119" t="s">
        <v>125</v>
      </c>
      <c r="B663" s="119">
        <v>7</v>
      </c>
      <c r="C663" s="119">
        <v>0</v>
      </c>
      <c r="D663" s="119">
        <v>5</v>
      </c>
      <c r="E663" s="119">
        <v>0</v>
      </c>
      <c r="F663" s="119">
        <v>2</v>
      </c>
      <c r="G663" s="119">
        <v>0</v>
      </c>
      <c r="H663" s="119">
        <v>0</v>
      </c>
      <c r="I663" s="119">
        <v>0</v>
      </c>
      <c r="J663" s="119">
        <v>0</v>
      </c>
      <c r="K663" s="119">
        <v>0</v>
      </c>
      <c r="L663" s="119">
        <v>0</v>
      </c>
      <c r="M663" s="119">
        <v>0</v>
      </c>
      <c r="N663" s="119">
        <v>0</v>
      </c>
      <c r="O663" s="119">
        <v>0</v>
      </c>
      <c r="P663" s="119">
        <v>71.430000000000007</v>
      </c>
      <c r="Q663" s="119">
        <v>0</v>
      </c>
      <c r="R663" s="119">
        <v>28.57</v>
      </c>
      <c r="S663" s="119">
        <v>0</v>
      </c>
      <c r="T663" s="119">
        <v>0</v>
      </c>
      <c r="U663" s="119">
        <v>0</v>
      </c>
      <c r="V663" s="119">
        <v>0</v>
      </c>
      <c r="W663" s="119">
        <v>0</v>
      </c>
      <c r="X663" s="119">
        <v>0</v>
      </c>
      <c r="Y663" s="119">
        <v>0</v>
      </c>
      <c r="Z663" s="119">
        <v>0</v>
      </c>
      <c r="AA663" s="119" t="s">
        <v>56</v>
      </c>
      <c r="AB663" s="119" t="s">
        <v>527</v>
      </c>
      <c r="AC663" s="119" t="s">
        <v>56</v>
      </c>
      <c r="AD663" s="119" t="s">
        <v>503</v>
      </c>
      <c r="AE663" s="119" t="s">
        <v>56</v>
      </c>
      <c r="AF663" s="119" t="s">
        <v>56</v>
      </c>
      <c r="AG663" s="119" t="s">
        <v>56</v>
      </c>
      <c r="AH663" s="119" t="s">
        <v>56</v>
      </c>
      <c r="AI663" s="119" t="s">
        <v>56</v>
      </c>
      <c r="AJ663" s="119" t="s">
        <v>56</v>
      </c>
      <c r="AK663" s="119" t="s">
        <v>56</v>
      </c>
      <c r="AL663" s="119" t="s">
        <v>56</v>
      </c>
      <c r="AM663" s="119">
        <v>0</v>
      </c>
      <c r="AN663" s="119">
        <v>1</v>
      </c>
      <c r="AO663" s="119">
        <v>4</v>
      </c>
      <c r="AP663" s="119">
        <v>1</v>
      </c>
      <c r="AQ663" s="119">
        <v>1</v>
      </c>
      <c r="AR663" s="119">
        <v>0</v>
      </c>
      <c r="AS663" s="119">
        <v>0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119">
        <v>0</v>
      </c>
      <c r="AZ663" s="119">
        <v>0</v>
      </c>
      <c r="BA663" s="119">
        <v>0</v>
      </c>
      <c r="BB663" s="119">
        <v>0</v>
      </c>
      <c r="BC663" s="119">
        <v>0</v>
      </c>
      <c r="BD663" s="119">
        <v>0</v>
      </c>
      <c r="BE663" s="119">
        <v>0</v>
      </c>
      <c r="BF663" s="119">
        <v>0</v>
      </c>
      <c r="BG663" s="119">
        <v>0</v>
      </c>
      <c r="BH663" s="119">
        <v>13.5</v>
      </c>
      <c r="BI663" s="119" t="s">
        <v>55</v>
      </c>
      <c r="BJ663" s="119" t="s">
        <v>55</v>
      </c>
      <c r="BK663" s="119" t="s">
        <v>55</v>
      </c>
      <c r="BL663" s="119">
        <v>0</v>
      </c>
      <c r="BM663" s="119" t="s">
        <v>544</v>
      </c>
    </row>
    <row r="664" spans="1:65" s="119" customFormat="1" ht="11.4" x14ac:dyDescent="0.2">
      <c r="A664" s="119" t="s">
        <v>125</v>
      </c>
      <c r="B664" s="119">
        <v>6</v>
      </c>
      <c r="C664" s="119">
        <v>1</v>
      </c>
      <c r="D664" s="119">
        <v>4</v>
      </c>
      <c r="E664" s="119">
        <v>0</v>
      </c>
      <c r="F664" s="119">
        <v>1</v>
      </c>
      <c r="G664" s="119">
        <v>0</v>
      </c>
      <c r="H664" s="119">
        <v>0</v>
      </c>
      <c r="I664" s="119">
        <v>0</v>
      </c>
      <c r="J664" s="119">
        <v>0</v>
      </c>
      <c r="K664" s="119">
        <v>0</v>
      </c>
      <c r="L664" s="119">
        <v>0</v>
      </c>
      <c r="M664" s="119">
        <v>0</v>
      </c>
      <c r="N664" s="119">
        <v>0</v>
      </c>
      <c r="O664" s="119">
        <v>16.670000000000002</v>
      </c>
      <c r="P664" s="119">
        <v>66.67</v>
      </c>
      <c r="Q664" s="119">
        <v>0</v>
      </c>
      <c r="R664" s="119">
        <v>16.670000000000002</v>
      </c>
      <c r="S664" s="119">
        <v>0</v>
      </c>
      <c r="T664" s="119">
        <v>0</v>
      </c>
      <c r="U664" s="119">
        <v>0</v>
      </c>
      <c r="V664" s="119">
        <v>0</v>
      </c>
      <c r="W664" s="119">
        <v>0</v>
      </c>
      <c r="X664" s="119">
        <v>0</v>
      </c>
      <c r="Y664" s="119">
        <v>0</v>
      </c>
      <c r="Z664" s="119">
        <v>0</v>
      </c>
      <c r="AA664" s="119" t="s">
        <v>618</v>
      </c>
      <c r="AB664" s="119" t="s">
        <v>590</v>
      </c>
      <c r="AC664" s="119" t="s">
        <v>56</v>
      </c>
      <c r="AD664" s="119" t="s">
        <v>178</v>
      </c>
      <c r="AE664" s="119" t="s">
        <v>56</v>
      </c>
      <c r="AF664" s="119" t="s">
        <v>56</v>
      </c>
      <c r="AG664" s="119" t="s">
        <v>56</v>
      </c>
      <c r="AH664" s="119" t="s">
        <v>56</v>
      </c>
      <c r="AI664" s="119" t="s">
        <v>56</v>
      </c>
      <c r="AJ664" s="119" t="s">
        <v>56</v>
      </c>
      <c r="AK664" s="119" t="s">
        <v>56</v>
      </c>
      <c r="AL664" s="119" t="s">
        <v>56</v>
      </c>
      <c r="AM664" s="119">
        <v>0</v>
      </c>
      <c r="AN664" s="119">
        <v>1</v>
      </c>
      <c r="AO664" s="119">
        <v>3</v>
      </c>
      <c r="AP664" s="119">
        <v>2</v>
      </c>
      <c r="AQ664" s="119">
        <v>0</v>
      </c>
      <c r="AR664" s="119">
        <v>0</v>
      </c>
      <c r="AS664" s="119">
        <v>0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119">
        <v>0</v>
      </c>
      <c r="AZ664" s="119">
        <v>0</v>
      </c>
      <c r="BA664" s="119">
        <v>0</v>
      </c>
      <c r="BB664" s="119">
        <v>0</v>
      </c>
      <c r="BC664" s="119">
        <v>0</v>
      </c>
      <c r="BD664" s="119">
        <v>0</v>
      </c>
      <c r="BE664" s="119">
        <v>0</v>
      </c>
      <c r="BF664" s="119">
        <v>0</v>
      </c>
      <c r="BG664" s="119">
        <v>0</v>
      </c>
      <c r="BH664" s="119">
        <v>12.4</v>
      </c>
      <c r="BI664" s="119" t="s">
        <v>55</v>
      </c>
      <c r="BJ664" s="119" t="s">
        <v>55</v>
      </c>
      <c r="BK664" s="119" t="s">
        <v>55</v>
      </c>
      <c r="BL664" s="119">
        <v>0</v>
      </c>
      <c r="BM664" s="119" t="s">
        <v>545</v>
      </c>
    </row>
    <row r="665" spans="1:65" s="119" customFormat="1" ht="11.4" x14ac:dyDescent="0.2">
      <c r="A665" s="119" t="s">
        <v>126</v>
      </c>
      <c r="B665" s="119">
        <v>7</v>
      </c>
      <c r="C665" s="119">
        <v>2</v>
      </c>
      <c r="D665" s="119">
        <v>5</v>
      </c>
      <c r="E665" s="119">
        <v>0</v>
      </c>
      <c r="F665" s="119">
        <v>0</v>
      </c>
      <c r="G665" s="119">
        <v>0</v>
      </c>
      <c r="H665" s="119">
        <v>0</v>
      </c>
      <c r="I665" s="119">
        <v>0</v>
      </c>
      <c r="J665" s="119">
        <v>0</v>
      </c>
      <c r="K665" s="119">
        <v>0</v>
      </c>
      <c r="L665" s="119">
        <v>0</v>
      </c>
      <c r="M665" s="119">
        <v>0</v>
      </c>
      <c r="N665" s="119">
        <v>0</v>
      </c>
      <c r="O665" s="119">
        <v>28.57</v>
      </c>
      <c r="P665" s="119">
        <v>71.430000000000007</v>
      </c>
      <c r="Q665" s="119">
        <v>0</v>
      </c>
      <c r="R665" s="119">
        <v>0</v>
      </c>
      <c r="S665" s="119">
        <v>0</v>
      </c>
      <c r="T665" s="119">
        <v>0</v>
      </c>
      <c r="U665" s="119">
        <v>0</v>
      </c>
      <c r="V665" s="119">
        <v>0</v>
      </c>
      <c r="W665" s="119">
        <v>0</v>
      </c>
      <c r="X665" s="119">
        <v>0</v>
      </c>
      <c r="Y665" s="119">
        <v>0</v>
      </c>
      <c r="Z665" s="119">
        <v>0</v>
      </c>
      <c r="AA665" s="119" t="s">
        <v>566</v>
      </c>
      <c r="AB665" s="119" t="s">
        <v>521</v>
      </c>
      <c r="AC665" s="119" t="s">
        <v>56</v>
      </c>
      <c r="AD665" s="119" t="s">
        <v>56</v>
      </c>
      <c r="AE665" s="119" t="s">
        <v>56</v>
      </c>
      <c r="AF665" s="119" t="s">
        <v>56</v>
      </c>
      <c r="AG665" s="119" t="s">
        <v>56</v>
      </c>
      <c r="AH665" s="119" t="s">
        <v>56</v>
      </c>
      <c r="AI665" s="119" t="s">
        <v>56</v>
      </c>
      <c r="AJ665" s="119" t="s">
        <v>56</v>
      </c>
      <c r="AK665" s="119" t="s">
        <v>56</v>
      </c>
      <c r="AL665" s="119" t="s">
        <v>56</v>
      </c>
      <c r="AM665" s="119">
        <v>0</v>
      </c>
      <c r="AN665" s="119">
        <v>0</v>
      </c>
      <c r="AO665" s="119">
        <v>4</v>
      </c>
      <c r="AP665" s="119">
        <v>1</v>
      </c>
      <c r="AQ665" s="119">
        <v>2</v>
      </c>
      <c r="AR665" s="119">
        <v>0</v>
      </c>
      <c r="AS665" s="119">
        <v>0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119">
        <v>0</v>
      </c>
      <c r="AZ665" s="119">
        <v>0</v>
      </c>
      <c r="BA665" s="119">
        <v>0</v>
      </c>
      <c r="BB665" s="119">
        <v>0</v>
      </c>
      <c r="BC665" s="119">
        <v>0</v>
      </c>
      <c r="BD665" s="119">
        <v>0</v>
      </c>
      <c r="BE665" s="119">
        <v>0</v>
      </c>
      <c r="BF665" s="119">
        <v>0</v>
      </c>
      <c r="BG665" s="119">
        <v>0</v>
      </c>
      <c r="BH665" s="119">
        <v>16</v>
      </c>
      <c r="BI665" s="119" t="s">
        <v>55</v>
      </c>
      <c r="BJ665" s="119" t="s">
        <v>55</v>
      </c>
      <c r="BK665" s="119" t="s">
        <v>55</v>
      </c>
      <c r="BL665" s="119">
        <v>0</v>
      </c>
      <c r="BM665" s="119" t="s">
        <v>544</v>
      </c>
    </row>
    <row r="666" spans="1:65" s="119" customFormat="1" ht="11.4" x14ac:dyDescent="0.2">
      <c r="A666" s="119" t="s">
        <v>126</v>
      </c>
      <c r="B666" s="119">
        <v>6</v>
      </c>
      <c r="C666" s="119">
        <v>2</v>
      </c>
      <c r="D666" s="119">
        <v>3</v>
      </c>
      <c r="E666" s="119">
        <v>0</v>
      </c>
      <c r="F666" s="119">
        <v>1</v>
      </c>
      <c r="G666" s="119">
        <v>0</v>
      </c>
      <c r="H666" s="119">
        <v>0</v>
      </c>
      <c r="I666" s="119">
        <v>0</v>
      </c>
      <c r="J666" s="119">
        <v>0</v>
      </c>
      <c r="K666" s="119">
        <v>0</v>
      </c>
      <c r="L666" s="119">
        <v>0</v>
      </c>
      <c r="M666" s="119">
        <v>0</v>
      </c>
      <c r="N666" s="119">
        <v>0</v>
      </c>
      <c r="O666" s="119">
        <v>33.33</v>
      </c>
      <c r="P666" s="119">
        <v>50</v>
      </c>
      <c r="Q666" s="119">
        <v>0</v>
      </c>
      <c r="R666" s="119">
        <v>16.670000000000002</v>
      </c>
      <c r="S666" s="119">
        <v>0</v>
      </c>
      <c r="T666" s="119">
        <v>0</v>
      </c>
      <c r="U666" s="119">
        <v>0</v>
      </c>
      <c r="V666" s="119">
        <v>0</v>
      </c>
      <c r="W666" s="119">
        <v>0</v>
      </c>
      <c r="X666" s="119">
        <v>0</v>
      </c>
      <c r="Y666" s="119">
        <v>0</v>
      </c>
      <c r="Z666" s="119">
        <v>0</v>
      </c>
      <c r="AA666" s="119" t="s">
        <v>582</v>
      </c>
      <c r="AB666" s="119" t="s">
        <v>519</v>
      </c>
      <c r="AC666" s="119" t="s">
        <v>56</v>
      </c>
      <c r="AD666" s="119" t="s">
        <v>132</v>
      </c>
      <c r="AE666" s="119" t="s">
        <v>56</v>
      </c>
      <c r="AF666" s="119" t="s">
        <v>56</v>
      </c>
      <c r="AG666" s="119" t="s">
        <v>56</v>
      </c>
      <c r="AH666" s="119" t="s">
        <v>56</v>
      </c>
      <c r="AI666" s="119" t="s">
        <v>56</v>
      </c>
      <c r="AJ666" s="119" t="s">
        <v>56</v>
      </c>
      <c r="AK666" s="119" t="s">
        <v>56</v>
      </c>
      <c r="AL666" s="119" t="s">
        <v>56</v>
      </c>
      <c r="AM666" s="119">
        <v>0</v>
      </c>
      <c r="AN666" s="119">
        <v>2</v>
      </c>
      <c r="AO666" s="119">
        <v>1</v>
      </c>
      <c r="AP666" s="119">
        <v>2</v>
      </c>
      <c r="AQ666" s="119">
        <v>1</v>
      </c>
      <c r="AR666" s="119">
        <v>0</v>
      </c>
      <c r="AS666" s="119">
        <v>0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119">
        <v>0</v>
      </c>
      <c r="AZ666" s="119">
        <v>0</v>
      </c>
      <c r="BA666" s="119">
        <v>0</v>
      </c>
      <c r="BB666" s="119">
        <v>0</v>
      </c>
      <c r="BC666" s="119">
        <v>0</v>
      </c>
      <c r="BD666" s="119">
        <v>0</v>
      </c>
      <c r="BE666" s="119">
        <v>0</v>
      </c>
      <c r="BF666" s="119">
        <v>0</v>
      </c>
      <c r="BG666" s="119">
        <v>0</v>
      </c>
      <c r="BH666" s="119">
        <v>13.4</v>
      </c>
      <c r="BI666" s="119" t="s">
        <v>55</v>
      </c>
      <c r="BJ666" s="119" t="s">
        <v>55</v>
      </c>
      <c r="BK666" s="119" t="s">
        <v>55</v>
      </c>
      <c r="BL666" s="119">
        <v>0</v>
      </c>
      <c r="BM666" s="119" t="s">
        <v>545</v>
      </c>
    </row>
    <row r="667" spans="1:65" s="119" customFormat="1" ht="11.4" x14ac:dyDescent="0.2">
      <c r="A667" s="119" t="s">
        <v>127</v>
      </c>
      <c r="B667" s="119">
        <v>12</v>
      </c>
      <c r="C667" s="119">
        <v>1</v>
      </c>
      <c r="D667" s="119">
        <v>9</v>
      </c>
      <c r="E667" s="119">
        <v>2</v>
      </c>
      <c r="F667" s="119">
        <v>0</v>
      </c>
      <c r="G667" s="119">
        <v>0</v>
      </c>
      <c r="H667" s="119">
        <v>0</v>
      </c>
      <c r="I667" s="119">
        <v>0</v>
      </c>
      <c r="J667" s="119">
        <v>0</v>
      </c>
      <c r="K667" s="119">
        <v>0</v>
      </c>
      <c r="L667" s="119">
        <v>0</v>
      </c>
      <c r="M667" s="119">
        <v>0</v>
      </c>
      <c r="N667" s="119">
        <v>0</v>
      </c>
      <c r="O667" s="119">
        <v>8.3330000000000002</v>
      </c>
      <c r="P667" s="119">
        <v>75</v>
      </c>
      <c r="Q667" s="119">
        <v>16.670000000000002</v>
      </c>
      <c r="R667" s="119">
        <v>0</v>
      </c>
      <c r="S667" s="119">
        <v>0</v>
      </c>
      <c r="T667" s="119">
        <v>0</v>
      </c>
      <c r="U667" s="119">
        <v>0</v>
      </c>
      <c r="V667" s="119">
        <v>0</v>
      </c>
      <c r="W667" s="119">
        <v>0</v>
      </c>
      <c r="X667" s="119">
        <v>0</v>
      </c>
      <c r="Y667" s="119">
        <v>0</v>
      </c>
      <c r="Z667" s="119">
        <v>0</v>
      </c>
      <c r="AA667" s="119" t="s">
        <v>493</v>
      </c>
      <c r="AB667" s="119" t="s">
        <v>192</v>
      </c>
      <c r="AC667" s="119" t="s">
        <v>180</v>
      </c>
      <c r="AD667" s="119" t="s">
        <v>56</v>
      </c>
      <c r="AE667" s="119" t="s">
        <v>56</v>
      </c>
      <c r="AF667" s="119" t="s">
        <v>56</v>
      </c>
      <c r="AG667" s="119" t="s">
        <v>56</v>
      </c>
      <c r="AH667" s="119" t="s">
        <v>56</v>
      </c>
      <c r="AI667" s="119" t="s">
        <v>56</v>
      </c>
      <c r="AJ667" s="119" t="s">
        <v>56</v>
      </c>
      <c r="AK667" s="119" t="s">
        <v>56</v>
      </c>
      <c r="AL667" s="119" t="s">
        <v>56</v>
      </c>
      <c r="AM667" s="119">
        <v>0</v>
      </c>
      <c r="AN667" s="119">
        <v>0</v>
      </c>
      <c r="AO667" s="119">
        <v>3</v>
      </c>
      <c r="AP667" s="119">
        <v>5</v>
      </c>
      <c r="AQ667" s="119">
        <v>4</v>
      </c>
      <c r="AR667" s="119">
        <v>0</v>
      </c>
      <c r="AS667" s="119">
        <v>0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119">
        <v>0</v>
      </c>
      <c r="AZ667" s="119">
        <v>0</v>
      </c>
      <c r="BA667" s="119">
        <v>0</v>
      </c>
      <c r="BB667" s="119">
        <v>0</v>
      </c>
      <c r="BC667" s="119">
        <v>0</v>
      </c>
      <c r="BD667" s="119">
        <v>0</v>
      </c>
      <c r="BE667" s="119">
        <v>0</v>
      </c>
      <c r="BF667" s="119">
        <v>0</v>
      </c>
      <c r="BG667" s="119">
        <v>0</v>
      </c>
      <c r="BH667" s="119">
        <v>17.5</v>
      </c>
      <c r="BI667" s="119">
        <v>17.5</v>
      </c>
      <c r="BJ667" s="119">
        <v>22</v>
      </c>
      <c r="BK667" s="119">
        <v>23</v>
      </c>
      <c r="BL667" s="119">
        <v>0</v>
      </c>
      <c r="BM667" s="119" t="s">
        <v>544</v>
      </c>
    </row>
    <row r="668" spans="1:65" s="119" customFormat="1" ht="11.4" x14ac:dyDescent="0.2">
      <c r="A668" s="119" t="s">
        <v>127</v>
      </c>
      <c r="B668" s="119">
        <v>7</v>
      </c>
      <c r="C668" s="119">
        <v>0</v>
      </c>
      <c r="D668" s="119">
        <v>7</v>
      </c>
      <c r="E668" s="119">
        <v>0</v>
      </c>
      <c r="F668" s="119">
        <v>0</v>
      </c>
      <c r="G668" s="119">
        <v>0</v>
      </c>
      <c r="H668" s="119">
        <v>0</v>
      </c>
      <c r="I668" s="119">
        <v>0</v>
      </c>
      <c r="J668" s="119">
        <v>0</v>
      </c>
      <c r="K668" s="119">
        <v>0</v>
      </c>
      <c r="L668" s="119">
        <v>0</v>
      </c>
      <c r="M668" s="119">
        <v>0</v>
      </c>
      <c r="N668" s="119">
        <v>0</v>
      </c>
      <c r="O668" s="119">
        <v>0</v>
      </c>
      <c r="P668" s="119">
        <v>100</v>
      </c>
      <c r="Q668" s="119">
        <v>0</v>
      </c>
      <c r="R668" s="119">
        <v>0</v>
      </c>
      <c r="S668" s="119">
        <v>0</v>
      </c>
      <c r="T668" s="119">
        <v>0</v>
      </c>
      <c r="U668" s="119">
        <v>0</v>
      </c>
      <c r="V668" s="119">
        <v>0</v>
      </c>
      <c r="W668" s="119">
        <v>0</v>
      </c>
      <c r="X668" s="119">
        <v>0</v>
      </c>
      <c r="Y668" s="119">
        <v>0</v>
      </c>
      <c r="Z668" s="119">
        <v>0</v>
      </c>
      <c r="AA668" s="119" t="s">
        <v>56</v>
      </c>
      <c r="AB668" s="119" t="s">
        <v>534</v>
      </c>
      <c r="AC668" s="119" t="s">
        <v>56</v>
      </c>
      <c r="AD668" s="119" t="s">
        <v>56</v>
      </c>
      <c r="AE668" s="119" t="s">
        <v>56</v>
      </c>
      <c r="AF668" s="119" t="s">
        <v>56</v>
      </c>
      <c r="AG668" s="119" t="s">
        <v>56</v>
      </c>
      <c r="AH668" s="119" t="s">
        <v>56</v>
      </c>
      <c r="AI668" s="119" t="s">
        <v>56</v>
      </c>
      <c r="AJ668" s="119" t="s">
        <v>56</v>
      </c>
      <c r="AK668" s="119" t="s">
        <v>56</v>
      </c>
      <c r="AL668" s="119" t="s">
        <v>56</v>
      </c>
      <c r="AM668" s="119">
        <v>0</v>
      </c>
      <c r="AN668" s="119">
        <v>0</v>
      </c>
      <c r="AO668" s="119">
        <v>4</v>
      </c>
      <c r="AP668" s="119">
        <v>1</v>
      </c>
      <c r="AQ668" s="119">
        <v>2</v>
      </c>
      <c r="AR668" s="119">
        <v>0</v>
      </c>
      <c r="AS668" s="119">
        <v>0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119">
        <v>0</v>
      </c>
      <c r="AZ668" s="119">
        <v>0</v>
      </c>
      <c r="BA668" s="119">
        <v>0</v>
      </c>
      <c r="BB668" s="119">
        <v>0</v>
      </c>
      <c r="BC668" s="119">
        <v>0</v>
      </c>
      <c r="BD668" s="119">
        <v>0</v>
      </c>
      <c r="BE668" s="119">
        <v>0</v>
      </c>
      <c r="BF668" s="119">
        <v>0</v>
      </c>
      <c r="BG668" s="119">
        <v>0</v>
      </c>
      <c r="BH668" s="119">
        <v>16.2</v>
      </c>
      <c r="BI668" s="119" t="s">
        <v>55</v>
      </c>
      <c r="BJ668" s="119" t="s">
        <v>55</v>
      </c>
      <c r="BK668" s="119" t="s">
        <v>55</v>
      </c>
      <c r="BL668" s="119">
        <v>0</v>
      </c>
      <c r="BM668" s="119" t="s">
        <v>545</v>
      </c>
    </row>
    <row r="669" spans="1:65" s="119" customFormat="1" ht="11.4" x14ac:dyDescent="0.2">
      <c r="A669" s="119" t="s">
        <v>128</v>
      </c>
      <c r="B669" s="119">
        <v>8</v>
      </c>
      <c r="C669" s="119">
        <v>0</v>
      </c>
      <c r="D669" s="119">
        <v>7</v>
      </c>
      <c r="E669" s="119">
        <v>0</v>
      </c>
      <c r="F669" s="119">
        <v>1</v>
      </c>
      <c r="G669" s="119">
        <v>0</v>
      </c>
      <c r="H669" s="119">
        <v>0</v>
      </c>
      <c r="I669" s="119">
        <v>0</v>
      </c>
      <c r="J669" s="119">
        <v>0</v>
      </c>
      <c r="K669" s="119">
        <v>0</v>
      </c>
      <c r="L669" s="119">
        <v>0</v>
      </c>
      <c r="M669" s="119">
        <v>0</v>
      </c>
      <c r="N669" s="119">
        <v>0</v>
      </c>
      <c r="O669" s="119">
        <v>0</v>
      </c>
      <c r="P669" s="119">
        <v>87.5</v>
      </c>
      <c r="Q669" s="119">
        <v>0</v>
      </c>
      <c r="R669" s="119">
        <v>12.5</v>
      </c>
      <c r="S669" s="119">
        <v>0</v>
      </c>
      <c r="T669" s="119">
        <v>0</v>
      </c>
      <c r="U669" s="119">
        <v>0</v>
      </c>
      <c r="V669" s="119">
        <v>0</v>
      </c>
      <c r="W669" s="119">
        <v>0</v>
      </c>
      <c r="X669" s="119">
        <v>0</v>
      </c>
      <c r="Y669" s="119">
        <v>0</v>
      </c>
      <c r="Z669" s="119">
        <v>0</v>
      </c>
      <c r="AA669" s="119" t="s">
        <v>56</v>
      </c>
      <c r="AB669" s="119" t="s">
        <v>515</v>
      </c>
      <c r="AC669" s="119" t="s">
        <v>56</v>
      </c>
      <c r="AD669" s="119" t="s">
        <v>534</v>
      </c>
      <c r="AE669" s="119" t="s">
        <v>56</v>
      </c>
      <c r="AF669" s="119" t="s">
        <v>56</v>
      </c>
      <c r="AG669" s="119" t="s">
        <v>56</v>
      </c>
      <c r="AH669" s="119" t="s">
        <v>56</v>
      </c>
      <c r="AI669" s="119" t="s">
        <v>56</v>
      </c>
      <c r="AJ669" s="119" t="s">
        <v>56</v>
      </c>
      <c r="AK669" s="119" t="s">
        <v>56</v>
      </c>
      <c r="AL669" s="119" t="s">
        <v>56</v>
      </c>
      <c r="AM669" s="119">
        <v>0</v>
      </c>
      <c r="AN669" s="119">
        <v>0</v>
      </c>
      <c r="AO669" s="119">
        <v>3</v>
      </c>
      <c r="AP669" s="119">
        <v>2</v>
      </c>
      <c r="AQ669" s="119">
        <v>3</v>
      </c>
      <c r="AR669" s="119">
        <v>0</v>
      </c>
      <c r="AS669" s="119">
        <v>0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119">
        <v>0</v>
      </c>
      <c r="AZ669" s="119">
        <v>0</v>
      </c>
      <c r="BA669" s="119">
        <v>0</v>
      </c>
      <c r="BB669" s="119">
        <v>0</v>
      </c>
      <c r="BC669" s="119">
        <v>0</v>
      </c>
      <c r="BD669" s="119">
        <v>0</v>
      </c>
      <c r="BE669" s="119">
        <v>0</v>
      </c>
      <c r="BF669" s="119">
        <v>0</v>
      </c>
      <c r="BG669" s="119">
        <v>0</v>
      </c>
      <c r="BH669" s="119">
        <v>17.5</v>
      </c>
      <c r="BI669" s="119" t="s">
        <v>55</v>
      </c>
      <c r="BJ669" s="119" t="s">
        <v>55</v>
      </c>
      <c r="BK669" s="119" t="s">
        <v>55</v>
      </c>
      <c r="BL669" s="119">
        <v>0</v>
      </c>
      <c r="BM669" s="119" t="s">
        <v>544</v>
      </c>
    </row>
    <row r="670" spans="1:65" s="119" customFormat="1" ht="11.4" x14ac:dyDescent="0.2">
      <c r="A670" s="119" t="s">
        <v>128</v>
      </c>
      <c r="B670" s="119">
        <v>8</v>
      </c>
      <c r="C670" s="119">
        <v>1</v>
      </c>
      <c r="D670" s="119">
        <v>7</v>
      </c>
      <c r="E670" s="119">
        <v>0</v>
      </c>
      <c r="F670" s="119">
        <v>0</v>
      </c>
      <c r="G670" s="119">
        <v>0</v>
      </c>
      <c r="H670" s="119">
        <v>0</v>
      </c>
      <c r="I670" s="119">
        <v>0</v>
      </c>
      <c r="J670" s="119">
        <v>0</v>
      </c>
      <c r="K670" s="119">
        <v>0</v>
      </c>
      <c r="L670" s="119">
        <v>0</v>
      </c>
      <c r="M670" s="119">
        <v>0</v>
      </c>
      <c r="N670" s="119">
        <v>0</v>
      </c>
      <c r="O670" s="119">
        <v>12.5</v>
      </c>
      <c r="P670" s="119">
        <v>87.5</v>
      </c>
      <c r="Q670" s="119">
        <v>0</v>
      </c>
      <c r="R670" s="119">
        <v>0</v>
      </c>
      <c r="S670" s="119">
        <v>0</v>
      </c>
      <c r="T670" s="119">
        <v>0</v>
      </c>
      <c r="U670" s="119">
        <v>0</v>
      </c>
      <c r="V670" s="119">
        <v>0</v>
      </c>
      <c r="W670" s="119">
        <v>0</v>
      </c>
      <c r="X670" s="119">
        <v>0</v>
      </c>
      <c r="Y670" s="119">
        <v>0</v>
      </c>
      <c r="Z670" s="119">
        <v>0</v>
      </c>
      <c r="AA670" s="119" t="s">
        <v>590</v>
      </c>
      <c r="AB670" s="119" t="s">
        <v>491</v>
      </c>
      <c r="AC670" s="119" t="s">
        <v>56</v>
      </c>
      <c r="AD670" s="119" t="s">
        <v>56</v>
      </c>
      <c r="AE670" s="119" t="s">
        <v>56</v>
      </c>
      <c r="AF670" s="119" t="s">
        <v>56</v>
      </c>
      <c r="AG670" s="119" t="s">
        <v>56</v>
      </c>
      <c r="AH670" s="119" t="s">
        <v>56</v>
      </c>
      <c r="AI670" s="119" t="s">
        <v>56</v>
      </c>
      <c r="AJ670" s="119" t="s">
        <v>56</v>
      </c>
      <c r="AK670" s="119" t="s">
        <v>56</v>
      </c>
      <c r="AL670" s="119" t="s">
        <v>56</v>
      </c>
      <c r="AM670" s="119">
        <v>0</v>
      </c>
      <c r="AN670" s="119">
        <v>1</v>
      </c>
      <c r="AO670" s="119">
        <v>5</v>
      </c>
      <c r="AP670" s="119">
        <v>2</v>
      </c>
      <c r="AQ670" s="119">
        <v>0</v>
      </c>
      <c r="AR670" s="119">
        <v>0</v>
      </c>
      <c r="AS670" s="119">
        <v>0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119">
        <v>0</v>
      </c>
      <c r="AZ670" s="119">
        <v>0</v>
      </c>
      <c r="BA670" s="119">
        <v>0</v>
      </c>
      <c r="BB670" s="119">
        <v>0</v>
      </c>
      <c r="BC670" s="119">
        <v>0</v>
      </c>
      <c r="BD670" s="119">
        <v>0</v>
      </c>
      <c r="BE670" s="119">
        <v>0</v>
      </c>
      <c r="BF670" s="119">
        <v>0</v>
      </c>
      <c r="BG670" s="119">
        <v>0</v>
      </c>
      <c r="BH670" s="119">
        <v>13.2</v>
      </c>
      <c r="BI670" s="119" t="s">
        <v>55</v>
      </c>
      <c r="BJ670" s="119" t="s">
        <v>55</v>
      </c>
      <c r="BK670" s="119" t="s">
        <v>55</v>
      </c>
      <c r="BL670" s="119">
        <v>0</v>
      </c>
      <c r="BM670" s="119" t="s">
        <v>545</v>
      </c>
    </row>
    <row r="671" spans="1:65" s="119" customFormat="1" ht="11.4" x14ac:dyDescent="0.2">
      <c r="A671" s="119" t="s">
        <v>130</v>
      </c>
      <c r="B671" s="119">
        <v>10</v>
      </c>
      <c r="C671" s="119">
        <v>1</v>
      </c>
      <c r="D671" s="119">
        <v>9</v>
      </c>
      <c r="E671" s="119">
        <v>0</v>
      </c>
      <c r="F671" s="119">
        <v>0</v>
      </c>
      <c r="G671" s="119">
        <v>0</v>
      </c>
      <c r="H671" s="119">
        <v>0</v>
      </c>
      <c r="I671" s="119">
        <v>0</v>
      </c>
      <c r="J671" s="119">
        <v>0</v>
      </c>
      <c r="K671" s="119">
        <v>0</v>
      </c>
      <c r="L671" s="119">
        <v>0</v>
      </c>
      <c r="M671" s="119">
        <v>0</v>
      </c>
      <c r="N671" s="119">
        <v>0</v>
      </c>
      <c r="O671" s="119">
        <v>10</v>
      </c>
      <c r="P671" s="119">
        <v>90</v>
      </c>
      <c r="Q671" s="119">
        <v>0</v>
      </c>
      <c r="R671" s="119">
        <v>0</v>
      </c>
      <c r="S671" s="119">
        <v>0</v>
      </c>
      <c r="T671" s="119">
        <v>0</v>
      </c>
      <c r="U671" s="119">
        <v>0</v>
      </c>
      <c r="V671" s="119">
        <v>0</v>
      </c>
      <c r="W671" s="119">
        <v>0</v>
      </c>
      <c r="X671" s="119">
        <v>0</v>
      </c>
      <c r="Y671" s="119">
        <v>0</v>
      </c>
      <c r="Z671" s="119">
        <v>0</v>
      </c>
      <c r="AA671" s="119" t="s">
        <v>488</v>
      </c>
      <c r="AB671" s="119" t="s">
        <v>189</v>
      </c>
      <c r="AC671" s="119" t="s">
        <v>56</v>
      </c>
      <c r="AD671" s="119" t="s">
        <v>56</v>
      </c>
      <c r="AE671" s="119" t="s">
        <v>56</v>
      </c>
      <c r="AF671" s="119" t="s">
        <v>56</v>
      </c>
      <c r="AG671" s="119" t="s">
        <v>56</v>
      </c>
      <c r="AH671" s="119" t="s">
        <v>56</v>
      </c>
      <c r="AI671" s="119" t="s">
        <v>56</v>
      </c>
      <c r="AJ671" s="119" t="s">
        <v>56</v>
      </c>
      <c r="AK671" s="119" t="s">
        <v>56</v>
      </c>
      <c r="AL671" s="119" t="s">
        <v>56</v>
      </c>
      <c r="AM671" s="119">
        <v>0</v>
      </c>
      <c r="AN671" s="119">
        <v>0</v>
      </c>
      <c r="AO671" s="119">
        <v>3</v>
      </c>
      <c r="AP671" s="119">
        <v>5</v>
      </c>
      <c r="AQ671" s="119">
        <v>2</v>
      </c>
      <c r="AR671" s="119">
        <v>0</v>
      </c>
      <c r="AS671" s="119">
        <v>0</v>
      </c>
      <c r="AT671" s="119">
        <v>0</v>
      </c>
      <c r="AU671" s="119">
        <v>0</v>
      </c>
      <c r="AV671" s="119">
        <v>0</v>
      </c>
      <c r="AW671" s="119">
        <v>0</v>
      </c>
      <c r="AX671" s="119">
        <v>0</v>
      </c>
      <c r="AY671" s="119">
        <v>0</v>
      </c>
      <c r="AZ671" s="119">
        <v>0</v>
      </c>
      <c r="BA671" s="119">
        <v>0</v>
      </c>
      <c r="BB671" s="119">
        <v>0</v>
      </c>
      <c r="BC671" s="119">
        <v>0</v>
      </c>
      <c r="BD671" s="119">
        <v>0</v>
      </c>
      <c r="BE671" s="119">
        <v>0</v>
      </c>
      <c r="BF671" s="119">
        <v>0</v>
      </c>
      <c r="BG671" s="119">
        <v>0</v>
      </c>
      <c r="BH671" s="119">
        <v>16.2</v>
      </c>
      <c r="BI671" s="119" t="s">
        <v>55</v>
      </c>
      <c r="BJ671" s="119" t="s">
        <v>55</v>
      </c>
      <c r="BK671" s="119" t="s">
        <v>55</v>
      </c>
      <c r="BL671" s="119">
        <v>0</v>
      </c>
      <c r="BM671" s="119" t="s">
        <v>544</v>
      </c>
    </row>
    <row r="672" spans="1:65" s="119" customFormat="1" ht="11.4" x14ac:dyDescent="0.2">
      <c r="A672" s="119" t="s">
        <v>130</v>
      </c>
      <c r="B672" s="119">
        <v>11</v>
      </c>
      <c r="C672" s="119">
        <v>2</v>
      </c>
      <c r="D672" s="119">
        <v>8</v>
      </c>
      <c r="E672" s="119">
        <v>0</v>
      </c>
      <c r="F672" s="119">
        <v>1</v>
      </c>
      <c r="G672" s="119">
        <v>0</v>
      </c>
      <c r="H672" s="119">
        <v>0</v>
      </c>
      <c r="I672" s="119">
        <v>0</v>
      </c>
      <c r="J672" s="119">
        <v>0</v>
      </c>
      <c r="K672" s="119">
        <v>0</v>
      </c>
      <c r="L672" s="119">
        <v>0</v>
      </c>
      <c r="M672" s="119">
        <v>0</v>
      </c>
      <c r="N672" s="119">
        <v>0</v>
      </c>
      <c r="O672" s="119">
        <v>18.18</v>
      </c>
      <c r="P672" s="119">
        <v>72.73</v>
      </c>
      <c r="Q672" s="119">
        <v>0</v>
      </c>
      <c r="R672" s="119">
        <v>9.0909999999999993</v>
      </c>
      <c r="S672" s="119">
        <v>0</v>
      </c>
      <c r="T672" s="119">
        <v>0</v>
      </c>
      <c r="U672" s="119">
        <v>0</v>
      </c>
      <c r="V672" s="119">
        <v>0</v>
      </c>
      <c r="W672" s="119">
        <v>0</v>
      </c>
      <c r="X672" s="119">
        <v>0</v>
      </c>
      <c r="Y672" s="119">
        <v>0</v>
      </c>
      <c r="Z672" s="119">
        <v>0</v>
      </c>
      <c r="AA672" s="119" t="s">
        <v>602</v>
      </c>
      <c r="AB672" s="119" t="s">
        <v>493</v>
      </c>
      <c r="AC672" s="119" t="s">
        <v>56</v>
      </c>
      <c r="AD672" s="119" t="s">
        <v>189</v>
      </c>
      <c r="AE672" s="119" t="s">
        <v>56</v>
      </c>
      <c r="AF672" s="119" t="s">
        <v>56</v>
      </c>
      <c r="AG672" s="119" t="s">
        <v>56</v>
      </c>
      <c r="AH672" s="119" t="s">
        <v>56</v>
      </c>
      <c r="AI672" s="119" t="s">
        <v>56</v>
      </c>
      <c r="AJ672" s="119" t="s">
        <v>56</v>
      </c>
      <c r="AK672" s="119" t="s">
        <v>56</v>
      </c>
      <c r="AL672" s="119" t="s">
        <v>56</v>
      </c>
      <c r="AM672" s="119">
        <v>1</v>
      </c>
      <c r="AN672" s="119">
        <v>1</v>
      </c>
      <c r="AO672" s="119">
        <v>3</v>
      </c>
      <c r="AP672" s="119">
        <v>4</v>
      </c>
      <c r="AQ672" s="119">
        <v>2</v>
      </c>
      <c r="AR672" s="119">
        <v>0</v>
      </c>
      <c r="AS672" s="119">
        <v>0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119">
        <v>0</v>
      </c>
      <c r="AZ672" s="119">
        <v>0</v>
      </c>
      <c r="BA672" s="119">
        <v>0</v>
      </c>
      <c r="BB672" s="119">
        <v>0</v>
      </c>
      <c r="BC672" s="119">
        <v>0</v>
      </c>
      <c r="BD672" s="119">
        <v>0</v>
      </c>
      <c r="BE672" s="119">
        <v>0</v>
      </c>
      <c r="BF672" s="119">
        <v>0</v>
      </c>
      <c r="BG672" s="119">
        <v>0</v>
      </c>
      <c r="BH672" s="119">
        <v>15.2</v>
      </c>
      <c r="BI672" s="119">
        <v>16.3</v>
      </c>
      <c r="BJ672" s="119">
        <v>22.2</v>
      </c>
      <c r="BK672" s="119">
        <v>24.6</v>
      </c>
      <c r="BL672" s="119">
        <v>0</v>
      </c>
      <c r="BM672" s="119" t="s">
        <v>545</v>
      </c>
    </row>
    <row r="673" spans="1:65" s="119" customFormat="1" ht="11.4" x14ac:dyDescent="0.2">
      <c r="A673" s="119" t="s">
        <v>131</v>
      </c>
      <c r="B673" s="119">
        <v>6</v>
      </c>
      <c r="C673" s="119">
        <v>1</v>
      </c>
      <c r="D673" s="119">
        <v>4</v>
      </c>
      <c r="E673" s="119">
        <v>0</v>
      </c>
      <c r="F673" s="119">
        <v>1</v>
      </c>
      <c r="G673" s="119">
        <v>0</v>
      </c>
      <c r="H673" s="119">
        <v>0</v>
      </c>
      <c r="I673" s="119">
        <v>0</v>
      </c>
      <c r="J673" s="119">
        <v>0</v>
      </c>
      <c r="K673" s="119">
        <v>0</v>
      </c>
      <c r="L673" s="119">
        <v>0</v>
      </c>
      <c r="M673" s="119">
        <v>0</v>
      </c>
      <c r="N673" s="119">
        <v>0</v>
      </c>
      <c r="O673" s="119">
        <v>16.670000000000002</v>
      </c>
      <c r="P673" s="119">
        <v>66.67</v>
      </c>
      <c r="Q673" s="119">
        <v>0</v>
      </c>
      <c r="R673" s="119">
        <v>16.670000000000002</v>
      </c>
      <c r="S673" s="119">
        <v>0</v>
      </c>
      <c r="T673" s="119">
        <v>0</v>
      </c>
      <c r="U673" s="119">
        <v>0</v>
      </c>
      <c r="V673" s="119">
        <v>0</v>
      </c>
      <c r="W673" s="119">
        <v>0</v>
      </c>
      <c r="X673" s="119">
        <v>0</v>
      </c>
      <c r="Y673" s="119">
        <v>0</v>
      </c>
      <c r="Z673" s="119">
        <v>0</v>
      </c>
      <c r="AA673" s="119" t="s">
        <v>494</v>
      </c>
      <c r="AB673" s="119" t="s">
        <v>595</v>
      </c>
      <c r="AC673" s="119" t="s">
        <v>56</v>
      </c>
      <c r="AD673" s="119" t="s">
        <v>590</v>
      </c>
      <c r="AE673" s="119" t="s">
        <v>56</v>
      </c>
      <c r="AF673" s="119" t="s">
        <v>56</v>
      </c>
      <c r="AG673" s="119" t="s">
        <v>56</v>
      </c>
      <c r="AH673" s="119" t="s">
        <v>56</v>
      </c>
      <c r="AI673" s="119" t="s">
        <v>56</v>
      </c>
      <c r="AJ673" s="119" t="s">
        <v>56</v>
      </c>
      <c r="AK673" s="119" t="s">
        <v>56</v>
      </c>
      <c r="AL673" s="119" t="s">
        <v>56</v>
      </c>
      <c r="AM673" s="119">
        <v>1</v>
      </c>
      <c r="AN673" s="119">
        <v>0</v>
      </c>
      <c r="AO673" s="119">
        <v>2</v>
      </c>
      <c r="AP673" s="119">
        <v>2</v>
      </c>
      <c r="AQ673" s="119">
        <v>1</v>
      </c>
      <c r="AR673" s="119">
        <v>0</v>
      </c>
      <c r="AS673" s="119">
        <v>0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119">
        <v>0</v>
      </c>
      <c r="AZ673" s="119">
        <v>0</v>
      </c>
      <c r="BA673" s="119">
        <v>0</v>
      </c>
      <c r="BB673" s="119">
        <v>0</v>
      </c>
      <c r="BC673" s="119">
        <v>0</v>
      </c>
      <c r="BD673" s="119">
        <v>0</v>
      </c>
      <c r="BE673" s="119">
        <v>0</v>
      </c>
      <c r="BF673" s="119">
        <v>0</v>
      </c>
      <c r="BG673" s="119">
        <v>0</v>
      </c>
      <c r="BH673" s="119">
        <v>13.8</v>
      </c>
      <c r="BI673" s="119" t="s">
        <v>55</v>
      </c>
      <c r="BJ673" s="119" t="s">
        <v>55</v>
      </c>
      <c r="BK673" s="119" t="s">
        <v>55</v>
      </c>
      <c r="BL673" s="119">
        <v>0</v>
      </c>
      <c r="BM673" s="119" t="s">
        <v>544</v>
      </c>
    </row>
    <row r="674" spans="1:65" s="119" customFormat="1" ht="11.4" x14ac:dyDescent="0.2">
      <c r="A674" s="119" t="s">
        <v>131</v>
      </c>
      <c r="B674" s="119">
        <v>6</v>
      </c>
      <c r="C674" s="119">
        <v>0</v>
      </c>
      <c r="D674" s="119">
        <v>6</v>
      </c>
      <c r="E674" s="119">
        <v>0</v>
      </c>
      <c r="F674" s="119">
        <v>0</v>
      </c>
      <c r="G674" s="119">
        <v>0</v>
      </c>
      <c r="H674" s="119">
        <v>0</v>
      </c>
      <c r="I674" s="119">
        <v>0</v>
      </c>
      <c r="J674" s="119">
        <v>0</v>
      </c>
      <c r="K674" s="119">
        <v>0</v>
      </c>
      <c r="L674" s="119">
        <v>0</v>
      </c>
      <c r="M674" s="119">
        <v>0</v>
      </c>
      <c r="N674" s="119">
        <v>0</v>
      </c>
      <c r="O674" s="119">
        <v>0</v>
      </c>
      <c r="P674" s="119">
        <v>100</v>
      </c>
      <c r="Q674" s="119">
        <v>0</v>
      </c>
      <c r="R674" s="119">
        <v>0</v>
      </c>
      <c r="S674" s="119">
        <v>0</v>
      </c>
      <c r="T674" s="119">
        <v>0</v>
      </c>
      <c r="U674" s="119">
        <v>0</v>
      </c>
      <c r="V674" s="119">
        <v>0</v>
      </c>
      <c r="W674" s="119">
        <v>0</v>
      </c>
      <c r="X674" s="119">
        <v>0</v>
      </c>
      <c r="Y674" s="119">
        <v>0</v>
      </c>
      <c r="Z674" s="119">
        <v>0</v>
      </c>
      <c r="AA674" s="119" t="s">
        <v>56</v>
      </c>
      <c r="AB674" s="119" t="s">
        <v>175</v>
      </c>
      <c r="AC674" s="119" t="s">
        <v>56</v>
      </c>
      <c r="AD674" s="119" t="s">
        <v>56</v>
      </c>
      <c r="AE674" s="119" t="s">
        <v>56</v>
      </c>
      <c r="AF674" s="119" t="s">
        <v>56</v>
      </c>
      <c r="AG674" s="119" t="s">
        <v>56</v>
      </c>
      <c r="AH674" s="119" t="s">
        <v>56</v>
      </c>
      <c r="AI674" s="119" t="s">
        <v>56</v>
      </c>
      <c r="AJ674" s="119" t="s">
        <v>56</v>
      </c>
      <c r="AK674" s="119" t="s">
        <v>56</v>
      </c>
      <c r="AL674" s="119" t="s">
        <v>56</v>
      </c>
      <c r="AM674" s="119">
        <v>0</v>
      </c>
      <c r="AN674" s="119">
        <v>0</v>
      </c>
      <c r="AO674" s="119">
        <v>2</v>
      </c>
      <c r="AP674" s="119">
        <v>1</v>
      </c>
      <c r="AQ674" s="119">
        <v>3</v>
      </c>
      <c r="AR674" s="119">
        <v>0</v>
      </c>
      <c r="AS674" s="119">
        <v>0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119">
        <v>0</v>
      </c>
      <c r="AZ674" s="119">
        <v>0</v>
      </c>
      <c r="BA674" s="119">
        <v>0</v>
      </c>
      <c r="BB674" s="119">
        <v>0</v>
      </c>
      <c r="BC674" s="119">
        <v>0</v>
      </c>
      <c r="BD674" s="119">
        <v>0</v>
      </c>
      <c r="BE674" s="119">
        <v>0</v>
      </c>
      <c r="BF674" s="119">
        <v>0</v>
      </c>
      <c r="BG674" s="119">
        <v>0</v>
      </c>
      <c r="BH674" s="119">
        <v>17.5</v>
      </c>
      <c r="BI674" s="119" t="s">
        <v>55</v>
      </c>
      <c r="BJ674" s="119" t="s">
        <v>55</v>
      </c>
      <c r="BK674" s="119" t="s">
        <v>55</v>
      </c>
      <c r="BL674" s="119">
        <v>0</v>
      </c>
      <c r="BM674" s="119" t="s">
        <v>545</v>
      </c>
    </row>
    <row r="675" spans="1:65" s="119" customFormat="1" ht="11.4" x14ac:dyDescent="0.2">
      <c r="A675" s="119" t="s">
        <v>134</v>
      </c>
      <c r="B675" s="119">
        <v>12</v>
      </c>
      <c r="C675" s="119">
        <v>2</v>
      </c>
      <c r="D675" s="119">
        <v>9</v>
      </c>
      <c r="E675" s="119">
        <v>0</v>
      </c>
      <c r="F675" s="119">
        <v>1</v>
      </c>
      <c r="G675" s="119">
        <v>0</v>
      </c>
      <c r="H675" s="119">
        <v>0</v>
      </c>
      <c r="I675" s="119">
        <v>0</v>
      </c>
      <c r="J675" s="119">
        <v>0</v>
      </c>
      <c r="K675" s="119">
        <v>0</v>
      </c>
      <c r="L675" s="119">
        <v>0</v>
      </c>
      <c r="M675" s="119">
        <v>0</v>
      </c>
      <c r="N675" s="119">
        <v>0</v>
      </c>
      <c r="O675" s="119">
        <v>16.670000000000002</v>
      </c>
      <c r="P675" s="119">
        <v>75</v>
      </c>
      <c r="Q675" s="119">
        <v>0</v>
      </c>
      <c r="R675" s="119">
        <v>8.3330000000000002</v>
      </c>
      <c r="S675" s="119">
        <v>0</v>
      </c>
      <c r="T675" s="119">
        <v>0</v>
      </c>
      <c r="U675" s="119">
        <v>0</v>
      </c>
      <c r="V675" s="119">
        <v>0</v>
      </c>
      <c r="W675" s="119">
        <v>0</v>
      </c>
      <c r="X675" s="119">
        <v>0</v>
      </c>
      <c r="Y675" s="119">
        <v>0</v>
      </c>
      <c r="Z675" s="119">
        <v>0</v>
      </c>
      <c r="AA675" s="119" t="s">
        <v>170</v>
      </c>
      <c r="AB675" s="119" t="s">
        <v>595</v>
      </c>
      <c r="AC675" s="119" t="s">
        <v>56</v>
      </c>
      <c r="AD675" s="119" t="s">
        <v>79</v>
      </c>
      <c r="AE675" s="119" t="s">
        <v>56</v>
      </c>
      <c r="AF675" s="119" t="s">
        <v>56</v>
      </c>
      <c r="AG675" s="119" t="s">
        <v>56</v>
      </c>
      <c r="AH675" s="119" t="s">
        <v>56</v>
      </c>
      <c r="AI675" s="119" t="s">
        <v>56</v>
      </c>
      <c r="AJ675" s="119" t="s">
        <v>56</v>
      </c>
      <c r="AK675" s="119" t="s">
        <v>56</v>
      </c>
      <c r="AL675" s="119" t="s">
        <v>56</v>
      </c>
      <c r="AM675" s="119">
        <v>0</v>
      </c>
      <c r="AN675" s="119">
        <v>1</v>
      </c>
      <c r="AO675" s="119">
        <v>6</v>
      </c>
      <c r="AP675" s="119">
        <v>4</v>
      </c>
      <c r="AQ675" s="119">
        <v>1</v>
      </c>
      <c r="AR675" s="119">
        <v>0</v>
      </c>
      <c r="AS675" s="119">
        <v>0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119">
        <v>0</v>
      </c>
      <c r="AZ675" s="119">
        <v>0</v>
      </c>
      <c r="BA675" s="119">
        <v>0</v>
      </c>
      <c r="BB675" s="119">
        <v>0</v>
      </c>
      <c r="BC675" s="119">
        <v>0</v>
      </c>
      <c r="BD675" s="119">
        <v>0</v>
      </c>
      <c r="BE675" s="119">
        <v>0</v>
      </c>
      <c r="BF675" s="119">
        <v>0</v>
      </c>
      <c r="BG675" s="119">
        <v>0</v>
      </c>
      <c r="BH675" s="119">
        <v>14.6</v>
      </c>
      <c r="BI675" s="119">
        <v>14.3</v>
      </c>
      <c r="BJ675" s="119">
        <v>17.7</v>
      </c>
      <c r="BK675" s="119">
        <v>20.7</v>
      </c>
      <c r="BL675" s="119">
        <v>0</v>
      </c>
      <c r="BM675" s="119" t="s">
        <v>544</v>
      </c>
    </row>
    <row r="676" spans="1:65" s="119" customFormat="1" ht="11.4" x14ac:dyDescent="0.2">
      <c r="A676" s="119" t="s">
        <v>134</v>
      </c>
      <c r="B676" s="119">
        <v>7</v>
      </c>
      <c r="C676" s="119">
        <v>0</v>
      </c>
      <c r="D676" s="119">
        <v>6</v>
      </c>
      <c r="E676" s="119">
        <v>0</v>
      </c>
      <c r="F676" s="119">
        <v>1</v>
      </c>
      <c r="G676" s="119">
        <v>0</v>
      </c>
      <c r="H676" s="119">
        <v>0</v>
      </c>
      <c r="I676" s="119">
        <v>0</v>
      </c>
      <c r="J676" s="119">
        <v>0</v>
      </c>
      <c r="K676" s="119">
        <v>0</v>
      </c>
      <c r="L676" s="119">
        <v>0</v>
      </c>
      <c r="M676" s="119">
        <v>0</v>
      </c>
      <c r="N676" s="119">
        <v>0</v>
      </c>
      <c r="O676" s="119">
        <v>0</v>
      </c>
      <c r="P676" s="119">
        <v>85.71</v>
      </c>
      <c r="Q676" s="119">
        <v>0</v>
      </c>
      <c r="R676" s="119">
        <v>14.29</v>
      </c>
      <c r="S676" s="119">
        <v>0</v>
      </c>
      <c r="T676" s="119">
        <v>0</v>
      </c>
      <c r="U676" s="119">
        <v>0</v>
      </c>
      <c r="V676" s="119">
        <v>0</v>
      </c>
      <c r="W676" s="119">
        <v>0</v>
      </c>
      <c r="X676" s="119">
        <v>0</v>
      </c>
      <c r="Y676" s="119">
        <v>0</v>
      </c>
      <c r="Z676" s="119">
        <v>0</v>
      </c>
      <c r="AA676" s="119" t="s">
        <v>56</v>
      </c>
      <c r="AB676" s="119" t="s">
        <v>183</v>
      </c>
      <c r="AC676" s="119" t="s">
        <v>56</v>
      </c>
      <c r="AD676" s="119" t="s">
        <v>428</v>
      </c>
      <c r="AE676" s="119" t="s">
        <v>56</v>
      </c>
      <c r="AF676" s="119" t="s">
        <v>56</v>
      </c>
      <c r="AG676" s="119" t="s">
        <v>56</v>
      </c>
      <c r="AH676" s="119" t="s">
        <v>56</v>
      </c>
      <c r="AI676" s="119" t="s">
        <v>56</v>
      </c>
      <c r="AJ676" s="119" t="s">
        <v>56</v>
      </c>
      <c r="AK676" s="119" t="s">
        <v>56</v>
      </c>
      <c r="AL676" s="119" t="s">
        <v>56</v>
      </c>
      <c r="AM676" s="119">
        <v>0</v>
      </c>
      <c r="AN676" s="119">
        <v>0</v>
      </c>
      <c r="AO676" s="119">
        <v>1</v>
      </c>
      <c r="AP676" s="119">
        <v>3</v>
      </c>
      <c r="AQ676" s="119">
        <v>3</v>
      </c>
      <c r="AR676" s="119">
        <v>0</v>
      </c>
      <c r="AS676" s="119">
        <v>0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119">
        <v>0</v>
      </c>
      <c r="AZ676" s="119">
        <v>0</v>
      </c>
      <c r="BA676" s="119">
        <v>0</v>
      </c>
      <c r="BB676" s="119">
        <v>0</v>
      </c>
      <c r="BC676" s="119">
        <v>0</v>
      </c>
      <c r="BD676" s="119">
        <v>0</v>
      </c>
      <c r="BE676" s="119">
        <v>0</v>
      </c>
      <c r="BF676" s="119">
        <v>0</v>
      </c>
      <c r="BG676" s="119">
        <v>0</v>
      </c>
      <c r="BH676" s="119">
        <v>18.8</v>
      </c>
      <c r="BI676" s="119" t="s">
        <v>55</v>
      </c>
      <c r="BJ676" s="119" t="s">
        <v>55</v>
      </c>
      <c r="BK676" s="119" t="s">
        <v>55</v>
      </c>
      <c r="BL676" s="119">
        <v>0</v>
      </c>
      <c r="BM676" s="119" t="s">
        <v>545</v>
      </c>
    </row>
    <row r="677" spans="1:65" s="119" customFormat="1" ht="11.4" x14ac:dyDescent="0.2">
      <c r="A677" s="119" t="s">
        <v>135</v>
      </c>
      <c r="B677" s="119">
        <v>4</v>
      </c>
      <c r="C677" s="119">
        <v>0</v>
      </c>
      <c r="D677" s="119">
        <v>4</v>
      </c>
      <c r="E677" s="119">
        <v>0</v>
      </c>
      <c r="F677" s="119">
        <v>0</v>
      </c>
      <c r="G677" s="119">
        <v>0</v>
      </c>
      <c r="H677" s="119">
        <v>0</v>
      </c>
      <c r="I677" s="119">
        <v>0</v>
      </c>
      <c r="J677" s="119">
        <v>0</v>
      </c>
      <c r="K677" s="119">
        <v>0</v>
      </c>
      <c r="L677" s="119">
        <v>0</v>
      </c>
      <c r="M677" s="119">
        <v>0</v>
      </c>
      <c r="N677" s="119">
        <v>0</v>
      </c>
      <c r="O677" s="119">
        <v>0</v>
      </c>
      <c r="P677" s="119">
        <v>100</v>
      </c>
      <c r="Q677" s="119">
        <v>0</v>
      </c>
      <c r="R677" s="119">
        <v>0</v>
      </c>
      <c r="S677" s="119">
        <v>0</v>
      </c>
      <c r="T677" s="119">
        <v>0</v>
      </c>
      <c r="U677" s="119">
        <v>0</v>
      </c>
      <c r="V677" s="119">
        <v>0</v>
      </c>
      <c r="W677" s="119">
        <v>0</v>
      </c>
      <c r="X677" s="119">
        <v>0</v>
      </c>
      <c r="Y677" s="119">
        <v>0</v>
      </c>
      <c r="Z677" s="119">
        <v>0</v>
      </c>
      <c r="AA677" s="119" t="s">
        <v>56</v>
      </c>
      <c r="AB677" s="119" t="s">
        <v>522</v>
      </c>
      <c r="AC677" s="119" t="s">
        <v>56</v>
      </c>
      <c r="AD677" s="119" t="s">
        <v>56</v>
      </c>
      <c r="AE677" s="119" t="s">
        <v>56</v>
      </c>
      <c r="AF677" s="119" t="s">
        <v>56</v>
      </c>
      <c r="AG677" s="119" t="s">
        <v>56</v>
      </c>
      <c r="AH677" s="119" t="s">
        <v>56</v>
      </c>
      <c r="AI677" s="119" t="s">
        <v>56</v>
      </c>
      <c r="AJ677" s="119" t="s">
        <v>56</v>
      </c>
      <c r="AK677" s="119" t="s">
        <v>56</v>
      </c>
      <c r="AL677" s="119" t="s">
        <v>56</v>
      </c>
      <c r="AM677" s="119">
        <v>0</v>
      </c>
      <c r="AN677" s="119">
        <v>0</v>
      </c>
      <c r="AO677" s="119">
        <v>0</v>
      </c>
      <c r="AP677" s="119">
        <v>4</v>
      </c>
      <c r="AQ677" s="119">
        <v>0</v>
      </c>
      <c r="AR677" s="119">
        <v>0</v>
      </c>
      <c r="AS677" s="119">
        <v>0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119">
        <v>0</v>
      </c>
      <c r="AZ677" s="119">
        <v>0</v>
      </c>
      <c r="BA677" s="119">
        <v>0</v>
      </c>
      <c r="BB677" s="119">
        <v>0</v>
      </c>
      <c r="BC677" s="119">
        <v>0</v>
      </c>
      <c r="BD677" s="119">
        <v>0</v>
      </c>
      <c r="BE677" s="119">
        <v>0</v>
      </c>
      <c r="BF677" s="119">
        <v>0</v>
      </c>
      <c r="BG677" s="119">
        <v>0</v>
      </c>
      <c r="BH677" s="119">
        <v>17.8</v>
      </c>
      <c r="BI677" s="119" t="s">
        <v>55</v>
      </c>
      <c r="BJ677" s="119" t="s">
        <v>55</v>
      </c>
      <c r="BK677" s="119" t="s">
        <v>55</v>
      </c>
      <c r="BL677" s="119">
        <v>0</v>
      </c>
      <c r="BM677" s="119" t="s">
        <v>544</v>
      </c>
    </row>
    <row r="678" spans="1:65" s="119" customFormat="1" ht="11.4" x14ac:dyDescent="0.2">
      <c r="A678" s="119" t="s">
        <v>135</v>
      </c>
      <c r="B678" s="119">
        <v>12</v>
      </c>
      <c r="C678" s="119">
        <v>2</v>
      </c>
      <c r="D678" s="119">
        <v>8</v>
      </c>
      <c r="E678" s="119">
        <v>0</v>
      </c>
      <c r="F678" s="119">
        <v>1</v>
      </c>
      <c r="G678" s="119">
        <v>0</v>
      </c>
      <c r="H678" s="119">
        <v>1</v>
      </c>
      <c r="I678" s="119">
        <v>0</v>
      </c>
      <c r="J678" s="119">
        <v>0</v>
      </c>
      <c r="K678" s="119">
        <v>0</v>
      </c>
      <c r="L678" s="119">
        <v>0</v>
      </c>
      <c r="M678" s="119">
        <v>0</v>
      </c>
      <c r="N678" s="119">
        <v>0</v>
      </c>
      <c r="O678" s="119">
        <v>16.670000000000002</v>
      </c>
      <c r="P678" s="119">
        <v>66.67</v>
      </c>
      <c r="Q678" s="119">
        <v>0</v>
      </c>
      <c r="R678" s="119">
        <v>8.3330000000000002</v>
      </c>
      <c r="S678" s="119">
        <v>0</v>
      </c>
      <c r="T678" s="119">
        <v>8.3330000000000002</v>
      </c>
      <c r="U678" s="119">
        <v>0</v>
      </c>
      <c r="V678" s="119">
        <v>0</v>
      </c>
      <c r="W678" s="119">
        <v>0</v>
      </c>
      <c r="X678" s="119">
        <v>0</v>
      </c>
      <c r="Y678" s="119">
        <v>0</v>
      </c>
      <c r="Z678" s="119">
        <v>0</v>
      </c>
      <c r="AA678" s="119" t="s">
        <v>572</v>
      </c>
      <c r="AB678" s="119" t="s">
        <v>119</v>
      </c>
      <c r="AC678" s="119" t="s">
        <v>56</v>
      </c>
      <c r="AD678" s="119" t="s">
        <v>172</v>
      </c>
      <c r="AE678" s="119" t="s">
        <v>56</v>
      </c>
      <c r="AF678" s="119" t="s">
        <v>552</v>
      </c>
      <c r="AG678" s="119" t="s">
        <v>56</v>
      </c>
      <c r="AH678" s="119" t="s">
        <v>56</v>
      </c>
      <c r="AI678" s="119" t="s">
        <v>56</v>
      </c>
      <c r="AJ678" s="119" t="s">
        <v>56</v>
      </c>
      <c r="AK678" s="119" t="s">
        <v>56</v>
      </c>
      <c r="AL678" s="119" t="s">
        <v>56</v>
      </c>
      <c r="AM678" s="119">
        <v>0</v>
      </c>
      <c r="AN678" s="119">
        <v>4</v>
      </c>
      <c r="AO678" s="119">
        <v>0</v>
      </c>
      <c r="AP678" s="119">
        <v>5</v>
      </c>
      <c r="AQ678" s="119">
        <v>3</v>
      </c>
      <c r="AR678" s="119">
        <v>0</v>
      </c>
      <c r="AS678" s="119">
        <v>0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119">
        <v>0</v>
      </c>
      <c r="AZ678" s="119">
        <v>0</v>
      </c>
      <c r="BA678" s="119">
        <v>0</v>
      </c>
      <c r="BB678" s="119">
        <v>0</v>
      </c>
      <c r="BC678" s="119">
        <v>0</v>
      </c>
      <c r="BD678" s="119">
        <v>0</v>
      </c>
      <c r="BE678" s="119">
        <v>0</v>
      </c>
      <c r="BF678" s="119">
        <v>0</v>
      </c>
      <c r="BG678" s="119">
        <v>0</v>
      </c>
      <c r="BH678" s="119">
        <v>15.6</v>
      </c>
      <c r="BI678" s="119">
        <v>18</v>
      </c>
      <c r="BJ678" s="119">
        <v>22.7</v>
      </c>
      <c r="BK678" s="119">
        <v>24</v>
      </c>
      <c r="BL678" s="119">
        <v>0</v>
      </c>
      <c r="BM678" s="119" t="s">
        <v>545</v>
      </c>
    </row>
    <row r="679" spans="1:65" s="119" customFormat="1" ht="11.4" x14ac:dyDescent="0.2">
      <c r="A679" s="119" t="s">
        <v>136</v>
      </c>
      <c r="B679" s="119">
        <v>14</v>
      </c>
      <c r="C679" s="119">
        <v>0</v>
      </c>
      <c r="D679" s="119">
        <v>13</v>
      </c>
      <c r="E679" s="119">
        <v>0</v>
      </c>
      <c r="F679" s="119">
        <v>1</v>
      </c>
      <c r="G679" s="119">
        <v>0</v>
      </c>
      <c r="H679" s="119">
        <v>0</v>
      </c>
      <c r="I679" s="119">
        <v>0</v>
      </c>
      <c r="J679" s="119">
        <v>0</v>
      </c>
      <c r="K679" s="119">
        <v>0</v>
      </c>
      <c r="L679" s="119">
        <v>0</v>
      </c>
      <c r="M679" s="119">
        <v>0</v>
      </c>
      <c r="N679" s="119">
        <v>0</v>
      </c>
      <c r="O679" s="119">
        <v>0</v>
      </c>
      <c r="P679" s="119">
        <v>92.86</v>
      </c>
      <c r="Q679" s="119">
        <v>0</v>
      </c>
      <c r="R679" s="119">
        <v>7.1429999999999998</v>
      </c>
      <c r="S679" s="119">
        <v>0</v>
      </c>
      <c r="T679" s="119">
        <v>0</v>
      </c>
      <c r="U679" s="119">
        <v>0</v>
      </c>
      <c r="V679" s="119">
        <v>0</v>
      </c>
      <c r="W679" s="119">
        <v>0</v>
      </c>
      <c r="X679" s="119">
        <v>0</v>
      </c>
      <c r="Y679" s="119">
        <v>0</v>
      </c>
      <c r="Z679" s="119">
        <v>0</v>
      </c>
      <c r="AA679" s="119" t="s">
        <v>56</v>
      </c>
      <c r="AB679" s="119" t="s">
        <v>534</v>
      </c>
      <c r="AC679" s="119" t="s">
        <v>56</v>
      </c>
      <c r="AD679" s="119" t="s">
        <v>567</v>
      </c>
      <c r="AE679" s="119" t="s">
        <v>56</v>
      </c>
      <c r="AF679" s="119" t="s">
        <v>56</v>
      </c>
      <c r="AG679" s="119" t="s">
        <v>56</v>
      </c>
      <c r="AH679" s="119" t="s">
        <v>56</v>
      </c>
      <c r="AI679" s="119" t="s">
        <v>56</v>
      </c>
      <c r="AJ679" s="119" t="s">
        <v>56</v>
      </c>
      <c r="AK679" s="119" t="s">
        <v>56</v>
      </c>
      <c r="AL679" s="119" t="s">
        <v>56</v>
      </c>
      <c r="AM679" s="119">
        <v>0</v>
      </c>
      <c r="AN679" s="119">
        <v>0</v>
      </c>
      <c r="AO679" s="119">
        <v>6</v>
      </c>
      <c r="AP679" s="119">
        <v>6</v>
      </c>
      <c r="AQ679" s="119">
        <v>2</v>
      </c>
      <c r="AR679" s="119">
        <v>0</v>
      </c>
      <c r="AS679" s="119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119">
        <v>0</v>
      </c>
      <c r="AZ679" s="119">
        <v>0</v>
      </c>
      <c r="BA679" s="119">
        <v>0</v>
      </c>
      <c r="BB679" s="119">
        <v>0</v>
      </c>
      <c r="BC679" s="119">
        <v>0</v>
      </c>
      <c r="BD679" s="119">
        <v>0</v>
      </c>
      <c r="BE679" s="119">
        <v>0</v>
      </c>
      <c r="BF679" s="119">
        <v>0</v>
      </c>
      <c r="BG679" s="119">
        <v>0</v>
      </c>
      <c r="BH679" s="119">
        <v>15.7</v>
      </c>
      <c r="BI679" s="119">
        <v>15.9</v>
      </c>
      <c r="BJ679" s="119">
        <v>21.2</v>
      </c>
      <c r="BK679" s="119">
        <v>24.3</v>
      </c>
      <c r="BL679" s="119">
        <v>0</v>
      </c>
      <c r="BM679" s="119" t="s">
        <v>544</v>
      </c>
    </row>
    <row r="680" spans="1:65" s="119" customFormat="1" ht="11.4" x14ac:dyDescent="0.2">
      <c r="A680" s="119" t="s">
        <v>136</v>
      </c>
      <c r="B680" s="119">
        <v>11</v>
      </c>
      <c r="C680" s="119">
        <v>1</v>
      </c>
      <c r="D680" s="119">
        <v>8</v>
      </c>
      <c r="E680" s="119">
        <v>0</v>
      </c>
      <c r="F680" s="119">
        <v>2</v>
      </c>
      <c r="G680" s="119">
        <v>0</v>
      </c>
      <c r="H680" s="119">
        <v>0</v>
      </c>
      <c r="I680" s="119">
        <v>0</v>
      </c>
      <c r="J680" s="119">
        <v>0</v>
      </c>
      <c r="K680" s="119">
        <v>0</v>
      </c>
      <c r="L680" s="119">
        <v>0</v>
      </c>
      <c r="M680" s="119">
        <v>0</v>
      </c>
      <c r="N680" s="119">
        <v>0</v>
      </c>
      <c r="O680" s="119">
        <v>9.0909999999999993</v>
      </c>
      <c r="P680" s="119">
        <v>72.73</v>
      </c>
      <c r="Q680" s="119">
        <v>0</v>
      </c>
      <c r="R680" s="119">
        <v>18.18</v>
      </c>
      <c r="S680" s="119">
        <v>0</v>
      </c>
      <c r="T680" s="119">
        <v>0</v>
      </c>
      <c r="U680" s="119">
        <v>0</v>
      </c>
      <c r="V680" s="119">
        <v>0</v>
      </c>
      <c r="W680" s="119">
        <v>0</v>
      </c>
      <c r="X680" s="119">
        <v>0</v>
      </c>
      <c r="Y680" s="119">
        <v>0</v>
      </c>
      <c r="Z680" s="119">
        <v>0</v>
      </c>
      <c r="AA680" s="119" t="s">
        <v>604</v>
      </c>
      <c r="AB680" s="119" t="s">
        <v>516</v>
      </c>
      <c r="AC680" s="119" t="s">
        <v>56</v>
      </c>
      <c r="AD680" s="119" t="s">
        <v>506</v>
      </c>
      <c r="AE680" s="119" t="s">
        <v>56</v>
      </c>
      <c r="AF680" s="119" t="s">
        <v>56</v>
      </c>
      <c r="AG680" s="119" t="s">
        <v>56</v>
      </c>
      <c r="AH680" s="119" t="s">
        <v>56</v>
      </c>
      <c r="AI680" s="119" t="s">
        <v>56</v>
      </c>
      <c r="AJ680" s="119" t="s">
        <v>56</v>
      </c>
      <c r="AK680" s="119" t="s">
        <v>56</v>
      </c>
      <c r="AL680" s="119" t="s">
        <v>56</v>
      </c>
      <c r="AM680" s="119">
        <v>0</v>
      </c>
      <c r="AN680" s="119">
        <v>2</v>
      </c>
      <c r="AO680" s="119">
        <v>3</v>
      </c>
      <c r="AP680" s="119">
        <v>4</v>
      </c>
      <c r="AQ680" s="119">
        <v>2</v>
      </c>
      <c r="AR680" s="119">
        <v>0</v>
      </c>
      <c r="AS680" s="119">
        <v>0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119">
        <v>0</v>
      </c>
      <c r="AZ680" s="119">
        <v>0</v>
      </c>
      <c r="BA680" s="119">
        <v>0</v>
      </c>
      <c r="BB680" s="119">
        <v>0</v>
      </c>
      <c r="BC680" s="119">
        <v>0</v>
      </c>
      <c r="BD680" s="119">
        <v>0</v>
      </c>
      <c r="BE680" s="119">
        <v>0</v>
      </c>
      <c r="BF680" s="119">
        <v>0</v>
      </c>
      <c r="BG680" s="119">
        <v>0</v>
      </c>
      <c r="BH680" s="119">
        <v>15</v>
      </c>
      <c r="BI680" s="119">
        <v>16.3</v>
      </c>
      <c r="BJ680" s="119">
        <v>20.9</v>
      </c>
      <c r="BK680" s="119">
        <v>23.6</v>
      </c>
      <c r="BL680" s="119">
        <v>0</v>
      </c>
      <c r="BM680" s="119" t="s">
        <v>545</v>
      </c>
    </row>
    <row r="681" spans="1:65" s="119" customFormat="1" ht="11.4" x14ac:dyDescent="0.2">
      <c r="A681" s="119" t="s">
        <v>137</v>
      </c>
      <c r="B681" s="119">
        <v>12</v>
      </c>
      <c r="C681" s="119">
        <v>0</v>
      </c>
      <c r="D681" s="119">
        <v>12</v>
      </c>
      <c r="E681" s="119">
        <v>0</v>
      </c>
      <c r="F681" s="119">
        <v>0</v>
      </c>
      <c r="G681" s="119">
        <v>0</v>
      </c>
      <c r="H681" s="119">
        <v>0</v>
      </c>
      <c r="I681" s="119">
        <v>0</v>
      </c>
      <c r="J681" s="119">
        <v>0</v>
      </c>
      <c r="K681" s="119">
        <v>0</v>
      </c>
      <c r="L681" s="119">
        <v>0</v>
      </c>
      <c r="M681" s="119">
        <v>0</v>
      </c>
      <c r="N681" s="119">
        <v>0</v>
      </c>
      <c r="O681" s="119">
        <v>0</v>
      </c>
      <c r="P681" s="119">
        <v>100</v>
      </c>
      <c r="Q681" s="119">
        <v>0</v>
      </c>
      <c r="R681" s="119">
        <v>0</v>
      </c>
      <c r="S681" s="119">
        <v>0</v>
      </c>
      <c r="T681" s="119">
        <v>0</v>
      </c>
      <c r="U681" s="119">
        <v>0</v>
      </c>
      <c r="V681" s="119">
        <v>0</v>
      </c>
      <c r="W681" s="119">
        <v>0</v>
      </c>
      <c r="X681" s="119">
        <v>0</v>
      </c>
      <c r="Y681" s="119">
        <v>0</v>
      </c>
      <c r="Z681" s="119">
        <v>0</v>
      </c>
      <c r="AA681" s="119" t="s">
        <v>56</v>
      </c>
      <c r="AB681" s="119" t="s">
        <v>610</v>
      </c>
      <c r="AC681" s="119" t="s">
        <v>56</v>
      </c>
      <c r="AD681" s="119" t="s">
        <v>56</v>
      </c>
      <c r="AE681" s="119" t="s">
        <v>56</v>
      </c>
      <c r="AF681" s="119" t="s">
        <v>56</v>
      </c>
      <c r="AG681" s="119" t="s">
        <v>56</v>
      </c>
      <c r="AH681" s="119" t="s">
        <v>56</v>
      </c>
      <c r="AI681" s="119" t="s">
        <v>56</v>
      </c>
      <c r="AJ681" s="119" t="s">
        <v>56</v>
      </c>
      <c r="AK681" s="119" t="s">
        <v>56</v>
      </c>
      <c r="AL681" s="119" t="s">
        <v>56</v>
      </c>
      <c r="AM681" s="119">
        <v>0</v>
      </c>
      <c r="AN681" s="119">
        <v>1</v>
      </c>
      <c r="AO681" s="119">
        <v>5</v>
      </c>
      <c r="AP681" s="119">
        <v>5</v>
      </c>
      <c r="AQ681" s="119">
        <v>1</v>
      </c>
      <c r="AR681" s="119">
        <v>0</v>
      </c>
      <c r="AS681" s="119">
        <v>0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119">
        <v>0</v>
      </c>
      <c r="AZ681" s="119">
        <v>0</v>
      </c>
      <c r="BA681" s="119">
        <v>0</v>
      </c>
      <c r="BB681" s="119">
        <v>0</v>
      </c>
      <c r="BC681" s="119">
        <v>0</v>
      </c>
      <c r="BD681" s="119">
        <v>0</v>
      </c>
      <c r="BE681" s="119">
        <v>0</v>
      </c>
      <c r="BF681" s="119">
        <v>0</v>
      </c>
      <c r="BG681" s="119">
        <v>0</v>
      </c>
      <c r="BH681" s="119">
        <v>14.9</v>
      </c>
      <c r="BI681" s="119">
        <v>15</v>
      </c>
      <c r="BJ681" s="119">
        <v>19.7</v>
      </c>
      <c r="BK681" s="119">
        <v>20.7</v>
      </c>
      <c r="BL681" s="119">
        <v>0</v>
      </c>
      <c r="BM681" s="119" t="s">
        <v>544</v>
      </c>
    </row>
    <row r="682" spans="1:65" s="119" customFormat="1" ht="11.4" x14ac:dyDescent="0.2">
      <c r="A682" s="119" t="s">
        <v>137</v>
      </c>
      <c r="B682" s="119">
        <v>12</v>
      </c>
      <c r="C682" s="119">
        <v>2</v>
      </c>
      <c r="D682" s="119">
        <v>10</v>
      </c>
      <c r="E682" s="119">
        <v>0</v>
      </c>
      <c r="F682" s="119">
        <v>0</v>
      </c>
      <c r="G682" s="119">
        <v>0</v>
      </c>
      <c r="H682" s="119">
        <v>0</v>
      </c>
      <c r="I682" s="119">
        <v>0</v>
      </c>
      <c r="J682" s="119">
        <v>0</v>
      </c>
      <c r="K682" s="119">
        <v>0</v>
      </c>
      <c r="L682" s="119">
        <v>0</v>
      </c>
      <c r="M682" s="119">
        <v>0</v>
      </c>
      <c r="N682" s="119">
        <v>0</v>
      </c>
      <c r="O682" s="119">
        <v>16.670000000000002</v>
      </c>
      <c r="P682" s="119">
        <v>83.33</v>
      </c>
      <c r="Q682" s="119">
        <v>0</v>
      </c>
      <c r="R682" s="119">
        <v>0</v>
      </c>
      <c r="S682" s="119">
        <v>0</v>
      </c>
      <c r="T682" s="119">
        <v>0</v>
      </c>
      <c r="U682" s="119">
        <v>0</v>
      </c>
      <c r="V682" s="119">
        <v>0</v>
      </c>
      <c r="W682" s="119">
        <v>0</v>
      </c>
      <c r="X682" s="119">
        <v>0</v>
      </c>
      <c r="Y682" s="119">
        <v>0</v>
      </c>
      <c r="Z682" s="119">
        <v>0</v>
      </c>
      <c r="AA682" s="119" t="s">
        <v>180</v>
      </c>
      <c r="AB682" s="119" t="s">
        <v>522</v>
      </c>
      <c r="AC682" s="119" t="s">
        <v>56</v>
      </c>
      <c r="AD682" s="119" t="s">
        <v>56</v>
      </c>
      <c r="AE682" s="119" t="s">
        <v>56</v>
      </c>
      <c r="AF682" s="119" t="s">
        <v>56</v>
      </c>
      <c r="AG682" s="119" t="s">
        <v>56</v>
      </c>
      <c r="AH682" s="119" t="s">
        <v>56</v>
      </c>
      <c r="AI682" s="119" t="s">
        <v>56</v>
      </c>
      <c r="AJ682" s="119" t="s">
        <v>56</v>
      </c>
      <c r="AK682" s="119" t="s">
        <v>56</v>
      </c>
      <c r="AL682" s="119" t="s">
        <v>56</v>
      </c>
      <c r="AM682" s="119">
        <v>0</v>
      </c>
      <c r="AN682" s="119">
        <v>2</v>
      </c>
      <c r="AO682" s="119">
        <v>2</v>
      </c>
      <c r="AP682" s="119">
        <v>4</v>
      </c>
      <c r="AQ682" s="119">
        <v>2</v>
      </c>
      <c r="AR682" s="119">
        <v>1</v>
      </c>
      <c r="AS682" s="119">
        <v>0</v>
      </c>
      <c r="AT682" s="119">
        <v>1</v>
      </c>
      <c r="AU682" s="119">
        <v>0</v>
      </c>
      <c r="AV682" s="119">
        <v>0</v>
      </c>
      <c r="AW682" s="119">
        <v>0</v>
      </c>
      <c r="AX682" s="119">
        <v>0</v>
      </c>
      <c r="AY682" s="119">
        <v>0</v>
      </c>
      <c r="AZ682" s="119">
        <v>0</v>
      </c>
      <c r="BA682" s="119">
        <v>0</v>
      </c>
      <c r="BB682" s="119">
        <v>0</v>
      </c>
      <c r="BC682" s="119">
        <v>0</v>
      </c>
      <c r="BD682" s="119">
        <v>0</v>
      </c>
      <c r="BE682" s="119">
        <v>0</v>
      </c>
      <c r="BF682" s="119">
        <v>0</v>
      </c>
      <c r="BG682" s="119">
        <v>0</v>
      </c>
      <c r="BH682" s="119">
        <v>18.3</v>
      </c>
      <c r="BI682" s="119">
        <v>17</v>
      </c>
      <c r="BJ682" s="119">
        <v>26.9</v>
      </c>
      <c r="BK682" s="119">
        <v>35</v>
      </c>
      <c r="BL682" s="119">
        <v>0</v>
      </c>
      <c r="BM682" s="119" t="s">
        <v>545</v>
      </c>
    </row>
    <row r="683" spans="1:65" s="119" customFormat="1" ht="11.4" x14ac:dyDescent="0.2">
      <c r="A683" s="119" t="s">
        <v>138</v>
      </c>
      <c r="B683" s="119">
        <v>15</v>
      </c>
      <c r="C683" s="119">
        <v>2</v>
      </c>
      <c r="D683" s="119">
        <v>13</v>
      </c>
      <c r="E683" s="119">
        <v>0</v>
      </c>
      <c r="F683" s="119">
        <v>0</v>
      </c>
      <c r="G683" s="119">
        <v>0</v>
      </c>
      <c r="H683" s="119">
        <v>0</v>
      </c>
      <c r="I683" s="119">
        <v>0</v>
      </c>
      <c r="J683" s="119">
        <v>0</v>
      </c>
      <c r="K683" s="119">
        <v>0</v>
      </c>
      <c r="L683" s="119">
        <v>0</v>
      </c>
      <c r="M683" s="119">
        <v>0</v>
      </c>
      <c r="N683" s="119">
        <v>0</v>
      </c>
      <c r="O683" s="119">
        <v>13.33</v>
      </c>
      <c r="P683" s="119">
        <v>86.67</v>
      </c>
      <c r="Q683" s="119">
        <v>0</v>
      </c>
      <c r="R683" s="119">
        <v>0</v>
      </c>
      <c r="S683" s="119">
        <v>0</v>
      </c>
      <c r="T683" s="119">
        <v>0</v>
      </c>
      <c r="U683" s="119">
        <v>0</v>
      </c>
      <c r="V683" s="119">
        <v>0</v>
      </c>
      <c r="W683" s="119">
        <v>0</v>
      </c>
      <c r="X683" s="119">
        <v>0</v>
      </c>
      <c r="Y683" s="119">
        <v>0</v>
      </c>
      <c r="Z683" s="119">
        <v>0</v>
      </c>
      <c r="AA683" s="119" t="s">
        <v>532</v>
      </c>
      <c r="AB683" s="119" t="s">
        <v>610</v>
      </c>
      <c r="AC683" s="119" t="s">
        <v>56</v>
      </c>
      <c r="AD683" s="119" t="s">
        <v>56</v>
      </c>
      <c r="AE683" s="119" t="s">
        <v>56</v>
      </c>
      <c r="AF683" s="119" t="s">
        <v>56</v>
      </c>
      <c r="AG683" s="119" t="s">
        <v>56</v>
      </c>
      <c r="AH683" s="119" t="s">
        <v>56</v>
      </c>
      <c r="AI683" s="119" t="s">
        <v>56</v>
      </c>
      <c r="AJ683" s="119" t="s">
        <v>56</v>
      </c>
      <c r="AK683" s="119" t="s">
        <v>56</v>
      </c>
      <c r="AL683" s="119" t="s">
        <v>56</v>
      </c>
      <c r="AM683" s="119">
        <v>0</v>
      </c>
      <c r="AN683" s="119">
        <v>3</v>
      </c>
      <c r="AO683" s="119">
        <v>6</v>
      </c>
      <c r="AP683" s="119">
        <v>3</v>
      </c>
      <c r="AQ683" s="119">
        <v>3</v>
      </c>
      <c r="AR683" s="119">
        <v>0</v>
      </c>
      <c r="AS683" s="119">
        <v>0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119">
        <v>0</v>
      </c>
      <c r="AZ683" s="119">
        <v>0</v>
      </c>
      <c r="BA683" s="119">
        <v>0</v>
      </c>
      <c r="BB683" s="119">
        <v>0</v>
      </c>
      <c r="BC683" s="119">
        <v>0</v>
      </c>
      <c r="BD683" s="119">
        <v>0</v>
      </c>
      <c r="BE683" s="119">
        <v>0</v>
      </c>
      <c r="BF683" s="119">
        <v>0</v>
      </c>
      <c r="BG683" s="119">
        <v>0</v>
      </c>
      <c r="BH683" s="119">
        <v>14.9</v>
      </c>
      <c r="BI683" s="119">
        <v>12.9</v>
      </c>
      <c r="BJ683" s="119">
        <v>22.7</v>
      </c>
      <c r="BK683" s="119">
        <v>23.7</v>
      </c>
      <c r="BL683" s="119">
        <v>0</v>
      </c>
      <c r="BM683" s="119" t="s">
        <v>544</v>
      </c>
    </row>
    <row r="684" spans="1:65" s="119" customFormat="1" ht="11.4" x14ac:dyDescent="0.2">
      <c r="A684" s="119" t="s">
        <v>138</v>
      </c>
      <c r="B684" s="119">
        <v>14</v>
      </c>
      <c r="C684" s="119">
        <v>3</v>
      </c>
      <c r="D684" s="119">
        <v>11</v>
      </c>
      <c r="E684" s="119">
        <v>0</v>
      </c>
      <c r="F684" s="119">
        <v>0</v>
      </c>
      <c r="G684" s="119">
        <v>0</v>
      </c>
      <c r="H684" s="119">
        <v>0</v>
      </c>
      <c r="I684" s="119">
        <v>0</v>
      </c>
      <c r="J684" s="119">
        <v>0</v>
      </c>
      <c r="K684" s="119">
        <v>0</v>
      </c>
      <c r="L684" s="119">
        <v>0</v>
      </c>
      <c r="M684" s="119">
        <v>0</v>
      </c>
      <c r="N684" s="119">
        <v>0</v>
      </c>
      <c r="O684" s="119">
        <v>21.43</v>
      </c>
      <c r="P684" s="119">
        <v>78.569999999999993</v>
      </c>
      <c r="Q684" s="119">
        <v>0</v>
      </c>
      <c r="R684" s="119">
        <v>0</v>
      </c>
      <c r="S684" s="119">
        <v>0</v>
      </c>
      <c r="T684" s="119">
        <v>0</v>
      </c>
      <c r="U684" s="119">
        <v>0</v>
      </c>
      <c r="V684" s="119">
        <v>0</v>
      </c>
      <c r="W684" s="119">
        <v>0</v>
      </c>
      <c r="X684" s="119">
        <v>0</v>
      </c>
      <c r="Y684" s="119">
        <v>0</v>
      </c>
      <c r="Z684" s="119">
        <v>0</v>
      </c>
      <c r="AA684" s="119" t="s">
        <v>538</v>
      </c>
      <c r="AB684" s="119" t="s">
        <v>516</v>
      </c>
      <c r="AC684" s="119" t="s">
        <v>56</v>
      </c>
      <c r="AD684" s="119" t="s">
        <v>56</v>
      </c>
      <c r="AE684" s="119" t="s">
        <v>56</v>
      </c>
      <c r="AF684" s="119" t="s">
        <v>56</v>
      </c>
      <c r="AG684" s="119" t="s">
        <v>56</v>
      </c>
      <c r="AH684" s="119" t="s">
        <v>56</v>
      </c>
      <c r="AI684" s="119" t="s">
        <v>56</v>
      </c>
      <c r="AJ684" s="119" t="s">
        <v>56</v>
      </c>
      <c r="AK684" s="119" t="s">
        <v>56</v>
      </c>
      <c r="AL684" s="119" t="s">
        <v>56</v>
      </c>
      <c r="AM684" s="119">
        <v>0</v>
      </c>
      <c r="AN684" s="119">
        <v>3</v>
      </c>
      <c r="AO684" s="119">
        <v>5</v>
      </c>
      <c r="AP684" s="119">
        <v>4</v>
      </c>
      <c r="AQ684" s="119">
        <v>2</v>
      </c>
      <c r="AR684" s="119">
        <v>0</v>
      </c>
      <c r="AS684" s="119">
        <v>0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119">
        <v>0</v>
      </c>
      <c r="AZ684" s="119">
        <v>0</v>
      </c>
      <c r="BA684" s="119">
        <v>0</v>
      </c>
      <c r="BB684" s="119">
        <v>0</v>
      </c>
      <c r="BC684" s="119">
        <v>0</v>
      </c>
      <c r="BD684" s="119">
        <v>0</v>
      </c>
      <c r="BE684" s="119">
        <v>0</v>
      </c>
      <c r="BF684" s="119">
        <v>0</v>
      </c>
      <c r="BG684" s="119">
        <v>0</v>
      </c>
      <c r="BH684" s="119">
        <v>14.3</v>
      </c>
      <c r="BI684" s="119">
        <v>14.3</v>
      </c>
      <c r="BJ684" s="119">
        <v>21.1</v>
      </c>
      <c r="BK684" s="119">
        <v>24.3</v>
      </c>
      <c r="BL684" s="119">
        <v>0</v>
      </c>
      <c r="BM684" s="119" t="s">
        <v>545</v>
      </c>
    </row>
    <row r="685" spans="1:65" s="119" customFormat="1" ht="11.4" x14ac:dyDescent="0.2">
      <c r="A685" s="119" t="s">
        <v>139</v>
      </c>
      <c r="B685" s="119">
        <v>11</v>
      </c>
      <c r="C685" s="119">
        <v>1</v>
      </c>
      <c r="D685" s="119">
        <v>10</v>
      </c>
      <c r="E685" s="119">
        <v>0</v>
      </c>
      <c r="F685" s="119">
        <v>0</v>
      </c>
      <c r="G685" s="119">
        <v>0</v>
      </c>
      <c r="H685" s="119">
        <v>0</v>
      </c>
      <c r="I685" s="119">
        <v>0</v>
      </c>
      <c r="J685" s="119">
        <v>0</v>
      </c>
      <c r="K685" s="119">
        <v>0</v>
      </c>
      <c r="L685" s="119">
        <v>0</v>
      </c>
      <c r="M685" s="119">
        <v>0</v>
      </c>
      <c r="N685" s="119">
        <v>0</v>
      </c>
      <c r="O685" s="119">
        <v>9.0909999999999993</v>
      </c>
      <c r="P685" s="119">
        <v>90.91</v>
      </c>
      <c r="Q685" s="119">
        <v>0</v>
      </c>
      <c r="R685" s="119">
        <v>0</v>
      </c>
      <c r="S685" s="119">
        <v>0</v>
      </c>
      <c r="T685" s="119">
        <v>0</v>
      </c>
      <c r="U685" s="119">
        <v>0</v>
      </c>
      <c r="V685" s="119">
        <v>0</v>
      </c>
      <c r="W685" s="119">
        <v>0</v>
      </c>
      <c r="X685" s="119">
        <v>0</v>
      </c>
      <c r="Y685" s="119">
        <v>0</v>
      </c>
      <c r="Z685" s="119">
        <v>0</v>
      </c>
      <c r="AA685" s="119" t="s">
        <v>528</v>
      </c>
      <c r="AB685" s="119" t="s">
        <v>492</v>
      </c>
      <c r="AC685" s="119" t="s">
        <v>56</v>
      </c>
      <c r="AD685" s="119" t="s">
        <v>56</v>
      </c>
      <c r="AE685" s="119" t="s">
        <v>56</v>
      </c>
      <c r="AF685" s="119" t="s">
        <v>56</v>
      </c>
      <c r="AG685" s="119" t="s">
        <v>56</v>
      </c>
      <c r="AH685" s="119" t="s">
        <v>56</v>
      </c>
      <c r="AI685" s="119" t="s">
        <v>56</v>
      </c>
      <c r="AJ685" s="119" t="s">
        <v>56</v>
      </c>
      <c r="AK685" s="119" t="s">
        <v>56</v>
      </c>
      <c r="AL685" s="119" t="s">
        <v>56</v>
      </c>
      <c r="AM685" s="119">
        <v>0</v>
      </c>
      <c r="AN685" s="119">
        <v>1</v>
      </c>
      <c r="AO685" s="119">
        <v>1</v>
      </c>
      <c r="AP685" s="119">
        <v>5</v>
      </c>
      <c r="AQ685" s="119">
        <v>4</v>
      </c>
      <c r="AR685" s="119">
        <v>0</v>
      </c>
      <c r="AS685" s="119">
        <v>0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119">
        <v>0</v>
      </c>
      <c r="AZ685" s="119">
        <v>0</v>
      </c>
      <c r="BA685" s="119">
        <v>0</v>
      </c>
      <c r="BB685" s="119">
        <v>0</v>
      </c>
      <c r="BC685" s="119">
        <v>0</v>
      </c>
      <c r="BD685" s="119">
        <v>0</v>
      </c>
      <c r="BE685" s="119">
        <v>0</v>
      </c>
      <c r="BF685" s="119">
        <v>0</v>
      </c>
      <c r="BG685" s="119">
        <v>0</v>
      </c>
      <c r="BH685" s="119">
        <v>18</v>
      </c>
      <c r="BI685" s="119">
        <v>18.3</v>
      </c>
      <c r="BJ685" s="119">
        <v>22.9</v>
      </c>
      <c r="BK685" s="119">
        <v>22.9</v>
      </c>
      <c r="BL685" s="119">
        <v>0</v>
      </c>
      <c r="BM685" s="119" t="s">
        <v>544</v>
      </c>
    </row>
    <row r="686" spans="1:65" s="119" customFormat="1" ht="11.4" x14ac:dyDescent="0.2">
      <c r="A686" s="119" t="s">
        <v>139</v>
      </c>
      <c r="B686" s="119">
        <v>4</v>
      </c>
      <c r="C686" s="119">
        <v>0</v>
      </c>
      <c r="D686" s="119">
        <v>4</v>
      </c>
      <c r="E686" s="119">
        <v>0</v>
      </c>
      <c r="F686" s="119">
        <v>0</v>
      </c>
      <c r="G686" s="119">
        <v>0</v>
      </c>
      <c r="H686" s="119">
        <v>0</v>
      </c>
      <c r="I686" s="119">
        <v>0</v>
      </c>
      <c r="J686" s="119">
        <v>0</v>
      </c>
      <c r="K686" s="119">
        <v>0</v>
      </c>
      <c r="L686" s="119">
        <v>0</v>
      </c>
      <c r="M686" s="119">
        <v>0</v>
      </c>
      <c r="N686" s="119">
        <v>0</v>
      </c>
      <c r="O686" s="119">
        <v>0</v>
      </c>
      <c r="P686" s="119">
        <v>100</v>
      </c>
      <c r="Q686" s="119">
        <v>0</v>
      </c>
      <c r="R686" s="119">
        <v>0</v>
      </c>
      <c r="S686" s="119">
        <v>0</v>
      </c>
      <c r="T686" s="119">
        <v>0</v>
      </c>
      <c r="U686" s="119">
        <v>0</v>
      </c>
      <c r="V686" s="119">
        <v>0</v>
      </c>
      <c r="W686" s="119">
        <v>0</v>
      </c>
      <c r="X686" s="119">
        <v>0</v>
      </c>
      <c r="Y686" s="119">
        <v>0</v>
      </c>
      <c r="Z686" s="119">
        <v>0</v>
      </c>
      <c r="AA686" s="119" t="s">
        <v>56</v>
      </c>
      <c r="AB686" s="119" t="s">
        <v>502</v>
      </c>
      <c r="AC686" s="119" t="s">
        <v>56</v>
      </c>
      <c r="AD686" s="119" t="s">
        <v>56</v>
      </c>
      <c r="AE686" s="119" t="s">
        <v>56</v>
      </c>
      <c r="AF686" s="119" t="s">
        <v>56</v>
      </c>
      <c r="AG686" s="119" t="s">
        <v>56</v>
      </c>
      <c r="AH686" s="119" t="s">
        <v>56</v>
      </c>
      <c r="AI686" s="119" t="s">
        <v>56</v>
      </c>
      <c r="AJ686" s="119" t="s">
        <v>56</v>
      </c>
      <c r="AK686" s="119" t="s">
        <v>56</v>
      </c>
      <c r="AL686" s="119" t="s">
        <v>56</v>
      </c>
      <c r="AM686" s="119">
        <v>0</v>
      </c>
      <c r="AN686" s="119">
        <v>0</v>
      </c>
      <c r="AO686" s="119">
        <v>2</v>
      </c>
      <c r="AP686" s="119">
        <v>2</v>
      </c>
      <c r="AQ686" s="119">
        <v>0</v>
      </c>
      <c r="AR686" s="119">
        <v>0</v>
      </c>
      <c r="AS686" s="119">
        <v>0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119">
        <v>0</v>
      </c>
      <c r="AZ686" s="119">
        <v>0</v>
      </c>
      <c r="BA686" s="119">
        <v>0</v>
      </c>
      <c r="BB686" s="119">
        <v>0</v>
      </c>
      <c r="BC686" s="119">
        <v>0</v>
      </c>
      <c r="BD686" s="119">
        <v>0</v>
      </c>
      <c r="BE686" s="119">
        <v>0</v>
      </c>
      <c r="BF686" s="119">
        <v>0</v>
      </c>
      <c r="BG686" s="119">
        <v>0</v>
      </c>
      <c r="BH686" s="119">
        <v>14.8</v>
      </c>
      <c r="BI686" s="119" t="s">
        <v>55</v>
      </c>
      <c r="BJ686" s="119" t="s">
        <v>55</v>
      </c>
      <c r="BK686" s="119" t="s">
        <v>55</v>
      </c>
      <c r="BL686" s="119">
        <v>0</v>
      </c>
      <c r="BM686" s="119" t="s">
        <v>545</v>
      </c>
    </row>
    <row r="687" spans="1:65" s="119" customFormat="1" ht="11.4" x14ac:dyDescent="0.2">
      <c r="A687" s="119" t="s">
        <v>140</v>
      </c>
      <c r="B687" s="119">
        <v>3</v>
      </c>
      <c r="C687" s="119">
        <v>0</v>
      </c>
      <c r="D687" s="119">
        <v>2</v>
      </c>
      <c r="E687" s="119">
        <v>0</v>
      </c>
      <c r="F687" s="119">
        <v>1</v>
      </c>
      <c r="G687" s="119">
        <v>0</v>
      </c>
      <c r="H687" s="119">
        <v>0</v>
      </c>
      <c r="I687" s="119">
        <v>0</v>
      </c>
      <c r="J687" s="119">
        <v>0</v>
      </c>
      <c r="K687" s="119">
        <v>0</v>
      </c>
      <c r="L687" s="119">
        <v>0</v>
      </c>
      <c r="M687" s="119">
        <v>0</v>
      </c>
      <c r="N687" s="119">
        <v>0</v>
      </c>
      <c r="O687" s="119">
        <v>0</v>
      </c>
      <c r="P687" s="119">
        <v>66.67</v>
      </c>
      <c r="Q687" s="119">
        <v>0</v>
      </c>
      <c r="R687" s="119">
        <v>33.33</v>
      </c>
      <c r="S687" s="119">
        <v>0</v>
      </c>
      <c r="T687" s="119">
        <v>0</v>
      </c>
      <c r="U687" s="119">
        <v>0</v>
      </c>
      <c r="V687" s="119">
        <v>0</v>
      </c>
      <c r="W687" s="119">
        <v>0</v>
      </c>
      <c r="X687" s="119">
        <v>0</v>
      </c>
      <c r="Y687" s="119">
        <v>0</v>
      </c>
      <c r="Z687" s="119">
        <v>0</v>
      </c>
      <c r="AA687" s="119" t="s">
        <v>56</v>
      </c>
      <c r="AB687" s="119" t="s">
        <v>528</v>
      </c>
      <c r="AC687" s="119" t="s">
        <v>56</v>
      </c>
      <c r="AD687" s="119" t="s">
        <v>510</v>
      </c>
      <c r="AE687" s="119" t="s">
        <v>56</v>
      </c>
      <c r="AF687" s="119" t="s">
        <v>56</v>
      </c>
      <c r="AG687" s="119" t="s">
        <v>56</v>
      </c>
      <c r="AH687" s="119" t="s">
        <v>56</v>
      </c>
      <c r="AI687" s="119" t="s">
        <v>56</v>
      </c>
      <c r="AJ687" s="119" t="s">
        <v>56</v>
      </c>
      <c r="AK687" s="119" t="s">
        <v>56</v>
      </c>
      <c r="AL687" s="119" t="s">
        <v>56</v>
      </c>
      <c r="AM687" s="119">
        <v>0</v>
      </c>
      <c r="AN687" s="119">
        <v>0</v>
      </c>
      <c r="AO687" s="119">
        <v>0</v>
      </c>
      <c r="AP687" s="119">
        <v>2</v>
      </c>
      <c r="AQ687" s="119">
        <v>1</v>
      </c>
      <c r="AR687" s="119">
        <v>0</v>
      </c>
      <c r="AS687" s="119">
        <v>0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119">
        <v>0</v>
      </c>
      <c r="AZ687" s="119">
        <v>0</v>
      </c>
      <c r="BA687" s="119">
        <v>0</v>
      </c>
      <c r="BB687" s="119">
        <v>0</v>
      </c>
      <c r="BC687" s="119">
        <v>0</v>
      </c>
      <c r="BD687" s="119">
        <v>0</v>
      </c>
      <c r="BE687" s="119">
        <v>0</v>
      </c>
      <c r="BF687" s="119">
        <v>0</v>
      </c>
      <c r="BG687" s="119">
        <v>0</v>
      </c>
      <c r="BH687" s="119">
        <v>17.5</v>
      </c>
      <c r="BI687" s="119" t="s">
        <v>55</v>
      </c>
      <c r="BJ687" s="119" t="s">
        <v>55</v>
      </c>
      <c r="BK687" s="119" t="s">
        <v>55</v>
      </c>
      <c r="BL687" s="119">
        <v>0</v>
      </c>
      <c r="BM687" s="119" t="s">
        <v>544</v>
      </c>
    </row>
    <row r="688" spans="1:65" s="119" customFormat="1" ht="11.4" x14ac:dyDescent="0.2">
      <c r="A688" s="119" t="s">
        <v>140</v>
      </c>
      <c r="B688" s="119">
        <v>9</v>
      </c>
      <c r="C688" s="119">
        <v>4</v>
      </c>
      <c r="D688" s="119">
        <v>4</v>
      </c>
      <c r="E688" s="119">
        <v>0</v>
      </c>
      <c r="F688" s="119">
        <v>1</v>
      </c>
      <c r="G688" s="119">
        <v>0</v>
      </c>
      <c r="H688" s="119">
        <v>0</v>
      </c>
      <c r="I688" s="119">
        <v>0</v>
      </c>
      <c r="J688" s="119">
        <v>0</v>
      </c>
      <c r="K688" s="119">
        <v>0</v>
      </c>
      <c r="L688" s="119">
        <v>0</v>
      </c>
      <c r="M688" s="119">
        <v>0</v>
      </c>
      <c r="N688" s="119">
        <v>0</v>
      </c>
      <c r="O688" s="119">
        <v>44.44</v>
      </c>
      <c r="P688" s="119">
        <v>44.44</v>
      </c>
      <c r="Q688" s="119">
        <v>0</v>
      </c>
      <c r="R688" s="119">
        <v>11.11</v>
      </c>
      <c r="S688" s="119">
        <v>0</v>
      </c>
      <c r="T688" s="119">
        <v>0</v>
      </c>
      <c r="U688" s="119">
        <v>0</v>
      </c>
      <c r="V688" s="119">
        <v>0</v>
      </c>
      <c r="W688" s="119">
        <v>0</v>
      </c>
      <c r="X688" s="119">
        <v>0</v>
      </c>
      <c r="Y688" s="119">
        <v>0</v>
      </c>
      <c r="Z688" s="119">
        <v>0</v>
      </c>
      <c r="AA688" s="119" t="s">
        <v>628</v>
      </c>
      <c r="AB688" s="119" t="s">
        <v>581</v>
      </c>
      <c r="AC688" s="119" t="s">
        <v>56</v>
      </c>
      <c r="AD688" s="119" t="s">
        <v>175</v>
      </c>
      <c r="AE688" s="119" t="s">
        <v>56</v>
      </c>
      <c r="AF688" s="119" t="s">
        <v>56</v>
      </c>
      <c r="AG688" s="119" t="s">
        <v>56</v>
      </c>
      <c r="AH688" s="119" t="s">
        <v>56</v>
      </c>
      <c r="AI688" s="119" t="s">
        <v>56</v>
      </c>
      <c r="AJ688" s="119" t="s">
        <v>56</v>
      </c>
      <c r="AK688" s="119" t="s">
        <v>56</v>
      </c>
      <c r="AL688" s="119" t="s">
        <v>56</v>
      </c>
      <c r="AM688" s="119">
        <v>1</v>
      </c>
      <c r="AN688" s="119">
        <v>3</v>
      </c>
      <c r="AO688" s="119">
        <v>3</v>
      </c>
      <c r="AP688" s="119">
        <v>1</v>
      </c>
      <c r="AQ688" s="119">
        <v>1</v>
      </c>
      <c r="AR688" s="119">
        <v>0</v>
      </c>
      <c r="AS688" s="119">
        <v>0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119">
        <v>0</v>
      </c>
      <c r="AZ688" s="119">
        <v>0</v>
      </c>
      <c r="BA688" s="119">
        <v>0</v>
      </c>
      <c r="BB688" s="119">
        <v>0</v>
      </c>
      <c r="BC688" s="119">
        <v>0</v>
      </c>
      <c r="BD688" s="119">
        <v>0</v>
      </c>
      <c r="BE688" s="119">
        <v>0</v>
      </c>
      <c r="BF688" s="119">
        <v>0</v>
      </c>
      <c r="BG688" s="119">
        <v>0</v>
      </c>
      <c r="BH688" s="119">
        <v>10.9</v>
      </c>
      <c r="BI688" s="119" t="s">
        <v>55</v>
      </c>
      <c r="BJ688" s="119" t="s">
        <v>55</v>
      </c>
      <c r="BK688" s="119" t="s">
        <v>55</v>
      </c>
      <c r="BL688" s="119">
        <v>0</v>
      </c>
      <c r="BM688" s="119" t="s">
        <v>545</v>
      </c>
    </row>
    <row r="689" spans="1:65" s="119" customFormat="1" ht="11.4" x14ac:dyDescent="0.2">
      <c r="A689" s="119" t="s">
        <v>141</v>
      </c>
      <c r="B689" s="119">
        <v>1</v>
      </c>
      <c r="C689" s="119">
        <v>0</v>
      </c>
      <c r="D689" s="119">
        <v>1</v>
      </c>
      <c r="E689" s="119">
        <v>0</v>
      </c>
      <c r="F689" s="119">
        <v>0</v>
      </c>
      <c r="G689" s="119">
        <v>0</v>
      </c>
      <c r="H689" s="119">
        <v>0</v>
      </c>
      <c r="I689" s="119">
        <v>0</v>
      </c>
      <c r="J689" s="119">
        <v>0</v>
      </c>
      <c r="K689" s="119">
        <v>0</v>
      </c>
      <c r="L689" s="119">
        <v>0</v>
      </c>
      <c r="M689" s="119">
        <v>0</v>
      </c>
      <c r="N689" s="119">
        <v>0</v>
      </c>
      <c r="O689" s="119">
        <v>0</v>
      </c>
      <c r="P689" s="119">
        <v>100</v>
      </c>
      <c r="Q689" s="119">
        <v>0</v>
      </c>
      <c r="R689" s="119">
        <v>0</v>
      </c>
      <c r="S689" s="119">
        <v>0</v>
      </c>
      <c r="T689" s="119">
        <v>0</v>
      </c>
      <c r="U689" s="119">
        <v>0</v>
      </c>
      <c r="V689" s="119">
        <v>0</v>
      </c>
      <c r="W689" s="119">
        <v>0</v>
      </c>
      <c r="X689" s="119">
        <v>0</v>
      </c>
      <c r="Y689" s="119">
        <v>0</v>
      </c>
      <c r="Z689" s="119">
        <v>0</v>
      </c>
      <c r="AA689" s="119" t="s">
        <v>56</v>
      </c>
      <c r="AB689" s="119" t="s">
        <v>457</v>
      </c>
      <c r="AC689" s="119" t="s">
        <v>56</v>
      </c>
      <c r="AD689" s="119" t="s">
        <v>56</v>
      </c>
      <c r="AE689" s="119" t="s">
        <v>56</v>
      </c>
      <c r="AF689" s="119" t="s">
        <v>56</v>
      </c>
      <c r="AG689" s="119" t="s">
        <v>56</v>
      </c>
      <c r="AH689" s="119" t="s">
        <v>56</v>
      </c>
      <c r="AI689" s="119" t="s">
        <v>56</v>
      </c>
      <c r="AJ689" s="119" t="s">
        <v>56</v>
      </c>
      <c r="AK689" s="119" t="s">
        <v>56</v>
      </c>
      <c r="AL689" s="119" t="s">
        <v>56</v>
      </c>
      <c r="AM689" s="119">
        <v>0</v>
      </c>
      <c r="AN689" s="119">
        <v>0</v>
      </c>
      <c r="AO689" s="119">
        <v>0</v>
      </c>
      <c r="AP689" s="119">
        <v>0</v>
      </c>
      <c r="AQ689" s="119">
        <v>1</v>
      </c>
      <c r="AR689" s="119">
        <v>0</v>
      </c>
      <c r="AS689" s="119">
        <v>0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119">
        <v>0</v>
      </c>
      <c r="AZ689" s="119">
        <v>0</v>
      </c>
      <c r="BA689" s="119">
        <v>0</v>
      </c>
      <c r="BB689" s="119">
        <v>0</v>
      </c>
      <c r="BC689" s="119">
        <v>0</v>
      </c>
      <c r="BD689" s="119">
        <v>0</v>
      </c>
      <c r="BE689" s="119">
        <v>0</v>
      </c>
      <c r="BF689" s="119">
        <v>0</v>
      </c>
      <c r="BG689" s="119">
        <v>0</v>
      </c>
      <c r="BH689" s="119">
        <v>23.1</v>
      </c>
      <c r="BI689" s="119" t="s">
        <v>55</v>
      </c>
      <c r="BJ689" s="119" t="s">
        <v>55</v>
      </c>
      <c r="BK689" s="119" t="s">
        <v>55</v>
      </c>
      <c r="BL689" s="119">
        <v>0</v>
      </c>
      <c r="BM689" s="119" t="s">
        <v>544</v>
      </c>
    </row>
    <row r="690" spans="1:65" s="119" customFormat="1" ht="11.4" x14ac:dyDescent="0.2">
      <c r="A690" s="119" t="s">
        <v>141</v>
      </c>
      <c r="B690" s="119">
        <v>5</v>
      </c>
      <c r="C690" s="119">
        <v>1</v>
      </c>
      <c r="D690" s="119">
        <v>3</v>
      </c>
      <c r="E690" s="119">
        <v>0</v>
      </c>
      <c r="F690" s="119">
        <v>1</v>
      </c>
      <c r="G690" s="119">
        <v>0</v>
      </c>
      <c r="H690" s="119">
        <v>0</v>
      </c>
      <c r="I690" s="119">
        <v>0</v>
      </c>
      <c r="J690" s="119">
        <v>0</v>
      </c>
      <c r="K690" s="119">
        <v>0</v>
      </c>
      <c r="L690" s="119">
        <v>0</v>
      </c>
      <c r="M690" s="119">
        <v>0</v>
      </c>
      <c r="N690" s="119">
        <v>0</v>
      </c>
      <c r="O690" s="119">
        <v>20</v>
      </c>
      <c r="P690" s="119">
        <v>60</v>
      </c>
      <c r="Q690" s="119">
        <v>0</v>
      </c>
      <c r="R690" s="119">
        <v>20</v>
      </c>
      <c r="S690" s="119">
        <v>0</v>
      </c>
      <c r="T690" s="119">
        <v>0</v>
      </c>
      <c r="U690" s="119">
        <v>0</v>
      </c>
      <c r="V690" s="119">
        <v>0</v>
      </c>
      <c r="W690" s="119">
        <v>0</v>
      </c>
      <c r="X690" s="119">
        <v>0</v>
      </c>
      <c r="Y690" s="119">
        <v>0</v>
      </c>
      <c r="Z690" s="119">
        <v>0</v>
      </c>
      <c r="AA690" s="119" t="s">
        <v>538</v>
      </c>
      <c r="AB690" s="119" t="s">
        <v>132</v>
      </c>
      <c r="AC690" s="119" t="s">
        <v>56</v>
      </c>
      <c r="AD690" s="119" t="s">
        <v>177</v>
      </c>
      <c r="AE690" s="119" t="s">
        <v>56</v>
      </c>
      <c r="AF690" s="119" t="s">
        <v>56</v>
      </c>
      <c r="AG690" s="119" t="s">
        <v>56</v>
      </c>
      <c r="AH690" s="119" t="s">
        <v>56</v>
      </c>
      <c r="AI690" s="119" t="s">
        <v>56</v>
      </c>
      <c r="AJ690" s="119" t="s">
        <v>56</v>
      </c>
      <c r="AK690" s="119" t="s">
        <v>56</v>
      </c>
      <c r="AL690" s="119" t="s">
        <v>56</v>
      </c>
      <c r="AM690" s="119">
        <v>0</v>
      </c>
      <c r="AN690" s="119">
        <v>1</v>
      </c>
      <c r="AO690" s="119">
        <v>0</v>
      </c>
      <c r="AP690" s="119">
        <v>3</v>
      </c>
      <c r="AQ690" s="119">
        <v>1</v>
      </c>
      <c r="AR690" s="119">
        <v>0</v>
      </c>
      <c r="AS690" s="119">
        <v>0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119">
        <v>0</v>
      </c>
      <c r="AZ690" s="119">
        <v>0</v>
      </c>
      <c r="BA690" s="119">
        <v>0</v>
      </c>
      <c r="BB690" s="119">
        <v>0</v>
      </c>
      <c r="BC690" s="119">
        <v>0</v>
      </c>
      <c r="BD690" s="119">
        <v>0</v>
      </c>
      <c r="BE690" s="119">
        <v>0</v>
      </c>
      <c r="BF690" s="119">
        <v>0</v>
      </c>
      <c r="BG690" s="119">
        <v>0</v>
      </c>
      <c r="BH690" s="119">
        <v>17.100000000000001</v>
      </c>
      <c r="BI690" s="119" t="s">
        <v>55</v>
      </c>
      <c r="BJ690" s="119" t="s">
        <v>55</v>
      </c>
      <c r="BK690" s="119" t="s">
        <v>55</v>
      </c>
      <c r="BL690" s="119">
        <v>0</v>
      </c>
      <c r="BM690" s="119" t="s">
        <v>545</v>
      </c>
    </row>
    <row r="691" spans="1:65" s="119" customFormat="1" ht="11.4" x14ac:dyDescent="0.2">
      <c r="A691" s="119" t="s">
        <v>143</v>
      </c>
      <c r="B691" s="119">
        <v>5</v>
      </c>
      <c r="C691" s="119">
        <v>0</v>
      </c>
      <c r="D691" s="119">
        <v>5</v>
      </c>
      <c r="E691" s="119">
        <v>0</v>
      </c>
      <c r="F691" s="119">
        <v>0</v>
      </c>
      <c r="G691" s="119">
        <v>0</v>
      </c>
      <c r="H691" s="119">
        <v>0</v>
      </c>
      <c r="I691" s="119">
        <v>0</v>
      </c>
      <c r="J691" s="119">
        <v>0</v>
      </c>
      <c r="K691" s="119">
        <v>0</v>
      </c>
      <c r="L691" s="119">
        <v>0</v>
      </c>
      <c r="M691" s="119">
        <v>0</v>
      </c>
      <c r="N691" s="119">
        <v>0</v>
      </c>
      <c r="O691" s="119">
        <v>0</v>
      </c>
      <c r="P691" s="119">
        <v>100</v>
      </c>
      <c r="Q691" s="119">
        <v>0</v>
      </c>
      <c r="R691" s="119">
        <v>0</v>
      </c>
      <c r="S691" s="119">
        <v>0</v>
      </c>
      <c r="T691" s="119">
        <v>0</v>
      </c>
      <c r="U691" s="119">
        <v>0</v>
      </c>
      <c r="V691" s="119">
        <v>0</v>
      </c>
      <c r="W691" s="119">
        <v>0</v>
      </c>
      <c r="X691" s="119">
        <v>0</v>
      </c>
      <c r="Y691" s="119">
        <v>0</v>
      </c>
      <c r="Z691" s="119">
        <v>0</v>
      </c>
      <c r="AA691" s="119" t="s">
        <v>56</v>
      </c>
      <c r="AB691" s="119" t="s">
        <v>513</v>
      </c>
      <c r="AC691" s="119" t="s">
        <v>56</v>
      </c>
      <c r="AD691" s="119" t="s">
        <v>56</v>
      </c>
      <c r="AE691" s="119" t="s">
        <v>56</v>
      </c>
      <c r="AF691" s="119" t="s">
        <v>56</v>
      </c>
      <c r="AG691" s="119" t="s">
        <v>56</v>
      </c>
      <c r="AH691" s="119" t="s">
        <v>56</v>
      </c>
      <c r="AI691" s="119" t="s">
        <v>56</v>
      </c>
      <c r="AJ691" s="119" t="s">
        <v>56</v>
      </c>
      <c r="AK691" s="119" t="s">
        <v>56</v>
      </c>
      <c r="AL691" s="119" t="s">
        <v>56</v>
      </c>
      <c r="AM691" s="119">
        <v>0</v>
      </c>
      <c r="AN691" s="119">
        <v>0</v>
      </c>
      <c r="AO691" s="119">
        <v>3</v>
      </c>
      <c r="AP691" s="119">
        <v>2</v>
      </c>
      <c r="AQ691" s="119">
        <v>0</v>
      </c>
      <c r="AR691" s="119">
        <v>0</v>
      </c>
      <c r="AS691" s="119">
        <v>0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119">
        <v>0</v>
      </c>
      <c r="AZ691" s="119">
        <v>0</v>
      </c>
      <c r="BA691" s="119">
        <v>0</v>
      </c>
      <c r="BB691" s="119">
        <v>0</v>
      </c>
      <c r="BC691" s="119">
        <v>0</v>
      </c>
      <c r="BD691" s="119">
        <v>0</v>
      </c>
      <c r="BE691" s="119">
        <v>0</v>
      </c>
      <c r="BF691" s="119">
        <v>0</v>
      </c>
      <c r="BG691" s="119">
        <v>0</v>
      </c>
      <c r="BH691" s="119">
        <v>14.4</v>
      </c>
      <c r="BI691" s="119" t="s">
        <v>55</v>
      </c>
      <c r="BJ691" s="119" t="s">
        <v>55</v>
      </c>
      <c r="BK691" s="119" t="s">
        <v>55</v>
      </c>
      <c r="BL691" s="119">
        <v>0</v>
      </c>
      <c r="BM691" s="119" t="s">
        <v>544</v>
      </c>
    </row>
    <row r="692" spans="1:65" s="119" customFormat="1" ht="11.4" x14ac:dyDescent="0.2">
      <c r="A692" s="119" t="s">
        <v>143</v>
      </c>
      <c r="B692" s="119">
        <v>5</v>
      </c>
      <c r="C692" s="119">
        <v>1</v>
      </c>
      <c r="D692" s="119">
        <v>4</v>
      </c>
      <c r="E692" s="119">
        <v>0</v>
      </c>
      <c r="F692" s="119">
        <v>0</v>
      </c>
      <c r="G692" s="119">
        <v>0</v>
      </c>
      <c r="H692" s="119">
        <v>0</v>
      </c>
      <c r="I692" s="119">
        <v>0</v>
      </c>
      <c r="J692" s="119">
        <v>0</v>
      </c>
      <c r="K692" s="119">
        <v>0</v>
      </c>
      <c r="L692" s="119">
        <v>0</v>
      </c>
      <c r="M692" s="119">
        <v>0</v>
      </c>
      <c r="N692" s="119">
        <v>0</v>
      </c>
      <c r="O692" s="119">
        <v>20</v>
      </c>
      <c r="P692" s="119">
        <v>80</v>
      </c>
      <c r="Q692" s="119">
        <v>0</v>
      </c>
      <c r="R692" s="119">
        <v>0</v>
      </c>
      <c r="S692" s="119">
        <v>0</v>
      </c>
      <c r="T692" s="119">
        <v>0</v>
      </c>
      <c r="U692" s="119">
        <v>0</v>
      </c>
      <c r="V692" s="119">
        <v>0</v>
      </c>
      <c r="W692" s="119">
        <v>0</v>
      </c>
      <c r="X692" s="119">
        <v>0</v>
      </c>
      <c r="Y692" s="119">
        <v>0</v>
      </c>
      <c r="Z692" s="119">
        <v>0</v>
      </c>
      <c r="AA692" s="119" t="s">
        <v>589</v>
      </c>
      <c r="AB692" s="119" t="s">
        <v>506</v>
      </c>
      <c r="AC692" s="119" t="s">
        <v>56</v>
      </c>
      <c r="AD692" s="119" t="s">
        <v>56</v>
      </c>
      <c r="AE692" s="119" t="s">
        <v>56</v>
      </c>
      <c r="AF692" s="119" t="s">
        <v>56</v>
      </c>
      <c r="AG692" s="119" t="s">
        <v>56</v>
      </c>
      <c r="AH692" s="119" t="s">
        <v>56</v>
      </c>
      <c r="AI692" s="119" t="s">
        <v>56</v>
      </c>
      <c r="AJ692" s="119" t="s">
        <v>56</v>
      </c>
      <c r="AK692" s="119" t="s">
        <v>56</v>
      </c>
      <c r="AL692" s="119" t="s">
        <v>56</v>
      </c>
      <c r="AM692" s="119">
        <v>0</v>
      </c>
      <c r="AN692" s="119">
        <v>2</v>
      </c>
      <c r="AO692" s="119">
        <v>2</v>
      </c>
      <c r="AP692" s="119">
        <v>1</v>
      </c>
      <c r="AQ692" s="119">
        <v>0</v>
      </c>
      <c r="AR692" s="119">
        <v>0</v>
      </c>
      <c r="AS692" s="119">
        <v>0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119">
        <v>0</v>
      </c>
      <c r="AZ692" s="119">
        <v>0</v>
      </c>
      <c r="BA692" s="119">
        <v>0</v>
      </c>
      <c r="BB692" s="119">
        <v>0</v>
      </c>
      <c r="BC692" s="119">
        <v>0</v>
      </c>
      <c r="BD692" s="119">
        <v>0</v>
      </c>
      <c r="BE692" s="119">
        <v>0</v>
      </c>
      <c r="BF692" s="119">
        <v>0</v>
      </c>
      <c r="BG692" s="119">
        <v>0</v>
      </c>
      <c r="BH692" s="119">
        <v>12.4</v>
      </c>
      <c r="BI692" s="119" t="s">
        <v>55</v>
      </c>
      <c r="BJ692" s="119" t="s">
        <v>55</v>
      </c>
      <c r="BK692" s="119" t="s">
        <v>55</v>
      </c>
      <c r="BL692" s="119">
        <v>0</v>
      </c>
      <c r="BM692" s="119" t="s">
        <v>545</v>
      </c>
    </row>
    <row r="693" spans="1:65" s="119" customFormat="1" ht="11.4" x14ac:dyDescent="0.2">
      <c r="A693" s="119" t="s">
        <v>144</v>
      </c>
      <c r="B693" s="119">
        <v>2</v>
      </c>
      <c r="C693" s="119">
        <v>0</v>
      </c>
      <c r="D693" s="119">
        <v>2</v>
      </c>
      <c r="E693" s="119">
        <v>0</v>
      </c>
      <c r="F693" s="119">
        <v>0</v>
      </c>
      <c r="G693" s="119">
        <v>0</v>
      </c>
      <c r="H693" s="119">
        <v>0</v>
      </c>
      <c r="I693" s="119">
        <v>0</v>
      </c>
      <c r="J693" s="119">
        <v>0</v>
      </c>
      <c r="K693" s="119">
        <v>0</v>
      </c>
      <c r="L693" s="119">
        <v>0</v>
      </c>
      <c r="M693" s="119">
        <v>0</v>
      </c>
      <c r="N693" s="119">
        <v>0</v>
      </c>
      <c r="O693" s="119">
        <v>0</v>
      </c>
      <c r="P693" s="119">
        <v>100</v>
      </c>
      <c r="Q693" s="119">
        <v>0</v>
      </c>
      <c r="R693" s="119">
        <v>0</v>
      </c>
      <c r="S693" s="119">
        <v>0</v>
      </c>
      <c r="T693" s="119">
        <v>0</v>
      </c>
      <c r="U693" s="119">
        <v>0</v>
      </c>
      <c r="V693" s="119">
        <v>0</v>
      </c>
      <c r="W693" s="119">
        <v>0</v>
      </c>
      <c r="X693" s="119">
        <v>0</v>
      </c>
      <c r="Y693" s="119">
        <v>0</v>
      </c>
      <c r="Z693" s="119">
        <v>0</v>
      </c>
      <c r="AA693" s="119" t="s">
        <v>56</v>
      </c>
      <c r="AB693" s="119" t="s">
        <v>189</v>
      </c>
      <c r="AC693" s="119" t="s">
        <v>56</v>
      </c>
      <c r="AD693" s="119" t="s">
        <v>56</v>
      </c>
      <c r="AE693" s="119" t="s">
        <v>56</v>
      </c>
      <c r="AF693" s="119" t="s">
        <v>56</v>
      </c>
      <c r="AG693" s="119" t="s">
        <v>56</v>
      </c>
      <c r="AH693" s="119" t="s">
        <v>56</v>
      </c>
      <c r="AI693" s="119" t="s">
        <v>56</v>
      </c>
      <c r="AJ693" s="119" t="s">
        <v>56</v>
      </c>
      <c r="AK693" s="119" t="s">
        <v>56</v>
      </c>
      <c r="AL693" s="119" t="s">
        <v>56</v>
      </c>
      <c r="AM693" s="119">
        <v>0</v>
      </c>
      <c r="AN693" s="119">
        <v>0</v>
      </c>
      <c r="AO693" s="119">
        <v>1</v>
      </c>
      <c r="AP693" s="119">
        <v>1</v>
      </c>
      <c r="AQ693" s="119">
        <v>0</v>
      </c>
      <c r="AR693" s="119">
        <v>0</v>
      </c>
      <c r="AS693" s="119">
        <v>0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119">
        <v>0</v>
      </c>
      <c r="AZ693" s="119">
        <v>0</v>
      </c>
      <c r="BA693" s="119">
        <v>0</v>
      </c>
      <c r="BB693" s="119">
        <v>0</v>
      </c>
      <c r="BC693" s="119">
        <v>0</v>
      </c>
      <c r="BD693" s="119">
        <v>0</v>
      </c>
      <c r="BE693" s="119">
        <v>0</v>
      </c>
      <c r="BF693" s="119">
        <v>0</v>
      </c>
      <c r="BG693" s="119">
        <v>0</v>
      </c>
      <c r="BH693" s="119">
        <v>16.3</v>
      </c>
      <c r="BI693" s="119" t="s">
        <v>55</v>
      </c>
      <c r="BJ693" s="119" t="s">
        <v>55</v>
      </c>
      <c r="BK693" s="119" t="s">
        <v>55</v>
      </c>
      <c r="BL693" s="119">
        <v>0</v>
      </c>
      <c r="BM693" s="119" t="s">
        <v>544</v>
      </c>
    </row>
    <row r="694" spans="1:65" s="119" customFormat="1" ht="11.4" x14ac:dyDescent="0.2">
      <c r="A694" s="119" t="s">
        <v>144</v>
      </c>
      <c r="B694" s="119">
        <v>1</v>
      </c>
      <c r="C694" s="119">
        <v>1</v>
      </c>
      <c r="D694" s="119">
        <v>0</v>
      </c>
      <c r="E694" s="119">
        <v>0</v>
      </c>
      <c r="F694" s="119">
        <v>0</v>
      </c>
      <c r="G694" s="119">
        <v>0</v>
      </c>
      <c r="H694" s="119">
        <v>0</v>
      </c>
      <c r="I694" s="119">
        <v>0</v>
      </c>
      <c r="J694" s="119">
        <v>0</v>
      </c>
      <c r="K694" s="119">
        <v>0</v>
      </c>
      <c r="L694" s="119">
        <v>0</v>
      </c>
      <c r="M694" s="119">
        <v>0</v>
      </c>
      <c r="N694" s="119">
        <v>0</v>
      </c>
      <c r="O694" s="119">
        <v>100</v>
      </c>
      <c r="P694" s="119">
        <v>0</v>
      </c>
      <c r="Q694" s="119">
        <v>0</v>
      </c>
      <c r="R694" s="119">
        <v>0</v>
      </c>
      <c r="S694" s="119">
        <v>0</v>
      </c>
      <c r="T694" s="119">
        <v>0</v>
      </c>
      <c r="U694" s="119">
        <v>0</v>
      </c>
      <c r="V694" s="119">
        <v>0</v>
      </c>
      <c r="W694" s="119">
        <v>0</v>
      </c>
      <c r="X694" s="119">
        <v>0</v>
      </c>
      <c r="Y694" s="119">
        <v>0</v>
      </c>
      <c r="Z694" s="119">
        <v>0</v>
      </c>
      <c r="AA694" s="119" t="s">
        <v>523</v>
      </c>
      <c r="AB694" s="119" t="s">
        <v>56</v>
      </c>
      <c r="AC694" s="119" t="s">
        <v>56</v>
      </c>
      <c r="AD694" s="119" t="s">
        <v>56</v>
      </c>
      <c r="AE694" s="119" t="s">
        <v>56</v>
      </c>
      <c r="AF694" s="119" t="s">
        <v>56</v>
      </c>
      <c r="AG694" s="119" t="s">
        <v>56</v>
      </c>
      <c r="AH694" s="119" t="s">
        <v>56</v>
      </c>
      <c r="AI694" s="119" t="s">
        <v>56</v>
      </c>
      <c r="AJ694" s="119" t="s">
        <v>56</v>
      </c>
      <c r="AK694" s="119" t="s">
        <v>56</v>
      </c>
      <c r="AL694" s="119" t="s">
        <v>56</v>
      </c>
      <c r="AM694" s="119">
        <v>0</v>
      </c>
      <c r="AN694" s="119">
        <v>0</v>
      </c>
      <c r="AO694" s="119">
        <v>1</v>
      </c>
      <c r="AP694" s="119">
        <v>0</v>
      </c>
      <c r="AQ694" s="119">
        <v>0</v>
      </c>
      <c r="AR694" s="119">
        <v>0</v>
      </c>
      <c r="AS694" s="119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119">
        <v>0</v>
      </c>
      <c r="AZ694" s="119">
        <v>0</v>
      </c>
      <c r="BA694" s="119">
        <v>0</v>
      </c>
      <c r="BB694" s="119">
        <v>0</v>
      </c>
      <c r="BC694" s="119">
        <v>0</v>
      </c>
      <c r="BD694" s="119">
        <v>0</v>
      </c>
      <c r="BE694" s="119">
        <v>0</v>
      </c>
      <c r="BF694" s="119">
        <v>0</v>
      </c>
      <c r="BG694" s="119">
        <v>0</v>
      </c>
      <c r="BH694" s="119">
        <v>11.7</v>
      </c>
      <c r="BI694" s="119" t="s">
        <v>55</v>
      </c>
      <c r="BJ694" s="119" t="s">
        <v>55</v>
      </c>
      <c r="BK694" s="119" t="s">
        <v>55</v>
      </c>
      <c r="BL694" s="119">
        <v>0</v>
      </c>
      <c r="BM694" s="119" t="s">
        <v>545</v>
      </c>
    </row>
    <row r="695" spans="1:65" s="119" customFormat="1" ht="11.4" x14ac:dyDescent="0.2">
      <c r="A695" s="119" t="s">
        <v>145</v>
      </c>
      <c r="B695" s="119">
        <v>6</v>
      </c>
      <c r="C695" s="119">
        <v>0</v>
      </c>
      <c r="D695" s="119">
        <v>6</v>
      </c>
      <c r="E695" s="119">
        <v>0</v>
      </c>
      <c r="F695" s="119">
        <v>0</v>
      </c>
      <c r="G695" s="119">
        <v>0</v>
      </c>
      <c r="H695" s="119">
        <v>0</v>
      </c>
      <c r="I695" s="119">
        <v>0</v>
      </c>
      <c r="J695" s="119">
        <v>0</v>
      </c>
      <c r="K695" s="119">
        <v>0</v>
      </c>
      <c r="L695" s="119">
        <v>0</v>
      </c>
      <c r="M695" s="119">
        <v>0</v>
      </c>
      <c r="N695" s="119">
        <v>0</v>
      </c>
      <c r="O695" s="119">
        <v>0</v>
      </c>
      <c r="P695" s="119">
        <v>100</v>
      </c>
      <c r="Q695" s="119">
        <v>0</v>
      </c>
      <c r="R695" s="119">
        <v>0</v>
      </c>
      <c r="S695" s="119">
        <v>0</v>
      </c>
      <c r="T695" s="119">
        <v>0</v>
      </c>
      <c r="U695" s="119">
        <v>0</v>
      </c>
      <c r="V695" s="119">
        <v>0</v>
      </c>
      <c r="W695" s="119">
        <v>0</v>
      </c>
      <c r="X695" s="119">
        <v>0</v>
      </c>
      <c r="Y695" s="119">
        <v>0</v>
      </c>
      <c r="Z695" s="119">
        <v>0</v>
      </c>
      <c r="AA695" s="119" t="s">
        <v>56</v>
      </c>
      <c r="AB695" s="119" t="s">
        <v>493</v>
      </c>
      <c r="AC695" s="119" t="s">
        <v>56</v>
      </c>
      <c r="AD695" s="119" t="s">
        <v>56</v>
      </c>
      <c r="AE695" s="119" t="s">
        <v>56</v>
      </c>
      <c r="AF695" s="119" t="s">
        <v>56</v>
      </c>
      <c r="AG695" s="119" t="s">
        <v>56</v>
      </c>
      <c r="AH695" s="119" t="s">
        <v>56</v>
      </c>
      <c r="AI695" s="119" t="s">
        <v>56</v>
      </c>
      <c r="AJ695" s="119" t="s">
        <v>56</v>
      </c>
      <c r="AK695" s="119" t="s">
        <v>56</v>
      </c>
      <c r="AL695" s="119" t="s">
        <v>56</v>
      </c>
      <c r="AM695" s="119">
        <v>0</v>
      </c>
      <c r="AN695" s="119">
        <v>0</v>
      </c>
      <c r="AO695" s="119">
        <v>2</v>
      </c>
      <c r="AP695" s="119">
        <v>3</v>
      </c>
      <c r="AQ695" s="119">
        <v>1</v>
      </c>
      <c r="AR695" s="119">
        <v>0</v>
      </c>
      <c r="AS695" s="119">
        <v>0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119">
        <v>0</v>
      </c>
      <c r="AZ695" s="119">
        <v>0</v>
      </c>
      <c r="BA695" s="119">
        <v>0</v>
      </c>
      <c r="BB695" s="119">
        <v>0</v>
      </c>
      <c r="BC695" s="119">
        <v>0</v>
      </c>
      <c r="BD695" s="119">
        <v>0</v>
      </c>
      <c r="BE695" s="119">
        <v>0</v>
      </c>
      <c r="BF695" s="119">
        <v>0</v>
      </c>
      <c r="BG695" s="119">
        <v>0</v>
      </c>
      <c r="BH695" s="119">
        <v>16.7</v>
      </c>
      <c r="BI695" s="119" t="s">
        <v>55</v>
      </c>
      <c r="BJ695" s="119" t="s">
        <v>55</v>
      </c>
      <c r="BK695" s="119" t="s">
        <v>55</v>
      </c>
      <c r="BL695" s="119">
        <v>0</v>
      </c>
      <c r="BM695" s="119" t="s">
        <v>544</v>
      </c>
    </row>
    <row r="696" spans="1:65" s="119" customFormat="1" ht="11.4" x14ac:dyDescent="0.2">
      <c r="A696" s="119" t="s">
        <v>145</v>
      </c>
      <c r="B696" s="119">
        <v>4</v>
      </c>
      <c r="C696" s="119">
        <v>3</v>
      </c>
      <c r="D696" s="119">
        <v>1</v>
      </c>
      <c r="E696" s="119">
        <v>0</v>
      </c>
      <c r="F696" s="119">
        <v>0</v>
      </c>
      <c r="G696" s="119">
        <v>0</v>
      </c>
      <c r="H696" s="119">
        <v>0</v>
      </c>
      <c r="I696" s="119">
        <v>0</v>
      </c>
      <c r="J696" s="119">
        <v>0</v>
      </c>
      <c r="K696" s="119">
        <v>0</v>
      </c>
      <c r="L696" s="119">
        <v>0</v>
      </c>
      <c r="M696" s="119">
        <v>0</v>
      </c>
      <c r="N696" s="119">
        <v>0</v>
      </c>
      <c r="O696" s="119">
        <v>75</v>
      </c>
      <c r="P696" s="119">
        <v>25</v>
      </c>
      <c r="Q696" s="119">
        <v>0</v>
      </c>
      <c r="R696" s="119">
        <v>0</v>
      </c>
      <c r="S696" s="119">
        <v>0</v>
      </c>
      <c r="T696" s="119">
        <v>0</v>
      </c>
      <c r="U696" s="119">
        <v>0</v>
      </c>
      <c r="V696" s="119">
        <v>0</v>
      </c>
      <c r="W696" s="119">
        <v>0</v>
      </c>
      <c r="X696" s="119">
        <v>0</v>
      </c>
      <c r="Y696" s="119">
        <v>0</v>
      </c>
      <c r="Z696" s="119">
        <v>0</v>
      </c>
      <c r="AA696" s="119" t="s">
        <v>625</v>
      </c>
      <c r="AB696" s="119" t="s">
        <v>472</v>
      </c>
      <c r="AC696" s="119" t="s">
        <v>56</v>
      </c>
      <c r="AD696" s="119" t="s">
        <v>56</v>
      </c>
      <c r="AE696" s="119" t="s">
        <v>56</v>
      </c>
      <c r="AF696" s="119" t="s">
        <v>56</v>
      </c>
      <c r="AG696" s="119" t="s">
        <v>56</v>
      </c>
      <c r="AH696" s="119" t="s">
        <v>56</v>
      </c>
      <c r="AI696" s="119" t="s">
        <v>56</v>
      </c>
      <c r="AJ696" s="119" t="s">
        <v>56</v>
      </c>
      <c r="AK696" s="119" t="s">
        <v>56</v>
      </c>
      <c r="AL696" s="119" t="s">
        <v>56</v>
      </c>
      <c r="AM696" s="119">
        <v>0</v>
      </c>
      <c r="AN696" s="119">
        <v>1</v>
      </c>
      <c r="AO696" s="119">
        <v>2</v>
      </c>
      <c r="AP696" s="119">
        <v>0</v>
      </c>
      <c r="AQ696" s="119">
        <v>0</v>
      </c>
      <c r="AR696" s="119">
        <v>1</v>
      </c>
      <c r="AS696" s="119">
        <v>0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119">
        <v>0</v>
      </c>
      <c r="AZ696" s="119">
        <v>0</v>
      </c>
      <c r="BA696" s="119">
        <v>0</v>
      </c>
      <c r="BB696" s="119">
        <v>0</v>
      </c>
      <c r="BC696" s="119">
        <v>0</v>
      </c>
      <c r="BD696" s="119">
        <v>0</v>
      </c>
      <c r="BE696" s="119">
        <v>0</v>
      </c>
      <c r="BF696" s="119">
        <v>0</v>
      </c>
      <c r="BG696" s="119">
        <v>0</v>
      </c>
      <c r="BH696" s="119">
        <v>13.5</v>
      </c>
      <c r="BI696" s="119" t="s">
        <v>55</v>
      </c>
      <c r="BJ696" s="119" t="s">
        <v>55</v>
      </c>
      <c r="BK696" s="119" t="s">
        <v>55</v>
      </c>
      <c r="BL696" s="119">
        <v>0</v>
      </c>
      <c r="BM696" s="119" t="s">
        <v>545</v>
      </c>
    </row>
    <row r="697" spans="1:65" s="119" customFormat="1" ht="11.4" x14ac:dyDescent="0.2">
      <c r="A697" s="119" t="s">
        <v>146</v>
      </c>
      <c r="B697" s="119">
        <v>3</v>
      </c>
      <c r="C697" s="119">
        <v>0</v>
      </c>
      <c r="D697" s="119">
        <v>2</v>
      </c>
      <c r="E697" s="119">
        <v>0</v>
      </c>
      <c r="F697" s="119">
        <v>1</v>
      </c>
      <c r="G697" s="119">
        <v>0</v>
      </c>
      <c r="H697" s="119">
        <v>0</v>
      </c>
      <c r="I697" s="119">
        <v>0</v>
      </c>
      <c r="J697" s="119">
        <v>0</v>
      </c>
      <c r="K697" s="119">
        <v>0</v>
      </c>
      <c r="L697" s="119">
        <v>0</v>
      </c>
      <c r="M697" s="119">
        <v>0</v>
      </c>
      <c r="N697" s="119">
        <v>0</v>
      </c>
      <c r="O697" s="119">
        <v>0</v>
      </c>
      <c r="P697" s="119">
        <v>66.67</v>
      </c>
      <c r="Q697" s="119">
        <v>0</v>
      </c>
      <c r="R697" s="119">
        <v>33.33</v>
      </c>
      <c r="S697" s="119">
        <v>0</v>
      </c>
      <c r="T697" s="119">
        <v>0</v>
      </c>
      <c r="U697" s="119">
        <v>0</v>
      </c>
      <c r="V697" s="119">
        <v>0</v>
      </c>
      <c r="W697" s="119">
        <v>0</v>
      </c>
      <c r="X697" s="119">
        <v>0</v>
      </c>
      <c r="Y697" s="119">
        <v>0</v>
      </c>
      <c r="Z697" s="119">
        <v>0</v>
      </c>
      <c r="AA697" s="119" t="s">
        <v>56</v>
      </c>
      <c r="AB697" s="119" t="s">
        <v>159</v>
      </c>
      <c r="AC697" s="119" t="s">
        <v>56</v>
      </c>
      <c r="AD697" s="119" t="s">
        <v>489</v>
      </c>
      <c r="AE697" s="119" t="s">
        <v>56</v>
      </c>
      <c r="AF697" s="119" t="s">
        <v>56</v>
      </c>
      <c r="AG697" s="119" t="s">
        <v>56</v>
      </c>
      <c r="AH697" s="119" t="s">
        <v>56</v>
      </c>
      <c r="AI697" s="119" t="s">
        <v>56</v>
      </c>
      <c r="AJ697" s="119" t="s">
        <v>56</v>
      </c>
      <c r="AK697" s="119" t="s">
        <v>56</v>
      </c>
      <c r="AL697" s="119" t="s">
        <v>56</v>
      </c>
      <c r="AM697" s="119">
        <v>0</v>
      </c>
      <c r="AN697" s="119">
        <v>0</v>
      </c>
      <c r="AO697" s="119">
        <v>0</v>
      </c>
      <c r="AP697" s="119">
        <v>0</v>
      </c>
      <c r="AQ697" s="119">
        <v>3</v>
      </c>
      <c r="AR697" s="119">
        <v>0</v>
      </c>
      <c r="AS697" s="119">
        <v>0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119">
        <v>0</v>
      </c>
      <c r="AZ697" s="119">
        <v>0</v>
      </c>
      <c r="BA697" s="119">
        <v>0</v>
      </c>
      <c r="BB697" s="119">
        <v>0</v>
      </c>
      <c r="BC697" s="119">
        <v>0</v>
      </c>
      <c r="BD697" s="119">
        <v>0</v>
      </c>
      <c r="BE697" s="119">
        <v>0</v>
      </c>
      <c r="BF697" s="119">
        <v>0</v>
      </c>
      <c r="BG697" s="119">
        <v>0</v>
      </c>
      <c r="BH697" s="119">
        <v>21</v>
      </c>
      <c r="BI697" s="119" t="s">
        <v>55</v>
      </c>
      <c r="BJ697" s="119" t="s">
        <v>55</v>
      </c>
      <c r="BK697" s="119" t="s">
        <v>55</v>
      </c>
      <c r="BL697" s="119">
        <v>0</v>
      </c>
      <c r="BM697" s="119" t="s">
        <v>544</v>
      </c>
    </row>
    <row r="698" spans="1:65" s="119" customFormat="1" ht="11.4" x14ac:dyDescent="0.2">
      <c r="A698" s="119" t="s">
        <v>146</v>
      </c>
      <c r="B698" s="119">
        <v>4</v>
      </c>
      <c r="C698" s="119">
        <v>2</v>
      </c>
      <c r="D698" s="119">
        <v>2</v>
      </c>
      <c r="E698" s="119">
        <v>0</v>
      </c>
      <c r="F698" s="119">
        <v>0</v>
      </c>
      <c r="G698" s="119">
        <v>0</v>
      </c>
      <c r="H698" s="119">
        <v>0</v>
      </c>
      <c r="I698" s="119">
        <v>0</v>
      </c>
      <c r="J698" s="119">
        <v>0</v>
      </c>
      <c r="K698" s="119">
        <v>0</v>
      </c>
      <c r="L698" s="119">
        <v>0</v>
      </c>
      <c r="M698" s="119">
        <v>0</v>
      </c>
      <c r="N698" s="119">
        <v>0</v>
      </c>
      <c r="O698" s="119">
        <v>50</v>
      </c>
      <c r="P698" s="119">
        <v>50</v>
      </c>
      <c r="Q698" s="119">
        <v>0</v>
      </c>
      <c r="R698" s="119">
        <v>0</v>
      </c>
      <c r="S698" s="119">
        <v>0</v>
      </c>
      <c r="T698" s="119">
        <v>0</v>
      </c>
      <c r="U698" s="119">
        <v>0</v>
      </c>
      <c r="V698" s="119">
        <v>0</v>
      </c>
      <c r="W698" s="119">
        <v>0</v>
      </c>
      <c r="X698" s="119">
        <v>0</v>
      </c>
      <c r="Y698" s="119">
        <v>0</v>
      </c>
      <c r="Z698" s="119">
        <v>0</v>
      </c>
      <c r="AA698" s="119" t="s">
        <v>631</v>
      </c>
      <c r="AB698" s="119" t="s">
        <v>184</v>
      </c>
      <c r="AC698" s="119" t="s">
        <v>56</v>
      </c>
      <c r="AD698" s="119" t="s">
        <v>56</v>
      </c>
      <c r="AE698" s="119" t="s">
        <v>56</v>
      </c>
      <c r="AF698" s="119" t="s">
        <v>56</v>
      </c>
      <c r="AG698" s="119" t="s">
        <v>56</v>
      </c>
      <c r="AH698" s="119" t="s">
        <v>56</v>
      </c>
      <c r="AI698" s="119" t="s">
        <v>56</v>
      </c>
      <c r="AJ698" s="119" t="s">
        <v>56</v>
      </c>
      <c r="AK698" s="119" t="s">
        <v>56</v>
      </c>
      <c r="AL698" s="119" t="s">
        <v>56</v>
      </c>
      <c r="AM698" s="119">
        <v>0</v>
      </c>
      <c r="AN698" s="119">
        <v>2</v>
      </c>
      <c r="AO698" s="119">
        <v>1</v>
      </c>
      <c r="AP698" s="119">
        <v>1</v>
      </c>
      <c r="AQ698" s="119">
        <v>0</v>
      </c>
      <c r="AR698" s="119">
        <v>0</v>
      </c>
      <c r="AS698" s="119">
        <v>0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119">
        <v>0</v>
      </c>
      <c r="AZ698" s="119">
        <v>0</v>
      </c>
      <c r="BA698" s="119">
        <v>0</v>
      </c>
      <c r="BB698" s="119">
        <v>0</v>
      </c>
      <c r="BC698" s="119">
        <v>0</v>
      </c>
      <c r="BD698" s="119">
        <v>0</v>
      </c>
      <c r="BE698" s="119">
        <v>0</v>
      </c>
      <c r="BF698" s="119">
        <v>0</v>
      </c>
      <c r="BG698" s="119">
        <v>0</v>
      </c>
      <c r="BH698" s="119">
        <v>11.6</v>
      </c>
      <c r="BI698" s="119" t="s">
        <v>55</v>
      </c>
      <c r="BJ698" s="119" t="s">
        <v>55</v>
      </c>
      <c r="BK698" s="119" t="s">
        <v>55</v>
      </c>
      <c r="BL698" s="119">
        <v>0</v>
      </c>
      <c r="BM698" s="119" t="s">
        <v>545</v>
      </c>
    </row>
    <row r="699" spans="1:65" s="119" customFormat="1" ht="11.4" x14ac:dyDescent="0.2">
      <c r="A699" s="119" t="s">
        <v>147</v>
      </c>
      <c r="B699" s="119">
        <v>3</v>
      </c>
      <c r="C699" s="119">
        <v>0</v>
      </c>
      <c r="D699" s="119">
        <v>3</v>
      </c>
      <c r="E699" s="119">
        <v>0</v>
      </c>
      <c r="F699" s="119">
        <v>0</v>
      </c>
      <c r="G699" s="119">
        <v>0</v>
      </c>
      <c r="H699" s="119">
        <v>0</v>
      </c>
      <c r="I699" s="119">
        <v>0</v>
      </c>
      <c r="J699" s="119">
        <v>0</v>
      </c>
      <c r="K699" s="119">
        <v>0</v>
      </c>
      <c r="L699" s="119">
        <v>0</v>
      </c>
      <c r="M699" s="119">
        <v>0</v>
      </c>
      <c r="N699" s="119">
        <v>0</v>
      </c>
      <c r="O699" s="119">
        <v>0</v>
      </c>
      <c r="P699" s="119">
        <v>100</v>
      </c>
      <c r="Q699" s="119">
        <v>0</v>
      </c>
      <c r="R699" s="119">
        <v>0</v>
      </c>
      <c r="S699" s="119">
        <v>0</v>
      </c>
      <c r="T699" s="119">
        <v>0</v>
      </c>
      <c r="U699" s="119">
        <v>0</v>
      </c>
      <c r="V699" s="119">
        <v>0</v>
      </c>
      <c r="W699" s="119">
        <v>0</v>
      </c>
      <c r="X699" s="119">
        <v>0</v>
      </c>
      <c r="Y699" s="119">
        <v>0</v>
      </c>
      <c r="Z699" s="119">
        <v>0</v>
      </c>
      <c r="AA699" s="119" t="s">
        <v>56</v>
      </c>
      <c r="AB699" s="119" t="s">
        <v>188</v>
      </c>
      <c r="AC699" s="119" t="s">
        <v>56</v>
      </c>
      <c r="AD699" s="119" t="s">
        <v>56</v>
      </c>
      <c r="AE699" s="119" t="s">
        <v>56</v>
      </c>
      <c r="AF699" s="119" t="s">
        <v>56</v>
      </c>
      <c r="AG699" s="119" t="s">
        <v>56</v>
      </c>
      <c r="AH699" s="119" t="s">
        <v>56</v>
      </c>
      <c r="AI699" s="119" t="s">
        <v>56</v>
      </c>
      <c r="AJ699" s="119" t="s">
        <v>56</v>
      </c>
      <c r="AK699" s="119" t="s">
        <v>56</v>
      </c>
      <c r="AL699" s="119" t="s">
        <v>56</v>
      </c>
      <c r="AM699" s="119">
        <v>0</v>
      </c>
      <c r="AN699" s="119">
        <v>0</v>
      </c>
      <c r="AO699" s="119">
        <v>2</v>
      </c>
      <c r="AP699" s="119">
        <v>1</v>
      </c>
      <c r="AQ699" s="119">
        <v>0</v>
      </c>
      <c r="AR699" s="119">
        <v>0</v>
      </c>
      <c r="AS699" s="119">
        <v>0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119">
        <v>0</v>
      </c>
      <c r="AZ699" s="119">
        <v>0</v>
      </c>
      <c r="BA699" s="119">
        <v>0</v>
      </c>
      <c r="BB699" s="119">
        <v>0</v>
      </c>
      <c r="BC699" s="119">
        <v>0</v>
      </c>
      <c r="BD699" s="119">
        <v>0</v>
      </c>
      <c r="BE699" s="119">
        <v>0</v>
      </c>
      <c r="BF699" s="119">
        <v>0</v>
      </c>
      <c r="BG699" s="119">
        <v>0</v>
      </c>
      <c r="BH699" s="119">
        <v>15</v>
      </c>
      <c r="BI699" s="119" t="s">
        <v>55</v>
      </c>
      <c r="BJ699" s="119" t="s">
        <v>55</v>
      </c>
      <c r="BK699" s="119" t="s">
        <v>55</v>
      </c>
      <c r="BL699" s="119">
        <v>0</v>
      </c>
      <c r="BM699" s="119" t="s">
        <v>544</v>
      </c>
    </row>
    <row r="700" spans="1:65" s="119" customFormat="1" ht="11.4" x14ac:dyDescent="0.2">
      <c r="A700" s="119" t="s">
        <v>147</v>
      </c>
      <c r="B700" s="119">
        <v>4</v>
      </c>
      <c r="C700" s="119">
        <v>0</v>
      </c>
      <c r="D700" s="119">
        <v>4</v>
      </c>
      <c r="E700" s="119">
        <v>0</v>
      </c>
      <c r="F700" s="119">
        <v>0</v>
      </c>
      <c r="G700" s="119">
        <v>0</v>
      </c>
      <c r="H700" s="119">
        <v>0</v>
      </c>
      <c r="I700" s="119">
        <v>0</v>
      </c>
      <c r="J700" s="119">
        <v>0</v>
      </c>
      <c r="K700" s="119">
        <v>0</v>
      </c>
      <c r="L700" s="119">
        <v>0</v>
      </c>
      <c r="M700" s="119">
        <v>0</v>
      </c>
      <c r="N700" s="119">
        <v>0</v>
      </c>
      <c r="O700" s="119">
        <v>0</v>
      </c>
      <c r="P700" s="119">
        <v>100</v>
      </c>
      <c r="Q700" s="119">
        <v>0</v>
      </c>
      <c r="R700" s="119">
        <v>0</v>
      </c>
      <c r="S700" s="119">
        <v>0</v>
      </c>
      <c r="T700" s="119">
        <v>0</v>
      </c>
      <c r="U700" s="119">
        <v>0</v>
      </c>
      <c r="V700" s="119">
        <v>0</v>
      </c>
      <c r="W700" s="119">
        <v>0</v>
      </c>
      <c r="X700" s="119">
        <v>0</v>
      </c>
      <c r="Y700" s="119">
        <v>0</v>
      </c>
      <c r="Z700" s="119">
        <v>0</v>
      </c>
      <c r="AA700" s="119" t="s">
        <v>56</v>
      </c>
      <c r="AB700" s="119" t="s">
        <v>489</v>
      </c>
      <c r="AC700" s="119" t="s">
        <v>56</v>
      </c>
      <c r="AD700" s="119" t="s">
        <v>56</v>
      </c>
      <c r="AE700" s="119" t="s">
        <v>56</v>
      </c>
      <c r="AF700" s="119" t="s">
        <v>56</v>
      </c>
      <c r="AG700" s="119" t="s">
        <v>56</v>
      </c>
      <c r="AH700" s="119" t="s">
        <v>56</v>
      </c>
      <c r="AI700" s="119" t="s">
        <v>56</v>
      </c>
      <c r="AJ700" s="119" t="s">
        <v>56</v>
      </c>
      <c r="AK700" s="119" t="s">
        <v>56</v>
      </c>
      <c r="AL700" s="119" t="s">
        <v>56</v>
      </c>
      <c r="AM700" s="119">
        <v>0</v>
      </c>
      <c r="AN700" s="119">
        <v>0</v>
      </c>
      <c r="AO700" s="119">
        <v>1</v>
      </c>
      <c r="AP700" s="119">
        <v>1</v>
      </c>
      <c r="AQ700" s="119">
        <v>1</v>
      </c>
      <c r="AR700" s="119">
        <v>1</v>
      </c>
      <c r="AS700" s="119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119">
        <v>0</v>
      </c>
      <c r="AZ700" s="119">
        <v>0</v>
      </c>
      <c r="BA700" s="119">
        <v>0</v>
      </c>
      <c r="BB700" s="119">
        <v>0</v>
      </c>
      <c r="BC700" s="119">
        <v>0</v>
      </c>
      <c r="BD700" s="119">
        <v>0</v>
      </c>
      <c r="BE700" s="119">
        <v>0</v>
      </c>
      <c r="BF700" s="119">
        <v>0</v>
      </c>
      <c r="BG700" s="119">
        <v>0</v>
      </c>
      <c r="BH700" s="119">
        <v>20.7</v>
      </c>
      <c r="BI700" s="119" t="s">
        <v>55</v>
      </c>
      <c r="BJ700" s="119" t="s">
        <v>55</v>
      </c>
      <c r="BK700" s="119" t="s">
        <v>55</v>
      </c>
      <c r="BL700" s="119">
        <v>0</v>
      </c>
      <c r="BM700" s="119" t="s">
        <v>545</v>
      </c>
    </row>
    <row r="701" spans="1:65" s="119" customFormat="1" ht="11.4" x14ac:dyDescent="0.2">
      <c r="A701" s="119" t="s">
        <v>148</v>
      </c>
      <c r="B701" s="119">
        <v>4</v>
      </c>
      <c r="C701" s="119">
        <v>1</v>
      </c>
      <c r="D701" s="119">
        <v>3</v>
      </c>
      <c r="E701" s="119">
        <v>0</v>
      </c>
      <c r="F701" s="119">
        <v>0</v>
      </c>
      <c r="G701" s="119">
        <v>0</v>
      </c>
      <c r="H701" s="119">
        <v>0</v>
      </c>
      <c r="I701" s="119">
        <v>0</v>
      </c>
      <c r="J701" s="119">
        <v>0</v>
      </c>
      <c r="K701" s="119">
        <v>0</v>
      </c>
      <c r="L701" s="119">
        <v>0</v>
      </c>
      <c r="M701" s="119">
        <v>0</v>
      </c>
      <c r="N701" s="119">
        <v>0</v>
      </c>
      <c r="O701" s="119">
        <v>25</v>
      </c>
      <c r="P701" s="119">
        <v>75</v>
      </c>
      <c r="Q701" s="119">
        <v>0</v>
      </c>
      <c r="R701" s="119">
        <v>0</v>
      </c>
      <c r="S701" s="119">
        <v>0</v>
      </c>
      <c r="T701" s="119">
        <v>0</v>
      </c>
      <c r="U701" s="119">
        <v>0</v>
      </c>
      <c r="V701" s="119">
        <v>0</v>
      </c>
      <c r="W701" s="119">
        <v>0</v>
      </c>
      <c r="X701" s="119">
        <v>0</v>
      </c>
      <c r="Y701" s="119">
        <v>0</v>
      </c>
      <c r="Z701" s="119">
        <v>0</v>
      </c>
      <c r="AA701" s="119" t="s">
        <v>188</v>
      </c>
      <c r="AB701" s="119" t="s">
        <v>524</v>
      </c>
      <c r="AC701" s="119" t="s">
        <v>56</v>
      </c>
      <c r="AD701" s="119" t="s">
        <v>56</v>
      </c>
      <c r="AE701" s="119" t="s">
        <v>56</v>
      </c>
      <c r="AF701" s="119" t="s">
        <v>56</v>
      </c>
      <c r="AG701" s="119" t="s">
        <v>56</v>
      </c>
      <c r="AH701" s="119" t="s">
        <v>56</v>
      </c>
      <c r="AI701" s="119" t="s">
        <v>56</v>
      </c>
      <c r="AJ701" s="119" t="s">
        <v>56</v>
      </c>
      <c r="AK701" s="119" t="s">
        <v>56</v>
      </c>
      <c r="AL701" s="119" t="s">
        <v>56</v>
      </c>
      <c r="AM701" s="119">
        <v>0</v>
      </c>
      <c r="AN701" s="119">
        <v>0</v>
      </c>
      <c r="AO701" s="119">
        <v>3</v>
      </c>
      <c r="AP701" s="119">
        <v>1</v>
      </c>
      <c r="AQ701" s="119">
        <v>0</v>
      </c>
      <c r="AR701" s="119">
        <v>0</v>
      </c>
      <c r="AS701" s="119">
        <v>0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119">
        <v>0</v>
      </c>
      <c r="AZ701" s="119">
        <v>0</v>
      </c>
      <c r="BA701" s="119">
        <v>0</v>
      </c>
      <c r="BB701" s="119">
        <v>0</v>
      </c>
      <c r="BC701" s="119">
        <v>0</v>
      </c>
      <c r="BD701" s="119">
        <v>0</v>
      </c>
      <c r="BE701" s="119">
        <v>0</v>
      </c>
      <c r="BF701" s="119">
        <v>0</v>
      </c>
      <c r="BG701" s="119">
        <v>0</v>
      </c>
      <c r="BH701" s="119">
        <v>14.7</v>
      </c>
      <c r="BI701" s="119" t="s">
        <v>55</v>
      </c>
      <c r="BJ701" s="119" t="s">
        <v>55</v>
      </c>
      <c r="BK701" s="119" t="s">
        <v>55</v>
      </c>
      <c r="BL701" s="119">
        <v>0</v>
      </c>
      <c r="BM701" s="119" t="s">
        <v>544</v>
      </c>
    </row>
    <row r="702" spans="1:65" s="119" customFormat="1" ht="11.4" x14ac:dyDescent="0.2">
      <c r="A702" s="119" t="s">
        <v>148</v>
      </c>
      <c r="B702" s="119">
        <v>2</v>
      </c>
      <c r="C702" s="119">
        <v>0</v>
      </c>
      <c r="D702" s="119">
        <v>2</v>
      </c>
      <c r="E702" s="119">
        <v>0</v>
      </c>
      <c r="F702" s="119">
        <v>0</v>
      </c>
      <c r="G702" s="119">
        <v>0</v>
      </c>
      <c r="H702" s="119">
        <v>0</v>
      </c>
      <c r="I702" s="119">
        <v>0</v>
      </c>
      <c r="J702" s="119">
        <v>0</v>
      </c>
      <c r="K702" s="119">
        <v>0</v>
      </c>
      <c r="L702" s="119">
        <v>0</v>
      </c>
      <c r="M702" s="119">
        <v>0</v>
      </c>
      <c r="N702" s="119">
        <v>0</v>
      </c>
      <c r="O702" s="119">
        <v>0</v>
      </c>
      <c r="P702" s="119">
        <v>100</v>
      </c>
      <c r="Q702" s="119">
        <v>0</v>
      </c>
      <c r="R702" s="119">
        <v>0</v>
      </c>
      <c r="S702" s="119">
        <v>0</v>
      </c>
      <c r="T702" s="119">
        <v>0</v>
      </c>
      <c r="U702" s="119">
        <v>0</v>
      </c>
      <c r="V702" s="119">
        <v>0</v>
      </c>
      <c r="W702" s="119">
        <v>0</v>
      </c>
      <c r="X702" s="119">
        <v>0</v>
      </c>
      <c r="Y702" s="119">
        <v>0</v>
      </c>
      <c r="Z702" s="119">
        <v>0</v>
      </c>
      <c r="AA702" s="119" t="s">
        <v>56</v>
      </c>
      <c r="AB702" s="119" t="s">
        <v>564</v>
      </c>
      <c r="AC702" s="119" t="s">
        <v>56</v>
      </c>
      <c r="AD702" s="119" t="s">
        <v>56</v>
      </c>
      <c r="AE702" s="119" t="s">
        <v>56</v>
      </c>
      <c r="AF702" s="119" t="s">
        <v>56</v>
      </c>
      <c r="AG702" s="119" t="s">
        <v>56</v>
      </c>
      <c r="AH702" s="119" t="s">
        <v>56</v>
      </c>
      <c r="AI702" s="119" t="s">
        <v>56</v>
      </c>
      <c r="AJ702" s="119" t="s">
        <v>56</v>
      </c>
      <c r="AK702" s="119" t="s">
        <v>56</v>
      </c>
      <c r="AL702" s="119" t="s">
        <v>56</v>
      </c>
      <c r="AM702" s="119">
        <v>0</v>
      </c>
      <c r="AN702" s="119">
        <v>1</v>
      </c>
      <c r="AO702" s="119">
        <v>1</v>
      </c>
      <c r="AP702" s="119">
        <v>0</v>
      </c>
      <c r="AQ702" s="119">
        <v>0</v>
      </c>
      <c r="AR702" s="119">
        <v>0</v>
      </c>
      <c r="AS702" s="119">
        <v>0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119">
        <v>0</v>
      </c>
      <c r="AZ702" s="119">
        <v>0</v>
      </c>
      <c r="BA702" s="119">
        <v>0</v>
      </c>
      <c r="BB702" s="119">
        <v>0</v>
      </c>
      <c r="BC702" s="119">
        <v>0</v>
      </c>
      <c r="BD702" s="119">
        <v>0</v>
      </c>
      <c r="BE702" s="119">
        <v>0</v>
      </c>
      <c r="BF702" s="119">
        <v>0</v>
      </c>
      <c r="BG702" s="119">
        <v>0</v>
      </c>
      <c r="BH702" s="119">
        <v>9.8000000000000007</v>
      </c>
      <c r="BI702" s="119" t="s">
        <v>55</v>
      </c>
      <c r="BJ702" s="119" t="s">
        <v>55</v>
      </c>
      <c r="BK702" s="119" t="s">
        <v>55</v>
      </c>
      <c r="BL702" s="119">
        <v>0</v>
      </c>
      <c r="BM702" s="119" t="s">
        <v>545</v>
      </c>
    </row>
    <row r="703" spans="1:65" s="119" customFormat="1" ht="11.4" x14ac:dyDescent="0.2">
      <c r="A703" s="119" t="s">
        <v>149</v>
      </c>
      <c r="B703" s="119">
        <v>2</v>
      </c>
      <c r="C703" s="119">
        <v>1</v>
      </c>
      <c r="D703" s="119">
        <v>1</v>
      </c>
      <c r="E703" s="119">
        <v>0</v>
      </c>
      <c r="F703" s="119">
        <v>0</v>
      </c>
      <c r="G703" s="119">
        <v>0</v>
      </c>
      <c r="H703" s="119">
        <v>0</v>
      </c>
      <c r="I703" s="119">
        <v>0</v>
      </c>
      <c r="J703" s="119">
        <v>0</v>
      </c>
      <c r="K703" s="119">
        <v>0</v>
      </c>
      <c r="L703" s="119">
        <v>0</v>
      </c>
      <c r="M703" s="119">
        <v>0</v>
      </c>
      <c r="N703" s="119">
        <v>0</v>
      </c>
      <c r="O703" s="119">
        <v>50</v>
      </c>
      <c r="P703" s="119">
        <v>50</v>
      </c>
      <c r="Q703" s="119">
        <v>0</v>
      </c>
      <c r="R703" s="119">
        <v>0</v>
      </c>
      <c r="S703" s="119">
        <v>0</v>
      </c>
      <c r="T703" s="119">
        <v>0</v>
      </c>
      <c r="U703" s="119">
        <v>0</v>
      </c>
      <c r="V703" s="119">
        <v>0</v>
      </c>
      <c r="W703" s="119">
        <v>0</v>
      </c>
      <c r="X703" s="119">
        <v>0</v>
      </c>
      <c r="Y703" s="119">
        <v>0</v>
      </c>
      <c r="Z703" s="119">
        <v>0</v>
      </c>
      <c r="AA703" s="119" t="s">
        <v>496</v>
      </c>
      <c r="AB703" s="119" t="s">
        <v>521</v>
      </c>
      <c r="AC703" s="119" t="s">
        <v>56</v>
      </c>
      <c r="AD703" s="119" t="s">
        <v>56</v>
      </c>
      <c r="AE703" s="119" t="s">
        <v>56</v>
      </c>
      <c r="AF703" s="119" t="s">
        <v>56</v>
      </c>
      <c r="AG703" s="119" t="s">
        <v>56</v>
      </c>
      <c r="AH703" s="119" t="s">
        <v>56</v>
      </c>
      <c r="AI703" s="119" t="s">
        <v>56</v>
      </c>
      <c r="AJ703" s="119" t="s">
        <v>56</v>
      </c>
      <c r="AK703" s="119" t="s">
        <v>56</v>
      </c>
      <c r="AL703" s="119" t="s">
        <v>56</v>
      </c>
      <c r="AM703" s="119">
        <v>0</v>
      </c>
      <c r="AN703" s="119">
        <v>0</v>
      </c>
      <c r="AO703" s="119">
        <v>1</v>
      </c>
      <c r="AP703" s="119">
        <v>1</v>
      </c>
      <c r="AQ703" s="119">
        <v>0</v>
      </c>
      <c r="AR703" s="119">
        <v>0</v>
      </c>
      <c r="AS703" s="119">
        <v>0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119">
        <v>0</v>
      </c>
      <c r="AZ703" s="119">
        <v>0</v>
      </c>
      <c r="BA703" s="119">
        <v>0</v>
      </c>
      <c r="BB703" s="119">
        <v>0</v>
      </c>
      <c r="BC703" s="119">
        <v>0</v>
      </c>
      <c r="BD703" s="119">
        <v>0</v>
      </c>
      <c r="BE703" s="119">
        <v>0</v>
      </c>
      <c r="BF703" s="119">
        <v>0</v>
      </c>
      <c r="BG703" s="119">
        <v>0</v>
      </c>
      <c r="BH703" s="119">
        <v>15.7</v>
      </c>
      <c r="BI703" s="119" t="s">
        <v>55</v>
      </c>
      <c r="BJ703" s="119" t="s">
        <v>55</v>
      </c>
      <c r="BK703" s="119" t="s">
        <v>55</v>
      </c>
      <c r="BL703" s="119">
        <v>0</v>
      </c>
      <c r="BM703" s="119" t="s">
        <v>544</v>
      </c>
    </row>
    <row r="704" spans="1:65" s="119" customFormat="1" ht="11.4" x14ac:dyDescent="0.2">
      <c r="A704" s="119" t="s">
        <v>149</v>
      </c>
      <c r="B704" s="119">
        <v>3</v>
      </c>
      <c r="C704" s="119">
        <v>1</v>
      </c>
      <c r="D704" s="119">
        <v>2</v>
      </c>
      <c r="E704" s="119">
        <v>0</v>
      </c>
      <c r="F704" s="119">
        <v>0</v>
      </c>
      <c r="G704" s="119">
        <v>0</v>
      </c>
      <c r="H704" s="119">
        <v>0</v>
      </c>
      <c r="I704" s="119">
        <v>0</v>
      </c>
      <c r="J704" s="119">
        <v>0</v>
      </c>
      <c r="K704" s="119">
        <v>0</v>
      </c>
      <c r="L704" s="119">
        <v>0</v>
      </c>
      <c r="M704" s="119">
        <v>0</v>
      </c>
      <c r="N704" s="119">
        <v>0</v>
      </c>
      <c r="O704" s="119">
        <v>33.33</v>
      </c>
      <c r="P704" s="119">
        <v>66.67</v>
      </c>
      <c r="Q704" s="119">
        <v>0</v>
      </c>
      <c r="R704" s="119">
        <v>0</v>
      </c>
      <c r="S704" s="119">
        <v>0</v>
      </c>
      <c r="T704" s="119">
        <v>0</v>
      </c>
      <c r="U704" s="119">
        <v>0</v>
      </c>
      <c r="V704" s="119">
        <v>0</v>
      </c>
      <c r="W704" s="119">
        <v>0</v>
      </c>
      <c r="X704" s="119">
        <v>0</v>
      </c>
      <c r="Y704" s="119">
        <v>0</v>
      </c>
      <c r="Z704" s="119">
        <v>0</v>
      </c>
      <c r="AA704" s="119" t="s">
        <v>540</v>
      </c>
      <c r="AB704" s="119" t="s">
        <v>170</v>
      </c>
      <c r="AC704" s="119" t="s">
        <v>56</v>
      </c>
      <c r="AD704" s="119" t="s">
        <v>56</v>
      </c>
      <c r="AE704" s="119" t="s">
        <v>56</v>
      </c>
      <c r="AF704" s="119" t="s">
        <v>56</v>
      </c>
      <c r="AG704" s="119" t="s">
        <v>56</v>
      </c>
      <c r="AH704" s="119" t="s">
        <v>56</v>
      </c>
      <c r="AI704" s="119" t="s">
        <v>56</v>
      </c>
      <c r="AJ704" s="119" t="s">
        <v>56</v>
      </c>
      <c r="AK704" s="119" t="s">
        <v>56</v>
      </c>
      <c r="AL704" s="119" t="s">
        <v>56</v>
      </c>
      <c r="AM704" s="119">
        <v>0</v>
      </c>
      <c r="AN704" s="119">
        <v>1</v>
      </c>
      <c r="AO704" s="119">
        <v>1</v>
      </c>
      <c r="AP704" s="119">
        <v>1</v>
      </c>
      <c r="AQ704" s="119">
        <v>0</v>
      </c>
      <c r="AR704" s="119">
        <v>0</v>
      </c>
      <c r="AS704" s="119">
        <v>0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119">
        <v>0</v>
      </c>
      <c r="AZ704" s="119">
        <v>0</v>
      </c>
      <c r="BA704" s="119">
        <v>0</v>
      </c>
      <c r="BB704" s="119">
        <v>0</v>
      </c>
      <c r="BC704" s="119">
        <v>0</v>
      </c>
      <c r="BD704" s="119">
        <v>0</v>
      </c>
      <c r="BE704" s="119">
        <v>0</v>
      </c>
      <c r="BF704" s="119">
        <v>0</v>
      </c>
      <c r="BG704" s="119">
        <v>0</v>
      </c>
      <c r="BH704" s="119">
        <v>14.1</v>
      </c>
      <c r="BI704" s="119" t="s">
        <v>55</v>
      </c>
      <c r="BJ704" s="119" t="s">
        <v>55</v>
      </c>
      <c r="BK704" s="119" t="s">
        <v>55</v>
      </c>
      <c r="BL704" s="119">
        <v>0</v>
      </c>
      <c r="BM704" s="119" t="s">
        <v>545</v>
      </c>
    </row>
    <row r="705" spans="1:65" s="119" customFormat="1" ht="11.4" x14ac:dyDescent="0.2">
      <c r="A705" s="119" t="s">
        <v>150</v>
      </c>
      <c r="B705" s="119">
        <v>3</v>
      </c>
      <c r="C705" s="119">
        <v>0</v>
      </c>
      <c r="D705" s="119">
        <v>2</v>
      </c>
      <c r="E705" s="119">
        <v>0</v>
      </c>
      <c r="F705" s="119">
        <v>1</v>
      </c>
      <c r="G705" s="119">
        <v>0</v>
      </c>
      <c r="H705" s="119">
        <v>0</v>
      </c>
      <c r="I705" s="119">
        <v>0</v>
      </c>
      <c r="J705" s="119">
        <v>0</v>
      </c>
      <c r="K705" s="119">
        <v>0</v>
      </c>
      <c r="L705" s="119">
        <v>0</v>
      </c>
      <c r="M705" s="119">
        <v>0</v>
      </c>
      <c r="N705" s="119">
        <v>0</v>
      </c>
      <c r="O705" s="119">
        <v>0</v>
      </c>
      <c r="P705" s="119">
        <v>66.67</v>
      </c>
      <c r="Q705" s="119">
        <v>0</v>
      </c>
      <c r="R705" s="119">
        <v>33.33</v>
      </c>
      <c r="S705" s="119">
        <v>0</v>
      </c>
      <c r="T705" s="119">
        <v>0</v>
      </c>
      <c r="U705" s="119">
        <v>0</v>
      </c>
      <c r="V705" s="119">
        <v>0</v>
      </c>
      <c r="W705" s="119">
        <v>0</v>
      </c>
      <c r="X705" s="119">
        <v>0</v>
      </c>
      <c r="Y705" s="119">
        <v>0</v>
      </c>
      <c r="Z705" s="119">
        <v>0</v>
      </c>
      <c r="AA705" s="119" t="s">
        <v>56</v>
      </c>
      <c r="AB705" s="119" t="s">
        <v>177</v>
      </c>
      <c r="AC705" s="119" t="s">
        <v>56</v>
      </c>
      <c r="AD705" s="119" t="s">
        <v>620</v>
      </c>
      <c r="AE705" s="119" t="s">
        <v>56</v>
      </c>
      <c r="AF705" s="119" t="s">
        <v>56</v>
      </c>
      <c r="AG705" s="119" t="s">
        <v>56</v>
      </c>
      <c r="AH705" s="119" t="s">
        <v>56</v>
      </c>
      <c r="AI705" s="119" t="s">
        <v>56</v>
      </c>
      <c r="AJ705" s="119" t="s">
        <v>56</v>
      </c>
      <c r="AK705" s="119" t="s">
        <v>56</v>
      </c>
      <c r="AL705" s="119" t="s">
        <v>56</v>
      </c>
      <c r="AM705" s="119">
        <v>0</v>
      </c>
      <c r="AN705" s="119">
        <v>1</v>
      </c>
      <c r="AO705" s="119">
        <v>0</v>
      </c>
      <c r="AP705" s="119">
        <v>2</v>
      </c>
      <c r="AQ705" s="119">
        <v>0</v>
      </c>
      <c r="AR705" s="119">
        <v>0</v>
      </c>
      <c r="AS705" s="119">
        <v>0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119">
        <v>0</v>
      </c>
      <c r="AZ705" s="119">
        <v>0</v>
      </c>
      <c r="BA705" s="119">
        <v>0</v>
      </c>
      <c r="BB705" s="119">
        <v>0</v>
      </c>
      <c r="BC705" s="119">
        <v>0</v>
      </c>
      <c r="BD705" s="119">
        <v>0</v>
      </c>
      <c r="BE705" s="119">
        <v>0</v>
      </c>
      <c r="BF705" s="119">
        <v>0</v>
      </c>
      <c r="BG705" s="119">
        <v>0</v>
      </c>
      <c r="BH705" s="119">
        <v>14.9</v>
      </c>
      <c r="BI705" s="119" t="s">
        <v>55</v>
      </c>
      <c r="BJ705" s="119" t="s">
        <v>55</v>
      </c>
      <c r="BK705" s="119" t="s">
        <v>55</v>
      </c>
      <c r="BL705" s="119">
        <v>0</v>
      </c>
      <c r="BM705" s="119" t="s">
        <v>544</v>
      </c>
    </row>
    <row r="706" spans="1:65" s="119" customFormat="1" ht="11.4" x14ac:dyDescent="0.2">
      <c r="A706" s="119" t="s">
        <v>150</v>
      </c>
      <c r="B706" s="119">
        <v>4</v>
      </c>
      <c r="C706" s="119">
        <v>0</v>
      </c>
      <c r="D706" s="119">
        <v>2</v>
      </c>
      <c r="E706" s="119">
        <v>0</v>
      </c>
      <c r="F706" s="119">
        <v>2</v>
      </c>
      <c r="G706" s="119">
        <v>0</v>
      </c>
      <c r="H706" s="119">
        <v>0</v>
      </c>
      <c r="I706" s="119">
        <v>0</v>
      </c>
      <c r="J706" s="119">
        <v>0</v>
      </c>
      <c r="K706" s="119">
        <v>0</v>
      </c>
      <c r="L706" s="119">
        <v>0</v>
      </c>
      <c r="M706" s="119">
        <v>0</v>
      </c>
      <c r="N706" s="119">
        <v>0</v>
      </c>
      <c r="O706" s="119">
        <v>0</v>
      </c>
      <c r="P706" s="119">
        <v>50</v>
      </c>
      <c r="Q706" s="119">
        <v>0</v>
      </c>
      <c r="R706" s="119">
        <v>50</v>
      </c>
      <c r="S706" s="119">
        <v>0</v>
      </c>
      <c r="T706" s="119">
        <v>0</v>
      </c>
      <c r="U706" s="119">
        <v>0</v>
      </c>
      <c r="V706" s="119">
        <v>0</v>
      </c>
      <c r="W706" s="119">
        <v>0</v>
      </c>
      <c r="X706" s="119">
        <v>0</v>
      </c>
      <c r="Y706" s="119">
        <v>0</v>
      </c>
      <c r="Z706" s="119">
        <v>0</v>
      </c>
      <c r="AA706" s="119" t="s">
        <v>56</v>
      </c>
      <c r="AB706" s="119" t="s">
        <v>512</v>
      </c>
      <c r="AC706" s="119" t="s">
        <v>56</v>
      </c>
      <c r="AD706" s="119" t="s">
        <v>512</v>
      </c>
      <c r="AE706" s="119" t="s">
        <v>56</v>
      </c>
      <c r="AF706" s="119" t="s">
        <v>56</v>
      </c>
      <c r="AG706" s="119" t="s">
        <v>56</v>
      </c>
      <c r="AH706" s="119" t="s">
        <v>56</v>
      </c>
      <c r="AI706" s="119" t="s">
        <v>56</v>
      </c>
      <c r="AJ706" s="119" t="s">
        <v>56</v>
      </c>
      <c r="AK706" s="119" t="s">
        <v>56</v>
      </c>
      <c r="AL706" s="119" t="s">
        <v>56</v>
      </c>
      <c r="AM706" s="119">
        <v>0</v>
      </c>
      <c r="AN706" s="119">
        <v>1</v>
      </c>
      <c r="AO706" s="119">
        <v>1</v>
      </c>
      <c r="AP706" s="119">
        <v>1</v>
      </c>
      <c r="AQ706" s="119">
        <v>1</v>
      </c>
      <c r="AR706" s="119">
        <v>0</v>
      </c>
      <c r="AS706" s="119">
        <v>0</v>
      </c>
      <c r="AT706" s="119">
        <v>0</v>
      </c>
      <c r="AU706" s="119">
        <v>0</v>
      </c>
      <c r="AV706" s="119">
        <v>0</v>
      </c>
      <c r="AW706" s="119">
        <v>0</v>
      </c>
      <c r="AX706" s="119">
        <v>0</v>
      </c>
      <c r="AY706" s="119">
        <v>0</v>
      </c>
      <c r="AZ706" s="119">
        <v>0</v>
      </c>
      <c r="BA706" s="119">
        <v>0</v>
      </c>
      <c r="BB706" s="119">
        <v>0</v>
      </c>
      <c r="BC706" s="119">
        <v>0</v>
      </c>
      <c r="BD706" s="119">
        <v>0</v>
      </c>
      <c r="BE706" s="119">
        <v>0</v>
      </c>
      <c r="BF706" s="119">
        <v>0</v>
      </c>
      <c r="BG706" s="119">
        <v>0</v>
      </c>
      <c r="BH706" s="119">
        <v>15.1</v>
      </c>
      <c r="BI706" s="119" t="s">
        <v>55</v>
      </c>
      <c r="BJ706" s="119" t="s">
        <v>55</v>
      </c>
      <c r="BK706" s="119" t="s">
        <v>55</v>
      </c>
      <c r="BL706" s="119">
        <v>0</v>
      </c>
      <c r="BM706" s="119" t="s">
        <v>545</v>
      </c>
    </row>
    <row r="707" spans="1:65" s="119" customFormat="1" ht="11.4" x14ac:dyDescent="0.2">
      <c r="A707" s="119" t="s">
        <v>151</v>
      </c>
      <c r="B707" s="119">
        <v>6</v>
      </c>
      <c r="C707" s="119">
        <v>1</v>
      </c>
      <c r="D707" s="119">
        <v>5</v>
      </c>
      <c r="E707" s="119">
        <v>0</v>
      </c>
      <c r="F707" s="119">
        <v>0</v>
      </c>
      <c r="G707" s="119">
        <v>0</v>
      </c>
      <c r="H707" s="119">
        <v>0</v>
      </c>
      <c r="I707" s="119">
        <v>0</v>
      </c>
      <c r="J707" s="119">
        <v>0</v>
      </c>
      <c r="K707" s="119">
        <v>0</v>
      </c>
      <c r="L707" s="119">
        <v>0</v>
      </c>
      <c r="M707" s="119">
        <v>0</v>
      </c>
      <c r="N707" s="119">
        <v>0</v>
      </c>
      <c r="O707" s="119">
        <v>16.670000000000002</v>
      </c>
      <c r="P707" s="119">
        <v>83.33</v>
      </c>
      <c r="Q707" s="119">
        <v>0</v>
      </c>
      <c r="R707" s="119">
        <v>0</v>
      </c>
      <c r="S707" s="119">
        <v>0</v>
      </c>
      <c r="T707" s="119">
        <v>0</v>
      </c>
      <c r="U707" s="119">
        <v>0</v>
      </c>
      <c r="V707" s="119">
        <v>0</v>
      </c>
      <c r="W707" s="119">
        <v>0</v>
      </c>
      <c r="X707" s="119">
        <v>0</v>
      </c>
      <c r="Y707" s="119">
        <v>0</v>
      </c>
      <c r="Z707" s="119">
        <v>0</v>
      </c>
      <c r="AA707" s="119" t="s">
        <v>515</v>
      </c>
      <c r="AB707" s="119" t="s">
        <v>509</v>
      </c>
      <c r="AC707" s="119" t="s">
        <v>56</v>
      </c>
      <c r="AD707" s="119" t="s">
        <v>56</v>
      </c>
      <c r="AE707" s="119" t="s">
        <v>56</v>
      </c>
      <c r="AF707" s="119" t="s">
        <v>56</v>
      </c>
      <c r="AG707" s="119" t="s">
        <v>56</v>
      </c>
      <c r="AH707" s="119" t="s">
        <v>56</v>
      </c>
      <c r="AI707" s="119" t="s">
        <v>56</v>
      </c>
      <c r="AJ707" s="119" t="s">
        <v>56</v>
      </c>
      <c r="AK707" s="119" t="s">
        <v>56</v>
      </c>
      <c r="AL707" s="119" t="s">
        <v>56</v>
      </c>
      <c r="AM707" s="119">
        <v>0</v>
      </c>
      <c r="AN707" s="119">
        <v>0</v>
      </c>
      <c r="AO707" s="119">
        <v>2</v>
      </c>
      <c r="AP707" s="119">
        <v>1</v>
      </c>
      <c r="AQ707" s="119">
        <v>3</v>
      </c>
      <c r="AR707" s="119">
        <v>0</v>
      </c>
      <c r="AS707" s="119">
        <v>0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119">
        <v>0</v>
      </c>
      <c r="AZ707" s="119">
        <v>0</v>
      </c>
      <c r="BA707" s="119">
        <v>0</v>
      </c>
      <c r="BB707" s="119">
        <v>0</v>
      </c>
      <c r="BC707" s="119">
        <v>0</v>
      </c>
      <c r="BD707" s="119">
        <v>0</v>
      </c>
      <c r="BE707" s="119">
        <v>0</v>
      </c>
      <c r="BF707" s="119">
        <v>0</v>
      </c>
      <c r="BG707" s="119">
        <v>0</v>
      </c>
      <c r="BH707" s="119">
        <v>18.899999999999999</v>
      </c>
      <c r="BI707" s="119" t="s">
        <v>55</v>
      </c>
      <c r="BJ707" s="119" t="s">
        <v>55</v>
      </c>
      <c r="BK707" s="119" t="s">
        <v>55</v>
      </c>
      <c r="BL707" s="119">
        <v>0</v>
      </c>
      <c r="BM707" s="119" t="s">
        <v>544</v>
      </c>
    </row>
    <row r="708" spans="1:65" s="119" customFormat="1" ht="11.4" x14ac:dyDescent="0.2">
      <c r="A708" s="119" t="s">
        <v>151</v>
      </c>
      <c r="B708" s="119">
        <v>3</v>
      </c>
      <c r="C708" s="119">
        <v>1</v>
      </c>
      <c r="D708" s="119">
        <v>2</v>
      </c>
      <c r="E708" s="119">
        <v>0</v>
      </c>
      <c r="F708" s="119">
        <v>0</v>
      </c>
      <c r="G708" s="119">
        <v>0</v>
      </c>
      <c r="H708" s="119">
        <v>0</v>
      </c>
      <c r="I708" s="119">
        <v>0</v>
      </c>
      <c r="J708" s="119">
        <v>0</v>
      </c>
      <c r="K708" s="119">
        <v>0</v>
      </c>
      <c r="L708" s="119">
        <v>0</v>
      </c>
      <c r="M708" s="119">
        <v>0</v>
      </c>
      <c r="N708" s="119">
        <v>0</v>
      </c>
      <c r="O708" s="119">
        <v>33.33</v>
      </c>
      <c r="P708" s="119">
        <v>66.67</v>
      </c>
      <c r="Q708" s="119">
        <v>0</v>
      </c>
      <c r="R708" s="119">
        <v>0</v>
      </c>
      <c r="S708" s="119">
        <v>0</v>
      </c>
      <c r="T708" s="119">
        <v>0</v>
      </c>
      <c r="U708" s="119">
        <v>0</v>
      </c>
      <c r="V708" s="119">
        <v>0</v>
      </c>
      <c r="W708" s="119">
        <v>0</v>
      </c>
      <c r="X708" s="119">
        <v>0</v>
      </c>
      <c r="Y708" s="119">
        <v>0</v>
      </c>
      <c r="Z708" s="119">
        <v>0</v>
      </c>
      <c r="AA708" s="119" t="s">
        <v>470</v>
      </c>
      <c r="AB708" s="119" t="s">
        <v>423</v>
      </c>
      <c r="AC708" s="119" t="s">
        <v>56</v>
      </c>
      <c r="AD708" s="119" t="s">
        <v>56</v>
      </c>
      <c r="AE708" s="119" t="s">
        <v>56</v>
      </c>
      <c r="AF708" s="119" t="s">
        <v>56</v>
      </c>
      <c r="AG708" s="119" t="s">
        <v>56</v>
      </c>
      <c r="AH708" s="119" t="s">
        <v>56</v>
      </c>
      <c r="AI708" s="119" t="s">
        <v>56</v>
      </c>
      <c r="AJ708" s="119" t="s">
        <v>56</v>
      </c>
      <c r="AK708" s="119" t="s">
        <v>56</v>
      </c>
      <c r="AL708" s="119" t="s">
        <v>56</v>
      </c>
      <c r="AM708" s="119">
        <v>0</v>
      </c>
      <c r="AN708" s="119">
        <v>0</v>
      </c>
      <c r="AO708" s="119">
        <v>0</v>
      </c>
      <c r="AP708" s="119">
        <v>1</v>
      </c>
      <c r="AQ708" s="119">
        <v>1</v>
      </c>
      <c r="AR708" s="119">
        <v>1</v>
      </c>
      <c r="AS708" s="119">
        <v>0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119">
        <v>0</v>
      </c>
      <c r="AZ708" s="119">
        <v>0</v>
      </c>
      <c r="BA708" s="119">
        <v>0</v>
      </c>
      <c r="BB708" s="119">
        <v>0</v>
      </c>
      <c r="BC708" s="119">
        <v>0</v>
      </c>
      <c r="BD708" s="119">
        <v>0</v>
      </c>
      <c r="BE708" s="119">
        <v>0</v>
      </c>
      <c r="BF708" s="119">
        <v>0</v>
      </c>
      <c r="BG708" s="119">
        <v>0</v>
      </c>
      <c r="BH708" s="119">
        <v>23.1</v>
      </c>
      <c r="BI708" s="119" t="s">
        <v>55</v>
      </c>
      <c r="BJ708" s="119" t="s">
        <v>55</v>
      </c>
      <c r="BK708" s="119" t="s">
        <v>55</v>
      </c>
      <c r="BL708" s="119">
        <v>0</v>
      </c>
      <c r="BM708" s="119" t="s">
        <v>545</v>
      </c>
    </row>
    <row r="709" spans="1:65" s="119" customFormat="1" ht="11.4" x14ac:dyDescent="0.2">
      <c r="A709" s="119" t="s">
        <v>152</v>
      </c>
      <c r="B709" s="119">
        <v>2</v>
      </c>
      <c r="C709" s="119">
        <v>1</v>
      </c>
      <c r="D709" s="119">
        <v>1</v>
      </c>
      <c r="E709" s="119">
        <v>0</v>
      </c>
      <c r="F709" s="119">
        <v>0</v>
      </c>
      <c r="G709" s="119">
        <v>0</v>
      </c>
      <c r="H709" s="119">
        <v>0</v>
      </c>
      <c r="I709" s="119">
        <v>0</v>
      </c>
      <c r="J709" s="119">
        <v>0</v>
      </c>
      <c r="K709" s="119">
        <v>0</v>
      </c>
      <c r="L709" s="119">
        <v>0</v>
      </c>
      <c r="M709" s="119">
        <v>0</v>
      </c>
      <c r="N709" s="119">
        <v>0</v>
      </c>
      <c r="O709" s="119">
        <v>50</v>
      </c>
      <c r="P709" s="119">
        <v>50</v>
      </c>
      <c r="Q709" s="119">
        <v>0</v>
      </c>
      <c r="R709" s="119">
        <v>0</v>
      </c>
      <c r="S709" s="119">
        <v>0</v>
      </c>
      <c r="T709" s="119">
        <v>0</v>
      </c>
      <c r="U709" s="119">
        <v>0</v>
      </c>
      <c r="V709" s="119">
        <v>0</v>
      </c>
      <c r="W709" s="119">
        <v>0</v>
      </c>
      <c r="X709" s="119">
        <v>0</v>
      </c>
      <c r="Y709" s="119">
        <v>0</v>
      </c>
      <c r="Z709" s="119">
        <v>0</v>
      </c>
      <c r="AA709" s="119" t="s">
        <v>521</v>
      </c>
      <c r="AB709" s="119" t="s">
        <v>611</v>
      </c>
      <c r="AC709" s="119" t="s">
        <v>56</v>
      </c>
      <c r="AD709" s="119" t="s">
        <v>56</v>
      </c>
      <c r="AE709" s="119" t="s">
        <v>56</v>
      </c>
      <c r="AF709" s="119" t="s">
        <v>56</v>
      </c>
      <c r="AG709" s="119" t="s">
        <v>56</v>
      </c>
      <c r="AH709" s="119" t="s">
        <v>56</v>
      </c>
      <c r="AI709" s="119" t="s">
        <v>56</v>
      </c>
      <c r="AJ709" s="119" t="s">
        <v>56</v>
      </c>
      <c r="AK709" s="119" t="s">
        <v>56</v>
      </c>
      <c r="AL709" s="119" t="s">
        <v>56</v>
      </c>
      <c r="AM709" s="119">
        <v>0</v>
      </c>
      <c r="AN709" s="119">
        <v>0</v>
      </c>
      <c r="AO709" s="119">
        <v>1</v>
      </c>
      <c r="AP709" s="119">
        <v>1</v>
      </c>
      <c r="AQ709" s="119">
        <v>0</v>
      </c>
      <c r="AR709" s="119">
        <v>0</v>
      </c>
      <c r="AS709" s="119">
        <v>0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119">
        <v>0</v>
      </c>
      <c r="AZ709" s="119">
        <v>0</v>
      </c>
      <c r="BA709" s="119">
        <v>0</v>
      </c>
      <c r="BB709" s="119">
        <v>0</v>
      </c>
      <c r="BC709" s="119">
        <v>0</v>
      </c>
      <c r="BD709" s="119">
        <v>0</v>
      </c>
      <c r="BE709" s="119">
        <v>0</v>
      </c>
      <c r="BF709" s="119">
        <v>0</v>
      </c>
      <c r="BG709" s="119">
        <v>0</v>
      </c>
      <c r="BH709" s="119">
        <v>14</v>
      </c>
      <c r="BI709" s="119" t="s">
        <v>55</v>
      </c>
      <c r="BJ709" s="119" t="s">
        <v>55</v>
      </c>
      <c r="BK709" s="119" t="s">
        <v>55</v>
      </c>
      <c r="BL709" s="119">
        <v>0</v>
      </c>
      <c r="BM709" s="119" t="s">
        <v>544</v>
      </c>
    </row>
    <row r="710" spans="1:65" s="119" customFormat="1" ht="11.4" x14ac:dyDescent="0.2">
      <c r="A710" s="119" t="s">
        <v>152</v>
      </c>
      <c r="B710" s="119">
        <v>0</v>
      </c>
      <c r="C710" s="119">
        <v>0</v>
      </c>
      <c r="D710" s="119">
        <v>0</v>
      </c>
      <c r="E710" s="119">
        <v>0</v>
      </c>
      <c r="F710" s="119">
        <v>0</v>
      </c>
      <c r="G710" s="119">
        <v>0</v>
      </c>
      <c r="H710" s="119">
        <v>0</v>
      </c>
      <c r="I710" s="119">
        <v>0</v>
      </c>
      <c r="J710" s="119">
        <v>0</v>
      </c>
      <c r="K710" s="119">
        <v>0</v>
      </c>
      <c r="L710" s="119">
        <v>0</v>
      </c>
      <c r="M710" s="119">
        <v>0</v>
      </c>
      <c r="N710" s="119">
        <v>0</v>
      </c>
      <c r="O710" s="119" t="s">
        <v>55</v>
      </c>
      <c r="P710" s="119" t="s">
        <v>55</v>
      </c>
      <c r="Q710" s="119" t="s">
        <v>55</v>
      </c>
      <c r="R710" s="119" t="s">
        <v>55</v>
      </c>
      <c r="S710" s="119" t="s">
        <v>55</v>
      </c>
      <c r="T710" s="119" t="s">
        <v>55</v>
      </c>
      <c r="U710" s="119" t="s">
        <v>55</v>
      </c>
      <c r="V710" s="119" t="s">
        <v>55</v>
      </c>
      <c r="W710" s="119" t="s">
        <v>55</v>
      </c>
      <c r="X710" s="119" t="s">
        <v>55</v>
      </c>
      <c r="Y710" s="119" t="s">
        <v>55</v>
      </c>
      <c r="Z710" s="119" t="s">
        <v>55</v>
      </c>
      <c r="AA710" s="119" t="s">
        <v>56</v>
      </c>
      <c r="AB710" s="119" t="s">
        <v>56</v>
      </c>
      <c r="AC710" s="119" t="s">
        <v>56</v>
      </c>
      <c r="AD710" s="119" t="s">
        <v>56</v>
      </c>
      <c r="AE710" s="119" t="s">
        <v>56</v>
      </c>
      <c r="AF710" s="119" t="s">
        <v>56</v>
      </c>
      <c r="AG710" s="119" t="s">
        <v>56</v>
      </c>
      <c r="AH710" s="119" t="s">
        <v>56</v>
      </c>
      <c r="AI710" s="119" t="s">
        <v>56</v>
      </c>
      <c r="AJ710" s="119" t="s">
        <v>56</v>
      </c>
      <c r="AK710" s="119" t="s">
        <v>56</v>
      </c>
      <c r="AL710" s="119" t="s">
        <v>56</v>
      </c>
      <c r="AM710" s="119">
        <v>0</v>
      </c>
      <c r="AN710" s="119">
        <v>0</v>
      </c>
      <c r="AO710" s="119">
        <v>0</v>
      </c>
      <c r="AP710" s="119">
        <v>0</v>
      </c>
      <c r="AQ710" s="119">
        <v>0</v>
      </c>
      <c r="AR710" s="119">
        <v>0</v>
      </c>
      <c r="AS710" s="119">
        <v>0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119">
        <v>0</v>
      </c>
      <c r="AZ710" s="119">
        <v>0</v>
      </c>
      <c r="BA710" s="119">
        <v>0</v>
      </c>
      <c r="BB710" s="119">
        <v>0</v>
      </c>
      <c r="BC710" s="119">
        <v>0</v>
      </c>
      <c r="BD710" s="119">
        <v>0</v>
      </c>
      <c r="BE710" s="119">
        <v>0</v>
      </c>
      <c r="BF710" s="119">
        <v>0</v>
      </c>
      <c r="BG710" s="119">
        <v>0</v>
      </c>
      <c r="BH710" s="119" t="s">
        <v>55</v>
      </c>
      <c r="BI710" s="119" t="s">
        <v>55</v>
      </c>
      <c r="BJ710" s="119" t="s">
        <v>55</v>
      </c>
      <c r="BK710" s="119" t="s">
        <v>55</v>
      </c>
      <c r="BL710" s="119">
        <v>0</v>
      </c>
      <c r="BM710" s="119" t="s">
        <v>545</v>
      </c>
    </row>
    <row r="711" spans="1:65" s="119" customFormat="1" ht="11.4" x14ac:dyDescent="0.2">
      <c r="A711" s="119" t="s">
        <v>153</v>
      </c>
      <c r="B711" s="119">
        <v>3</v>
      </c>
      <c r="C711" s="119">
        <v>0</v>
      </c>
      <c r="D711" s="119">
        <v>2</v>
      </c>
      <c r="E711" s="119">
        <v>0</v>
      </c>
      <c r="F711" s="119">
        <v>1</v>
      </c>
      <c r="G711" s="119">
        <v>0</v>
      </c>
      <c r="H711" s="119">
        <v>0</v>
      </c>
      <c r="I711" s="119">
        <v>0</v>
      </c>
      <c r="J711" s="119">
        <v>0</v>
      </c>
      <c r="K711" s="119">
        <v>0</v>
      </c>
      <c r="L711" s="119">
        <v>0</v>
      </c>
      <c r="M711" s="119">
        <v>0</v>
      </c>
      <c r="N711" s="119">
        <v>0</v>
      </c>
      <c r="O711" s="119">
        <v>0</v>
      </c>
      <c r="P711" s="119">
        <v>66.67</v>
      </c>
      <c r="Q711" s="119">
        <v>0</v>
      </c>
      <c r="R711" s="119">
        <v>33.33</v>
      </c>
      <c r="S711" s="119">
        <v>0</v>
      </c>
      <c r="T711" s="119">
        <v>0</v>
      </c>
      <c r="U711" s="119">
        <v>0</v>
      </c>
      <c r="V711" s="119">
        <v>0</v>
      </c>
      <c r="W711" s="119">
        <v>0</v>
      </c>
      <c r="X711" s="119">
        <v>0</v>
      </c>
      <c r="Y711" s="119">
        <v>0</v>
      </c>
      <c r="Z711" s="119">
        <v>0</v>
      </c>
      <c r="AA711" s="119" t="s">
        <v>56</v>
      </c>
      <c r="AB711" s="119" t="s">
        <v>496</v>
      </c>
      <c r="AC711" s="119" t="s">
        <v>56</v>
      </c>
      <c r="AD711" s="119" t="s">
        <v>176</v>
      </c>
      <c r="AE711" s="119" t="s">
        <v>56</v>
      </c>
      <c r="AF711" s="119" t="s">
        <v>56</v>
      </c>
      <c r="AG711" s="119" t="s">
        <v>56</v>
      </c>
      <c r="AH711" s="119" t="s">
        <v>56</v>
      </c>
      <c r="AI711" s="119" t="s">
        <v>56</v>
      </c>
      <c r="AJ711" s="119" t="s">
        <v>56</v>
      </c>
      <c r="AK711" s="119" t="s">
        <v>56</v>
      </c>
      <c r="AL711" s="119" t="s">
        <v>56</v>
      </c>
      <c r="AM711" s="119">
        <v>0</v>
      </c>
      <c r="AN711" s="119">
        <v>0</v>
      </c>
      <c r="AO711" s="119">
        <v>1</v>
      </c>
      <c r="AP711" s="119">
        <v>1</v>
      </c>
      <c r="AQ711" s="119">
        <v>1</v>
      </c>
      <c r="AR711" s="119">
        <v>0</v>
      </c>
      <c r="AS711" s="119">
        <v>0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119">
        <v>0</v>
      </c>
      <c r="AZ711" s="119">
        <v>0</v>
      </c>
      <c r="BA711" s="119">
        <v>0</v>
      </c>
      <c r="BB711" s="119">
        <v>0</v>
      </c>
      <c r="BC711" s="119">
        <v>0</v>
      </c>
      <c r="BD711" s="119">
        <v>0</v>
      </c>
      <c r="BE711" s="119">
        <v>0</v>
      </c>
      <c r="BF711" s="119">
        <v>0</v>
      </c>
      <c r="BG711" s="119">
        <v>0</v>
      </c>
      <c r="BH711" s="119">
        <v>16.5</v>
      </c>
      <c r="BI711" s="119" t="s">
        <v>55</v>
      </c>
      <c r="BJ711" s="119" t="s">
        <v>55</v>
      </c>
      <c r="BK711" s="119" t="s">
        <v>55</v>
      </c>
      <c r="BL711" s="119">
        <v>0</v>
      </c>
      <c r="BM711" s="119" t="s">
        <v>544</v>
      </c>
    </row>
    <row r="712" spans="1:65" s="119" customFormat="1" ht="11.4" x14ac:dyDescent="0.2">
      <c r="A712" s="119" t="s">
        <v>153</v>
      </c>
      <c r="B712" s="119">
        <v>1</v>
      </c>
      <c r="C712" s="119">
        <v>0</v>
      </c>
      <c r="D712" s="119">
        <v>1</v>
      </c>
      <c r="E712" s="119">
        <v>0</v>
      </c>
      <c r="F712" s="119">
        <v>0</v>
      </c>
      <c r="G712" s="119">
        <v>0</v>
      </c>
      <c r="H712" s="119">
        <v>0</v>
      </c>
      <c r="I712" s="119">
        <v>0</v>
      </c>
      <c r="J712" s="119">
        <v>0</v>
      </c>
      <c r="K712" s="119">
        <v>0</v>
      </c>
      <c r="L712" s="119">
        <v>0</v>
      </c>
      <c r="M712" s="119">
        <v>0</v>
      </c>
      <c r="N712" s="119">
        <v>0</v>
      </c>
      <c r="O712" s="119">
        <v>0</v>
      </c>
      <c r="P712" s="119">
        <v>100</v>
      </c>
      <c r="Q712" s="119">
        <v>0</v>
      </c>
      <c r="R712" s="119">
        <v>0</v>
      </c>
      <c r="S712" s="119">
        <v>0</v>
      </c>
      <c r="T712" s="119">
        <v>0</v>
      </c>
      <c r="U712" s="119">
        <v>0</v>
      </c>
      <c r="V712" s="119">
        <v>0</v>
      </c>
      <c r="W712" s="119">
        <v>0</v>
      </c>
      <c r="X712" s="119">
        <v>0</v>
      </c>
      <c r="Y712" s="119">
        <v>0</v>
      </c>
      <c r="Z712" s="119">
        <v>0</v>
      </c>
      <c r="AA712" s="119" t="s">
        <v>56</v>
      </c>
      <c r="AB712" s="119" t="s">
        <v>58</v>
      </c>
      <c r="AC712" s="119" t="s">
        <v>56</v>
      </c>
      <c r="AD712" s="119" t="s">
        <v>56</v>
      </c>
      <c r="AE712" s="119" t="s">
        <v>56</v>
      </c>
      <c r="AF712" s="119" t="s">
        <v>56</v>
      </c>
      <c r="AG712" s="119" t="s">
        <v>56</v>
      </c>
      <c r="AH712" s="119" t="s">
        <v>56</v>
      </c>
      <c r="AI712" s="119" t="s">
        <v>56</v>
      </c>
      <c r="AJ712" s="119" t="s">
        <v>56</v>
      </c>
      <c r="AK712" s="119" t="s">
        <v>56</v>
      </c>
      <c r="AL712" s="119" t="s">
        <v>56</v>
      </c>
      <c r="AM712" s="119">
        <v>0</v>
      </c>
      <c r="AN712" s="119">
        <v>0</v>
      </c>
      <c r="AO712" s="119">
        <v>0</v>
      </c>
      <c r="AP712" s="119">
        <v>0</v>
      </c>
      <c r="AQ712" s="119">
        <v>1</v>
      </c>
      <c r="AR712" s="119">
        <v>0</v>
      </c>
      <c r="AS712" s="119">
        <v>0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119">
        <v>0</v>
      </c>
      <c r="AZ712" s="119">
        <v>0</v>
      </c>
      <c r="BA712" s="119">
        <v>0</v>
      </c>
      <c r="BB712" s="119">
        <v>0</v>
      </c>
      <c r="BC712" s="119">
        <v>0</v>
      </c>
      <c r="BD712" s="119">
        <v>0</v>
      </c>
      <c r="BE712" s="119">
        <v>0</v>
      </c>
      <c r="BF712" s="119">
        <v>0</v>
      </c>
      <c r="BG712" s="119">
        <v>0</v>
      </c>
      <c r="BH712" s="119">
        <v>21.3</v>
      </c>
      <c r="BI712" s="119" t="s">
        <v>55</v>
      </c>
      <c r="BJ712" s="119" t="s">
        <v>55</v>
      </c>
      <c r="BK712" s="119" t="s">
        <v>55</v>
      </c>
      <c r="BL712" s="119">
        <v>0</v>
      </c>
      <c r="BM712" s="119" t="s">
        <v>545</v>
      </c>
    </row>
    <row r="713" spans="1:65" s="119" customFormat="1" ht="11.4" x14ac:dyDescent="0.2">
      <c r="A713" s="119" t="s">
        <v>154</v>
      </c>
      <c r="B713" s="119">
        <v>2</v>
      </c>
      <c r="C713" s="119">
        <v>0</v>
      </c>
      <c r="D713" s="119">
        <v>2</v>
      </c>
      <c r="E713" s="119">
        <v>0</v>
      </c>
      <c r="F713" s="119">
        <v>0</v>
      </c>
      <c r="G713" s="119">
        <v>0</v>
      </c>
      <c r="H713" s="119">
        <v>0</v>
      </c>
      <c r="I713" s="119">
        <v>0</v>
      </c>
      <c r="J713" s="119">
        <v>0</v>
      </c>
      <c r="K713" s="119">
        <v>0</v>
      </c>
      <c r="L713" s="119">
        <v>0</v>
      </c>
      <c r="M713" s="119">
        <v>0</v>
      </c>
      <c r="N713" s="119">
        <v>0</v>
      </c>
      <c r="O713" s="119">
        <v>0</v>
      </c>
      <c r="P713" s="119">
        <v>100</v>
      </c>
      <c r="Q713" s="119">
        <v>0</v>
      </c>
      <c r="R713" s="119">
        <v>0</v>
      </c>
      <c r="S713" s="119">
        <v>0</v>
      </c>
      <c r="T713" s="119">
        <v>0</v>
      </c>
      <c r="U713" s="119">
        <v>0</v>
      </c>
      <c r="V713" s="119">
        <v>0</v>
      </c>
      <c r="W713" s="119">
        <v>0</v>
      </c>
      <c r="X713" s="119">
        <v>0</v>
      </c>
      <c r="Y713" s="119">
        <v>0</v>
      </c>
      <c r="Z713" s="119">
        <v>0</v>
      </c>
      <c r="AA713" s="119" t="s">
        <v>56</v>
      </c>
      <c r="AB713" s="119" t="s">
        <v>495</v>
      </c>
      <c r="AC713" s="119" t="s">
        <v>56</v>
      </c>
      <c r="AD713" s="119" t="s">
        <v>56</v>
      </c>
      <c r="AE713" s="119" t="s">
        <v>56</v>
      </c>
      <c r="AF713" s="119" t="s">
        <v>56</v>
      </c>
      <c r="AG713" s="119" t="s">
        <v>56</v>
      </c>
      <c r="AH713" s="119" t="s">
        <v>56</v>
      </c>
      <c r="AI713" s="119" t="s">
        <v>56</v>
      </c>
      <c r="AJ713" s="119" t="s">
        <v>56</v>
      </c>
      <c r="AK713" s="119" t="s">
        <v>56</v>
      </c>
      <c r="AL713" s="119" t="s">
        <v>56</v>
      </c>
      <c r="AM713" s="119">
        <v>0</v>
      </c>
      <c r="AN713" s="119">
        <v>1</v>
      </c>
      <c r="AO713" s="119">
        <v>0</v>
      </c>
      <c r="AP713" s="119">
        <v>0</v>
      </c>
      <c r="AQ713" s="119">
        <v>1</v>
      </c>
      <c r="AR713" s="119">
        <v>0</v>
      </c>
      <c r="AS713" s="119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119">
        <v>0</v>
      </c>
      <c r="AZ713" s="119">
        <v>0</v>
      </c>
      <c r="BA713" s="119">
        <v>0</v>
      </c>
      <c r="BB713" s="119">
        <v>0</v>
      </c>
      <c r="BC713" s="119">
        <v>0</v>
      </c>
      <c r="BD713" s="119">
        <v>0</v>
      </c>
      <c r="BE713" s="119">
        <v>0</v>
      </c>
      <c r="BF713" s="119">
        <v>0</v>
      </c>
      <c r="BG713" s="119">
        <v>0</v>
      </c>
      <c r="BH713" s="119">
        <v>16</v>
      </c>
      <c r="BI713" s="119" t="s">
        <v>55</v>
      </c>
      <c r="BJ713" s="119" t="s">
        <v>55</v>
      </c>
      <c r="BK713" s="119" t="s">
        <v>55</v>
      </c>
      <c r="BL713" s="119">
        <v>0</v>
      </c>
      <c r="BM713" s="119" t="s">
        <v>544</v>
      </c>
    </row>
    <row r="714" spans="1:65" s="119" customFormat="1" ht="11.4" x14ac:dyDescent="0.2">
      <c r="A714" s="119" t="s">
        <v>154</v>
      </c>
      <c r="B714" s="119">
        <v>2</v>
      </c>
      <c r="C714" s="119">
        <v>1</v>
      </c>
      <c r="D714" s="119">
        <v>1</v>
      </c>
      <c r="E714" s="119">
        <v>0</v>
      </c>
      <c r="F714" s="119">
        <v>0</v>
      </c>
      <c r="G714" s="119">
        <v>0</v>
      </c>
      <c r="H714" s="119">
        <v>0</v>
      </c>
      <c r="I714" s="119">
        <v>0</v>
      </c>
      <c r="J714" s="119">
        <v>0</v>
      </c>
      <c r="K714" s="119">
        <v>0</v>
      </c>
      <c r="L714" s="119">
        <v>0</v>
      </c>
      <c r="M714" s="119">
        <v>0</v>
      </c>
      <c r="N714" s="119">
        <v>0</v>
      </c>
      <c r="O714" s="119">
        <v>50</v>
      </c>
      <c r="P714" s="119">
        <v>50</v>
      </c>
      <c r="Q714" s="119">
        <v>0</v>
      </c>
      <c r="R714" s="119">
        <v>0</v>
      </c>
      <c r="S714" s="119">
        <v>0</v>
      </c>
      <c r="T714" s="119">
        <v>0</v>
      </c>
      <c r="U714" s="119">
        <v>0</v>
      </c>
      <c r="V714" s="119">
        <v>0</v>
      </c>
      <c r="W714" s="119">
        <v>0</v>
      </c>
      <c r="X714" s="119">
        <v>0</v>
      </c>
      <c r="Y714" s="119">
        <v>0</v>
      </c>
      <c r="Z714" s="119">
        <v>0</v>
      </c>
      <c r="AA714" s="119" t="s">
        <v>595</v>
      </c>
      <c r="AB714" s="119" t="s">
        <v>591</v>
      </c>
      <c r="AC714" s="119" t="s">
        <v>56</v>
      </c>
      <c r="AD714" s="119" t="s">
        <v>56</v>
      </c>
      <c r="AE714" s="119" t="s">
        <v>56</v>
      </c>
      <c r="AF714" s="119" t="s">
        <v>56</v>
      </c>
      <c r="AG714" s="119" t="s">
        <v>56</v>
      </c>
      <c r="AH714" s="119" t="s">
        <v>56</v>
      </c>
      <c r="AI714" s="119" t="s">
        <v>56</v>
      </c>
      <c r="AJ714" s="119" t="s">
        <v>56</v>
      </c>
      <c r="AK714" s="119" t="s">
        <v>56</v>
      </c>
      <c r="AL714" s="119" t="s">
        <v>56</v>
      </c>
      <c r="AM714" s="119">
        <v>0</v>
      </c>
      <c r="AN714" s="119">
        <v>0</v>
      </c>
      <c r="AO714" s="119">
        <v>2</v>
      </c>
      <c r="AP714" s="119">
        <v>0</v>
      </c>
      <c r="AQ714" s="119">
        <v>0</v>
      </c>
      <c r="AR714" s="119">
        <v>0</v>
      </c>
      <c r="AS714" s="119">
        <v>0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119">
        <v>0</v>
      </c>
      <c r="AZ714" s="119">
        <v>0</v>
      </c>
      <c r="BA714" s="119">
        <v>0</v>
      </c>
      <c r="BB714" s="119">
        <v>0</v>
      </c>
      <c r="BC714" s="119">
        <v>0</v>
      </c>
      <c r="BD714" s="119">
        <v>0</v>
      </c>
      <c r="BE714" s="119">
        <v>0</v>
      </c>
      <c r="BF714" s="119">
        <v>0</v>
      </c>
      <c r="BG714" s="119">
        <v>0</v>
      </c>
      <c r="BH714" s="119">
        <v>12.9</v>
      </c>
      <c r="BI714" s="119" t="s">
        <v>55</v>
      </c>
      <c r="BJ714" s="119" t="s">
        <v>55</v>
      </c>
      <c r="BK714" s="119" t="s">
        <v>55</v>
      </c>
      <c r="BL714" s="119">
        <v>0</v>
      </c>
      <c r="BM714" s="119" t="s">
        <v>545</v>
      </c>
    </row>
    <row r="715" spans="1:65" s="119" customFormat="1" ht="11.4" x14ac:dyDescent="0.2">
      <c r="A715" s="119" t="s">
        <v>155</v>
      </c>
      <c r="B715" s="119">
        <v>5</v>
      </c>
      <c r="C715" s="119">
        <v>1</v>
      </c>
      <c r="D715" s="119">
        <v>4</v>
      </c>
      <c r="E715" s="119">
        <v>0</v>
      </c>
      <c r="F715" s="119">
        <v>0</v>
      </c>
      <c r="G715" s="119">
        <v>0</v>
      </c>
      <c r="H715" s="119">
        <v>0</v>
      </c>
      <c r="I715" s="119">
        <v>0</v>
      </c>
      <c r="J715" s="119">
        <v>0</v>
      </c>
      <c r="K715" s="119">
        <v>0</v>
      </c>
      <c r="L715" s="119">
        <v>0</v>
      </c>
      <c r="M715" s="119">
        <v>0</v>
      </c>
      <c r="N715" s="119">
        <v>0</v>
      </c>
      <c r="O715" s="119">
        <v>20</v>
      </c>
      <c r="P715" s="119">
        <v>80</v>
      </c>
      <c r="Q715" s="119">
        <v>0</v>
      </c>
      <c r="R715" s="119">
        <v>0</v>
      </c>
      <c r="S715" s="119">
        <v>0</v>
      </c>
      <c r="T715" s="119">
        <v>0</v>
      </c>
      <c r="U715" s="119">
        <v>0</v>
      </c>
      <c r="V715" s="119">
        <v>0</v>
      </c>
      <c r="W715" s="119">
        <v>0</v>
      </c>
      <c r="X715" s="119">
        <v>0</v>
      </c>
      <c r="Y715" s="119">
        <v>0</v>
      </c>
      <c r="Z715" s="119">
        <v>0</v>
      </c>
      <c r="AA715" s="119" t="s">
        <v>452</v>
      </c>
      <c r="AB715" s="119" t="s">
        <v>519</v>
      </c>
      <c r="AC715" s="119" t="s">
        <v>56</v>
      </c>
      <c r="AD715" s="119" t="s">
        <v>56</v>
      </c>
      <c r="AE715" s="119" t="s">
        <v>56</v>
      </c>
      <c r="AF715" s="119" t="s">
        <v>56</v>
      </c>
      <c r="AG715" s="119" t="s">
        <v>56</v>
      </c>
      <c r="AH715" s="119" t="s">
        <v>56</v>
      </c>
      <c r="AI715" s="119" t="s">
        <v>56</v>
      </c>
      <c r="AJ715" s="119" t="s">
        <v>56</v>
      </c>
      <c r="AK715" s="119" t="s">
        <v>56</v>
      </c>
      <c r="AL715" s="119" t="s">
        <v>56</v>
      </c>
      <c r="AM715" s="119">
        <v>0</v>
      </c>
      <c r="AN715" s="119">
        <v>0</v>
      </c>
      <c r="AO715" s="119">
        <v>2</v>
      </c>
      <c r="AP715" s="119">
        <v>2</v>
      </c>
      <c r="AQ715" s="119">
        <v>1</v>
      </c>
      <c r="AR715" s="119">
        <v>0</v>
      </c>
      <c r="AS715" s="119">
        <v>0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119">
        <v>0</v>
      </c>
      <c r="AZ715" s="119">
        <v>0</v>
      </c>
      <c r="BA715" s="119">
        <v>0</v>
      </c>
      <c r="BB715" s="119">
        <v>0</v>
      </c>
      <c r="BC715" s="119">
        <v>0</v>
      </c>
      <c r="BD715" s="119">
        <v>0</v>
      </c>
      <c r="BE715" s="119">
        <v>0</v>
      </c>
      <c r="BF715" s="119">
        <v>0</v>
      </c>
      <c r="BG715" s="119">
        <v>0</v>
      </c>
      <c r="BH715" s="119">
        <v>17.399999999999999</v>
      </c>
      <c r="BI715" s="119" t="s">
        <v>55</v>
      </c>
      <c r="BJ715" s="119" t="s">
        <v>55</v>
      </c>
      <c r="BK715" s="119" t="s">
        <v>55</v>
      </c>
      <c r="BL715" s="119">
        <v>0</v>
      </c>
      <c r="BM715" s="119" t="s">
        <v>544</v>
      </c>
    </row>
    <row r="716" spans="1:65" s="119" customFormat="1" ht="11.4" x14ac:dyDescent="0.2">
      <c r="A716" s="119" t="s">
        <v>155</v>
      </c>
      <c r="B716" s="119">
        <v>3</v>
      </c>
      <c r="C716" s="119">
        <v>0</v>
      </c>
      <c r="D716" s="119">
        <v>3</v>
      </c>
      <c r="E716" s="119">
        <v>0</v>
      </c>
      <c r="F716" s="119">
        <v>0</v>
      </c>
      <c r="G716" s="119">
        <v>0</v>
      </c>
      <c r="H716" s="119">
        <v>0</v>
      </c>
      <c r="I716" s="119">
        <v>0</v>
      </c>
      <c r="J716" s="119">
        <v>0</v>
      </c>
      <c r="K716" s="119">
        <v>0</v>
      </c>
      <c r="L716" s="119">
        <v>0</v>
      </c>
      <c r="M716" s="119">
        <v>0</v>
      </c>
      <c r="N716" s="119">
        <v>0</v>
      </c>
      <c r="O716" s="119">
        <v>0</v>
      </c>
      <c r="P716" s="119">
        <v>100</v>
      </c>
      <c r="Q716" s="119">
        <v>0</v>
      </c>
      <c r="R716" s="119">
        <v>0</v>
      </c>
      <c r="S716" s="119">
        <v>0</v>
      </c>
      <c r="T716" s="119">
        <v>0</v>
      </c>
      <c r="U716" s="119">
        <v>0</v>
      </c>
      <c r="V716" s="119">
        <v>0</v>
      </c>
      <c r="W716" s="119">
        <v>0</v>
      </c>
      <c r="X716" s="119">
        <v>0</v>
      </c>
      <c r="Y716" s="119">
        <v>0</v>
      </c>
      <c r="Z716" s="119">
        <v>0</v>
      </c>
      <c r="AA716" s="119" t="s">
        <v>56</v>
      </c>
      <c r="AB716" s="119" t="s">
        <v>595</v>
      </c>
      <c r="AC716" s="119" t="s">
        <v>56</v>
      </c>
      <c r="AD716" s="119" t="s">
        <v>56</v>
      </c>
      <c r="AE716" s="119" t="s">
        <v>56</v>
      </c>
      <c r="AF716" s="119" t="s">
        <v>56</v>
      </c>
      <c r="AG716" s="119" t="s">
        <v>56</v>
      </c>
      <c r="AH716" s="119" t="s">
        <v>56</v>
      </c>
      <c r="AI716" s="119" t="s">
        <v>56</v>
      </c>
      <c r="AJ716" s="119" t="s">
        <v>56</v>
      </c>
      <c r="AK716" s="119" t="s">
        <v>56</v>
      </c>
      <c r="AL716" s="119" t="s">
        <v>56</v>
      </c>
      <c r="AM716" s="119">
        <v>0</v>
      </c>
      <c r="AN716" s="119">
        <v>1</v>
      </c>
      <c r="AO716" s="119">
        <v>1</v>
      </c>
      <c r="AP716" s="119">
        <v>0</v>
      </c>
      <c r="AQ716" s="119">
        <v>1</v>
      </c>
      <c r="AR716" s="119">
        <v>0</v>
      </c>
      <c r="AS716" s="119">
        <v>0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119">
        <v>0</v>
      </c>
      <c r="AZ716" s="119">
        <v>0</v>
      </c>
      <c r="BA716" s="119">
        <v>0</v>
      </c>
      <c r="BB716" s="119">
        <v>0</v>
      </c>
      <c r="BC716" s="119">
        <v>0</v>
      </c>
      <c r="BD716" s="119">
        <v>0</v>
      </c>
      <c r="BE716" s="119">
        <v>0</v>
      </c>
      <c r="BF716" s="119">
        <v>0</v>
      </c>
      <c r="BG716" s="119">
        <v>0</v>
      </c>
      <c r="BH716" s="119">
        <v>13.8</v>
      </c>
      <c r="BI716" s="119" t="s">
        <v>55</v>
      </c>
      <c r="BJ716" s="119" t="s">
        <v>55</v>
      </c>
      <c r="BK716" s="119" t="s">
        <v>55</v>
      </c>
      <c r="BL716" s="119">
        <v>0</v>
      </c>
      <c r="BM716" s="119" t="s">
        <v>545</v>
      </c>
    </row>
    <row r="717" spans="1:65" s="119" customFormat="1" ht="11.4" x14ac:dyDescent="0.2">
      <c r="A717" s="119" t="s">
        <v>156</v>
      </c>
      <c r="B717" s="119">
        <v>3</v>
      </c>
      <c r="C717" s="119">
        <v>0</v>
      </c>
      <c r="D717" s="119">
        <v>3</v>
      </c>
      <c r="E717" s="119">
        <v>0</v>
      </c>
      <c r="F717" s="119">
        <v>0</v>
      </c>
      <c r="G717" s="119">
        <v>0</v>
      </c>
      <c r="H717" s="119">
        <v>0</v>
      </c>
      <c r="I717" s="119">
        <v>0</v>
      </c>
      <c r="J717" s="119">
        <v>0</v>
      </c>
      <c r="K717" s="119">
        <v>0</v>
      </c>
      <c r="L717" s="119">
        <v>0</v>
      </c>
      <c r="M717" s="119">
        <v>0</v>
      </c>
      <c r="N717" s="119">
        <v>0</v>
      </c>
      <c r="O717" s="119">
        <v>0</v>
      </c>
      <c r="P717" s="119">
        <v>100</v>
      </c>
      <c r="Q717" s="119">
        <v>0</v>
      </c>
      <c r="R717" s="119">
        <v>0</v>
      </c>
      <c r="S717" s="119">
        <v>0</v>
      </c>
      <c r="T717" s="119">
        <v>0</v>
      </c>
      <c r="U717" s="119">
        <v>0</v>
      </c>
      <c r="V717" s="119">
        <v>0</v>
      </c>
      <c r="W717" s="119">
        <v>0</v>
      </c>
      <c r="X717" s="119">
        <v>0</v>
      </c>
      <c r="Y717" s="119">
        <v>0</v>
      </c>
      <c r="Z717" s="119">
        <v>0</v>
      </c>
      <c r="AA717" s="119" t="s">
        <v>56</v>
      </c>
      <c r="AB717" s="119" t="s">
        <v>527</v>
      </c>
      <c r="AC717" s="119" t="s">
        <v>56</v>
      </c>
      <c r="AD717" s="119" t="s">
        <v>56</v>
      </c>
      <c r="AE717" s="119" t="s">
        <v>56</v>
      </c>
      <c r="AF717" s="119" t="s">
        <v>56</v>
      </c>
      <c r="AG717" s="119" t="s">
        <v>56</v>
      </c>
      <c r="AH717" s="119" t="s">
        <v>56</v>
      </c>
      <c r="AI717" s="119" t="s">
        <v>56</v>
      </c>
      <c r="AJ717" s="119" t="s">
        <v>56</v>
      </c>
      <c r="AK717" s="119" t="s">
        <v>56</v>
      </c>
      <c r="AL717" s="119" t="s">
        <v>56</v>
      </c>
      <c r="AM717" s="119">
        <v>0</v>
      </c>
      <c r="AN717" s="119">
        <v>1</v>
      </c>
      <c r="AO717" s="119">
        <v>0</v>
      </c>
      <c r="AP717" s="119">
        <v>2</v>
      </c>
      <c r="AQ717" s="119">
        <v>0</v>
      </c>
      <c r="AR717" s="119">
        <v>0</v>
      </c>
      <c r="AS717" s="119">
        <v>0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119">
        <v>0</v>
      </c>
      <c r="AZ717" s="119">
        <v>0</v>
      </c>
      <c r="BA717" s="119">
        <v>0</v>
      </c>
      <c r="BB717" s="119">
        <v>0</v>
      </c>
      <c r="BC717" s="119">
        <v>0</v>
      </c>
      <c r="BD717" s="119">
        <v>0</v>
      </c>
      <c r="BE717" s="119">
        <v>0</v>
      </c>
      <c r="BF717" s="119">
        <v>0</v>
      </c>
      <c r="BG717" s="119">
        <v>0</v>
      </c>
      <c r="BH717" s="119">
        <v>14.2</v>
      </c>
      <c r="BI717" s="119" t="s">
        <v>55</v>
      </c>
      <c r="BJ717" s="119" t="s">
        <v>55</v>
      </c>
      <c r="BK717" s="119" t="s">
        <v>55</v>
      </c>
      <c r="BL717" s="119">
        <v>0</v>
      </c>
      <c r="BM717" s="119" t="s">
        <v>544</v>
      </c>
    </row>
    <row r="718" spans="1:65" s="119" customFormat="1" ht="11.4" x14ac:dyDescent="0.2">
      <c r="A718" s="119" t="s">
        <v>156</v>
      </c>
      <c r="B718" s="119">
        <v>2</v>
      </c>
      <c r="C718" s="119">
        <v>0</v>
      </c>
      <c r="D718" s="119">
        <v>2</v>
      </c>
      <c r="E718" s="119">
        <v>0</v>
      </c>
      <c r="F718" s="119">
        <v>0</v>
      </c>
      <c r="G718" s="119">
        <v>0</v>
      </c>
      <c r="H718" s="119">
        <v>0</v>
      </c>
      <c r="I718" s="119">
        <v>0</v>
      </c>
      <c r="J718" s="119">
        <v>0</v>
      </c>
      <c r="K718" s="119">
        <v>0</v>
      </c>
      <c r="L718" s="119">
        <v>0</v>
      </c>
      <c r="M718" s="119">
        <v>0</v>
      </c>
      <c r="N718" s="119">
        <v>0</v>
      </c>
      <c r="O718" s="119">
        <v>0</v>
      </c>
      <c r="P718" s="119">
        <v>100</v>
      </c>
      <c r="Q718" s="119">
        <v>0</v>
      </c>
      <c r="R718" s="119">
        <v>0</v>
      </c>
      <c r="S718" s="119">
        <v>0</v>
      </c>
      <c r="T718" s="119">
        <v>0</v>
      </c>
      <c r="U718" s="119">
        <v>0</v>
      </c>
      <c r="V718" s="119">
        <v>0</v>
      </c>
      <c r="W718" s="119">
        <v>0</v>
      </c>
      <c r="X718" s="119">
        <v>0</v>
      </c>
      <c r="Y718" s="119">
        <v>0</v>
      </c>
      <c r="Z718" s="119">
        <v>0</v>
      </c>
      <c r="AA718" s="119" t="s">
        <v>56</v>
      </c>
      <c r="AB718" s="119" t="s">
        <v>512</v>
      </c>
      <c r="AC718" s="119" t="s">
        <v>56</v>
      </c>
      <c r="AD718" s="119" t="s">
        <v>56</v>
      </c>
      <c r="AE718" s="119" t="s">
        <v>56</v>
      </c>
      <c r="AF718" s="119" t="s">
        <v>56</v>
      </c>
      <c r="AG718" s="119" t="s">
        <v>56</v>
      </c>
      <c r="AH718" s="119" t="s">
        <v>56</v>
      </c>
      <c r="AI718" s="119" t="s">
        <v>56</v>
      </c>
      <c r="AJ718" s="119" t="s">
        <v>56</v>
      </c>
      <c r="AK718" s="119" t="s">
        <v>56</v>
      </c>
      <c r="AL718" s="119" t="s">
        <v>56</v>
      </c>
      <c r="AM718" s="119">
        <v>0</v>
      </c>
      <c r="AN718" s="119">
        <v>0</v>
      </c>
      <c r="AO718" s="119">
        <v>1</v>
      </c>
      <c r="AP718" s="119">
        <v>1</v>
      </c>
      <c r="AQ718" s="119">
        <v>0</v>
      </c>
      <c r="AR718" s="119">
        <v>0</v>
      </c>
      <c r="AS718" s="119">
        <v>0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119">
        <v>0</v>
      </c>
      <c r="AZ718" s="119">
        <v>0</v>
      </c>
      <c r="BA718" s="119">
        <v>0</v>
      </c>
      <c r="BB718" s="119">
        <v>0</v>
      </c>
      <c r="BC718" s="119">
        <v>0</v>
      </c>
      <c r="BD718" s="119">
        <v>0</v>
      </c>
      <c r="BE718" s="119">
        <v>0</v>
      </c>
      <c r="BF718" s="119">
        <v>0</v>
      </c>
      <c r="BG718" s="119">
        <v>0</v>
      </c>
      <c r="BH718" s="119">
        <v>15.1</v>
      </c>
      <c r="BI718" s="119" t="s">
        <v>55</v>
      </c>
      <c r="BJ718" s="119" t="s">
        <v>55</v>
      </c>
      <c r="BK718" s="119" t="s">
        <v>55</v>
      </c>
      <c r="BL718" s="119">
        <v>0</v>
      </c>
      <c r="BM718" s="119" t="s">
        <v>545</v>
      </c>
    </row>
    <row r="719" spans="1:65" s="119" customFormat="1" ht="11.4" x14ac:dyDescent="0.2">
      <c r="A719" s="119" t="s">
        <v>157</v>
      </c>
      <c r="B719" s="119">
        <v>1</v>
      </c>
      <c r="C719" s="119">
        <v>0</v>
      </c>
      <c r="D719" s="119">
        <v>1</v>
      </c>
      <c r="E719" s="119">
        <v>0</v>
      </c>
      <c r="F719" s="119">
        <v>0</v>
      </c>
      <c r="G719" s="119">
        <v>0</v>
      </c>
      <c r="H719" s="119">
        <v>0</v>
      </c>
      <c r="I719" s="119">
        <v>0</v>
      </c>
      <c r="J719" s="119">
        <v>0</v>
      </c>
      <c r="K719" s="119">
        <v>0</v>
      </c>
      <c r="L719" s="119">
        <v>0</v>
      </c>
      <c r="M719" s="119">
        <v>0</v>
      </c>
      <c r="N719" s="119">
        <v>0</v>
      </c>
      <c r="O719" s="119">
        <v>0</v>
      </c>
      <c r="P719" s="119">
        <v>100</v>
      </c>
      <c r="Q719" s="119">
        <v>0</v>
      </c>
      <c r="R719" s="119">
        <v>0</v>
      </c>
      <c r="S719" s="119">
        <v>0</v>
      </c>
      <c r="T719" s="119">
        <v>0</v>
      </c>
      <c r="U719" s="119">
        <v>0</v>
      </c>
      <c r="V719" s="119">
        <v>0</v>
      </c>
      <c r="W719" s="119">
        <v>0</v>
      </c>
      <c r="X719" s="119">
        <v>0</v>
      </c>
      <c r="Y719" s="119">
        <v>0</v>
      </c>
      <c r="Z719" s="119">
        <v>0</v>
      </c>
      <c r="AA719" s="119" t="s">
        <v>56</v>
      </c>
      <c r="AB719" s="119" t="s">
        <v>551</v>
      </c>
      <c r="AC719" s="119" t="s">
        <v>56</v>
      </c>
      <c r="AD719" s="119" t="s">
        <v>56</v>
      </c>
      <c r="AE719" s="119" t="s">
        <v>56</v>
      </c>
      <c r="AF719" s="119" t="s">
        <v>56</v>
      </c>
      <c r="AG719" s="119" t="s">
        <v>56</v>
      </c>
      <c r="AH719" s="119" t="s">
        <v>56</v>
      </c>
      <c r="AI719" s="119" t="s">
        <v>56</v>
      </c>
      <c r="AJ719" s="119" t="s">
        <v>56</v>
      </c>
      <c r="AK719" s="119" t="s">
        <v>56</v>
      </c>
      <c r="AL719" s="119" t="s">
        <v>56</v>
      </c>
      <c r="AM719" s="119">
        <v>0</v>
      </c>
      <c r="AN719" s="119">
        <v>0</v>
      </c>
      <c r="AO719" s="119">
        <v>0</v>
      </c>
      <c r="AP719" s="119">
        <v>0</v>
      </c>
      <c r="AQ719" s="119">
        <v>0</v>
      </c>
      <c r="AR719" s="119">
        <v>0</v>
      </c>
      <c r="AS719" s="119">
        <v>1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119">
        <v>0</v>
      </c>
      <c r="AZ719" s="119">
        <v>0</v>
      </c>
      <c r="BA719" s="119">
        <v>0</v>
      </c>
      <c r="BB719" s="119">
        <v>0</v>
      </c>
      <c r="BC719" s="119">
        <v>0</v>
      </c>
      <c r="BD719" s="119">
        <v>0</v>
      </c>
      <c r="BE719" s="119">
        <v>0</v>
      </c>
      <c r="BF719" s="119">
        <v>0</v>
      </c>
      <c r="BG719" s="119">
        <v>0</v>
      </c>
      <c r="BH719" s="119">
        <v>32.4</v>
      </c>
      <c r="BI719" s="119" t="s">
        <v>55</v>
      </c>
      <c r="BJ719" s="119" t="s">
        <v>55</v>
      </c>
      <c r="BK719" s="119" t="s">
        <v>55</v>
      </c>
      <c r="BL719" s="119">
        <v>0</v>
      </c>
      <c r="BM719" s="119" t="s">
        <v>544</v>
      </c>
    </row>
    <row r="720" spans="1:65" s="119" customFormat="1" ht="11.4" x14ac:dyDescent="0.2">
      <c r="A720" s="119" t="s">
        <v>157</v>
      </c>
      <c r="B720" s="119">
        <v>2</v>
      </c>
      <c r="C720" s="119">
        <v>0</v>
      </c>
      <c r="D720" s="119">
        <v>2</v>
      </c>
      <c r="E720" s="119">
        <v>0</v>
      </c>
      <c r="F720" s="119">
        <v>0</v>
      </c>
      <c r="G720" s="119">
        <v>0</v>
      </c>
      <c r="H720" s="119">
        <v>0</v>
      </c>
      <c r="I720" s="119">
        <v>0</v>
      </c>
      <c r="J720" s="119">
        <v>0</v>
      </c>
      <c r="K720" s="119">
        <v>0</v>
      </c>
      <c r="L720" s="119">
        <v>0</v>
      </c>
      <c r="M720" s="119">
        <v>0</v>
      </c>
      <c r="N720" s="119">
        <v>0</v>
      </c>
      <c r="O720" s="119">
        <v>0</v>
      </c>
      <c r="P720" s="119">
        <v>100</v>
      </c>
      <c r="Q720" s="119">
        <v>0</v>
      </c>
      <c r="R720" s="119">
        <v>0</v>
      </c>
      <c r="S720" s="119">
        <v>0</v>
      </c>
      <c r="T720" s="119">
        <v>0</v>
      </c>
      <c r="U720" s="119">
        <v>0</v>
      </c>
      <c r="V720" s="119">
        <v>0</v>
      </c>
      <c r="W720" s="119">
        <v>0</v>
      </c>
      <c r="X720" s="119">
        <v>0</v>
      </c>
      <c r="Y720" s="119">
        <v>0</v>
      </c>
      <c r="Z720" s="119">
        <v>0</v>
      </c>
      <c r="AA720" s="119" t="s">
        <v>56</v>
      </c>
      <c r="AB720" s="119" t="s">
        <v>448</v>
      </c>
      <c r="AC720" s="119" t="s">
        <v>56</v>
      </c>
      <c r="AD720" s="119" t="s">
        <v>56</v>
      </c>
      <c r="AE720" s="119" t="s">
        <v>56</v>
      </c>
      <c r="AF720" s="119" t="s">
        <v>56</v>
      </c>
      <c r="AG720" s="119" t="s">
        <v>56</v>
      </c>
      <c r="AH720" s="119" t="s">
        <v>56</v>
      </c>
      <c r="AI720" s="119" t="s">
        <v>56</v>
      </c>
      <c r="AJ720" s="119" t="s">
        <v>56</v>
      </c>
      <c r="AK720" s="119" t="s">
        <v>56</v>
      </c>
      <c r="AL720" s="119" t="s">
        <v>56</v>
      </c>
      <c r="AM720" s="119">
        <v>0</v>
      </c>
      <c r="AN720" s="119">
        <v>0</v>
      </c>
      <c r="AO720" s="119">
        <v>0</v>
      </c>
      <c r="AP720" s="119">
        <v>1</v>
      </c>
      <c r="AQ720" s="119">
        <v>0</v>
      </c>
      <c r="AR720" s="119">
        <v>1</v>
      </c>
      <c r="AS720" s="119">
        <v>0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119">
        <v>0</v>
      </c>
      <c r="AZ720" s="119">
        <v>0</v>
      </c>
      <c r="BA720" s="119">
        <v>0</v>
      </c>
      <c r="BB720" s="119">
        <v>0</v>
      </c>
      <c r="BC720" s="119">
        <v>0</v>
      </c>
      <c r="BD720" s="119">
        <v>0</v>
      </c>
      <c r="BE720" s="119">
        <v>0</v>
      </c>
      <c r="BF720" s="119">
        <v>0</v>
      </c>
      <c r="BG720" s="119">
        <v>0</v>
      </c>
      <c r="BH720" s="119">
        <v>22.4</v>
      </c>
      <c r="BI720" s="119" t="s">
        <v>55</v>
      </c>
      <c r="BJ720" s="119" t="s">
        <v>55</v>
      </c>
      <c r="BK720" s="119" t="s">
        <v>55</v>
      </c>
      <c r="BL720" s="119">
        <v>0</v>
      </c>
      <c r="BM720" s="119" t="s">
        <v>545</v>
      </c>
    </row>
    <row r="721" spans="1:65" s="119" customFormat="1" ht="11.4" x14ac:dyDescent="0.2">
      <c r="A721" s="119" t="s">
        <v>158</v>
      </c>
      <c r="B721" s="119">
        <v>2</v>
      </c>
      <c r="C721" s="119">
        <v>0</v>
      </c>
      <c r="D721" s="119">
        <v>2</v>
      </c>
      <c r="E721" s="119">
        <v>0</v>
      </c>
      <c r="F721" s="119">
        <v>0</v>
      </c>
      <c r="G721" s="119">
        <v>0</v>
      </c>
      <c r="H721" s="119">
        <v>0</v>
      </c>
      <c r="I721" s="119">
        <v>0</v>
      </c>
      <c r="J721" s="119">
        <v>0</v>
      </c>
      <c r="K721" s="119">
        <v>0</v>
      </c>
      <c r="L721" s="119">
        <v>0</v>
      </c>
      <c r="M721" s="119">
        <v>0</v>
      </c>
      <c r="N721" s="119">
        <v>0</v>
      </c>
      <c r="O721" s="119">
        <v>0</v>
      </c>
      <c r="P721" s="119">
        <v>100</v>
      </c>
      <c r="Q721" s="119">
        <v>0</v>
      </c>
      <c r="R721" s="119">
        <v>0</v>
      </c>
      <c r="S721" s="119">
        <v>0</v>
      </c>
      <c r="T721" s="119">
        <v>0</v>
      </c>
      <c r="U721" s="119">
        <v>0</v>
      </c>
      <c r="V721" s="119">
        <v>0</v>
      </c>
      <c r="W721" s="119">
        <v>0</v>
      </c>
      <c r="X721" s="119">
        <v>0</v>
      </c>
      <c r="Y721" s="119">
        <v>0</v>
      </c>
      <c r="Z721" s="119">
        <v>0</v>
      </c>
      <c r="AA721" s="119" t="s">
        <v>56</v>
      </c>
      <c r="AB721" s="119" t="s">
        <v>507</v>
      </c>
      <c r="AC721" s="119" t="s">
        <v>56</v>
      </c>
      <c r="AD721" s="119" t="s">
        <v>56</v>
      </c>
      <c r="AE721" s="119" t="s">
        <v>56</v>
      </c>
      <c r="AF721" s="119" t="s">
        <v>56</v>
      </c>
      <c r="AG721" s="119" t="s">
        <v>56</v>
      </c>
      <c r="AH721" s="119" t="s">
        <v>56</v>
      </c>
      <c r="AI721" s="119" t="s">
        <v>56</v>
      </c>
      <c r="AJ721" s="119" t="s">
        <v>56</v>
      </c>
      <c r="AK721" s="119" t="s">
        <v>56</v>
      </c>
      <c r="AL721" s="119" t="s">
        <v>56</v>
      </c>
      <c r="AM721" s="119">
        <v>0</v>
      </c>
      <c r="AN721" s="119">
        <v>0</v>
      </c>
      <c r="AO721" s="119">
        <v>0</v>
      </c>
      <c r="AP721" s="119">
        <v>1</v>
      </c>
      <c r="AQ721" s="119">
        <v>1</v>
      </c>
      <c r="AR721" s="119">
        <v>0</v>
      </c>
      <c r="AS721" s="119">
        <v>0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119">
        <v>0</v>
      </c>
      <c r="AZ721" s="119">
        <v>0</v>
      </c>
      <c r="BA721" s="119">
        <v>0</v>
      </c>
      <c r="BB721" s="119">
        <v>0</v>
      </c>
      <c r="BC721" s="119">
        <v>0</v>
      </c>
      <c r="BD721" s="119">
        <v>0</v>
      </c>
      <c r="BE721" s="119">
        <v>0</v>
      </c>
      <c r="BF721" s="119">
        <v>0</v>
      </c>
      <c r="BG721" s="119">
        <v>0</v>
      </c>
      <c r="BH721" s="119">
        <v>18.2</v>
      </c>
      <c r="BI721" s="119" t="s">
        <v>55</v>
      </c>
      <c r="BJ721" s="119" t="s">
        <v>55</v>
      </c>
      <c r="BK721" s="119" t="s">
        <v>55</v>
      </c>
      <c r="BL721" s="119">
        <v>0</v>
      </c>
      <c r="BM721" s="119" t="s">
        <v>544</v>
      </c>
    </row>
    <row r="722" spans="1:65" s="119" customFormat="1" ht="11.4" x14ac:dyDescent="0.2">
      <c r="A722" s="119" t="s">
        <v>158</v>
      </c>
      <c r="B722" s="119">
        <v>2</v>
      </c>
      <c r="C722" s="119">
        <v>0</v>
      </c>
      <c r="D722" s="119">
        <v>2</v>
      </c>
      <c r="E722" s="119">
        <v>0</v>
      </c>
      <c r="F722" s="119">
        <v>0</v>
      </c>
      <c r="G722" s="119">
        <v>0</v>
      </c>
      <c r="H722" s="119">
        <v>0</v>
      </c>
      <c r="I722" s="119">
        <v>0</v>
      </c>
      <c r="J722" s="119">
        <v>0</v>
      </c>
      <c r="K722" s="119">
        <v>0</v>
      </c>
      <c r="L722" s="119">
        <v>0</v>
      </c>
      <c r="M722" s="119">
        <v>0</v>
      </c>
      <c r="N722" s="119">
        <v>0</v>
      </c>
      <c r="O722" s="119">
        <v>0</v>
      </c>
      <c r="P722" s="119">
        <v>100</v>
      </c>
      <c r="Q722" s="119">
        <v>0</v>
      </c>
      <c r="R722" s="119">
        <v>0</v>
      </c>
      <c r="S722" s="119">
        <v>0</v>
      </c>
      <c r="T722" s="119">
        <v>0</v>
      </c>
      <c r="U722" s="119">
        <v>0</v>
      </c>
      <c r="V722" s="119">
        <v>0</v>
      </c>
      <c r="W722" s="119">
        <v>0</v>
      </c>
      <c r="X722" s="119">
        <v>0</v>
      </c>
      <c r="Y722" s="119">
        <v>0</v>
      </c>
      <c r="Z722" s="119">
        <v>0</v>
      </c>
      <c r="AA722" s="119" t="s">
        <v>56</v>
      </c>
      <c r="AB722" s="119" t="s">
        <v>494</v>
      </c>
      <c r="AC722" s="119" t="s">
        <v>56</v>
      </c>
      <c r="AD722" s="119" t="s">
        <v>56</v>
      </c>
      <c r="AE722" s="119" t="s">
        <v>56</v>
      </c>
      <c r="AF722" s="119" t="s">
        <v>56</v>
      </c>
      <c r="AG722" s="119" t="s">
        <v>56</v>
      </c>
      <c r="AH722" s="119" t="s">
        <v>56</v>
      </c>
      <c r="AI722" s="119" t="s">
        <v>56</v>
      </c>
      <c r="AJ722" s="119" t="s">
        <v>56</v>
      </c>
      <c r="AK722" s="119" t="s">
        <v>56</v>
      </c>
      <c r="AL722" s="119" t="s">
        <v>56</v>
      </c>
      <c r="AM722" s="119">
        <v>0</v>
      </c>
      <c r="AN722" s="119">
        <v>1</v>
      </c>
      <c r="AO722" s="119">
        <v>0</v>
      </c>
      <c r="AP722" s="119">
        <v>0</v>
      </c>
      <c r="AQ722" s="119">
        <v>1</v>
      </c>
      <c r="AR722" s="119">
        <v>0</v>
      </c>
      <c r="AS722" s="119">
        <v>0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119">
        <v>0</v>
      </c>
      <c r="AZ722" s="119">
        <v>0</v>
      </c>
      <c r="BA722" s="119">
        <v>0</v>
      </c>
      <c r="BB722" s="119">
        <v>0</v>
      </c>
      <c r="BC722" s="119">
        <v>0</v>
      </c>
      <c r="BD722" s="119">
        <v>0</v>
      </c>
      <c r="BE722" s="119">
        <v>0</v>
      </c>
      <c r="BF722" s="119">
        <v>0</v>
      </c>
      <c r="BG722" s="119">
        <v>0</v>
      </c>
      <c r="BH722" s="119">
        <v>15.6</v>
      </c>
      <c r="BI722" s="119" t="s">
        <v>55</v>
      </c>
      <c r="BJ722" s="119" t="s">
        <v>55</v>
      </c>
      <c r="BK722" s="119" t="s">
        <v>55</v>
      </c>
      <c r="BL722" s="119">
        <v>0</v>
      </c>
      <c r="BM722" s="119" t="s">
        <v>545</v>
      </c>
    </row>
    <row r="723" spans="1:65" s="119" customFormat="1" ht="11.4" x14ac:dyDescent="0.2">
      <c r="A723" s="119" t="s">
        <v>160</v>
      </c>
      <c r="B723" s="119">
        <v>2</v>
      </c>
      <c r="C723" s="119">
        <v>0</v>
      </c>
      <c r="D723" s="119">
        <v>2</v>
      </c>
      <c r="E723" s="119">
        <v>0</v>
      </c>
      <c r="F723" s="119">
        <v>0</v>
      </c>
      <c r="G723" s="119">
        <v>0</v>
      </c>
      <c r="H723" s="119">
        <v>0</v>
      </c>
      <c r="I723" s="119">
        <v>0</v>
      </c>
      <c r="J723" s="119">
        <v>0</v>
      </c>
      <c r="K723" s="119">
        <v>0</v>
      </c>
      <c r="L723" s="119">
        <v>0</v>
      </c>
      <c r="M723" s="119">
        <v>0</v>
      </c>
      <c r="N723" s="119">
        <v>0</v>
      </c>
      <c r="O723" s="119">
        <v>0</v>
      </c>
      <c r="P723" s="119">
        <v>100</v>
      </c>
      <c r="Q723" s="119">
        <v>0</v>
      </c>
      <c r="R723" s="119">
        <v>0</v>
      </c>
      <c r="S723" s="119">
        <v>0</v>
      </c>
      <c r="T723" s="119">
        <v>0</v>
      </c>
      <c r="U723" s="119">
        <v>0</v>
      </c>
      <c r="V723" s="119">
        <v>0</v>
      </c>
      <c r="W723" s="119">
        <v>0</v>
      </c>
      <c r="X723" s="119">
        <v>0</v>
      </c>
      <c r="Y723" s="119">
        <v>0</v>
      </c>
      <c r="Z723" s="119">
        <v>0</v>
      </c>
      <c r="AA723" s="119" t="s">
        <v>56</v>
      </c>
      <c r="AB723" s="119" t="s">
        <v>519</v>
      </c>
      <c r="AC723" s="119" t="s">
        <v>56</v>
      </c>
      <c r="AD723" s="119" t="s">
        <v>56</v>
      </c>
      <c r="AE723" s="119" t="s">
        <v>56</v>
      </c>
      <c r="AF723" s="119" t="s">
        <v>56</v>
      </c>
      <c r="AG723" s="119" t="s">
        <v>56</v>
      </c>
      <c r="AH723" s="119" t="s">
        <v>56</v>
      </c>
      <c r="AI723" s="119" t="s">
        <v>56</v>
      </c>
      <c r="AJ723" s="119" t="s">
        <v>56</v>
      </c>
      <c r="AK723" s="119" t="s">
        <v>56</v>
      </c>
      <c r="AL723" s="119" t="s">
        <v>56</v>
      </c>
      <c r="AM723" s="119">
        <v>0</v>
      </c>
      <c r="AN723" s="119">
        <v>0</v>
      </c>
      <c r="AO723" s="119">
        <v>1</v>
      </c>
      <c r="AP723" s="119">
        <v>1</v>
      </c>
      <c r="AQ723" s="119">
        <v>0</v>
      </c>
      <c r="AR723" s="119">
        <v>0</v>
      </c>
      <c r="AS723" s="119">
        <v>0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119">
        <v>0</v>
      </c>
      <c r="AZ723" s="119">
        <v>0</v>
      </c>
      <c r="BA723" s="119">
        <v>0</v>
      </c>
      <c r="BB723" s="119">
        <v>0</v>
      </c>
      <c r="BC723" s="119">
        <v>0</v>
      </c>
      <c r="BD723" s="119">
        <v>0</v>
      </c>
      <c r="BE723" s="119">
        <v>0</v>
      </c>
      <c r="BF723" s="119">
        <v>0</v>
      </c>
      <c r="BG723" s="119">
        <v>0</v>
      </c>
      <c r="BH723" s="119">
        <v>15.7</v>
      </c>
      <c r="BI723" s="119" t="s">
        <v>55</v>
      </c>
      <c r="BJ723" s="119" t="s">
        <v>55</v>
      </c>
      <c r="BK723" s="119" t="s">
        <v>55</v>
      </c>
      <c r="BL723" s="119">
        <v>0</v>
      </c>
      <c r="BM723" s="119" t="s">
        <v>544</v>
      </c>
    </row>
    <row r="724" spans="1:65" s="119" customFormat="1" ht="11.4" x14ac:dyDescent="0.2">
      <c r="A724" s="119" t="s">
        <v>160</v>
      </c>
      <c r="B724" s="119">
        <v>2</v>
      </c>
      <c r="C724" s="119">
        <v>0</v>
      </c>
      <c r="D724" s="119">
        <v>2</v>
      </c>
      <c r="E724" s="119">
        <v>0</v>
      </c>
      <c r="F724" s="119">
        <v>0</v>
      </c>
      <c r="G724" s="119">
        <v>0</v>
      </c>
      <c r="H724" s="119">
        <v>0</v>
      </c>
      <c r="I724" s="119">
        <v>0</v>
      </c>
      <c r="J724" s="119">
        <v>0</v>
      </c>
      <c r="K724" s="119">
        <v>0</v>
      </c>
      <c r="L724" s="119">
        <v>0</v>
      </c>
      <c r="M724" s="119">
        <v>0</v>
      </c>
      <c r="N724" s="119">
        <v>0</v>
      </c>
      <c r="O724" s="119">
        <v>0</v>
      </c>
      <c r="P724" s="119">
        <v>100</v>
      </c>
      <c r="Q724" s="119">
        <v>0</v>
      </c>
      <c r="R724" s="119">
        <v>0</v>
      </c>
      <c r="S724" s="119">
        <v>0</v>
      </c>
      <c r="T724" s="119">
        <v>0</v>
      </c>
      <c r="U724" s="119">
        <v>0</v>
      </c>
      <c r="V724" s="119">
        <v>0</v>
      </c>
      <c r="W724" s="119">
        <v>0</v>
      </c>
      <c r="X724" s="119">
        <v>0</v>
      </c>
      <c r="Y724" s="119">
        <v>0</v>
      </c>
      <c r="Z724" s="119">
        <v>0</v>
      </c>
      <c r="AA724" s="119" t="s">
        <v>56</v>
      </c>
      <c r="AB724" s="119" t="s">
        <v>534</v>
      </c>
      <c r="AC724" s="119" t="s">
        <v>56</v>
      </c>
      <c r="AD724" s="119" t="s">
        <v>56</v>
      </c>
      <c r="AE724" s="119" t="s">
        <v>56</v>
      </c>
      <c r="AF724" s="119" t="s">
        <v>56</v>
      </c>
      <c r="AG724" s="119" t="s">
        <v>56</v>
      </c>
      <c r="AH724" s="119" t="s">
        <v>56</v>
      </c>
      <c r="AI724" s="119" t="s">
        <v>56</v>
      </c>
      <c r="AJ724" s="119" t="s">
        <v>56</v>
      </c>
      <c r="AK724" s="119" t="s">
        <v>56</v>
      </c>
      <c r="AL724" s="119" t="s">
        <v>56</v>
      </c>
      <c r="AM724" s="119">
        <v>0</v>
      </c>
      <c r="AN724" s="119">
        <v>0</v>
      </c>
      <c r="AO724" s="119">
        <v>1</v>
      </c>
      <c r="AP724" s="119">
        <v>1</v>
      </c>
      <c r="AQ724" s="119">
        <v>0</v>
      </c>
      <c r="AR724" s="119">
        <v>0</v>
      </c>
      <c r="AS724" s="119">
        <v>0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119">
        <v>0</v>
      </c>
      <c r="AZ724" s="119">
        <v>0</v>
      </c>
      <c r="BA724" s="119">
        <v>0</v>
      </c>
      <c r="BB724" s="119">
        <v>0</v>
      </c>
      <c r="BC724" s="119">
        <v>0</v>
      </c>
      <c r="BD724" s="119">
        <v>0</v>
      </c>
      <c r="BE724" s="119">
        <v>0</v>
      </c>
      <c r="BF724" s="119">
        <v>0</v>
      </c>
      <c r="BG724" s="119">
        <v>0</v>
      </c>
      <c r="BH724" s="119">
        <v>16.2</v>
      </c>
      <c r="BI724" s="119" t="s">
        <v>55</v>
      </c>
      <c r="BJ724" s="119" t="s">
        <v>55</v>
      </c>
      <c r="BK724" s="119" t="s">
        <v>55</v>
      </c>
      <c r="BL724" s="119">
        <v>0</v>
      </c>
      <c r="BM724" s="119" t="s">
        <v>545</v>
      </c>
    </row>
    <row r="725" spans="1:65" s="119" customFormat="1" ht="11.4" x14ac:dyDescent="0.2">
      <c r="A725" s="119" t="s">
        <v>161</v>
      </c>
      <c r="B725" s="119">
        <v>0</v>
      </c>
      <c r="C725" s="119">
        <v>0</v>
      </c>
      <c r="D725" s="119">
        <v>0</v>
      </c>
      <c r="E725" s="119">
        <v>0</v>
      </c>
      <c r="F725" s="119">
        <v>0</v>
      </c>
      <c r="G725" s="119">
        <v>0</v>
      </c>
      <c r="H725" s="119">
        <v>0</v>
      </c>
      <c r="I725" s="119">
        <v>0</v>
      </c>
      <c r="J725" s="119">
        <v>0</v>
      </c>
      <c r="K725" s="119">
        <v>0</v>
      </c>
      <c r="L725" s="119">
        <v>0</v>
      </c>
      <c r="M725" s="119">
        <v>0</v>
      </c>
      <c r="N725" s="119">
        <v>0</v>
      </c>
      <c r="O725" s="119" t="s">
        <v>55</v>
      </c>
      <c r="P725" s="119" t="s">
        <v>55</v>
      </c>
      <c r="Q725" s="119" t="s">
        <v>55</v>
      </c>
      <c r="R725" s="119" t="s">
        <v>55</v>
      </c>
      <c r="S725" s="119" t="s">
        <v>55</v>
      </c>
      <c r="T725" s="119" t="s">
        <v>55</v>
      </c>
      <c r="U725" s="119" t="s">
        <v>55</v>
      </c>
      <c r="V725" s="119" t="s">
        <v>55</v>
      </c>
      <c r="W725" s="119" t="s">
        <v>55</v>
      </c>
      <c r="X725" s="119" t="s">
        <v>55</v>
      </c>
      <c r="Y725" s="119" t="s">
        <v>55</v>
      </c>
      <c r="Z725" s="119" t="s">
        <v>55</v>
      </c>
      <c r="AA725" s="119" t="s">
        <v>56</v>
      </c>
      <c r="AB725" s="119" t="s">
        <v>56</v>
      </c>
      <c r="AC725" s="119" t="s">
        <v>56</v>
      </c>
      <c r="AD725" s="119" t="s">
        <v>56</v>
      </c>
      <c r="AE725" s="119" t="s">
        <v>56</v>
      </c>
      <c r="AF725" s="119" t="s">
        <v>56</v>
      </c>
      <c r="AG725" s="119" t="s">
        <v>56</v>
      </c>
      <c r="AH725" s="119" t="s">
        <v>56</v>
      </c>
      <c r="AI725" s="119" t="s">
        <v>56</v>
      </c>
      <c r="AJ725" s="119" t="s">
        <v>56</v>
      </c>
      <c r="AK725" s="119" t="s">
        <v>56</v>
      </c>
      <c r="AL725" s="119" t="s">
        <v>56</v>
      </c>
      <c r="AM725" s="119">
        <v>0</v>
      </c>
      <c r="AN725" s="119">
        <v>0</v>
      </c>
      <c r="AO725" s="119">
        <v>0</v>
      </c>
      <c r="AP725" s="119">
        <v>0</v>
      </c>
      <c r="AQ725" s="119">
        <v>0</v>
      </c>
      <c r="AR725" s="119">
        <v>0</v>
      </c>
      <c r="AS725" s="119">
        <v>0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119">
        <v>0</v>
      </c>
      <c r="AZ725" s="119">
        <v>0</v>
      </c>
      <c r="BA725" s="119">
        <v>0</v>
      </c>
      <c r="BB725" s="119">
        <v>0</v>
      </c>
      <c r="BC725" s="119">
        <v>0</v>
      </c>
      <c r="BD725" s="119">
        <v>0</v>
      </c>
      <c r="BE725" s="119">
        <v>0</v>
      </c>
      <c r="BF725" s="119">
        <v>0</v>
      </c>
      <c r="BG725" s="119">
        <v>0</v>
      </c>
      <c r="BH725" s="119" t="s">
        <v>55</v>
      </c>
      <c r="BI725" s="119" t="s">
        <v>55</v>
      </c>
      <c r="BJ725" s="119" t="s">
        <v>55</v>
      </c>
      <c r="BK725" s="119" t="s">
        <v>55</v>
      </c>
      <c r="BL725" s="119">
        <v>0</v>
      </c>
      <c r="BM725" s="119" t="s">
        <v>544</v>
      </c>
    </row>
    <row r="726" spans="1:65" s="119" customFormat="1" ht="11.4" x14ac:dyDescent="0.2">
      <c r="A726" s="119" t="s">
        <v>161</v>
      </c>
      <c r="B726" s="119">
        <v>0</v>
      </c>
      <c r="C726" s="119">
        <v>0</v>
      </c>
      <c r="D726" s="119">
        <v>0</v>
      </c>
      <c r="E726" s="119">
        <v>0</v>
      </c>
      <c r="F726" s="119">
        <v>0</v>
      </c>
      <c r="G726" s="119">
        <v>0</v>
      </c>
      <c r="H726" s="119">
        <v>0</v>
      </c>
      <c r="I726" s="119">
        <v>0</v>
      </c>
      <c r="J726" s="119">
        <v>0</v>
      </c>
      <c r="K726" s="119">
        <v>0</v>
      </c>
      <c r="L726" s="119">
        <v>0</v>
      </c>
      <c r="M726" s="119">
        <v>0</v>
      </c>
      <c r="N726" s="119">
        <v>0</v>
      </c>
      <c r="O726" s="119" t="s">
        <v>55</v>
      </c>
      <c r="P726" s="119" t="s">
        <v>55</v>
      </c>
      <c r="Q726" s="119" t="s">
        <v>55</v>
      </c>
      <c r="R726" s="119" t="s">
        <v>55</v>
      </c>
      <c r="S726" s="119" t="s">
        <v>55</v>
      </c>
      <c r="T726" s="119" t="s">
        <v>55</v>
      </c>
      <c r="U726" s="119" t="s">
        <v>55</v>
      </c>
      <c r="V726" s="119" t="s">
        <v>55</v>
      </c>
      <c r="W726" s="119" t="s">
        <v>55</v>
      </c>
      <c r="X726" s="119" t="s">
        <v>55</v>
      </c>
      <c r="Y726" s="119" t="s">
        <v>55</v>
      </c>
      <c r="Z726" s="119" t="s">
        <v>55</v>
      </c>
      <c r="AA726" s="119" t="s">
        <v>56</v>
      </c>
      <c r="AB726" s="119" t="s">
        <v>56</v>
      </c>
      <c r="AC726" s="119" t="s">
        <v>56</v>
      </c>
      <c r="AD726" s="119" t="s">
        <v>56</v>
      </c>
      <c r="AE726" s="119" t="s">
        <v>56</v>
      </c>
      <c r="AF726" s="119" t="s">
        <v>56</v>
      </c>
      <c r="AG726" s="119" t="s">
        <v>56</v>
      </c>
      <c r="AH726" s="119" t="s">
        <v>56</v>
      </c>
      <c r="AI726" s="119" t="s">
        <v>56</v>
      </c>
      <c r="AJ726" s="119" t="s">
        <v>56</v>
      </c>
      <c r="AK726" s="119" t="s">
        <v>56</v>
      </c>
      <c r="AL726" s="119" t="s">
        <v>56</v>
      </c>
      <c r="AM726" s="119">
        <v>0</v>
      </c>
      <c r="AN726" s="119">
        <v>0</v>
      </c>
      <c r="AO726" s="119">
        <v>0</v>
      </c>
      <c r="AP726" s="119">
        <v>0</v>
      </c>
      <c r="AQ726" s="119">
        <v>0</v>
      </c>
      <c r="AR726" s="119">
        <v>0</v>
      </c>
      <c r="AS726" s="119">
        <v>0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119">
        <v>0</v>
      </c>
      <c r="AZ726" s="119">
        <v>0</v>
      </c>
      <c r="BA726" s="119">
        <v>0</v>
      </c>
      <c r="BB726" s="119">
        <v>0</v>
      </c>
      <c r="BC726" s="119">
        <v>0</v>
      </c>
      <c r="BD726" s="119">
        <v>0</v>
      </c>
      <c r="BE726" s="119">
        <v>0</v>
      </c>
      <c r="BF726" s="119">
        <v>0</v>
      </c>
      <c r="BG726" s="119">
        <v>0</v>
      </c>
      <c r="BH726" s="119" t="s">
        <v>55</v>
      </c>
      <c r="BI726" s="119" t="s">
        <v>55</v>
      </c>
      <c r="BJ726" s="119" t="s">
        <v>55</v>
      </c>
      <c r="BK726" s="119" t="s">
        <v>55</v>
      </c>
      <c r="BL726" s="119">
        <v>0</v>
      </c>
      <c r="BM726" s="119" t="s">
        <v>545</v>
      </c>
    </row>
    <row r="727" spans="1:65" s="119" customFormat="1" ht="11.4" x14ac:dyDescent="0.2">
      <c r="A727" s="119" t="s">
        <v>162</v>
      </c>
      <c r="B727" s="119">
        <v>0</v>
      </c>
      <c r="C727" s="119">
        <v>0</v>
      </c>
      <c r="D727" s="119">
        <v>0</v>
      </c>
      <c r="E727" s="119">
        <v>0</v>
      </c>
      <c r="F727" s="119">
        <v>0</v>
      </c>
      <c r="G727" s="119">
        <v>0</v>
      </c>
      <c r="H727" s="119">
        <v>0</v>
      </c>
      <c r="I727" s="119">
        <v>0</v>
      </c>
      <c r="J727" s="119">
        <v>0</v>
      </c>
      <c r="K727" s="119">
        <v>0</v>
      </c>
      <c r="L727" s="119">
        <v>0</v>
      </c>
      <c r="M727" s="119">
        <v>0</v>
      </c>
      <c r="N727" s="119">
        <v>0</v>
      </c>
      <c r="O727" s="119" t="s">
        <v>55</v>
      </c>
      <c r="P727" s="119" t="s">
        <v>55</v>
      </c>
      <c r="Q727" s="119" t="s">
        <v>55</v>
      </c>
      <c r="R727" s="119" t="s">
        <v>55</v>
      </c>
      <c r="S727" s="119" t="s">
        <v>55</v>
      </c>
      <c r="T727" s="119" t="s">
        <v>55</v>
      </c>
      <c r="U727" s="119" t="s">
        <v>55</v>
      </c>
      <c r="V727" s="119" t="s">
        <v>55</v>
      </c>
      <c r="W727" s="119" t="s">
        <v>55</v>
      </c>
      <c r="X727" s="119" t="s">
        <v>55</v>
      </c>
      <c r="Y727" s="119" t="s">
        <v>55</v>
      </c>
      <c r="Z727" s="119" t="s">
        <v>55</v>
      </c>
      <c r="AA727" s="119" t="s">
        <v>56</v>
      </c>
      <c r="AB727" s="119" t="s">
        <v>56</v>
      </c>
      <c r="AC727" s="119" t="s">
        <v>56</v>
      </c>
      <c r="AD727" s="119" t="s">
        <v>56</v>
      </c>
      <c r="AE727" s="119" t="s">
        <v>56</v>
      </c>
      <c r="AF727" s="119" t="s">
        <v>56</v>
      </c>
      <c r="AG727" s="119" t="s">
        <v>56</v>
      </c>
      <c r="AH727" s="119" t="s">
        <v>56</v>
      </c>
      <c r="AI727" s="119" t="s">
        <v>56</v>
      </c>
      <c r="AJ727" s="119" t="s">
        <v>56</v>
      </c>
      <c r="AK727" s="119" t="s">
        <v>56</v>
      </c>
      <c r="AL727" s="119" t="s">
        <v>56</v>
      </c>
      <c r="AM727" s="119">
        <v>0</v>
      </c>
      <c r="AN727" s="119">
        <v>0</v>
      </c>
      <c r="AO727" s="119">
        <v>0</v>
      </c>
      <c r="AP727" s="119">
        <v>0</v>
      </c>
      <c r="AQ727" s="119">
        <v>0</v>
      </c>
      <c r="AR727" s="119">
        <v>0</v>
      </c>
      <c r="AS727" s="119">
        <v>0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119">
        <v>0</v>
      </c>
      <c r="AZ727" s="119">
        <v>0</v>
      </c>
      <c r="BA727" s="119">
        <v>0</v>
      </c>
      <c r="BB727" s="119">
        <v>0</v>
      </c>
      <c r="BC727" s="119">
        <v>0</v>
      </c>
      <c r="BD727" s="119">
        <v>0</v>
      </c>
      <c r="BE727" s="119">
        <v>0</v>
      </c>
      <c r="BF727" s="119">
        <v>0</v>
      </c>
      <c r="BG727" s="119">
        <v>0</v>
      </c>
      <c r="BH727" s="119" t="s">
        <v>55</v>
      </c>
      <c r="BI727" s="119" t="s">
        <v>55</v>
      </c>
      <c r="BJ727" s="119" t="s">
        <v>55</v>
      </c>
      <c r="BK727" s="119" t="s">
        <v>55</v>
      </c>
      <c r="BL727" s="119">
        <v>0</v>
      </c>
      <c r="BM727" s="119" t="s">
        <v>544</v>
      </c>
    </row>
    <row r="728" spans="1:65" s="119" customFormat="1" ht="11.4" x14ac:dyDescent="0.2">
      <c r="A728" s="119" t="s">
        <v>162</v>
      </c>
      <c r="B728" s="119">
        <v>1</v>
      </c>
      <c r="C728" s="119">
        <v>0</v>
      </c>
      <c r="D728" s="119">
        <v>1</v>
      </c>
      <c r="E728" s="119">
        <v>0</v>
      </c>
      <c r="F728" s="119">
        <v>0</v>
      </c>
      <c r="G728" s="119">
        <v>0</v>
      </c>
      <c r="H728" s="119">
        <v>0</v>
      </c>
      <c r="I728" s="119">
        <v>0</v>
      </c>
      <c r="J728" s="119">
        <v>0</v>
      </c>
      <c r="K728" s="119">
        <v>0</v>
      </c>
      <c r="L728" s="119">
        <v>0</v>
      </c>
      <c r="M728" s="119">
        <v>0</v>
      </c>
      <c r="N728" s="119">
        <v>0</v>
      </c>
      <c r="O728" s="119">
        <v>0</v>
      </c>
      <c r="P728" s="119">
        <v>100</v>
      </c>
      <c r="Q728" s="119">
        <v>0</v>
      </c>
      <c r="R728" s="119">
        <v>0</v>
      </c>
      <c r="S728" s="119">
        <v>0</v>
      </c>
      <c r="T728" s="119">
        <v>0</v>
      </c>
      <c r="U728" s="119">
        <v>0</v>
      </c>
      <c r="V728" s="119">
        <v>0</v>
      </c>
      <c r="W728" s="119">
        <v>0</v>
      </c>
      <c r="X728" s="119">
        <v>0</v>
      </c>
      <c r="Y728" s="119">
        <v>0</v>
      </c>
      <c r="Z728" s="119">
        <v>0</v>
      </c>
      <c r="AA728" s="119" t="s">
        <v>56</v>
      </c>
      <c r="AB728" s="119" t="s">
        <v>440</v>
      </c>
      <c r="AC728" s="119" t="s">
        <v>56</v>
      </c>
      <c r="AD728" s="119" t="s">
        <v>56</v>
      </c>
      <c r="AE728" s="119" t="s">
        <v>56</v>
      </c>
      <c r="AF728" s="119" t="s">
        <v>56</v>
      </c>
      <c r="AG728" s="119" t="s">
        <v>56</v>
      </c>
      <c r="AH728" s="119" t="s">
        <v>56</v>
      </c>
      <c r="AI728" s="119" t="s">
        <v>56</v>
      </c>
      <c r="AJ728" s="119" t="s">
        <v>56</v>
      </c>
      <c r="AK728" s="119" t="s">
        <v>56</v>
      </c>
      <c r="AL728" s="119" t="s">
        <v>56</v>
      </c>
      <c r="AM728" s="119">
        <v>0</v>
      </c>
      <c r="AN728" s="119">
        <v>0</v>
      </c>
      <c r="AO728" s="119">
        <v>0</v>
      </c>
      <c r="AP728" s="119">
        <v>0</v>
      </c>
      <c r="AQ728" s="119">
        <v>1</v>
      </c>
      <c r="AR728" s="119">
        <v>0</v>
      </c>
      <c r="AS728" s="119">
        <v>0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119">
        <v>0</v>
      </c>
      <c r="AZ728" s="119">
        <v>0</v>
      </c>
      <c r="BA728" s="119">
        <v>0</v>
      </c>
      <c r="BB728" s="119">
        <v>0</v>
      </c>
      <c r="BC728" s="119">
        <v>0</v>
      </c>
      <c r="BD728" s="119">
        <v>0</v>
      </c>
      <c r="BE728" s="119">
        <v>0</v>
      </c>
      <c r="BF728" s="119">
        <v>0</v>
      </c>
      <c r="BG728" s="119">
        <v>0</v>
      </c>
      <c r="BH728" s="119">
        <v>20.9</v>
      </c>
      <c r="BI728" s="119" t="s">
        <v>55</v>
      </c>
      <c r="BJ728" s="119" t="s">
        <v>55</v>
      </c>
      <c r="BK728" s="119" t="s">
        <v>55</v>
      </c>
      <c r="BL728" s="119">
        <v>0</v>
      </c>
      <c r="BM728" s="119" t="s">
        <v>545</v>
      </c>
    </row>
    <row r="729" spans="1:65" s="120" customFormat="1" ht="12" x14ac:dyDescent="0.25">
      <c r="A729" s="120" t="s">
        <v>163</v>
      </c>
      <c r="B729" s="120">
        <v>365</v>
      </c>
      <c r="C729" s="120">
        <v>66</v>
      </c>
      <c r="D729" s="120">
        <v>271</v>
      </c>
      <c r="E729" s="120">
        <v>2</v>
      </c>
      <c r="F729" s="120">
        <v>23</v>
      </c>
      <c r="G729" s="120">
        <v>2</v>
      </c>
      <c r="H729" s="120">
        <v>1</v>
      </c>
      <c r="I729" s="120">
        <v>0</v>
      </c>
      <c r="J729" s="120">
        <v>0</v>
      </c>
      <c r="K729" s="120">
        <v>0</v>
      </c>
      <c r="L729" s="120">
        <v>0</v>
      </c>
      <c r="M729" s="120">
        <v>0</v>
      </c>
      <c r="N729" s="120">
        <v>0</v>
      </c>
      <c r="O729" s="120">
        <v>18.079999999999998</v>
      </c>
      <c r="P729" s="120">
        <v>74.25</v>
      </c>
      <c r="Q729" s="120">
        <v>0.54800000000000004</v>
      </c>
      <c r="R729" s="120">
        <v>6.3010000000000002</v>
      </c>
      <c r="S729" s="120">
        <v>0.54800000000000004</v>
      </c>
      <c r="T729" s="120">
        <v>0.27400000000000002</v>
      </c>
      <c r="U729" s="120">
        <v>0</v>
      </c>
      <c r="V729" s="120">
        <v>0</v>
      </c>
      <c r="W729" s="120">
        <v>0</v>
      </c>
      <c r="X729" s="120">
        <v>0</v>
      </c>
      <c r="Y729" s="120">
        <v>0</v>
      </c>
      <c r="Z729" s="120">
        <v>0</v>
      </c>
      <c r="AA729" s="120" t="s">
        <v>173</v>
      </c>
      <c r="AB729" s="120" t="s">
        <v>510</v>
      </c>
      <c r="AC729" s="120" t="s">
        <v>180</v>
      </c>
      <c r="AD729" s="120" t="s">
        <v>569</v>
      </c>
      <c r="AE729" s="120" t="s">
        <v>503</v>
      </c>
      <c r="AF729" s="120" t="s">
        <v>175</v>
      </c>
      <c r="AG729" s="120" t="s">
        <v>56</v>
      </c>
      <c r="AH729" s="120" t="s">
        <v>56</v>
      </c>
      <c r="AI729" s="120" t="s">
        <v>56</v>
      </c>
      <c r="AJ729" s="120" t="s">
        <v>56</v>
      </c>
      <c r="AK729" s="120" t="s">
        <v>56</v>
      </c>
      <c r="AL729" s="120" t="s">
        <v>56</v>
      </c>
      <c r="AM729" s="120">
        <v>2</v>
      </c>
      <c r="AN729" s="120">
        <v>23</v>
      </c>
      <c r="AO729" s="120">
        <v>127</v>
      </c>
      <c r="AP729" s="120">
        <v>142</v>
      </c>
      <c r="AQ729" s="120">
        <v>69</v>
      </c>
      <c r="AR729" s="120">
        <v>2</v>
      </c>
      <c r="AS729" s="120">
        <v>0</v>
      </c>
      <c r="AT729" s="120">
        <v>0</v>
      </c>
      <c r="AU729" s="120">
        <v>0</v>
      </c>
      <c r="AV729" s="120">
        <v>0</v>
      </c>
      <c r="AW729" s="120">
        <v>0</v>
      </c>
      <c r="AX729" s="120">
        <v>0</v>
      </c>
      <c r="AY729" s="120">
        <v>0</v>
      </c>
      <c r="AZ729" s="120">
        <v>0</v>
      </c>
      <c r="BA729" s="120">
        <v>0</v>
      </c>
      <c r="BB729" s="120">
        <v>0</v>
      </c>
      <c r="BC729" s="120">
        <v>0</v>
      </c>
      <c r="BD729" s="120">
        <v>0</v>
      </c>
      <c r="BE729" s="120">
        <v>0</v>
      </c>
      <c r="BF729" s="120">
        <v>0</v>
      </c>
      <c r="BG729" s="120">
        <v>0</v>
      </c>
      <c r="BH729" s="120">
        <v>16</v>
      </c>
      <c r="BI729" s="120">
        <v>15.9</v>
      </c>
      <c r="BJ729" s="120">
        <v>20.8</v>
      </c>
      <c r="BK729" s="120">
        <v>23</v>
      </c>
      <c r="BL729" s="120">
        <v>0</v>
      </c>
      <c r="BM729" s="120" t="s">
        <v>544</v>
      </c>
    </row>
    <row r="730" spans="1:65" s="120" customFormat="1" ht="12" x14ac:dyDescent="0.25">
      <c r="A730" s="120" t="s">
        <v>163</v>
      </c>
      <c r="B730" s="120">
        <v>363</v>
      </c>
      <c r="C730" s="120">
        <v>55</v>
      </c>
      <c r="D730" s="120">
        <v>287</v>
      </c>
      <c r="E730" s="120">
        <v>0</v>
      </c>
      <c r="F730" s="120">
        <v>20</v>
      </c>
      <c r="G730" s="120">
        <v>0</v>
      </c>
      <c r="H730" s="120">
        <v>1</v>
      </c>
      <c r="I730" s="120">
        <v>0</v>
      </c>
      <c r="J730" s="120">
        <v>0</v>
      </c>
      <c r="K730" s="120">
        <v>0</v>
      </c>
      <c r="L730" s="120">
        <v>0</v>
      </c>
      <c r="M730" s="120">
        <v>0</v>
      </c>
      <c r="N730" s="120">
        <v>0</v>
      </c>
      <c r="O730" s="120">
        <v>15.15</v>
      </c>
      <c r="P730" s="120">
        <v>79.06</v>
      </c>
      <c r="Q730" s="120">
        <v>0</v>
      </c>
      <c r="R730" s="120">
        <v>5.51</v>
      </c>
      <c r="S730" s="120">
        <v>0</v>
      </c>
      <c r="T730" s="120">
        <v>0.27500000000000002</v>
      </c>
      <c r="U730" s="120">
        <v>0</v>
      </c>
      <c r="V730" s="120">
        <v>0</v>
      </c>
      <c r="W730" s="120">
        <v>0</v>
      </c>
      <c r="X730" s="120">
        <v>0</v>
      </c>
      <c r="Y730" s="120">
        <v>0</v>
      </c>
      <c r="Z730" s="120">
        <v>0</v>
      </c>
      <c r="AA730" s="120" t="s">
        <v>537</v>
      </c>
      <c r="AB730" s="120" t="s">
        <v>510</v>
      </c>
      <c r="AC730" s="120" t="s">
        <v>56</v>
      </c>
      <c r="AD730" s="120" t="s">
        <v>534</v>
      </c>
      <c r="AE730" s="120" t="s">
        <v>56</v>
      </c>
      <c r="AF730" s="120" t="s">
        <v>552</v>
      </c>
      <c r="AG730" s="120" t="s">
        <v>56</v>
      </c>
      <c r="AH730" s="120" t="s">
        <v>56</v>
      </c>
      <c r="AI730" s="120" t="s">
        <v>56</v>
      </c>
      <c r="AJ730" s="120" t="s">
        <v>56</v>
      </c>
      <c r="AK730" s="120" t="s">
        <v>56</v>
      </c>
      <c r="AL730" s="120" t="s">
        <v>56</v>
      </c>
      <c r="AM730" s="120">
        <v>8</v>
      </c>
      <c r="AN730" s="120">
        <v>71</v>
      </c>
      <c r="AO730" s="120">
        <v>113</v>
      </c>
      <c r="AP730" s="120">
        <v>92</v>
      </c>
      <c r="AQ730" s="120">
        <v>69</v>
      </c>
      <c r="AR730" s="120">
        <v>9</v>
      </c>
      <c r="AS730" s="120">
        <v>0</v>
      </c>
      <c r="AT730" s="120">
        <v>1</v>
      </c>
      <c r="AU730" s="120">
        <v>0</v>
      </c>
      <c r="AV730" s="120">
        <v>0</v>
      </c>
      <c r="AW730" s="120">
        <v>0</v>
      </c>
      <c r="AX730" s="120">
        <v>0</v>
      </c>
      <c r="AY730" s="120">
        <v>0</v>
      </c>
      <c r="AZ730" s="120">
        <v>0</v>
      </c>
      <c r="BA730" s="120">
        <v>0</v>
      </c>
      <c r="BB730" s="120">
        <v>0</v>
      </c>
      <c r="BC730" s="120">
        <v>0</v>
      </c>
      <c r="BD730" s="120">
        <v>0</v>
      </c>
      <c r="BE730" s="120">
        <v>0</v>
      </c>
      <c r="BF730" s="120">
        <v>0</v>
      </c>
      <c r="BG730" s="120">
        <v>0</v>
      </c>
      <c r="BH730" s="120">
        <v>14.9</v>
      </c>
      <c r="BI730" s="120">
        <v>13.8</v>
      </c>
      <c r="BJ730" s="120">
        <v>21.2</v>
      </c>
      <c r="BK730" s="120">
        <v>24</v>
      </c>
      <c r="BL730" s="120">
        <v>0</v>
      </c>
      <c r="BM730" s="120" t="s">
        <v>545</v>
      </c>
    </row>
    <row r="731" spans="1:65" s="120" customFormat="1" ht="12" x14ac:dyDescent="0.25">
      <c r="A731" s="120" t="s">
        <v>164</v>
      </c>
      <c r="B731" s="120">
        <v>409</v>
      </c>
      <c r="C731" s="120">
        <v>74</v>
      </c>
      <c r="D731" s="120">
        <v>304</v>
      </c>
      <c r="E731" s="120">
        <v>2</v>
      </c>
      <c r="F731" s="120">
        <v>26</v>
      </c>
      <c r="G731" s="120">
        <v>2</v>
      </c>
      <c r="H731" s="120">
        <v>1</v>
      </c>
      <c r="I731" s="120">
        <v>0</v>
      </c>
      <c r="J731" s="120">
        <v>0</v>
      </c>
      <c r="K731" s="120">
        <v>0</v>
      </c>
      <c r="L731" s="120">
        <v>0</v>
      </c>
      <c r="M731" s="120">
        <v>0</v>
      </c>
      <c r="N731" s="120">
        <v>0</v>
      </c>
      <c r="O731" s="120">
        <v>18.09</v>
      </c>
      <c r="P731" s="120">
        <v>74.33</v>
      </c>
      <c r="Q731" s="120">
        <v>0.48899999999999999</v>
      </c>
      <c r="R731" s="120">
        <v>6.3570000000000002</v>
      </c>
      <c r="S731" s="120">
        <v>0.48899999999999999</v>
      </c>
      <c r="T731" s="120">
        <v>0.24399999999999999</v>
      </c>
      <c r="U731" s="120">
        <v>0</v>
      </c>
      <c r="V731" s="120">
        <v>0</v>
      </c>
      <c r="W731" s="120">
        <v>0</v>
      </c>
      <c r="X731" s="120">
        <v>0</v>
      </c>
      <c r="Y731" s="120">
        <v>0</v>
      </c>
      <c r="Z731" s="120">
        <v>0</v>
      </c>
      <c r="AA731" s="120" t="s">
        <v>173</v>
      </c>
      <c r="AB731" s="120" t="s">
        <v>495</v>
      </c>
      <c r="AC731" s="120" t="s">
        <v>180</v>
      </c>
      <c r="AD731" s="120" t="s">
        <v>188</v>
      </c>
      <c r="AE731" s="120" t="s">
        <v>503</v>
      </c>
      <c r="AF731" s="120" t="s">
        <v>175</v>
      </c>
      <c r="AG731" s="120" t="s">
        <v>56</v>
      </c>
      <c r="AH731" s="120" t="s">
        <v>56</v>
      </c>
      <c r="AI731" s="120" t="s">
        <v>56</v>
      </c>
      <c r="AJ731" s="120" t="s">
        <v>56</v>
      </c>
      <c r="AK731" s="120" t="s">
        <v>56</v>
      </c>
      <c r="AL731" s="120" t="s">
        <v>56</v>
      </c>
      <c r="AM731" s="120">
        <v>2</v>
      </c>
      <c r="AN731" s="120">
        <v>24</v>
      </c>
      <c r="AO731" s="120">
        <v>143</v>
      </c>
      <c r="AP731" s="120">
        <v>158</v>
      </c>
      <c r="AQ731" s="120">
        <v>80</v>
      </c>
      <c r="AR731" s="120">
        <v>2</v>
      </c>
      <c r="AS731" s="120">
        <v>0</v>
      </c>
      <c r="AT731" s="120">
        <v>0</v>
      </c>
      <c r="AU731" s="120">
        <v>0</v>
      </c>
      <c r="AV731" s="120">
        <v>0</v>
      </c>
      <c r="AW731" s="120">
        <v>0</v>
      </c>
      <c r="AX731" s="120">
        <v>0</v>
      </c>
      <c r="AY731" s="120">
        <v>0</v>
      </c>
      <c r="AZ731" s="120">
        <v>0</v>
      </c>
      <c r="BA731" s="120">
        <v>0</v>
      </c>
      <c r="BB731" s="120">
        <v>0</v>
      </c>
      <c r="BC731" s="120">
        <v>0</v>
      </c>
      <c r="BD731" s="120">
        <v>0</v>
      </c>
      <c r="BE731" s="120">
        <v>0</v>
      </c>
      <c r="BF731" s="120">
        <v>0</v>
      </c>
      <c r="BG731" s="120">
        <v>0</v>
      </c>
      <c r="BH731" s="120">
        <v>16.100000000000001</v>
      </c>
      <c r="BI731" s="120">
        <v>16.100000000000001</v>
      </c>
      <c r="BJ731" s="120">
        <v>20.9</v>
      </c>
      <c r="BK731" s="120">
        <v>23.1</v>
      </c>
      <c r="BL731" s="120">
        <v>0</v>
      </c>
      <c r="BM731" s="120" t="s">
        <v>544</v>
      </c>
    </row>
    <row r="732" spans="1:65" s="120" customFormat="1" ht="12" x14ac:dyDescent="0.25">
      <c r="A732" s="120" t="s">
        <v>164</v>
      </c>
      <c r="B732" s="120">
        <v>404</v>
      </c>
      <c r="C732" s="120">
        <v>65</v>
      </c>
      <c r="D732" s="120">
        <v>315</v>
      </c>
      <c r="E732" s="120">
        <v>0</v>
      </c>
      <c r="F732" s="120">
        <v>23</v>
      </c>
      <c r="G732" s="120">
        <v>0</v>
      </c>
      <c r="H732" s="120">
        <v>1</v>
      </c>
      <c r="I732" s="120">
        <v>0</v>
      </c>
      <c r="J732" s="120">
        <v>0</v>
      </c>
      <c r="K732" s="120">
        <v>0</v>
      </c>
      <c r="L732" s="120">
        <v>0</v>
      </c>
      <c r="M732" s="120">
        <v>0</v>
      </c>
      <c r="N732" s="120">
        <v>0</v>
      </c>
      <c r="O732" s="120">
        <v>16.09</v>
      </c>
      <c r="P732" s="120">
        <v>77.97</v>
      </c>
      <c r="Q732" s="120">
        <v>0</v>
      </c>
      <c r="R732" s="120">
        <v>5.6929999999999996</v>
      </c>
      <c r="S732" s="120">
        <v>0</v>
      </c>
      <c r="T732" s="120">
        <v>0.248</v>
      </c>
      <c r="U732" s="120">
        <v>0</v>
      </c>
      <c r="V732" s="120">
        <v>0</v>
      </c>
      <c r="W732" s="120">
        <v>0</v>
      </c>
      <c r="X732" s="120">
        <v>0</v>
      </c>
      <c r="Y732" s="120">
        <v>0</v>
      </c>
      <c r="Z732" s="120">
        <v>0</v>
      </c>
      <c r="AA732" s="120" t="s">
        <v>612</v>
      </c>
      <c r="AB732" s="120" t="s">
        <v>495</v>
      </c>
      <c r="AC732" s="120" t="s">
        <v>56</v>
      </c>
      <c r="AD732" s="120" t="s">
        <v>534</v>
      </c>
      <c r="AE732" s="120" t="s">
        <v>56</v>
      </c>
      <c r="AF732" s="120" t="s">
        <v>552</v>
      </c>
      <c r="AG732" s="120" t="s">
        <v>56</v>
      </c>
      <c r="AH732" s="120" t="s">
        <v>56</v>
      </c>
      <c r="AI732" s="120" t="s">
        <v>56</v>
      </c>
      <c r="AJ732" s="120" t="s">
        <v>56</v>
      </c>
      <c r="AK732" s="120" t="s">
        <v>56</v>
      </c>
      <c r="AL732" s="120" t="s">
        <v>56</v>
      </c>
      <c r="AM732" s="120">
        <v>8</v>
      </c>
      <c r="AN732" s="120">
        <v>80</v>
      </c>
      <c r="AO732" s="120">
        <v>126</v>
      </c>
      <c r="AP732" s="120">
        <v>103</v>
      </c>
      <c r="AQ732" s="120">
        <v>74</v>
      </c>
      <c r="AR732" s="120">
        <v>12</v>
      </c>
      <c r="AS732" s="120">
        <v>0</v>
      </c>
      <c r="AT732" s="120">
        <v>1</v>
      </c>
      <c r="AU732" s="120">
        <v>0</v>
      </c>
      <c r="AV732" s="120">
        <v>0</v>
      </c>
      <c r="AW732" s="120">
        <v>0</v>
      </c>
      <c r="AX732" s="120">
        <v>0</v>
      </c>
      <c r="AY732" s="120">
        <v>0</v>
      </c>
      <c r="AZ732" s="120">
        <v>0</v>
      </c>
      <c r="BA732" s="120">
        <v>0</v>
      </c>
      <c r="BB732" s="120">
        <v>0</v>
      </c>
      <c r="BC732" s="120">
        <v>0</v>
      </c>
      <c r="BD732" s="120">
        <v>0</v>
      </c>
      <c r="BE732" s="120">
        <v>0</v>
      </c>
      <c r="BF732" s="120">
        <v>0</v>
      </c>
      <c r="BG732" s="120">
        <v>0</v>
      </c>
      <c r="BH732" s="120">
        <v>14.9</v>
      </c>
      <c r="BI732" s="120">
        <v>14</v>
      </c>
      <c r="BJ732" s="120">
        <v>21.2</v>
      </c>
      <c r="BK732" s="120">
        <v>24.2</v>
      </c>
      <c r="BL732" s="120">
        <v>0</v>
      </c>
      <c r="BM732" s="120" t="s">
        <v>545</v>
      </c>
    </row>
    <row r="733" spans="1:65" s="120" customFormat="1" ht="12" x14ac:dyDescent="0.25">
      <c r="A733" s="120" t="s">
        <v>165</v>
      </c>
      <c r="B733" s="120">
        <v>424</v>
      </c>
      <c r="C733" s="120">
        <v>75</v>
      </c>
      <c r="D733" s="120">
        <v>318</v>
      </c>
      <c r="E733" s="120">
        <v>2</v>
      </c>
      <c r="F733" s="120">
        <v>26</v>
      </c>
      <c r="G733" s="120">
        <v>2</v>
      </c>
      <c r="H733" s="120">
        <v>1</v>
      </c>
      <c r="I733" s="120">
        <v>0</v>
      </c>
      <c r="J733" s="120">
        <v>0</v>
      </c>
      <c r="K733" s="120">
        <v>0</v>
      </c>
      <c r="L733" s="120">
        <v>0</v>
      </c>
      <c r="M733" s="120">
        <v>0</v>
      </c>
      <c r="N733" s="120">
        <v>0</v>
      </c>
      <c r="O733" s="120">
        <v>17.690000000000001</v>
      </c>
      <c r="P733" s="120">
        <v>75</v>
      </c>
      <c r="Q733" s="120">
        <v>0.47199999999999998</v>
      </c>
      <c r="R733" s="120">
        <v>6.1319999999999997</v>
      </c>
      <c r="S733" s="120">
        <v>0.47199999999999998</v>
      </c>
      <c r="T733" s="120">
        <v>0.23599999999999999</v>
      </c>
      <c r="U733" s="120">
        <v>0</v>
      </c>
      <c r="V733" s="120">
        <v>0</v>
      </c>
      <c r="W733" s="120">
        <v>0</v>
      </c>
      <c r="X733" s="120">
        <v>0</v>
      </c>
      <c r="Y733" s="120">
        <v>0</v>
      </c>
      <c r="Z733" s="120">
        <v>0</v>
      </c>
      <c r="AA733" s="120" t="s">
        <v>184</v>
      </c>
      <c r="AB733" s="120" t="s">
        <v>495</v>
      </c>
      <c r="AC733" s="120" t="s">
        <v>180</v>
      </c>
      <c r="AD733" s="120" t="s">
        <v>188</v>
      </c>
      <c r="AE733" s="120" t="s">
        <v>503</v>
      </c>
      <c r="AF733" s="120" t="s">
        <v>175</v>
      </c>
      <c r="AG733" s="120" t="s">
        <v>56</v>
      </c>
      <c r="AH733" s="120" t="s">
        <v>56</v>
      </c>
      <c r="AI733" s="120" t="s">
        <v>56</v>
      </c>
      <c r="AJ733" s="120" t="s">
        <v>56</v>
      </c>
      <c r="AK733" s="120" t="s">
        <v>56</v>
      </c>
      <c r="AL733" s="120" t="s">
        <v>56</v>
      </c>
      <c r="AM733" s="120">
        <v>2</v>
      </c>
      <c r="AN733" s="120">
        <v>26</v>
      </c>
      <c r="AO733" s="120">
        <v>146</v>
      </c>
      <c r="AP733" s="120">
        <v>164</v>
      </c>
      <c r="AQ733" s="120">
        <v>83</v>
      </c>
      <c r="AR733" s="120">
        <v>2</v>
      </c>
      <c r="AS733" s="120">
        <v>1</v>
      </c>
      <c r="AT733" s="120">
        <v>0</v>
      </c>
      <c r="AU733" s="120">
        <v>0</v>
      </c>
      <c r="AV733" s="120">
        <v>0</v>
      </c>
      <c r="AW733" s="120">
        <v>0</v>
      </c>
      <c r="AX733" s="120">
        <v>0</v>
      </c>
      <c r="AY733" s="120">
        <v>0</v>
      </c>
      <c r="AZ733" s="120">
        <v>0</v>
      </c>
      <c r="BA733" s="120">
        <v>0</v>
      </c>
      <c r="BB733" s="120">
        <v>0</v>
      </c>
      <c r="BC733" s="120">
        <v>0</v>
      </c>
      <c r="BD733" s="120">
        <v>0</v>
      </c>
      <c r="BE733" s="120">
        <v>0</v>
      </c>
      <c r="BF733" s="120">
        <v>0</v>
      </c>
      <c r="BG733" s="120">
        <v>0</v>
      </c>
      <c r="BH733" s="120">
        <v>16.100000000000001</v>
      </c>
      <c r="BI733" s="120">
        <v>16.100000000000001</v>
      </c>
      <c r="BJ733" s="120">
        <v>20.9</v>
      </c>
      <c r="BK733" s="120">
        <v>23.1</v>
      </c>
      <c r="BL733" s="120">
        <v>0</v>
      </c>
      <c r="BM733" s="120" t="s">
        <v>544</v>
      </c>
    </row>
    <row r="734" spans="1:65" s="120" customFormat="1" ht="12" x14ac:dyDescent="0.25">
      <c r="A734" s="120" t="s">
        <v>165</v>
      </c>
      <c r="B734" s="120">
        <v>418</v>
      </c>
      <c r="C734" s="120">
        <v>66</v>
      </c>
      <c r="D734" s="120">
        <v>328</v>
      </c>
      <c r="E734" s="120">
        <v>0</v>
      </c>
      <c r="F734" s="120">
        <v>23</v>
      </c>
      <c r="G734" s="120">
        <v>0</v>
      </c>
      <c r="H734" s="120">
        <v>1</v>
      </c>
      <c r="I734" s="120">
        <v>0</v>
      </c>
      <c r="J734" s="120">
        <v>0</v>
      </c>
      <c r="K734" s="120">
        <v>0</v>
      </c>
      <c r="L734" s="120">
        <v>0</v>
      </c>
      <c r="M734" s="120">
        <v>0</v>
      </c>
      <c r="N734" s="120">
        <v>0</v>
      </c>
      <c r="O734" s="120">
        <v>15.79</v>
      </c>
      <c r="P734" s="120">
        <v>78.47</v>
      </c>
      <c r="Q734" s="120">
        <v>0</v>
      </c>
      <c r="R734" s="120">
        <v>5.5019999999999998</v>
      </c>
      <c r="S734" s="120">
        <v>0</v>
      </c>
      <c r="T734" s="120">
        <v>0.23899999999999999</v>
      </c>
      <c r="U734" s="120">
        <v>0</v>
      </c>
      <c r="V734" s="120">
        <v>0</v>
      </c>
      <c r="W734" s="120">
        <v>0</v>
      </c>
      <c r="X734" s="120">
        <v>0</v>
      </c>
      <c r="Y734" s="120">
        <v>0</v>
      </c>
      <c r="Z734" s="120">
        <v>0</v>
      </c>
      <c r="AA734" s="120" t="s">
        <v>467</v>
      </c>
      <c r="AB734" s="120" t="s">
        <v>495</v>
      </c>
      <c r="AC734" s="120" t="s">
        <v>56</v>
      </c>
      <c r="AD734" s="120" t="s">
        <v>534</v>
      </c>
      <c r="AE734" s="120" t="s">
        <v>56</v>
      </c>
      <c r="AF734" s="120" t="s">
        <v>552</v>
      </c>
      <c r="AG734" s="120" t="s">
        <v>56</v>
      </c>
      <c r="AH734" s="120" t="s">
        <v>56</v>
      </c>
      <c r="AI734" s="120" t="s">
        <v>56</v>
      </c>
      <c r="AJ734" s="120" t="s">
        <v>56</v>
      </c>
      <c r="AK734" s="120" t="s">
        <v>56</v>
      </c>
      <c r="AL734" s="120" t="s">
        <v>56</v>
      </c>
      <c r="AM734" s="120">
        <v>8</v>
      </c>
      <c r="AN734" s="120">
        <v>82</v>
      </c>
      <c r="AO734" s="120">
        <v>131</v>
      </c>
      <c r="AP734" s="120">
        <v>106</v>
      </c>
      <c r="AQ734" s="120">
        <v>77</v>
      </c>
      <c r="AR734" s="120">
        <v>13</v>
      </c>
      <c r="AS734" s="120">
        <v>0</v>
      </c>
      <c r="AT734" s="120">
        <v>1</v>
      </c>
      <c r="AU734" s="120">
        <v>0</v>
      </c>
      <c r="AV734" s="120">
        <v>0</v>
      </c>
      <c r="AW734" s="120">
        <v>0</v>
      </c>
      <c r="AX734" s="120">
        <v>0</v>
      </c>
      <c r="AY734" s="120">
        <v>0</v>
      </c>
      <c r="AZ734" s="120">
        <v>0</v>
      </c>
      <c r="BA734" s="120">
        <v>0</v>
      </c>
      <c r="BB734" s="120">
        <v>0</v>
      </c>
      <c r="BC734" s="120">
        <v>0</v>
      </c>
      <c r="BD734" s="120">
        <v>0</v>
      </c>
      <c r="BE734" s="120">
        <v>0</v>
      </c>
      <c r="BF734" s="120">
        <v>0</v>
      </c>
      <c r="BG734" s="120">
        <v>0</v>
      </c>
      <c r="BH734" s="120">
        <v>14.9</v>
      </c>
      <c r="BI734" s="120">
        <v>14</v>
      </c>
      <c r="BJ734" s="120">
        <v>21.3</v>
      </c>
      <c r="BK734" s="120">
        <v>24.3</v>
      </c>
      <c r="BL734" s="120">
        <v>0</v>
      </c>
      <c r="BM734" s="120" t="s">
        <v>545</v>
      </c>
    </row>
    <row r="735" spans="1:65" s="120" customFormat="1" ht="12" x14ac:dyDescent="0.25">
      <c r="A735" s="120" t="s">
        <v>166</v>
      </c>
      <c r="B735" s="120">
        <v>429</v>
      </c>
      <c r="C735" s="120">
        <v>77</v>
      </c>
      <c r="D735" s="120">
        <v>319</v>
      </c>
      <c r="E735" s="120">
        <v>2</v>
      </c>
      <c r="F735" s="120">
        <v>27</v>
      </c>
      <c r="G735" s="120">
        <v>3</v>
      </c>
      <c r="H735" s="120">
        <v>1</v>
      </c>
      <c r="I735" s="120">
        <v>0</v>
      </c>
      <c r="J735" s="120">
        <v>0</v>
      </c>
      <c r="K735" s="120">
        <v>0</v>
      </c>
      <c r="L735" s="120">
        <v>0</v>
      </c>
      <c r="M735" s="120">
        <v>0</v>
      </c>
      <c r="N735" s="120">
        <v>0</v>
      </c>
      <c r="O735" s="120">
        <v>17.95</v>
      </c>
      <c r="P735" s="120">
        <v>74.36</v>
      </c>
      <c r="Q735" s="120">
        <v>0.46600000000000003</v>
      </c>
      <c r="R735" s="120">
        <v>6.2939999999999996</v>
      </c>
      <c r="S735" s="120">
        <v>0.69899999999999995</v>
      </c>
      <c r="T735" s="120">
        <v>0.23300000000000001</v>
      </c>
      <c r="U735" s="120">
        <v>0</v>
      </c>
      <c r="V735" s="120">
        <v>0</v>
      </c>
      <c r="W735" s="120">
        <v>0</v>
      </c>
      <c r="X735" s="120">
        <v>0</v>
      </c>
      <c r="Y735" s="120">
        <v>0</v>
      </c>
      <c r="Z735" s="120">
        <v>0</v>
      </c>
      <c r="AA735" s="120" t="s">
        <v>184</v>
      </c>
      <c r="AB735" s="120" t="s">
        <v>495</v>
      </c>
      <c r="AC735" s="120" t="s">
        <v>180</v>
      </c>
      <c r="AD735" s="120" t="s">
        <v>610</v>
      </c>
      <c r="AE735" s="120" t="s">
        <v>592</v>
      </c>
      <c r="AF735" s="120" t="s">
        <v>175</v>
      </c>
      <c r="AG735" s="120" t="s">
        <v>56</v>
      </c>
      <c r="AH735" s="120" t="s">
        <v>56</v>
      </c>
      <c r="AI735" s="120" t="s">
        <v>56</v>
      </c>
      <c r="AJ735" s="120" t="s">
        <v>56</v>
      </c>
      <c r="AK735" s="120" t="s">
        <v>56</v>
      </c>
      <c r="AL735" s="120" t="s">
        <v>56</v>
      </c>
      <c r="AM735" s="120">
        <v>2</v>
      </c>
      <c r="AN735" s="120">
        <v>26</v>
      </c>
      <c r="AO735" s="120">
        <v>148</v>
      </c>
      <c r="AP735" s="120">
        <v>166</v>
      </c>
      <c r="AQ735" s="120">
        <v>84</v>
      </c>
      <c r="AR735" s="120">
        <v>2</v>
      </c>
      <c r="AS735" s="120">
        <v>1</v>
      </c>
      <c r="AT735" s="120">
        <v>0</v>
      </c>
      <c r="AU735" s="120">
        <v>0</v>
      </c>
      <c r="AV735" s="120">
        <v>0</v>
      </c>
      <c r="AW735" s="120">
        <v>0</v>
      </c>
      <c r="AX735" s="120">
        <v>0</v>
      </c>
      <c r="AY735" s="120">
        <v>0</v>
      </c>
      <c r="AZ735" s="120">
        <v>0</v>
      </c>
      <c r="BA735" s="120">
        <v>0</v>
      </c>
      <c r="BB735" s="120">
        <v>0</v>
      </c>
      <c r="BC735" s="120">
        <v>0</v>
      </c>
      <c r="BD735" s="120">
        <v>0</v>
      </c>
      <c r="BE735" s="120">
        <v>0</v>
      </c>
      <c r="BF735" s="120">
        <v>0</v>
      </c>
      <c r="BG735" s="120">
        <v>0</v>
      </c>
      <c r="BH735" s="120">
        <v>16.2</v>
      </c>
      <c r="BI735" s="120">
        <v>16.100000000000001</v>
      </c>
      <c r="BJ735" s="120">
        <v>20.9</v>
      </c>
      <c r="BK735" s="120">
        <v>23.2</v>
      </c>
      <c r="BL735" s="120">
        <v>0</v>
      </c>
      <c r="BM735" s="120" t="s">
        <v>544</v>
      </c>
    </row>
    <row r="736" spans="1:65" s="120" customFormat="1" ht="12" x14ac:dyDescent="0.25">
      <c r="A736" s="120" t="s">
        <v>166</v>
      </c>
      <c r="B736" s="120">
        <v>425</v>
      </c>
      <c r="C736" s="120">
        <v>68</v>
      </c>
      <c r="D736" s="120">
        <v>330</v>
      </c>
      <c r="E736" s="120">
        <v>0</v>
      </c>
      <c r="F736" s="120">
        <v>25</v>
      </c>
      <c r="G736" s="120">
        <v>1</v>
      </c>
      <c r="H736" s="120">
        <v>1</v>
      </c>
      <c r="I736" s="120">
        <v>0</v>
      </c>
      <c r="J736" s="120">
        <v>0</v>
      </c>
      <c r="K736" s="120">
        <v>0</v>
      </c>
      <c r="L736" s="120">
        <v>0</v>
      </c>
      <c r="M736" s="120">
        <v>0</v>
      </c>
      <c r="N736" s="120">
        <v>0</v>
      </c>
      <c r="O736" s="120">
        <v>16</v>
      </c>
      <c r="P736" s="120">
        <v>77.650000000000006</v>
      </c>
      <c r="Q736" s="120">
        <v>0</v>
      </c>
      <c r="R736" s="120">
        <v>5.8819999999999997</v>
      </c>
      <c r="S736" s="120">
        <v>0.23499999999999999</v>
      </c>
      <c r="T736" s="120">
        <v>0.23499999999999999</v>
      </c>
      <c r="U736" s="120">
        <v>0</v>
      </c>
      <c r="V736" s="120">
        <v>0</v>
      </c>
      <c r="W736" s="120">
        <v>0</v>
      </c>
      <c r="X736" s="120">
        <v>0</v>
      </c>
      <c r="Y736" s="120">
        <v>0</v>
      </c>
      <c r="Z736" s="120">
        <v>0</v>
      </c>
      <c r="AA736" s="120" t="s">
        <v>612</v>
      </c>
      <c r="AB736" s="120" t="s">
        <v>516</v>
      </c>
      <c r="AC736" s="120" t="s">
        <v>56</v>
      </c>
      <c r="AD736" s="120" t="s">
        <v>493</v>
      </c>
      <c r="AE736" s="120" t="s">
        <v>606</v>
      </c>
      <c r="AF736" s="120" t="s">
        <v>552</v>
      </c>
      <c r="AG736" s="120" t="s">
        <v>56</v>
      </c>
      <c r="AH736" s="120" t="s">
        <v>56</v>
      </c>
      <c r="AI736" s="120" t="s">
        <v>56</v>
      </c>
      <c r="AJ736" s="120" t="s">
        <v>56</v>
      </c>
      <c r="AK736" s="120" t="s">
        <v>56</v>
      </c>
      <c r="AL736" s="120" t="s">
        <v>56</v>
      </c>
      <c r="AM736" s="120">
        <v>8</v>
      </c>
      <c r="AN736" s="120">
        <v>83</v>
      </c>
      <c r="AO736" s="120">
        <v>133</v>
      </c>
      <c r="AP736" s="120">
        <v>107</v>
      </c>
      <c r="AQ736" s="120">
        <v>78</v>
      </c>
      <c r="AR736" s="120">
        <v>15</v>
      </c>
      <c r="AS736" s="120">
        <v>0</v>
      </c>
      <c r="AT736" s="120">
        <v>1</v>
      </c>
      <c r="AU736" s="120">
        <v>0</v>
      </c>
      <c r="AV736" s="120">
        <v>0</v>
      </c>
      <c r="AW736" s="120">
        <v>0</v>
      </c>
      <c r="AX736" s="120">
        <v>0</v>
      </c>
      <c r="AY736" s="120">
        <v>0</v>
      </c>
      <c r="AZ736" s="120">
        <v>0</v>
      </c>
      <c r="BA736" s="120">
        <v>0</v>
      </c>
      <c r="BB736" s="120">
        <v>0</v>
      </c>
      <c r="BC736" s="120">
        <v>0</v>
      </c>
      <c r="BD736" s="120">
        <v>0</v>
      </c>
      <c r="BE736" s="120">
        <v>0</v>
      </c>
      <c r="BF736" s="120">
        <v>0</v>
      </c>
      <c r="BG736" s="120">
        <v>0</v>
      </c>
      <c r="BH736" s="120">
        <v>15</v>
      </c>
      <c r="BI736" s="120">
        <v>14</v>
      </c>
      <c r="BJ736" s="120">
        <v>21.4</v>
      </c>
      <c r="BK736" s="120">
        <v>24.3</v>
      </c>
      <c r="BL736" s="120">
        <v>0</v>
      </c>
      <c r="BM736" s="120" t="s">
        <v>545</v>
      </c>
    </row>
    <row r="739" spans="1:65" s="115" customFormat="1" x14ac:dyDescent="0.25">
      <c r="A739" s="115" t="s">
        <v>632</v>
      </c>
    </row>
    <row r="741" spans="1:65" s="118" customFormat="1" ht="12" x14ac:dyDescent="0.25">
      <c r="A741" s="118" t="s">
        <v>31</v>
      </c>
      <c r="B741" s="118" t="s">
        <v>32</v>
      </c>
      <c r="C741" s="118" t="s">
        <v>33</v>
      </c>
      <c r="D741" s="118" t="s">
        <v>33</v>
      </c>
      <c r="E741" s="118" t="s">
        <v>33</v>
      </c>
      <c r="F741" s="118" t="s">
        <v>33</v>
      </c>
      <c r="G741" s="118" t="s">
        <v>33</v>
      </c>
      <c r="H741" s="118" t="s">
        <v>33</v>
      </c>
      <c r="I741" s="118" t="s">
        <v>33</v>
      </c>
      <c r="J741" s="118" t="s">
        <v>33</v>
      </c>
      <c r="K741" s="118" t="s">
        <v>33</v>
      </c>
      <c r="L741" s="118" t="s">
        <v>33</v>
      </c>
      <c r="M741" s="118" t="s">
        <v>33</v>
      </c>
      <c r="N741" s="118" t="s">
        <v>33</v>
      </c>
      <c r="O741" s="118" t="s">
        <v>34</v>
      </c>
      <c r="P741" s="118" t="s">
        <v>34</v>
      </c>
      <c r="Q741" s="118" t="s">
        <v>34</v>
      </c>
      <c r="R741" s="118" t="s">
        <v>34</v>
      </c>
      <c r="S741" s="118" t="s">
        <v>34</v>
      </c>
      <c r="T741" s="118" t="s">
        <v>34</v>
      </c>
      <c r="U741" s="118" t="s">
        <v>34</v>
      </c>
      <c r="V741" s="118" t="s">
        <v>34</v>
      </c>
      <c r="W741" s="118" t="s">
        <v>34</v>
      </c>
      <c r="X741" s="118" t="s">
        <v>34</v>
      </c>
      <c r="Y741" s="118" t="s">
        <v>34</v>
      </c>
      <c r="Z741" s="118" t="s">
        <v>34</v>
      </c>
      <c r="AA741" s="118" t="s">
        <v>35</v>
      </c>
      <c r="AB741" s="118" t="s">
        <v>35</v>
      </c>
      <c r="AC741" s="118" t="s">
        <v>35</v>
      </c>
      <c r="AD741" s="118" t="s">
        <v>35</v>
      </c>
      <c r="AE741" s="118" t="s">
        <v>35</v>
      </c>
      <c r="AF741" s="118" t="s">
        <v>35</v>
      </c>
      <c r="AG741" s="118" t="s">
        <v>35</v>
      </c>
      <c r="AH741" s="118" t="s">
        <v>35</v>
      </c>
      <c r="AI741" s="118" t="s">
        <v>35</v>
      </c>
      <c r="AJ741" s="118" t="s">
        <v>35</v>
      </c>
      <c r="AK741" s="118" t="s">
        <v>35</v>
      </c>
      <c r="AL741" s="118" t="s">
        <v>35</v>
      </c>
      <c r="AM741" s="118" t="s">
        <v>36</v>
      </c>
      <c r="AN741" s="118" t="s">
        <v>36</v>
      </c>
      <c r="AO741" s="118" t="s">
        <v>36</v>
      </c>
      <c r="AP741" s="118" t="s">
        <v>36</v>
      </c>
      <c r="AQ741" s="118" t="s">
        <v>36</v>
      </c>
      <c r="AR741" s="118" t="s">
        <v>36</v>
      </c>
      <c r="AS741" s="118" t="s">
        <v>36</v>
      </c>
      <c r="AT741" s="118" t="s">
        <v>36</v>
      </c>
      <c r="AU741" s="118" t="s">
        <v>36</v>
      </c>
      <c r="AV741" s="118" t="s">
        <v>36</v>
      </c>
      <c r="AW741" s="118" t="s">
        <v>36</v>
      </c>
      <c r="AX741" s="118" t="s">
        <v>36</v>
      </c>
      <c r="AY741" s="118" t="s">
        <v>36</v>
      </c>
      <c r="AZ741" s="118" t="s">
        <v>36</v>
      </c>
      <c r="BA741" s="118" t="s">
        <v>36</v>
      </c>
      <c r="BB741" s="118" t="s">
        <v>36</v>
      </c>
      <c r="BC741" s="118" t="s">
        <v>36</v>
      </c>
      <c r="BD741" s="118" t="s">
        <v>36</v>
      </c>
      <c r="BE741" s="118" t="s">
        <v>36</v>
      </c>
      <c r="BF741" s="118" t="s">
        <v>36</v>
      </c>
      <c r="BG741" s="118" t="s">
        <v>36</v>
      </c>
      <c r="BH741" s="118" t="s">
        <v>39</v>
      </c>
      <c r="BI741" s="118" t="s">
        <v>37</v>
      </c>
      <c r="BJ741" s="118" t="s">
        <v>38</v>
      </c>
      <c r="BK741" s="118" t="s">
        <v>38</v>
      </c>
      <c r="BL741" s="118" t="s">
        <v>40</v>
      </c>
      <c r="BM741" s="118" t="s">
        <v>41</v>
      </c>
    </row>
    <row r="742" spans="1:65" s="118" customFormat="1" ht="12" x14ac:dyDescent="0.25">
      <c r="A742" s="118" t="s">
        <v>2</v>
      </c>
      <c r="B742" s="118" t="s">
        <v>2</v>
      </c>
      <c r="C742" s="118" t="s">
        <v>42</v>
      </c>
      <c r="D742" s="118" t="s">
        <v>43</v>
      </c>
      <c r="E742" s="118" t="s">
        <v>44</v>
      </c>
      <c r="F742" s="118" t="s">
        <v>45</v>
      </c>
      <c r="G742" s="118" t="s">
        <v>46</v>
      </c>
      <c r="H742" s="118" t="s">
        <v>20</v>
      </c>
      <c r="I742" s="118" t="s">
        <v>10</v>
      </c>
      <c r="J742" s="118" t="s">
        <v>47</v>
      </c>
      <c r="K742" s="118" t="s">
        <v>48</v>
      </c>
      <c r="L742" s="118" t="s">
        <v>49</v>
      </c>
      <c r="M742" s="118" t="s">
        <v>50</v>
      </c>
      <c r="N742" s="118" t="s">
        <v>17</v>
      </c>
      <c r="O742" s="118" t="s">
        <v>42</v>
      </c>
      <c r="P742" s="118" t="s">
        <v>43</v>
      </c>
      <c r="Q742" s="118" t="s">
        <v>44</v>
      </c>
      <c r="R742" s="118" t="s">
        <v>45</v>
      </c>
      <c r="S742" s="118" t="s">
        <v>46</v>
      </c>
      <c r="T742" s="118" t="s">
        <v>20</v>
      </c>
      <c r="U742" s="118" t="s">
        <v>10</v>
      </c>
      <c r="V742" s="118" t="s">
        <v>47</v>
      </c>
      <c r="W742" s="118" t="s">
        <v>48</v>
      </c>
      <c r="X742" s="118" t="s">
        <v>49</v>
      </c>
      <c r="Y742" s="118" t="s">
        <v>50</v>
      </c>
      <c r="Z742" s="118" t="s">
        <v>17</v>
      </c>
      <c r="AA742" s="118" t="s">
        <v>42</v>
      </c>
      <c r="AB742" s="118" t="s">
        <v>43</v>
      </c>
      <c r="AC742" s="118" t="s">
        <v>44</v>
      </c>
      <c r="AD742" s="118" t="s">
        <v>45</v>
      </c>
      <c r="AE742" s="118" t="s">
        <v>46</v>
      </c>
      <c r="AF742" s="118" t="s">
        <v>20</v>
      </c>
      <c r="AG742" s="118" t="s">
        <v>10</v>
      </c>
      <c r="AH742" s="118" t="s">
        <v>47</v>
      </c>
      <c r="AI742" s="118" t="s">
        <v>48</v>
      </c>
      <c r="AJ742" s="118" t="s">
        <v>49</v>
      </c>
      <c r="AK742" s="118" t="s">
        <v>50</v>
      </c>
      <c r="AL742" s="118" t="s">
        <v>17</v>
      </c>
      <c r="AM742" s="118" t="s">
        <v>9</v>
      </c>
      <c r="AN742" s="118" t="s">
        <v>46</v>
      </c>
      <c r="AO742" s="118" t="s">
        <v>49</v>
      </c>
      <c r="AP742" s="118" t="s">
        <v>23</v>
      </c>
      <c r="AQ742" s="118" t="s">
        <v>237</v>
      </c>
      <c r="AR742" s="118" t="s">
        <v>51</v>
      </c>
      <c r="AS742" s="118" t="s">
        <v>238</v>
      </c>
      <c r="AT742" s="118" t="s">
        <v>239</v>
      </c>
      <c r="AU742" s="118" t="s">
        <v>240</v>
      </c>
      <c r="AV742" s="118" t="s">
        <v>241</v>
      </c>
      <c r="AW742" s="118" t="s">
        <v>52</v>
      </c>
      <c r="AX742" s="118" t="s">
        <v>242</v>
      </c>
      <c r="AY742" s="118" t="s">
        <v>243</v>
      </c>
      <c r="AZ742" s="118" t="s">
        <v>244</v>
      </c>
      <c r="BA742" s="118" t="s">
        <v>245</v>
      </c>
      <c r="BB742" s="118" t="s">
        <v>53</v>
      </c>
      <c r="BC742" s="118" t="s">
        <v>246</v>
      </c>
      <c r="BD742" s="118" t="s">
        <v>15</v>
      </c>
      <c r="BE742" s="118" t="s">
        <v>247</v>
      </c>
      <c r="BF742" s="118" t="s">
        <v>16</v>
      </c>
      <c r="BG742" s="118" t="s">
        <v>235</v>
      </c>
      <c r="BH742" s="118" t="s">
        <v>2</v>
      </c>
      <c r="BI742" s="118" t="s">
        <v>2</v>
      </c>
      <c r="BJ742" s="118" t="s">
        <v>15</v>
      </c>
      <c r="BK742" s="118" t="s">
        <v>16</v>
      </c>
      <c r="BL742" s="118" t="s">
        <v>420</v>
      </c>
      <c r="BM742" s="118" t="s">
        <v>2</v>
      </c>
    </row>
    <row r="743" spans="1:65" s="118" customFormat="1" ht="12" x14ac:dyDescent="0.25">
      <c r="A743" s="118" t="s">
        <v>2</v>
      </c>
      <c r="B743" s="118" t="s">
        <v>2</v>
      </c>
      <c r="C743" s="118" t="s">
        <v>2</v>
      </c>
      <c r="D743" s="118" t="s">
        <v>2</v>
      </c>
      <c r="E743" s="118" t="s">
        <v>2</v>
      </c>
      <c r="F743" s="118" t="s">
        <v>2</v>
      </c>
      <c r="G743" s="118" t="s">
        <v>2</v>
      </c>
      <c r="H743" s="118" t="s">
        <v>2</v>
      </c>
      <c r="I743" s="118" t="s">
        <v>2</v>
      </c>
      <c r="J743" s="118" t="s">
        <v>2</v>
      </c>
      <c r="K743" s="118" t="s">
        <v>2</v>
      </c>
      <c r="L743" s="118" t="s">
        <v>2</v>
      </c>
      <c r="M743" s="118" t="s">
        <v>2</v>
      </c>
      <c r="N743" s="118" t="s">
        <v>2</v>
      </c>
      <c r="O743" s="118" t="s">
        <v>2</v>
      </c>
      <c r="P743" s="118" t="s">
        <v>2</v>
      </c>
      <c r="Q743" s="118" t="s">
        <v>2</v>
      </c>
      <c r="R743" s="118" t="s">
        <v>2</v>
      </c>
      <c r="S743" s="118" t="s">
        <v>2</v>
      </c>
      <c r="T743" s="118" t="s">
        <v>2</v>
      </c>
      <c r="U743" s="118" t="s">
        <v>2</v>
      </c>
      <c r="V743" s="118" t="s">
        <v>2</v>
      </c>
      <c r="W743" s="118" t="s">
        <v>2</v>
      </c>
      <c r="X743" s="118" t="s">
        <v>2</v>
      </c>
      <c r="Y743" s="118" t="s">
        <v>2</v>
      </c>
      <c r="Z743" s="118" t="s">
        <v>2</v>
      </c>
      <c r="AA743" s="118" t="s">
        <v>2</v>
      </c>
      <c r="AB743" s="118" t="s">
        <v>2</v>
      </c>
      <c r="AC743" s="118" t="s">
        <v>2</v>
      </c>
      <c r="AD743" s="118" t="s">
        <v>2</v>
      </c>
      <c r="AE743" s="118" t="s">
        <v>2</v>
      </c>
      <c r="AF743" s="118" t="s">
        <v>2</v>
      </c>
      <c r="AG743" s="118" t="s">
        <v>2</v>
      </c>
      <c r="AH743" s="118" t="s">
        <v>2</v>
      </c>
      <c r="AI743" s="118" t="s">
        <v>2</v>
      </c>
      <c r="AJ743" s="118" t="s">
        <v>2</v>
      </c>
      <c r="AK743" s="118" t="s">
        <v>2</v>
      </c>
      <c r="AL743" s="118" t="s">
        <v>2</v>
      </c>
      <c r="AM743" s="118" t="s">
        <v>46</v>
      </c>
      <c r="AN743" s="118" t="s">
        <v>49</v>
      </c>
      <c r="AO743" s="118" t="s">
        <v>23</v>
      </c>
      <c r="AP743" s="118" t="s">
        <v>237</v>
      </c>
      <c r="AQ743" s="118" t="s">
        <v>51</v>
      </c>
      <c r="AR743" s="118" t="s">
        <v>238</v>
      </c>
      <c r="AS743" s="118" t="s">
        <v>239</v>
      </c>
      <c r="AT743" s="118" t="s">
        <v>240</v>
      </c>
      <c r="AU743" s="118" t="s">
        <v>241</v>
      </c>
      <c r="AV743" s="118" t="s">
        <v>52</v>
      </c>
      <c r="AW743" s="118" t="s">
        <v>242</v>
      </c>
      <c r="AX743" s="118" t="s">
        <v>243</v>
      </c>
      <c r="AY743" s="118" t="s">
        <v>244</v>
      </c>
      <c r="AZ743" s="118" t="s">
        <v>245</v>
      </c>
      <c r="BA743" s="118" t="s">
        <v>53</v>
      </c>
      <c r="BB743" s="118" t="s">
        <v>246</v>
      </c>
      <c r="BC743" s="118" t="s">
        <v>15</v>
      </c>
      <c r="BD743" s="118" t="s">
        <v>247</v>
      </c>
      <c r="BE743" s="118" t="s">
        <v>16</v>
      </c>
      <c r="BF743" s="118" t="s">
        <v>235</v>
      </c>
      <c r="BG743" s="118" t="s">
        <v>248</v>
      </c>
      <c r="BH743" s="118" t="s">
        <v>2</v>
      </c>
      <c r="BI743" s="118" t="s">
        <v>2</v>
      </c>
      <c r="BJ743" s="118" t="s">
        <v>2</v>
      </c>
      <c r="BK743" s="118" t="s">
        <v>2</v>
      </c>
      <c r="BL743" s="118" t="s">
        <v>2</v>
      </c>
      <c r="BM743" s="118" t="s">
        <v>2</v>
      </c>
    </row>
    <row r="744" spans="1:65" s="119" customFormat="1" ht="11.4" x14ac:dyDescent="0.2">
      <c r="A744" s="119" t="s">
        <v>54</v>
      </c>
      <c r="B744" s="119">
        <v>0</v>
      </c>
      <c r="C744" s="119">
        <v>0</v>
      </c>
      <c r="D744" s="119">
        <v>0</v>
      </c>
      <c r="E744" s="119">
        <v>0</v>
      </c>
      <c r="F744" s="119">
        <v>0</v>
      </c>
      <c r="G744" s="119">
        <v>0</v>
      </c>
      <c r="H744" s="119">
        <v>0</v>
      </c>
      <c r="I744" s="119">
        <v>0</v>
      </c>
      <c r="J744" s="119">
        <v>0</v>
      </c>
      <c r="K744" s="119">
        <v>0</v>
      </c>
      <c r="L744" s="119">
        <v>0</v>
      </c>
      <c r="M744" s="119">
        <v>0</v>
      </c>
      <c r="N744" s="119">
        <v>0</v>
      </c>
      <c r="O744" s="119" t="s">
        <v>55</v>
      </c>
      <c r="P744" s="119" t="s">
        <v>55</v>
      </c>
      <c r="Q744" s="119" t="s">
        <v>55</v>
      </c>
      <c r="R744" s="119" t="s">
        <v>55</v>
      </c>
      <c r="S744" s="119" t="s">
        <v>55</v>
      </c>
      <c r="T744" s="119" t="s">
        <v>55</v>
      </c>
      <c r="U744" s="119" t="s">
        <v>55</v>
      </c>
      <c r="V744" s="119" t="s">
        <v>55</v>
      </c>
      <c r="W744" s="119" t="s">
        <v>55</v>
      </c>
      <c r="X744" s="119" t="s">
        <v>55</v>
      </c>
      <c r="Y744" s="119" t="s">
        <v>55</v>
      </c>
      <c r="Z744" s="119" t="s">
        <v>55</v>
      </c>
      <c r="AA744" s="119" t="s">
        <v>56</v>
      </c>
      <c r="AB744" s="119" t="s">
        <v>56</v>
      </c>
      <c r="AC744" s="119" t="s">
        <v>56</v>
      </c>
      <c r="AD744" s="119" t="s">
        <v>56</v>
      </c>
      <c r="AE744" s="119" t="s">
        <v>56</v>
      </c>
      <c r="AF744" s="119" t="s">
        <v>56</v>
      </c>
      <c r="AG744" s="119" t="s">
        <v>56</v>
      </c>
      <c r="AH744" s="119" t="s">
        <v>56</v>
      </c>
      <c r="AI744" s="119" t="s">
        <v>56</v>
      </c>
      <c r="AJ744" s="119" t="s">
        <v>56</v>
      </c>
      <c r="AK744" s="119" t="s">
        <v>56</v>
      </c>
      <c r="AL744" s="119" t="s">
        <v>56</v>
      </c>
      <c r="AM744" s="119">
        <v>0</v>
      </c>
      <c r="AN744" s="119">
        <v>0</v>
      </c>
      <c r="AO744" s="119">
        <v>0</v>
      </c>
      <c r="AP744" s="119">
        <v>0</v>
      </c>
      <c r="AQ744" s="119">
        <v>0</v>
      </c>
      <c r="AR744" s="119">
        <v>0</v>
      </c>
      <c r="AS744" s="119">
        <v>0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119">
        <v>0</v>
      </c>
      <c r="AZ744" s="119">
        <v>0</v>
      </c>
      <c r="BA744" s="119">
        <v>0</v>
      </c>
      <c r="BB744" s="119">
        <v>0</v>
      </c>
      <c r="BC744" s="119">
        <v>0</v>
      </c>
      <c r="BD744" s="119">
        <v>0</v>
      </c>
      <c r="BE744" s="119">
        <v>0</v>
      </c>
      <c r="BF744" s="119">
        <v>0</v>
      </c>
      <c r="BG744" s="119">
        <v>0</v>
      </c>
      <c r="BH744" s="119" t="s">
        <v>55</v>
      </c>
      <c r="BI744" s="119" t="s">
        <v>55</v>
      </c>
      <c r="BJ744" s="119" t="s">
        <v>55</v>
      </c>
      <c r="BK744" s="119" t="s">
        <v>55</v>
      </c>
      <c r="BL744" s="119">
        <v>0</v>
      </c>
      <c r="BM744" s="119" t="s">
        <v>544</v>
      </c>
    </row>
    <row r="745" spans="1:65" s="119" customFormat="1" ht="11.4" x14ac:dyDescent="0.2">
      <c r="A745" s="119" t="s">
        <v>54</v>
      </c>
      <c r="B745" s="119">
        <v>1</v>
      </c>
      <c r="C745" s="119">
        <v>1</v>
      </c>
      <c r="D745" s="119">
        <v>0</v>
      </c>
      <c r="E745" s="119">
        <v>0</v>
      </c>
      <c r="F745" s="119">
        <v>0</v>
      </c>
      <c r="G745" s="119">
        <v>0</v>
      </c>
      <c r="H745" s="119">
        <v>0</v>
      </c>
      <c r="I745" s="119">
        <v>0</v>
      </c>
      <c r="J745" s="119">
        <v>0</v>
      </c>
      <c r="K745" s="119">
        <v>0</v>
      </c>
      <c r="L745" s="119">
        <v>0</v>
      </c>
      <c r="M745" s="119">
        <v>0</v>
      </c>
      <c r="N745" s="119">
        <v>0</v>
      </c>
      <c r="O745" s="119">
        <v>100</v>
      </c>
      <c r="P745" s="119">
        <v>0</v>
      </c>
      <c r="Q745" s="119">
        <v>0</v>
      </c>
      <c r="R745" s="119">
        <v>0</v>
      </c>
      <c r="S745" s="119">
        <v>0</v>
      </c>
      <c r="T745" s="119">
        <v>0</v>
      </c>
      <c r="U745" s="119">
        <v>0</v>
      </c>
      <c r="V745" s="119">
        <v>0</v>
      </c>
      <c r="W745" s="119">
        <v>0</v>
      </c>
      <c r="X745" s="119">
        <v>0</v>
      </c>
      <c r="Y745" s="119">
        <v>0</v>
      </c>
      <c r="Z745" s="119">
        <v>0</v>
      </c>
      <c r="AA745" s="119" t="s">
        <v>628</v>
      </c>
      <c r="AB745" s="119" t="s">
        <v>56</v>
      </c>
      <c r="AC745" s="119" t="s">
        <v>56</v>
      </c>
      <c r="AD745" s="119" t="s">
        <v>56</v>
      </c>
      <c r="AE745" s="119" t="s">
        <v>56</v>
      </c>
      <c r="AF745" s="119" t="s">
        <v>56</v>
      </c>
      <c r="AG745" s="119" t="s">
        <v>56</v>
      </c>
      <c r="AH745" s="119" t="s">
        <v>56</v>
      </c>
      <c r="AI745" s="119" t="s">
        <v>56</v>
      </c>
      <c r="AJ745" s="119" t="s">
        <v>56</v>
      </c>
      <c r="AK745" s="119" t="s">
        <v>56</v>
      </c>
      <c r="AL745" s="119" t="s">
        <v>56</v>
      </c>
      <c r="AM745" s="119">
        <v>0</v>
      </c>
      <c r="AN745" s="119">
        <v>1</v>
      </c>
      <c r="AO745" s="119">
        <v>0</v>
      </c>
      <c r="AP745" s="119">
        <v>0</v>
      </c>
      <c r="AQ745" s="119">
        <v>0</v>
      </c>
      <c r="AR745" s="119">
        <v>0</v>
      </c>
      <c r="AS745" s="119">
        <v>0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119">
        <v>0</v>
      </c>
      <c r="AZ745" s="119">
        <v>0</v>
      </c>
      <c r="BA745" s="119">
        <v>0</v>
      </c>
      <c r="BB745" s="119">
        <v>0</v>
      </c>
      <c r="BC745" s="119">
        <v>0</v>
      </c>
      <c r="BD745" s="119">
        <v>0</v>
      </c>
      <c r="BE745" s="119">
        <v>0</v>
      </c>
      <c r="BF745" s="119">
        <v>0</v>
      </c>
      <c r="BG745" s="119">
        <v>0</v>
      </c>
      <c r="BH745" s="119">
        <v>5.8</v>
      </c>
      <c r="BI745" s="119" t="s">
        <v>55</v>
      </c>
      <c r="BJ745" s="119" t="s">
        <v>55</v>
      </c>
      <c r="BK745" s="119" t="s">
        <v>55</v>
      </c>
      <c r="BL745" s="119">
        <v>0</v>
      </c>
      <c r="BM745" s="119" t="s">
        <v>545</v>
      </c>
    </row>
    <row r="746" spans="1:65" s="119" customFormat="1" ht="11.4" x14ac:dyDescent="0.2">
      <c r="A746" s="119" t="s">
        <v>57</v>
      </c>
      <c r="B746" s="119">
        <v>0</v>
      </c>
      <c r="C746" s="119">
        <v>0</v>
      </c>
      <c r="D746" s="119">
        <v>0</v>
      </c>
      <c r="E746" s="119">
        <v>0</v>
      </c>
      <c r="F746" s="119">
        <v>0</v>
      </c>
      <c r="G746" s="119">
        <v>0</v>
      </c>
      <c r="H746" s="119">
        <v>0</v>
      </c>
      <c r="I746" s="119">
        <v>0</v>
      </c>
      <c r="J746" s="119">
        <v>0</v>
      </c>
      <c r="K746" s="119">
        <v>0</v>
      </c>
      <c r="L746" s="119">
        <v>0</v>
      </c>
      <c r="M746" s="119">
        <v>0</v>
      </c>
      <c r="N746" s="119">
        <v>0</v>
      </c>
      <c r="O746" s="119" t="s">
        <v>55</v>
      </c>
      <c r="P746" s="119" t="s">
        <v>55</v>
      </c>
      <c r="Q746" s="119" t="s">
        <v>55</v>
      </c>
      <c r="R746" s="119" t="s">
        <v>55</v>
      </c>
      <c r="S746" s="119" t="s">
        <v>55</v>
      </c>
      <c r="T746" s="119" t="s">
        <v>55</v>
      </c>
      <c r="U746" s="119" t="s">
        <v>55</v>
      </c>
      <c r="V746" s="119" t="s">
        <v>55</v>
      </c>
      <c r="W746" s="119" t="s">
        <v>55</v>
      </c>
      <c r="X746" s="119" t="s">
        <v>55</v>
      </c>
      <c r="Y746" s="119" t="s">
        <v>55</v>
      </c>
      <c r="Z746" s="119" t="s">
        <v>55</v>
      </c>
      <c r="AA746" s="119" t="s">
        <v>56</v>
      </c>
      <c r="AB746" s="119" t="s">
        <v>56</v>
      </c>
      <c r="AC746" s="119" t="s">
        <v>56</v>
      </c>
      <c r="AD746" s="119" t="s">
        <v>56</v>
      </c>
      <c r="AE746" s="119" t="s">
        <v>56</v>
      </c>
      <c r="AF746" s="119" t="s">
        <v>56</v>
      </c>
      <c r="AG746" s="119" t="s">
        <v>56</v>
      </c>
      <c r="AH746" s="119" t="s">
        <v>56</v>
      </c>
      <c r="AI746" s="119" t="s">
        <v>56</v>
      </c>
      <c r="AJ746" s="119" t="s">
        <v>56</v>
      </c>
      <c r="AK746" s="119" t="s">
        <v>56</v>
      </c>
      <c r="AL746" s="119" t="s">
        <v>56</v>
      </c>
      <c r="AM746" s="119">
        <v>0</v>
      </c>
      <c r="AN746" s="119">
        <v>0</v>
      </c>
      <c r="AO746" s="119">
        <v>0</v>
      </c>
      <c r="AP746" s="119">
        <v>0</v>
      </c>
      <c r="AQ746" s="119">
        <v>0</v>
      </c>
      <c r="AR746" s="119">
        <v>0</v>
      </c>
      <c r="AS746" s="119">
        <v>0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119">
        <v>0</v>
      </c>
      <c r="AZ746" s="119">
        <v>0</v>
      </c>
      <c r="BA746" s="119">
        <v>0</v>
      </c>
      <c r="BB746" s="119">
        <v>0</v>
      </c>
      <c r="BC746" s="119">
        <v>0</v>
      </c>
      <c r="BD746" s="119">
        <v>0</v>
      </c>
      <c r="BE746" s="119">
        <v>0</v>
      </c>
      <c r="BF746" s="119">
        <v>0</v>
      </c>
      <c r="BG746" s="119">
        <v>0</v>
      </c>
      <c r="BH746" s="119" t="s">
        <v>55</v>
      </c>
      <c r="BI746" s="119" t="s">
        <v>55</v>
      </c>
      <c r="BJ746" s="119" t="s">
        <v>55</v>
      </c>
      <c r="BK746" s="119" t="s">
        <v>55</v>
      </c>
      <c r="BL746" s="119">
        <v>0</v>
      </c>
      <c r="BM746" s="119" t="s">
        <v>544</v>
      </c>
    </row>
    <row r="747" spans="1:65" s="119" customFormat="1" ht="11.4" x14ac:dyDescent="0.2">
      <c r="A747" s="119" t="s">
        <v>57</v>
      </c>
      <c r="B747" s="119">
        <v>0</v>
      </c>
      <c r="C747" s="119">
        <v>0</v>
      </c>
      <c r="D747" s="119">
        <v>0</v>
      </c>
      <c r="E747" s="119">
        <v>0</v>
      </c>
      <c r="F747" s="119">
        <v>0</v>
      </c>
      <c r="G747" s="119">
        <v>0</v>
      </c>
      <c r="H747" s="119">
        <v>0</v>
      </c>
      <c r="I747" s="119">
        <v>0</v>
      </c>
      <c r="J747" s="119">
        <v>0</v>
      </c>
      <c r="K747" s="119">
        <v>0</v>
      </c>
      <c r="L747" s="119">
        <v>0</v>
      </c>
      <c r="M747" s="119">
        <v>0</v>
      </c>
      <c r="N747" s="119">
        <v>0</v>
      </c>
      <c r="O747" s="119" t="s">
        <v>55</v>
      </c>
      <c r="P747" s="119" t="s">
        <v>55</v>
      </c>
      <c r="Q747" s="119" t="s">
        <v>55</v>
      </c>
      <c r="R747" s="119" t="s">
        <v>55</v>
      </c>
      <c r="S747" s="119" t="s">
        <v>55</v>
      </c>
      <c r="T747" s="119" t="s">
        <v>55</v>
      </c>
      <c r="U747" s="119" t="s">
        <v>55</v>
      </c>
      <c r="V747" s="119" t="s">
        <v>55</v>
      </c>
      <c r="W747" s="119" t="s">
        <v>55</v>
      </c>
      <c r="X747" s="119" t="s">
        <v>55</v>
      </c>
      <c r="Y747" s="119" t="s">
        <v>55</v>
      </c>
      <c r="Z747" s="119" t="s">
        <v>55</v>
      </c>
      <c r="AA747" s="119" t="s">
        <v>56</v>
      </c>
      <c r="AB747" s="119" t="s">
        <v>56</v>
      </c>
      <c r="AC747" s="119" t="s">
        <v>56</v>
      </c>
      <c r="AD747" s="119" t="s">
        <v>56</v>
      </c>
      <c r="AE747" s="119" t="s">
        <v>56</v>
      </c>
      <c r="AF747" s="119" t="s">
        <v>56</v>
      </c>
      <c r="AG747" s="119" t="s">
        <v>56</v>
      </c>
      <c r="AH747" s="119" t="s">
        <v>56</v>
      </c>
      <c r="AI747" s="119" t="s">
        <v>56</v>
      </c>
      <c r="AJ747" s="119" t="s">
        <v>56</v>
      </c>
      <c r="AK747" s="119" t="s">
        <v>56</v>
      </c>
      <c r="AL747" s="119" t="s">
        <v>56</v>
      </c>
      <c r="AM747" s="119">
        <v>0</v>
      </c>
      <c r="AN747" s="119">
        <v>0</v>
      </c>
      <c r="AO747" s="119">
        <v>0</v>
      </c>
      <c r="AP747" s="119">
        <v>0</v>
      </c>
      <c r="AQ747" s="119">
        <v>0</v>
      </c>
      <c r="AR747" s="119">
        <v>0</v>
      </c>
      <c r="AS747" s="119">
        <v>0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119">
        <v>0</v>
      </c>
      <c r="AZ747" s="119">
        <v>0</v>
      </c>
      <c r="BA747" s="119">
        <v>0</v>
      </c>
      <c r="BB747" s="119">
        <v>0</v>
      </c>
      <c r="BC747" s="119">
        <v>0</v>
      </c>
      <c r="BD747" s="119">
        <v>0</v>
      </c>
      <c r="BE747" s="119">
        <v>0</v>
      </c>
      <c r="BF747" s="119">
        <v>0</v>
      </c>
      <c r="BG747" s="119">
        <v>0</v>
      </c>
      <c r="BH747" s="119" t="s">
        <v>55</v>
      </c>
      <c r="BI747" s="119" t="s">
        <v>55</v>
      </c>
      <c r="BJ747" s="119" t="s">
        <v>55</v>
      </c>
      <c r="BK747" s="119" t="s">
        <v>55</v>
      </c>
      <c r="BL747" s="119">
        <v>0</v>
      </c>
      <c r="BM747" s="119" t="s">
        <v>545</v>
      </c>
    </row>
    <row r="748" spans="1:65" s="119" customFormat="1" ht="11.4" x14ac:dyDescent="0.2">
      <c r="A748" s="119" t="s">
        <v>59</v>
      </c>
      <c r="B748" s="119">
        <v>0</v>
      </c>
      <c r="C748" s="119">
        <v>0</v>
      </c>
      <c r="D748" s="119">
        <v>0</v>
      </c>
      <c r="E748" s="119">
        <v>0</v>
      </c>
      <c r="F748" s="119">
        <v>0</v>
      </c>
      <c r="G748" s="119">
        <v>0</v>
      </c>
      <c r="H748" s="119">
        <v>0</v>
      </c>
      <c r="I748" s="119">
        <v>0</v>
      </c>
      <c r="J748" s="119">
        <v>0</v>
      </c>
      <c r="K748" s="119">
        <v>0</v>
      </c>
      <c r="L748" s="119">
        <v>0</v>
      </c>
      <c r="M748" s="119">
        <v>0</v>
      </c>
      <c r="N748" s="119">
        <v>0</v>
      </c>
      <c r="O748" s="119" t="s">
        <v>55</v>
      </c>
      <c r="P748" s="119" t="s">
        <v>55</v>
      </c>
      <c r="Q748" s="119" t="s">
        <v>55</v>
      </c>
      <c r="R748" s="119" t="s">
        <v>55</v>
      </c>
      <c r="S748" s="119" t="s">
        <v>55</v>
      </c>
      <c r="T748" s="119" t="s">
        <v>55</v>
      </c>
      <c r="U748" s="119" t="s">
        <v>55</v>
      </c>
      <c r="V748" s="119" t="s">
        <v>55</v>
      </c>
      <c r="W748" s="119" t="s">
        <v>55</v>
      </c>
      <c r="X748" s="119" t="s">
        <v>55</v>
      </c>
      <c r="Y748" s="119" t="s">
        <v>55</v>
      </c>
      <c r="Z748" s="119" t="s">
        <v>55</v>
      </c>
      <c r="AA748" s="119" t="s">
        <v>56</v>
      </c>
      <c r="AB748" s="119" t="s">
        <v>56</v>
      </c>
      <c r="AC748" s="119" t="s">
        <v>56</v>
      </c>
      <c r="AD748" s="119" t="s">
        <v>56</v>
      </c>
      <c r="AE748" s="119" t="s">
        <v>56</v>
      </c>
      <c r="AF748" s="119" t="s">
        <v>56</v>
      </c>
      <c r="AG748" s="119" t="s">
        <v>56</v>
      </c>
      <c r="AH748" s="119" t="s">
        <v>56</v>
      </c>
      <c r="AI748" s="119" t="s">
        <v>56</v>
      </c>
      <c r="AJ748" s="119" t="s">
        <v>56</v>
      </c>
      <c r="AK748" s="119" t="s">
        <v>56</v>
      </c>
      <c r="AL748" s="119" t="s">
        <v>56</v>
      </c>
      <c r="AM748" s="119">
        <v>0</v>
      </c>
      <c r="AN748" s="119">
        <v>0</v>
      </c>
      <c r="AO748" s="119">
        <v>0</v>
      </c>
      <c r="AP748" s="119">
        <v>0</v>
      </c>
      <c r="AQ748" s="119">
        <v>0</v>
      </c>
      <c r="AR748" s="119">
        <v>0</v>
      </c>
      <c r="AS748" s="119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119">
        <v>0</v>
      </c>
      <c r="AZ748" s="119">
        <v>0</v>
      </c>
      <c r="BA748" s="119">
        <v>0</v>
      </c>
      <c r="BB748" s="119">
        <v>0</v>
      </c>
      <c r="BC748" s="119">
        <v>0</v>
      </c>
      <c r="BD748" s="119">
        <v>0</v>
      </c>
      <c r="BE748" s="119">
        <v>0</v>
      </c>
      <c r="BF748" s="119">
        <v>0</v>
      </c>
      <c r="BG748" s="119">
        <v>0</v>
      </c>
      <c r="BH748" s="119" t="s">
        <v>55</v>
      </c>
      <c r="BI748" s="119" t="s">
        <v>55</v>
      </c>
      <c r="BJ748" s="119" t="s">
        <v>55</v>
      </c>
      <c r="BK748" s="119" t="s">
        <v>55</v>
      </c>
      <c r="BL748" s="119">
        <v>0</v>
      </c>
      <c r="BM748" s="119" t="s">
        <v>544</v>
      </c>
    </row>
    <row r="749" spans="1:65" s="119" customFormat="1" ht="11.4" x14ac:dyDescent="0.2">
      <c r="A749" s="119" t="s">
        <v>59</v>
      </c>
      <c r="B749" s="119">
        <v>0</v>
      </c>
      <c r="C749" s="119">
        <v>0</v>
      </c>
      <c r="D749" s="119">
        <v>0</v>
      </c>
      <c r="E749" s="119">
        <v>0</v>
      </c>
      <c r="F749" s="119">
        <v>0</v>
      </c>
      <c r="G749" s="119">
        <v>0</v>
      </c>
      <c r="H749" s="119">
        <v>0</v>
      </c>
      <c r="I749" s="119">
        <v>0</v>
      </c>
      <c r="J749" s="119">
        <v>0</v>
      </c>
      <c r="K749" s="119">
        <v>0</v>
      </c>
      <c r="L749" s="119">
        <v>0</v>
      </c>
      <c r="M749" s="119">
        <v>0</v>
      </c>
      <c r="N749" s="119">
        <v>0</v>
      </c>
      <c r="O749" s="119" t="s">
        <v>55</v>
      </c>
      <c r="P749" s="119" t="s">
        <v>55</v>
      </c>
      <c r="Q749" s="119" t="s">
        <v>55</v>
      </c>
      <c r="R749" s="119" t="s">
        <v>55</v>
      </c>
      <c r="S749" s="119" t="s">
        <v>55</v>
      </c>
      <c r="T749" s="119" t="s">
        <v>55</v>
      </c>
      <c r="U749" s="119" t="s">
        <v>55</v>
      </c>
      <c r="V749" s="119" t="s">
        <v>55</v>
      </c>
      <c r="W749" s="119" t="s">
        <v>55</v>
      </c>
      <c r="X749" s="119" t="s">
        <v>55</v>
      </c>
      <c r="Y749" s="119" t="s">
        <v>55</v>
      </c>
      <c r="Z749" s="119" t="s">
        <v>55</v>
      </c>
      <c r="AA749" s="119" t="s">
        <v>56</v>
      </c>
      <c r="AB749" s="119" t="s">
        <v>56</v>
      </c>
      <c r="AC749" s="119" t="s">
        <v>56</v>
      </c>
      <c r="AD749" s="119" t="s">
        <v>56</v>
      </c>
      <c r="AE749" s="119" t="s">
        <v>56</v>
      </c>
      <c r="AF749" s="119" t="s">
        <v>56</v>
      </c>
      <c r="AG749" s="119" t="s">
        <v>56</v>
      </c>
      <c r="AH749" s="119" t="s">
        <v>56</v>
      </c>
      <c r="AI749" s="119" t="s">
        <v>56</v>
      </c>
      <c r="AJ749" s="119" t="s">
        <v>56</v>
      </c>
      <c r="AK749" s="119" t="s">
        <v>56</v>
      </c>
      <c r="AL749" s="119" t="s">
        <v>56</v>
      </c>
      <c r="AM749" s="119">
        <v>0</v>
      </c>
      <c r="AN749" s="119">
        <v>0</v>
      </c>
      <c r="AO749" s="119">
        <v>0</v>
      </c>
      <c r="AP749" s="119">
        <v>0</v>
      </c>
      <c r="AQ749" s="119">
        <v>0</v>
      </c>
      <c r="AR749" s="119">
        <v>0</v>
      </c>
      <c r="AS749" s="119">
        <v>0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119">
        <v>0</v>
      </c>
      <c r="AZ749" s="119">
        <v>0</v>
      </c>
      <c r="BA749" s="119">
        <v>0</v>
      </c>
      <c r="BB749" s="119">
        <v>0</v>
      </c>
      <c r="BC749" s="119">
        <v>0</v>
      </c>
      <c r="BD749" s="119">
        <v>0</v>
      </c>
      <c r="BE749" s="119">
        <v>0</v>
      </c>
      <c r="BF749" s="119">
        <v>0</v>
      </c>
      <c r="BG749" s="119">
        <v>0</v>
      </c>
      <c r="BH749" s="119" t="s">
        <v>55</v>
      </c>
      <c r="BI749" s="119" t="s">
        <v>55</v>
      </c>
      <c r="BJ749" s="119" t="s">
        <v>55</v>
      </c>
      <c r="BK749" s="119" t="s">
        <v>55</v>
      </c>
      <c r="BL749" s="119">
        <v>0</v>
      </c>
      <c r="BM749" s="119" t="s">
        <v>545</v>
      </c>
    </row>
    <row r="750" spans="1:65" s="119" customFormat="1" ht="11.4" x14ac:dyDescent="0.2">
      <c r="A750" s="119" t="s">
        <v>60</v>
      </c>
      <c r="B750" s="119">
        <v>0</v>
      </c>
      <c r="C750" s="119">
        <v>0</v>
      </c>
      <c r="D750" s="119">
        <v>0</v>
      </c>
      <c r="E750" s="119">
        <v>0</v>
      </c>
      <c r="F750" s="119">
        <v>0</v>
      </c>
      <c r="G750" s="119">
        <v>0</v>
      </c>
      <c r="H750" s="119">
        <v>0</v>
      </c>
      <c r="I750" s="119">
        <v>0</v>
      </c>
      <c r="J750" s="119">
        <v>0</v>
      </c>
      <c r="K750" s="119">
        <v>0</v>
      </c>
      <c r="L750" s="119">
        <v>0</v>
      </c>
      <c r="M750" s="119">
        <v>0</v>
      </c>
      <c r="N750" s="119">
        <v>0</v>
      </c>
      <c r="O750" s="119" t="s">
        <v>55</v>
      </c>
      <c r="P750" s="119" t="s">
        <v>55</v>
      </c>
      <c r="Q750" s="119" t="s">
        <v>55</v>
      </c>
      <c r="R750" s="119" t="s">
        <v>55</v>
      </c>
      <c r="S750" s="119" t="s">
        <v>55</v>
      </c>
      <c r="T750" s="119" t="s">
        <v>55</v>
      </c>
      <c r="U750" s="119" t="s">
        <v>55</v>
      </c>
      <c r="V750" s="119" t="s">
        <v>55</v>
      </c>
      <c r="W750" s="119" t="s">
        <v>55</v>
      </c>
      <c r="X750" s="119" t="s">
        <v>55</v>
      </c>
      <c r="Y750" s="119" t="s">
        <v>55</v>
      </c>
      <c r="Z750" s="119" t="s">
        <v>55</v>
      </c>
      <c r="AA750" s="119" t="s">
        <v>56</v>
      </c>
      <c r="AB750" s="119" t="s">
        <v>56</v>
      </c>
      <c r="AC750" s="119" t="s">
        <v>56</v>
      </c>
      <c r="AD750" s="119" t="s">
        <v>56</v>
      </c>
      <c r="AE750" s="119" t="s">
        <v>56</v>
      </c>
      <c r="AF750" s="119" t="s">
        <v>56</v>
      </c>
      <c r="AG750" s="119" t="s">
        <v>56</v>
      </c>
      <c r="AH750" s="119" t="s">
        <v>56</v>
      </c>
      <c r="AI750" s="119" t="s">
        <v>56</v>
      </c>
      <c r="AJ750" s="119" t="s">
        <v>56</v>
      </c>
      <c r="AK750" s="119" t="s">
        <v>56</v>
      </c>
      <c r="AL750" s="119" t="s">
        <v>56</v>
      </c>
      <c r="AM750" s="119">
        <v>0</v>
      </c>
      <c r="AN750" s="119">
        <v>0</v>
      </c>
      <c r="AO750" s="119">
        <v>0</v>
      </c>
      <c r="AP750" s="119">
        <v>0</v>
      </c>
      <c r="AQ750" s="119">
        <v>0</v>
      </c>
      <c r="AR750" s="119">
        <v>0</v>
      </c>
      <c r="AS750" s="119">
        <v>0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119">
        <v>0</v>
      </c>
      <c r="AZ750" s="119">
        <v>0</v>
      </c>
      <c r="BA750" s="119">
        <v>0</v>
      </c>
      <c r="BB750" s="119">
        <v>0</v>
      </c>
      <c r="BC750" s="119">
        <v>0</v>
      </c>
      <c r="BD750" s="119">
        <v>0</v>
      </c>
      <c r="BE750" s="119">
        <v>0</v>
      </c>
      <c r="BF750" s="119">
        <v>0</v>
      </c>
      <c r="BG750" s="119">
        <v>0</v>
      </c>
      <c r="BH750" s="119" t="s">
        <v>55</v>
      </c>
      <c r="BI750" s="119" t="s">
        <v>55</v>
      </c>
      <c r="BJ750" s="119" t="s">
        <v>55</v>
      </c>
      <c r="BK750" s="119" t="s">
        <v>55</v>
      </c>
      <c r="BL750" s="119">
        <v>0</v>
      </c>
      <c r="BM750" s="119" t="s">
        <v>544</v>
      </c>
    </row>
    <row r="751" spans="1:65" s="119" customFormat="1" ht="11.4" x14ac:dyDescent="0.2">
      <c r="A751" s="119" t="s">
        <v>60</v>
      </c>
      <c r="B751" s="119">
        <v>0</v>
      </c>
      <c r="C751" s="119">
        <v>0</v>
      </c>
      <c r="D751" s="119">
        <v>0</v>
      </c>
      <c r="E751" s="119">
        <v>0</v>
      </c>
      <c r="F751" s="119">
        <v>0</v>
      </c>
      <c r="G751" s="119">
        <v>0</v>
      </c>
      <c r="H751" s="119">
        <v>0</v>
      </c>
      <c r="I751" s="119">
        <v>0</v>
      </c>
      <c r="J751" s="119">
        <v>0</v>
      </c>
      <c r="K751" s="119">
        <v>0</v>
      </c>
      <c r="L751" s="119">
        <v>0</v>
      </c>
      <c r="M751" s="119">
        <v>0</v>
      </c>
      <c r="N751" s="119">
        <v>0</v>
      </c>
      <c r="O751" s="119" t="s">
        <v>55</v>
      </c>
      <c r="P751" s="119" t="s">
        <v>55</v>
      </c>
      <c r="Q751" s="119" t="s">
        <v>55</v>
      </c>
      <c r="R751" s="119" t="s">
        <v>55</v>
      </c>
      <c r="S751" s="119" t="s">
        <v>55</v>
      </c>
      <c r="T751" s="119" t="s">
        <v>55</v>
      </c>
      <c r="U751" s="119" t="s">
        <v>55</v>
      </c>
      <c r="V751" s="119" t="s">
        <v>55</v>
      </c>
      <c r="W751" s="119" t="s">
        <v>55</v>
      </c>
      <c r="X751" s="119" t="s">
        <v>55</v>
      </c>
      <c r="Y751" s="119" t="s">
        <v>55</v>
      </c>
      <c r="Z751" s="119" t="s">
        <v>55</v>
      </c>
      <c r="AA751" s="119" t="s">
        <v>56</v>
      </c>
      <c r="AB751" s="119" t="s">
        <v>56</v>
      </c>
      <c r="AC751" s="119" t="s">
        <v>56</v>
      </c>
      <c r="AD751" s="119" t="s">
        <v>56</v>
      </c>
      <c r="AE751" s="119" t="s">
        <v>56</v>
      </c>
      <c r="AF751" s="119" t="s">
        <v>56</v>
      </c>
      <c r="AG751" s="119" t="s">
        <v>56</v>
      </c>
      <c r="AH751" s="119" t="s">
        <v>56</v>
      </c>
      <c r="AI751" s="119" t="s">
        <v>56</v>
      </c>
      <c r="AJ751" s="119" t="s">
        <v>56</v>
      </c>
      <c r="AK751" s="119" t="s">
        <v>56</v>
      </c>
      <c r="AL751" s="119" t="s">
        <v>56</v>
      </c>
      <c r="AM751" s="119">
        <v>0</v>
      </c>
      <c r="AN751" s="119">
        <v>0</v>
      </c>
      <c r="AO751" s="119">
        <v>0</v>
      </c>
      <c r="AP751" s="119">
        <v>0</v>
      </c>
      <c r="AQ751" s="119">
        <v>0</v>
      </c>
      <c r="AR751" s="119">
        <v>0</v>
      </c>
      <c r="AS751" s="119">
        <v>0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119">
        <v>0</v>
      </c>
      <c r="AZ751" s="119">
        <v>0</v>
      </c>
      <c r="BA751" s="119">
        <v>0</v>
      </c>
      <c r="BB751" s="119">
        <v>0</v>
      </c>
      <c r="BC751" s="119">
        <v>0</v>
      </c>
      <c r="BD751" s="119">
        <v>0</v>
      </c>
      <c r="BE751" s="119">
        <v>0</v>
      </c>
      <c r="BF751" s="119">
        <v>0</v>
      </c>
      <c r="BG751" s="119">
        <v>0</v>
      </c>
      <c r="BH751" s="119" t="s">
        <v>55</v>
      </c>
      <c r="BI751" s="119" t="s">
        <v>55</v>
      </c>
      <c r="BJ751" s="119" t="s">
        <v>55</v>
      </c>
      <c r="BK751" s="119" t="s">
        <v>55</v>
      </c>
      <c r="BL751" s="119">
        <v>0</v>
      </c>
      <c r="BM751" s="119" t="s">
        <v>545</v>
      </c>
    </row>
    <row r="752" spans="1:65" s="119" customFormat="1" ht="11.4" x14ac:dyDescent="0.2">
      <c r="A752" s="119" t="s">
        <v>61</v>
      </c>
      <c r="B752" s="119">
        <v>0</v>
      </c>
      <c r="C752" s="119">
        <v>0</v>
      </c>
      <c r="D752" s="119">
        <v>0</v>
      </c>
      <c r="E752" s="119">
        <v>0</v>
      </c>
      <c r="F752" s="119">
        <v>0</v>
      </c>
      <c r="G752" s="119">
        <v>0</v>
      </c>
      <c r="H752" s="119">
        <v>0</v>
      </c>
      <c r="I752" s="119">
        <v>0</v>
      </c>
      <c r="J752" s="119">
        <v>0</v>
      </c>
      <c r="K752" s="119">
        <v>0</v>
      </c>
      <c r="L752" s="119">
        <v>0</v>
      </c>
      <c r="M752" s="119">
        <v>0</v>
      </c>
      <c r="N752" s="119">
        <v>0</v>
      </c>
      <c r="O752" s="119" t="s">
        <v>55</v>
      </c>
      <c r="P752" s="119" t="s">
        <v>55</v>
      </c>
      <c r="Q752" s="119" t="s">
        <v>55</v>
      </c>
      <c r="R752" s="119" t="s">
        <v>55</v>
      </c>
      <c r="S752" s="119" t="s">
        <v>55</v>
      </c>
      <c r="T752" s="119" t="s">
        <v>55</v>
      </c>
      <c r="U752" s="119" t="s">
        <v>55</v>
      </c>
      <c r="V752" s="119" t="s">
        <v>55</v>
      </c>
      <c r="W752" s="119" t="s">
        <v>55</v>
      </c>
      <c r="X752" s="119" t="s">
        <v>55</v>
      </c>
      <c r="Y752" s="119" t="s">
        <v>55</v>
      </c>
      <c r="Z752" s="119" t="s">
        <v>55</v>
      </c>
      <c r="AA752" s="119" t="s">
        <v>56</v>
      </c>
      <c r="AB752" s="119" t="s">
        <v>56</v>
      </c>
      <c r="AC752" s="119" t="s">
        <v>56</v>
      </c>
      <c r="AD752" s="119" t="s">
        <v>56</v>
      </c>
      <c r="AE752" s="119" t="s">
        <v>56</v>
      </c>
      <c r="AF752" s="119" t="s">
        <v>56</v>
      </c>
      <c r="AG752" s="119" t="s">
        <v>56</v>
      </c>
      <c r="AH752" s="119" t="s">
        <v>56</v>
      </c>
      <c r="AI752" s="119" t="s">
        <v>56</v>
      </c>
      <c r="AJ752" s="119" t="s">
        <v>56</v>
      </c>
      <c r="AK752" s="119" t="s">
        <v>56</v>
      </c>
      <c r="AL752" s="119" t="s">
        <v>56</v>
      </c>
      <c r="AM752" s="119">
        <v>0</v>
      </c>
      <c r="AN752" s="119">
        <v>0</v>
      </c>
      <c r="AO752" s="119">
        <v>0</v>
      </c>
      <c r="AP752" s="119">
        <v>0</v>
      </c>
      <c r="AQ752" s="119">
        <v>0</v>
      </c>
      <c r="AR752" s="119">
        <v>0</v>
      </c>
      <c r="AS752" s="119">
        <v>0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119">
        <v>0</v>
      </c>
      <c r="AZ752" s="119">
        <v>0</v>
      </c>
      <c r="BA752" s="119">
        <v>0</v>
      </c>
      <c r="BB752" s="119">
        <v>0</v>
      </c>
      <c r="BC752" s="119">
        <v>0</v>
      </c>
      <c r="BD752" s="119">
        <v>0</v>
      </c>
      <c r="BE752" s="119">
        <v>0</v>
      </c>
      <c r="BF752" s="119">
        <v>0</v>
      </c>
      <c r="BG752" s="119">
        <v>0</v>
      </c>
      <c r="BH752" s="119" t="s">
        <v>55</v>
      </c>
      <c r="BI752" s="119" t="s">
        <v>55</v>
      </c>
      <c r="BJ752" s="119" t="s">
        <v>55</v>
      </c>
      <c r="BK752" s="119" t="s">
        <v>55</v>
      </c>
      <c r="BL752" s="119">
        <v>0</v>
      </c>
      <c r="BM752" s="119" t="s">
        <v>544</v>
      </c>
    </row>
    <row r="753" spans="1:65" s="119" customFormat="1" ht="11.4" x14ac:dyDescent="0.2">
      <c r="A753" s="119" t="s">
        <v>61</v>
      </c>
      <c r="B753" s="119">
        <v>0</v>
      </c>
      <c r="C753" s="119">
        <v>0</v>
      </c>
      <c r="D753" s="119">
        <v>0</v>
      </c>
      <c r="E753" s="119">
        <v>0</v>
      </c>
      <c r="F753" s="119">
        <v>0</v>
      </c>
      <c r="G753" s="119">
        <v>0</v>
      </c>
      <c r="H753" s="119">
        <v>0</v>
      </c>
      <c r="I753" s="119">
        <v>0</v>
      </c>
      <c r="J753" s="119">
        <v>0</v>
      </c>
      <c r="K753" s="119">
        <v>0</v>
      </c>
      <c r="L753" s="119">
        <v>0</v>
      </c>
      <c r="M753" s="119">
        <v>0</v>
      </c>
      <c r="N753" s="119">
        <v>0</v>
      </c>
      <c r="O753" s="119" t="s">
        <v>55</v>
      </c>
      <c r="P753" s="119" t="s">
        <v>55</v>
      </c>
      <c r="Q753" s="119" t="s">
        <v>55</v>
      </c>
      <c r="R753" s="119" t="s">
        <v>55</v>
      </c>
      <c r="S753" s="119" t="s">
        <v>55</v>
      </c>
      <c r="T753" s="119" t="s">
        <v>55</v>
      </c>
      <c r="U753" s="119" t="s">
        <v>55</v>
      </c>
      <c r="V753" s="119" t="s">
        <v>55</v>
      </c>
      <c r="W753" s="119" t="s">
        <v>55</v>
      </c>
      <c r="X753" s="119" t="s">
        <v>55</v>
      </c>
      <c r="Y753" s="119" t="s">
        <v>55</v>
      </c>
      <c r="Z753" s="119" t="s">
        <v>55</v>
      </c>
      <c r="AA753" s="119" t="s">
        <v>56</v>
      </c>
      <c r="AB753" s="119" t="s">
        <v>56</v>
      </c>
      <c r="AC753" s="119" t="s">
        <v>56</v>
      </c>
      <c r="AD753" s="119" t="s">
        <v>56</v>
      </c>
      <c r="AE753" s="119" t="s">
        <v>56</v>
      </c>
      <c r="AF753" s="119" t="s">
        <v>56</v>
      </c>
      <c r="AG753" s="119" t="s">
        <v>56</v>
      </c>
      <c r="AH753" s="119" t="s">
        <v>56</v>
      </c>
      <c r="AI753" s="119" t="s">
        <v>56</v>
      </c>
      <c r="AJ753" s="119" t="s">
        <v>56</v>
      </c>
      <c r="AK753" s="119" t="s">
        <v>56</v>
      </c>
      <c r="AL753" s="119" t="s">
        <v>56</v>
      </c>
      <c r="AM753" s="119">
        <v>0</v>
      </c>
      <c r="AN753" s="119">
        <v>0</v>
      </c>
      <c r="AO753" s="119">
        <v>0</v>
      </c>
      <c r="AP753" s="119">
        <v>0</v>
      </c>
      <c r="AQ753" s="119">
        <v>0</v>
      </c>
      <c r="AR753" s="119">
        <v>0</v>
      </c>
      <c r="AS753" s="119">
        <v>0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119">
        <v>0</v>
      </c>
      <c r="AZ753" s="119">
        <v>0</v>
      </c>
      <c r="BA753" s="119">
        <v>0</v>
      </c>
      <c r="BB753" s="119">
        <v>0</v>
      </c>
      <c r="BC753" s="119">
        <v>0</v>
      </c>
      <c r="BD753" s="119">
        <v>0</v>
      </c>
      <c r="BE753" s="119">
        <v>0</v>
      </c>
      <c r="BF753" s="119">
        <v>0</v>
      </c>
      <c r="BG753" s="119">
        <v>0</v>
      </c>
      <c r="BH753" s="119" t="s">
        <v>55</v>
      </c>
      <c r="BI753" s="119" t="s">
        <v>55</v>
      </c>
      <c r="BJ753" s="119" t="s">
        <v>55</v>
      </c>
      <c r="BK753" s="119" t="s">
        <v>55</v>
      </c>
      <c r="BL753" s="119">
        <v>0</v>
      </c>
      <c r="BM753" s="119" t="s">
        <v>545</v>
      </c>
    </row>
    <row r="754" spans="1:65" s="119" customFormat="1" ht="11.4" x14ac:dyDescent="0.2">
      <c r="A754" s="119" t="s">
        <v>62</v>
      </c>
      <c r="B754" s="119">
        <v>0</v>
      </c>
      <c r="C754" s="119">
        <v>0</v>
      </c>
      <c r="D754" s="119">
        <v>0</v>
      </c>
      <c r="E754" s="119">
        <v>0</v>
      </c>
      <c r="F754" s="119">
        <v>0</v>
      </c>
      <c r="G754" s="119">
        <v>0</v>
      </c>
      <c r="H754" s="119">
        <v>0</v>
      </c>
      <c r="I754" s="119">
        <v>0</v>
      </c>
      <c r="J754" s="119">
        <v>0</v>
      </c>
      <c r="K754" s="119">
        <v>0</v>
      </c>
      <c r="L754" s="119">
        <v>0</v>
      </c>
      <c r="M754" s="119">
        <v>0</v>
      </c>
      <c r="N754" s="119">
        <v>0</v>
      </c>
      <c r="O754" s="119" t="s">
        <v>55</v>
      </c>
      <c r="P754" s="119" t="s">
        <v>55</v>
      </c>
      <c r="Q754" s="119" t="s">
        <v>55</v>
      </c>
      <c r="R754" s="119" t="s">
        <v>55</v>
      </c>
      <c r="S754" s="119" t="s">
        <v>55</v>
      </c>
      <c r="T754" s="119" t="s">
        <v>55</v>
      </c>
      <c r="U754" s="119" t="s">
        <v>55</v>
      </c>
      <c r="V754" s="119" t="s">
        <v>55</v>
      </c>
      <c r="W754" s="119" t="s">
        <v>55</v>
      </c>
      <c r="X754" s="119" t="s">
        <v>55</v>
      </c>
      <c r="Y754" s="119" t="s">
        <v>55</v>
      </c>
      <c r="Z754" s="119" t="s">
        <v>55</v>
      </c>
      <c r="AA754" s="119" t="s">
        <v>56</v>
      </c>
      <c r="AB754" s="119" t="s">
        <v>56</v>
      </c>
      <c r="AC754" s="119" t="s">
        <v>56</v>
      </c>
      <c r="AD754" s="119" t="s">
        <v>56</v>
      </c>
      <c r="AE754" s="119" t="s">
        <v>56</v>
      </c>
      <c r="AF754" s="119" t="s">
        <v>56</v>
      </c>
      <c r="AG754" s="119" t="s">
        <v>56</v>
      </c>
      <c r="AH754" s="119" t="s">
        <v>56</v>
      </c>
      <c r="AI754" s="119" t="s">
        <v>56</v>
      </c>
      <c r="AJ754" s="119" t="s">
        <v>56</v>
      </c>
      <c r="AK754" s="119" t="s">
        <v>56</v>
      </c>
      <c r="AL754" s="119" t="s">
        <v>56</v>
      </c>
      <c r="AM754" s="119">
        <v>0</v>
      </c>
      <c r="AN754" s="119">
        <v>0</v>
      </c>
      <c r="AO754" s="119">
        <v>0</v>
      </c>
      <c r="AP754" s="119">
        <v>0</v>
      </c>
      <c r="AQ754" s="119">
        <v>0</v>
      </c>
      <c r="AR754" s="119">
        <v>0</v>
      </c>
      <c r="AS754" s="119">
        <v>0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119">
        <v>0</v>
      </c>
      <c r="AZ754" s="119">
        <v>0</v>
      </c>
      <c r="BA754" s="119">
        <v>0</v>
      </c>
      <c r="BB754" s="119">
        <v>0</v>
      </c>
      <c r="BC754" s="119">
        <v>0</v>
      </c>
      <c r="BD754" s="119">
        <v>0</v>
      </c>
      <c r="BE754" s="119">
        <v>0</v>
      </c>
      <c r="BF754" s="119">
        <v>0</v>
      </c>
      <c r="BG754" s="119">
        <v>0</v>
      </c>
      <c r="BH754" s="119" t="s">
        <v>55</v>
      </c>
      <c r="BI754" s="119" t="s">
        <v>55</v>
      </c>
      <c r="BJ754" s="119" t="s">
        <v>55</v>
      </c>
      <c r="BK754" s="119" t="s">
        <v>55</v>
      </c>
      <c r="BL754" s="119">
        <v>0</v>
      </c>
      <c r="BM754" s="119" t="s">
        <v>544</v>
      </c>
    </row>
    <row r="755" spans="1:65" s="119" customFormat="1" ht="11.4" x14ac:dyDescent="0.2">
      <c r="A755" s="119" t="s">
        <v>62</v>
      </c>
      <c r="B755" s="119">
        <v>0</v>
      </c>
      <c r="C755" s="119">
        <v>0</v>
      </c>
      <c r="D755" s="119">
        <v>0</v>
      </c>
      <c r="E755" s="119">
        <v>0</v>
      </c>
      <c r="F755" s="119">
        <v>0</v>
      </c>
      <c r="G755" s="119">
        <v>0</v>
      </c>
      <c r="H755" s="119">
        <v>0</v>
      </c>
      <c r="I755" s="119">
        <v>0</v>
      </c>
      <c r="J755" s="119">
        <v>0</v>
      </c>
      <c r="K755" s="119">
        <v>0</v>
      </c>
      <c r="L755" s="119">
        <v>0</v>
      </c>
      <c r="M755" s="119">
        <v>0</v>
      </c>
      <c r="N755" s="119">
        <v>0</v>
      </c>
      <c r="O755" s="119" t="s">
        <v>55</v>
      </c>
      <c r="P755" s="119" t="s">
        <v>55</v>
      </c>
      <c r="Q755" s="119" t="s">
        <v>55</v>
      </c>
      <c r="R755" s="119" t="s">
        <v>55</v>
      </c>
      <c r="S755" s="119" t="s">
        <v>55</v>
      </c>
      <c r="T755" s="119" t="s">
        <v>55</v>
      </c>
      <c r="U755" s="119" t="s">
        <v>55</v>
      </c>
      <c r="V755" s="119" t="s">
        <v>55</v>
      </c>
      <c r="W755" s="119" t="s">
        <v>55</v>
      </c>
      <c r="X755" s="119" t="s">
        <v>55</v>
      </c>
      <c r="Y755" s="119" t="s">
        <v>55</v>
      </c>
      <c r="Z755" s="119" t="s">
        <v>55</v>
      </c>
      <c r="AA755" s="119" t="s">
        <v>56</v>
      </c>
      <c r="AB755" s="119" t="s">
        <v>56</v>
      </c>
      <c r="AC755" s="119" t="s">
        <v>56</v>
      </c>
      <c r="AD755" s="119" t="s">
        <v>56</v>
      </c>
      <c r="AE755" s="119" t="s">
        <v>56</v>
      </c>
      <c r="AF755" s="119" t="s">
        <v>56</v>
      </c>
      <c r="AG755" s="119" t="s">
        <v>56</v>
      </c>
      <c r="AH755" s="119" t="s">
        <v>56</v>
      </c>
      <c r="AI755" s="119" t="s">
        <v>56</v>
      </c>
      <c r="AJ755" s="119" t="s">
        <v>56</v>
      </c>
      <c r="AK755" s="119" t="s">
        <v>56</v>
      </c>
      <c r="AL755" s="119" t="s">
        <v>56</v>
      </c>
      <c r="AM755" s="119">
        <v>0</v>
      </c>
      <c r="AN755" s="119">
        <v>0</v>
      </c>
      <c r="AO755" s="119">
        <v>0</v>
      </c>
      <c r="AP755" s="119">
        <v>0</v>
      </c>
      <c r="AQ755" s="119">
        <v>0</v>
      </c>
      <c r="AR755" s="119">
        <v>0</v>
      </c>
      <c r="AS755" s="119">
        <v>0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119">
        <v>0</v>
      </c>
      <c r="AZ755" s="119">
        <v>0</v>
      </c>
      <c r="BA755" s="119">
        <v>0</v>
      </c>
      <c r="BB755" s="119">
        <v>0</v>
      </c>
      <c r="BC755" s="119">
        <v>0</v>
      </c>
      <c r="BD755" s="119">
        <v>0</v>
      </c>
      <c r="BE755" s="119">
        <v>0</v>
      </c>
      <c r="BF755" s="119">
        <v>0</v>
      </c>
      <c r="BG755" s="119">
        <v>0</v>
      </c>
      <c r="BH755" s="119" t="s">
        <v>55</v>
      </c>
      <c r="BI755" s="119" t="s">
        <v>55</v>
      </c>
      <c r="BJ755" s="119" t="s">
        <v>55</v>
      </c>
      <c r="BK755" s="119" t="s">
        <v>55</v>
      </c>
      <c r="BL755" s="119">
        <v>0</v>
      </c>
      <c r="BM755" s="119" t="s">
        <v>545</v>
      </c>
    </row>
    <row r="756" spans="1:65" s="119" customFormat="1" ht="11.4" x14ac:dyDescent="0.2">
      <c r="A756" s="119" t="s">
        <v>63</v>
      </c>
      <c r="B756" s="119">
        <v>0</v>
      </c>
      <c r="C756" s="119">
        <v>0</v>
      </c>
      <c r="D756" s="119">
        <v>0</v>
      </c>
      <c r="E756" s="119">
        <v>0</v>
      </c>
      <c r="F756" s="119">
        <v>0</v>
      </c>
      <c r="G756" s="119">
        <v>0</v>
      </c>
      <c r="H756" s="119">
        <v>0</v>
      </c>
      <c r="I756" s="119">
        <v>0</v>
      </c>
      <c r="J756" s="119">
        <v>0</v>
      </c>
      <c r="K756" s="119">
        <v>0</v>
      </c>
      <c r="L756" s="119">
        <v>0</v>
      </c>
      <c r="M756" s="119">
        <v>0</v>
      </c>
      <c r="N756" s="119">
        <v>0</v>
      </c>
      <c r="O756" s="119" t="s">
        <v>55</v>
      </c>
      <c r="P756" s="119" t="s">
        <v>55</v>
      </c>
      <c r="Q756" s="119" t="s">
        <v>55</v>
      </c>
      <c r="R756" s="119" t="s">
        <v>55</v>
      </c>
      <c r="S756" s="119" t="s">
        <v>55</v>
      </c>
      <c r="T756" s="119" t="s">
        <v>55</v>
      </c>
      <c r="U756" s="119" t="s">
        <v>55</v>
      </c>
      <c r="V756" s="119" t="s">
        <v>55</v>
      </c>
      <c r="W756" s="119" t="s">
        <v>55</v>
      </c>
      <c r="X756" s="119" t="s">
        <v>55</v>
      </c>
      <c r="Y756" s="119" t="s">
        <v>55</v>
      </c>
      <c r="Z756" s="119" t="s">
        <v>55</v>
      </c>
      <c r="AA756" s="119" t="s">
        <v>56</v>
      </c>
      <c r="AB756" s="119" t="s">
        <v>56</v>
      </c>
      <c r="AC756" s="119" t="s">
        <v>56</v>
      </c>
      <c r="AD756" s="119" t="s">
        <v>56</v>
      </c>
      <c r="AE756" s="119" t="s">
        <v>56</v>
      </c>
      <c r="AF756" s="119" t="s">
        <v>56</v>
      </c>
      <c r="AG756" s="119" t="s">
        <v>56</v>
      </c>
      <c r="AH756" s="119" t="s">
        <v>56</v>
      </c>
      <c r="AI756" s="119" t="s">
        <v>56</v>
      </c>
      <c r="AJ756" s="119" t="s">
        <v>56</v>
      </c>
      <c r="AK756" s="119" t="s">
        <v>56</v>
      </c>
      <c r="AL756" s="119" t="s">
        <v>56</v>
      </c>
      <c r="AM756" s="119">
        <v>0</v>
      </c>
      <c r="AN756" s="119">
        <v>0</v>
      </c>
      <c r="AO756" s="119">
        <v>0</v>
      </c>
      <c r="AP756" s="119">
        <v>0</v>
      </c>
      <c r="AQ756" s="119">
        <v>0</v>
      </c>
      <c r="AR756" s="119">
        <v>0</v>
      </c>
      <c r="AS756" s="119">
        <v>0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119">
        <v>0</v>
      </c>
      <c r="AZ756" s="119">
        <v>0</v>
      </c>
      <c r="BA756" s="119">
        <v>0</v>
      </c>
      <c r="BB756" s="119">
        <v>0</v>
      </c>
      <c r="BC756" s="119">
        <v>0</v>
      </c>
      <c r="BD756" s="119">
        <v>0</v>
      </c>
      <c r="BE756" s="119">
        <v>0</v>
      </c>
      <c r="BF756" s="119">
        <v>0</v>
      </c>
      <c r="BG756" s="119">
        <v>0</v>
      </c>
      <c r="BH756" s="119" t="s">
        <v>55</v>
      </c>
      <c r="BI756" s="119" t="s">
        <v>55</v>
      </c>
      <c r="BJ756" s="119" t="s">
        <v>55</v>
      </c>
      <c r="BK756" s="119" t="s">
        <v>55</v>
      </c>
      <c r="BL756" s="119">
        <v>0</v>
      </c>
      <c r="BM756" s="119" t="s">
        <v>544</v>
      </c>
    </row>
    <row r="757" spans="1:65" s="119" customFormat="1" ht="11.4" x14ac:dyDescent="0.2">
      <c r="A757" s="119" t="s">
        <v>63</v>
      </c>
      <c r="B757" s="119">
        <v>0</v>
      </c>
      <c r="C757" s="119">
        <v>0</v>
      </c>
      <c r="D757" s="119">
        <v>0</v>
      </c>
      <c r="E757" s="119">
        <v>0</v>
      </c>
      <c r="F757" s="119">
        <v>0</v>
      </c>
      <c r="G757" s="119">
        <v>0</v>
      </c>
      <c r="H757" s="119">
        <v>0</v>
      </c>
      <c r="I757" s="119">
        <v>0</v>
      </c>
      <c r="J757" s="119">
        <v>0</v>
      </c>
      <c r="K757" s="119">
        <v>0</v>
      </c>
      <c r="L757" s="119">
        <v>0</v>
      </c>
      <c r="M757" s="119">
        <v>0</v>
      </c>
      <c r="N757" s="119">
        <v>0</v>
      </c>
      <c r="O757" s="119" t="s">
        <v>55</v>
      </c>
      <c r="P757" s="119" t="s">
        <v>55</v>
      </c>
      <c r="Q757" s="119" t="s">
        <v>55</v>
      </c>
      <c r="R757" s="119" t="s">
        <v>55</v>
      </c>
      <c r="S757" s="119" t="s">
        <v>55</v>
      </c>
      <c r="T757" s="119" t="s">
        <v>55</v>
      </c>
      <c r="U757" s="119" t="s">
        <v>55</v>
      </c>
      <c r="V757" s="119" t="s">
        <v>55</v>
      </c>
      <c r="W757" s="119" t="s">
        <v>55</v>
      </c>
      <c r="X757" s="119" t="s">
        <v>55</v>
      </c>
      <c r="Y757" s="119" t="s">
        <v>55</v>
      </c>
      <c r="Z757" s="119" t="s">
        <v>55</v>
      </c>
      <c r="AA757" s="119" t="s">
        <v>56</v>
      </c>
      <c r="AB757" s="119" t="s">
        <v>56</v>
      </c>
      <c r="AC757" s="119" t="s">
        <v>56</v>
      </c>
      <c r="AD757" s="119" t="s">
        <v>56</v>
      </c>
      <c r="AE757" s="119" t="s">
        <v>56</v>
      </c>
      <c r="AF757" s="119" t="s">
        <v>56</v>
      </c>
      <c r="AG757" s="119" t="s">
        <v>56</v>
      </c>
      <c r="AH757" s="119" t="s">
        <v>56</v>
      </c>
      <c r="AI757" s="119" t="s">
        <v>56</v>
      </c>
      <c r="AJ757" s="119" t="s">
        <v>56</v>
      </c>
      <c r="AK757" s="119" t="s">
        <v>56</v>
      </c>
      <c r="AL757" s="119" t="s">
        <v>56</v>
      </c>
      <c r="AM757" s="119">
        <v>0</v>
      </c>
      <c r="AN757" s="119">
        <v>0</v>
      </c>
      <c r="AO757" s="119">
        <v>0</v>
      </c>
      <c r="AP757" s="119">
        <v>0</v>
      </c>
      <c r="AQ757" s="119">
        <v>0</v>
      </c>
      <c r="AR757" s="119">
        <v>0</v>
      </c>
      <c r="AS757" s="119">
        <v>0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119">
        <v>0</v>
      </c>
      <c r="AZ757" s="119">
        <v>0</v>
      </c>
      <c r="BA757" s="119">
        <v>0</v>
      </c>
      <c r="BB757" s="119">
        <v>0</v>
      </c>
      <c r="BC757" s="119">
        <v>0</v>
      </c>
      <c r="BD757" s="119">
        <v>0</v>
      </c>
      <c r="BE757" s="119">
        <v>0</v>
      </c>
      <c r="BF757" s="119">
        <v>0</v>
      </c>
      <c r="BG757" s="119">
        <v>0</v>
      </c>
      <c r="BH757" s="119" t="s">
        <v>55</v>
      </c>
      <c r="BI757" s="119" t="s">
        <v>55</v>
      </c>
      <c r="BJ757" s="119" t="s">
        <v>55</v>
      </c>
      <c r="BK757" s="119" t="s">
        <v>55</v>
      </c>
      <c r="BL757" s="119">
        <v>0</v>
      </c>
      <c r="BM757" s="119" t="s">
        <v>545</v>
      </c>
    </row>
    <row r="758" spans="1:65" s="119" customFormat="1" ht="11.4" x14ac:dyDescent="0.2">
      <c r="A758" s="119" t="s">
        <v>64</v>
      </c>
      <c r="B758" s="119">
        <v>0</v>
      </c>
      <c r="C758" s="119">
        <v>0</v>
      </c>
      <c r="D758" s="119">
        <v>0</v>
      </c>
      <c r="E758" s="119">
        <v>0</v>
      </c>
      <c r="F758" s="119">
        <v>0</v>
      </c>
      <c r="G758" s="119">
        <v>0</v>
      </c>
      <c r="H758" s="119">
        <v>0</v>
      </c>
      <c r="I758" s="119">
        <v>0</v>
      </c>
      <c r="J758" s="119">
        <v>0</v>
      </c>
      <c r="K758" s="119">
        <v>0</v>
      </c>
      <c r="L758" s="119">
        <v>0</v>
      </c>
      <c r="M758" s="119">
        <v>0</v>
      </c>
      <c r="N758" s="119">
        <v>0</v>
      </c>
      <c r="O758" s="119" t="s">
        <v>55</v>
      </c>
      <c r="P758" s="119" t="s">
        <v>55</v>
      </c>
      <c r="Q758" s="119" t="s">
        <v>55</v>
      </c>
      <c r="R758" s="119" t="s">
        <v>55</v>
      </c>
      <c r="S758" s="119" t="s">
        <v>55</v>
      </c>
      <c r="T758" s="119" t="s">
        <v>55</v>
      </c>
      <c r="U758" s="119" t="s">
        <v>55</v>
      </c>
      <c r="V758" s="119" t="s">
        <v>55</v>
      </c>
      <c r="W758" s="119" t="s">
        <v>55</v>
      </c>
      <c r="X758" s="119" t="s">
        <v>55</v>
      </c>
      <c r="Y758" s="119" t="s">
        <v>55</v>
      </c>
      <c r="Z758" s="119" t="s">
        <v>55</v>
      </c>
      <c r="AA758" s="119" t="s">
        <v>56</v>
      </c>
      <c r="AB758" s="119" t="s">
        <v>56</v>
      </c>
      <c r="AC758" s="119" t="s">
        <v>56</v>
      </c>
      <c r="AD758" s="119" t="s">
        <v>56</v>
      </c>
      <c r="AE758" s="119" t="s">
        <v>56</v>
      </c>
      <c r="AF758" s="119" t="s">
        <v>56</v>
      </c>
      <c r="AG758" s="119" t="s">
        <v>56</v>
      </c>
      <c r="AH758" s="119" t="s">
        <v>56</v>
      </c>
      <c r="AI758" s="119" t="s">
        <v>56</v>
      </c>
      <c r="AJ758" s="119" t="s">
        <v>56</v>
      </c>
      <c r="AK758" s="119" t="s">
        <v>56</v>
      </c>
      <c r="AL758" s="119" t="s">
        <v>56</v>
      </c>
      <c r="AM758" s="119">
        <v>0</v>
      </c>
      <c r="AN758" s="119">
        <v>0</v>
      </c>
      <c r="AO758" s="119">
        <v>0</v>
      </c>
      <c r="AP758" s="119">
        <v>0</v>
      </c>
      <c r="AQ758" s="119">
        <v>0</v>
      </c>
      <c r="AR758" s="119">
        <v>0</v>
      </c>
      <c r="AS758" s="119">
        <v>0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119">
        <v>0</v>
      </c>
      <c r="AZ758" s="119">
        <v>0</v>
      </c>
      <c r="BA758" s="119">
        <v>0</v>
      </c>
      <c r="BB758" s="119">
        <v>0</v>
      </c>
      <c r="BC758" s="119">
        <v>0</v>
      </c>
      <c r="BD758" s="119">
        <v>0</v>
      </c>
      <c r="BE758" s="119">
        <v>0</v>
      </c>
      <c r="BF758" s="119">
        <v>0</v>
      </c>
      <c r="BG758" s="119">
        <v>0</v>
      </c>
      <c r="BH758" s="119" t="s">
        <v>55</v>
      </c>
      <c r="BI758" s="119" t="s">
        <v>55</v>
      </c>
      <c r="BJ758" s="119" t="s">
        <v>55</v>
      </c>
      <c r="BK758" s="119" t="s">
        <v>55</v>
      </c>
      <c r="BL758" s="119">
        <v>0</v>
      </c>
      <c r="BM758" s="119" t="s">
        <v>544</v>
      </c>
    </row>
    <row r="759" spans="1:65" s="119" customFormat="1" ht="11.4" x14ac:dyDescent="0.2">
      <c r="A759" s="119" t="s">
        <v>64</v>
      </c>
      <c r="B759" s="119">
        <v>0</v>
      </c>
      <c r="C759" s="119">
        <v>0</v>
      </c>
      <c r="D759" s="119">
        <v>0</v>
      </c>
      <c r="E759" s="119">
        <v>0</v>
      </c>
      <c r="F759" s="119">
        <v>0</v>
      </c>
      <c r="G759" s="119">
        <v>0</v>
      </c>
      <c r="H759" s="119">
        <v>0</v>
      </c>
      <c r="I759" s="119">
        <v>0</v>
      </c>
      <c r="J759" s="119">
        <v>0</v>
      </c>
      <c r="K759" s="119">
        <v>0</v>
      </c>
      <c r="L759" s="119">
        <v>0</v>
      </c>
      <c r="M759" s="119">
        <v>0</v>
      </c>
      <c r="N759" s="119">
        <v>0</v>
      </c>
      <c r="O759" s="119" t="s">
        <v>55</v>
      </c>
      <c r="P759" s="119" t="s">
        <v>55</v>
      </c>
      <c r="Q759" s="119" t="s">
        <v>55</v>
      </c>
      <c r="R759" s="119" t="s">
        <v>55</v>
      </c>
      <c r="S759" s="119" t="s">
        <v>55</v>
      </c>
      <c r="T759" s="119" t="s">
        <v>55</v>
      </c>
      <c r="U759" s="119" t="s">
        <v>55</v>
      </c>
      <c r="V759" s="119" t="s">
        <v>55</v>
      </c>
      <c r="W759" s="119" t="s">
        <v>55</v>
      </c>
      <c r="X759" s="119" t="s">
        <v>55</v>
      </c>
      <c r="Y759" s="119" t="s">
        <v>55</v>
      </c>
      <c r="Z759" s="119" t="s">
        <v>55</v>
      </c>
      <c r="AA759" s="119" t="s">
        <v>56</v>
      </c>
      <c r="AB759" s="119" t="s">
        <v>56</v>
      </c>
      <c r="AC759" s="119" t="s">
        <v>56</v>
      </c>
      <c r="AD759" s="119" t="s">
        <v>56</v>
      </c>
      <c r="AE759" s="119" t="s">
        <v>56</v>
      </c>
      <c r="AF759" s="119" t="s">
        <v>56</v>
      </c>
      <c r="AG759" s="119" t="s">
        <v>56</v>
      </c>
      <c r="AH759" s="119" t="s">
        <v>56</v>
      </c>
      <c r="AI759" s="119" t="s">
        <v>56</v>
      </c>
      <c r="AJ759" s="119" t="s">
        <v>56</v>
      </c>
      <c r="AK759" s="119" t="s">
        <v>56</v>
      </c>
      <c r="AL759" s="119" t="s">
        <v>56</v>
      </c>
      <c r="AM759" s="119">
        <v>0</v>
      </c>
      <c r="AN759" s="119">
        <v>0</v>
      </c>
      <c r="AO759" s="119">
        <v>0</v>
      </c>
      <c r="AP759" s="119">
        <v>0</v>
      </c>
      <c r="AQ759" s="119">
        <v>0</v>
      </c>
      <c r="AR759" s="119">
        <v>0</v>
      </c>
      <c r="AS759" s="119">
        <v>0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119">
        <v>0</v>
      </c>
      <c r="AZ759" s="119">
        <v>0</v>
      </c>
      <c r="BA759" s="119">
        <v>0</v>
      </c>
      <c r="BB759" s="119">
        <v>0</v>
      </c>
      <c r="BC759" s="119">
        <v>0</v>
      </c>
      <c r="BD759" s="119">
        <v>0</v>
      </c>
      <c r="BE759" s="119">
        <v>0</v>
      </c>
      <c r="BF759" s="119">
        <v>0</v>
      </c>
      <c r="BG759" s="119">
        <v>0</v>
      </c>
      <c r="BH759" s="119" t="s">
        <v>55</v>
      </c>
      <c r="BI759" s="119" t="s">
        <v>55</v>
      </c>
      <c r="BJ759" s="119" t="s">
        <v>55</v>
      </c>
      <c r="BK759" s="119" t="s">
        <v>55</v>
      </c>
      <c r="BL759" s="119">
        <v>0</v>
      </c>
      <c r="BM759" s="119" t="s">
        <v>545</v>
      </c>
    </row>
    <row r="760" spans="1:65" s="119" customFormat="1" ht="11.4" x14ac:dyDescent="0.2">
      <c r="A760" s="119" t="s">
        <v>66</v>
      </c>
      <c r="B760" s="119">
        <v>0</v>
      </c>
      <c r="C760" s="119">
        <v>0</v>
      </c>
      <c r="D760" s="119">
        <v>0</v>
      </c>
      <c r="E760" s="119">
        <v>0</v>
      </c>
      <c r="F760" s="119">
        <v>0</v>
      </c>
      <c r="G760" s="119">
        <v>0</v>
      </c>
      <c r="H760" s="119">
        <v>0</v>
      </c>
      <c r="I760" s="119">
        <v>0</v>
      </c>
      <c r="J760" s="119">
        <v>0</v>
      </c>
      <c r="K760" s="119">
        <v>0</v>
      </c>
      <c r="L760" s="119">
        <v>0</v>
      </c>
      <c r="M760" s="119">
        <v>0</v>
      </c>
      <c r="N760" s="119">
        <v>0</v>
      </c>
      <c r="O760" s="119" t="s">
        <v>55</v>
      </c>
      <c r="P760" s="119" t="s">
        <v>55</v>
      </c>
      <c r="Q760" s="119" t="s">
        <v>55</v>
      </c>
      <c r="R760" s="119" t="s">
        <v>55</v>
      </c>
      <c r="S760" s="119" t="s">
        <v>55</v>
      </c>
      <c r="T760" s="119" t="s">
        <v>55</v>
      </c>
      <c r="U760" s="119" t="s">
        <v>55</v>
      </c>
      <c r="V760" s="119" t="s">
        <v>55</v>
      </c>
      <c r="W760" s="119" t="s">
        <v>55</v>
      </c>
      <c r="X760" s="119" t="s">
        <v>55</v>
      </c>
      <c r="Y760" s="119" t="s">
        <v>55</v>
      </c>
      <c r="Z760" s="119" t="s">
        <v>55</v>
      </c>
      <c r="AA760" s="119" t="s">
        <v>56</v>
      </c>
      <c r="AB760" s="119" t="s">
        <v>56</v>
      </c>
      <c r="AC760" s="119" t="s">
        <v>56</v>
      </c>
      <c r="AD760" s="119" t="s">
        <v>56</v>
      </c>
      <c r="AE760" s="119" t="s">
        <v>56</v>
      </c>
      <c r="AF760" s="119" t="s">
        <v>56</v>
      </c>
      <c r="AG760" s="119" t="s">
        <v>56</v>
      </c>
      <c r="AH760" s="119" t="s">
        <v>56</v>
      </c>
      <c r="AI760" s="119" t="s">
        <v>56</v>
      </c>
      <c r="AJ760" s="119" t="s">
        <v>56</v>
      </c>
      <c r="AK760" s="119" t="s">
        <v>56</v>
      </c>
      <c r="AL760" s="119" t="s">
        <v>56</v>
      </c>
      <c r="AM760" s="119">
        <v>0</v>
      </c>
      <c r="AN760" s="119">
        <v>0</v>
      </c>
      <c r="AO760" s="119">
        <v>0</v>
      </c>
      <c r="AP760" s="119">
        <v>0</v>
      </c>
      <c r="AQ760" s="119">
        <v>0</v>
      </c>
      <c r="AR760" s="119">
        <v>0</v>
      </c>
      <c r="AS760" s="119">
        <v>0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119">
        <v>0</v>
      </c>
      <c r="AZ760" s="119">
        <v>0</v>
      </c>
      <c r="BA760" s="119">
        <v>0</v>
      </c>
      <c r="BB760" s="119">
        <v>0</v>
      </c>
      <c r="BC760" s="119">
        <v>0</v>
      </c>
      <c r="BD760" s="119">
        <v>0</v>
      </c>
      <c r="BE760" s="119">
        <v>0</v>
      </c>
      <c r="BF760" s="119">
        <v>0</v>
      </c>
      <c r="BG760" s="119">
        <v>0</v>
      </c>
      <c r="BH760" s="119" t="s">
        <v>55</v>
      </c>
      <c r="BI760" s="119" t="s">
        <v>55</v>
      </c>
      <c r="BJ760" s="119" t="s">
        <v>55</v>
      </c>
      <c r="BK760" s="119" t="s">
        <v>55</v>
      </c>
      <c r="BL760" s="119">
        <v>0</v>
      </c>
      <c r="BM760" s="119" t="s">
        <v>544</v>
      </c>
    </row>
    <row r="761" spans="1:65" s="119" customFormat="1" ht="11.4" x14ac:dyDescent="0.2">
      <c r="A761" s="119" t="s">
        <v>66</v>
      </c>
      <c r="B761" s="119">
        <v>0</v>
      </c>
      <c r="C761" s="119">
        <v>0</v>
      </c>
      <c r="D761" s="119">
        <v>0</v>
      </c>
      <c r="E761" s="119">
        <v>0</v>
      </c>
      <c r="F761" s="119">
        <v>0</v>
      </c>
      <c r="G761" s="119">
        <v>0</v>
      </c>
      <c r="H761" s="119">
        <v>0</v>
      </c>
      <c r="I761" s="119">
        <v>0</v>
      </c>
      <c r="J761" s="119">
        <v>0</v>
      </c>
      <c r="K761" s="119">
        <v>0</v>
      </c>
      <c r="L761" s="119">
        <v>0</v>
      </c>
      <c r="M761" s="119">
        <v>0</v>
      </c>
      <c r="N761" s="119">
        <v>0</v>
      </c>
      <c r="O761" s="119" t="s">
        <v>55</v>
      </c>
      <c r="P761" s="119" t="s">
        <v>55</v>
      </c>
      <c r="Q761" s="119" t="s">
        <v>55</v>
      </c>
      <c r="R761" s="119" t="s">
        <v>55</v>
      </c>
      <c r="S761" s="119" t="s">
        <v>55</v>
      </c>
      <c r="T761" s="119" t="s">
        <v>55</v>
      </c>
      <c r="U761" s="119" t="s">
        <v>55</v>
      </c>
      <c r="V761" s="119" t="s">
        <v>55</v>
      </c>
      <c r="W761" s="119" t="s">
        <v>55</v>
      </c>
      <c r="X761" s="119" t="s">
        <v>55</v>
      </c>
      <c r="Y761" s="119" t="s">
        <v>55</v>
      </c>
      <c r="Z761" s="119" t="s">
        <v>55</v>
      </c>
      <c r="AA761" s="119" t="s">
        <v>56</v>
      </c>
      <c r="AB761" s="119" t="s">
        <v>56</v>
      </c>
      <c r="AC761" s="119" t="s">
        <v>56</v>
      </c>
      <c r="AD761" s="119" t="s">
        <v>56</v>
      </c>
      <c r="AE761" s="119" t="s">
        <v>56</v>
      </c>
      <c r="AF761" s="119" t="s">
        <v>56</v>
      </c>
      <c r="AG761" s="119" t="s">
        <v>56</v>
      </c>
      <c r="AH761" s="119" t="s">
        <v>56</v>
      </c>
      <c r="AI761" s="119" t="s">
        <v>56</v>
      </c>
      <c r="AJ761" s="119" t="s">
        <v>56</v>
      </c>
      <c r="AK761" s="119" t="s">
        <v>56</v>
      </c>
      <c r="AL761" s="119" t="s">
        <v>56</v>
      </c>
      <c r="AM761" s="119">
        <v>0</v>
      </c>
      <c r="AN761" s="119">
        <v>0</v>
      </c>
      <c r="AO761" s="119">
        <v>0</v>
      </c>
      <c r="AP761" s="119">
        <v>0</v>
      </c>
      <c r="AQ761" s="119">
        <v>0</v>
      </c>
      <c r="AR761" s="119">
        <v>0</v>
      </c>
      <c r="AS761" s="119">
        <v>0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119">
        <v>0</v>
      </c>
      <c r="AZ761" s="119">
        <v>0</v>
      </c>
      <c r="BA761" s="119">
        <v>0</v>
      </c>
      <c r="BB761" s="119">
        <v>0</v>
      </c>
      <c r="BC761" s="119">
        <v>0</v>
      </c>
      <c r="BD761" s="119">
        <v>0</v>
      </c>
      <c r="BE761" s="119">
        <v>0</v>
      </c>
      <c r="BF761" s="119">
        <v>0</v>
      </c>
      <c r="BG761" s="119">
        <v>0</v>
      </c>
      <c r="BH761" s="119" t="s">
        <v>55</v>
      </c>
      <c r="BI761" s="119" t="s">
        <v>55</v>
      </c>
      <c r="BJ761" s="119" t="s">
        <v>55</v>
      </c>
      <c r="BK761" s="119" t="s">
        <v>55</v>
      </c>
      <c r="BL761" s="119">
        <v>0</v>
      </c>
      <c r="BM761" s="119" t="s">
        <v>545</v>
      </c>
    </row>
    <row r="762" spans="1:65" s="119" customFormat="1" ht="11.4" x14ac:dyDescent="0.2">
      <c r="A762" s="119" t="s">
        <v>67</v>
      </c>
      <c r="B762" s="119">
        <v>0</v>
      </c>
      <c r="C762" s="119">
        <v>0</v>
      </c>
      <c r="D762" s="119">
        <v>0</v>
      </c>
      <c r="E762" s="119">
        <v>0</v>
      </c>
      <c r="F762" s="119">
        <v>0</v>
      </c>
      <c r="G762" s="119">
        <v>0</v>
      </c>
      <c r="H762" s="119">
        <v>0</v>
      </c>
      <c r="I762" s="119">
        <v>0</v>
      </c>
      <c r="J762" s="119">
        <v>0</v>
      </c>
      <c r="K762" s="119">
        <v>0</v>
      </c>
      <c r="L762" s="119">
        <v>0</v>
      </c>
      <c r="M762" s="119">
        <v>0</v>
      </c>
      <c r="N762" s="119">
        <v>0</v>
      </c>
      <c r="O762" s="119" t="s">
        <v>55</v>
      </c>
      <c r="P762" s="119" t="s">
        <v>55</v>
      </c>
      <c r="Q762" s="119" t="s">
        <v>55</v>
      </c>
      <c r="R762" s="119" t="s">
        <v>55</v>
      </c>
      <c r="S762" s="119" t="s">
        <v>55</v>
      </c>
      <c r="T762" s="119" t="s">
        <v>55</v>
      </c>
      <c r="U762" s="119" t="s">
        <v>55</v>
      </c>
      <c r="V762" s="119" t="s">
        <v>55</v>
      </c>
      <c r="W762" s="119" t="s">
        <v>55</v>
      </c>
      <c r="X762" s="119" t="s">
        <v>55</v>
      </c>
      <c r="Y762" s="119" t="s">
        <v>55</v>
      </c>
      <c r="Z762" s="119" t="s">
        <v>55</v>
      </c>
      <c r="AA762" s="119" t="s">
        <v>56</v>
      </c>
      <c r="AB762" s="119" t="s">
        <v>56</v>
      </c>
      <c r="AC762" s="119" t="s">
        <v>56</v>
      </c>
      <c r="AD762" s="119" t="s">
        <v>56</v>
      </c>
      <c r="AE762" s="119" t="s">
        <v>56</v>
      </c>
      <c r="AF762" s="119" t="s">
        <v>56</v>
      </c>
      <c r="AG762" s="119" t="s">
        <v>56</v>
      </c>
      <c r="AH762" s="119" t="s">
        <v>56</v>
      </c>
      <c r="AI762" s="119" t="s">
        <v>56</v>
      </c>
      <c r="AJ762" s="119" t="s">
        <v>56</v>
      </c>
      <c r="AK762" s="119" t="s">
        <v>56</v>
      </c>
      <c r="AL762" s="119" t="s">
        <v>56</v>
      </c>
      <c r="AM762" s="119">
        <v>0</v>
      </c>
      <c r="AN762" s="119">
        <v>0</v>
      </c>
      <c r="AO762" s="119">
        <v>0</v>
      </c>
      <c r="AP762" s="119">
        <v>0</v>
      </c>
      <c r="AQ762" s="119">
        <v>0</v>
      </c>
      <c r="AR762" s="119">
        <v>0</v>
      </c>
      <c r="AS762" s="119">
        <v>0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119">
        <v>0</v>
      </c>
      <c r="AZ762" s="119">
        <v>0</v>
      </c>
      <c r="BA762" s="119">
        <v>0</v>
      </c>
      <c r="BB762" s="119">
        <v>0</v>
      </c>
      <c r="BC762" s="119">
        <v>0</v>
      </c>
      <c r="BD762" s="119">
        <v>0</v>
      </c>
      <c r="BE762" s="119">
        <v>0</v>
      </c>
      <c r="BF762" s="119">
        <v>0</v>
      </c>
      <c r="BG762" s="119">
        <v>0</v>
      </c>
      <c r="BH762" s="119" t="s">
        <v>55</v>
      </c>
      <c r="BI762" s="119" t="s">
        <v>55</v>
      </c>
      <c r="BJ762" s="119" t="s">
        <v>55</v>
      </c>
      <c r="BK762" s="119" t="s">
        <v>55</v>
      </c>
      <c r="BL762" s="119">
        <v>0</v>
      </c>
      <c r="BM762" s="119" t="s">
        <v>544</v>
      </c>
    </row>
    <row r="763" spans="1:65" s="119" customFormat="1" ht="11.4" x14ac:dyDescent="0.2">
      <c r="A763" s="119" t="s">
        <v>67</v>
      </c>
      <c r="B763" s="119">
        <v>1</v>
      </c>
      <c r="C763" s="119">
        <v>1</v>
      </c>
      <c r="D763" s="119">
        <v>0</v>
      </c>
      <c r="E763" s="119">
        <v>0</v>
      </c>
      <c r="F763" s="119">
        <v>0</v>
      </c>
      <c r="G763" s="119">
        <v>0</v>
      </c>
      <c r="H763" s="119">
        <v>0</v>
      </c>
      <c r="I763" s="119">
        <v>0</v>
      </c>
      <c r="J763" s="119">
        <v>0</v>
      </c>
      <c r="K763" s="119">
        <v>0</v>
      </c>
      <c r="L763" s="119">
        <v>0</v>
      </c>
      <c r="M763" s="119">
        <v>0</v>
      </c>
      <c r="N763" s="119">
        <v>0</v>
      </c>
      <c r="O763" s="119">
        <v>100</v>
      </c>
      <c r="P763" s="119">
        <v>0</v>
      </c>
      <c r="Q763" s="119">
        <v>0</v>
      </c>
      <c r="R763" s="119">
        <v>0</v>
      </c>
      <c r="S763" s="119">
        <v>0</v>
      </c>
      <c r="T763" s="119">
        <v>0</v>
      </c>
      <c r="U763" s="119">
        <v>0</v>
      </c>
      <c r="V763" s="119">
        <v>0</v>
      </c>
      <c r="W763" s="119">
        <v>0</v>
      </c>
      <c r="X763" s="119">
        <v>0</v>
      </c>
      <c r="Y763" s="119">
        <v>0</v>
      </c>
      <c r="Z763" s="119">
        <v>0</v>
      </c>
      <c r="AA763" s="119" t="s">
        <v>611</v>
      </c>
      <c r="AB763" s="119" t="s">
        <v>56</v>
      </c>
      <c r="AC763" s="119" t="s">
        <v>56</v>
      </c>
      <c r="AD763" s="119" t="s">
        <v>56</v>
      </c>
      <c r="AE763" s="119" t="s">
        <v>56</v>
      </c>
      <c r="AF763" s="119" t="s">
        <v>56</v>
      </c>
      <c r="AG763" s="119" t="s">
        <v>56</v>
      </c>
      <c r="AH763" s="119" t="s">
        <v>56</v>
      </c>
      <c r="AI763" s="119" t="s">
        <v>56</v>
      </c>
      <c r="AJ763" s="119" t="s">
        <v>56</v>
      </c>
      <c r="AK763" s="119" t="s">
        <v>56</v>
      </c>
      <c r="AL763" s="119" t="s">
        <v>56</v>
      </c>
      <c r="AM763" s="119">
        <v>0</v>
      </c>
      <c r="AN763" s="119">
        <v>0</v>
      </c>
      <c r="AO763" s="119">
        <v>1</v>
      </c>
      <c r="AP763" s="119">
        <v>0</v>
      </c>
      <c r="AQ763" s="119">
        <v>0</v>
      </c>
      <c r="AR763" s="119">
        <v>0</v>
      </c>
      <c r="AS763" s="119">
        <v>0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119">
        <v>0</v>
      </c>
      <c r="AZ763" s="119">
        <v>0</v>
      </c>
      <c r="BA763" s="119">
        <v>0</v>
      </c>
      <c r="BB763" s="119">
        <v>0</v>
      </c>
      <c r="BC763" s="119">
        <v>0</v>
      </c>
      <c r="BD763" s="119">
        <v>0</v>
      </c>
      <c r="BE763" s="119">
        <v>0</v>
      </c>
      <c r="BF763" s="119">
        <v>0</v>
      </c>
      <c r="BG763" s="119">
        <v>0</v>
      </c>
      <c r="BH763" s="119">
        <v>10.7</v>
      </c>
      <c r="BI763" s="119" t="s">
        <v>55</v>
      </c>
      <c r="BJ763" s="119" t="s">
        <v>55</v>
      </c>
      <c r="BK763" s="119" t="s">
        <v>55</v>
      </c>
      <c r="BL763" s="119">
        <v>0</v>
      </c>
      <c r="BM763" s="119" t="s">
        <v>545</v>
      </c>
    </row>
    <row r="764" spans="1:65" s="119" customFormat="1" ht="11.4" x14ac:dyDescent="0.2">
      <c r="A764" s="119" t="s">
        <v>68</v>
      </c>
      <c r="B764" s="119">
        <v>0</v>
      </c>
      <c r="C764" s="119">
        <v>0</v>
      </c>
      <c r="D764" s="119">
        <v>0</v>
      </c>
      <c r="E764" s="119">
        <v>0</v>
      </c>
      <c r="F764" s="119">
        <v>0</v>
      </c>
      <c r="G764" s="119">
        <v>0</v>
      </c>
      <c r="H764" s="119">
        <v>0</v>
      </c>
      <c r="I764" s="119">
        <v>0</v>
      </c>
      <c r="J764" s="119">
        <v>0</v>
      </c>
      <c r="K764" s="119">
        <v>0</v>
      </c>
      <c r="L764" s="119">
        <v>0</v>
      </c>
      <c r="M764" s="119">
        <v>0</v>
      </c>
      <c r="N764" s="119">
        <v>0</v>
      </c>
      <c r="O764" s="119" t="s">
        <v>55</v>
      </c>
      <c r="P764" s="119" t="s">
        <v>55</v>
      </c>
      <c r="Q764" s="119" t="s">
        <v>55</v>
      </c>
      <c r="R764" s="119" t="s">
        <v>55</v>
      </c>
      <c r="S764" s="119" t="s">
        <v>55</v>
      </c>
      <c r="T764" s="119" t="s">
        <v>55</v>
      </c>
      <c r="U764" s="119" t="s">
        <v>55</v>
      </c>
      <c r="V764" s="119" t="s">
        <v>55</v>
      </c>
      <c r="W764" s="119" t="s">
        <v>55</v>
      </c>
      <c r="X764" s="119" t="s">
        <v>55</v>
      </c>
      <c r="Y764" s="119" t="s">
        <v>55</v>
      </c>
      <c r="Z764" s="119" t="s">
        <v>55</v>
      </c>
      <c r="AA764" s="119" t="s">
        <v>56</v>
      </c>
      <c r="AB764" s="119" t="s">
        <v>56</v>
      </c>
      <c r="AC764" s="119" t="s">
        <v>56</v>
      </c>
      <c r="AD764" s="119" t="s">
        <v>56</v>
      </c>
      <c r="AE764" s="119" t="s">
        <v>56</v>
      </c>
      <c r="AF764" s="119" t="s">
        <v>56</v>
      </c>
      <c r="AG764" s="119" t="s">
        <v>56</v>
      </c>
      <c r="AH764" s="119" t="s">
        <v>56</v>
      </c>
      <c r="AI764" s="119" t="s">
        <v>56</v>
      </c>
      <c r="AJ764" s="119" t="s">
        <v>56</v>
      </c>
      <c r="AK764" s="119" t="s">
        <v>56</v>
      </c>
      <c r="AL764" s="119" t="s">
        <v>56</v>
      </c>
      <c r="AM764" s="119">
        <v>0</v>
      </c>
      <c r="AN764" s="119">
        <v>0</v>
      </c>
      <c r="AO764" s="119">
        <v>0</v>
      </c>
      <c r="AP764" s="119">
        <v>0</v>
      </c>
      <c r="AQ764" s="119">
        <v>0</v>
      </c>
      <c r="AR764" s="119">
        <v>0</v>
      </c>
      <c r="AS764" s="119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119">
        <v>0</v>
      </c>
      <c r="AZ764" s="119">
        <v>0</v>
      </c>
      <c r="BA764" s="119">
        <v>0</v>
      </c>
      <c r="BB764" s="119">
        <v>0</v>
      </c>
      <c r="BC764" s="119">
        <v>0</v>
      </c>
      <c r="BD764" s="119">
        <v>0</v>
      </c>
      <c r="BE764" s="119">
        <v>0</v>
      </c>
      <c r="BF764" s="119">
        <v>0</v>
      </c>
      <c r="BG764" s="119">
        <v>0</v>
      </c>
      <c r="BH764" s="119" t="s">
        <v>55</v>
      </c>
      <c r="BI764" s="119" t="s">
        <v>55</v>
      </c>
      <c r="BJ764" s="119" t="s">
        <v>55</v>
      </c>
      <c r="BK764" s="119" t="s">
        <v>55</v>
      </c>
      <c r="BL764" s="119">
        <v>0</v>
      </c>
      <c r="BM764" s="119" t="s">
        <v>544</v>
      </c>
    </row>
    <row r="765" spans="1:65" s="119" customFormat="1" ht="11.4" x14ac:dyDescent="0.2">
      <c r="A765" s="119" t="s">
        <v>68</v>
      </c>
      <c r="B765" s="119">
        <v>0</v>
      </c>
      <c r="C765" s="119">
        <v>0</v>
      </c>
      <c r="D765" s="119">
        <v>0</v>
      </c>
      <c r="E765" s="119">
        <v>0</v>
      </c>
      <c r="F765" s="119">
        <v>0</v>
      </c>
      <c r="G765" s="119">
        <v>0</v>
      </c>
      <c r="H765" s="119">
        <v>0</v>
      </c>
      <c r="I765" s="119">
        <v>0</v>
      </c>
      <c r="J765" s="119">
        <v>0</v>
      </c>
      <c r="K765" s="119">
        <v>0</v>
      </c>
      <c r="L765" s="119">
        <v>0</v>
      </c>
      <c r="M765" s="119">
        <v>0</v>
      </c>
      <c r="N765" s="119">
        <v>0</v>
      </c>
      <c r="O765" s="119" t="s">
        <v>55</v>
      </c>
      <c r="P765" s="119" t="s">
        <v>55</v>
      </c>
      <c r="Q765" s="119" t="s">
        <v>55</v>
      </c>
      <c r="R765" s="119" t="s">
        <v>55</v>
      </c>
      <c r="S765" s="119" t="s">
        <v>55</v>
      </c>
      <c r="T765" s="119" t="s">
        <v>55</v>
      </c>
      <c r="U765" s="119" t="s">
        <v>55</v>
      </c>
      <c r="V765" s="119" t="s">
        <v>55</v>
      </c>
      <c r="W765" s="119" t="s">
        <v>55</v>
      </c>
      <c r="X765" s="119" t="s">
        <v>55</v>
      </c>
      <c r="Y765" s="119" t="s">
        <v>55</v>
      </c>
      <c r="Z765" s="119" t="s">
        <v>55</v>
      </c>
      <c r="AA765" s="119" t="s">
        <v>56</v>
      </c>
      <c r="AB765" s="119" t="s">
        <v>56</v>
      </c>
      <c r="AC765" s="119" t="s">
        <v>56</v>
      </c>
      <c r="AD765" s="119" t="s">
        <v>56</v>
      </c>
      <c r="AE765" s="119" t="s">
        <v>56</v>
      </c>
      <c r="AF765" s="119" t="s">
        <v>56</v>
      </c>
      <c r="AG765" s="119" t="s">
        <v>56</v>
      </c>
      <c r="AH765" s="119" t="s">
        <v>56</v>
      </c>
      <c r="AI765" s="119" t="s">
        <v>56</v>
      </c>
      <c r="AJ765" s="119" t="s">
        <v>56</v>
      </c>
      <c r="AK765" s="119" t="s">
        <v>56</v>
      </c>
      <c r="AL765" s="119" t="s">
        <v>56</v>
      </c>
      <c r="AM765" s="119">
        <v>0</v>
      </c>
      <c r="AN765" s="119">
        <v>0</v>
      </c>
      <c r="AO765" s="119">
        <v>0</v>
      </c>
      <c r="AP765" s="119">
        <v>0</v>
      </c>
      <c r="AQ765" s="119">
        <v>0</v>
      </c>
      <c r="AR765" s="119">
        <v>0</v>
      </c>
      <c r="AS765" s="119">
        <v>0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119">
        <v>0</v>
      </c>
      <c r="AZ765" s="119">
        <v>0</v>
      </c>
      <c r="BA765" s="119">
        <v>0</v>
      </c>
      <c r="BB765" s="119">
        <v>0</v>
      </c>
      <c r="BC765" s="119">
        <v>0</v>
      </c>
      <c r="BD765" s="119">
        <v>0</v>
      </c>
      <c r="BE765" s="119">
        <v>0</v>
      </c>
      <c r="BF765" s="119">
        <v>0</v>
      </c>
      <c r="BG765" s="119">
        <v>0</v>
      </c>
      <c r="BH765" s="119" t="s">
        <v>55</v>
      </c>
      <c r="BI765" s="119" t="s">
        <v>55</v>
      </c>
      <c r="BJ765" s="119" t="s">
        <v>55</v>
      </c>
      <c r="BK765" s="119" t="s">
        <v>55</v>
      </c>
      <c r="BL765" s="119">
        <v>0</v>
      </c>
      <c r="BM765" s="119" t="s">
        <v>545</v>
      </c>
    </row>
    <row r="766" spans="1:65" s="119" customFormat="1" ht="11.4" x14ac:dyDescent="0.2">
      <c r="A766" s="119" t="s">
        <v>69</v>
      </c>
      <c r="B766" s="119">
        <v>0</v>
      </c>
      <c r="C766" s="119">
        <v>0</v>
      </c>
      <c r="D766" s="119">
        <v>0</v>
      </c>
      <c r="E766" s="119">
        <v>0</v>
      </c>
      <c r="F766" s="119">
        <v>0</v>
      </c>
      <c r="G766" s="119">
        <v>0</v>
      </c>
      <c r="H766" s="119">
        <v>0</v>
      </c>
      <c r="I766" s="119">
        <v>0</v>
      </c>
      <c r="J766" s="119">
        <v>0</v>
      </c>
      <c r="K766" s="119">
        <v>0</v>
      </c>
      <c r="L766" s="119">
        <v>0</v>
      </c>
      <c r="M766" s="119">
        <v>0</v>
      </c>
      <c r="N766" s="119">
        <v>0</v>
      </c>
      <c r="O766" s="119" t="s">
        <v>55</v>
      </c>
      <c r="P766" s="119" t="s">
        <v>55</v>
      </c>
      <c r="Q766" s="119" t="s">
        <v>55</v>
      </c>
      <c r="R766" s="119" t="s">
        <v>55</v>
      </c>
      <c r="S766" s="119" t="s">
        <v>55</v>
      </c>
      <c r="T766" s="119" t="s">
        <v>55</v>
      </c>
      <c r="U766" s="119" t="s">
        <v>55</v>
      </c>
      <c r="V766" s="119" t="s">
        <v>55</v>
      </c>
      <c r="W766" s="119" t="s">
        <v>55</v>
      </c>
      <c r="X766" s="119" t="s">
        <v>55</v>
      </c>
      <c r="Y766" s="119" t="s">
        <v>55</v>
      </c>
      <c r="Z766" s="119" t="s">
        <v>55</v>
      </c>
      <c r="AA766" s="119" t="s">
        <v>56</v>
      </c>
      <c r="AB766" s="119" t="s">
        <v>56</v>
      </c>
      <c r="AC766" s="119" t="s">
        <v>56</v>
      </c>
      <c r="AD766" s="119" t="s">
        <v>56</v>
      </c>
      <c r="AE766" s="119" t="s">
        <v>56</v>
      </c>
      <c r="AF766" s="119" t="s">
        <v>56</v>
      </c>
      <c r="AG766" s="119" t="s">
        <v>56</v>
      </c>
      <c r="AH766" s="119" t="s">
        <v>56</v>
      </c>
      <c r="AI766" s="119" t="s">
        <v>56</v>
      </c>
      <c r="AJ766" s="119" t="s">
        <v>56</v>
      </c>
      <c r="AK766" s="119" t="s">
        <v>56</v>
      </c>
      <c r="AL766" s="119" t="s">
        <v>56</v>
      </c>
      <c r="AM766" s="119">
        <v>0</v>
      </c>
      <c r="AN766" s="119">
        <v>0</v>
      </c>
      <c r="AO766" s="119">
        <v>0</v>
      </c>
      <c r="AP766" s="119">
        <v>0</v>
      </c>
      <c r="AQ766" s="119">
        <v>0</v>
      </c>
      <c r="AR766" s="119">
        <v>0</v>
      </c>
      <c r="AS766" s="119">
        <v>0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119">
        <v>0</v>
      </c>
      <c r="AZ766" s="119">
        <v>0</v>
      </c>
      <c r="BA766" s="119">
        <v>0</v>
      </c>
      <c r="BB766" s="119">
        <v>0</v>
      </c>
      <c r="BC766" s="119">
        <v>0</v>
      </c>
      <c r="BD766" s="119">
        <v>0</v>
      </c>
      <c r="BE766" s="119">
        <v>0</v>
      </c>
      <c r="BF766" s="119">
        <v>0</v>
      </c>
      <c r="BG766" s="119">
        <v>0</v>
      </c>
      <c r="BH766" s="119" t="s">
        <v>55</v>
      </c>
      <c r="BI766" s="119" t="s">
        <v>55</v>
      </c>
      <c r="BJ766" s="119" t="s">
        <v>55</v>
      </c>
      <c r="BK766" s="119" t="s">
        <v>55</v>
      </c>
      <c r="BL766" s="119">
        <v>0</v>
      </c>
      <c r="BM766" s="119" t="s">
        <v>544</v>
      </c>
    </row>
    <row r="767" spans="1:65" s="119" customFormat="1" ht="11.4" x14ac:dyDescent="0.2">
      <c r="A767" s="119" t="s">
        <v>69</v>
      </c>
      <c r="B767" s="119">
        <v>0</v>
      </c>
      <c r="C767" s="119">
        <v>0</v>
      </c>
      <c r="D767" s="119">
        <v>0</v>
      </c>
      <c r="E767" s="119">
        <v>0</v>
      </c>
      <c r="F767" s="119">
        <v>0</v>
      </c>
      <c r="G767" s="119">
        <v>0</v>
      </c>
      <c r="H767" s="119">
        <v>0</v>
      </c>
      <c r="I767" s="119">
        <v>0</v>
      </c>
      <c r="J767" s="119">
        <v>0</v>
      </c>
      <c r="K767" s="119">
        <v>0</v>
      </c>
      <c r="L767" s="119">
        <v>0</v>
      </c>
      <c r="M767" s="119">
        <v>0</v>
      </c>
      <c r="N767" s="119">
        <v>0</v>
      </c>
      <c r="O767" s="119" t="s">
        <v>55</v>
      </c>
      <c r="P767" s="119" t="s">
        <v>55</v>
      </c>
      <c r="Q767" s="119" t="s">
        <v>55</v>
      </c>
      <c r="R767" s="119" t="s">
        <v>55</v>
      </c>
      <c r="S767" s="119" t="s">
        <v>55</v>
      </c>
      <c r="T767" s="119" t="s">
        <v>55</v>
      </c>
      <c r="U767" s="119" t="s">
        <v>55</v>
      </c>
      <c r="V767" s="119" t="s">
        <v>55</v>
      </c>
      <c r="W767" s="119" t="s">
        <v>55</v>
      </c>
      <c r="X767" s="119" t="s">
        <v>55</v>
      </c>
      <c r="Y767" s="119" t="s">
        <v>55</v>
      </c>
      <c r="Z767" s="119" t="s">
        <v>55</v>
      </c>
      <c r="AA767" s="119" t="s">
        <v>56</v>
      </c>
      <c r="AB767" s="119" t="s">
        <v>56</v>
      </c>
      <c r="AC767" s="119" t="s">
        <v>56</v>
      </c>
      <c r="AD767" s="119" t="s">
        <v>56</v>
      </c>
      <c r="AE767" s="119" t="s">
        <v>56</v>
      </c>
      <c r="AF767" s="119" t="s">
        <v>56</v>
      </c>
      <c r="AG767" s="119" t="s">
        <v>56</v>
      </c>
      <c r="AH767" s="119" t="s">
        <v>56</v>
      </c>
      <c r="AI767" s="119" t="s">
        <v>56</v>
      </c>
      <c r="AJ767" s="119" t="s">
        <v>56</v>
      </c>
      <c r="AK767" s="119" t="s">
        <v>56</v>
      </c>
      <c r="AL767" s="119" t="s">
        <v>56</v>
      </c>
      <c r="AM767" s="119">
        <v>0</v>
      </c>
      <c r="AN767" s="119">
        <v>0</v>
      </c>
      <c r="AO767" s="119">
        <v>0</v>
      </c>
      <c r="AP767" s="119">
        <v>0</v>
      </c>
      <c r="AQ767" s="119">
        <v>0</v>
      </c>
      <c r="AR767" s="119">
        <v>0</v>
      </c>
      <c r="AS767" s="119">
        <v>0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119">
        <v>0</v>
      </c>
      <c r="AZ767" s="119">
        <v>0</v>
      </c>
      <c r="BA767" s="119">
        <v>0</v>
      </c>
      <c r="BB767" s="119">
        <v>0</v>
      </c>
      <c r="BC767" s="119">
        <v>0</v>
      </c>
      <c r="BD767" s="119">
        <v>0</v>
      </c>
      <c r="BE767" s="119">
        <v>0</v>
      </c>
      <c r="BF767" s="119">
        <v>0</v>
      </c>
      <c r="BG767" s="119">
        <v>0</v>
      </c>
      <c r="BH767" s="119" t="s">
        <v>55</v>
      </c>
      <c r="BI767" s="119" t="s">
        <v>55</v>
      </c>
      <c r="BJ767" s="119" t="s">
        <v>55</v>
      </c>
      <c r="BK767" s="119" t="s">
        <v>55</v>
      </c>
      <c r="BL767" s="119">
        <v>0</v>
      </c>
      <c r="BM767" s="119" t="s">
        <v>545</v>
      </c>
    </row>
    <row r="768" spans="1:65" s="119" customFormat="1" ht="11.4" x14ac:dyDescent="0.2">
      <c r="A768" s="119" t="s">
        <v>70</v>
      </c>
      <c r="B768" s="119">
        <v>1</v>
      </c>
      <c r="C768" s="119">
        <v>0</v>
      </c>
      <c r="D768" s="119">
        <v>1</v>
      </c>
      <c r="E768" s="119">
        <v>0</v>
      </c>
      <c r="F768" s="119">
        <v>0</v>
      </c>
      <c r="G768" s="119">
        <v>0</v>
      </c>
      <c r="H768" s="119">
        <v>0</v>
      </c>
      <c r="I768" s="119">
        <v>0</v>
      </c>
      <c r="J768" s="119">
        <v>0</v>
      </c>
      <c r="K768" s="119">
        <v>0</v>
      </c>
      <c r="L768" s="119">
        <v>0</v>
      </c>
      <c r="M768" s="119">
        <v>0</v>
      </c>
      <c r="N768" s="119">
        <v>0</v>
      </c>
      <c r="O768" s="119">
        <v>0</v>
      </c>
      <c r="P768" s="119">
        <v>100</v>
      </c>
      <c r="Q768" s="119">
        <v>0</v>
      </c>
      <c r="R768" s="119">
        <v>0</v>
      </c>
      <c r="S768" s="119">
        <v>0</v>
      </c>
      <c r="T768" s="119">
        <v>0</v>
      </c>
      <c r="U768" s="119">
        <v>0</v>
      </c>
      <c r="V768" s="119">
        <v>0</v>
      </c>
      <c r="W768" s="119">
        <v>0</v>
      </c>
      <c r="X768" s="119">
        <v>0</v>
      </c>
      <c r="Y768" s="119">
        <v>0</v>
      </c>
      <c r="Z768" s="119">
        <v>0</v>
      </c>
      <c r="AA768" s="119" t="s">
        <v>56</v>
      </c>
      <c r="AB768" s="119" t="s">
        <v>502</v>
      </c>
      <c r="AC768" s="119" t="s">
        <v>56</v>
      </c>
      <c r="AD768" s="119" t="s">
        <v>56</v>
      </c>
      <c r="AE768" s="119" t="s">
        <v>56</v>
      </c>
      <c r="AF768" s="119" t="s">
        <v>56</v>
      </c>
      <c r="AG768" s="119" t="s">
        <v>56</v>
      </c>
      <c r="AH768" s="119" t="s">
        <v>56</v>
      </c>
      <c r="AI768" s="119" t="s">
        <v>56</v>
      </c>
      <c r="AJ768" s="119" t="s">
        <v>56</v>
      </c>
      <c r="AK768" s="119" t="s">
        <v>56</v>
      </c>
      <c r="AL768" s="119" t="s">
        <v>56</v>
      </c>
      <c r="AM768" s="119">
        <v>0</v>
      </c>
      <c r="AN768" s="119">
        <v>0</v>
      </c>
      <c r="AO768" s="119">
        <v>1</v>
      </c>
      <c r="AP768" s="119">
        <v>0</v>
      </c>
      <c r="AQ768" s="119">
        <v>0</v>
      </c>
      <c r="AR768" s="119">
        <v>0</v>
      </c>
      <c r="AS768" s="119">
        <v>0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119">
        <v>0</v>
      </c>
      <c r="AZ768" s="119">
        <v>0</v>
      </c>
      <c r="BA768" s="119">
        <v>0</v>
      </c>
      <c r="BB768" s="119">
        <v>0</v>
      </c>
      <c r="BC768" s="119">
        <v>0</v>
      </c>
      <c r="BD768" s="119">
        <v>0</v>
      </c>
      <c r="BE768" s="119">
        <v>0</v>
      </c>
      <c r="BF768" s="119">
        <v>0</v>
      </c>
      <c r="BG768" s="119">
        <v>0</v>
      </c>
      <c r="BH768" s="119">
        <v>14.8</v>
      </c>
      <c r="BI768" s="119" t="s">
        <v>55</v>
      </c>
      <c r="BJ768" s="119" t="s">
        <v>55</v>
      </c>
      <c r="BK768" s="119" t="s">
        <v>55</v>
      </c>
      <c r="BL768" s="119">
        <v>0</v>
      </c>
      <c r="BM768" s="119" t="s">
        <v>544</v>
      </c>
    </row>
    <row r="769" spans="1:65" s="119" customFormat="1" ht="11.4" x14ac:dyDescent="0.2">
      <c r="A769" s="119" t="s">
        <v>70</v>
      </c>
      <c r="B769" s="119">
        <v>0</v>
      </c>
      <c r="C769" s="119">
        <v>0</v>
      </c>
      <c r="D769" s="119">
        <v>0</v>
      </c>
      <c r="E769" s="119">
        <v>0</v>
      </c>
      <c r="F769" s="119">
        <v>0</v>
      </c>
      <c r="G769" s="119">
        <v>0</v>
      </c>
      <c r="H769" s="119">
        <v>0</v>
      </c>
      <c r="I769" s="119">
        <v>0</v>
      </c>
      <c r="J769" s="119">
        <v>0</v>
      </c>
      <c r="K769" s="119">
        <v>0</v>
      </c>
      <c r="L769" s="119">
        <v>0</v>
      </c>
      <c r="M769" s="119">
        <v>0</v>
      </c>
      <c r="N769" s="119">
        <v>0</v>
      </c>
      <c r="O769" s="119" t="s">
        <v>55</v>
      </c>
      <c r="P769" s="119" t="s">
        <v>55</v>
      </c>
      <c r="Q769" s="119" t="s">
        <v>55</v>
      </c>
      <c r="R769" s="119" t="s">
        <v>55</v>
      </c>
      <c r="S769" s="119" t="s">
        <v>55</v>
      </c>
      <c r="T769" s="119" t="s">
        <v>55</v>
      </c>
      <c r="U769" s="119" t="s">
        <v>55</v>
      </c>
      <c r="V769" s="119" t="s">
        <v>55</v>
      </c>
      <c r="W769" s="119" t="s">
        <v>55</v>
      </c>
      <c r="X769" s="119" t="s">
        <v>55</v>
      </c>
      <c r="Y769" s="119" t="s">
        <v>55</v>
      </c>
      <c r="Z769" s="119" t="s">
        <v>55</v>
      </c>
      <c r="AA769" s="119" t="s">
        <v>56</v>
      </c>
      <c r="AB769" s="119" t="s">
        <v>56</v>
      </c>
      <c r="AC769" s="119" t="s">
        <v>56</v>
      </c>
      <c r="AD769" s="119" t="s">
        <v>56</v>
      </c>
      <c r="AE769" s="119" t="s">
        <v>56</v>
      </c>
      <c r="AF769" s="119" t="s">
        <v>56</v>
      </c>
      <c r="AG769" s="119" t="s">
        <v>56</v>
      </c>
      <c r="AH769" s="119" t="s">
        <v>56</v>
      </c>
      <c r="AI769" s="119" t="s">
        <v>56</v>
      </c>
      <c r="AJ769" s="119" t="s">
        <v>56</v>
      </c>
      <c r="AK769" s="119" t="s">
        <v>56</v>
      </c>
      <c r="AL769" s="119" t="s">
        <v>56</v>
      </c>
      <c r="AM769" s="119">
        <v>0</v>
      </c>
      <c r="AN769" s="119">
        <v>0</v>
      </c>
      <c r="AO769" s="119">
        <v>0</v>
      </c>
      <c r="AP769" s="119">
        <v>0</v>
      </c>
      <c r="AQ769" s="119">
        <v>0</v>
      </c>
      <c r="AR769" s="119">
        <v>0</v>
      </c>
      <c r="AS769" s="119">
        <v>0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119">
        <v>0</v>
      </c>
      <c r="AZ769" s="119">
        <v>0</v>
      </c>
      <c r="BA769" s="119">
        <v>0</v>
      </c>
      <c r="BB769" s="119">
        <v>0</v>
      </c>
      <c r="BC769" s="119">
        <v>0</v>
      </c>
      <c r="BD769" s="119">
        <v>0</v>
      </c>
      <c r="BE769" s="119">
        <v>0</v>
      </c>
      <c r="BF769" s="119">
        <v>0</v>
      </c>
      <c r="BG769" s="119">
        <v>0</v>
      </c>
      <c r="BH769" s="119" t="s">
        <v>55</v>
      </c>
      <c r="BI769" s="119" t="s">
        <v>55</v>
      </c>
      <c r="BJ769" s="119" t="s">
        <v>55</v>
      </c>
      <c r="BK769" s="119" t="s">
        <v>55</v>
      </c>
      <c r="BL769" s="119">
        <v>0</v>
      </c>
      <c r="BM769" s="119" t="s">
        <v>545</v>
      </c>
    </row>
    <row r="770" spans="1:65" s="119" customFormat="1" ht="11.4" x14ac:dyDescent="0.2">
      <c r="A770" s="119" t="s">
        <v>71</v>
      </c>
      <c r="B770" s="119">
        <v>1</v>
      </c>
      <c r="C770" s="119">
        <v>0</v>
      </c>
      <c r="D770" s="119">
        <v>1</v>
      </c>
      <c r="E770" s="119">
        <v>0</v>
      </c>
      <c r="F770" s="119">
        <v>0</v>
      </c>
      <c r="G770" s="119">
        <v>0</v>
      </c>
      <c r="H770" s="119">
        <v>0</v>
      </c>
      <c r="I770" s="119">
        <v>0</v>
      </c>
      <c r="J770" s="119">
        <v>0</v>
      </c>
      <c r="K770" s="119">
        <v>0</v>
      </c>
      <c r="L770" s="119">
        <v>0</v>
      </c>
      <c r="M770" s="119">
        <v>0</v>
      </c>
      <c r="N770" s="119">
        <v>0</v>
      </c>
      <c r="O770" s="119">
        <v>0</v>
      </c>
      <c r="P770" s="119">
        <v>100</v>
      </c>
      <c r="Q770" s="119">
        <v>0</v>
      </c>
      <c r="R770" s="119">
        <v>0</v>
      </c>
      <c r="S770" s="119">
        <v>0</v>
      </c>
      <c r="T770" s="119">
        <v>0</v>
      </c>
      <c r="U770" s="119">
        <v>0</v>
      </c>
      <c r="V770" s="119">
        <v>0</v>
      </c>
      <c r="W770" s="119">
        <v>0</v>
      </c>
      <c r="X770" s="119">
        <v>0</v>
      </c>
      <c r="Y770" s="119">
        <v>0</v>
      </c>
      <c r="Z770" s="119">
        <v>0</v>
      </c>
      <c r="AA770" s="119" t="s">
        <v>56</v>
      </c>
      <c r="AB770" s="119" t="s">
        <v>102</v>
      </c>
      <c r="AC770" s="119" t="s">
        <v>56</v>
      </c>
      <c r="AD770" s="119" t="s">
        <v>56</v>
      </c>
      <c r="AE770" s="119" t="s">
        <v>56</v>
      </c>
      <c r="AF770" s="119" t="s">
        <v>56</v>
      </c>
      <c r="AG770" s="119" t="s">
        <v>56</v>
      </c>
      <c r="AH770" s="119" t="s">
        <v>56</v>
      </c>
      <c r="AI770" s="119" t="s">
        <v>56</v>
      </c>
      <c r="AJ770" s="119" t="s">
        <v>56</v>
      </c>
      <c r="AK770" s="119" t="s">
        <v>56</v>
      </c>
      <c r="AL770" s="119" t="s">
        <v>56</v>
      </c>
      <c r="AM770" s="119">
        <v>0</v>
      </c>
      <c r="AN770" s="119">
        <v>0</v>
      </c>
      <c r="AO770" s="119">
        <v>0</v>
      </c>
      <c r="AP770" s="119">
        <v>1</v>
      </c>
      <c r="AQ770" s="119">
        <v>0</v>
      </c>
      <c r="AR770" s="119">
        <v>0</v>
      </c>
      <c r="AS770" s="119">
        <v>0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119">
        <v>0</v>
      </c>
      <c r="AZ770" s="119">
        <v>0</v>
      </c>
      <c r="BA770" s="119">
        <v>0</v>
      </c>
      <c r="BB770" s="119">
        <v>0</v>
      </c>
      <c r="BC770" s="119">
        <v>0</v>
      </c>
      <c r="BD770" s="119">
        <v>0</v>
      </c>
      <c r="BE770" s="119">
        <v>0</v>
      </c>
      <c r="BF770" s="119">
        <v>0</v>
      </c>
      <c r="BG770" s="119">
        <v>0</v>
      </c>
      <c r="BH770" s="119">
        <v>18.100000000000001</v>
      </c>
      <c r="BI770" s="119" t="s">
        <v>55</v>
      </c>
      <c r="BJ770" s="119" t="s">
        <v>55</v>
      </c>
      <c r="BK770" s="119" t="s">
        <v>55</v>
      </c>
      <c r="BL770" s="119">
        <v>0</v>
      </c>
      <c r="BM770" s="119" t="s">
        <v>544</v>
      </c>
    </row>
    <row r="771" spans="1:65" s="119" customFormat="1" ht="11.4" x14ac:dyDescent="0.2">
      <c r="A771" s="119" t="s">
        <v>71</v>
      </c>
      <c r="B771" s="119">
        <v>1</v>
      </c>
      <c r="C771" s="119">
        <v>0</v>
      </c>
      <c r="D771" s="119">
        <v>1</v>
      </c>
      <c r="E771" s="119">
        <v>0</v>
      </c>
      <c r="F771" s="119">
        <v>0</v>
      </c>
      <c r="G771" s="119">
        <v>0</v>
      </c>
      <c r="H771" s="119">
        <v>0</v>
      </c>
      <c r="I771" s="119">
        <v>0</v>
      </c>
      <c r="J771" s="119">
        <v>0</v>
      </c>
      <c r="K771" s="119">
        <v>0</v>
      </c>
      <c r="L771" s="119">
        <v>0</v>
      </c>
      <c r="M771" s="119">
        <v>0</v>
      </c>
      <c r="N771" s="119">
        <v>0</v>
      </c>
      <c r="O771" s="119">
        <v>0</v>
      </c>
      <c r="P771" s="119">
        <v>100</v>
      </c>
      <c r="Q771" s="119">
        <v>0</v>
      </c>
      <c r="R771" s="119">
        <v>0</v>
      </c>
      <c r="S771" s="119">
        <v>0</v>
      </c>
      <c r="T771" s="119">
        <v>0</v>
      </c>
      <c r="U771" s="119">
        <v>0</v>
      </c>
      <c r="V771" s="119">
        <v>0</v>
      </c>
      <c r="W771" s="119">
        <v>0</v>
      </c>
      <c r="X771" s="119">
        <v>0</v>
      </c>
      <c r="Y771" s="119">
        <v>0</v>
      </c>
      <c r="Z771" s="119">
        <v>0</v>
      </c>
      <c r="AA771" s="119" t="s">
        <v>56</v>
      </c>
      <c r="AB771" s="119" t="s">
        <v>455</v>
      </c>
      <c r="AC771" s="119" t="s">
        <v>56</v>
      </c>
      <c r="AD771" s="119" t="s">
        <v>56</v>
      </c>
      <c r="AE771" s="119" t="s">
        <v>56</v>
      </c>
      <c r="AF771" s="119" t="s">
        <v>56</v>
      </c>
      <c r="AG771" s="119" t="s">
        <v>56</v>
      </c>
      <c r="AH771" s="119" t="s">
        <v>56</v>
      </c>
      <c r="AI771" s="119" t="s">
        <v>56</v>
      </c>
      <c r="AJ771" s="119" t="s">
        <v>56</v>
      </c>
      <c r="AK771" s="119" t="s">
        <v>56</v>
      </c>
      <c r="AL771" s="119" t="s">
        <v>56</v>
      </c>
      <c r="AM771" s="119">
        <v>0</v>
      </c>
      <c r="AN771" s="119">
        <v>0</v>
      </c>
      <c r="AO771" s="119">
        <v>0</v>
      </c>
      <c r="AP771" s="119">
        <v>0</v>
      </c>
      <c r="AQ771" s="119">
        <v>1</v>
      </c>
      <c r="AR771" s="119">
        <v>0</v>
      </c>
      <c r="AS771" s="119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119">
        <v>0</v>
      </c>
      <c r="AZ771" s="119">
        <v>0</v>
      </c>
      <c r="BA771" s="119">
        <v>0</v>
      </c>
      <c r="BB771" s="119">
        <v>0</v>
      </c>
      <c r="BC771" s="119">
        <v>0</v>
      </c>
      <c r="BD771" s="119">
        <v>0</v>
      </c>
      <c r="BE771" s="119">
        <v>0</v>
      </c>
      <c r="BF771" s="119">
        <v>0</v>
      </c>
      <c r="BG771" s="119">
        <v>0</v>
      </c>
      <c r="BH771" s="119">
        <v>24.8</v>
      </c>
      <c r="BI771" s="119" t="s">
        <v>55</v>
      </c>
      <c r="BJ771" s="119" t="s">
        <v>55</v>
      </c>
      <c r="BK771" s="119" t="s">
        <v>55</v>
      </c>
      <c r="BL771" s="119">
        <v>0</v>
      </c>
      <c r="BM771" s="119" t="s">
        <v>545</v>
      </c>
    </row>
    <row r="772" spans="1:65" s="119" customFormat="1" ht="11.4" x14ac:dyDescent="0.2">
      <c r="A772" s="119" t="s">
        <v>72</v>
      </c>
      <c r="B772" s="119">
        <v>0</v>
      </c>
      <c r="C772" s="119">
        <v>0</v>
      </c>
      <c r="D772" s="119">
        <v>0</v>
      </c>
      <c r="E772" s="119">
        <v>0</v>
      </c>
      <c r="F772" s="119">
        <v>0</v>
      </c>
      <c r="G772" s="119">
        <v>0</v>
      </c>
      <c r="H772" s="119">
        <v>0</v>
      </c>
      <c r="I772" s="119">
        <v>0</v>
      </c>
      <c r="J772" s="119">
        <v>0</v>
      </c>
      <c r="K772" s="119">
        <v>0</v>
      </c>
      <c r="L772" s="119">
        <v>0</v>
      </c>
      <c r="M772" s="119">
        <v>0</v>
      </c>
      <c r="N772" s="119">
        <v>0</v>
      </c>
      <c r="O772" s="119" t="s">
        <v>55</v>
      </c>
      <c r="P772" s="119" t="s">
        <v>55</v>
      </c>
      <c r="Q772" s="119" t="s">
        <v>55</v>
      </c>
      <c r="R772" s="119" t="s">
        <v>55</v>
      </c>
      <c r="S772" s="119" t="s">
        <v>55</v>
      </c>
      <c r="T772" s="119" t="s">
        <v>55</v>
      </c>
      <c r="U772" s="119" t="s">
        <v>55</v>
      </c>
      <c r="V772" s="119" t="s">
        <v>55</v>
      </c>
      <c r="W772" s="119" t="s">
        <v>55</v>
      </c>
      <c r="X772" s="119" t="s">
        <v>55</v>
      </c>
      <c r="Y772" s="119" t="s">
        <v>55</v>
      </c>
      <c r="Z772" s="119" t="s">
        <v>55</v>
      </c>
      <c r="AA772" s="119" t="s">
        <v>56</v>
      </c>
      <c r="AB772" s="119" t="s">
        <v>56</v>
      </c>
      <c r="AC772" s="119" t="s">
        <v>56</v>
      </c>
      <c r="AD772" s="119" t="s">
        <v>56</v>
      </c>
      <c r="AE772" s="119" t="s">
        <v>56</v>
      </c>
      <c r="AF772" s="119" t="s">
        <v>56</v>
      </c>
      <c r="AG772" s="119" t="s">
        <v>56</v>
      </c>
      <c r="AH772" s="119" t="s">
        <v>56</v>
      </c>
      <c r="AI772" s="119" t="s">
        <v>56</v>
      </c>
      <c r="AJ772" s="119" t="s">
        <v>56</v>
      </c>
      <c r="AK772" s="119" t="s">
        <v>56</v>
      </c>
      <c r="AL772" s="119" t="s">
        <v>56</v>
      </c>
      <c r="AM772" s="119">
        <v>0</v>
      </c>
      <c r="AN772" s="119">
        <v>0</v>
      </c>
      <c r="AO772" s="119">
        <v>0</v>
      </c>
      <c r="AP772" s="119">
        <v>0</v>
      </c>
      <c r="AQ772" s="119">
        <v>0</v>
      </c>
      <c r="AR772" s="119">
        <v>0</v>
      </c>
      <c r="AS772" s="119">
        <v>0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119">
        <v>0</v>
      </c>
      <c r="AZ772" s="119">
        <v>0</v>
      </c>
      <c r="BA772" s="119">
        <v>0</v>
      </c>
      <c r="BB772" s="119">
        <v>0</v>
      </c>
      <c r="BC772" s="119">
        <v>0</v>
      </c>
      <c r="BD772" s="119">
        <v>0</v>
      </c>
      <c r="BE772" s="119">
        <v>0</v>
      </c>
      <c r="BF772" s="119">
        <v>0</v>
      </c>
      <c r="BG772" s="119">
        <v>0</v>
      </c>
      <c r="BH772" s="119" t="s">
        <v>55</v>
      </c>
      <c r="BI772" s="119" t="s">
        <v>55</v>
      </c>
      <c r="BJ772" s="119" t="s">
        <v>55</v>
      </c>
      <c r="BK772" s="119" t="s">
        <v>55</v>
      </c>
      <c r="BL772" s="119">
        <v>0</v>
      </c>
      <c r="BM772" s="119" t="s">
        <v>544</v>
      </c>
    </row>
    <row r="773" spans="1:65" s="119" customFormat="1" ht="11.4" x14ac:dyDescent="0.2">
      <c r="A773" s="119" t="s">
        <v>72</v>
      </c>
      <c r="B773" s="119">
        <v>0</v>
      </c>
      <c r="C773" s="119">
        <v>0</v>
      </c>
      <c r="D773" s="119">
        <v>0</v>
      </c>
      <c r="E773" s="119">
        <v>0</v>
      </c>
      <c r="F773" s="119">
        <v>0</v>
      </c>
      <c r="G773" s="119">
        <v>0</v>
      </c>
      <c r="H773" s="119">
        <v>0</v>
      </c>
      <c r="I773" s="119">
        <v>0</v>
      </c>
      <c r="J773" s="119">
        <v>0</v>
      </c>
      <c r="K773" s="119">
        <v>0</v>
      </c>
      <c r="L773" s="119">
        <v>0</v>
      </c>
      <c r="M773" s="119">
        <v>0</v>
      </c>
      <c r="N773" s="119">
        <v>0</v>
      </c>
      <c r="O773" s="119" t="s">
        <v>55</v>
      </c>
      <c r="P773" s="119" t="s">
        <v>55</v>
      </c>
      <c r="Q773" s="119" t="s">
        <v>55</v>
      </c>
      <c r="R773" s="119" t="s">
        <v>55</v>
      </c>
      <c r="S773" s="119" t="s">
        <v>55</v>
      </c>
      <c r="T773" s="119" t="s">
        <v>55</v>
      </c>
      <c r="U773" s="119" t="s">
        <v>55</v>
      </c>
      <c r="V773" s="119" t="s">
        <v>55</v>
      </c>
      <c r="W773" s="119" t="s">
        <v>55</v>
      </c>
      <c r="X773" s="119" t="s">
        <v>55</v>
      </c>
      <c r="Y773" s="119" t="s">
        <v>55</v>
      </c>
      <c r="Z773" s="119" t="s">
        <v>55</v>
      </c>
      <c r="AA773" s="119" t="s">
        <v>56</v>
      </c>
      <c r="AB773" s="119" t="s">
        <v>56</v>
      </c>
      <c r="AC773" s="119" t="s">
        <v>56</v>
      </c>
      <c r="AD773" s="119" t="s">
        <v>56</v>
      </c>
      <c r="AE773" s="119" t="s">
        <v>56</v>
      </c>
      <c r="AF773" s="119" t="s">
        <v>56</v>
      </c>
      <c r="AG773" s="119" t="s">
        <v>56</v>
      </c>
      <c r="AH773" s="119" t="s">
        <v>56</v>
      </c>
      <c r="AI773" s="119" t="s">
        <v>56</v>
      </c>
      <c r="AJ773" s="119" t="s">
        <v>56</v>
      </c>
      <c r="AK773" s="119" t="s">
        <v>56</v>
      </c>
      <c r="AL773" s="119" t="s">
        <v>56</v>
      </c>
      <c r="AM773" s="119">
        <v>0</v>
      </c>
      <c r="AN773" s="119">
        <v>0</v>
      </c>
      <c r="AO773" s="119">
        <v>0</v>
      </c>
      <c r="AP773" s="119">
        <v>0</v>
      </c>
      <c r="AQ773" s="119">
        <v>0</v>
      </c>
      <c r="AR773" s="119">
        <v>0</v>
      </c>
      <c r="AS773" s="119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119">
        <v>0</v>
      </c>
      <c r="AZ773" s="119">
        <v>0</v>
      </c>
      <c r="BA773" s="119">
        <v>0</v>
      </c>
      <c r="BB773" s="119">
        <v>0</v>
      </c>
      <c r="BC773" s="119">
        <v>0</v>
      </c>
      <c r="BD773" s="119">
        <v>0</v>
      </c>
      <c r="BE773" s="119">
        <v>0</v>
      </c>
      <c r="BF773" s="119">
        <v>0</v>
      </c>
      <c r="BG773" s="119">
        <v>0</v>
      </c>
      <c r="BH773" s="119" t="s">
        <v>55</v>
      </c>
      <c r="BI773" s="119" t="s">
        <v>55</v>
      </c>
      <c r="BJ773" s="119" t="s">
        <v>55</v>
      </c>
      <c r="BK773" s="119" t="s">
        <v>55</v>
      </c>
      <c r="BL773" s="119">
        <v>0</v>
      </c>
      <c r="BM773" s="119" t="s">
        <v>545</v>
      </c>
    </row>
    <row r="774" spans="1:65" s="119" customFormat="1" ht="11.4" x14ac:dyDescent="0.2">
      <c r="A774" s="119" t="s">
        <v>73</v>
      </c>
      <c r="B774" s="119">
        <v>0</v>
      </c>
      <c r="C774" s="119">
        <v>0</v>
      </c>
      <c r="D774" s="119">
        <v>0</v>
      </c>
      <c r="E774" s="119">
        <v>0</v>
      </c>
      <c r="F774" s="119">
        <v>0</v>
      </c>
      <c r="G774" s="119">
        <v>0</v>
      </c>
      <c r="H774" s="119">
        <v>0</v>
      </c>
      <c r="I774" s="119">
        <v>0</v>
      </c>
      <c r="J774" s="119">
        <v>0</v>
      </c>
      <c r="K774" s="119">
        <v>0</v>
      </c>
      <c r="L774" s="119">
        <v>0</v>
      </c>
      <c r="M774" s="119">
        <v>0</v>
      </c>
      <c r="N774" s="119">
        <v>0</v>
      </c>
      <c r="O774" s="119" t="s">
        <v>55</v>
      </c>
      <c r="P774" s="119" t="s">
        <v>55</v>
      </c>
      <c r="Q774" s="119" t="s">
        <v>55</v>
      </c>
      <c r="R774" s="119" t="s">
        <v>55</v>
      </c>
      <c r="S774" s="119" t="s">
        <v>55</v>
      </c>
      <c r="T774" s="119" t="s">
        <v>55</v>
      </c>
      <c r="U774" s="119" t="s">
        <v>55</v>
      </c>
      <c r="V774" s="119" t="s">
        <v>55</v>
      </c>
      <c r="W774" s="119" t="s">
        <v>55</v>
      </c>
      <c r="X774" s="119" t="s">
        <v>55</v>
      </c>
      <c r="Y774" s="119" t="s">
        <v>55</v>
      </c>
      <c r="Z774" s="119" t="s">
        <v>55</v>
      </c>
      <c r="AA774" s="119" t="s">
        <v>56</v>
      </c>
      <c r="AB774" s="119" t="s">
        <v>56</v>
      </c>
      <c r="AC774" s="119" t="s">
        <v>56</v>
      </c>
      <c r="AD774" s="119" t="s">
        <v>56</v>
      </c>
      <c r="AE774" s="119" t="s">
        <v>56</v>
      </c>
      <c r="AF774" s="119" t="s">
        <v>56</v>
      </c>
      <c r="AG774" s="119" t="s">
        <v>56</v>
      </c>
      <c r="AH774" s="119" t="s">
        <v>56</v>
      </c>
      <c r="AI774" s="119" t="s">
        <v>56</v>
      </c>
      <c r="AJ774" s="119" t="s">
        <v>56</v>
      </c>
      <c r="AK774" s="119" t="s">
        <v>56</v>
      </c>
      <c r="AL774" s="119" t="s">
        <v>56</v>
      </c>
      <c r="AM774" s="119">
        <v>0</v>
      </c>
      <c r="AN774" s="119">
        <v>0</v>
      </c>
      <c r="AO774" s="119">
        <v>0</v>
      </c>
      <c r="AP774" s="119">
        <v>0</v>
      </c>
      <c r="AQ774" s="119">
        <v>0</v>
      </c>
      <c r="AR774" s="119">
        <v>0</v>
      </c>
      <c r="AS774" s="119">
        <v>0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119">
        <v>0</v>
      </c>
      <c r="AZ774" s="119">
        <v>0</v>
      </c>
      <c r="BA774" s="119">
        <v>0</v>
      </c>
      <c r="BB774" s="119">
        <v>0</v>
      </c>
      <c r="BC774" s="119">
        <v>0</v>
      </c>
      <c r="BD774" s="119">
        <v>0</v>
      </c>
      <c r="BE774" s="119">
        <v>0</v>
      </c>
      <c r="BF774" s="119">
        <v>0</v>
      </c>
      <c r="BG774" s="119">
        <v>0</v>
      </c>
      <c r="BH774" s="119" t="s">
        <v>55</v>
      </c>
      <c r="BI774" s="119" t="s">
        <v>55</v>
      </c>
      <c r="BJ774" s="119" t="s">
        <v>55</v>
      </c>
      <c r="BK774" s="119" t="s">
        <v>55</v>
      </c>
      <c r="BL774" s="119">
        <v>0</v>
      </c>
      <c r="BM774" s="119" t="s">
        <v>544</v>
      </c>
    </row>
    <row r="775" spans="1:65" s="119" customFormat="1" ht="11.4" x14ac:dyDescent="0.2">
      <c r="A775" s="119" t="s">
        <v>73</v>
      </c>
      <c r="B775" s="119">
        <v>0</v>
      </c>
      <c r="C775" s="119">
        <v>0</v>
      </c>
      <c r="D775" s="119">
        <v>0</v>
      </c>
      <c r="E775" s="119">
        <v>0</v>
      </c>
      <c r="F775" s="119">
        <v>0</v>
      </c>
      <c r="G775" s="119">
        <v>0</v>
      </c>
      <c r="H775" s="119">
        <v>0</v>
      </c>
      <c r="I775" s="119">
        <v>0</v>
      </c>
      <c r="J775" s="119">
        <v>0</v>
      </c>
      <c r="K775" s="119">
        <v>0</v>
      </c>
      <c r="L775" s="119">
        <v>0</v>
      </c>
      <c r="M775" s="119">
        <v>0</v>
      </c>
      <c r="N775" s="119">
        <v>0</v>
      </c>
      <c r="O775" s="119" t="s">
        <v>55</v>
      </c>
      <c r="P775" s="119" t="s">
        <v>55</v>
      </c>
      <c r="Q775" s="119" t="s">
        <v>55</v>
      </c>
      <c r="R775" s="119" t="s">
        <v>55</v>
      </c>
      <c r="S775" s="119" t="s">
        <v>55</v>
      </c>
      <c r="T775" s="119" t="s">
        <v>55</v>
      </c>
      <c r="U775" s="119" t="s">
        <v>55</v>
      </c>
      <c r="V775" s="119" t="s">
        <v>55</v>
      </c>
      <c r="W775" s="119" t="s">
        <v>55</v>
      </c>
      <c r="X775" s="119" t="s">
        <v>55</v>
      </c>
      <c r="Y775" s="119" t="s">
        <v>55</v>
      </c>
      <c r="Z775" s="119" t="s">
        <v>55</v>
      </c>
      <c r="AA775" s="119" t="s">
        <v>56</v>
      </c>
      <c r="AB775" s="119" t="s">
        <v>56</v>
      </c>
      <c r="AC775" s="119" t="s">
        <v>56</v>
      </c>
      <c r="AD775" s="119" t="s">
        <v>56</v>
      </c>
      <c r="AE775" s="119" t="s">
        <v>56</v>
      </c>
      <c r="AF775" s="119" t="s">
        <v>56</v>
      </c>
      <c r="AG775" s="119" t="s">
        <v>56</v>
      </c>
      <c r="AH775" s="119" t="s">
        <v>56</v>
      </c>
      <c r="AI775" s="119" t="s">
        <v>56</v>
      </c>
      <c r="AJ775" s="119" t="s">
        <v>56</v>
      </c>
      <c r="AK775" s="119" t="s">
        <v>56</v>
      </c>
      <c r="AL775" s="119" t="s">
        <v>56</v>
      </c>
      <c r="AM775" s="119">
        <v>0</v>
      </c>
      <c r="AN775" s="119">
        <v>0</v>
      </c>
      <c r="AO775" s="119">
        <v>0</v>
      </c>
      <c r="AP775" s="119">
        <v>0</v>
      </c>
      <c r="AQ775" s="119">
        <v>0</v>
      </c>
      <c r="AR775" s="119">
        <v>0</v>
      </c>
      <c r="AS775" s="119">
        <v>0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119">
        <v>0</v>
      </c>
      <c r="AZ775" s="119">
        <v>0</v>
      </c>
      <c r="BA775" s="119">
        <v>0</v>
      </c>
      <c r="BB775" s="119">
        <v>0</v>
      </c>
      <c r="BC775" s="119">
        <v>0</v>
      </c>
      <c r="BD775" s="119">
        <v>0</v>
      </c>
      <c r="BE775" s="119">
        <v>0</v>
      </c>
      <c r="BF775" s="119">
        <v>0</v>
      </c>
      <c r="BG775" s="119">
        <v>0</v>
      </c>
      <c r="BH775" s="119" t="s">
        <v>55</v>
      </c>
      <c r="BI775" s="119" t="s">
        <v>55</v>
      </c>
      <c r="BJ775" s="119" t="s">
        <v>55</v>
      </c>
      <c r="BK775" s="119" t="s">
        <v>55</v>
      </c>
      <c r="BL775" s="119">
        <v>0</v>
      </c>
      <c r="BM775" s="119" t="s">
        <v>545</v>
      </c>
    </row>
    <row r="776" spans="1:65" s="119" customFormat="1" ht="11.4" x14ac:dyDescent="0.2">
      <c r="A776" s="119" t="s">
        <v>74</v>
      </c>
      <c r="B776" s="119">
        <v>0</v>
      </c>
      <c r="C776" s="119">
        <v>0</v>
      </c>
      <c r="D776" s="119">
        <v>0</v>
      </c>
      <c r="E776" s="119">
        <v>0</v>
      </c>
      <c r="F776" s="119">
        <v>0</v>
      </c>
      <c r="G776" s="119">
        <v>0</v>
      </c>
      <c r="H776" s="119">
        <v>0</v>
      </c>
      <c r="I776" s="119">
        <v>0</v>
      </c>
      <c r="J776" s="119">
        <v>0</v>
      </c>
      <c r="K776" s="119">
        <v>0</v>
      </c>
      <c r="L776" s="119">
        <v>0</v>
      </c>
      <c r="M776" s="119">
        <v>0</v>
      </c>
      <c r="N776" s="119">
        <v>0</v>
      </c>
      <c r="O776" s="119" t="s">
        <v>55</v>
      </c>
      <c r="P776" s="119" t="s">
        <v>55</v>
      </c>
      <c r="Q776" s="119" t="s">
        <v>55</v>
      </c>
      <c r="R776" s="119" t="s">
        <v>55</v>
      </c>
      <c r="S776" s="119" t="s">
        <v>55</v>
      </c>
      <c r="T776" s="119" t="s">
        <v>55</v>
      </c>
      <c r="U776" s="119" t="s">
        <v>55</v>
      </c>
      <c r="V776" s="119" t="s">
        <v>55</v>
      </c>
      <c r="W776" s="119" t="s">
        <v>55</v>
      </c>
      <c r="X776" s="119" t="s">
        <v>55</v>
      </c>
      <c r="Y776" s="119" t="s">
        <v>55</v>
      </c>
      <c r="Z776" s="119" t="s">
        <v>55</v>
      </c>
      <c r="AA776" s="119" t="s">
        <v>56</v>
      </c>
      <c r="AB776" s="119" t="s">
        <v>56</v>
      </c>
      <c r="AC776" s="119" t="s">
        <v>56</v>
      </c>
      <c r="AD776" s="119" t="s">
        <v>56</v>
      </c>
      <c r="AE776" s="119" t="s">
        <v>56</v>
      </c>
      <c r="AF776" s="119" t="s">
        <v>56</v>
      </c>
      <c r="AG776" s="119" t="s">
        <v>56</v>
      </c>
      <c r="AH776" s="119" t="s">
        <v>56</v>
      </c>
      <c r="AI776" s="119" t="s">
        <v>56</v>
      </c>
      <c r="AJ776" s="119" t="s">
        <v>56</v>
      </c>
      <c r="AK776" s="119" t="s">
        <v>56</v>
      </c>
      <c r="AL776" s="119" t="s">
        <v>56</v>
      </c>
      <c r="AM776" s="119">
        <v>0</v>
      </c>
      <c r="AN776" s="119">
        <v>0</v>
      </c>
      <c r="AO776" s="119">
        <v>0</v>
      </c>
      <c r="AP776" s="119">
        <v>0</v>
      </c>
      <c r="AQ776" s="119">
        <v>0</v>
      </c>
      <c r="AR776" s="119">
        <v>0</v>
      </c>
      <c r="AS776" s="119">
        <v>0</v>
      </c>
      <c r="AT776" s="119">
        <v>0</v>
      </c>
      <c r="AU776" s="119">
        <v>0</v>
      </c>
      <c r="AV776" s="119">
        <v>0</v>
      </c>
      <c r="AW776" s="119">
        <v>0</v>
      </c>
      <c r="AX776" s="119">
        <v>0</v>
      </c>
      <c r="AY776" s="119">
        <v>0</v>
      </c>
      <c r="AZ776" s="119">
        <v>0</v>
      </c>
      <c r="BA776" s="119">
        <v>0</v>
      </c>
      <c r="BB776" s="119">
        <v>0</v>
      </c>
      <c r="BC776" s="119">
        <v>0</v>
      </c>
      <c r="BD776" s="119">
        <v>0</v>
      </c>
      <c r="BE776" s="119">
        <v>0</v>
      </c>
      <c r="BF776" s="119">
        <v>0</v>
      </c>
      <c r="BG776" s="119">
        <v>0</v>
      </c>
      <c r="BH776" s="119" t="s">
        <v>55</v>
      </c>
      <c r="BI776" s="119" t="s">
        <v>55</v>
      </c>
      <c r="BJ776" s="119" t="s">
        <v>55</v>
      </c>
      <c r="BK776" s="119" t="s">
        <v>55</v>
      </c>
      <c r="BL776" s="119">
        <v>0</v>
      </c>
      <c r="BM776" s="119" t="s">
        <v>544</v>
      </c>
    </row>
    <row r="777" spans="1:65" s="119" customFormat="1" ht="11.4" x14ac:dyDescent="0.2">
      <c r="A777" s="119" t="s">
        <v>74</v>
      </c>
      <c r="B777" s="119">
        <v>1</v>
      </c>
      <c r="C777" s="119">
        <v>0</v>
      </c>
      <c r="D777" s="119">
        <v>1</v>
      </c>
      <c r="E777" s="119">
        <v>0</v>
      </c>
      <c r="F777" s="119">
        <v>0</v>
      </c>
      <c r="G777" s="119">
        <v>0</v>
      </c>
      <c r="H777" s="119">
        <v>0</v>
      </c>
      <c r="I777" s="119">
        <v>0</v>
      </c>
      <c r="J777" s="119">
        <v>0</v>
      </c>
      <c r="K777" s="119">
        <v>0</v>
      </c>
      <c r="L777" s="119">
        <v>0</v>
      </c>
      <c r="M777" s="119">
        <v>0</v>
      </c>
      <c r="N777" s="119">
        <v>0</v>
      </c>
      <c r="O777" s="119">
        <v>0</v>
      </c>
      <c r="P777" s="119">
        <v>100</v>
      </c>
      <c r="Q777" s="119">
        <v>0</v>
      </c>
      <c r="R777" s="119">
        <v>0</v>
      </c>
      <c r="S777" s="119">
        <v>0</v>
      </c>
      <c r="T777" s="119">
        <v>0</v>
      </c>
      <c r="U777" s="119">
        <v>0</v>
      </c>
      <c r="V777" s="119">
        <v>0</v>
      </c>
      <c r="W777" s="119">
        <v>0</v>
      </c>
      <c r="X777" s="119">
        <v>0</v>
      </c>
      <c r="Y777" s="119">
        <v>0</v>
      </c>
      <c r="Z777" s="119">
        <v>0</v>
      </c>
      <c r="AA777" s="119" t="s">
        <v>56</v>
      </c>
      <c r="AB777" s="119" t="s">
        <v>590</v>
      </c>
      <c r="AC777" s="119" t="s">
        <v>56</v>
      </c>
      <c r="AD777" s="119" t="s">
        <v>56</v>
      </c>
      <c r="AE777" s="119" t="s">
        <v>56</v>
      </c>
      <c r="AF777" s="119" t="s">
        <v>56</v>
      </c>
      <c r="AG777" s="119" t="s">
        <v>56</v>
      </c>
      <c r="AH777" s="119" t="s">
        <v>56</v>
      </c>
      <c r="AI777" s="119" t="s">
        <v>56</v>
      </c>
      <c r="AJ777" s="119" t="s">
        <v>56</v>
      </c>
      <c r="AK777" s="119" t="s">
        <v>56</v>
      </c>
      <c r="AL777" s="119" t="s">
        <v>56</v>
      </c>
      <c r="AM777" s="119">
        <v>0</v>
      </c>
      <c r="AN777" s="119">
        <v>0</v>
      </c>
      <c r="AO777" s="119">
        <v>1</v>
      </c>
      <c r="AP777" s="119">
        <v>0</v>
      </c>
      <c r="AQ777" s="119">
        <v>0</v>
      </c>
      <c r="AR777" s="119">
        <v>0</v>
      </c>
      <c r="AS777" s="119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119">
        <v>0</v>
      </c>
      <c r="AZ777" s="119">
        <v>0</v>
      </c>
      <c r="BA777" s="119">
        <v>0</v>
      </c>
      <c r="BB777" s="119">
        <v>0</v>
      </c>
      <c r="BC777" s="119">
        <v>0</v>
      </c>
      <c r="BD777" s="119">
        <v>0</v>
      </c>
      <c r="BE777" s="119">
        <v>0</v>
      </c>
      <c r="BF777" s="119">
        <v>0</v>
      </c>
      <c r="BG777" s="119">
        <v>0</v>
      </c>
      <c r="BH777" s="119">
        <v>12.3</v>
      </c>
      <c r="BI777" s="119" t="s">
        <v>55</v>
      </c>
      <c r="BJ777" s="119" t="s">
        <v>55</v>
      </c>
      <c r="BK777" s="119" t="s">
        <v>55</v>
      </c>
      <c r="BL777" s="119">
        <v>0</v>
      </c>
      <c r="BM777" s="119" t="s">
        <v>545</v>
      </c>
    </row>
    <row r="778" spans="1:65" s="119" customFormat="1" ht="11.4" x14ac:dyDescent="0.2">
      <c r="A778" s="119" t="s">
        <v>75</v>
      </c>
      <c r="B778" s="119">
        <v>0</v>
      </c>
      <c r="C778" s="119">
        <v>0</v>
      </c>
      <c r="D778" s="119">
        <v>0</v>
      </c>
      <c r="E778" s="119">
        <v>0</v>
      </c>
      <c r="F778" s="119">
        <v>0</v>
      </c>
      <c r="G778" s="119">
        <v>0</v>
      </c>
      <c r="H778" s="119">
        <v>0</v>
      </c>
      <c r="I778" s="119">
        <v>0</v>
      </c>
      <c r="J778" s="119">
        <v>0</v>
      </c>
      <c r="K778" s="119">
        <v>0</v>
      </c>
      <c r="L778" s="119">
        <v>0</v>
      </c>
      <c r="M778" s="119">
        <v>0</v>
      </c>
      <c r="N778" s="119">
        <v>0</v>
      </c>
      <c r="O778" s="119" t="s">
        <v>55</v>
      </c>
      <c r="P778" s="119" t="s">
        <v>55</v>
      </c>
      <c r="Q778" s="119" t="s">
        <v>55</v>
      </c>
      <c r="R778" s="119" t="s">
        <v>55</v>
      </c>
      <c r="S778" s="119" t="s">
        <v>55</v>
      </c>
      <c r="T778" s="119" t="s">
        <v>55</v>
      </c>
      <c r="U778" s="119" t="s">
        <v>55</v>
      </c>
      <c r="V778" s="119" t="s">
        <v>55</v>
      </c>
      <c r="W778" s="119" t="s">
        <v>55</v>
      </c>
      <c r="X778" s="119" t="s">
        <v>55</v>
      </c>
      <c r="Y778" s="119" t="s">
        <v>55</v>
      </c>
      <c r="Z778" s="119" t="s">
        <v>55</v>
      </c>
      <c r="AA778" s="119" t="s">
        <v>56</v>
      </c>
      <c r="AB778" s="119" t="s">
        <v>56</v>
      </c>
      <c r="AC778" s="119" t="s">
        <v>56</v>
      </c>
      <c r="AD778" s="119" t="s">
        <v>56</v>
      </c>
      <c r="AE778" s="119" t="s">
        <v>56</v>
      </c>
      <c r="AF778" s="119" t="s">
        <v>56</v>
      </c>
      <c r="AG778" s="119" t="s">
        <v>56</v>
      </c>
      <c r="AH778" s="119" t="s">
        <v>56</v>
      </c>
      <c r="AI778" s="119" t="s">
        <v>56</v>
      </c>
      <c r="AJ778" s="119" t="s">
        <v>56</v>
      </c>
      <c r="AK778" s="119" t="s">
        <v>56</v>
      </c>
      <c r="AL778" s="119" t="s">
        <v>56</v>
      </c>
      <c r="AM778" s="119">
        <v>0</v>
      </c>
      <c r="AN778" s="119">
        <v>0</v>
      </c>
      <c r="AO778" s="119">
        <v>0</v>
      </c>
      <c r="AP778" s="119">
        <v>0</v>
      </c>
      <c r="AQ778" s="119">
        <v>0</v>
      </c>
      <c r="AR778" s="119">
        <v>0</v>
      </c>
      <c r="AS778" s="119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119">
        <v>0</v>
      </c>
      <c r="AZ778" s="119">
        <v>0</v>
      </c>
      <c r="BA778" s="119">
        <v>0</v>
      </c>
      <c r="BB778" s="119">
        <v>0</v>
      </c>
      <c r="BC778" s="119">
        <v>0</v>
      </c>
      <c r="BD778" s="119">
        <v>0</v>
      </c>
      <c r="BE778" s="119">
        <v>0</v>
      </c>
      <c r="BF778" s="119">
        <v>0</v>
      </c>
      <c r="BG778" s="119">
        <v>0</v>
      </c>
      <c r="BH778" s="119" t="s">
        <v>55</v>
      </c>
      <c r="BI778" s="119" t="s">
        <v>55</v>
      </c>
      <c r="BJ778" s="119" t="s">
        <v>55</v>
      </c>
      <c r="BK778" s="119" t="s">
        <v>55</v>
      </c>
      <c r="BL778" s="119">
        <v>0</v>
      </c>
      <c r="BM778" s="119" t="s">
        <v>544</v>
      </c>
    </row>
    <row r="779" spans="1:65" s="119" customFormat="1" ht="11.4" x14ac:dyDescent="0.2">
      <c r="A779" s="119" t="s">
        <v>75</v>
      </c>
      <c r="B779" s="119">
        <v>0</v>
      </c>
      <c r="C779" s="119">
        <v>0</v>
      </c>
      <c r="D779" s="119">
        <v>0</v>
      </c>
      <c r="E779" s="119">
        <v>0</v>
      </c>
      <c r="F779" s="119">
        <v>0</v>
      </c>
      <c r="G779" s="119">
        <v>0</v>
      </c>
      <c r="H779" s="119">
        <v>0</v>
      </c>
      <c r="I779" s="119">
        <v>0</v>
      </c>
      <c r="J779" s="119">
        <v>0</v>
      </c>
      <c r="K779" s="119">
        <v>0</v>
      </c>
      <c r="L779" s="119">
        <v>0</v>
      </c>
      <c r="M779" s="119">
        <v>0</v>
      </c>
      <c r="N779" s="119">
        <v>0</v>
      </c>
      <c r="O779" s="119" t="s">
        <v>55</v>
      </c>
      <c r="P779" s="119" t="s">
        <v>55</v>
      </c>
      <c r="Q779" s="119" t="s">
        <v>55</v>
      </c>
      <c r="R779" s="119" t="s">
        <v>55</v>
      </c>
      <c r="S779" s="119" t="s">
        <v>55</v>
      </c>
      <c r="T779" s="119" t="s">
        <v>55</v>
      </c>
      <c r="U779" s="119" t="s">
        <v>55</v>
      </c>
      <c r="V779" s="119" t="s">
        <v>55</v>
      </c>
      <c r="W779" s="119" t="s">
        <v>55</v>
      </c>
      <c r="X779" s="119" t="s">
        <v>55</v>
      </c>
      <c r="Y779" s="119" t="s">
        <v>55</v>
      </c>
      <c r="Z779" s="119" t="s">
        <v>55</v>
      </c>
      <c r="AA779" s="119" t="s">
        <v>56</v>
      </c>
      <c r="AB779" s="119" t="s">
        <v>56</v>
      </c>
      <c r="AC779" s="119" t="s">
        <v>56</v>
      </c>
      <c r="AD779" s="119" t="s">
        <v>56</v>
      </c>
      <c r="AE779" s="119" t="s">
        <v>56</v>
      </c>
      <c r="AF779" s="119" t="s">
        <v>56</v>
      </c>
      <c r="AG779" s="119" t="s">
        <v>56</v>
      </c>
      <c r="AH779" s="119" t="s">
        <v>56</v>
      </c>
      <c r="AI779" s="119" t="s">
        <v>56</v>
      </c>
      <c r="AJ779" s="119" t="s">
        <v>56</v>
      </c>
      <c r="AK779" s="119" t="s">
        <v>56</v>
      </c>
      <c r="AL779" s="119" t="s">
        <v>56</v>
      </c>
      <c r="AM779" s="119">
        <v>0</v>
      </c>
      <c r="AN779" s="119">
        <v>0</v>
      </c>
      <c r="AO779" s="119">
        <v>0</v>
      </c>
      <c r="AP779" s="119">
        <v>0</v>
      </c>
      <c r="AQ779" s="119">
        <v>0</v>
      </c>
      <c r="AR779" s="119">
        <v>0</v>
      </c>
      <c r="AS779" s="119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119">
        <v>0</v>
      </c>
      <c r="AZ779" s="119">
        <v>0</v>
      </c>
      <c r="BA779" s="119">
        <v>0</v>
      </c>
      <c r="BB779" s="119">
        <v>0</v>
      </c>
      <c r="BC779" s="119">
        <v>0</v>
      </c>
      <c r="BD779" s="119">
        <v>0</v>
      </c>
      <c r="BE779" s="119">
        <v>0</v>
      </c>
      <c r="BF779" s="119">
        <v>0</v>
      </c>
      <c r="BG779" s="119">
        <v>0</v>
      </c>
      <c r="BH779" s="119" t="s">
        <v>55</v>
      </c>
      <c r="BI779" s="119" t="s">
        <v>55</v>
      </c>
      <c r="BJ779" s="119" t="s">
        <v>55</v>
      </c>
      <c r="BK779" s="119" t="s">
        <v>55</v>
      </c>
      <c r="BL779" s="119">
        <v>0</v>
      </c>
      <c r="BM779" s="119" t="s">
        <v>545</v>
      </c>
    </row>
    <row r="780" spans="1:65" s="119" customFormat="1" ht="11.4" x14ac:dyDescent="0.2">
      <c r="A780" s="119" t="s">
        <v>76</v>
      </c>
      <c r="B780" s="119">
        <v>0</v>
      </c>
      <c r="C780" s="119">
        <v>0</v>
      </c>
      <c r="D780" s="119">
        <v>0</v>
      </c>
      <c r="E780" s="119">
        <v>0</v>
      </c>
      <c r="F780" s="119">
        <v>0</v>
      </c>
      <c r="G780" s="119">
        <v>0</v>
      </c>
      <c r="H780" s="119">
        <v>0</v>
      </c>
      <c r="I780" s="119">
        <v>0</v>
      </c>
      <c r="J780" s="119">
        <v>0</v>
      </c>
      <c r="K780" s="119">
        <v>0</v>
      </c>
      <c r="L780" s="119">
        <v>0</v>
      </c>
      <c r="M780" s="119">
        <v>0</v>
      </c>
      <c r="N780" s="119">
        <v>0</v>
      </c>
      <c r="O780" s="119" t="s">
        <v>55</v>
      </c>
      <c r="P780" s="119" t="s">
        <v>55</v>
      </c>
      <c r="Q780" s="119" t="s">
        <v>55</v>
      </c>
      <c r="R780" s="119" t="s">
        <v>55</v>
      </c>
      <c r="S780" s="119" t="s">
        <v>55</v>
      </c>
      <c r="T780" s="119" t="s">
        <v>55</v>
      </c>
      <c r="U780" s="119" t="s">
        <v>55</v>
      </c>
      <c r="V780" s="119" t="s">
        <v>55</v>
      </c>
      <c r="W780" s="119" t="s">
        <v>55</v>
      </c>
      <c r="X780" s="119" t="s">
        <v>55</v>
      </c>
      <c r="Y780" s="119" t="s">
        <v>55</v>
      </c>
      <c r="Z780" s="119" t="s">
        <v>55</v>
      </c>
      <c r="AA780" s="119" t="s">
        <v>56</v>
      </c>
      <c r="AB780" s="119" t="s">
        <v>56</v>
      </c>
      <c r="AC780" s="119" t="s">
        <v>56</v>
      </c>
      <c r="AD780" s="119" t="s">
        <v>56</v>
      </c>
      <c r="AE780" s="119" t="s">
        <v>56</v>
      </c>
      <c r="AF780" s="119" t="s">
        <v>56</v>
      </c>
      <c r="AG780" s="119" t="s">
        <v>56</v>
      </c>
      <c r="AH780" s="119" t="s">
        <v>56</v>
      </c>
      <c r="AI780" s="119" t="s">
        <v>56</v>
      </c>
      <c r="AJ780" s="119" t="s">
        <v>56</v>
      </c>
      <c r="AK780" s="119" t="s">
        <v>56</v>
      </c>
      <c r="AL780" s="119" t="s">
        <v>56</v>
      </c>
      <c r="AM780" s="119">
        <v>0</v>
      </c>
      <c r="AN780" s="119">
        <v>0</v>
      </c>
      <c r="AO780" s="119">
        <v>0</v>
      </c>
      <c r="AP780" s="119">
        <v>0</v>
      </c>
      <c r="AQ780" s="119">
        <v>0</v>
      </c>
      <c r="AR780" s="119">
        <v>0</v>
      </c>
      <c r="AS780" s="119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119">
        <v>0</v>
      </c>
      <c r="AZ780" s="119">
        <v>0</v>
      </c>
      <c r="BA780" s="119">
        <v>0</v>
      </c>
      <c r="BB780" s="119">
        <v>0</v>
      </c>
      <c r="BC780" s="119">
        <v>0</v>
      </c>
      <c r="BD780" s="119">
        <v>0</v>
      </c>
      <c r="BE780" s="119">
        <v>0</v>
      </c>
      <c r="BF780" s="119">
        <v>0</v>
      </c>
      <c r="BG780" s="119">
        <v>0</v>
      </c>
      <c r="BH780" s="119" t="s">
        <v>55</v>
      </c>
      <c r="BI780" s="119" t="s">
        <v>55</v>
      </c>
      <c r="BJ780" s="119" t="s">
        <v>55</v>
      </c>
      <c r="BK780" s="119" t="s">
        <v>55</v>
      </c>
      <c r="BL780" s="119">
        <v>0</v>
      </c>
      <c r="BM780" s="119" t="s">
        <v>544</v>
      </c>
    </row>
    <row r="781" spans="1:65" s="119" customFormat="1" ht="11.4" x14ac:dyDescent="0.2">
      <c r="A781" s="119" t="s">
        <v>76</v>
      </c>
      <c r="B781" s="119">
        <v>0</v>
      </c>
      <c r="C781" s="119">
        <v>0</v>
      </c>
      <c r="D781" s="119">
        <v>0</v>
      </c>
      <c r="E781" s="119">
        <v>0</v>
      </c>
      <c r="F781" s="119">
        <v>0</v>
      </c>
      <c r="G781" s="119">
        <v>0</v>
      </c>
      <c r="H781" s="119">
        <v>0</v>
      </c>
      <c r="I781" s="119">
        <v>0</v>
      </c>
      <c r="J781" s="119">
        <v>0</v>
      </c>
      <c r="K781" s="119">
        <v>0</v>
      </c>
      <c r="L781" s="119">
        <v>0</v>
      </c>
      <c r="M781" s="119">
        <v>0</v>
      </c>
      <c r="N781" s="119">
        <v>0</v>
      </c>
      <c r="O781" s="119" t="s">
        <v>55</v>
      </c>
      <c r="P781" s="119" t="s">
        <v>55</v>
      </c>
      <c r="Q781" s="119" t="s">
        <v>55</v>
      </c>
      <c r="R781" s="119" t="s">
        <v>55</v>
      </c>
      <c r="S781" s="119" t="s">
        <v>55</v>
      </c>
      <c r="T781" s="119" t="s">
        <v>55</v>
      </c>
      <c r="U781" s="119" t="s">
        <v>55</v>
      </c>
      <c r="V781" s="119" t="s">
        <v>55</v>
      </c>
      <c r="W781" s="119" t="s">
        <v>55</v>
      </c>
      <c r="X781" s="119" t="s">
        <v>55</v>
      </c>
      <c r="Y781" s="119" t="s">
        <v>55</v>
      </c>
      <c r="Z781" s="119" t="s">
        <v>55</v>
      </c>
      <c r="AA781" s="119" t="s">
        <v>56</v>
      </c>
      <c r="AB781" s="119" t="s">
        <v>56</v>
      </c>
      <c r="AC781" s="119" t="s">
        <v>56</v>
      </c>
      <c r="AD781" s="119" t="s">
        <v>56</v>
      </c>
      <c r="AE781" s="119" t="s">
        <v>56</v>
      </c>
      <c r="AF781" s="119" t="s">
        <v>56</v>
      </c>
      <c r="AG781" s="119" t="s">
        <v>56</v>
      </c>
      <c r="AH781" s="119" t="s">
        <v>56</v>
      </c>
      <c r="AI781" s="119" t="s">
        <v>56</v>
      </c>
      <c r="AJ781" s="119" t="s">
        <v>56</v>
      </c>
      <c r="AK781" s="119" t="s">
        <v>56</v>
      </c>
      <c r="AL781" s="119" t="s">
        <v>56</v>
      </c>
      <c r="AM781" s="119">
        <v>0</v>
      </c>
      <c r="AN781" s="119">
        <v>0</v>
      </c>
      <c r="AO781" s="119">
        <v>0</v>
      </c>
      <c r="AP781" s="119">
        <v>0</v>
      </c>
      <c r="AQ781" s="119">
        <v>0</v>
      </c>
      <c r="AR781" s="119">
        <v>0</v>
      </c>
      <c r="AS781" s="119">
        <v>0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119">
        <v>0</v>
      </c>
      <c r="AZ781" s="119">
        <v>0</v>
      </c>
      <c r="BA781" s="119">
        <v>0</v>
      </c>
      <c r="BB781" s="119">
        <v>0</v>
      </c>
      <c r="BC781" s="119">
        <v>0</v>
      </c>
      <c r="BD781" s="119">
        <v>0</v>
      </c>
      <c r="BE781" s="119">
        <v>0</v>
      </c>
      <c r="BF781" s="119">
        <v>0</v>
      </c>
      <c r="BG781" s="119">
        <v>0</v>
      </c>
      <c r="BH781" s="119" t="s">
        <v>55</v>
      </c>
      <c r="BI781" s="119" t="s">
        <v>55</v>
      </c>
      <c r="BJ781" s="119" t="s">
        <v>55</v>
      </c>
      <c r="BK781" s="119" t="s">
        <v>55</v>
      </c>
      <c r="BL781" s="119">
        <v>0</v>
      </c>
      <c r="BM781" s="119" t="s">
        <v>545</v>
      </c>
    </row>
    <row r="782" spans="1:65" s="119" customFormat="1" ht="11.4" x14ac:dyDescent="0.2">
      <c r="A782" s="119" t="s">
        <v>77</v>
      </c>
      <c r="B782" s="119">
        <v>1</v>
      </c>
      <c r="C782" s="119">
        <v>1</v>
      </c>
      <c r="D782" s="119">
        <v>0</v>
      </c>
      <c r="E782" s="119">
        <v>0</v>
      </c>
      <c r="F782" s="119">
        <v>0</v>
      </c>
      <c r="G782" s="119">
        <v>0</v>
      </c>
      <c r="H782" s="119">
        <v>0</v>
      </c>
      <c r="I782" s="119">
        <v>0</v>
      </c>
      <c r="J782" s="119">
        <v>0</v>
      </c>
      <c r="K782" s="119">
        <v>0</v>
      </c>
      <c r="L782" s="119">
        <v>0</v>
      </c>
      <c r="M782" s="119">
        <v>0</v>
      </c>
      <c r="N782" s="119">
        <v>0</v>
      </c>
      <c r="O782" s="119">
        <v>100</v>
      </c>
      <c r="P782" s="119">
        <v>0</v>
      </c>
      <c r="Q782" s="119">
        <v>0</v>
      </c>
      <c r="R782" s="119">
        <v>0</v>
      </c>
      <c r="S782" s="119">
        <v>0</v>
      </c>
      <c r="T782" s="119">
        <v>0</v>
      </c>
      <c r="U782" s="119">
        <v>0</v>
      </c>
      <c r="V782" s="119">
        <v>0</v>
      </c>
      <c r="W782" s="119">
        <v>0</v>
      </c>
      <c r="X782" s="119">
        <v>0</v>
      </c>
      <c r="Y782" s="119">
        <v>0</v>
      </c>
      <c r="Z782" s="119">
        <v>0</v>
      </c>
      <c r="AA782" s="119" t="s">
        <v>492</v>
      </c>
      <c r="AB782" s="119" t="s">
        <v>56</v>
      </c>
      <c r="AC782" s="119" t="s">
        <v>56</v>
      </c>
      <c r="AD782" s="119" t="s">
        <v>56</v>
      </c>
      <c r="AE782" s="119" t="s">
        <v>56</v>
      </c>
      <c r="AF782" s="119" t="s">
        <v>56</v>
      </c>
      <c r="AG782" s="119" t="s">
        <v>56</v>
      </c>
      <c r="AH782" s="119" t="s">
        <v>56</v>
      </c>
      <c r="AI782" s="119" t="s">
        <v>56</v>
      </c>
      <c r="AJ782" s="119" t="s">
        <v>56</v>
      </c>
      <c r="AK782" s="119" t="s">
        <v>56</v>
      </c>
      <c r="AL782" s="119" t="s">
        <v>56</v>
      </c>
      <c r="AM782" s="119">
        <v>0</v>
      </c>
      <c r="AN782" s="119">
        <v>0</v>
      </c>
      <c r="AO782" s="119">
        <v>0</v>
      </c>
      <c r="AP782" s="119">
        <v>1</v>
      </c>
      <c r="AQ782" s="119">
        <v>0</v>
      </c>
      <c r="AR782" s="119">
        <v>0</v>
      </c>
      <c r="AS782" s="119">
        <v>0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119">
        <v>0</v>
      </c>
      <c r="AZ782" s="119">
        <v>0</v>
      </c>
      <c r="BA782" s="119">
        <v>0</v>
      </c>
      <c r="BB782" s="119">
        <v>0</v>
      </c>
      <c r="BC782" s="119">
        <v>0</v>
      </c>
      <c r="BD782" s="119">
        <v>0</v>
      </c>
      <c r="BE782" s="119">
        <v>0</v>
      </c>
      <c r="BF782" s="119">
        <v>0</v>
      </c>
      <c r="BG782" s="119">
        <v>0</v>
      </c>
      <c r="BH782" s="119">
        <v>17.899999999999999</v>
      </c>
      <c r="BI782" s="119" t="s">
        <v>55</v>
      </c>
      <c r="BJ782" s="119" t="s">
        <v>55</v>
      </c>
      <c r="BK782" s="119" t="s">
        <v>55</v>
      </c>
      <c r="BL782" s="119">
        <v>0</v>
      </c>
      <c r="BM782" s="119" t="s">
        <v>544</v>
      </c>
    </row>
    <row r="783" spans="1:65" s="119" customFormat="1" ht="11.4" x14ac:dyDescent="0.2">
      <c r="A783" s="119" t="s">
        <v>77</v>
      </c>
      <c r="B783" s="119">
        <v>1</v>
      </c>
      <c r="C783" s="119">
        <v>0</v>
      </c>
      <c r="D783" s="119">
        <v>0</v>
      </c>
      <c r="E783" s="119">
        <v>0</v>
      </c>
      <c r="F783" s="119">
        <v>1</v>
      </c>
      <c r="G783" s="119">
        <v>0</v>
      </c>
      <c r="H783" s="119">
        <v>0</v>
      </c>
      <c r="I783" s="119">
        <v>0</v>
      </c>
      <c r="J783" s="119">
        <v>0</v>
      </c>
      <c r="K783" s="119">
        <v>0</v>
      </c>
      <c r="L783" s="119">
        <v>0</v>
      </c>
      <c r="M783" s="119">
        <v>0</v>
      </c>
      <c r="N783" s="119">
        <v>0</v>
      </c>
      <c r="O783" s="119">
        <v>0</v>
      </c>
      <c r="P783" s="119">
        <v>0</v>
      </c>
      <c r="Q783" s="119">
        <v>0</v>
      </c>
      <c r="R783" s="119">
        <v>100</v>
      </c>
      <c r="S783" s="119">
        <v>0</v>
      </c>
      <c r="T783" s="119">
        <v>0</v>
      </c>
      <c r="U783" s="119">
        <v>0</v>
      </c>
      <c r="V783" s="119">
        <v>0</v>
      </c>
      <c r="W783" s="119">
        <v>0</v>
      </c>
      <c r="X783" s="119">
        <v>0</v>
      </c>
      <c r="Y783" s="119">
        <v>0</v>
      </c>
      <c r="Z783" s="119">
        <v>0</v>
      </c>
      <c r="AA783" s="119" t="s">
        <v>56</v>
      </c>
      <c r="AB783" s="119" t="s">
        <v>56</v>
      </c>
      <c r="AC783" s="119" t="s">
        <v>56</v>
      </c>
      <c r="AD783" s="119" t="s">
        <v>439</v>
      </c>
      <c r="AE783" s="119" t="s">
        <v>56</v>
      </c>
      <c r="AF783" s="119" t="s">
        <v>56</v>
      </c>
      <c r="AG783" s="119" t="s">
        <v>56</v>
      </c>
      <c r="AH783" s="119" t="s">
        <v>56</v>
      </c>
      <c r="AI783" s="119" t="s">
        <v>56</v>
      </c>
      <c r="AJ783" s="119" t="s">
        <v>56</v>
      </c>
      <c r="AK783" s="119" t="s">
        <v>56</v>
      </c>
      <c r="AL783" s="119" t="s">
        <v>56</v>
      </c>
      <c r="AM783" s="119">
        <v>0</v>
      </c>
      <c r="AN783" s="119">
        <v>0</v>
      </c>
      <c r="AO783" s="119">
        <v>0</v>
      </c>
      <c r="AP783" s="119">
        <v>0</v>
      </c>
      <c r="AQ783" s="119">
        <v>1</v>
      </c>
      <c r="AR783" s="119">
        <v>0</v>
      </c>
      <c r="AS783" s="119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119">
        <v>0</v>
      </c>
      <c r="AZ783" s="119">
        <v>0</v>
      </c>
      <c r="BA783" s="119">
        <v>0</v>
      </c>
      <c r="BB783" s="119">
        <v>0</v>
      </c>
      <c r="BC783" s="119">
        <v>0</v>
      </c>
      <c r="BD783" s="119">
        <v>0</v>
      </c>
      <c r="BE783" s="119">
        <v>0</v>
      </c>
      <c r="BF783" s="119">
        <v>0</v>
      </c>
      <c r="BG783" s="119">
        <v>0</v>
      </c>
      <c r="BH783" s="119">
        <v>21</v>
      </c>
      <c r="BI783" s="119" t="s">
        <v>55</v>
      </c>
      <c r="BJ783" s="119" t="s">
        <v>55</v>
      </c>
      <c r="BK783" s="119" t="s">
        <v>55</v>
      </c>
      <c r="BL783" s="119">
        <v>0</v>
      </c>
      <c r="BM783" s="119" t="s">
        <v>545</v>
      </c>
    </row>
    <row r="784" spans="1:65" s="119" customFormat="1" ht="11.4" x14ac:dyDescent="0.2">
      <c r="A784" s="119" t="s">
        <v>78</v>
      </c>
      <c r="B784" s="119">
        <v>0</v>
      </c>
      <c r="C784" s="119">
        <v>0</v>
      </c>
      <c r="D784" s="119">
        <v>0</v>
      </c>
      <c r="E784" s="119">
        <v>0</v>
      </c>
      <c r="F784" s="119">
        <v>0</v>
      </c>
      <c r="G784" s="119">
        <v>0</v>
      </c>
      <c r="H784" s="119">
        <v>0</v>
      </c>
      <c r="I784" s="119">
        <v>0</v>
      </c>
      <c r="J784" s="119">
        <v>0</v>
      </c>
      <c r="K784" s="119">
        <v>0</v>
      </c>
      <c r="L784" s="119">
        <v>0</v>
      </c>
      <c r="M784" s="119">
        <v>0</v>
      </c>
      <c r="N784" s="119">
        <v>0</v>
      </c>
      <c r="O784" s="119" t="s">
        <v>55</v>
      </c>
      <c r="P784" s="119" t="s">
        <v>55</v>
      </c>
      <c r="Q784" s="119" t="s">
        <v>55</v>
      </c>
      <c r="R784" s="119" t="s">
        <v>55</v>
      </c>
      <c r="S784" s="119" t="s">
        <v>55</v>
      </c>
      <c r="T784" s="119" t="s">
        <v>55</v>
      </c>
      <c r="U784" s="119" t="s">
        <v>55</v>
      </c>
      <c r="V784" s="119" t="s">
        <v>55</v>
      </c>
      <c r="W784" s="119" t="s">
        <v>55</v>
      </c>
      <c r="X784" s="119" t="s">
        <v>55</v>
      </c>
      <c r="Y784" s="119" t="s">
        <v>55</v>
      </c>
      <c r="Z784" s="119" t="s">
        <v>55</v>
      </c>
      <c r="AA784" s="119" t="s">
        <v>56</v>
      </c>
      <c r="AB784" s="119" t="s">
        <v>56</v>
      </c>
      <c r="AC784" s="119" t="s">
        <v>56</v>
      </c>
      <c r="AD784" s="119" t="s">
        <v>56</v>
      </c>
      <c r="AE784" s="119" t="s">
        <v>56</v>
      </c>
      <c r="AF784" s="119" t="s">
        <v>56</v>
      </c>
      <c r="AG784" s="119" t="s">
        <v>56</v>
      </c>
      <c r="AH784" s="119" t="s">
        <v>56</v>
      </c>
      <c r="AI784" s="119" t="s">
        <v>56</v>
      </c>
      <c r="AJ784" s="119" t="s">
        <v>56</v>
      </c>
      <c r="AK784" s="119" t="s">
        <v>56</v>
      </c>
      <c r="AL784" s="119" t="s">
        <v>56</v>
      </c>
      <c r="AM784" s="119">
        <v>0</v>
      </c>
      <c r="AN784" s="119">
        <v>0</v>
      </c>
      <c r="AO784" s="119">
        <v>0</v>
      </c>
      <c r="AP784" s="119">
        <v>0</v>
      </c>
      <c r="AQ784" s="119">
        <v>0</v>
      </c>
      <c r="AR784" s="119">
        <v>0</v>
      </c>
      <c r="AS784" s="119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119">
        <v>0</v>
      </c>
      <c r="AZ784" s="119">
        <v>0</v>
      </c>
      <c r="BA784" s="119">
        <v>0</v>
      </c>
      <c r="BB784" s="119">
        <v>0</v>
      </c>
      <c r="BC784" s="119">
        <v>0</v>
      </c>
      <c r="BD784" s="119">
        <v>0</v>
      </c>
      <c r="BE784" s="119">
        <v>0</v>
      </c>
      <c r="BF784" s="119">
        <v>0</v>
      </c>
      <c r="BG784" s="119">
        <v>0</v>
      </c>
      <c r="BH784" s="119" t="s">
        <v>55</v>
      </c>
      <c r="BI784" s="119" t="s">
        <v>55</v>
      </c>
      <c r="BJ784" s="119" t="s">
        <v>55</v>
      </c>
      <c r="BK784" s="119" t="s">
        <v>55</v>
      </c>
      <c r="BL784" s="119">
        <v>0</v>
      </c>
      <c r="BM784" s="119" t="s">
        <v>544</v>
      </c>
    </row>
    <row r="785" spans="1:65" s="119" customFormat="1" ht="11.4" x14ac:dyDescent="0.2">
      <c r="A785" s="119" t="s">
        <v>78</v>
      </c>
      <c r="B785" s="119">
        <v>0</v>
      </c>
      <c r="C785" s="119">
        <v>0</v>
      </c>
      <c r="D785" s="119">
        <v>0</v>
      </c>
      <c r="E785" s="119">
        <v>0</v>
      </c>
      <c r="F785" s="119">
        <v>0</v>
      </c>
      <c r="G785" s="119">
        <v>0</v>
      </c>
      <c r="H785" s="119">
        <v>0</v>
      </c>
      <c r="I785" s="119">
        <v>0</v>
      </c>
      <c r="J785" s="119">
        <v>0</v>
      </c>
      <c r="K785" s="119">
        <v>0</v>
      </c>
      <c r="L785" s="119">
        <v>0</v>
      </c>
      <c r="M785" s="119">
        <v>0</v>
      </c>
      <c r="N785" s="119">
        <v>0</v>
      </c>
      <c r="O785" s="119" t="s">
        <v>55</v>
      </c>
      <c r="P785" s="119" t="s">
        <v>55</v>
      </c>
      <c r="Q785" s="119" t="s">
        <v>55</v>
      </c>
      <c r="R785" s="119" t="s">
        <v>55</v>
      </c>
      <c r="S785" s="119" t="s">
        <v>55</v>
      </c>
      <c r="T785" s="119" t="s">
        <v>55</v>
      </c>
      <c r="U785" s="119" t="s">
        <v>55</v>
      </c>
      <c r="V785" s="119" t="s">
        <v>55</v>
      </c>
      <c r="W785" s="119" t="s">
        <v>55</v>
      </c>
      <c r="X785" s="119" t="s">
        <v>55</v>
      </c>
      <c r="Y785" s="119" t="s">
        <v>55</v>
      </c>
      <c r="Z785" s="119" t="s">
        <v>55</v>
      </c>
      <c r="AA785" s="119" t="s">
        <v>56</v>
      </c>
      <c r="AB785" s="119" t="s">
        <v>56</v>
      </c>
      <c r="AC785" s="119" t="s">
        <v>56</v>
      </c>
      <c r="AD785" s="119" t="s">
        <v>56</v>
      </c>
      <c r="AE785" s="119" t="s">
        <v>56</v>
      </c>
      <c r="AF785" s="119" t="s">
        <v>56</v>
      </c>
      <c r="AG785" s="119" t="s">
        <v>56</v>
      </c>
      <c r="AH785" s="119" t="s">
        <v>56</v>
      </c>
      <c r="AI785" s="119" t="s">
        <v>56</v>
      </c>
      <c r="AJ785" s="119" t="s">
        <v>56</v>
      </c>
      <c r="AK785" s="119" t="s">
        <v>56</v>
      </c>
      <c r="AL785" s="119" t="s">
        <v>56</v>
      </c>
      <c r="AM785" s="119">
        <v>0</v>
      </c>
      <c r="AN785" s="119">
        <v>0</v>
      </c>
      <c r="AO785" s="119">
        <v>0</v>
      </c>
      <c r="AP785" s="119">
        <v>0</v>
      </c>
      <c r="AQ785" s="119">
        <v>0</v>
      </c>
      <c r="AR785" s="119">
        <v>0</v>
      </c>
      <c r="AS785" s="119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119">
        <v>0</v>
      </c>
      <c r="AZ785" s="119">
        <v>0</v>
      </c>
      <c r="BA785" s="119">
        <v>0</v>
      </c>
      <c r="BB785" s="119">
        <v>0</v>
      </c>
      <c r="BC785" s="119">
        <v>0</v>
      </c>
      <c r="BD785" s="119">
        <v>0</v>
      </c>
      <c r="BE785" s="119">
        <v>0</v>
      </c>
      <c r="BF785" s="119">
        <v>0</v>
      </c>
      <c r="BG785" s="119">
        <v>0</v>
      </c>
      <c r="BH785" s="119" t="s">
        <v>55</v>
      </c>
      <c r="BI785" s="119" t="s">
        <v>55</v>
      </c>
      <c r="BJ785" s="119" t="s">
        <v>55</v>
      </c>
      <c r="BK785" s="119" t="s">
        <v>55</v>
      </c>
      <c r="BL785" s="119">
        <v>0</v>
      </c>
      <c r="BM785" s="119" t="s">
        <v>545</v>
      </c>
    </row>
    <row r="786" spans="1:65" s="119" customFormat="1" ht="11.4" x14ac:dyDescent="0.2">
      <c r="A786" s="119" t="s">
        <v>80</v>
      </c>
      <c r="B786" s="119">
        <v>0</v>
      </c>
      <c r="C786" s="119">
        <v>0</v>
      </c>
      <c r="D786" s="119">
        <v>0</v>
      </c>
      <c r="E786" s="119">
        <v>0</v>
      </c>
      <c r="F786" s="119">
        <v>0</v>
      </c>
      <c r="G786" s="119">
        <v>0</v>
      </c>
      <c r="H786" s="119">
        <v>0</v>
      </c>
      <c r="I786" s="119">
        <v>0</v>
      </c>
      <c r="J786" s="119">
        <v>0</v>
      </c>
      <c r="K786" s="119">
        <v>0</v>
      </c>
      <c r="L786" s="119">
        <v>0</v>
      </c>
      <c r="M786" s="119">
        <v>0</v>
      </c>
      <c r="N786" s="119">
        <v>0</v>
      </c>
      <c r="O786" s="119" t="s">
        <v>55</v>
      </c>
      <c r="P786" s="119" t="s">
        <v>55</v>
      </c>
      <c r="Q786" s="119" t="s">
        <v>55</v>
      </c>
      <c r="R786" s="119" t="s">
        <v>55</v>
      </c>
      <c r="S786" s="119" t="s">
        <v>55</v>
      </c>
      <c r="T786" s="119" t="s">
        <v>55</v>
      </c>
      <c r="U786" s="119" t="s">
        <v>55</v>
      </c>
      <c r="V786" s="119" t="s">
        <v>55</v>
      </c>
      <c r="W786" s="119" t="s">
        <v>55</v>
      </c>
      <c r="X786" s="119" t="s">
        <v>55</v>
      </c>
      <c r="Y786" s="119" t="s">
        <v>55</v>
      </c>
      <c r="Z786" s="119" t="s">
        <v>55</v>
      </c>
      <c r="AA786" s="119" t="s">
        <v>56</v>
      </c>
      <c r="AB786" s="119" t="s">
        <v>56</v>
      </c>
      <c r="AC786" s="119" t="s">
        <v>56</v>
      </c>
      <c r="AD786" s="119" t="s">
        <v>56</v>
      </c>
      <c r="AE786" s="119" t="s">
        <v>56</v>
      </c>
      <c r="AF786" s="119" t="s">
        <v>56</v>
      </c>
      <c r="AG786" s="119" t="s">
        <v>56</v>
      </c>
      <c r="AH786" s="119" t="s">
        <v>56</v>
      </c>
      <c r="AI786" s="119" t="s">
        <v>56</v>
      </c>
      <c r="AJ786" s="119" t="s">
        <v>56</v>
      </c>
      <c r="AK786" s="119" t="s">
        <v>56</v>
      </c>
      <c r="AL786" s="119" t="s">
        <v>56</v>
      </c>
      <c r="AM786" s="119">
        <v>0</v>
      </c>
      <c r="AN786" s="119">
        <v>0</v>
      </c>
      <c r="AO786" s="119">
        <v>0</v>
      </c>
      <c r="AP786" s="119">
        <v>0</v>
      </c>
      <c r="AQ786" s="119">
        <v>0</v>
      </c>
      <c r="AR786" s="119">
        <v>0</v>
      </c>
      <c r="AS786" s="119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119">
        <v>0</v>
      </c>
      <c r="AZ786" s="119">
        <v>0</v>
      </c>
      <c r="BA786" s="119">
        <v>0</v>
      </c>
      <c r="BB786" s="119">
        <v>0</v>
      </c>
      <c r="BC786" s="119">
        <v>0</v>
      </c>
      <c r="BD786" s="119">
        <v>0</v>
      </c>
      <c r="BE786" s="119">
        <v>0</v>
      </c>
      <c r="BF786" s="119">
        <v>0</v>
      </c>
      <c r="BG786" s="119">
        <v>0</v>
      </c>
      <c r="BH786" s="119" t="s">
        <v>55</v>
      </c>
      <c r="BI786" s="119" t="s">
        <v>55</v>
      </c>
      <c r="BJ786" s="119" t="s">
        <v>55</v>
      </c>
      <c r="BK786" s="119" t="s">
        <v>55</v>
      </c>
      <c r="BL786" s="119">
        <v>0</v>
      </c>
      <c r="BM786" s="119" t="s">
        <v>544</v>
      </c>
    </row>
    <row r="787" spans="1:65" s="119" customFormat="1" ht="11.4" x14ac:dyDescent="0.2">
      <c r="A787" s="119" t="s">
        <v>80</v>
      </c>
      <c r="B787" s="119">
        <v>1</v>
      </c>
      <c r="C787" s="119">
        <v>0</v>
      </c>
      <c r="D787" s="119">
        <v>1</v>
      </c>
      <c r="E787" s="119">
        <v>0</v>
      </c>
      <c r="F787" s="119">
        <v>0</v>
      </c>
      <c r="G787" s="119">
        <v>0</v>
      </c>
      <c r="H787" s="119">
        <v>0</v>
      </c>
      <c r="I787" s="119">
        <v>0</v>
      </c>
      <c r="J787" s="119">
        <v>0</v>
      </c>
      <c r="K787" s="119">
        <v>0</v>
      </c>
      <c r="L787" s="119">
        <v>0</v>
      </c>
      <c r="M787" s="119">
        <v>0</v>
      </c>
      <c r="N787" s="119">
        <v>0</v>
      </c>
      <c r="O787" s="119">
        <v>0</v>
      </c>
      <c r="P787" s="119">
        <v>100</v>
      </c>
      <c r="Q787" s="119">
        <v>0</v>
      </c>
      <c r="R787" s="119">
        <v>0</v>
      </c>
      <c r="S787" s="119">
        <v>0</v>
      </c>
      <c r="T787" s="119">
        <v>0</v>
      </c>
      <c r="U787" s="119">
        <v>0</v>
      </c>
      <c r="V787" s="119">
        <v>0</v>
      </c>
      <c r="W787" s="119">
        <v>0</v>
      </c>
      <c r="X787" s="119">
        <v>0</v>
      </c>
      <c r="Y787" s="119">
        <v>0</v>
      </c>
      <c r="Z787" s="119">
        <v>0</v>
      </c>
      <c r="AA787" s="119" t="s">
        <v>56</v>
      </c>
      <c r="AB787" s="119" t="s">
        <v>436</v>
      </c>
      <c r="AC787" s="119" t="s">
        <v>56</v>
      </c>
      <c r="AD787" s="119" t="s">
        <v>56</v>
      </c>
      <c r="AE787" s="119" t="s">
        <v>56</v>
      </c>
      <c r="AF787" s="119" t="s">
        <v>56</v>
      </c>
      <c r="AG787" s="119" t="s">
        <v>56</v>
      </c>
      <c r="AH787" s="119" t="s">
        <v>56</v>
      </c>
      <c r="AI787" s="119" t="s">
        <v>56</v>
      </c>
      <c r="AJ787" s="119" t="s">
        <v>56</v>
      </c>
      <c r="AK787" s="119" t="s">
        <v>56</v>
      </c>
      <c r="AL787" s="119" t="s">
        <v>56</v>
      </c>
      <c r="AM787" s="119">
        <v>0</v>
      </c>
      <c r="AN787" s="119">
        <v>0</v>
      </c>
      <c r="AO787" s="119">
        <v>0</v>
      </c>
      <c r="AP787" s="119">
        <v>0</v>
      </c>
      <c r="AQ787" s="119">
        <v>1</v>
      </c>
      <c r="AR787" s="119">
        <v>0</v>
      </c>
      <c r="AS787" s="119">
        <v>0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119">
        <v>0</v>
      </c>
      <c r="AZ787" s="119">
        <v>0</v>
      </c>
      <c r="BA787" s="119">
        <v>0</v>
      </c>
      <c r="BB787" s="119">
        <v>0</v>
      </c>
      <c r="BC787" s="119">
        <v>0</v>
      </c>
      <c r="BD787" s="119">
        <v>0</v>
      </c>
      <c r="BE787" s="119">
        <v>0</v>
      </c>
      <c r="BF787" s="119">
        <v>0</v>
      </c>
      <c r="BG787" s="119">
        <v>0</v>
      </c>
      <c r="BH787" s="119">
        <v>23.8</v>
      </c>
      <c r="BI787" s="119" t="s">
        <v>55</v>
      </c>
      <c r="BJ787" s="119" t="s">
        <v>55</v>
      </c>
      <c r="BK787" s="119" t="s">
        <v>55</v>
      </c>
      <c r="BL787" s="119">
        <v>0</v>
      </c>
      <c r="BM787" s="119" t="s">
        <v>545</v>
      </c>
    </row>
    <row r="788" spans="1:65" s="119" customFormat="1" ht="11.4" x14ac:dyDescent="0.2">
      <c r="A788" s="119" t="s">
        <v>81</v>
      </c>
      <c r="B788" s="119">
        <v>0</v>
      </c>
      <c r="C788" s="119">
        <v>0</v>
      </c>
      <c r="D788" s="119">
        <v>0</v>
      </c>
      <c r="E788" s="119">
        <v>0</v>
      </c>
      <c r="F788" s="119">
        <v>0</v>
      </c>
      <c r="G788" s="119">
        <v>0</v>
      </c>
      <c r="H788" s="119">
        <v>0</v>
      </c>
      <c r="I788" s="119">
        <v>0</v>
      </c>
      <c r="J788" s="119">
        <v>0</v>
      </c>
      <c r="K788" s="119">
        <v>0</v>
      </c>
      <c r="L788" s="119">
        <v>0</v>
      </c>
      <c r="M788" s="119">
        <v>0</v>
      </c>
      <c r="N788" s="119">
        <v>0</v>
      </c>
      <c r="O788" s="119" t="s">
        <v>55</v>
      </c>
      <c r="P788" s="119" t="s">
        <v>55</v>
      </c>
      <c r="Q788" s="119" t="s">
        <v>55</v>
      </c>
      <c r="R788" s="119" t="s">
        <v>55</v>
      </c>
      <c r="S788" s="119" t="s">
        <v>55</v>
      </c>
      <c r="T788" s="119" t="s">
        <v>55</v>
      </c>
      <c r="U788" s="119" t="s">
        <v>55</v>
      </c>
      <c r="V788" s="119" t="s">
        <v>55</v>
      </c>
      <c r="W788" s="119" t="s">
        <v>55</v>
      </c>
      <c r="X788" s="119" t="s">
        <v>55</v>
      </c>
      <c r="Y788" s="119" t="s">
        <v>55</v>
      </c>
      <c r="Z788" s="119" t="s">
        <v>55</v>
      </c>
      <c r="AA788" s="119" t="s">
        <v>56</v>
      </c>
      <c r="AB788" s="119" t="s">
        <v>56</v>
      </c>
      <c r="AC788" s="119" t="s">
        <v>56</v>
      </c>
      <c r="AD788" s="119" t="s">
        <v>56</v>
      </c>
      <c r="AE788" s="119" t="s">
        <v>56</v>
      </c>
      <c r="AF788" s="119" t="s">
        <v>56</v>
      </c>
      <c r="AG788" s="119" t="s">
        <v>56</v>
      </c>
      <c r="AH788" s="119" t="s">
        <v>56</v>
      </c>
      <c r="AI788" s="119" t="s">
        <v>56</v>
      </c>
      <c r="AJ788" s="119" t="s">
        <v>56</v>
      </c>
      <c r="AK788" s="119" t="s">
        <v>56</v>
      </c>
      <c r="AL788" s="119" t="s">
        <v>56</v>
      </c>
      <c r="AM788" s="119">
        <v>0</v>
      </c>
      <c r="AN788" s="119">
        <v>0</v>
      </c>
      <c r="AO788" s="119">
        <v>0</v>
      </c>
      <c r="AP788" s="119">
        <v>0</v>
      </c>
      <c r="AQ788" s="119">
        <v>0</v>
      </c>
      <c r="AR788" s="119">
        <v>0</v>
      </c>
      <c r="AS788" s="119">
        <v>0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119">
        <v>0</v>
      </c>
      <c r="AZ788" s="119">
        <v>0</v>
      </c>
      <c r="BA788" s="119">
        <v>0</v>
      </c>
      <c r="BB788" s="119">
        <v>0</v>
      </c>
      <c r="BC788" s="119">
        <v>0</v>
      </c>
      <c r="BD788" s="119">
        <v>0</v>
      </c>
      <c r="BE788" s="119">
        <v>0</v>
      </c>
      <c r="BF788" s="119">
        <v>0</v>
      </c>
      <c r="BG788" s="119">
        <v>0</v>
      </c>
      <c r="BH788" s="119" t="s">
        <v>55</v>
      </c>
      <c r="BI788" s="119" t="s">
        <v>55</v>
      </c>
      <c r="BJ788" s="119" t="s">
        <v>55</v>
      </c>
      <c r="BK788" s="119" t="s">
        <v>55</v>
      </c>
      <c r="BL788" s="119">
        <v>0</v>
      </c>
      <c r="BM788" s="119" t="s">
        <v>544</v>
      </c>
    </row>
    <row r="789" spans="1:65" s="119" customFormat="1" ht="11.4" x14ac:dyDescent="0.2">
      <c r="A789" s="119" t="s">
        <v>81</v>
      </c>
      <c r="B789" s="119">
        <v>0</v>
      </c>
      <c r="C789" s="119">
        <v>0</v>
      </c>
      <c r="D789" s="119">
        <v>0</v>
      </c>
      <c r="E789" s="119">
        <v>0</v>
      </c>
      <c r="F789" s="119">
        <v>0</v>
      </c>
      <c r="G789" s="119">
        <v>0</v>
      </c>
      <c r="H789" s="119">
        <v>0</v>
      </c>
      <c r="I789" s="119">
        <v>0</v>
      </c>
      <c r="J789" s="119">
        <v>0</v>
      </c>
      <c r="K789" s="119">
        <v>0</v>
      </c>
      <c r="L789" s="119">
        <v>0</v>
      </c>
      <c r="M789" s="119">
        <v>0</v>
      </c>
      <c r="N789" s="119">
        <v>0</v>
      </c>
      <c r="O789" s="119" t="s">
        <v>55</v>
      </c>
      <c r="P789" s="119" t="s">
        <v>55</v>
      </c>
      <c r="Q789" s="119" t="s">
        <v>55</v>
      </c>
      <c r="R789" s="119" t="s">
        <v>55</v>
      </c>
      <c r="S789" s="119" t="s">
        <v>55</v>
      </c>
      <c r="T789" s="119" t="s">
        <v>55</v>
      </c>
      <c r="U789" s="119" t="s">
        <v>55</v>
      </c>
      <c r="V789" s="119" t="s">
        <v>55</v>
      </c>
      <c r="W789" s="119" t="s">
        <v>55</v>
      </c>
      <c r="X789" s="119" t="s">
        <v>55</v>
      </c>
      <c r="Y789" s="119" t="s">
        <v>55</v>
      </c>
      <c r="Z789" s="119" t="s">
        <v>55</v>
      </c>
      <c r="AA789" s="119" t="s">
        <v>56</v>
      </c>
      <c r="AB789" s="119" t="s">
        <v>56</v>
      </c>
      <c r="AC789" s="119" t="s">
        <v>56</v>
      </c>
      <c r="AD789" s="119" t="s">
        <v>56</v>
      </c>
      <c r="AE789" s="119" t="s">
        <v>56</v>
      </c>
      <c r="AF789" s="119" t="s">
        <v>56</v>
      </c>
      <c r="AG789" s="119" t="s">
        <v>56</v>
      </c>
      <c r="AH789" s="119" t="s">
        <v>56</v>
      </c>
      <c r="AI789" s="119" t="s">
        <v>56</v>
      </c>
      <c r="AJ789" s="119" t="s">
        <v>56</v>
      </c>
      <c r="AK789" s="119" t="s">
        <v>56</v>
      </c>
      <c r="AL789" s="119" t="s">
        <v>56</v>
      </c>
      <c r="AM789" s="119">
        <v>0</v>
      </c>
      <c r="AN789" s="119">
        <v>0</v>
      </c>
      <c r="AO789" s="119">
        <v>0</v>
      </c>
      <c r="AP789" s="119">
        <v>0</v>
      </c>
      <c r="AQ789" s="119">
        <v>0</v>
      </c>
      <c r="AR789" s="119">
        <v>0</v>
      </c>
      <c r="AS789" s="119">
        <v>0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119">
        <v>0</v>
      </c>
      <c r="AZ789" s="119">
        <v>0</v>
      </c>
      <c r="BA789" s="119">
        <v>0</v>
      </c>
      <c r="BB789" s="119">
        <v>0</v>
      </c>
      <c r="BC789" s="119">
        <v>0</v>
      </c>
      <c r="BD789" s="119">
        <v>0</v>
      </c>
      <c r="BE789" s="119">
        <v>0</v>
      </c>
      <c r="BF789" s="119">
        <v>0</v>
      </c>
      <c r="BG789" s="119">
        <v>0</v>
      </c>
      <c r="BH789" s="119" t="s">
        <v>55</v>
      </c>
      <c r="BI789" s="119" t="s">
        <v>55</v>
      </c>
      <c r="BJ789" s="119" t="s">
        <v>55</v>
      </c>
      <c r="BK789" s="119" t="s">
        <v>55</v>
      </c>
      <c r="BL789" s="119">
        <v>0</v>
      </c>
      <c r="BM789" s="119" t="s">
        <v>545</v>
      </c>
    </row>
    <row r="790" spans="1:65" s="119" customFormat="1" ht="11.4" x14ac:dyDescent="0.2">
      <c r="A790" s="119" t="s">
        <v>82</v>
      </c>
      <c r="B790" s="119">
        <v>1</v>
      </c>
      <c r="C790" s="119">
        <v>0</v>
      </c>
      <c r="D790" s="119">
        <v>1</v>
      </c>
      <c r="E790" s="119">
        <v>0</v>
      </c>
      <c r="F790" s="119">
        <v>0</v>
      </c>
      <c r="G790" s="119">
        <v>0</v>
      </c>
      <c r="H790" s="119">
        <v>0</v>
      </c>
      <c r="I790" s="119">
        <v>0</v>
      </c>
      <c r="J790" s="119">
        <v>0</v>
      </c>
      <c r="K790" s="119">
        <v>0</v>
      </c>
      <c r="L790" s="119">
        <v>0</v>
      </c>
      <c r="M790" s="119">
        <v>0</v>
      </c>
      <c r="N790" s="119">
        <v>0</v>
      </c>
      <c r="O790" s="119">
        <v>0</v>
      </c>
      <c r="P790" s="119">
        <v>100</v>
      </c>
      <c r="Q790" s="119">
        <v>0</v>
      </c>
      <c r="R790" s="119">
        <v>0</v>
      </c>
      <c r="S790" s="119">
        <v>0</v>
      </c>
      <c r="T790" s="119">
        <v>0</v>
      </c>
      <c r="U790" s="119">
        <v>0</v>
      </c>
      <c r="V790" s="119">
        <v>0</v>
      </c>
      <c r="W790" s="119">
        <v>0</v>
      </c>
      <c r="X790" s="119">
        <v>0</v>
      </c>
      <c r="Y790" s="119">
        <v>0</v>
      </c>
      <c r="Z790" s="119">
        <v>0</v>
      </c>
      <c r="AA790" s="119" t="s">
        <v>56</v>
      </c>
      <c r="AB790" s="119" t="s">
        <v>452</v>
      </c>
      <c r="AC790" s="119" t="s">
        <v>56</v>
      </c>
      <c r="AD790" s="119" t="s">
        <v>56</v>
      </c>
      <c r="AE790" s="119" t="s">
        <v>56</v>
      </c>
      <c r="AF790" s="119" t="s">
        <v>56</v>
      </c>
      <c r="AG790" s="119" t="s">
        <v>56</v>
      </c>
      <c r="AH790" s="119" t="s">
        <v>56</v>
      </c>
      <c r="AI790" s="119" t="s">
        <v>56</v>
      </c>
      <c r="AJ790" s="119" t="s">
        <v>56</v>
      </c>
      <c r="AK790" s="119" t="s">
        <v>56</v>
      </c>
      <c r="AL790" s="119" t="s">
        <v>56</v>
      </c>
      <c r="AM790" s="119">
        <v>0</v>
      </c>
      <c r="AN790" s="119">
        <v>0</v>
      </c>
      <c r="AO790" s="119">
        <v>0</v>
      </c>
      <c r="AP790" s="119">
        <v>0</v>
      </c>
      <c r="AQ790" s="119">
        <v>1</v>
      </c>
      <c r="AR790" s="119">
        <v>0</v>
      </c>
      <c r="AS790" s="119">
        <v>0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119">
        <v>0</v>
      </c>
      <c r="AZ790" s="119">
        <v>0</v>
      </c>
      <c r="BA790" s="119">
        <v>0</v>
      </c>
      <c r="BB790" s="119">
        <v>0</v>
      </c>
      <c r="BC790" s="119">
        <v>0</v>
      </c>
      <c r="BD790" s="119">
        <v>0</v>
      </c>
      <c r="BE790" s="119">
        <v>0</v>
      </c>
      <c r="BF790" s="119">
        <v>0</v>
      </c>
      <c r="BG790" s="119">
        <v>0</v>
      </c>
      <c r="BH790" s="119">
        <v>24.2</v>
      </c>
      <c r="BI790" s="119" t="s">
        <v>55</v>
      </c>
      <c r="BJ790" s="119" t="s">
        <v>55</v>
      </c>
      <c r="BK790" s="119" t="s">
        <v>55</v>
      </c>
      <c r="BL790" s="119">
        <v>0</v>
      </c>
      <c r="BM790" s="119" t="s">
        <v>544</v>
      </c>
    </row>
    <row r="791" spans="1:65" s="119" customFormat="1" ht="11.4" x14ac:dyDescent="0.2">
      <c r="A791" s="119" t="s">
        <v>82</v>
      </c>
      <c r="B791" s="119">
        <v>1</v>
      </c>
      <c r="C791" s="119">
        <v>0</v>
      </c>
      <c r="D791" s="119">
        <v>1</v>
      </c>
      <c r="E791" s="119">
        <v>0</v>
      </c>
      <c r="F791" s="119">
        <v>0</v>
      </c>
      <c r="G791" s="119">
        <v>0</v>
      </c>
      <c r="H791" s="119">
        <v>0</v>
      </c>
      <c r="I791" s="119">
        <v>0</v>
      </c>
      <c r="J791" s="119">
        <v>0</v>
      </c>
      <c r="K791" s="119">
        <v>0</v>
      </c>
      <c r="L791" s="119">
        <v>0</v>
      </c>
      <c r="M791" s="119">
        <v>0</v>
      </c>
      <c r="N791" s="119">
        <v>0</v>
      </c>
      <c r="O791" s="119">
        <v>0</v>
      </c>
      <c r="P791" s="119">
        <v>100</v>
      </c>
      <c r="Q791" s="119">
        <v>0</v>
      </c>
      <c r="R791" s="119">
        <v>0</v>
      </c>
      <c r="S791" s="119">
        <v>0</v>
      </c>
      <c r="T791" s="119">
        <v>0</v>
      </c>
      <c r="U791" s="119">
        <v>0</v>
      </c>
      <c r="V791" s="119">
        <v>0</v>
      </c>
      <c r="W791" s="119">
        <v>0</v>
      </c>
      <c r="X791" s="119">
        <v>0</v>
      </c>
      <c r="Y791" s="119">
        <v>0</v>
      </c>
      <c r="Z791" s="119">
        <v>0</v>
      </c>
      <c r="AA791" s="119" t="s">
        <v>56</v>
      </c>
      <c r="AB791" s="119" t="s">
        <v>159</v>
      </c>
      <c r="AC791" s="119" t="s">
        <v>56</v>
      </c>
      <c r="AD791" s="119" t="s">
        <v>56</v>
      </c>
      <c r="AE791" s="119" t="s">
        <v>56</v>
      </c>
      <c r="AF791" s="119" t="s">
        <v>56</v>
      </c>
      <c r="AG791" s="119" t="s">
        <v>56</v>
      </c>
      <c r="AH791" s="119" t="s">
        <v>56</v>
      </c>
      <c r="AI791" s="119" t="s">
        <v>56</v>
      </c>
      <c r="AJ791" s="119" t="s">
        <v>56</v>
      </c>
      <c r="AK791" s="119" t="s">
        <v>56</v>
      </c>
      <c r="AL791" s="119" t="s">
        <v>56</v>
      </c>
      <c r="AM791" s="119">
        <v>0</v>
      </c>
      <c r="AN791" s="119">
        <v>0</v>
      </c>
      <c r="AO791" s="119">
        <v>0</v>
      </c>
      <c r="AP791" s="119">
        <v>0</v>
      </c>
      <c r="AQ791" s="119">
        <v>1</v>
      </c>
      <c r="AR791" s="119">
        <v>0</v>
      </c>
      <c r="AS791" s="119">
        <v>0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119">
        <v>0</v>
      </c>
      <c r="AZ791" s="119">
        <v>0</v>
      </c>
      <c r="BA791" s="119">
        <v>0</v>
      </c>
      <c r="BB791" s="119">
        <v>0</v>
      </c>
      <c r="BC791" s="119">
        <v>0</v>
      </c>
      <c r="BD791" s="119">
        <v>0</v>
      </c>
      <c r="BE791" s="119">
        <v>0</v>
      </c>
      <c r="BF791" s="119">
        <v>0</v>
      </c>
      <c r="BG791" s="119">
        <v>0</v>
      </c>
      <c r="BH791" s="119">
        <v>21.1</v>
      </c>
      <c r="BI791" s="119" t="s">
        <v>55</v>
      </c>
      <c r="BJ791" s="119" t="s">
        <v>55</v>
      </c>
      <c r="BK791" s="119" t="s">
        <v>55</v>
      </c>
      <c r="BL791" s="119">
        <v>0</v>
      </c>
      <c r="BM791" s="119" t="s">
        <v>545</v>
      </c>
    </row>
    <row r="792" spans="1:65" s="119" customFormat="1" ht="11.4" x14ac:dyDescent="0.2">
      <c r="A792" s="119" t="s">
        <v>83</v>
      </c>
      <c r="B792" s="119">
        <v>0</v>
      </c>
      <c r="C792" s="119">
        <v>0</v>
      </c>
      <c r="D792" s="119">
        <v>0</v>
      </c>
      <c r="E792" s="119">
        <v>0</v>
      </c>
      <c r="F792" s="119">
        <v>0</v>
      </c>
      <c r="G792" s="119">
        <v>0</v>
      </c>
      <c r="H792" s="119">
        <v>0</v>
      </c>
      <c r="I792" s="119">
        <v>0</v>
      </c>
      <c r="J792" s="119">
        <v>0</v>
      </c>
      <c r="K792" s="119">
        <v>0</v>
      </c>
      <c r="L792" s="119">
        <v>0</v>
      </c>
      <c r="M792" s="119">
        <v>0</v>
      </c>
      <c r="N792" s="119">
        <v>0</v>
      </c>
      <c r="O792" s="119" t="s">
        <v>55</v>
      </c>
      <c r="P792" s="119" t="s">
        <v>55</v>
      </c>
      <c r="Q792" s="119" t="s">
        <v>55</v>
      </c>
      <c r="R792" s="119" t="s">
        <v>55</v>
      </c>
      <c r="S792" s="119" t="s">
        <v>55</v>
      </c>
      <c r="T792" s="119" t="s">
        <v>55</v>
      </c>
      <c r="U792" s="119" t="s">
        <v>55</v>
      </c>
      <c r="V792" s="119" t="s">
        <v>55</v>
      </c>
      <c r="W792" s="119" t="s">
        <v>55</v>
      </c>
      <c r="X792" s="119" t="s">
        <v>55</v>
      </c>
      <c r="Y792" s="119" t="s">
        <v>55</v>
      </c>
      <c r="Z792" s="119" t="s">
        <v>55</v>
      </c>
      <c r="AA792" s="119" t="s">
        <v>56</v>
      </c>
      <c r="AB792" s="119" t="s">
        <v>56</v>
      </c>
      <c r="AC792" s="119" t="s">
        <v>56</v>
      </c>
      <c r="AD792" s="119" t="s">
        <v>56</v>
      </c>
      <c r="AE792" s="119" t="s">
        <v>56</v>
      </c>
      <c r="AF792" s="119" t="s">
        <v>56</v>
      </c>
      <c r="AG792" s="119" t="s">
        <v>56</v>
      </c>
      <c r="AH792" s="119" t="s">
        <v>56</v>
      </c>
      <c r="AI792" s="119" t="s">
        <v>56</v>
      </c>
      <c r="AJ792" s="119" t="s">
        <v>56</v>
      </c>
      <c r="AK792" s="119" t="s">
        <v>56</v>
      </c>
      <c r="AL792" s="119" t="s">
        <v>56</v>
      </c>
      <c r="AM792" s="119">
        <v>0</v>
      </c>
      <c r="AN792" s="119">
        <v>0</v>
      </c>
      <c r="AO792" s="119">
        <v>0</v>
      </c>
      <c r="AP792" s="119">
        <v>0</v>
      </c>
      <c r="AQ792" s="119">
        <v>0</v>
      </c>
      <c r="AR792" s="119">
        <v>0</v>
      </c>
      <c r="AS792" s="119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119">
        <v>0</v>
      </c>
      <c r="AZ792" s="119">
        <v>0</v>
      </c>
      <c r="BA792" s="119">
        <v>0</v>
      </c>
      <c r="BB792" s="119">
        <v>0</v>
      </c>
      <c r="BC792" s="119">
        <v>0</v>
      </c>
      <c r="BD792" s="119">
        <v>0</v>
      </c>
      <c r="BE792" s="119">
        <v>0</v>
      </c>
      <c r="BF792" s="119">
        <v>0</v>
      </c>
      <c r="BG792" s="119">
        <v>0</v>
      </c>
      <c r="BH792" s="119" t="s">
        <v>55</v>
      </c>
      <c r="BI792" s="119" t="s">
        <v>55</v>
      </c>
      <c r="BJ792" s="119" t="s">
        <v>55</v>
      </c>
      <c r="BK792" s="119" t="s">
        <v>55</v>
      </c>
      <c r="BL792" s="119">
        <v>0</v>
      </c>
      <c r="BM792" s="119" t="s">
        <v>544</v>
      </c>
    </row>
    <row r="793" spans="1:65" s="119" customFormat="1" ht="11.4" x14ac:dyDescent="0.2">
      <c r="A793" s="119" t="s">
        <v>83</v>
      </c>
      <c r="B793" s="119">
        <v>3</v>
      </c>
      <c r="C793" s="119">
        <v>0</v>
      </c>
      <c r="D793" s="119">
        <v>3</v>
      </c>
      <c r="E793" s="119">
        <v>0</v>
      </c>
      <c r="F793" s="119">
        <v>0</v>
      </c>
      <c r="G793" s="119">
        <v>0</v>
      </c>
      <c r="H793" s="119">
        <v>0</v>
      </c>
      <c r="I793" s="119">
        <v>0</v>
      </c>
      <c r="J793" s="119">
        <v>0</v>
      </c>
      <c r="K793" s="119">
        <v>0</v>
      </c>
      <c r="L793" s="119">
        <v>0</v>
      </c>
      <c r="M793" s="119">
        <v>0</v>
      </c>
      <c r="N793" s="119">
        <v>0</v>
      </c>
      <c r="O793" s="119">
        <v>0</v>
      </c>
      <c r="P793" s="119">
        <v>100</v>
      </c>
      <c r="Q793" s="119">
        <v>0</v>
      </c>
      <c r="R793" s="119">
        <v>0</v>
      </c>
      <c r="S793" s="119">
        <v>0</v>
      </c>
      <c r="T793" s="119">
        <v>0</v>
      </c>
      <c r="U793" s="119">
        <v>0</v>
      </c>
      <c r="V793" s="119">
        <v>0</v>
      </c>
      <c r="W793" s="119">
        <v>0</v>
      </c>
      <c r="X793" s="119">
        <v>0</v>
      </c>
      <c r="Y793" s="119">
        <v>0</v>
      </c>
      <c r="Z793" s="119">
        <v>0</v>
      </c>
      <c r="AA793" s="119" t="s">
        <v>56</v>
      </c>
      <c r="AB793" s="119" t="s">
        <v>132</v>
      </c>
      <c r="AC793" s="119" t="s">
        <v>56</v>
      </c>
      <c r="AD793" s="119" t="s">
        <v>56</v>
      </c>
      <c r="AE793" s="119" t="s">
        <v>56</v>
      </c>
      <c r="AF793" s="119" t="s">
        <v>56</v>
      </c>
      <c r="AG793" s="119" t="s">
        <v>56</v>
      </c>
      <c r="AH793" s="119" t="s">
        <v>56</v>
      </c>
      <c r="AI793" s="119" t="s">
        <v>56</v>
      </c>
      <c r="AJ793" s="119" t="s">
        <v>56</v>
      </c>
      <c r="AK793" s="119" t="s">
        <v>56</v>
      </c>
      <c r="AL793" s="119" t="s">
        <v>56</v>
      </c>
      <c r="AM793" s="119">
        <v>0</v>
      </c>
      <c r="AN793" s="119">
        <v>0</v>
      </c>
      <c r="AO793" s="119">
        <v>1</v>
      </c>
      <c r="AP793" s="119">
        <v>1</v>
      </c>
      <c r="AQ793" s="119">
        <v>0</v>
      </c>
      <c r="AR793" s="119">
        <v>1</v>
      </c>
      <c r="AS793" s="119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119">
        <v>0</v>
      </c>
      <c r="AZ793" s="119">
        <v>0</v>
      </c>
      <c r="BA793" s="119">
        <v>0</v>
      </c>
      <c r="BB793" s="119">
        <v>0</v>
      </c>
      <c r="BC793" s="119">
        <v>0</v>
      </c>
      <c r="BD793" s="119">
        <v>0</v>
      </c>
      <c r="BE793" s="119">
        <v>0</v>
      </c>
      <c r="BF793" s="119">
        <v>0</v>
      </c>
      <c r="BG793" s="119">
        <v>0</v>
      </c>
      <c r="BH793" s="119">
        <v>20.100000000000001</v>
      </c>
      <c r="BI793" s="119" t="s">
        <v>55</v>
      </c>
      <c r="BJ793" s="119" t="s">
        <v>55</v>
      </c>
      <c r="BK793" s="119" t="s">
        <v>55</v>
      </c>
      <c r="BL793" s="119">
        <v>0</v>
      </c>
      <c r="BM793" s="119" t="s">
        <v>545</v>
      </c>
    </row>
    <row r="794" spans="1:65" s="119" customFormat="1" ht="11.4" x14ac:dyDescent="0.2">
      <c r="A794" s="119" t="s">
        <v>85</v>
      </c>
      <c r="B794" s="119">
        <v>1</v>
      </c>
      <c r="C794" s="119">
        <v>1</v>
      </c>
      <c r="D794" s="119">
        <v>0</v>
      </c>
      <c r="E794" s="119">
        <v>0</v>
      </c>
      <c r="F794" s="119">
        <v>0</v>
      </c>
      <c r="G794" s="119">
        <v>0</v>
      </c>
      <c r="H794" s="119">
        <v>0</v>
      </c>
      <c r="I794" s="119">
        <v>0</v>
      </c>
      <c r="J794" s="119">
        <v>0</v>
      </c>
      <c r="K794" s="119">
        <v>0</v>
      </c>
      <c r="L794" s="119">
        <v>0</v>
      </c>
      <c r="M794" s="119">
        <v>0</v>
      </c>
      <c r="N794" s="119">
        <v>0</v>
      </c>
      <c r="O794" s="119">
        <v>100</v>
      </c>
      <c r="P794" s="119">
        <v>0</v>
      </c>
      <c r="Q794" s="119">
        <v>0</v>
      </c>
      <c r="R794" s="119">
        <v>0</v>
      </c>
      <c r="S794" s="119">
        <v>0</v>
      </c>
      <c r="T794" s="119">
        <v>0</v>
      </c>
      <c r="U794" s="119">
        <v>0</v>
      </c>
      <c r="V794" s="119">
        <v>0</v>
      </c>
      <c r="W794" s="119">
        <v>0</v>
      </c>
      <c r="X794" s="119">
        <v>0</v>
      </c>
      <c r="Y794" s="119">
        <v>0</v>
      </c>
      <c r="Z794" s="119">
        <v>0</v>
      </c>
      <c r="AA794" s="119" t="s">
        <v>192</v>
      </c>
      <c r="AB794" s="119" t="s">
        <v>56</v>
      </c>
      <c r="AC794" s="119" t="s">
        <v>56</v>
      </c>
      <c r="AD794" s="119" t="s">
        <v>56</v>
      </c>
      <c r="AE794" s="119" t="s">
        <v>56</v>
      </c>
      <c r="AF794" s="119" t="s">
        <v>56</v>
      </c>
      <c r="AG794" s="119" t="s">
        <v>56</v>
      </c>
      <c r="AH794" s="119" t="s">
        <v>56</v>
      </c>
      <c r="AI794" s="119" t="s">
        <v>56</v>
      </c>
      <c r="AJ794" s="119" t="s">
        <v>56</v>
      </c>
      <c r="AK794" s="119" t="s">
        <v>56</v>
      </c>
      <c r="AL794" s="119" t="s">
        <v>56</v>
      </c>
      <c r="AM794" s="119">
        <v>0</v>
      </c>
      <c r="AN794" s="119">
        <v>0</v>
      </c>
      <c r="AO794" s="119">
        <v>0</v>
      </c>
      <c r="AP794" s="119">
        <v>1</v>
      </c>
      <c r="AQ794" s="119">
        <v>0</v>
      </c>
      <c r="AR794" s="119">
        <v>0</v>
      </c>
      <c r="AS794" s="119">
        <v>0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119">
        <v>0</v>
      </c>
      <c r="AZ794" s="119">
        <v>0</v>
      </c>
      <c r="BA794" s="119">
        <v>0</v>
      </c>
      <c r="BB794" s="119">
        <v>0</v>
      </c>
      <c r="BC794" s="119">
        <v>0</v>
      </c>
      <c r="BD794" s="119">
        <v>0</v>
      </c>
      <c r="BE794" s="119">
        <v>0</v>
      </c>
      <c r="BF794" s="119">
        <v>0</v>
      </c>
      <c r="BG794" s="119">
        <v>0</v>
      </c>
      <c r="BH794" s="119">
        <v>16.8</v>
      </c>
      <c r="BI794" s="119" t="s">
        <v>55</v>
      </c>
      <c r="BJ794" s="119" t="s">
        <v>55</v>
      </c>
      <c r="BK794" s="119" t="s">
        <v>55</v>
      </c>
      <c r="BL794" s="119">
        <v>0</v>
      </c>
      <c r="BM794" s="119" t="s">
        <v>544</v>
      </c>
    </row>
    <row r="795" spans="1:65" s="119" customFormat="1" ht="11.4" x14ac:dyDescent="0.2">
      <c r="A795" s="119" t="s">
        <v>85</v>
      </c>
      <c r="B795" s="119">
        <v>2</v>
      </c>
      <c r="C795" s="119">
        <v>0</v>
      </c>
      <c r="D795" s="119">
        <v>2</v>
      </c>
      <c r="E795" s="119">
        <v>0</v>
      </c>
      <c r="F795" s="119">
        <v>0</v>
      </c>
      <c r="G795" s="119">
        <v>0</v>
      </c>
      <c r="H795" s="119">
        <v>0</v>
      </c>
      <c r="I795" s="119">
        <v>0</v>
      </c>
      <c r="J795" s="119">
        <v>0</v>
      </c>
      <c r="K795" s="119">
        <v>0</v>
      </c>
      <c r="L795" s="119">
        <v>0</v>
      </c>
      <c r="M795" s="119">
        <v>0</v>
      </c>
      <c r="N795" s="119">
        <v>0</v>
      </c>
      <c r="O795" s="119">
        <v>0</v>
      </c>
      <c r="P795" s="119">
        <v>100</v>
      </c>
      <c r="Q795" s="119">
        <v>0</v>
      </c>
      <c r="R795" s="119">
        <v>0</v>
      </c>
      <c r="S795" s="119">
        <v>0</v>
      </c>
      <c r="T795" s="119">
        <v>0</v>
      </c>
      <c r="U795" s="119">
        <v>0</v>
      </c>
      <c r="V795" s="119">
        <v>0</v>
      </c>
      <c r="W795" s="119">
        <v>0</v>
      </c>
      <c r="X795" s="119">
        <v>0</v>
      </c>
      <c r="Y795" s="119">
        <v>0</v>
      </c>
      <c r="Z795" s="119">
        <v>0</v>
      </c>
      <c r="AA795" s="119" t="s">
        <v>56</v>
      </c>
      <c r="AB795" s="119" t="s">
        <v>539</v>
      </c>
      <c r="AC795" s="119" t="s">
        <v>56</v>
      </c>
      <c r="AD795" s="119" t="s">
        <v>56</v>
      </c>
      <c r="AE795" s="119" t="s">
        <v>56</v>
      </c>
      <c r="AF795" s="119" t="s">
        <v>56</v>
      </c>
      <c r="AG795" s="119" t="s">
        <v>56</v>
      </c>
      <c r="AH795" s="119" t="s">
        <v>56</v>
      </c>
      <c r="AI795" s="119" t="s">
        <v>56</v>
      </c>
      <c r="AJ795" s="119" t="s">
        <v>56</v>
      </c>
      <c r="AK795" s="119" t="s">
        <v>56</v>
      </c>
      <c r="AL795" s="119" t="s">
        <v>56</v>
      </c>
      <c r="AM795" s="119">
        <v>0</v>
      </c>
      <c r="AN795" s="119">
        <v>1</v>
      </c>
      <c r="AO795" s="119">
        <v>1</v>
      </c>
      <c r="AP795" s="119">
        <v>0</v>
      </c>
      <c r="AQ795" s="119">
        <v>0</v>
      </c>
      <c r="AR795" s="119">
        <v>0</v>
      </c>
      <c r="AS795" s="119">
        <v>0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119">
        <v>0</v>
      </c>
      <c r="AZ795" s="119">
        <v>0</v>
      </c>
      <c r="BA795" s="119">
        <v>0</v>
      </c>
      <c r="BB795" s="119">
        <v>0</v>
      </c>
      <c r="BC795" s="119">
        <v>0</v>
      </c>
      <c r="BD795" s="119">
        <v>0</v>
      </c>
      <c r="BE795" s="119">
        <v>0</v>
      </c>
      <c r="BF795" s="119">
        <v>0</v>
      </c>
      <c r="BG795" s="119">
        <v>0</v>
      </c>
      <c r="BH795" s="119">
        <v>11.4</v>
      </c>
      <c r="BI795" s="119" t="s">
        <v>55</v>
      </c>
      <c r="BJ795" s="119" t="s">
        <v>55</v>
      </c>
      <c r="BK795" s="119" t="s">
        <v>55</v>
      </c>
      <c r="BL795" s="119">
        <v>0</v>
      </c>
      <c r="BM795" s="119" t="s">
        <v>545</v>
      </c>
    </row>
    <row r="796" spans="1:65" s="119" customFormat="1" ht="11.4" x14ac:dyDescent="0.2">
      <c r="A796" s="119" t="s">
        <v>86</v>
      </c>
      <c r="B796" s="119">
        <v>3</v>
      </c>
      <c r="C796" s="119">
        <v>1</v>
      </c>
      <c r="D796" s="119">
        <v>1</v>
      </c>
      <c r="E796" s="119">
        <v>0</v>
      </c>
      <c r="F796" s="119">
        <v>1</v>
      </c>
      <c r="G796" s="119">
        <v>0</v>
      </c>
      <c r="H796" s="119">
        <v>0</v>
      </c>
      <c r="I796" s="119">
        <v>0</v>
      </c>
      <c r="J796" s="119">
        <v>0</v>
      </c>
      <c r="K796" s="119">
        <v>0</v>
      </c>
      <c r="L796" s="119">
        <v>0</v>
      </c>
      <c r="M796" s="119">
        <v>0</v>
      </c>
      <c r="N796" s="119">
        <v>0</v>
      </c>
      <c r="O796" s="119">
        <v>33.33</v>
      </c>
      <c r="P796" s="119">
        <v>33.33</v>
      </c>
      <c r="Q796" s="119">
        <v>0</v>
      </c>
      <c r="R796" s="119">
        <v>33.33</v>
      </c>
      <c r="S796" s="119">
        <v>0</v>
      </c>
      <c r="T796" s="119">
        <v>0</v>
      </c>
      <c r="U796" s="119">
        <v>0</v>
      </c>
      <c r="V796" s="119">
        <v>0</v>
      </c>
      <c r="W796" s="119">
        <v>0</v>
      </c>
      <c r="X796" s="119">
        <v>0</v>
      </c>
      <c r="Y796" s="119">
        <v>0</v>
      </c>
      <c r="Z796" s="119">
        <v>0</v>
      </c>
      <c r="AA796" s="119" t="s">
        <v>494</v>
      </c>
      <c r="AB796" s="119" t="s">
        <v>451</v>
      </c>
      <c r="AC796" s="119" t="s">
        <v>56</v>
      </c>
      <c r="AD796" s="119" t="s">
        <v>421</v>
      </c>
      <c r="AE796" s="119" t="s">
        <v>56</v>
      </c>
      <c r="AF796" s="119" t="s">
        <v>56</v>
      </c>
      <c r="AG796" s="119" t="s">
        <v>56</v>
      </c>
      <c r="AH796" s="119" t="s">
        <v>56</v>
      </c>
      <c r="AI796" s="119" t="s">
        <v>56</v>
      </c>
      <c r="AJ796" s="119" t="s">
        <v>56</v>
      </c>
      <c r="AK796" s="119" t="s">
        <v>56</v>
      </c>
      <c r="AL796" s="119" t="s">
        <v>56</v>
      </c>
      <c r="AM796" s="119">
        <v>0</v>
      </c>
      <c r="AN796" s="119">
        <v>0</v>
      </c>
      <c r="AO796" s="119">
        <v>1</v>
      </c>
      <c r="AP796" s="119">
        <v>1</v>
      </c>
      <c r="AQ796" s="119">
        <v>0</v>
      </c>
      <c r="AR796" s="119">
        <v>1</v>
      </c>
      <c r="AS796" s="119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119">
        <v>0</v>
      </c>
      <c r="AZ796" s="119">
        <v>0</v>
      </c>
      <c r="BA796" s="119">
        <v>0</v>
      </c>
      <c r="BB796" s="119">
        <v>0</v>
      </c>
      <c r="BC796" s="119">
        <v>0</v>
      </c>
      <c r="BD796" s="119">
        <v>0</v>
      </c>
      <c r="BE796" s="119">
        <v>0</v>
      </c>
      <c r="BF796" s="119">
        <v>0</v>
      </c>
      <c r="BG796" s="119">
        <v>0</v>
      </c>
      <c r="BH796" s="119">
        <v>18.100000000000001</v>
      </c>
      <c r="BI796" s="119" t="s">
        <v>55</v>
      </c>
      <c r="BJ796" s="119" t="s">
        <v>55</v>
      </c>
      <c r="BK796" s="119" t="s">
        <v>55</v>
      </c>
      <c r="BL796" s="119">
        <v>0</v>
      </c>
      <c r="BM796" s="119" t="s">
        <v>544</v>
      </c>
    </row>
    <row r="797" spans="1:65" s="119" customFormat="1" ht="11.4" x14ac:dyDescent="0.2">
      <c r="A797" s="119" t="s">
        <v>86</v>
      </c>
      <c r="B797" s="119">
        <v>2</v>
      </c>
      <c r="C797" s="119">
        <v>0</v>
      </c>
      <c r="D797" s="119">
        <v>1</v>
      </c>
      <c r="E797" s="119">
        <v>0</v>
      </c>
      <c r="F797" s="119">
        <v>1</v>
      </c>
      <c r="G797" s="119">
        <v>0</v>
      </c>
      <c r="H797" s="119">
        <v>0</v>
      </c>
      <c r="I797" s="119">
        <v>0</v>
      </c>
      <c r="J797" s="119">
        <v>0</v>
      </c>
      <c r="K797" s="119">
        <v>0</v>
      </c>
      <c r="L797" s="119">
        <v>0</v>
      </c>
      <c r="M797" s="119">
        <v>0</v>
      </c>
      <c r="N797" s="119">
        <v>0</v>
      </c>
      <c r="O797" s="119">
        <v>0</v>
      </c>
      <c r="P797" s="119">
        <v>50</v>
      </c>
      <c r="Q797" s="119">
        <v>0</v>
      </c>
      <c r="R797" s="119">
        <v>50</v>
      </c>
      <c r="S797" s="119">
        <v>0</v>
      </c>
      <c r="T797" s="119">
        <v>0</v>
      </c>
      <c r="U797" s="119">
        <v>0</v>
      </c>
      <c r="V797" s="119">
        <v>0</v>
      </c>
      <c r="W797" s="119">
        <v>0</v>
      </c>
      <c r="X797" s="119">
        <v>0</v>
      </c>
      <c r="Y797" s="119">
        <v>0</v>
      </c>
      <c r="Z797" s="119">
        <v>0</v>
      </c>
      <c r="AA797" s="119" t="s">
        <v>56</v>
      </c>
      <c r="AB797" s="119" t="s">
        <v>514</v>
      </c>
      <c r="AC797" s="119" t="s">
        <v>56</v>
      </c>
      <c r="AD797" s="119" t="s">
        <v>543</v>
      </c>
      <c r="AE797" s="119" t="s">
        <v>56</v>
      </c>
      <c r="AF797" s="119" t="s">
        <v>56</v>
      </c>
      <c r="AG797" s="119" t="s">
        <v>56</v>
      </c>
      <c r="AH797" s="119" t="s">
        <v>56</v>
      </c>
      <c r="AI797" s="119" t="s">
        <v>56</v>
      </c>
      <c r="AJ797" s="119" t="s">
        <v>56</v>
      </c>
      <c r="AK797" s="119" t="s">
        <v>56</v>
      </c>
      <c r="AL797" s="119" t="s">
        <v>56</v>
      </c>
      <c r="AM797" s="119">
        <v>0</v>
      </c>
      <c r="AN797" s="119">
        <v>1</v>
      </c>
      <c r="AO797" s="119">
        <v>0</v>
      </c>
      <c r="AP797" s="119">
        <v>0</v>
      </c>
      <c r="AQ797" s="119">
        <v>0</v>
      </c>
      <c r="AR797" s="119">
        <v>1</v>
      </c>
      <c r="AS797" s="119">
        <v>0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119">
        <v>0</v>
      </c>
      <c r="AZ797" s="119">
        <v>0</v>
      </c>
      <c r="BA797" s="119">
        <v>0</v>
      </c>
      <c r="BB797" s="119">
        <v>0</v>
      </c>
      <c r="BC797" s="119">
        <v>0</v>
      </c>
      <c r="BD797" s="119">
        <v>0</v>
      </c>
      <c r="BE797" s="119">
        <v>0</v>
      </c>
      <c r="BF797" s="119">
        <v>0</v>
      </c>
      <c r="BG797" s="119">
        <v>0</v>
      </c>
      <c r="BH797" s="119">
        <v>19.100000000000001</v>
      </c>
      <c r="BI797" s="119" t="s">
        <v>55</v>
      </c>
      <c r="BJ797" s="119" t="s">
        <v>55</v>
      </c>
      <c r="BK797" s="119" t="s">
        <v>55</v>
      </c>
      <c r="BL797" s="119">
        <v>0</v>
      </c>
      <c r="BM797" s="119" t="s">
        <v>545</v>
      </c>
    </row>
    <row r="798" spans="1:65" s="119" customFormat="1" ht="11.4" x14ac:dyDescent="0.2">
      <c r="A798" s="119" t="s">
        <v>87</v>
      </c>
      <c r="B798" s="119">
        <v>2</v>
      </c>
      <c r="C798" s="119">
        <v>1</v>
      </c>
      <c r="D798" s="119">
        <v>1</v>
      </c>
      <c r="E798" s="119">
        <v>0</v>
      </c>
      <c r="F798" s="119">
        <v>0</v>
      </c>
      <c r="G798" s="119">
        <v>0</v>
      </c>
      <c r="H798" s="119">
        <v>0</v>
      </c>
      <c r="I798" s="119">
        <v>0</v>
      </c>
      <c r="J798" s="119">
        <v>0</v>
      </c>
      <c r="K798" s="119">
        <v>0</v>
      </c>
      <c r="L798" s="119">
        <v>0</v>
      </c>
      <c r="M798" s="119">
        <v>0</v>
      </c>
      <c r="N798" s="119">
        <v>0</v>
      </c>
      <c r="O798" s="119">
        <v>50</v>
      </c>
      <c r="P798" s="119">
        <v>50</v>
      </c>
      <c r="Q798" s="119">
        <v>0</v>
      </c>
      <c r="R798" s="119">
        <v>0</v>
      </c>
      <c r="S798" s="119">
        <v>0</v>
      </c>
      <c r="T798" s="119">
        <v>0</v>
      </c>
      <c r="U798" s="119">
        <v>0</v>
      </c>
      <c r="V798" s="119">
        <v>0</v>
      </c>
      <c r="W798" s="119">
        <v>0</v>
      </c>
      <c r="X798" s="119">
        <v>0</v>
      </c>
      <c r="Y798" s="119">
        <v>0</v>
      </c>
      <c r="Z798" s="119">
        <v>0</v>
      </c>
      <c r="AA798" s="119" t="s">
        <v>182</v>
      </c>
      <c r="AB798" s="119" t="s">
        <v>172</v>
      </c>
      <c r="AC798" s="119" t="s">
        <v>56</v>
      </c>
      <c r="AD798" s="119" t="s">
        <v>56</v>
      </c>
      <c r="AE798" s="119" t="s">
        <v>56</v>
      </c>
      <c r="AF798" s="119" t="s">
        <v>56</v>
      </c>
      <c r="AG798" s="119" t="s">
        <v>56</v>
      </c>
      <c r="AH798" s="119" t="s">
        <v>56</v>
      </c>
      <c r="AI798" s="119" t="s">
        <v>56</v>
      </c>
      <c r="AJ798" s="119" t="s">
        <v>56</v>
      </c>
      <c r="AK798" s="119" t="s">
        <v>56</v>
      </c>
      <c r="AL798" s="119" t="s">
        <v>56</v>
      </c>
      <c r="AM798" s="119">
        <v>0</v>
      </c>
      <c r="AN798" s="119">
        <v>0</v>
      </c>
      <c r="AO798" s="119">
        <v>0</v>
      </c>
      <c r="AP798" s="119">
        <v>2</v>
      </c>
      <c r="AQ798" s="119">
        <v>0</v>
      </c>
      <c r="AR798" s="119">
        <v>0</v>
      </c>
      <c r="AS798" s="119">
        <v>0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119">
        <v>0</v>
      </c>
      <c r="AZ798" s="119">
        <v>0</v>
      </c>
      <c r="BA798" s="119">
        <v>0</v>
      </c>
      <c r="BB798" s="119">
        <v>0</v>
      </c>
      <c r="BC798" s="119">
        <v>0</v>
      </c>
      <c r="BD798" s="119">
        <v>0</v>
      </c>
      <c r="BE798" s="119">
        <v>0</v>
      </c>
      <c r="BF798" s="119">
        <v>0</v>
      </c>
      <c r="BG798" s="119">
        <v>0</v>
      </c>
      <c r="BH798" s="119">
        <v>17.600000000000001</v>
      </c>
      <c r="BI798" s="119" t="s">
        <v>55</v>
      </c>
      <c r="BJ798" s="119" t="s">
        <v>55</v>
      </c>
      <c r="BK798" s="119" t="s">
        <v>55</v>
      </c>
      <c r="BL798" s="119">
        <v>0</v>
      </c>
      <c r="BM798" s="119" t="s">
        <v>544</v>
      </c>
    </row>
    <row r="799" spans="1:65" s="119" customFormat="1" ht="11.4" x14ac:dyDescent="0.2">
      <c r="A799" s="119" t="s">
        <v>87</v>
      </c>
      <c r="B799" s="119">
        <v>0</v>
      </c>
      <c r="C799" s="119">
        <v>0</v>
      </c>
      <c r="D799" s="119">
        <v>0</v>
      </c>
      <c r="E799" s="119">
        <v>0</v>
      </c>
      <c r="F799" s="119">
        <v>0</v>
      </c>
      <c r="G799" s="119">
        <v>0</v>
      </c>
      <c r="H799" s="119">
        <v>0</v>
      </c>
      <c r="I799" s="119">
        <v>0</v>
      </c>
      <c r="J799" s="119">
        <v>0</v>
      </c>
      <c r="K799" s="119">
        <v>0</v>
      </c>
      <c r="L799" s="119">
        <v>0</v>
      </c>
      <c r="M799" s="119">
        <v>0</v>
      </c>
      <c r="N799" s="119">
        <v>0</v>
      </c>
      <c r="O799" s="119" t="s">
        <v>55</v>
      </c>
      <c r="P799" s="119" t="s">
        <v>55</v>
      </c>
      <c r="Q799" s="119" t="s">
        <v>55</v>
      </c>
      <c r="R799" s="119" t="s">
        <v>55</v>
      </c>
      <c r="S799" s="119" t="s">
        <v>55</v>
      </c>
      <c r="T799" s="119" t="s">
        <v>55</v>
      </c>
      <c r="U799" s="119" t="s">
        <v>55</v>
      </c>
      <c r="V799" s="119" t="s">
        <v>55</v>
      </c>
      <c r="W799" s="119" t="s">
        <v>55</v>
      </c>
      <c r="X799" s="119" t="s">
        <v>55</v>
      </c>
      <c r="Y799" s="119" t="s">
        <v>55</v>
      </c>
      <c r="Z799" s="119" t="s">
        <v>55</v>
      </c>
      <c r="AA799" s="119" t="s">
        <v>56</v>
      </c>
      <c r="AB799" s="119" t="s">
        <v>56</v>
      </c>
      <c r="AC799" s="119" t="s">
        <v>56</v>
      </c>
      <c r="AD799" s="119" t="s">
        <v>56</v>
      </c>
      <c r="AE799" s="119" t="s">
        <v>56</v>
      </c>
      <c r="AF799" s="119" t="s">
        <v>56</v>
      </c>
      <c r="AG799" s="119" t="s">
        <v>56</v>
      </c>
      <c r="AH799" s="119" t="s">
        <v>56</v>
      </c>
      <c r="AI799" s="119" t="s">
        <v>56</v>
      </c>
      <c r="AJ799" s="119" t="s">
        <v>56</v>
      </c>
      <c r="AK799" s="119" t="s">
        <v>56</v>
      </c>
      <c r="AL799" s="119" t="s">
        <v>56</v>
      </c>
      <c r="AM799" s="119">
        <v>0</v>
      </c>
      <c r="AN799" s="119">
        <v>0</v>
      </c>
      <c r="AO799" s="119">
        <v>0</v>
      </c>
      <c r="AP799" s="119">
        <v>0</v>
      </c>
      <c r="AQ799" s="119">
        <v>0</v>
      </c>
      <c r="AR799" s="119">
        <v>0</v>
      </c>
      <c r="AS799" s="119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119">
        <v>0</v>
      </c>
      <c r="AZ799" s="119">
        <v>0</v>
      </c>
      <c r="BA799" s="119">
        <v>0</v>
      </c>
      <c r="BB799" s="119">
        <v>0</v>
      </c>
      <c r="BC799" s="119">
        <v>0</v>
      </c>
      <c r="BD799" s="119">
        <v>0</v>
      </c>
      <c r="BE799" s="119">
        <v>0</v>
      </c>
      <c r="BF799" s="119">
        <v>0</v>
      </c>
      <c r="BG799" s="119">
        <v>0</v>
      </c>
      <c r="BH799" s="119" t="s">
        <v>55</v>
      </c>
      <c r="BI799" s="119" t="s">
        <v>55</v>
      </c>
      <c r="BJ799" s="119" t="s">
        <v>55</v>
      </c>
      <c r="BK799" s="119" t="s">
        <v>55</v>
      </c>
      <c r="BL799" s="119">
        <v>0</v>
      </c>
      <c r="BM799" s="119" t="s">
        <v>545</v>
      </c>
    </row>
    <row r="800" spans="1:65" s="119" customFormat="1" ht="11.4" x14ac:dyDescent="0.2">
      <c r="A800" s="119" t="s">
        <v>88</v>
      </c>
      <c r="B800" s="119">
        <v>3</v>
      </c>
      <c r="C800" s="119">
        <v>2</v>
      </c>
      <c r="D800" s="119">
        <v>1</v>
      </c>
      <c r="E800" s="119">
        <v>0</v>
      </c>
      <c r="F800" s="119">
        <v>0</v>
      </c>
      <c r="G800" s="119">
        <v>0</v>
      </c>
      <c r="H800" s="119">
        <v>0</v>
      </c>
      <c r="I800" s="119">
        <v>0</v>
      </c>
      <c r="J800" s="119">
        <v>0</v>
      </c>
      <c r="K800" s="119">
        <v>0</v>
      </c>
      <c r="L800" s="119">
        <v>0</v>
      </c>
      <c r="M800" s="119">
        <v>0</v>
      </c>
      <c r="N800" s="119">
        <v>0</v>
      </c>
      <c r="O800" s="119">
        <v>66.67</v>
      </c>
      <c r="P800" s="119">
        <v>33.33</v>
      </c>
      <c r="Q800" s="119">
        <v>0</v>
      </c>
      <c r="R800" s="119">
        <v>0</v>
      </c>
      <c r="S800" s="119">
        <v>0</v>
      </c>
      <c r="T800" s="119">
        <v>0</v>
      </c>
      <c r="U800" s="119">
        <v>0</v>
      </c>
      <c r="V800" s="119">
        <v>0</v>
      </c>
      <c r="W800" s="119">
        <v>0</v>
      </c>
      <c r="X800" s="119">
        <v>0</v>
      </c>
      <c r="Y800" s="119">
        <v>0</v>
      </c>
      <c r="Z800" s="119">
        <v>0</v>
      </c>
      <c r="AA800" s="119" t="s">
        <v>568</v>
      </c>
      <c r="AB800" s="119" t="s">
        <v>521</v>
      </c>
      <c r="AC800" s="119" t="s">
        <v>56</v>
      </c>
      <c r="AD800" s="119" t="s">
        <v>56</v>
      </c>
      <c r="AE800" s="119" t="s">
        <v>56</v>
      </c>
      <c r="AF800" s="119" t="s">
        <v>56</v>
      </c>
      <c r="AG800" s="119" t="s">
        <v>56</v>
      </c>
      <c r="AH800" s="119" t="s">
        <v>56</v>
      </c>
      <c r="AI800" s="119" t="s">
        <v>56</v>
      </c>
      <c r="AJ800" s="119" t="s">
        <v>56</v>
      </c>
      <c r="AK800" s="119" t="s">
        <v>56</v>
      </c>
      <c r="AL800" s="119" t="s">
        <v>56</v>
      </c>
      <c r="AM800" s="119">
        <v>0</v>
      </c>
      <c r="AN800" s="119">
        <v>0</v>
      </c>
      <c r="AO800" s="119">
        <v>1</v>
      </c>
      <c r="AP800" s="119">
        <v>2</v>
      </c>
      <c r="AQ800" s="119">
        <v>0</v>
      </c>
      <c r="AR800" s="119">
        <v>0</v>
      </c>
      <c r="AS800" s="119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119">
        <v>0</v>
      </c>
      <c r="AZ800" s="119">
        <v>0</v>
      </c>
      <c r="BA800" s="119">
        <v>0</v>
      </c>
      <c r="BB800" s="119">
        <v>0</v>
      </c>
      <c r="BC800" s="119">
        <v>0</v>
      </c>
      <c r="BD800" s="119">
        <v>0</v>
      </c>
      <c r="BE800" s="119">
        <v>0</v>
      </c>
      <c r="BF800" s="119">
        <v>0</v>
      </c>
      <c r="BG800" s="119">
        <v>0</v>
      </c>
      <c r="BH800" s="119">
        <v>16.8</v>
      </c>
      <c r="BI800" s="119" t="s">
        <v>55</v>
      </c>
      <c r="BJ800" s="119" t="s">
        <v>55</v>
      </c>
      <c r="BK800" s="119" t="s">
        <v>55</v>
      </c>
      <c r="BL800" s="119">
        <v>0</v>
      </c>
      <c r="BM800" s="119" t="s">
        <v>544</v>
      </c>
    </row>
    <row r="801" spans="1:65" s="119" customFormat="1" ht="11.4" x14ac:dyDescent="0.2">
      <c r="A801" s="119" t="s">
        <v>88</v>
      </c>
      <c r="B801" s="119">
        <v>6</v>
      </c>
      <c r="C801" s="119">
        <v>0</v>
      </c>
      <c r="D801" s="119">
        <v>6</v>
      </c>
      <c r="E801" s="119">
        <v>0</v>
      </c>
      <c r="F801" s="119">
        <v>0</v>
      </c>
      <c r="G801" s="119">
        <v>0</v>
      </c>
      <c r="H801" s="119">
        <v>0</v>
      </c>
      <c r="I801" s="119">
        <v>0</v>
      </c>
      <c r="J801" s="119">
        <v>0</v>
      </c>
      <c r="K801" s="119">
        <v>0</v>
      </c>
      <c r="L801" s="119">
        <v>0</v>
      </c>
      <c r="M801" s="119">
        <v>0</v>
      </c>
      <c r="N801" s="119">
        <v>0</v>
      </c>
      <c r="O801" s="119">
        <v>0</v>
      </c>
      <c r="P801" s="119">
        <v>100</v>
      </c>
      <c r="Q801" s="119">
        <v>0</v>
      </c>
      <c r="R801" s="119">
        <v>0</v>
      </c>
      <c r="S801" s="119">
        <v>0</v>
      </c>
      <c r="T801" s="119">
        <v>0</v>
      </c>
      <c r="U801" s="119">
        <v>0</v>
      </c>
      <c r="V801" s="119">
        <v>0</v>
      </c>
      <c r="W801" s="119">
        <v>0</v>
      </c>
      <c r="X801" s="119">
        <v>0</v>
      </c>
      <c r="Y801" s="119">
        <v>0</v>
      </c>
      <c r="Z801" s="119">
        <v>0</v>
      </c>
      <c r="AA801" s="119" t="s">
        <v>56</v>
      </c>
      <c r="AB801" s="119" t="s">
        <v>502</v>
      </c>
      <c r="AC801" s="119" t="s">
        <v>56</v>
      </c>
      <c r="AD801" s="119" t="s">
        <v>56</v>
      </c>
      <c r="AE801" s="119" t="s">
        <v>56</v>
      </c>
      <c r="AF801" s="119" t="s">
        <v>56</v>
      </c>
      <c r="AG801" s="119" t="s">
        <v>56</v>
      </c>
      <c r="AH801" s="119" t="s">
        <v>56</v>
      </c>
      <c r="AI801" s="119" t="s">
        <v>56</v>
      </c>
      <c r="AJ801" s="119" t="s">
        <v>56</v>
      </c>
      <c r="AK801" s="119" t="s">
        <v>56</v>
      </c>
      <c r="AL801" s="119" t="s">
        <v>56</v>
      </c>
      <c r="AM801" s="119">
        <v>0</v>
      </c>
      <c r="AN801" s="119">
        <v>0</v>
      </c>
      <c r="AO801" s="119">
        <v>3</v>
      </c>
      <c r="AP801" s="119">
        <v>2</v>
      </c>
      <c r="AQ801" s="119">
        <v>1</v>
      </c>
      <c r="AR801" s="119">
        <v>0</v>
      </c>
      <c r="AS801" s="119">
        <v>0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119">
        <v>0</v>
      </c>
      <c r="AZ801" s="119">
        <v>0</v>
      </c>
      <c r="BA801" s="119">
        <v>0</v>
      </c>
      <c r="BB801" s="119">
        <v>0</v>
      </c>
      <c r="BC801" s="119">
        <v>0</v>
      </c>
      <c r="BD801" s="119">
        <v>0</v>
      </c>
      <c r="BE801" s="119">
        <v>0</v>
      </c>
      <c r="BF801" s="119">
        <v>0</v>
      </c>
      <c r="BG801" s="119">
        <v>0</v>
      </c>
      <c r="BH801" s="119">
        <v>14.8</v>
      </c>
      <c r="BI801" s="119" t="s">
        <v>55</v>
      </c>
      <c r="BJ801" s="119" t="s">
        <v>55</v>
      </c>
      <c r="BK801" s="119" t="s">
        <v>55</v>
      </c>
      <c r="BL801" s="119">
        <v>0</v>
      </c>
      <c r="BM801" s="119" t="s">
        <v>545</v>
      </c>
    </row>
    <row r="802" spans="1:65" s="119" customFormat="1" ht="11.4" x14ac:dyDescent="0.2">
      <c r="A802" s="119" t="s">
        <v>89</v>
      </c>
      <c r="B802" s="119">
        <v>6</v>
      </c>
      <c r="C802" s="119">
        <v>1</v>
      </c>
      <c r="D802" s="119">
        <v>4</v>
      </c>
      <c r="E802" s="119">
        <v>0</v>
      </c>
      <c r="F802" s="119">
        <v>1</v>
      </c>
      <c r="G802" s="119">
        <v>0</v>
      </c>
      <c r="H802" s="119">
        <v>0</v>
      </c>
      <c r="I802" s="119">
        <v>0</v>
      </c>
      <c r="J802" s="119">
        <v>0</v>
      </c>
      <c r="K802" s="119">
        <v>0</v>
      </c>
      <c r="L802" s="119">
        <v>0</v>
      </c>
      <c r="M802" s="119">
        <v>0</v>
      </c>
      <c r="N802" s="119">
        <v>0</v>
      </c>
      <c r="O802" s="119">
        <v>16.670000000000002</v>
      </c>
      <c r="P802" s="119">
        <v>66.67</v>
      </c>
      <c r="Q802" s="119">
        <v>0</v>
      </c>
      <c r="R802" s="119">
        <v>16.670000000000002</v>
      </c>
      <c r="S802" s="119">
        <v>0</v>
      </c>
      <c r="T802" s="119">
        <v>0</v>
      </c>
      <c r="U802" s="119">
        <v>0</v>
      </c>
      <c r="V802" s="119">
        <v>0</v>
      </c>
      <c r="W802" s="119">
        <v>0</v>
      </c>
      <c r="X802" s="119">
        <v>0</v>
      </c>
      <c r="Y802" s="119">
        <v>0</v>
      </c>
      <c r="Z802" s="119">
        <v>0</v>
      </c>
      <c r="AA802" s="119" t="s">
        <v>159</v>
      </c>
      <c r="AB802" s="119" t="s">
        <v>496</v>
      </c>
      <c r="AC802" s="119" t="s">
        <v>56</v>
      </c>
      <c r="AD802" s="119" t="s">
        <v>630</v>
      </c>
      <c r="AE802" s="119" t="s">
        <v>56</v>
      </c>
      <c r="AF802" s="119" t="s">
        <v>56</v>
      </c>
      <c r="AG802" s="119" t="s">
        <v>56</v>
      </c>
      <c r="AH802" s="119" t="s">
        <v>56</v>
      </c>
      <c r="AI802" s="119" t="s">
        <v>56</v>
      </c>
      <c r="AJ802" s="119" t="s">
        <v>56</v>
      </c>
      <c r="AK802" s="119" t="s">
        <v>56</v>
      </c>
      <c r="AL802" s="119" t="s">
        <v>56</v>
      </c>
      <c r="AM802" s="119">
        <v>0</v>
      </c>
      <c r="AN802" s="119">
        <v>0</v>
      </c>
      <c r="AO802" s="119">
        <v>3</v>
      </c>
      <c r="AP802" s="119">
        <v>2</v>
      </c>
      <c r="AQ802" s="119">
        <v>1</v>
      </c>
      <c r="AR802" s="119">
        <v>0</v>
      </c>
      <c r="AS802" s="119">
        <v>0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119">
        <v>0</v>
      </c>
      <c r="AZ802" s="119">
        <v>0</v>
      </c>
      <c r="BA802" s="119">
        <v>0</v>
      </c>
      <c r="BB802" s="119">
        <v>0</v>
      </c>
      <c r="BC802" s="119">
        <v>0</v>
      </c>
      <c r="BD802" s="119">
        <v>0</v>
      </c>
      <c r="BE802" s="119">
        <v>0</v>
      </c>
      <c r="BF802" s="119">
        <v>0</v>
      </c>
      <c r="BG802" s="119">
        <v>0</v>
      </c>
      <c r="BH802" s="119">
        <v>14.7</v>
      </c>
      <c r="BI802" s="119" t="s">
        <v>55</v>
      </c>
      <c r="BJ802" s="119" t="s">
        <v>55</v>
      </c>
      <c r="BK802" s="119" t="s">
        <v>55</v>
      </c>
      <c r="BL802" s="119">
        <v>0</v>
      </c>
      <c r="BM802" s="119" t="s">
        <v>544</v>
      </c>
    </row>
    <row r="803" spans="1:65" s="119" customFormat="1" ht="11.4" x14ac:dyDescent="0.2">
      <c r="A803" s="119" t="s">
        <v>89</v>
      </c>
      <c r="B803" s="119">
        <v>4</v>
      </c>
      <c r="C803" s="119">
        <v>0</v>
      </c>
      <c r="D803" s="119">
        <v>4</v>
      </c>
      <c r="E803" s="119">
        <v>0</v>
      </c>
      <c r="F803" s="119">
        <v>0</v>
      </c>
      <c r="G803" s="119">
        <v>0</v>
      </c>
      <c r="H803" s="119">
        <v>0</v>
      </c>
      <c r="I803" s="119">
        <v>0</v>
      </c>
      <c r="J803" s="119">
        <v>0</v>
      </c>
      <c r="K803" s="119">
        <v>0</v>
      </c>
      <c r="L803" s="119">
        <v>0</v>
      </c>
      <c r="M803" s="119">
        <v>0</v>
      </c>
      <c r="N803" s="119">
        <v>0</v>
      </c>
      <c r="O803" s="119">
        <v>0</v>
      </c>
      <c r="P803" s="119">
        <v>100</v>
      </c>
      <c r="Q803" s="119">
        <v>0</v>
      </c>
      <c r="R803" s="119">
        <v>0</v>
      </c>
      <c r="S803" s="119">
        <v>0</v>
      </c>
      <c r="T803" s="119">
        <v>0</v>
      </c>
      <c r="U803" s="119">
        <v>0</v>
      </c>
      <c r="V803" s="119">
        <v>0</v>
      </c>
      <c r="W803" s="119">
        <v>0</v>
      </c>
      <c r="X803" s="119">
        <v>0</v>
      </c>
      <c r="Y803" s="119">
        <v>0</v>
      </c>
      <c r="Z803" s="119">
        <v>0</v>
      </c>
      <c r="AA803" s="119" t="s">
        <v>56</v>
      </c>
      <c r="AB803" s="119" t="s">
        <v>506</v>
      </c>
      <c r="AC803" s="119" t="s">
        <v>56</v>
      </c>
      <c r="AD803" s="119" t="s">
        <v>56</v>
      </c>
      <c r="AE803" s="119" t="s">
        <v>56</v>
      </c>
      <c r="AF803" s="119" t="s">
        <v>56</v>
      </c>
      <c r="AG803" s="119" t="s">
        <v>56</v>
      </c>
      <c r="AH803" s="119" t="s">
        <v>56</v>
      </c>
      <c r="AI803" s="119" t="s">
        <v>56</v>
      </c>
      <c r="AJ803" s="119" t="s">
        <v>56</v>
      </c>
      <c r="AK803" s="119" t="s">
        <v>56</v>
      </c>
      <c r="AL803" s="119" t="s">
        <v>56</v>
      </c>
      <c r="AM803" s="119">
        <v>0</v>
      </c>
      <c r="AN803" s="119">
        <v>0</v>
      </c>
      <c r="AO803" s="119">
        <v>3</v>
      </c>
      <c r="AP803" s="119">
        <v>1</v>
      </c>
      <c r="AQ803" s="119">
        <v>0</v>
      </c>
      <c r="AR803" s="119">
        <v>0</v>
      </c>
      <c r="AS803" s="119">
        <v>0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119">
        <v>0</v>
      </c>
      <c r="AZ803" s="119">
        <v>0</v>
      </c>
      <c r="BA803" s="119">
        <v>0</v>
      </c>
      <c r="BB803" s="119">
        <v>0</v>
      </c>
      <c r="BC803" s="119">
        <v>0</v>
      </c>
      <c r="BD803" s="119">
        <v>0</v>
      </c>
      <c r="BE803" s="119">
        <v>0</v>
      </c>
      <c r="BF803" s="119">
        <v>0</v>
      </c>
      <c r="BG803" s="119">
        <v>0</v>
      </c>
      <c r="BH803" s="119">
        <v>13.7</v>
      </c>
      <c r="BI803" s="119" t="s">
        <v>55</v>
      </c>
      <c r="BJ803" s="119" t="s">
        <v>55</v>
      </c>
      <c r="BK803" s="119" t="s">
        <v>55</v>
      </c>
      <c r="BL803" s="119">
        <v>0</v>
      </c>
      <c r="BM803" s="119" t="s">
        <v>545</v>
      </c>
    </row>
    <row r="804" spans="1:65" s="119" customFormat="1" ht="11.4" x14ac:dyDescent="0.2">
      <c r="A804" s="119" t="s">
        <v>90</v>
      </c>
      <c r="B804" s="119">
        <v>3</v>
      </c>
      <c r="C804" s="119">
        <v>1</v>
      </c>
      <c r="D804" s="119">
        <v>2</v>
      </c>
      <c r="E804" s="119">
        <v>0</v>
      </c>
      <c r="F804" s="119">
        <v>0</v>
      </c>
      <c r="G804" s="119">
        <v>0</v>
      </c>
      <c r="H804" s="119">
        <v>0</v>
      </c>
      <c r="I804" s="119">
        <v>0</v>
      </c>
      <c r="J804" s="119">
        <v>0</v>
      </c>
      <c r="K804" s="119">
        <v>0</v>
      </c>
      <c r="L804" s="119">
        <v>0</v>
      </c>
      <c r="M804" s="119">
        <v>0</v>
      </c>
      <c r="N804" s="119">
        <v>0</v>
      </c>
      <c r="O804" s="119">
        <v>33.33</v>
      </c>
      <c r="P804" s="119">
        <v>66.67</v>
      </c>
      <c r="Q804" s="119">
        <v>0</v>
      </c>
      <c r="R804" s="119">
        <v>0</v>
      </c>
      <c r="S804" s="119">
        <v>0</v>
      </c>
      <c r="T804" s="119">
        <v>0</v>
      </c>
      <c r="U804" s="119">
        <v>0</v>
      </c>
      <c r="V804" s="119">
        <v>0</v>
      </c>
      <c r="W804" s="119">
        <v>0</v>
      </c>
      <c r="X804" s="119">
        <v>0</v>
      </c>
      <c r="Y804" s="119">
        <v>0</v>
      </c>
      <c r="Z804" s="119">
        <v>0</v>
      </c>
      <c r="AA804" s="119" t="s">
        <v>503</v>
      </c>
      <c r="AB804" s="119" t="s">
        <v>183</v>
      </c>
      <c r="AC804" s="119" t="s">
        <v>56</v>
      </c>
      <c r="AD804" s="119" t="s">
        <v>56</v>
      </c>
      <c r="AE804" s="119" t="s">
        <v>56</v>
      </c>
      <c r="AF804" s="119" t="s">
        <v>56</v>
      </c>
      <c r="AG804" s="119" t="s">
        <v>56</v>
      </c>
      <c r="AH804" s="119" t="s">
        <v>56</v>
      </c>
      <c r="AI804" s="119" t="s">
        <v>56</v>
      </c>
      <c r="AJ804" s="119" t="s">
        <v>56</v>
      </c>
      <c r="AK804" s="119" t="s">
        <v>56</v>
      </c>
      <c r="AL804" s="119" t="s">
        <v>56</v>
      </c>
      <c r="AM804" s="119">
        <v>0</v>
      </c>
      <c r="AN804" s="119">
        <v>0</v>
      </c>
      <c r="AO804" s="119">
        <v>1</v>
      </c>
      <c r="AP804" s="119">
        <v>2</v>
      </c>
      <c r="AQ804" s="119">
        <v>0</v>
      </c>
      <c r="AR804" s="119">
        <v>0</v>
      </c>
      <c r="AS804" s="119">
        <v>0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119">
        <v>0</v>
      </c>
      <c r="AZ804" s="119">
        <v>0</v>
      </c>
      <c r="BA804" s="119">
        <v>0</v>
      </c>
      <c r="BB804" s="119">
        <v>0</v>
      </c>
      <c r="BC804" s="119">
        <v>0</v>
      </c>
      <c r="BD804" s="119">
        <v>0</v>
      </c>
      <c r="BE804" s="119">
        <v>0</v>
      </c>
      <c r="BF804" s="119">
        <v>0</v>
      </c>
      <c r="BG804" s="119">
        <v>0</v>
      </c>
      <c r="BH804" s="119">
        <v>16.399999999999999</v>
      </c>
      <c r="BI804" s="119" t="s">
        <v>55</v>
      </c>
      <c r="BJ804" s="119" t="s">
        <v>55</v>
      </c>
      <c r="BK804" s="119" t="s">
        <v>55</v>
      </c>
      <c r="BL804" s="119">
        <v>0</v>
      </c>
      <c r="BM804" s="119" t="s">
        <v>544</v>
      </c>
    </row>
    <row r="805" spans="1:65" s="119" customFormat="1" ht="11.4" x14ac:dyDescent="0.2">
      <c r="A805" s="119" t="s">
        <v>90</v>
      </c>
      <c r="B805" s="119">
        <v>5</v>
      </c>
      <c r="C805" s="119">
        <v>1</v>
      </c>
      <c r="D805" s="119">
        <v>3</v>
      </c>
      <c r="E805" s="119">
        <v>0</v>
      </c>
      <c r="F805" s="119">
        <v>1</v>
      </c>
      <c r="G805" s="119">
        <v>0</v>
      </c>
      <c r="H805" s="119">
        <v>0</v>
      </c>
      <c r="I805" s="119">
        <v>0</v>
      </c>
      <c r="J805" s="119">
        <v>0</v>
      </c>
      <c r="K805" s="119">
        <v>0</v>
      </c>
      <c r="L805" s="119">
        <v>0</v>
      </c>
      <c r="M805" s="119">
        <v>0</v>
      </c>
      <c r="N805" s="119">
        <v>0</v>
      </c>
      <c r="O805" s="119">
        <v>20</v>
      </c>
      <c r="P805" s="119">
        <v>60</v>
      </c>
      <c r="Q805" s="119">
        <v>0</v>
      </c>
      <c r="R805" s="119">
        <v>20</v>
      </c>
      <c r="S805" s="119">
        <v>0</v>
      </c>
      <c r="T805" s="119">
        <v>0</v>
      </c>
      <c r="U805" s="119">
        <v>0</v>
      </c>
      <c r="V805" s="119">
        <v>0</v>
      </c>
      <c r="W805" s="119">
        <v>0</v>
      </c>
      <c r="X805" s="119">
        <v>0</v>
      </c>
      <c r="Y805" s="119">
        <v>0</v>
      </c>
      <c r="Z805" s="119">
        <v>0</v>
      </c>
      <c r="AA805" s="119" t="s">
        <v>578</v>
      </c>
      <c r="AB805" s="119" t="s">
        <v>167</v>
      </c>
      <c r="AC805" s="119" t="s">
        <v>56</v>
      </c>
      <c r="AD805" s="119" t="s">
        <v>630</v>
      </c>
      <c r="AE805" s="119" t="s">
        <v>56</v>
      </c>
      <c r="AF805" s="119" t="s">
        <v>56</v>
      </c>
      <c r="AG805" s="119" t="s">
        <v>56</v>
      </c>
      <c r="AH805" s="119" t="s">
        <v>56</v>
      </c>
      <c r="AI805" s="119" t="s">
        <v>56</v>
      </c>
      <c r="AJ805" s="119" t="s">
        <v>56</v>
      </c>
      <c r="AK805" s="119" t="s">
        <v>56</v>
      </c>
      <c r="AL805" s="119" t="s">
        <v>56</v>
      </c>
      <c r="AM805" s="119">
        <v>0</v>
      </c>
      <c r="AN805" s="119">
        <v>1</v>
      </c>
      <c r="AO805" s="119">
        <v>2</v>
      </c>
      <c r="AP805" s="119">
        <v>1</v>
      </c>
      <c r="AQ805" s="119">
        <v>1</v>
      </c>
      <c r="AR805" s="119">
        <v>0</v>
      </c>
      <c r="AS805" s="119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119">
        <v>0</v>
      </c>
      <c r="AZ805" s="119">
        <v>0</v>
      </c>
      <c r="BA805" s="119">
        <v>0</v>
      </c>
      <c r="BB805" s="119">
        <v>0</v>
      </c>
      <c r="BC805" s="119">
        <v>0</v>
      </c>
      <c r="BD805" s="119">
        <v>0</v>
      </c>
      <c r="BE805" s="119">
        <v>0</v>
      </c>
      <c r="BF805" s="119">
        <v>0</v>
      </c>
      <c r="BG805" s="119">
        <v>0</v>
      </c>
      <c r="BH805" s="119">
        <v>14.9</v>
      </c>
      <c r="BI805" s="119" t="s">
        <v>55</v>
      </c>
      <c r="BJ805" s="119" t="s">
        <v>55</v>
      </c>
      <c r="BK805" s="119" t="s">
        <v>55</v>
      </c>
      <c r="BL805" s="119">
        <v>0</v>
      </c>
      <c r="BM805" s="119" t="s">
        <v>545</v>
      </c>
    </row>
    <row r="806" spans="1:65" s="119" customFormat="1" ht="11.4" x14ac:dyDescent="0.2">
      <c r="A806" s="119" t="s">
        <v>91</v>
      </c>
      <c r="B806" s="119">
        <v>4</v>
      </c>
      <c r="C806" s="119">
        <v>1</v>
      </c>
      <c r="D806" s="119">
        <v>3</v>
      </c>
      <c r="E806" s="119">
        <v>0</v>
      </c>
      <c r="F806" s="119">
        <v>0</v>
      </c>
      <c r="G806" s="119">
        <v>0</v>
      </c>
      <c r="H806" s="119">
        <v>0</v>
      </c>
      <c r="I806" s="119">
        <v>0</v>
      </c>
      <c r="J806" s="119">
        <v>0</v>
      </c>
      <c r="K806" s="119">
        <v>0</v>
      </c>
      <c r="L806" s="119">
        <v>0</v>
      </c>
      <c r="M806" s="119">
        <v>0</v>
      </c>
      <c r="N806" s="119">
        <v>0</v>
      </c>
      <c r="O806" s="119">
        <v>25</v>
      </c>
      <c r="P806" s="119">
        <v>75</v>
      </c>
      <c r="Q806" s="119">
        <v>0</v>
      </c>
      <c r="R806" s="119">
        <v>0</v>
      </c>
      <c r="S806" s="119">
        <v>0</v>
      </c>
      <c r="T806" s="119">
        <v>0</v>
      </c>
      <c r="U806" s="119">
        <v>0</v>
      </c>
      <c r="V806" s="119">
        <v>0</v>
      </c>
      <c r="W806" s="119">
        <v>0</v>
      </c>
      <c r="X806" s="119">
        <v>0</v>
      </c>
      <c r="Y806" s="119">
        <v>0</v>
      </c>
      <c r="Z806" s="119">
        <v>0</v>
      </c>
      <c r="AA806" s="119" t="s">
        <v>521</v>
      </c>
      <c r="AB806" s="119" t="s">
        <v>465</v>
      </c>
      <c r="AC806" s="119" t="s">
        <v>56</v>
      </c>
      <c r="AD806" s="119" t="s">
        <v>56</v>
      </c>
      <c r="AE806" s="119" t="s">
        <v>56</v>
      </c>
      <c r="AF806" s="119" t="s">
        <v>56</v>
      </c>
      <c r="AG806" s="119" t="s">
        <v>56</v>
      </c>
      <c r="AH806" s="119" t="s">
        <v>56</v>
      </c>
      <c r="AI806" s="119" t="s">
        <v>56</v>
      </c>
      <c r="AJ806" s="119" t="s">
        <v>56</v>
      </c>
      <c r="AK806" s="119" t="s">
        <v>56</v>
      </c>
      <c r="AL806" s="119" t="s">
        <v>56</v>
      </c>
      <c r="AM806" s="119">
        <v>0</v>
      </c>
      <c r="AN806" s="119">
        <v>0</v>
      </c>
      <c r="AO806" s="119">
        <v>0</v>
      </c>
      <c r="AP806" s="119">
        <v>3</v>
      </c>
      <c r="AQ806" s="119">
        <v>1</v>
      </c>
      <c r="AR806" s="119">
        <v>0</v>
      </c>
      <c r="AS806" s="119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119">
        <v>0</v>
      </c>
      <c r="AZ806" s="119">
        <v>0</v>
      </c>
      <c r="BA806" s="119">
        <v>0</v>
      </c>
      <c r="BB806" s="119">
        <v>0</v>
      </c>
      <c r="BC806" s="119">
        <v>0</v>
      </c>
      <c r="BD806" s="119">
        <v>0</v>
      </c>
      <c r="BE806" s="119">
        <v>0</v>
      </c>
      <c r="BF806" s="119">
        <v>0</v>
      </c>
      <c r="BG806" s="119">
        <v>0</v>
      </c>
      <c r="BH806" s="119">
        <v>19.600000000000001</v>
      </c>
      <c r="BI806" s="119" t="s">
        <v>55</v>
      </c>
      <c r="BJ806" s="119" t="s">
        <v>55</v>
      </c>
      <c r="BK806" s="119" t="s">
        <v>55</v>
      </c>
      <c r="BL806" s="119">
        <v>0</v>
      </c>
      <c r="BM806" s="119" t="s">
        <v>544</v>
      </c>
    </row>
    <row r="807" spans="1:65" s="119" customFormat="1" ht="11.4" x14ac:dyDescent="0.2">
      <c r="A807" s="119" t="s">
        <v>91</v>
      </c>
      <c r="B807" s="119">
        <v>7</v>
      </c>
      <c r="C807" s="119">
        <v>0</v>
      </c>
      <c r="D807" s="119">
        <v>7</v>
      </c>
      <c r="E807" s="119">
        <v>0</v>
      </c>
      <c r="F807" s="119">
        <v>0</v>
      </c>
      <c r="G807" s="119">
        <v>0</v>
      </c>
      <c r="H807" s="119">
        <v>0</v>
      </c>
      <c r="I807" s="119">
        <v>0</v>
      </c>
      <c r="J807" s="119">
        <v>0</v>
      </c>
      <c r="K807" s="119">
        <v>0</v>
      </c>
      <c r="L807" s="119">
        <v>0</v>
      </c>
      <c r="M807" s="119">
        <v>0</v>
      </c>
      <c r="N807" s="119">
        <v>0</v>
      </c>
      <c r="O807" s="119">
        <v>0</v>
      </c>
      <c r="P807" s="119">
        <v>100</v>
      </c>
      <c r="Q807" s="119">
        <v>0</v>
      </c>
      <c r="R807" s="119">
        <v>0</v>
      </c>
      <c r="S807" s="119">
        <v>0</v>
      </c>
      <c r="T807" s="119">
        <v>0</v>
      </c>
      <c r="U807" s="119">
        <v>0</v>
      </c>
      <c r="V807" s="119">
        <v>0</v>
      </c>
      <c r="W807" s="119">
        <v>0</v>
      </c>
      <c r="X807" s="119">
        <v>0</v>
      </c>
      <c r="Y807" s="119">
        <v>0</v>
      </c>
      <c r="Z807" s="119">
        <v>0</v>
      </c>
      <c r="AA807" s="119" t="s">
        <v>56</v>
      </c>
      <c r="AB807" s="119" t="s">
        <v>571</v>
      </c>
      <c r="AC807" s="119" t="s">
        <v>56</v>
      </c>
      <c r="AD807" s="119" t="s">
        <v>56</v>
      </c>
      <c r="AE807" s="119" t="s">
        <v>56</v>
      </c>
      <c r="AF807" s="119" t="s">
        <v>56</v>
      </c>
      <c r="AG807" s="119" t="s">
        <v>56</v>
      </c>
      <c r="AH807" s="119" t="s">
        <v>56</v>
      </c>
      <c r="AI807" s="119" t="s">
        <v>56</v>
      </c>
      <c r="AJ807" s="119" t="s">
        <v>56</v>
      </c>
      <c r="AK807" s="119" t="s">
        <v>56</v>
      </c>
      <c r="AL807" s="119" t="s">
        <v>56</v>
      </c>
      <c r="AM807" s="119">
        <v>0</v>
      </c>
      <c r="AN807" s="119">
        <v>0</v>
      </c>
      <c r="AO807" s="119">
        <v>2</v>
      </c>
      <c r="AP807" s="119">
        <v>4</v>
      </c>
      <c r="AQ807" s="119">
        <v>1</v>
      </c>
      <c r="AR807" s="119">
        <v>0</v>
      </c>
      <c r="AS807" s="119">
        <v>0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119">
        <v>0</v>
      </c>
      <c r="AZ807" s="119">
        <v>0</v>
      </c>
      <c r="BA807" s="119">
        <v>0</v>
      </c>
      <c r="BB807" s="119">
        <v>0</v>
      </c>
      <c r="BC807" s="119">
        <v>0</v>
      </c>
      <c r="BD807" s="119">
        <v>0</v>
      </c>
      <c r="BE807" s="119">
        <v>0</v>
      </c>
      <c r="BF807" s="119">
        <v>0</v>
      </c>
      <c r="BG807" s="119">
        <v>0</v>
      </c>
      <c r="BH807" s="119">
        <v>16.899999999999999</v>
      </c>
      <c r="BI807" s="119" t="s">
        <v>55</v>
      </c>
      <c r="BJ807" s="119" t="s">
        <v>55</v>
      </c>
      <c r="BK807" s="119" t="s">
        <v>55</v>
      </c>
      <c r="BL807" s="119">
        <v>0</v>
      </c>
      <c r="BM807" s="119" t="s">
        <v>545</v>
      </c>
    </row>
    <row r="808" spans="1:65" s="119" customFormat="1" ht="11.4" x14ac:dyDescent="0.2">
      <c r="A808" s="119" t="s">
        <v>92</v>
      </c>
      <c r="B808" s="119">
        <v>5</v>
      </c>
      <c r="C808" s="119">
        <v>2</v>
      </c>
      <c r="D808" s="119">
        <v>3</v>
      </c>
      <c r="E808" s="119">
        <v>0</v>
      </c>
      <c r="F808" s="119">
        <v>0</v>
      </c>
      <c r="G808" s="119">
        <v>0</v>
      </c>
      <c r="H808" s="119">
        <v>0</v>
      </c>
      <c r="I808" s="119">
        <v>0</v>
      </c>
      <c r="J808" s="119">
        <v>0</v>
      </c>
      <c r="K808" s="119">
        <v>0</v>
      </c>
      <c r="L808" s="119">
        <v>0</v>
      </c>
      <c r="M808" s="119">
        <v>0</v>
      </c>
      <c r="N808" s="119">
        <v>0</v>
      </c>
      <c r="O808" s="119">
        <v>40</v>
      </c>
      <c r="P808" s="119">
        <v>60</v>
      </c>
      <c r="Q808" s="119">
        <v>0</v>
      </c>
      <c r="R808" s="119">
        <v>0</v>
      </c>
      <c r="S808" s="119">
        <v>0</v>
      </c>
      <c r="T808" s="119">
        <v>0</v>
      </c>
      <c r="U808" s="119">
        <v>0</v>
      </c>
      <c r="V808" s="119">
        <v>0</v>
      </c>
      <c r="W808" s="119">
        <v>0</v>
      </c>
      <c r="X808" s="119">
        <v>0</v>
      </c>
      <c r="Y808" s="119">
        <v>0</v>
      </c>
      <c r="Z808" s="119">
        <v>0</v>
      </c>
      <c r="AA808" s="119" t="s">
        <v>79</v>
      </c>
      <c r="AB808" s="119" t="s">
        <v>192</v>
      </c>
      <c r="AC808" s="119" t="s">
        <v>56</v>
      </c>
      <c r="AD808" s="119" t="s">
        <v>56</v>
      </c>
      <c r="AE808" s="119" t="s">
        <v>56</v>
      </c>
      <c r="AF808" s="119" t="s">
        <v>56</v>
      </c>
      <c r="AG808" s="119" t="s">
        <v>56</v>
      </c>
      <c r="AH808" s="119" t="s">
        <v>56</v>
      </c>
      <c r="AI808" s="119" t="s">
        <v>56</v>
      </c>
      <c r="AJ808" s="119" t="s">
        <v>56</v>
      </c>
      <c r="AK808" s="119" t="s">
        <v>56</v>
      </c>
      <c r="AL808" s="119" t="s">
        <v>56</v>
      </c>
      <c r="AM808" s="119">
        <v>0</v>
      </c>
      <c r="AN808" s="119">
        <v>0</v>
      </c>
      <c r="AO808" s="119">
        <v>2</v>
      </c>
      <c r="AP808" s="119">
        <v>1</v>
      </c>
      <c r="AQ808" s="119">
        <v>2</v>
      </c>
      <c r="AR808" s="119">
        <v>0</v>
      </c>
      <c r="AS808" s="119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119">
        <v>0</v>
      </c>
      <c r="AZ808" s="119">
        <v>0</v>
      </c>
      <c r="BA808" s="119">
        <v>0</v>
      </c>
      <c r="BB808" s="119">
        <v>0</v>
      </c>
      <c r="BC808" s="119">
        <v>0</v>
      </c>
      <c r="BD808" s="119">
        <v>0</v>
      </c>
      <c r="BE808" s="119">
        <v>0</v>
      </c>
      <c r="BF808" s="119">
        <v>0</v>
      </c>
      <c r="BG808" s="119">
        <v>0</v>
      </c>
      <c r="BH808" s="119">
        <v>17.100000000000001</v>
      </c>
      <c r="BI808" s="119" t="s">
        <v>55</v>
      </c>
      <c r="BJ808" s="119" t="s">
        <v>55</v>
      </c>
      <c r="BK808" s="119" t="s">
        <v>55</v>
      </c>
      <c r="BL808" s="119">
        <v>0</v>
      </c>
      <c r="BM808" s="119" t="s">
        <v>544</v>
      </c>
    </row>
    <row r="809" spans="1:65" s="119" customFormat="1" ht="11.4" x14ac:dyDescent="0.2">
      <c r="A809" s="119" t="s">
        <v>92</v>
      </c>
      <c r="B809" s="119">
        <v>14</v>
      </c>
      <c r="C809" s="119">
        <v>2</v>
      </c>
      <c r="D809" s="119">
        <v>12</v>
      </c>
      <c r="E809" s="119">
        <v>0</v>
      </c>
      <c r="F809" s="119">
        <v>0</v>
      </c>
      <c r="G809" s="119">
        <v>0</v>
      </c>
      <c r="H809" s="119">
        <v>0</v>
      </c>
      <c r="I809" s="119">
        <v>0</v>
      </c>
      <c r="J809" s="119">
        <v>0</v>
      </c>
      <c r="K809" s="119">
        <v>0</v>
      </c>
      <c r="L809" s="119">
        <v>0</v>
      </c>
      <c r="M809" s="119">
        <v>0</v>
      </c>
      <c r="N809" s="119">
        <v>0</v>
      </c>
      <c r="O809" s="119">
        <v>14.29</v>
      </c>
      <c r="P809" s="119">
        <v>85.71</v>
      </c>
      <c r="Q809" s="119">
        <v>0</v>
      </c>
      <c r="R809" s="119">
        <v>0</v>
      </c>
      <c r="S809" s="119">
        <v>0</v>
      </c>
      <c r="T809" s="119">
        <v>0</v>
      </c>
      <c r="U809" s="119">
        <v>0</v>
      </c>
      <c r="V809" s="119">
        <v>0</v>
      </c>
      <c r="W809" s="119">
        <v>0</v>
      </c>
      <c r="X809" s="119">
        <v>0</v>
      </c>
      <c r="Y809" s="119">
        <v>0</v>
      </c>
      <c r="Z809" s="119">
        <v>0</v>
      </c>
      <c r="AA809" s="119" t="s">
        <v>584</v>
      </c>
      <c r="AB809" s="119" t="s">
        <v>534</v>
      </c>
      <c r="AC809" s="119" t="s">
        <v>56</v>
      </c>
      <c r="AD809" s="119" t="s">
        <v>56</v>
      </c>
      <c r="AE809" s="119" t="s">
        <v>56</v>
      </c>
      <c r="AF809" s="119" t="s">
        <v>56</v>
      </c>
      <c r="AG809" s="119" t="s">
        <v>56</v>
      </c>
      <c r="AH809" s="119" t="s">
        <v>56</v>
      </c>
      <c r="AI809" s="119" t="s">
        <v>56</v>
      </c>
      <c r="AJ809" s="119" t="s">
        <v>56</v>
      </c>
      <c r="AK809" s="119" t="s">
        <v>56</v>
      </c>
      <c r="AL809" s="119" t="s">
        <v>56</v>
      </c>
      <c r="AM809" s="119">
        <v>0</v>
      </c>
      <c r="AN809" s="119">
        <v>3</v>
      </c>
      <c r="AO809" s="119">
        <v>3</v>
      </c>
      <c r="AP809" s="119">
        <v>6</v>
      </c>
      <c r="AQ809" s="119">
        <v>2</v>
      </c>
      <c r="AR809" s="119">
        <v>0</v>
      </c>
      <c r="AS809" s="119">
        <v>0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119">
        <v>0</v>
      </c>
      <c r="AZ809" s="119">
        <v>0</v>
      </c>
      <c r="BA809" s="119">
        <v>0</v>
      </c>
      <c r="BB809" s="119">
        <v>0</v>
      </c>
      <c r="BC809" s="119">
        <v>0</v>
      </c>
      <c r="BD809" s="119">
        <v>0</v>
      </c>
      <c r="BE809" s="119">
        <v>0</v>
      </c>
      <c r="BF809" s="119">
        <v>0</v>
      </c>
      <c r="BG809" s="119">
        <v>0</v>
      </c>
      <c r="BH809" s="119">
        <v>14.9</v>
      </c>
      <c r="BI809" s="119">
        <v>16.600000000000001</v>
      </c>
      <c r="BJ809" s="119">
        <v>20.5</v>
      </c>
      <c r="BK809" s="119">
        <v>21.1</v>
      </c>
      <c r="BL809" s="119">
        <v>0</v>
      </c>
      <c r="BM809" s="119" t="s">
        <v>545</v>
      </c>
    </row>
    <row r="810" spans="1:65" s="119" customFormat="1" ht="11.4" x14ac:dyDescent="0.2">
      <c r="A810" s="119" t="s">
        <v>93</v>
      </c>
      <c r="B810" s="119">
        <v>11</v>
      </c>
      <c r="C810" s="119">
        <v>3</v>
      </c>
      <c r="D810" s="119">
        <v>7</v>
      </c>
      <c r="E810" s="119">
        <v>0</v>
      </c>
      <c r="F810" s="119">
        <v>1</v>
      </c>
      <c r="G810" s="119">
        <v>0</v>
      </c>
      <c r="H810" s="119">
        <v>0</v>
      </c>
      <c r="I810" s="119">
        <v>0</v>
      </c>
      <c r="J810" s="119">
        <v>0</v>
      </c>
      <c r="K810" s="119">
        <v>0</v>
      </c>
      <c r="L810" s="119">
        <v>0</v>
      </c>
      <c r="M810" s="119">
        <v>0</v>
      </c>
      <c r="N810" s="119">
        <v>0</v>
      </c>
      <c r="O810" s="119">
        <v>27.27</v>
      </c>
      <c r="P810" s="119">
        <v>63.64</v>
      </c>
      <c r="Q810" s="119">
        <v>0</v>
      </c>
      <c r="R810" s="119">
        <v>9.0909999999999993</v>
      </c>
      <c r="S810" s="119">
        <v>0</v>
      </c>
      <c r="T810" s="119">
        <v>0</v>
      </c>
      <c r="U810" s="119">
        <v>0</v>
      </c>
      <c r="V810" s="119">
        <v>0</v>
      </c>
      <c r="W810" s="119">
        <v>0</v>
      </c>
      <c r="X810" s="119">
        <v>0</v>
      </c>
      <c r="Y810" s="119">
        <v>0</v>
      </c>
      <c r="Z810" s="119">
        <v>0</v>
      </c>
      <c r="AA810" s="119" t="s">
        <v>465</v>
      </c>
      <c r="AB810" s="119" t="s">
        <v>502</v>
      </c>
      <c r="AC810" s="119" t="s">
        <v>56</v>
      </c>
      <c r="AD810" s="119" t="s">
        <v>536</v>
      </c>
      <c r="AE810" s="119" t="s">
        <v>56</v>
      </c>
      <c r="AF810" s="119" t="s">
        <v>56</v>
      </c>
      <c r="AG810" s="119" t="s">
        <v>56</v>
      </c>
      <c r="AH810" s="119" t="s">
        <v>56</v>
      </c>
      <c r="AI810" s="119" t="s">
        <v>56</v>
      </c>
      <c r="AJ810" s="119" t="s">
        <v>56</v>
      </c>
      <c r="AK810" s="119" t="s">
        <v>56</v>
      </c>
      <c r="AL810" s="119" t="s">
        <v>56</v>
      </c>
      <c r="AM810" s="119">
        <v>0</v>
      </c>
      <c r="AN810" s="119">
        <v>1</v>
      </c>
      <c r="AO810" s="119">
        <v>5</v>
      </c>
      <c r="AP810" s="119">
        <v>3</v>
      </c>
      <c r="AQ810" s="119">
        <v>1</v>
      </c>
      <c r="AR810" s="119">
        <v>1</v>
      </c>
      <c r="AS810" s="119">
        <v>0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119">
        <v>0</v>
      </c>
      <c r="AZ810" s="119">
        <v>0</v>
      </c>
      <c r="BA810" s="119">
        <v>0</v>
      </c>
      <c r="BB810" s="119">
        <v>0</v>
      </c>
      <c r="BC810" s="119">
        <v>0</v>
      </c>
      <c r="BD810" s="119">
        <v>0</v>
      </c>
      <c r="BE810" s="119">
        <v>0</v>
      </c>
      <c r="BF810" s="119">
        <v>0</v>
      </c>
      <c r="BG810" s="119">
        <v>0</v>
      </c>
      <c r="BH810" s="119">
        <v>16.3</v>
      </c>
      <c r="BI810" s="119">
        <v>14.9</v>
      </c>
      <c r="BJ810" s="119">
        <v>23.3</v>
      </c>
      <c r="BK810" s="119">
        <v>26.2</v>
      </c>
      <c r="BL810" s="119">
        <v>0</v>
      </c>
      <c r="BM810" s="119" t="s">
        <v>544</v>
      </c>
    </row>
    <row r="811" spans="1:65" s="119" customFormat="1" ht="11.4" x14ac:dyDescent="0.2">
      <c r="A811" s="119" t="s">
        <v>93</v>
      </c>
      <c r="B811" s="119">
        <v>9</v>
      </c>
      <c r="C811" s="119">
        <v>0</v>
      </c>
      <c r="D811" s="119">
        <v>8</v>
      </c>
      <c r="E811" s="119">
        <v>0</v>
      </c>
      <c r="F811" s="119">
        <v>1</v>
      </c>
      <c r="G811" s="119">
        <v>0</v>
      </c>
      <c r="H811" s="119">
        <v>0</v>
      </c>
      <c r="I811" s="119">
        <v>0</v>
      </c>
      <c r="J811" s="119">
        <v>0</v>
      </c>
      <c r="K811" s="119">
        <v>0</v>
      </c>
      <c r="L811" s="119">
        <v>0</v>
      </c>
      <c r="M811" s="119">
        <v>0</v>
      </c>
      <c r="N811" s="119">
        <v>0</v>
      </c>
      <c r="O811" s="119">
        <v>0</v>
      </c>
      <c r="P811" s="119">
        <v>88.89</v>
      </c>
      <c r="Q811" s="119">
        <v>0</v>
      </c>
      <c r="R811" s="119">
        <v>11.11</v>
      </c>
      <c r="S811" s="119">
        <v>0</v>
      </c>
      <c r="T811" s="119">
        <v>0</v>
      </c>
      <c r="U811" s="119">
        <v>0</v>
      </c>
      <c r="V811" s="119">
        <v>0</v>
      </c>
      <c r="W811" s="119">
        <v>0</v>
      </c>
      <c r="X811" s="119">
        <v>0</v>
      </c>
      <c r="Y811" s="119">
        <v>0</v>
      </c>
      <c r="Z811" s="119">
        <v>0</v>
      </c>
      <c r="AA811" s="119" t="s">
        <v>56</v>
      </c>
      <c r="AB811" s="119" t="s">
        <v>610</v>
      </c>
      <c r="AC811" s="119" t="s">
        <v>56</v>
      </c>
      <c r="AD811" s="119" t="s">
        <v>625</v>
      </c>
      <c r="AE811" s="119" t="s">
        <v>56</v>
      </c>
      <c r="AF811" s="119" t="s">
        <v>56</v>
      </c>
      <c r="AG811" s="119" t="s">
        <v>56</v>
      </c>
      <c r="AH811" s="119" t="s">
        <v>56</v>
      </c>
      <c r="AI811" s="119" t="s">
        <v>56</v>
      </c>
      <c r="AJ811" s="119" t="s">
        <v>56</v>
      </c>
      <c r="AK811" s="119" t="s">
        <v>56</v>
      </c>
      <c r="AL811" s="119" t="s">
        <v>56</v>
      </c>
      <c r="AM811" s="119">
        <v>0</v>
      </c>
      <c r="AN811" s="119">
        <v>2</v>
      </c>
      <c r="AO811" s="119">
        <v>2</v>
      </c>
      <c r="AP811" s="119">
        <v>4</v>
      </c>
      <c r="AQ811" s="119">
        <v>1</v>
      </c>
      <c r="AR811" s="119">
        <v>0</v>
      </c>
      <c r="AS811" s="119">
        <v>0</v>
      </c>
      <c r="AT811" s="119">
        <v>0</v>
      </c>
      <c r="AU811" s="119">
        <v>0</v>
      </c>
      <c r="AV811" s="119">
        <v>0</v>
      </c>
      <c r="AW811" s="119">
        <v>0</v>
      </c>
      <c r="AX811" s="119">
        <v>0</v>
      </c>
      <c r="AY811" s="119">
        <v>0</v>
      </c>
      <c r="AZ811" s="119">
        <v>0</v>
      </c>
      <c r="BA811" s="119">
        <v>0</v>
      </c>
      <c r="BB811" s="119">
        <v>0</v>
      </c>
      <c r="BC811" s="119">
        <v>0</v>
      </c>
      <c r="BD811" s="119">
        <v>0</v>
      </c>
      <c r="BE811" s="119">
        <v>0</v>
      </c>
      <c r="BF811" s="119">
        <v>0</v>
      </c>
      <c r="BG811" s="119">
        <v>0</v>
      </c>
      <c r="BH811" s="119">
        <v>14.3</v>
      </c>
      <c r="BI811" s="119" t="s">
        <v>55</v>
      </c>
      <c r="BJ811" s="119" t="s">
        <v>55</v>
      </c>
      <c r="BK811" s="119" t="s">
        <v>55</v>
      </c>
      <c r="BL811" s="119">
        <v>0</v>
      </c>
      <c r="BM811" s="119" t="s">
        <v>545</v>
      </c>
    </row>
    <row r="812" spans="1:65" s="119" customFormat="1" ht="11.4" x14ac:dyDescent="0.2">
      <c r="A812" s="119" t="s">
        <v>94</v>
      </c>
      <c r="B812" s="119">
        <v>13</v>
      </c>
      <c r="C812" s="119">
        <v>6</v>
      </c>
      <c r="D812" s="119">
        <v>7</v>
      </c>
      <c r="E812" s="119">
        <v>0</v>
      </c>
      <c r="F812" s="119">
        <v>0</v>
      </c>
      <c r="G812" s="119">
        <v>0</v>
      </c>
      <c r="H812" s="119">
        <v>0</v>
      </c>
      <c r="I812" s="119">
        <v>0</v>
      </c>
      <c r="J812" s="119">
        <v>0</v>
      </c>
      <c r="K812" s="119">
        <v>0</v>
      </c>
      <c r="L812" s="119">
        <v>0</v>
      </c>
      <c r="M812" s="119">
        <v>0</v>
      </c>
      <c r="N812" s="119">
        <v>0</v>
      </c>
      <c r="O812" s="119">
        <v>46.15</v>
      </c>
      <c r="P812" s="119">
        <v>53.85</v>
      </c>
      <c r="Q812" s="119">
        <v>0</v>
      </c>
      <c r="R812" s="119">
        <v>0</v>
      </c>
      <c r="S812" s="119">
        <v>0</v>
      </c>
      <c r="T812" s="119">
        <v>0</v>
      </c>
      <c r="U812" s="119">
        <v>0</v>
      </c>
      <c r="V812" s="119">
        <v>0</v>
      </c>
      <c r="W812" s="119">
        <v>0</v>
      </c>
      <c r="X812" s="119">
        <v>0</v>
      </c>
      <c r="Y812" s="119">
        <v>0</v>
      </c>
      <c r="Z812" s="119">
        <v>0</v>
      </c>
      <c r="AA812" s="119" t="s">
        <v>507</v>
      </c>
      <c r="AB812" s="119" t="s">
        <v>495</v>
      </c>
      <c r="AC812" s="119" t="s">
        <v>56</v>
      </c>
      <c r="AD812" s="119" t="s">
        <v>56</v>
      </c>
      <c r="AE812" s="119" t="s">
        <v>56</v>
      </c>
      <c r="AF812" s="119" t="s">
        <v>56</v>
      </c>
      <c r="AG812" s="119" t="s">
        <v>56</v>
      </c>
      <c r="AH812" s="119" t="s">
        <v>56</v>
      </c>
      <c r="AI812" s="119" t="s">
        <v>56</v>
      </c>
      <c r="AJ812" s="119" t="s">
        <v>56</v>
      </c>
      <c r="AK812" s="119" t="s">
        <v>56</v>
      </c>
      <c r="AL812" s="119" t="s">
        <v>56</v>
      </c>
      <c r="AM812" s="119">
        <v>0</v>
      </c>
      <c r="AN812" s="119">
        <v>1</v>
      </c>
      <c r="AO812" s="119">
        <v>2</v>
      </c>
      <c r="AP812" s="119">
        <v>8</v>
      </c>
      <c r="AQ812" s="119">
        <v>1</v>
      </c>
      <c r="AR812" s="119">
        <v>1</v>
      </c>
      <c r="AS812" s="119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119">
        <v>0</v>
      </c>
      <c r="AZ812" s="119">
        <v>0</v>
      </c>
      <c r="BA812" s="119">
        <v>0</v>
      </c>
      <c r="BB812" s="119">
        <v>0</v>
      </c>
      <c r="BC812" s="119">
        <v>0</v>
      </c>
      <c r="BD812" s="119">
        <v>0</v>
      </c>
      <c r="BE812" s="119">
        <v>0</v>
      </c>
      <c r="BF812" s="119">
        <v>0</v>
      </c>
      <c r="BG812" s="119">
        <v>0</v>
      </c>
      <c r="BH812" s="119">
        <v>17</v>
      </c>
      <c r="BI812" s="119">
        <v>16.7</v>
      </c>
      <c r="BJ812" s="119">
        <v>20.7</v>
      </c>
      <c r="BK812" s="119">
        <v>26.7</v>
      </c>
      <c r="BL812" s="119">
        <v>0</v>
      </c>
      <c r="BM812" s="119" t="s">
        <v>544</v>
      </c>
    </row>
    <row r="813" spans="1:65" s="119" customFormat="1" ht="11.4" x14ac:dyDescent="0.2">
      <c r="A813" s="119" t="s">
        <v>94</v>
      </c>
      <c r="B813" s="119">
        <v>11</v>
      </c>
      <c r="C813" s="119">
        <v>0</v>
      </c>
      <c r="D813" s="119">
        <v>8</v>
      </c>
      <c r="E813" s="119">
        <v>0</v>
      </c>
      <c r="F813" s="119">
        <v>1</v>
      </c>
      <c r="G813" s="119">
        <v>1</v>
      </c>
      <c r="H813" s="119">
        <v>1</v>
      </c>
      <c r="I813" s="119">
        <v>0</v>
      </c>
      <c r="J813" s="119">
        <v>0</v>
      </c>
      <c r="K813" s="119">
        <v>0</v>
      </c>
      <c r="L813" s="119">
        <v>0</v>
      </c>
      <c r="M813" s="119">
        <v>0</v>
      </c>
      <c r="N813" s="119">
        <v>0</v>
      </c>
      <c r="O813" s="119">
        <v>0</v>
      </c>
      <c r="P813" s="119">
        <v>72.73</v>
      </c>
      <c r="Q813" s="119">
        <v>0</v>
      </c>
      <c r="R813" s="119">
        <v>9.0909999999999993</v>
      </c>
      <c r="S813" s="119">
        <v>9.0909999999999993</v>
      </c>
      <c r="T813" s="119">
        <v>9.0909999999999993</v>
      </c>
      <c r="U813" s="119">
        <v>0</v>
      </c>
      <c r="V813" s="119">
        <v>0</v>
      </c>
      <c r="W813" s="119">
        <v>0</v>
      </c>
      <c r="X813" s="119">
        <v>0</v>
      </c>
      <c r="Y813" s="119">
        <v>0</v>
      </c>
      <c r="Z813" s="119">
        <v>0</v>
      </c>
      <c r="AA813" s="119" t="s">
        <v>56</v>
      </c>
      <c r="AB813" s="119" t="s">
        <v>189</v>
      </c>
      <c r="AC813" s="119" t="s">
        <v>56</v>
      </c>
      <c r="AD813" s="119" t="s">
        <v>172</v>
      </c>
      <c r="AE813" s="119" t="s">
        <v>535</v>
      </c>
      <c r="AF813" s="119" t="s">
        <v>612</v>
      </c>
      <c r="AG813" s="119" t="s">
        <v>56</v>
      </c>
      <c r="AH813" s="119" t="s">
        <v>56</v>
      </c>
      <c r="AI813" s="119" t="s">
        <v>56</v>
      </c>
      <c r="AJ813" s="119" t="s">
        <v>56</v>
      </c>
      <c r="AK813" s="119" t="s">
        <v>56</v>
      </c>
      <c r="AL813" s="119" t="s">
        <v>56</v>
      </c>
      <c r="AM813" s="119">
        <v>0</v>
      </c>
      <c r="AN813" s="119">
        <v>3</v>
      </c>
      <c r="AO813" s="119">
        <v>1</v>
      </c>
      <c r="AP813" s="119">
        <v>6</v>
      </c>
      <c r="AQ813" s="119">
        <v>1</v>
      </c>
      <c r="AR813" s="119">
        <v>0</v>
      </c>
      <c r="AS813" s="119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119">
        <v>0</v>
      </c>
      <c r="AZ813" s="119">
        <v>0</v>
      </c>
      <c r="BA813" s="119">
        <v>0</v>
      </c>
      <c r="BB813" s="119">
        <v>0</v>
      </c>
      <c r="BC813" s="119">
        <v>0</v>
      </c>
      <c r="BD813" s="119">
        <v>0</v>
      </c>
      <c r="BE813" s="119">
        <v>0</v>
      </c>
      <c r="BF813" s="119">
        <v>0</v>
      </c>
      <c r="BG813" s="119">
        <v>0</v>
      </c>
      <c r="BH813" s="119">
        <v>15.1</v>
      </c>
      <c r="BI813" s="119">
        <v>17.100000000000001</v>
      </c>
      <c r="BJ813" s="119">
        <v>19.399999999999999</v>
      </c>
      <c r="BK813" s="119">
        <v>24.3</v>
      </c>
      <c r="BL813" s="119">
        <v>0</v>
      </c>
      <c r="BM813" s="119" t="s">
        <v>545</v>
      </c>
    </row>
    <row r="814" spans="1:65" s="119" customFormat="1" ht="11.4" x14ac:dyDescent="0.2">
      <c r="A814" s="119" t="s">
        <v>95</v>
      </c>
      <c r="B814" s="119">
        <v>15</v>
      </c>
      <c r="C814" s="119">
        <v>7</v>
      </c>
      <c r="D814" s="119">
        <v>8</v>
      </c>
      <c r="E814" s="119">
        <v>0</v>
      </c>
      <c r="F814" s="119">
        <v>0</v>
      </c>
      <c r="G814" s="119">
        <v>0</v>
      </c>
      <c r="H814" s="119">
        <v>0</v>
      </c>
      <c r="I814" s="119">
        <v>0</v>
      </c>
      <c r="J814" s="119">
        <v>0</v>
      </c>
      <c r="K814" s="119">
        <v>0</v>
      </c>
      <c r="L814" s="119">
        <v>0</v>
      </c>
      <c r="M814" s="119">
        <v>0</v>
      </c>
      <c r="N814" s="119">
        <v>0</v>
      </c>
      <c r="O814" s="119">
        <v>46.67</v>
      </c>
      <c r="P814" s="119">
        <v>53.33</v>
      </c>
      <c r="Q814" s="119">
        <v>0</v>
      </c>
      <c r="R814" s="119">
        <v>0</v>
      </c>
      <c r="S814" s="119">
        <v>0</v>
      </c>
      <c r="T814" s="119">
        <v>0</v>
      </c>
      <c r="U814" s="119">
        <v>0</v>
      </c>
      <c r="V814" s="119">
        <v>0</v>
      </c>
      <c r="W814" s="119">
        <v>0</v>
      </c>
      <c r="X814" s="119">
        <v>0</v>
      </c>
      <c r="Y814" s="119">
        <v>0</v>
      </c>
      <c r="Z814" s="119">
        <v>0</v>
      </c>
      <c r="AA814" s="119" t="s">
        <v>119</v>
      </c>
      <c r="AB814" s="119" t="s">
        <v>595</v>
      </c>
      <c r="AC814" s="119" t="s">
        <v>56</v>
      </c>
      <c r="AD814" s="119" t="s">
        <v>56</v>
      </c>
      <c r="AE814" s="119" t="s">
        <v>56</v>
      </c>
      <c r="AF814" s="119" t="s">
        <v>56</v>
      </c>
      <c r="AG814" s="119" t="s">
        <v>56</v>
      </c>
      <c r="AH814" s="119" t="s">
        <v>56</v>
      </c>
      <c r="AI814" s="119" t="s">
        <v>56</v>
      </c>
      <c r="AJ814" s="119" t="s">
        <v>56</v>
      </c>
      <c r="AK814" s="119" t="s">
        <v>56</v>
      </c>
      <c r="AL814" s="119" t="s">
        <v>56</v>
      </c>
      <c r="AM814" s="119">
        <v>0</v>
      </c>
      <c r="AN814" s="119">
        <v>0</v>
      </c>
      <c r="AO814" s="119">
        <v>7</v>
      </c>
      <c r="AP814" s="119">
        <v>6</v>
      </c>
      <c r="AQ814" s="119">
        <v>1</v>
      </c>
      <c r="AR814" s="119">
        <v>1</v>
      </c>
      <c r="AS814" s="119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119">
        <v>0</v>
      </c>
      <c r="AZ814" s="119">
        <v>0</v>
      </c>
      <c r="BA814" s="119">
        <v>0</v>
      </c>
      <c r="BB814" s="119">
        <v>0</v>
      </c>
      <c r="BC814" s="119">
        <v>0</v>
      </c>
      <c r="BD814" s="119">
        <v>0</v>
      </c>
      <c r="BE814" s="119">
        <v>0</v>
      </c>
      <c r="BF814" s="119">
        <v>0</v>
      </c>
      <c r="BG814" s="119">
        <v>0</v>
      </c>
      <c r="BH814" s="119">
        <v>16.100000000000001</v>
      </c>
      <c r="BI814" s="119">
        <v>15.2</v>
      </c>
      <c r="BJ814" s="119">
        <v>22.4</v>
      </c>
      <c r="BK814" s="119">
        <v>25.3</v>
      </c>
      <c r="BL814" s="119">
        <v>0</v>
      </c>
      <c r="BM814" s="119" t="s">
        <v>544</v>
      </c>
    </row>
    <row r="815" spans="1:65" s="119" customFormat="1" ht="11.4" x14ac:dyDescent="0.2">
      <c r="A815" s="119" t="s">
        <v>95</v>
      </c>
      <c r="B815" s="119">
        <v>6</v>
      </c>
      <c r="C815" s="119">
        <v>1</v>
      </c>
      <c r="D815" s="119">
        <v>5</v>
      </c>
      <c r="E815" s="119">
        <v>0</v>
      </c>
      <c r="F815" s="119">
        <v>0</v>
      </c>
      <c r="G815" s="119">
        <v>0</v>
      </c>
      <c r="H815" s="119">
        <v>0</v>
      </c>
      <c r="I815" s="119">
        <v>0</v>
      </c>
      <c r="J815" s="119">
        <v>0</v>
      </c>
      <c r="K815" s="119">
        <v>0</v>
      </c>
      <c r="L815" s="119">
        <v>0</v>
      </c>
      <c r="M815" s="119">
        <v>0</v>
      </c>
      <c r="N815" s="119">
        <v>0</v>
      </c>
      <c r="O815" s="119">
        <v>16.670000000000002</v>
      </c>
      <c r="P815" s="119">
        <v>83.33</v>
      </c>
      <c r="Q815" s="119">
        <v>0</v>
      </c>
      <c r="R815" s="119">
        <v>0</v>
      </c>
      <c r="S815" s="119">
        <v>0</v>
      </c>
      <c r="T815" s="119">
        <v>0</v>
      </c>
      <c r="U815" s="119">
        <v>0</v>
      </c>
      <c r="V815" s="119">
        <v>0</v>
      </c>
      <c r="W815" s="119">
        <v>0</v>
      </c>
      <c r="X815" s="119">
        <v>0</v>
      </c>
      <c r="Y815" s="119">
        <v>0</v>
      </c>
      <c r="Z815" s="119">
        <v>0</v>
      </c>
      <c r="AA815" s="119" t="s">
        <v>601</v>
      </c>
      <c r="AB815" s="119" t="s">
        <v>524</v>
      </c>
      <c r="AC815" s="119" t="s">
        <v>56</v>
      </c>
      <c r="AD815" s="119" t="s">
        <v>56</v>
      </c>
      <c r="AE815" s="119" t="s">
        <v>56</v>
      </c>
      <c r="AF815" s="119" t="s">
        <v>56</v>
      </c>
      <c r="AG815" s="119" t="s">
        <v>56</v>
      </c>
      <c r="AH815" s="119" t="s">
        <v>56</v>
      </c>
      <c r="AI815" s="119" t="s">
        <v>56</v>
      </c>
      <c r="AJ815" s="119" t="s">
        <v>56</v>
      </c>
      <c r="AK815" s="119" t="s">
        <v>56</v>
      </c>
      <c r="AL815" s="119" t="s">
        <v>56</v>
      </c>
      <c r="AM815" s="119">
        <v>0</v>
      </c>
      <c r="AN815" s="119">
        <v>1</v>
      </c>
      <c r="AO815" s="119">
        <v>3</v>
      </c>
      <c r="AP815" s="119">
        <v>2</v>
      </c>
      <c r="AQ815" s="119">
        <v>0</v>
      </c>
      <c r="AR815" s="119">
        <v>0</v>
      </c>
      <c r="AS815" s="119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119">
        <v>0</v>
      </c>
      <c r="AZ815" s="119">
        <v>0</v>
      </c>
      <c r="BA815" s="119">
        <v>0</v>
      </c>
      <c r="BB815" s="119">
        <v>0</v>
      </c>
      <c r="BC815" s="119">
        <v>0</v>
      </c>
      <c r="BD815" s="119">
        <v>0</v>
      </c>
      <c r="BE815" s="119">
        <v>0</v>
      </c>
      <c r="BF815" s="119">
        <v>0</v>
      </c>
      <c r="BG815" s="119">
        <v>0</v>
      </c>
      <c r="BH815" s="119">
        <v>14</v>
      </c>
      <c r="BI815" s="119" t="s">
        <v>55</v>
      </c>
      <c r="BJ815" s="119" t="s">
        <v>55</v>
      </c>
      <c r="BK815" s="119" t="s">
        <v>55</v>
      </c>
      <c r="BL815" s="119">
        <v>0</v>
      </c>
      <c r="BM815" s="119" t="s">
        <v>545</v>
      </c>
    </row>
    <row r="816" spans="1:65" s="119" customFormat="1" ht="11.4" x14ac:dyDescent="0.2">
      <c r="A816" s="119" t="s">
        <v>96</v>
      </c>
      <c r="B816" s="119">
        <v>9</v>
      </c>
      <c r="C816" s="119">
        <v>3</v>
      </c>
      <c r="D816" s="119">
        <v>6</v>
      </c>
      <c r="E816" s="119">
        <v>0</v>
      </c>
      <c r="F816" s="119">
        <v>0</v>
      </c>
      <c r="G816" s="119">
        <v>0</v>
      </c>
      <c r="H816" s="119">
        <v>0</v>
      </c>
      <c r="I816" s="119">
        <v>0</v>
      </c>
      <c r="J816" s="119">
        <v>0</v>
      </c>
      <c r="K816" s="119">
        <v>0</v>
      </c>
      <c r="L816" s="119">
        <v>0</v>
      </c>
      <c r="M816" s="119">
        <v>0</v>
      </c>
      <c r="N816" s="119">
        <v>0</v>
      </c>
      <c r="O816" s="119">
        <v>33.33</v>
      </c>
      <c r="P816" s="119">
        <v>66.67</v>
      </c>
      <c r="Q816" s="119">
        <v>0</v>
      </c>
      <c r="R816" s="119">
        <v>0</v>
      </c>
      <c r="S816" s="119">
        <v>0</v>
      </c>
      <c r="T816" s="119">
        <v>0</v>
      </c>
      <c r="U816" s="119">
        <v>0</v>
      </c>
      <c r="V816" s="119">
        <v>0</v>
      </c>
      <c r="W816" s="119">
        <v>0</v>
      </c>
      <c r="X816" s="119">
        <v>0</v>
      </c>
      <c r="Y816" s="119">
        <v>0</v>
      </c>
      <c r="Z816" s="119">
        <v>0</v>
      </c>
      <c r="AA816" s="119" t="s">
        <v>171</v>
      </c>
      <c r="AB816" s="119" t="s">
        <v>174</v>
      </c>
      <c r="AC816" s="119" t="s">
        <v>56</v>
      </c>
      <c r="AD816" s="119" t="s">
        <v>56</v>
      </c>
      <c r="AE816" s="119" t="s">
        <v>56</v>
      </c>
      <c r="AF816" s="119" t="s">
        <v>56</v>
      </c>
      <c r="AG816" s="119" t="s">
        <v>56</v>
      </c>
      <c r="AH816" s="119" t="s">
        <v>56</v>
      </c>
      <c r="AI816" s="119" t="s">
        <v>56</v>
      </c>
      <c r="AJ816" s="119" t="s">
        <v>56</v>
      </c>
      <c r="AK816" s="119" t="s">
        <v>56</v>
      </c>
      <c r="AL816" s="119" t="s">
        <v>56</v>
      </c>
      <c r="AM816" s="119">
        <v>0</v>
      </c>
      <c r="AN816" s="119">
        <v>0</v>
      </c>
      <c r="AO816" s="119">
        <v>1</v>
      </c>
      <c r="AP816" s="119">
        <v>4</v>
      </c>
      <c r="AQ816" s="119">
        <v>3</v>
      </c>
      <c r="AR816" s="119">
        <v>1</v>
      </c>
      <c r="AS816" s="119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119">
        <v>0</v>
      </c>
      <c r="AZ816" s="119">
        <v>0</v>
      </c>
      <c r="BA816" s="119">
        <v>0</v>
      </c>
      <c r="BB816" s="119">
        <v>0</v>
      </c>
      <c r="BC816" s="119">
        <v>0</v>
      </c>
      <c r="BD816" s="119">
        <v>0</v>
      </c>
      <c r="BE816" s="119">
        <v>0</v>
      </c>
      <c r="BF816" s="119">
        <v>0</v>
      </c>
      <c r="BG816" s="119">
        <v>0</v>
      </c>
      <c r="BH816" s="119">
        <v>19</v>
      </c>
      <c r="BI816" s="119" t="s">
        <v>55</v>
      </c>
      <c r="BJ816" s="119" t="s">
        <v>55</v>
      </c>
      <c r="BK816" s="119" t="s">
        <v>55</v>
      </c>
      <c r="BL816" s="119">
        <v>0</v>
      </c>
      <c r="BM816" s="119" t="s">
        <v>544</v>
      </c>
    </row>
    <row r="817" spans="1:65" s="119" customFormat="1" ht="11.4" x14ac:dyDescent="0.2">
      <c r="A817" s="119" t="s">
        <v>96</v>
      </c>
      <c r="B817" s="119">
        <v>13</v>
      </c>
      <c r="C817" s="119">
        <v>4</v>
      </c>
      <c r="D817" s="119">
        <v>9</v>
      </c>
      <c r="E817" s="119">
        <v>0</v>
      </c>
      <c r="F817" s="119">
        <v>0</v>
      </c>
      <c r="G817" s="119">
        <v>0</v>
      </c>
      <c r="H817" s="119">
        <v>0</v>
      </c>
      <c r="I817" s="119">
        <v>0</v>
      </c>
      <c r="J817" s="119">
        <v>0</v>
      </c>
      <c r="K817" s="119">
        <v>0</v>
      </c>
      <c r="L817" s="119">
        <v>0</v>
      </c>
      <c r="M817" s="119">
        <v>0</v>
      </c>
      <c r="N817" s="119">
        <v>0</v>
      </c>
      <c r="O817" s="119">
        <v>30.77</v>
      </c>
      <c r="P817" s="119">
        <v>69.23</v>
      </c>
      <c r="Q817" s="119">
        <v>0</v>
      </c>
      <c r="R817" s="119">
        <v>0</v>
      </c>
      <c r="S817" s="119">
        <v>0</v>
      </c>
      <c r="T817" s="119">
        <v>0</v>
      </c>
      <c r="U817" s="119">
        <v>0</v>
      </c>
      <c r="V817" s="119">
        <v>0</v>
      </c>
      <c r="W817" s="119">
        <v>0</v>
      </c>
      <c r="X817" s="119">
        <v>0</v>
      </c>
      <c r="Y817" s="119">
        <v>0</v>
      </c>
      <c r="Z817" s="119">
        <v>0</v>
      </c>
      <c r="AA817" s="119" t="s">
        <v>578</v>
      </c>
      <c r="AB817" s="119" t="s">
        <v>511</v>
      </c>
      <c r="AC817" s="119" t="s">
        <v>56</v>
      </c>
      <c r="AD817" s="119" t="s">
        <v>56</v>
      </c>
      <c r="AE817" s="119" t="s">
        <v>56</v>
      </c>
      <c r="AF817" s="119" t="s">
        <v>56</v>
      </c>
      <c r="AG817" s="119" t="s">
        <v>56</v>
      </c>
      <c r="AH817" s="119" t="s">
        <v>56</v>
      </c>
      <c r="AI817" s="119" t="s">
        <v>56</v>
      </c>
      <c r="AJ817" s="119" t="s">
        <v>56</v>
      </c>
      <c r="AK817" s="119" t="s">
        <v>56</v>
      </c>
      <c r="AL817" s="119" t="s">
        <v>56</v>
      </c>
      <c r="AM817" s="119">
        <v>1</v>
      </c>
      <c r="AN817" s="119">
        <v>3</v>
      </c>
      <c r="AO817" s="119">
        <v>4</v>
      </c>
      <c r="AP817" s="119">
        <v>4</v>
      </c>
      <c r="AQ817" s="119">
        <v>0</v>
      </c>
      <c r="AR817" s="119">
        <v>1</v>
      </c>
      <c r="AS817" s="119">
        <v>0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119">
        <v>0</v>
      </c>
      <c r="AZ817" s="119">
        <v>0</v>
      </c>
      <c r="BA817" s="119">
        <v>0</v>
      </c>
      <c r="BB817" s="119">
        <v>0</v>
      </c>
      <c r="BC817" s="119">
        <v>0</v>
      </c>
      <c r="BD817" s="119">
        <v>0</v>
      </c>
      <c r="BE817" s="119">
        <v>0</v>
      </c>
      <c r="BF817" s="119">
        <v>0</v>
      </c>
      <c r="BG817" s="119">
        <v>0</v>
      </c>
      <c r="BH817" s="119">
        <v>13.5</v>
      </c>
      <c r="BI817" s="119">
        <v>12.9</v>
      </c>
      <c r="BJ817" s="119">
        <v>19.399999999999999</v>
      </c>
      <c r="BK817" s="119">
        <v>26.2</v>
      </c>
      <c r="BL817" s="119">
        <v>0</v>
      </c>
      <c r="BM817" s="119" t="s">
        <v>545</v>
      </c>
    </row>
    <row r="818" spans="1:65" s="119" customFormat="1" ht="11.4" x14ac:dyDescent="0.2">
      <c r="A818" s="119" t="s">
        <v>97</v>
      </c>
      <c r="B818" s="119">
        <v>4</v>
      </c>
      <c r="C818" s="119">
        <v>1</v>
      </c>
      <c r="D818" s="119">
        <v>3</v>
      </c>
      <c r="E818" s="119">
        <v>0</v>
      </c>
      <c r="F818" s="119">
        <v>0</v>
      </c>
      <c r="G818" s="119">
        <v>0</v>
      </c>
      <c r="H818" s="119">
        <v>0</v>
      </c>
      <c r="I818" s="119">
        <v>0</v>
      </c>
      <c r="J818" s="119">
        <v>0</v>
      </c>
      <c r="K818" s="119">
        <v>0</v>
      </c>
      <c r="L818" s="119">
        <v>0</v>
      </c>
      <c r="M818" s="119">
        <v>0</v>
      </c>
      <c r="N818" s="119">
        <v>0</v>
      </c>
      <c r="O818" s="119">
        <v>25</v>
      </c>
      <c r="P818" s="119">
        <v>75</v>
      </c>
      <c r="Q818" s="119">
        <v>0</v>
      </c>
      <c r="R818" s="119">
        <v>0</v>
      </c>
      <c r="S818" s="119">
        <v>0</v>
      </c>
      <c r="T818" s="119">
        <v>0</v>
      </c>
      <c r="U818" s="119">
        <v>0</v>
      </c>
      <c r="V818" s="119">
        <v>0</v>
      </c>
      <c r="W818" s="119">
        <v>0</v>
      </c>
      <c r="X818" s="119">
        <v>0</v>
      </c>
      <c r="Y818" s="119">
        <v>0</v>
      </c>
      <c r="Z818" s="119">
        <v>0</v>
      </c>
      <c r="AA818" s="119" t="s">
        <v>587</v>
      </c>
      <c r="AB818" s="119" t="s">
        <v>460</v>
      </c>
      <c r="AC818" s="119" t="s">
        <v>56</v>
      </c>
      <c r="AD818" s="119" t="s">
        <v>56</v>
      </c>
      <c r="AE818" s="119" t="s">
        <v>56</v>
      </c>
      <c r="AF818" s="119" t="s">
        <v>56</v>
      </c>
      <c r="AG818" s="119" t="s">
        <v>56</v>
      </c>
      <c r="AH818" s="119" t="s">
        <v>56</v>
      </c>
      <c r="AI818" s="119" t="s">
        <v>56</v>
      </c>
      <c r="AJ818" s="119" t="s">
        <v>56</v>
      </c>
      <c r="AK818" s="119" t="s">
        <v>56</v>
      </c>
      <c r="AL818" s="119" t="s">
        <v>56</v>
      </c>
      <c r="AM818" s="119">
        <v>0</v>
      </c>
      <c r="AN818" s="119">
        <v>0</v>
      </c>
      <c r="AO818" s="119">
        <v>1</v>
      </c>
      <c r="AP818" s="119">
        <v>2</v>
      </c>
      <c r="AQ818" s="119">
        <v>1</v>
      </c>
      <c r="AR818" s="119">
        <v>0</v>
      </c>
      <c r="AS818" s="119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119">
        <v>0</v>
      </c>
      <c r="AZ818" s="119">
        <v>0</v>
      </c>
      <c r="BA818" s="119">
        <v>0</v>
      </c>
      <c r="BB818" s="119">
        <v>0</v>
      </c>
      <c r="BC818" s="119">
        <v>0</v>
      </c>
      <c r="BD818" s="119">
        <v>0</v>
      </c>
      <c r="BE818" s="119">
        <v>0</v>
      </c>
      <c r="BF818" s="119">
        <v>0</v>
      </c>
      <c r="BG818" s="119">
        <v>0</v>
      </c>
      <c r="BH818" s="119">
        <v>18.3</v>
      </c>
      <c r="BI818" s="119" t="s">
        <v>55</v>
      </c>
      <c r="BJ818" s="119" t="s">
        <v>55</v>
      </c>
      <c r="BK818" s="119" t="s">
        <v>55</v>
      </c>
      <c r="BL818" s="119">
        <v>0</v>
      </c>
      <c r="BM818" s="119" t="s">
        <v>544</v>
      </c>
    </row>
    <row r="819" spans="1:65" s="119" customFormat="1" ht="11.4" x14ac:dyDescent="0.2">
      <c r="A819" s="119" t="s">
        <v>97</v>
      </c>
      <c r="B819" s="119">
        <v>6</v>
      </c>
      <c r="C819" s="119">
        <v>0</v>
      </c>
      <c r="D819" s="119">
        <v>6</v>
      </c>
      <c r="E819" s="119">
        <v>0</v>
      </c>
      <c r="F819" s="119">
        <v>0</v>
      </c>
      <c r="G819" s="119">
        <v>0</v>
      </c>
      <c r="H819" s="119">
        <v>0</v>
      </c>
      <c r="I819" s="119">
        <v>0</v>
      </c>
      <c r="J819" s="119">
        <v>0</v>
      </c>
      <c r="K819" s="119">
        <v>0</v>
      </c>
      <c r="L819" s="119">
        <v>0</v>
      </c>
      <c r="M819" s="119">
        <v>0</v>
      </c>
      <c r="N819" s="119">
        <v>0</v>
      </c>
      <c r="O819" s="119">
        <v>0</v>
      </c>
      <c r="P819" s="119">
        <v>100</v>
      </c>
      <c r="Q819" s="119">
        <v>0</v>
      </c>
      <c r="R819" s="119">
        <v>0</v>
      </c>
      <c r="S819" s="119">
        <v>0</v>
      </c>
      <c r="T819" s="119">
        <v>0</v>
      </c>
      <c r="U819" s="119">
        <v>0</v>
      </c>
      <c r="V819" s="119">
        <v>0</v>
      </c>
      <c r="W819" s="119">
        <v>0</v>
      </c>
      <c r="X819" s="119">
        <v>0</v>
      </c>
      <c r="Y819" s="119">
        <v>0</v>
      </c>
      <c r="Z819" s="119">
        <v>0</v>
      </c>
      <c r="AA819" s="119" t="s">
        <v>56</v>
      </c>
      <c r="AB819" s="119" t="s">
        <v>519</v>
      </c>
      <c r="AC819" s="119" t="s">
        <v>56</v>
      </c>
      <c r="AD819" s="119" t="s">
        <v>56</v>
      </c>
      <c r="AE819" s="119" t="s">
        <v>56</v>
      </c>
      <c r="AF819" s="119" t="s">
        <v>56</v>
      </c>
      <c r="AG819" s="119" t="s">
        <v>56</v>
      </c>
      <c r="AH819" s="119" t="s">
        <v>56</v>
      </c>
      <c r="AI819" s="119" t="s">
        <v>56</v>
      </c>
      <c r="AJ819" s="119" t="s">
        <v>56</v>
      </c>
      <c r="AK819" s="119" t="s">
        <v>56</v>
      </c>
      <c r="AL819" s="119" t="s">
        <v>56</v>
      </c>
      <c r="AM819" s="119">
        <v>0</v>
      </c>
      <c r="AN819" s="119">
        <v>1</v>
      </c>
      <c r="AO819" s="119">
        <v>2</v>
      </c>
      <c r="AP819" s="119">
        <v>1</v>
      </c>
      <c r="AQ819" s="119">
        <v>2</v>
      </c>
      <c r="AR819" s="119">
        <v>0</v>
      </c>
      <c r="AS819" s="119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119">
        <v>0</v>
      </c>
      <c r="AZ819" s="119">
        <v>0</v>
      </c>
      <c r="BA819" s="119">
        <v>0</v>
      </c>
      <c r="BB819" s="119">
        <v>0</v>
      </c>
      <c r="BC819" s="119">
        <v>0</v>
      </c>
      <c r="BD819" s="119">
        <v>0</v>
      </c>
      <c r="BE819" s="119">
        <v>0</v>
      </c>
      <c r="BF819" s="119">
        <v>0</v>
      </c>
      <c r="BG819" s="119">
        <v>0</v>
      </c>
      <c r="BH819" s="119">
        <v>15.7</v>
      </c>
      <c r="BI819" s="119" t="s">
        <v>55</v>
      </c>
      <c r="BJ819" s="119" t="s">
        <v>55</v>
      </c>
      <c r="BK819" s="119" t="s">
        <v>55</v>
      </c>
      <c r="BL819" s="119">
        <v>0</v>
      </c>
      <c r="BM819" s="119" t="s">
        <v>545</v>
      </c>
    </row>
    <row r="820" spans="1:65" s="119" customFormat="1" ht="11.4" x14ac:dyDescent="0.2">
      <c r="A820" s="119" t="s">
        <v>98</v>
      </c>
      <c r="B820" s="119">
        <v>10</v>
      </c>
      <c r="C820" s="119">
        <v>2</v>
      </c>
      <c r="D820" s="119">
        <v>7</v>
      </c>
      <c r="E820" s="119">
        <v>0</v>
      </c>
      <c r="F820" s="119">
        <v>1</v>
      </c>
      <c r="G820" s="119">
        <v>0</v>
      </c>
      <c r="H820" s="119">
        <v>0</v>
      </c>
      <c r="I820" s="119">
        <v>0</v>
      </c>
      <c r="J820" s="119">
        <v>0</v>
      </c>
      <c r="K820" s="119">
        <v>0</v>
      </c>
      <c r="L820" s="119">
        <v>0</v>
      </c>
      <c r="M820" s="119">
        <v>0</v>
      </c>
      <c r="N820" s="119">
        <v>0</v>
      </c>
      <c r="O820" s="119">
        <v>20</v>
      </c>
      <c r="P820" s="119">
        <v>70</v>
      </c>
      <c r="Q820" s="119">
        <v>0</v>
      </c>
      <c r="R820" s="119">
        <v>10</v>
      </c>
      <c r="S820" s="119">
        <v>0</v>
      </c>
      <c r="T820" s="119">
        <v>0</v>
      </c>
      <c r="U820" s="119">
        <v>0</v>
      </c>
      <c r="V820" s="119">
        <v>0</v>
      </c>
      <c r="W820" s="119">
        <v>0</v>
      </c>
      <c r="X820" s="119">
        <v>0</v>
      </c>
      <c r="Y820" s="119">
        <v>0</v>
      </c>
      <c r="Z820" s="119">
        <v>0</v>
      </c>
      <c r="AA820" s="119" t="s">
        <v>509</v>
      </c>
      <c r="AB820" s="119" t="s">
        <v>421</v>
      </c>
      <c r="AC820" s="119" t="s">
        <v>56</v>
      </c>
      <c r="AD820" s="119" t="s">
        <v>603</v>
      </c>
      <c r="AE820" s="119" t="s">
        <v>56</v>
      </c>
      <c r="AF820" s="119" t="s">
        <v>56</v>
      </c>
      <c r="AG820" s="119" t="s">
        <v>56</v>
      </c>
      <c r="AH820" s="119" t="s">
        <v>56</v>
      </c>
      <c r="AI820" s="119" t="s">
        <v>56</v>
      </c>
      <c r="AJ820" s="119" t="s">
        <v>56</v>
      </c>
      <c r="AK820" s="119" t="s">
        <v>56</v>
      </c>
      <c r="AL820" s="119" t="s">
        <v>56</v>
      </c>
      <c r="AM820" s="119">
        <v>1</v>
      </c>
      <c r="AN820" s="119">
        <v>0</v>
      </c>
      <c r="AO820" s="119">
        <v>6</v>
      </c>
      <c r="AP820" s="119">
        <v>1</v>
      </c>
      <c r="AQ820" s="119">
        <v>2</v>
      </c>
      <c r="AR820" s="119">
        <v>0</v>
      </c>
      <c r="AS820" s="119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119">
        <v>0</v>
      </c>
      <c r="AZ820" s="119">
        <v>0</v>
      </c>
      <c r="BA820" s="119">
        <v>0</v>
      </c>
      <c r="BB820" s="119">
        <v>0</v>
      </c>
      <c r="BC820" s="119">
        <v>0</v>
      </c>
      <c r="BD820" s="119">
        <v>0</v>
      </c>
      <c r="BE820" s="119">
        <v>0</v>
      </c>
      <c r="BF820" s="119">
        <v>0</v>
      </c>
      <c r="BG820" s="119">
        <v>0</v>
      </c>
      <c r="BH820" s="119">
        <v>14.2</v>
      </c>
      <c r="BI820" s="119" t="s">
        <v>55</v>
      </c>
      <c r="BJ820" s="119" t="s">
        <v>55</v>
      </c>
      <c r="BK820" s="119" t="s">
        <v>55</v>
      </c>
      <c r="BL820" s="119">
        <v>0</v>
      </c>
      <c r="BM820" s="119" t="s">
        <v>544</v>
      </c>
    </row>
    <row r="821" spans="1:65" s="119" customFormat="1" ht="11.4" x14ac:dyDescent="0.2">
      <c r="A821" s="119" t="s">
        <v>98</v>
      </c>
      <c r="B821" s="119">
        <v>6</v>
      </c>
      <c r="C821" s="119">
        <v>0</v>
      </c>
      <c r="D821" s="119">
        <v>6</v>
      </c>
      <c r="E821" s="119">
        <v>0</v>
      </c>
      <c r="F821" s="119">
        <v>0</v>
      </c>
      <c r="G821" s="119">
        <v>0</v>
      </c>
      <c r="H821" s="119">
        <v>0</v>
      </c>
      <c r="I821" s="119">
        <v>0</v>
      </c>
      <c r="J821" s="119">
        <v>0</v>
      </c>
      <c r="K821" s="119">
        <v>0</v>
      </c>
      <c r="L821" s="119">
        <v>0</v>
      </c>
      <c r="M821" s="119">
        <v>0</v>
      </c>
      <c r="N821" s="119">
        <v>0</v>
      </c>
      <c r="O821" s="119">
        <v>0</v>
      </c>
      <c r="P821" s="119">
        <v>100</v>
      </c>
      <c r="Q821" s="119">
        <v>0</v>
      </c>
      <c r="R821" s="119">
        <v>0</v>
      </c>
      <c r="S821" s="119">
        <v>0</v>
      </c>
      <c r="T821" s="119">
        <v>0</v>
      </c>
      <c r="U821" s="119">
        <v>0</v>
      </c>
      <c r="V821" s="119">
        <v>0</v>
      </c>
      <c r="W821" s="119">
        <v>0</v>
      </c>
      <c r="X821" s="119">
        <v>0</v>
      </c>
      <c r="Y821" s="119">
        <v>0</v>
      </c>
      <c r="Z821" s="119">
        <v>0</v>
      </c>
      <c r="AA821" s="119" t="s">
        <v>56</v>
      </c>
      <c r="AB821" s="119" t="s">
        <v>519</v>
      </c>
      <c r="AC821" s="119" t="s">
        <v>56</v>
      </c>
      <c r="AD821" s="119" t="s">
        <v>56</v>
      </c>
      <c r="AE821" s="119" t="s">
        <v>56</v>
      </c>
      <c r="AF821" s="119" t="s">
        <v>56</v>
      </c>
      <c r="AG821" s="119" t="s">
        <v>56</v>
      </c>
      <c r="AH821" s="119" t="s">
        <v>56</v>
      </c>
      <c r="AI821" s="119" t="s">
        <v>56</v>
      </c>
      <c r="AJ821" s="119" t="s">
        <v>56</v>
      </c>
      <c r="AK821" s="119" t="s">
        <v>56</v>
      </c>
      <c r="AL821" s="119" t="s">
        <v>56</v>
      </c>
      <c r="AM821" s="119">
        <v>0</v>
      </c>
      <c r="AN821" s="119">
        <v>1</v>
      </c>
      <c r="AO821" s="119">
        <v>2</v>
      </c>
      <c r="AP821" s="119">
        <v>2</v>
      </c>
      <c r="AQ821" s="119">
        <v>1</v>
      </c>
      <c r="AR821" s="119">
        <v>0</v>
      </c>
      <c r="AS821" s="119">
        <v>0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119">
        <v>0</v>
      </c>
      <c r="AZ821" s="119">
        <v>0</v>
      </c>
      <c r="BA821" s="119">
        <v>0</v>
      </c>
      <c r="BB821" s="119">
        <v>0</v>
      </c>
      <c r="BC821" s="119">
        <v>0</v>
      </c>
      <c r="BD821" s="119">
        <v>0</v>
      </c>
      <c r="BE821" s="119">
        <v>0</v>
      </c>
      <c r="BF821" s="119">
        <v>0</v>
      </c>
      <c r="BG821" s="119">
        <v>0</v>
      </c>
      <c r="BH821" s="119">
        <v>15.7</v>
      </c>
      <c r="BI821" s="119" t="s">
        <v>55</v>
      </c>
      <c r="BJ821" s="119" t="s">
        <v>55</v>
      </c>
      <c r="BK821" s="119" t="s">
        <v>55</v>
      </c>
      <c r="BL821" s="119">
        <v>0</v>
      </c>
      <c r="BM821" s="119" t="s">
        <v>545</v>
      </c>
    </row>
    <row r="822" spans="1:65" s="119" customFormat="1" ht="11.4" x14ac:dyDescent="0.2">
      <c r="A822" s="119" t="s">
        <v>99</v>
      </c>
      <c r="B822" s="119">
        <v>14</v>
      </c>
      <c r="C822" s="119">
        <v>4</v>
      </c>
      <c r="D822" s="119">
        <v>9</v>
      </c>
      <c r="E822" s="119">
        <v>0</v>
      </c>
      <c r="F822" s="119">
        <v>1</v>
      </c>
      <c r="G822" s="119">
        <v>0</v>
      </c>
      <c r="H822" s="119">
        <v>0</v>
      </c>
      <c r="I822" s="119">
        <v>0</v>
      </c>
      <c r="J822" s="119">
        <v>0</v>
      </c>
      <c r="K822" s="119">
        <v>0</v>
      </c>
      <c r="L822" s="119">
        <v>0</v>
      </c>
      <c r="M822" s="119">
        <v>0</v>
      </c>
      <c r="N822" s="119">
        <v>0</v>
      </c>
      <c r="O822" s="119">
        <v>28.57</v>
      </c>
      <c r="P822" s="119">
        <v>64.290000000000006</v>
      </c>
      <c r="Q822" s="119">
        <v>0</v>
      </c>
      <c r="R822" s="119">
        <v>7.1429999999999998</v>
      </c>
      <c r="S822" s="119">
        <v>0</v>
      </c>
      <c r="T822" s="119">
        <v>0</v>
      </c>
      <c r="U822" s="119">
        <v>0</v>
      </c>
      <c r="V822" s="119">
        <v>0</v>
      </c>
      <c r="W822" s="119">
        <v>0</v>
      </c>
      <c r="X822" s="119">
        <v>0</v>
      </c>
      <c r="Y822" s="119">
        <v>0</v>
      </c>
      <c r="Z822" s="119">
        <v>0</v>
      </c>
      <c r="AA822" s="119" t="s">
        <v>493</v>
      </c>
      <c r="AB822" s="119" t="s">
        <v>177</v>
      </c>
      <c r="AC822" s="119" t="s">
        <v>56</v>
      </c>
      <c r="AD822" s="119" t="s">
        <v>505</v>
      </c>
      <c r="AE822" s="119" t="s">
        <v>56</v>
      </c>
      <c r="AF822" s="119" t="s">
        <v>56</v>
      </c>
      <c r="AG822" s="119" t="s">
        <v>56</v>
      </c>
      <c r="AH822" s="119" t="s">
        <v>56</v>
      </c>
      <c r="AI822" s="119" t="s">
        <v>56</v>
      </c>
      <c r="AJ822" s="119" t="s">
        <v>56</v>
      </c>
      <c r="AK822" s="119" t="s">
        <v>56</v>
      </c>
      <c r="AL822" s="119" t="s">
        <v>56</v>
      </c>
      <c r="AM822" s="119">
        <v>0</v>
      </c>
      <c r="AN822" s="119">
        <v>0</v>
      </c>
      <c r="AO822" s="119">
        <v>4</v>
      </c>
      <c r="AP822" s="119">
        <v>7</v>
      </c>
      <c r="AQ822" s="119">
        <v>3</v>
      </c>
      <c r="AR822" s="119">
        <v>0</v>
      </c>
      <c r="AS822" s="119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119">
        <v>0</v>
      </c>
      <c r="AZ822" s="119">
        <v>0</v>
      </c>
      <c r="BA822" s="119">
        <v>0</v>
      </c>
      <c r="BB822" s="119">
        <v>0</v>
      </c>
      <c r="BC822" s="119">
        <v>0</v>
      </c>
      <c r="BD822" s="119">
        <v>0</v>
      </c>
      <c r="BE822" s="119">
        <v>0</v>
      </c>
      <c r="BF822" s="119">
        <v>0</v>
      </c>
      <c r="BG822" s="119">
        <v>0</v>
      </c>
      <c r="BH822" s="119">
        <v>16.7</v>
      </c>
      <c r="BI822" s="119">
        <v>17.2</v>
      </c>
      <c r="BJ822" s="119">
        <v>20.6</v>
      </c>
      <c r="BK822" s="119">
        <v>21.3</v>
      </c>
      <c r="BL822" s="119">
        <v>0</v>
      </c>
      <c r="BM822" s="119" t="s">
        <v>544</v>
      </c>
    </row>
    <row r="823" spans="1:65" s="119" customFormat="1" ht="11.4" x14ac:dyDescent="0.2">
      <c r="A823" s="119" t="s">
        <v>99</v>
      </c>
      <c r="B823" s="119">
        <v>9</v>
      </c>
      <c r="C823" s="119">
        <v>0</v>
      </c>
      <c r="D823" s="119">
        <v>9</v>
      </c>
      <c r="E823" s="119">
        <v>0</v>
      </c>
      <c r="F823" s="119">
        <v>0</v>
      </c>
      <c r="G823" s="119">
        <v>0</v>
      </c>
      <c r="H823" s="119">
        <v>0</v>
      </c>
      <c r="I823" s="119">
        <v>0</v>
      </c>
      <c r="J823" s="119">
        <v>0</v>
      </c>
      <c r="K823" s="119">
        <v>0</v>
      </c>
      <c r="L823" s="119">
        <v>0</v>
      </c>
      <c r="M823" s="119">
        <v>0</v>
      </c>
      <c r="N823" s="119">
        <v>0</v>
      </c>
      <c r="O823" s="119">
        <v>0</v>
      </c>
      <c r="P823" s="119">
        <v>100</v>
      </c>
      <c r="Q823" s="119">
        <v>0</v>
      </c>
      <c r="R823" s="119">
        <v>0</v>
      </c>
      <c r="S823" s="119">
        <v>0</v>
      </c>
      <c r="T823" s="119">
        <v>0</v>
      </c>
      <c r="U823" s="119">
        <v>0</v>
      </c>
      <c r="V823" s="119">
        <v>0</v>
      </c>
      <c r="W823" s="119">
        <v>0</v>
      </c>
      <c r="X823" s="119">
        <v>0</v>
      </c>
      <c r="Y823" s="119">
        <v>0</v>
      </c>
      <c r="Z823" s="119">
        <v>0</v>
      </c>
      <c r="AA823" s="119" t="s">
        <v>56</v>
      </c>
      <c r="AB823" s="119" t="s">
        <v>510</v>
      </c>
      <c r="AC823" s="119" t="s">
        <v>56</v>
      </c>
      <c r="AD823" s="119" t="s">
        <v>56</v>
      </c>
      <c r="AE823" s="119" t="s">
        <v>56</v>
      </c>
      <c r="AF823" s="119" t="s">
        <v>56</v>
      </c>
      <c r="AG823" s="119" t="s">
        <v>56</v>
      </c>
      <c r="AH823" s="119" t="s">
        <v>56</v>
      </c>
      <c r="AI823" s="119" t="s">
        <v>56</v>
      </c>
      <c r="AJ823" s="119" t="s">
        <v>56</v>
      </c>
      <c r="AK823" s="119" t="s">
        <v>56</v>
      </c>
      <c r="AL823" s="119" t="s">
        <v>56</v>
      </c>
      <c r="AM823" s="119">
        <v>0</v>
      </c>
      <c r="AN823" s="119">
        <v>1</v>
      </c>
      <c r="AO823" s="119">
        <v>3</v>
      </c>
      <c r="AP823" s="119">
        <v>3</v>
      </c>
      <c r="AQ823" s="119">
        <v>2</v>
      </c>
      <c r="AR823" s="119">
        <v>0</v>
      </c>
      <c r="AS823" s="119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119">
        <v>0</v>
      </c>
      <c r="AZ823" s="119">
        <v>0</v>
      </c>
      <c r="BA823" s="119">
        <v>0</v>
      </c>
      <c r="BB823" s="119">
        <v>0</v>
      </c>
      <c r="BC823" s="119">
        <v>0</v>
      </c>
      <c r="BD823" s="119">
        <v>0</v>
      </c>
      <c r="BE823" s="119">
        <v>0</v>
      </c>
      <c r="BF823" s="119">
        <v>0</v>
      </c>
      <c r="BG823" s="119">
        <v>0</v>
      </c>
      <c r="BH823" s="119">
        <v>15.9</v>
      </c>
      <c r="BI823" s="119" t="s">
        <v>55</v>
      </c>
      <c r="BJ823" s="119" t="s">
        <v>55</v>
      </c>
      <c r="BK823" s="119" t="s">
        <v>55</v>
      </c>
      <c r="BL823" s="119">
        <v>0</v>
      </c>
      <c r="BM823" s="119" t="s">
        <v>545</v>
      </c>
    </row>
    <row r="824" spans="1:65" s="119" customFormat="1" ht="11.4" x14ac:dyDescent="0.2">
      <c r="A824" s="119" t="s">
        <v>100</v>
      </c>
      <c r="B824" s="119">
        <v>8</v>
      </c>
      <c r="C824" s="119">
        <v>2</v>
      </c>
      <c r="D824" s="119">
        <v>6</v>
      </c>
      <c r="E824" s="119">
        <v>0</v>
      </c>
      <c r="F824" s="119">
        <v>0</v>
      </c>
      <c r="G824" s="119">
        <v>0</v>
      </c>
      <c r="H824" s="119">
        <v>0</v>
      </c>
      <c r="I824" s="119">
        <v>0</v>
      </c>
      <c r="J824" s="119">
        <v>0</v>
      </c>
      <c r="K824" s="119">
        <v>0</v>
      </c>
      <c r="L824" s="119">
        <v>0</v>
      </c>
      <c r="M824" s="119">
        <v>0</v>
      </c>
      <c r="N824" s="119">
        <v>0</v>
      </c>
      <c r="O824" s="119">
        <v>25</v>
      </c>
      <c r="P824" s="119">
        <v>75</v>
      </c>
      <c r="Q824" s="119">
        <v>0</v>
      </c>
      <c r="R824" s="119">
        <v>0</v>
      </c>
      <c r="S824" s="119">
        <v>0</v>
      </c>
      <c r="T824" s="119">
        <v>0</v>
      </c>
      <c r="U824" s="119">
        <v>0</v>
      </c>
      <c r="V824" s="119">
        <v>0</v>
      </c>
      <c r="W824" s="119">
        <v>0</v>
      </c>
      <c r="X824" s="119">
        <v>0</v>
      </c>
      <c r="Y824" s="119">
        <v>0</v>
      </c>
      <c r="Z824" s="119">
        <v>0</v>
      </c>
      <c r="AA824" s="119" t="s">
        <v>504</v>
      </c>
      <c r="AB824" s="119" t="s">
        <v>516</v>
      </c>
      <c r="AC824" s="119" t="s">
        <v>56</v>
      </c>
      <c r="AD824" s="119" t="s">
        <v>56</v>
      </c>
      <c r="AE824" s="119" t="s">
        <v>56</v>
      </c>
      <c r="AF824" s="119" t="s">
        <v>56</v>
      </c>
      <c r="AG824" s="119" t="s">
        <v>56</v>
      </c>
      <c r="AH824" s="119" t="s">
        <v>56</v>
      </c>
      <c r="AI824" s="119" t="s">
        <v>56</v>
      </c>
      <c r="AJ824" s="119" t="s">
        <v>56</v>
      </c>
      <c r="AK824" s="119" t="s">
        <v>56</v>
      </c>
      <c r="AL824" s="119" t="s">
        <v>56</v>
      </c>
      <c r="AM824" s="119">
        <v>0</v>
      </c>
      <c r="AN824" s="119">
        <v>0</v>
      </c>
      <c r="AO824" s="119">
        <v>3</v>
      </c>
      <c r="AP824" s="119">
        <v>3</v>
      </c>
      <c r="AQ824" s="119">
        <v>2</v>
      </c>
      <c r="AR824" s="119">
        <v>0</v>
      </c>
      <c r="AS824" s="119">
        <v>0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119">
        <v>0</v>
      </c>
      <c r="AZ824" s="119">
        <v>0</v>
      </c>
      <c r="BA824" s="119">
        <v>0</v>
      </c>
      <c r="BB824" s="119">
        <v>0</v>
      </c>
      <c r="BC824" s="119">
        <v>0</v>
      </c>
      <c r="BD824" s="119">
        <v>0</v>
      </c>
      <c r="BE824" s="119">
        <v>0</v>
      </c>
      <c r="BF824" s="119">
        <v>0</v>
      </c>
      <c r="BG824" s="119">
        <v>0</v>
      </c>
      <c r="BH824" s="119">
        <v>16.7</v>
      </c>
      <c r="BI824" s="119" t="s">
        <v>55</v>
      </c>
      <c r="BJ824" s="119" t="s">
        <v>55</v>
      </c>
      <c r="BK824" s="119" t="s">
        <v>55</v>
      </c>
      <c r="BL824" s="119">
        <v>0</v>
      </c>
      <c r="BM824" s="119" t="s">
        <v>544</v>
      </c>
    </row>
    <row r="825" spans="1:65" s="119" customFormat="1" ht="11.4" x14ac:dyDescent="0.2">
      <c r="A825" s="119" t="s">
        <v>100</v>
      </c>
      <c r="B825" s="119">
        <v>6</v>
      </c>
      <c r="C825" s="119">
        <v>0</v>
      </c>
      <c r="D825" s="119">
        <v>6</v>
      </c>
      <c r="E825" s="119">
        <v>0</v>
      </c>
      <c r="F825" s="119">
        <v>0</v>
      </c>
      <c r="G825" s="119">
        <v>0</v>
      </c>
      <c r="H825" s="119">
        <v>0</v>
      </c>
      <c r="I825" s="119">
        <v>0</v>
      </c>
      <c r="J825" s="119">
        <v>0</v>
      </c>
      <c r="K825" s="119">
        <v>0</v>
      </c>
      <c r="L825" s="119">
        <v>0</v>
      </c>
      <c r="M825" s="119">
        <v>0</v>
      </c>
      <c r="N825" s="119">
        <v>0</v>
      </c>
      <c r="O825" s="119">
        <v>0</v>
      </c>
      <c r="P825" s="119">
        <v>100</v>
      </c>
      <c r="Q825" s="119">
        <v>0</v>
      </c>
      <c r="R825" s="119">
        <v>0</v>
      </c>
      <c r="S825" s="119">
        <v>0</v>
      </c>
      <c r="T825" s="119">
        <v>0</v>
      </c>
      <c r="U825" s="119">
        <v>0</v>
      </c>
      <c r="V825" s="119">
        <v>0</v>
      </c>
      <c r="W825" s="119">
        <v>0</v>
      </c>
      <c r="X825" s="119">
        <v>0</v>
      </c>
      <c r="Y825" s="119">
        <v>0</v>
      </c>
      <c r="Z825" s="119">
        <v>0</v>
      </c>
      <c r="AA825" s="119" t="s">
        <v>56</v>
      </c>
      <c r="AB825" s="119" t="s">
        <v>534</v>
      </c>
      <c r="AC825" s="119" t="s">
        <v>56</v>
      </c>
      <c r="AD825" s="119" t="s">
        <v>56</v>
      </c>
      <c r="AE825" s="119" t="s">
        <v>56</v>
      </c>
      <c r="AF825" s="119" t="s">
        <v>56</v>
      </c>
      <c r="AG825" s="119" t="s">
        <v>56</v>
      </c>
      <c r="AH825" s="119" t="s">
        <v>56</v>
      </c>
      <c r="AI825" s="119" t="s">
        <v>56</v>
      </c>
      <c r="AJ825" s="119" t="s">
        <v>56</v>
      </c>
      <c r="AK825" s="119" t="s">
        <v>56</v>
      </c>
      <c r="AL825" s="119" t="s">
        <v>56</v>
      </c>
      <c r="AM825" s="119">
        <v>0</v>
      </c>
      <c r="AN825" s="119">
        <v>1</v>
      </c>
      <c r="AO825" s="119">
        <v>1</v>
      </c>
      <c r="AP825" s="119">
        <v>3</v>
      </c>
      <c r="AQ825" s="119">
        <v>1</v>
      </c>
      <c r="AR825" s="119">
        <v>0</v>
      </c>
      <c r="AS825" s="119">
        <v>0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119">
        <v>0</v>
      </c>
      <c r="AZ825" s="119">
        <v>0</v>
      </c>
      <c r="BA825" s="119">
        <v>0</v>
      </c>
      <c r="BB825" s="119">
        <v>0</v>
      </c>
      <c r="BC825" s="119">
        <v>0</v>
      </c>
      <c r="BD825" s="119">
        <v>0</v>
      </c>
      <c r="BE825" s="119">
        <v>0</v>
      </c>
      <c r="BF825" s="119">
        <v>0</v>
      </c>
      <c r="BG825" s="119">
        <v>0</v>
      </c>
      <c r="BH825" s="119">
        <v>16.2</v>
      </c>
      <c r="BI825" s="119" t="s">
        <v>55</v>
      </c>
      <c r="BJ825" s="119" t="s">
        <v>55</v>
      </c>
      <c r="BK825" s="119" t="s">
        <v>55</v>
      </c>
      <c r="BL825" s="119">
        <v>0</v>
      </c>
      <c r="BM825" s="119" t="s">
        <v>545</v>
      </c>
    </row>
    <row r="826" spans="1:65" s="119" customFormat="1" ht="11.4" x14ac:dyDescent="0.2">
      <c r="A826" s="119" t="s">
        <v>101</v>
      </c>
      <c r="B826" s="119">
        <v>6</v>
      </c>
      <c r="C826" s="119">
        <v>1</v>
      </c>
      <c r="D826" s="119">
        <v>5</v>
      </c>
      <c r="E826" s="119">
        <v>0</v>
      </c>
      <c r="F826" s="119">
        <v>0</v>
      </c>
      <c r="G826" s="119">
        <v>0</v>
      </c>
      <c r="H826" s="119">
        <v>0</v>
      </c>
      <c r="I826" s="119">
        <v>0</v>
      </c>
      <c r="J826" s="119">
        <v>0</v>
      </c>
      <c r="K826" s="119">
        <v>0</v>
      </c>
      <c r="L826" s="119">
        <v>0</v>
      </c>
      <c r="M826" s="119">
        <v>0</v>
      </c>
      <c r="N826" s="119">
        <v>0</v>
      </c>
      <c r="O826" s="119">
        <v>16.670000000000002</v>
      </c>
      <c r="P826" s="119">
        <v>83.33</v>
      </c>
      <c r="Q826" s="119">
        <v>0</v>
      </c>
      <c r="R826" s="119">
        <v>0</v>
      </c>
      <c r="S826" s="119">
        <v>0</v>
      </c>
      <c r="T826" s="119">
        <v>0</v>
      </c>
      <c r="U826" s="119">
        <v>0</v>
      </c>
      <c r="V826" s="119">
        <v>0</v>
      </c>
      <c r="W826" s="119">
        <v>0</v>
      </c>
      <c r="X826" s="119">
        <v>0</v>
      </c>
      <c r="Y826" s="119">
        <v>0</v>
      </c>
      <c r="Z826" s="119">
        <v>0</v>
      </c>
      <c r="AA826" s="119" t="s">
        <v>491</v>
      </c>
      <c r="AB826" s="119" t="s">
        <v>460</v>
      </c>
      <c r="AC826" s="119" t="s">
        <v>56</v>
      </c>
      <c r="AD826" s="119" t="s">
        <v>56</v>
      </c>
      <c r="AE826" s="119" t="s">
        <v>56</v>
      </c>
      <c r="AF826" s="119" t="s">
        <v>56</v>
      </c>
      <c r="AG826" s="119" t="s">
        <v>56</v>
      </c>
      <c r="AH826" s="119" t="s">
        <v>56</v>
      </c>
      <c r="AI826" s="119" t="s">
        <v>56</v>
      </c>
      <c r="AJ826" s="119" t="s">
        <v>56</v>
      </c>
      <c r="AK826" s="119" t="s">
        <v>56</v>
      </c>
      <c r="AL826" s="119" t="s">
        <v>56</v>
      </c>
      <c r="AM826" s="119">
        <v>0</v>
      </c>
      <c r="AN826" s="119">
        <v>0</v>
      </c>
      <c r="AO826" s="119">
        <v>1</v>
      </c>
      <c r="AP826" s="119">
        <v>2</v>
      </c>
      <c r="AQ826" s="119">
        <v>3</v>
      </c>
      <c r="AR826" s="119">
        <v>0</v>
      </c>
      <c r="AS826" s="119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119">
        <v>0</v>
      </c>
      <c r="AZ826" s="119">
        <v>0</v>
      </c>
      <c r="BA826" s="119">
        <v>0</v>
      </c>
      <c r="BB826" s="119">
        <v>0</v>
      </c>
      <c r="BC826" s="119">
        <v>0</v>
      </c>
      <c r="BD826" s="119">
        <v>0</v>
      </c>
      <c r="BE826" s="119">
        <v>0</v>
      </c>
      <c r="BF826" s="119">
        <v>0</v>
      </c>
      <c r="BG826" s="119">
        <v>0</v>
      </c>
      <c r="BH826" s="119">
        <v>19</v>
      </c>
      <c r="BI826" s="119" t="s">
        <v>55</v>
      </c>
      <c r="BJ826" s="119" t="s">
        <v>55</v>
      </c>
      <c r="BK826" s="119" t="s">
        <v>55</v>
      </c>
      <c r="BL826" s="119">
        <v>0</v>
      </c>
      <c r="BM826" s="119" t="s">
        <v>544</v>
      </c>
    </row>
    <row r="827" spans="1:65" s="119" customFormat="1" ht="11.4" x14ac:dyDescent="0.2">
      <c r="A827" s="119" t="s">
        <v>101</v>
      </c>
      <c r="B827" s="119">
        <v>6</v>
      </c>
      <c r="C827" s="119">
        <v>0</v>
      </c>
      <c r="D827" s="119">
        <v>6</v>
      </c>
      <c r="E827" s="119">
        <v>0</v>
      </c>
      <c r="F827" s="119">
        <v>0</v>
      </c>
      <c r="G827" s="119">
        <v>0</v>
      </c>
      <c r="H827" s="119">
        <v>0</v>
      </c>
      <c r="I827" s="119">
        <v>0</v>
      </c>
      <c r="J827" s="119">
        <v>0</v>
      </c>
      <c r="K827" s="119">
        <v>0</v>
      </c>
      <c r="L827" s="119">
        <v>0</v>
      </c>
      <c r="M827" s="119">
        <v>0</v>
      </c>
      <c r="N827" s="119">
        <v>0</v>
      </c>
      <c r="O827" s="119">
        <v>0</v>
      </c>
      <c r="P827" s="119">
        <v>100</v>
      </c>
      <c r="Q827" s="119">
        <v>0</v>
      </c>
      <c r="R827" s="119">
        <v>0</v>
      </c>
      <c r="S827" s="119">
        <v>0</v>
      </c>
      <c r="T827" s="119">
        <v>0</v>
      </c>
      <c r="U827" s="119">
        <v>0</v>
      </c>
      <c r="V827" s="119">
        <v>0</v>
      </c>
      <c r="W827" s="119">
        <v>0</v>
      </c>
      <c r="X827" s="119">
        <v>0</v>
      </c>
      <c r="Y827" s="119">
        <v>0</v>
      </c>
      <c r="Z827" s="119">
        <v>0</v>
      </c>
      <c r="AA827" s="119" t="s">
        <v>56</v>
      </c>
      <c r="AB827" s="119" t="s">
        <v>502</v>
      </c>
      <c r="AC827" s="119" t="s">
        <v>56</v>
      </c>
      <c r="AD827" s="119" t="s">
        <v>56</v>
      </c>
      <c r="AE827" s="119" t="s">
        <v>56</v>
      </c>
      <c r="AF827" s="119" t="s">
        <v>56</v>
      </c>
      <c r="AG827" s="119" t="s">
        <v>56</v>
      </c>
      <c r="AH827" s="119" t="s">
        <v>56</v>
      </c>
      <c r="AI827" s="119" t="s">
        <v>56</v>
      </c>
      <c r="AJ827" s="119" t="s">
        <v>56</v>
      </c>
      <c r="AK827" s="119" t="s">
        <v>56</v>
      </c>
      <c r="AL827" s="119" t="s">
        <v>56</v>
      </c>
      <c r="AM827" s="119">
        <v>0</v>
      </c>
      <c r="AN827" s="119">
        <v>2</v>
      </c>
      <c r="AO827" s="119">
        <v>2</v>
      </c>
      <c r="AP827" s="119">
        <v>0</v>
      </c>
      <c r="AQ827" s="119">
        <v>2</v>
      </c>
      <c r="AR827" s="119">
        <v>0</v>
      </c>
      <c r="AS827" s="119">
        <v>0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119">
        <v>0</v>
      </c>
      <c r="AZ827" s="119">
        <v>0</v>
      </c>
      <c r="BA827" s="119">
        <v>0</v>
      </c>
      <c r="BB827" s="119">
        <v>0</v>
      </c>
      <c r="BC827" s="119">
        <v>0</v>
      </c>
      <c r="BD827" s="119">
        <v>0</v>
      </c>
      <c r="BE827" s="119">
        <v>0</v>
      </c>
      <c r="BF827" s="119">
        <v>0</v>
      </c>
      <c r="BG827" s="119">
        <v>0</v>
      </c>
      <c r="BH827" s="119">
        <v>14.8</v>
      </c>
      <c r="BI827" s="119" t="s">
        <v>55</v>
      </c>
      <c r="BJ827" s="119" t="s">
        <v>55</v>
      </c>
      <c r="BK827" s="119" t="s">
        <v>55</v>
      </c>
      <c r="BL827" s="119">
        <v>0</v>
      </c>
      <c r="BM827" s="119" t="s">
        <v>545</v>
      </c>
    </row>
    <row r="828" spans="1:65" s="119" customFormat="1" ht="11.4" x14ac:dyDescent="0.2">
      <c r="A828" s="119" t="s">
        <v>103</v>
      </c>
      <c r="B828" s="119">
        <v>7</v>
      </c>
      <c r="C828" s="119">
        <v>1</v>
      </c>
      <c r="D828" s="119">
        <v>6</v>
      </c>
      <c r="E828" s="119">
        <v>0</v>
      </c>
      <c r="F828" s="119">
        <v>0</v>
      </c>
      <c r="G828" s="119">
        <v>0</v>
      </c>
      <c r="H828" s="119">
        <v>0</v>
      </c>
      <c r="I828" s="119">
        <v>0</v>
      </c>
      <c r="J828" s="119">
        <v>0</v>
      </c>
      <c r="K828" s="119">
        <v>0</v>
      </c>
      <c r="L828" s="119">
        <v>0</v>
      </c>
      <c r="M828" s="119">
        <v>0</v>
      </c>
      <c r="N828" s="119">
        <v>0</v>
      </c>
      <c r="O828" s="119">
        <v>14.29</v>
      </c>
      <c r="P828" s="119">
        <v>85.71</v>
      </c>
      <c r="Q828" s="119">
        <v>0</v>
      </c>
      <c r="R828" s="119">
        <v>0</v>
      </c>
      <c r="S828" s="119">
        <v>0</v>
      </c>
      <c r="T828" s="119">
        <v>0</v>
      </c>
      <c r="U828" s="119">
        <v>0</v>
      </c>
      <c r="V828" s="119">
        <v>0</v>
      </c>
      <c r="W828" s="119">
        <v>0</v>
      </c>
      <c r="X828" s="119">
        <v>0</v>
      </c>
      <c r="Y828" s="119">
        <v>0</v>
      </c>
      <c r="Z828" s="119">
        <v>0</v>
      </c>
      <c r="AA828" s="119" t="s">
        <v>575</v>
      </c>
      <c r="AB828" s="119" t="s">
        <v>187</v>
      </c>
      <c r="AC828" s="119" t="s">
        <v>56</v>
      </c>
      <c r="AD828" s="119" t="s">
        <v>56</v>
      </c>
      <c r="AE828" s="119" t="s">
        <v>56</v>
      </c>
      <c r="AF828" s="119" t="s">
        <v>56</v>
      </c>
      <c r="AG828" s="119" t="s">
        <v>56</v>
      </c>
      <c r="AH828" s="119" t="s">
        <v>56</v>
      </c>
      <c r="AI828" s="119" t="s">
        <v>56</v>
      </c>
      <c r="AJ828" s="119" t="s">
        <v>56</v>
      </c>
      <c r="AK828" s="119" t="s">
        <v>56</v>
      </c>
      <c r="AL828" s="119" t="s">
        <v>56</v>
      </c>
      <c r="AM828" s="119">
        <v>0</v>
      </c>
      <c r="AN828" s="119">
        <v>0</v>
      </c>
      <c r="AO828" s="119">
        <v>3</v>
      </c>
      <c r="AP828" s="119">
        <v>1</v>
      </c>
      <c r="AQ828" s="119">
        <v>3</v>
      </c>
      <c r="AR828" s="119">
        <v>0</v>
      </c>
      <c r="AS828" s="119">
        <v>0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119">
        <v>0</v>
      </c>
      <c r="AZ828" s="119">
        <v>0</v>
      </c>
      <c r="BA828" s="119">
        <v>0</v>
      </c>
      <c r="BB828" s="119">
        <v>0</v>
      </c>
      <c r="BC828" s="119">
        <v>0</v>
      </c>
      <c r="BD828" s="119">
        <v>0</v>
      </c>
      <c r="BE828" s="119">
        <v>0</v>
      </c>
      <c r="BF828" s="119">
        <v>0</v>
      </c>
      <c r="BG828" s="119">
        <v>0</v>
      </c>
      <c r="BH828" s="119">
        <v>17.5</v>
      </c>
      <c r="BI828" s="119" t="s">
        <v>55</v>
      </c>
      <c r="BJ828" s="119" t="s">
        <v>55</v>
      </c>
      <c r="BK828" s="119" t="s">
        <v>55</v>
      </c>
      <c r="BL828" s="119">
        <v>0</v>
      </c>
      <c r="BM828" s="119" t="s">
        <v>544</v>
      </c>
    </row>
    <row r="829" spans="1:65" s="119" customFormat="1" ht="11.4" x14ac:dyDescent="0.2">
      <c r="A829" s="119" t="s">
        <v>103</v>
      </c>
      <c r="B829" s="119">
        <v>6</v>
      </c>
      <c r="C829" s="119">
        <v>1</v>
      </c>
      <c r="D829" s="119">
        <v>5</v>
      </c>
      <c r="E829" s="119">
        <v>0</v>
      </c>
      <c r="F829" s="119">
        <v>0</v>
      </c>
      <c r="G829" s="119">
        <v>0</v>
      </c>
      <c r="H829" s="119">
        <v>0</v>
      </c>
      <c r="I829" s="119">
        <v>0</v>
      </c>
      <c r="J829" s="119">
        <v>0</v>
      </c>
      <c r="K829" s="119">
        <v>0</v>
      </c>
      <c r="L829" s="119">
        <v>0</v>
      </c>
      <c r="M829" s="119">
        <v>0</v>
      </c>
      <c r="N829" s="119">
        <v>0</v>
      </c>
      <c r="O829" s="119">
        <v>16.670000000000002</v>
      </c>
      <c r="P829" s="119">
        <v>83.33</v>
      </c>
      <c r="Q829" s="119">
        <v>0</v>
      </c>
      <c r="R829" s="119">
        <v>0</v>
      </c>
      <c r="S829" s="119">
        <v>0</v>
      </c>
      <c r="T829" s="119">
        <v>0</v>
      </c>
      <c r="U829" s="119">
        <v>0</v>
      </c>
      <c r="V829" s="119">
        <v>0</v>
      </c>
      <c r="W829" s="119">
        <v>0</v>
      </c>
      <c r="X829" s="119">
        <v>0</v>
      </c>
      <c r="Y829" s="119">
        <v>0</v>
      </c>
      <c r="Z829" s="119">
        <v>0</v>
      </c>
      <c r="AA829" s="119" t="s">
        <v>579</v>
      </c>
      <c r="AB829" s="119" t="s">
        <v>528</v>
      </c>
      <c r="AC829" s="119" t="s">
        <v>56</v>
      </c>
      <c r="AD829" s="119" t="s">
        <v>56</v>
      </c>
      <c r="AE829" s="119" t="s">
        <v>56</v>
      </c>
      <c r="AF829" s="119" t="s">
        <v>56</v>
      </c>
      <c r="AG829" s="119" t="s">
        <v>56</v>
      </c>
      <c r="AH829" s="119" t="s">
        <v>56</v>
      </c>
      <c r="AI829" s="119" t="s">
        <v>56</v>
      </c>
      <c r="AJ829" s="119" t="s">
        <v>56</v>
      </c>
      <c r="AK829" s="119" t="s">
        <v>56</v>
      </c>
      <c r="AL829" s="119" t="s">
        <v>56</v>
      </c>
      <c r="AM829" s="119">
        <v>0</v>
      </c>
      <c r="AN829" s="119">
        <v>1</v>
      </c>
      <c r="AO829" s="119">
        <v>2</v>
      </c>
      <c r="AP829" s="119">
        <v>1</v>
      </c>
      <c r="AQ829" s="119">
        <v>1</v>
      </c>
      <c r="AR829" s="119">
        <v>1</v>
      </c>
      <c r="AS829" s="119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119">
        <v>0</v>
      </c>
      <c r="AZ829" s="119">
        <v>0</v>
      </c>
      <c r="BA829" s="119">
        <v>0</v>
      </c>
      <c r="BB829" s="119">
        <v>0</v>
      </c>
      <c r="BC829" s="119">
        <v>0</v>
      </c>
      <c r="BD829" s="119">
        <v>0</v>
      </c>
      <c r="BE829" s="119">
        <v>0</v>
      </c>
      <c r="BF829" s="119">
        <v>0</v>
      </c>
      <c r="BG829" s="119">
        <v>0</v>
      </c>
      <c r="BH829" s="119">
        <v>16.399999999999999</v>
      </c>
      <c r="BI829" s="119" t="s">
        <v>55</v>
      </c>
      <c r="BJ829" s="119" t="s">
        <v>55</v>
      </c>
      <c r="BK829" s="119" t="s">
        <v>55</v>
      </c>
      <c r="BL829" s="119">
        <v>0</v>
      </c>
      <c r="BM829" s="119" t="s">
        <v>545</v>
      </c>
    </row>
    <row r="830" spans="1:65" s="119" customFormat="1" ht="11.4" x14ac:dyDescent="0.2">
      <c r="A830" s="119" t="s">
        <v>104</v>
      </c>
      <c r="B830" s="119">
        <v>11</v>
      </c>
      <c r="C830" s="119">
        <v>3</v>
      </c>
      <c r="D830" s="119">
        <v>7</v>
      </c>
      <c r="E830" s="119">
        <v>0</v>
      </c>
      <c r="F830" s="119">
        <v>1</v>
      </c>
      <c r="G830" s="119">
        <v>0</v>
      </c>
      <c r="H830" s="119">
        <v>0</v>
      </c>
      <c r="I830" s="119">
        <v>0</v>
      </c>
      <c r="J830" s="119">
        <v>0</v>
      </c>
      <c r="K830" s="119">
        <v>0</v>
      </c>
      <c r="L830" s="119">
        <v>0</v>
      </c>
      <c r="M830" s="119">
        <v>0</v>
      </c>
      <c r="N830" s="119">
        <v>0</v>
      </c>
      <c r="O830" s="119">
        <v>27.27</v>
      </c>
      <c r="P830" s="119">
        <v>63.64</v>
      </c>
      <c r="Q830" s="119">
        <v>0</v>
      </c>
      <c r="R830" s="119">
        <v>9.0909999999999993</v>
      </c>
      <c r="S830" s="119">
        <v>0</v>
      </c>
      <c r="T830" s="119">
        <v>0</v>
      </c>
      <c r="U830" s="119">
        <v>0</v>
      </c>
      <c r="V830" s="119">
        <v>0</v>
      </c>
      <c r="W830" s="119">
        <v>0</v>
      </c>
      <c r="X830" s="119">
        <v>0</v>
      </c>
      <c r="Y830" s="119">
        <v>0</v>
      </c>
      <c r="Z830" s="119">
        <v>0</v>
      </c>
      <c r="AA830" s="119" t="s">
        <v>168</v>
      </c>
      <c r="AB830" s="119" t="s">
        <v>189</v>
      </c>
      <c r="AC830" s="119" t="s">
        <v>56</v>
      </c>
      <c r="AD830" s="119" t="s">
        <v>609</v>
      </c>
      <c r="AE830" s="119" t="s">
        <v>56</v>
      </c>
      <c r="AF830" s="119" t="s">
        <v>56</v>
      </c>
      <c r="AG830" s="119" t="s">
        <v>56</v>
      </c>
      <c r="AH830" s="119" t="s">
        <v>56</v>
      </c>
      <c r="AI830" s="119" t="s">
        <v>56</v>
      </c>
      <c r="AJ830" s="119" t="s">
        <v>56</v>
      </c>
      <c r="AK830" s="119" t="s">
        <v>56</v>
      </c>
      <c r="AL830" s="119" t="s">
        <v>56</v>
      </c>
      <c r="AM830" s="119">
        <v>0</v>
      </c>
      <c r="AN830" s="119">
        <v>2</v>
      </c>
      <c r="AO830" s="119">
        <v>3</v>
      </c>
      <c r="AP830" s="119">
        <v>3</v>
      </c>
      <c r="AQ830" s="119">
        <v>2</v>
      </c>
      <c r="AR830" s="119">
        <v>0</v>
      </c>
      <c r="AS830" s="119">
        <v>1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119">
        <v>0</v>
      </c>
      <c r="AZ830" s="119">
        <v>0</v>
      </c>
      <c r="BA830" s="119">
        <v>0</v>
      </c>
      <c r="BB830" s="119">
        <v>0</v>
      </c>
      <c r="BC830" s="119">
        <v>0</v>
      </c>
      <c r="BD830" s="119">
        <v>0</v>
      </c>
      <c r="BE830" s="119">
        <v>0</v>
      </c>
      <c r="BF830" s="119">
        <v>0</v>
      </c>
      <c r="BG830" s="119">
        <v>0</v>
      </c>
      <c r="BH830" s="119">
        <v>16.600000000000001</v>
      </c>
      <c r="BI830" s="119">
        <v>16.2</v>
      </c>
      <c r="BJ830" s="119">
        <v>23.4</v>
      </c>
      <c r="BK830" s="119">
        <v>30.3</v>
      </c>
      <c r="BL830" s="119">
        <v>0</v>
      </c>
      <c r="BM830" s="119" t="s">
        <v>544</v>
      </c>
    </row>
    <row r="831" spans="1:65" s="119" customFormat="1" ht="11.4" x14ac:dyDescent="0.2">
      <c r="A831" s="119" t="s">
        <v>104</v>
      </c>
      <c r="B831" s="119">
        <v>7</v>
      </c>
      <c r="C831" s="119">
        <v>0</v>
      </c>
      <c r="D831" s="119">
        <v>7</v>
      </c>
      <c r="E831" s="119">
        <v>0</v>
      </c>
      <c r="F831" s="119">
        <v>0</v>
      </c>
      <c r="G831" s="119">
        <v>0</v>
      </c>
      <c r="H831" s="119">
        <v>0</v>
      </c>
      <c r="I831" s="119">
        <v>0</v>
      </c>
      <c r="J831" s="119">
        <v>0</v>
      </c>
      <c r="K831" s="119">
        <v>0</v>
      </c>
      <c r="L831" s="119">
        <v>0</v>
      </c>
      <c r="M831" s="119">
        <v>0</v>
      </c>
      <c r="N831" s="119">
        <v>0</v>
      </c>
      <c r="O831" s="119">
        <v>0</v>
      </c>
      <c r="P831" s="119">
        <v>100</v>
      </c>
      <c r="Q831" s="119">
        <v>0</v>
      </c>
      <c r="R831" s="119">
        <v>0</v>
      </c>
      <c r="S831" s="119">
        <v>0</v>
      </c>
      <c r="T831" s="119">
        <v>0</v>
      </c>
      <c r="U831" s="119">
        <v>0</v>
      </c>
      <c r="V831" s="119">
        <v>0</v>
      </c>
      <c r="W831" s="119">
        <v>0</v>
      </c>
      <c r="X831" s="119">
        <v>0</v>
      </c>
      <c r="Y831" s="119">
        <v>0</v>
      </c>
      <c r="Z831" s="119">
        <v>0</v>
      </c>
      <c r="AA831" s="119" t="s">
        <v>56</v>
      </c>
      <c r="AB831" s="119" t="s">
        <v>133</v>
      </c>
      <c r="AC831" s="119" t="s">
        <v>56</v>
      </c>
      <c r="AD831" s="119" t="s">
        <v>56</v>
      </c>
      <c r="AE831" s="119" t="s">
        <v>56</v>
      </c>
      <c r="AF831" s="119" t="s">
        <v>56</v>
      </c>
      <c r="AG831" s="119" t="s">
        <v>56</v>
      </c>
      <c r="AH831" s="119" t="s">
        <v>56</v>
      </c>
      <c r="AI831" s="119" t="s">
        <v>56</v>
      </c>
      <c r="AJ831" s="119" t="s">
        <v>56</v>
      </c>
      <c r="AK831" s="119" t="s">
        <v>56</v>
      </c>
      <c r="AL831" s="119" t="s">
        <v>56</v>
      </c>
      <c r="AM831" s="119">
        <v>0</v>
      </c>
      <c r="AN831" s="119">
        <v>1</v>
      </c>
      <c r="AO831" s="119">
        <v>0</v>
      </c>
      <c r="AP831" s="119">
        <v>2</v>
      </c>
      <c r="AQ831" s="119">
        <v>4</v>
      </c>
      <c r="AR831" s="119">
        <v>0</v>
      </c>
      <c r="AS831" s="119">
        <v>0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119">
        <v>0</v>
      </c>
      <c r="AZ831" s="119">
        <v>0</v>
      </c>
      <c r="BA831" s="119">
        <v>0</v>
      </c>
      <c r="BB831" s="119">
        <v>0</v>
      </c>
      <c r="BC831" s="119">
        <v>0</v>
      </c>
      <c r="BD831" s="119">
        <v>0</v>
      </c>
      <c r="BE831" s="119">
        <v>0</v>
      </c>
      <c r="BF831" s="119">
        <v>0</v>
      </c>
      <c r="BG831" s="119">
        <v>0</v>
      </c>
      <c r="BH831" s="119">
        <v>19.3</v>
      </c>
      <c r="BI831" s="119" t="s">
        <v>55</v>
      </c>
      <c r="BJ831" s="119" t="s">
        <v>55</v>
      </c>
      <c r="BK831" s="119" t="s">
        <v>55</v>
      </c>
      <c r="BL831" s="119">
        <v>0</v>
      </c>
      <c r="BM831" s="119" t="s">
        <v>545</v>
      </c>
    </row>
    <row r="832" spans="1:65" s="119" customFormat="1" ht="11.4" x14ac:dyDescent="0.2">
      <c r="A832" s="119" t="s">
        <v>105</v>
      </c>
      <c r="B832" s="119">
        <v>5</v>
      </c>
      <c r="C832" s="119">
        <v>0</v>
      </c>
      <c r="D832" s="119">
        <v>5</v>
      </c>
      <c r="E832" s="119">
        <v>0</v>
      </c>
      <c r="F832" s="119">
        <v>0</v>
      </c>
      <c r="G832" s="119">
        <v>0</v>
      </c>
      <c r="H832" s="119">
        <v>0</v>
      </c>
      <c r="I832" s="119">
        <v>0</v>
      </c>
      <c r="J832" s="119">
        <v>0</v>
      </c>
      <c r="K832" s="119">
        <v>0</v>
      </c>
      <c r="L832" s="119">
        <v>0</v>
      </c>
      <c r="M832" s="119">
        <v>0</v>
      </c>
      <c r="N832" s="119">
        <v>0</v>
      </c>
      <c r="O832" s="119">
        <v>0</v>
      </c>
      <c r="P832" s="119">
        <v>100</v>
      </c>
      <c r="Q832" s="119">
        <v>0</v>
      </c>
      <c r="R832" s="119">
        <v>0</v>
      </c>
      <c r="S832" s="119">
        <v>0</v>
      </c>
      <c r="T832" s="119">
        <v>0</v>
      </c>
      <c r="U832" s="119">
        <v>0</v>
      </c>
      <c r="V832" s="119">
        <v>0</v>
      </c>
      <c r="W832" s="119">
        <v>0</v>
      </c>
      <c r="X832" s="119">
        <v>0</v>
      </c>
      <c r="Y832" s="119">
        <v>0</v>
      </c>
      <c r="Z832" s="119">
        <v>0</v>
      </c>
      <c r="AA832" s="119" t="s">
        <v>56</v>
      </c>
      <c r="AB832" s="119" t="s">
        <v>175</v>
      </c>
      <c r="AC832" s="119" t="s">
        <v>56</v>
      </c>
      <c r="AD832" s="119" t="s">
        <v>56</v>
      </c>
      <c r="AE832" s="119" t="s">
        <v>56</v>
      </c>
      <c r="AF832" s="119" t="s">
        <v>56</v>
      </c>
      <c r="AG832" s="119" t="s">
        <v>56</v>
      </c>
      <c r="AH832" s="119" t="s">
        <v>56</v>
      </c>
      <c r="AI832" s="119" t="s">
        <v>56</v>
      </c>
      <c r="AJ832" s="119" t="s">
        <v>56</v>
      </c>
      <c r="AK832" s="119" t="s">
        <v>56</v>
      </c>
      <c r="AL832" s="119" t="s">
        <v>56</v>
      </c>
      <c r="AM832" s="119">
        <v>0</v>
      </c>
      <c r="AN832" s="119">
        <v>1</v>
      </c>
      <c r="AO832" s="119">
        <v>1</v>
      </c>
      <c r="AP832" s="119">
        <v>1</v>
      </c>
      <c r="AQ832" s="119">
        <v>2</v>
      </c>
      <c r="AR832" s="119">
        <v>0</v>
      </c>
      <c r="AS832" s="119">
        <v>0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119">
        <v>0</v>
      </c>
      <c r="AZ832" s="119">
        <v>0</v>
      </c>
      <c r="BA832" s="119">
        <v>0</v>
      </c>
      <c r="BB832" s="119">
        <v>0</v>
      </c>
      <c r="BC832" s="119">
        <v>0</v>
      </c>
      <c r="BD832" s="119">
        <v>0</v>
      </c>
      <c r="BE832" s="119">
        <v>0</v>
      </c>
      <c r="BF832" s="119">
        <v>0</v>
      </c>
      <c r="BG832" s="119">
        <v>0</v>
      </c>
      <c r="BH832" s="119">
        <v>17.5</v>
      </c>
      <c r="BI832" s="119" t="s">
        <v>55</v>
      </c>
      <c r="BJ832" s="119" t="s">
        <v>55</v>
      </c>
      <c r="BK832" s="119" t="s">
        <v>55</v>
      </c>
      <c r="BL832" s="119">
        <v>0</v>
      </c>
      <c r="BM832" s="119" t="s">
        <v>544</v>
      </c>
    </row>
    <row r="833" spans="1:65" s="119" customFormat="1" ht="11.4" x14ac:dyDescent="0.2">
      <c r="A833" s="119" t="s">
        <v>105</v>
      </c>
      <c r="B833" s="119">
        <v>5</v>
      </c>
      <c r="C833" s="119">
        <v>0</v>
      </c>
      <c r="D833" s="119">
        <v>3</v>
      </c>
      <c r="E833" s="119">
        <v>0</v>
      </c>
      <c r="F833" s="119">
        <v>2</v>
      </c>
      <c r="G833" s="119">
        <v>0</v>
      </c>
      <c r="H833" s="119">
        <v>0</v>
      </c>
      <c r="I833" s="119">
        <v>0</v>
      </c>
      <c r="J833" s="119">
        <v>0</v>
      </c>
      <c r="K833" s="119">
        <v>0</v>
      </c>
      <c r="L833" s="119">
        <v>0</v>
      </c>
      <c r="M833" s="119">
        <v>0</v>
      </c>
      <c r="N833" s="119">
        <v>0</v>
      </c>
      <c r="O833" s="119">
        <v>0</v>
      </c>
      <c r="P833" s="119">
        <v>60</v>
      </c>
      <c r="Q833" s="119">
        <v>0</v>
      </c>
      <c r="R833" s="119">
        <v>40</v>
      </c>
      <c r="S833" s="119">
        <v>0</v>
      </c>
      <c r="T833" s="119">
        <v>0</v>
      </c>
      <c r="U833" s="119">
        <v>0</v>
      </c>
      <c r="V833" s="119">
        <v>0</v>
      </c>
      <c r="W833" s="119">
        <v>0</v>
      </c>
      <c r="X833" s="119">
        <v>0</v>
      </c>
      <c r="Y833" s="119">
        <v>0</v>
      </c>
      <c r="Z833" s="119">
        <v>0</v>
      </c>
      <c r="AA833" s="119" t="s">
        <v>56</v>
      </c>
      <c r="AB833" s="119" t="s">
        <v>510</v>
      </c>
      <c r="AC833" s="119" t="s">
        <v>56</v>
      </c>
      <c r="AD833" s="119" t="s">
        <v>498</v>
      </c>
      <c r="AE833" s="119" t="s">
        <v>56</v>
      </c>
      <c r="AF833" s="119" t="s">
        <v>56</v>
      </c>
      <c r="AG833" s="119" t="s">
        <v>56</v>
      </c>
      <c r="AH833" s="119" t="s">
        <v>56</v>
      </c>
      <c r="AI833" s="119" t="s">
        <v>56</v>
      </c>
      <c r="AJ833" s="119" t="s">
        <v>56</v>
      </c>
      <c r="AK833" s="119" t="s">
        <v>56</v>
      </c>
      <c r="AL833" s="119" t="s">
        <v>56</v>
      </c>
      <c r="AM833" s="119">
        <v>0</v>
      </c>
      <c r="AN833" s="119">
        <v>1</v>
      </c>
      <c r="AO833" s="119">
        <v>1</v>
      </c>
      <c r="AP833" s="119">
        <v>2</v>
      </c>
      <c r="AQ833" s="119">
        <v>1</v>
      </c>
      <c r="AR833" s="119">
        <v>0</v>
      </c>
      <c r="AS833" s="119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119">
        <v>0</v>
      </c>
      <c r="AZ833" s="119">
        <v>0</v>
      </c>
      <c r="BA833" s="119">
        <v>0</v>
      </c>
      <c r="BB833" s="119">
        <v>0</v>
      </c>
      <c r="BC833" s="119">
        <v>0</v>
      </c>
      <c r="BD833" s="119">
        <v>0</v>
      </c>
      <c r="BE833" s="119">
        <v>0</v>
      </c>
      <c r="BF833" s="119">
        <v>0</v>
      </c>
      <c r="BG833" s="119">
        <v>0</v>
      </c>
      <c r="BH833" s="119">
        <v>15.7</v>
      </c>
      <c r="BI833" s="119" t="s">
        <v>55</v>
      </c>
      <c r="BJ833" s="119" t="s">
        <v>55</v>
      </c>
      <c r="BK833" s="119" t="s">
        <v>55</v>
      </c>
      <c r="BL833" s="119">
        <v>0</v>
      </c>
      <c r="BM833" s="119" t="s">
        <v>545</v>
      </c>
    </row>
    <row r="834" spans="1:65" s="119" customFormat="1" ht="11.4" x14ac:dyDescent="0.2">
      <c r="A834" s="119" t="s">
        <v>106</v>
      </c>
      <c r="B834" s="119">
        <v>5</v>
      </c>
      <c r="C834" s="119">
        <v>1</v>
      </c>
      <c r="D834" s="119">
        <v>3</v>
      </c>
      <c r="E834" s="119">
        <v>0</v>
      </c>
      <c r="F834" s="119">
        <v>1</v>
      </c>
      <c r="G834" s="119">
        <v>0</v>
      </c>
      <c r="H834" s="119">
        <v>0</v>
      </c>
      <c r="I834" s="119">
        <v>0</v>
      </c>
      <c r="J834" s="119">
        <v>0</v>
      </c>
      <c r="K834" s="119">
        <v>0</v>
      </c>
      <c r="L834" s="119">
        <v>0</v>
      </c>
      <c r="M834" s="119">
        <v>0</v>
      </c>
      <c r="N834" s="119">
        <v>0</v>
      </c>
      <c r="O834" s="119">
        <v>20</v>
      </c>
      <c r="P834" s="119">
        <v>60</v>
      </c>
      <c r="Q834" s="119">
        <v>0</v>
      </c>
      <c r="R834" s="119">
        <v>20</v>
      </c>
      <c r="S834" s="119">
        <v>0</v>
      </c>
      <c r="T834" s="119">
        <v>0</v>
      </c>
      <c r="U834" s="119">
        <v>0</v>
      </c>
      <c r="V834" s="119">
        <v>0</v>
      </c>
      <c r="W834" s="119">
        <v>0</v>
      </c>
      <c r="X834" s="119">
        <v>0</v>
      </c>
      <c r="Y834" s="119">
        <v>0</v>
      </c>
      <c r="Z834" s="119">
        <v>0</v>
      </c>
      <c r="AA834" s="119" t="s">
        <v>517</v>
      </c>
      <c r="AB834" s="119" t="s">
        <v>516</v>
      </c>
      <c r="AC834" s="119" t="s">
        <v>56</v>
      </c>
      <c r="AD834" s="119" t="s">
        <v>172</v>
      </c>
      <c r="AE834" s="119" t="s">
        <v>56</v>
      </c>
      <c r="AF834" s="119" t="s">
        <v>56</v>
      </c>
      <c r="AG834" s="119" t="s">
        <v>56</v>
      </c>
      <c r="AH834" s="119" t="s">
        <v>56</v>
      </c>
      <c r="AI834" s="119" t="s">
        <v>56</v>
      </c>
      <c r="AJ834" s="119" t="s">
        <v>56</v>
      </c>
      <c r="AK834" s="119" t="s">
        <v>56</v>
      </c>
      <c r="AL834" s="119" t="s">
        <v>56</v>
      </c>
      <c r="AM834" s="119">
        <v>0</v>
      </c>
      <c r="AN834" s="119">
        <v>0</v>
      </c>
      <c r="AO834" s="119">
        <v>1</v>
      </c>
      <c r="AP834" s="119">
        <v>4</v>
      </c>
      <c r="AQ834" s="119">
        <v>0</v>
      </c>
      <c r="AR834" s="119">
        <v>0</v>
      </c>
      <c r="AS834" s="119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119">
        <v>0</v>
      </c>
      <c r="AZ834" s="119">
        <v>0</v>
      </c>
      <c r="BA834" s="119">
        <v>0</v>
      </c>
      <c r="BB834" s="119">
        <v>0</v>
      </c>
      <c r="BC834" s="119">
        <v>0</v>
      </c>
      <c r="BD834" s="119">
        <v>0</v>
      </c>
      <c r="BE834" s="119">
        <v>0</v>
      </c>
      <c r="BF834" s="119">
        <v>0</v>
      </c>
      <c r="BG834" s="119">
        <v>0</v>
      </c>
      <c r="BH834" s="119">
        <v>16.8</v>
      </c>
      <c r="BI834" s="119" t="s">
        <v>55</v>
      </c>
      <c r="BJ834" s="119" t="s">
        <v>55</v>
      </c>
      <c r="BK834" s="119" t="s">
        <v>55</v>
      </c>
      <c r="BL834" s="119">
        <v>0</v>
      </c>
      <c r="BM834" s="119" t="s">
        <v>544</v>
      </c>
    </row>
    <row r="835" spans="1:65" s="119" customFormat="1" ht="11.4" x14ac:dyDescent="0.2">
      <c r="A835" s="119" t="s">
        <v>106</v>
      </c>
      <c r="B835" s="119">
        <v>2</v>
      </c>
      <c r="C835" s="119">
        <v>0</v>
      </c>
      <c r="D835" s="119">
        <v>2</v>
      </c>
      <c r="E835" s="119">
        <v>0</v>
      </c>
      <c r="F835" s="119">
        <v>0</v>
      </c>
      <c r="G835" s="119">
        <v>0</v>
      </c>
      <c r="H835" s="119">
        <v>0</v>
      </c>
      <c r="I835" s="119">
        <v>0</v>
      </c>
      <c r="J835" s="119">
        <v>0</v>
      </c>
      <c r="K835" s="119">
        <v>0</v>
      </c>
      <c r="L835" s="119">
        <v>0</v>
      </c>
      <c r="M835" s="119">
        <v>0</v>
      </c>
      <c r="N835" s="119">
        <v>0</v>
      </c>
      <c r="O835" s="119">
        <v>0</v>
      </c>
      <c r="P835" s="119">
        <v>100</v>
      </c>
      <c r="Q835" s="119">
        <v>0</v>
      </c>
      <c r="R835" s="119">
        <v>0</v>
      </c>
      <c r="S835" s="119">
        <v>0</v>
      </c>
      <c r="T835" s="119">
        <v>0</v>
      </c>
      <c r="U835" s="119">
        <v>0</v>
      </c>
      <c r="V835" s="119">
        <v>0</v>
      </c>
      <c r="W835" s="119">
        <v>0</v>
      </c>
      <c r="X835" s="119">
        <v>0</v>
      </c>
      <c r="Y835" s="119">
        <v>0</v>
      </c>
      <c r="Z835" s="119">
        <v>0</v>
      </c>
      <c r="AA835" s="119" t="s">
        <v>56</v>
      </c>
      <c r="AB835" s="119" t="s">
        <v>84</v>
      </c>
      <c r="AC835" s="119" t="s">
        <v>56</v>
      </c>
      <c r="AD835" s="119" t="s">
        <v>56</v>
      </c>
      <c r="AE835" s="119" t="s">
        <v>56</v>
      </c>
      <c r="AF835" s="119" t="s">
        <v>56</v>
      </c>
      <c r="AG835" s="119" t="s">
        <v>56</v>
      </c>
      <c r="AH835" s="119" t="s">
        <v>56</v>
      </c>
      <c r="AI835" s="119" t="s">
        <v>56</v>
      </c>
      <c r="AJ835" s="119" t="s">
        <v>56</v>
      </c>
      <c r="AK835" s="119" t="s">
        <v>56</v>
      </c>
      <c r="AL835" s="119" t="s">
        <v>56</v>
      </c>
      <c r="AM835" s="119">
        <v>0</v>
      </c>
      <c r="AN835" s="119">
        <v>0</v>
      </c>
      <c r="AO835" s="119">
        <v>1</v>
      </c>
      <c r="AP835" s="119">
        <v>1</v>
      </c>
      <c r="AQ835" s="119">
        <v>0</v>
      </c>
      <c r="AR835" s="119">
        <v>0</v>
      </c>
      <c r="AS835" s="119">
        <v>0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119">
        <v>0</v>
      </c>
      <c r="AZ835" s="119">
        <v>0</v>
      </c>
      <c r="BA835" s="119">
        <v>0</v>
      </c>
      <c r="BB835" s="119">
        <v>0</v>
      </c>
      <c r="BC835" s="119">
        <v>0</v>
      </c>
      <c r="BD835" s="119">
        <v>0</v>
      </c>
      <c r="BE835" s="119">
        <v>0</v>
      </c>
      <c r="BF835" s="119">
        <v>0</v>
      </c>
      <c r="BG835" s="119">
        <v>0</v>
      </c>
      <c r="BH835" s="119">
        <v>13.6</v>
      </c>
      <c r="BI835" s="119" t="s">
        <v>55</v>
      </c>
      <c r="BJ835" s="119" t="s">
        <v>55</v>
      </c>
      <c r="BK835" s="119" t="s">
        <v>55</v>
      </c>
      <c r="BL835" s="119">
        <v>0</v>
      </c>
      <c r="BM835" s="119" t="s">
        <v>545</v>
      </c>
    </row>
    <row r="836" spans="1:65" s="119" customFormat="1" ht="11.4" x14ac:dyDescent="0.2">
      <c r="A836" s="119" t="s">
        <v>107</v>
      </c>
      <c r="B836" s="119">
        <v>4</v>
      </c>
      <c r="C836" s="119">
        <v>1</v>
      </c>
      <c r="D836" s="119">
        <v>2</v>
      </c>
      <c r="E836" s="119">
        <v>0</v>
      </c>
      <c r="F836" s="119">
        <v>1</v>
      </c>
      <c r="G836" s="119">
        <v>0</v>
      </c>
      <c r="H836" s="119">
        <v>0</v>
      </c>
      <c r="I836" s="119">
        <v>0</v>
      </c>
      <c r="J836" s="119">
        <v>0</v>
      </c>
      <c r="K836" s="119">
        <v>0</v>
      </c>
      <c r="L836" s="119">
        <v>0</v>
      </c>
      <c r="M836" s="119">
        <v>0</v>
      </c>
      <c r="N836" s="119">
        <v>0</v>
      </c>
      <c r="O836" s="119">
        <v>25</v>
      </c>
      <c r="P836" s="119">
        <v>50</v>
      </c>
      <c r="Q836" s="119">
        <v>0</v>
      </c>
      <c r="R836" s="119">
        <v>25</v>
      </c>
      <c r="S836" s="119">
        <v>0</v>
      </c>
      <c r="T836" s="119">
        <v>0</v>
      </c>
      <c r="U836" s="119">
        <v>0</v>
      </c>
      <c r="V836" s="119">
        <v>0</v>
      </c>
      <c r="W836" s="119">
        <v>0</v>
      </c>
      <c r="X836" s="119">
        <v>0</v>
      </c>
      <c r="Y836" s="119">
        <v>0</v>
      </c>
      <c r="Z836" s="119">
        <v>0</v>
      </c>
      <c r="AA836" s="119" t="s">
        <v>497</v>
      </c>
      <c r="AB836" s="119" t="s">
        <v>580</v>
      </c>
      <c r="AC836" s="119" t="s">
        <v>56</v>
      </c>
      <c r="AD836" s="119" t="s">
        <v>421</v>
      </c>
      <c r="AE836" s="119" t="s">
        <v>56</v>
      </c>
      <c r="AF836" s="119" t="s">
        <v>56</v>
      </c>
      <c r="AG836" s="119" t="s">
        <v>56</v>
      </c>
      <c r="AH836" s="119" t="s">
        <v>56</v>
      </c>
      <c r="AI836" s="119" t="s">
        <v>56</v>
      </c>
      <c r="AJ836" s="119" t="s">
        <v>56</v>
      </c>
      <c r="AK836" s="119" t="s">
        <v>56</v>
      </c>
      <c r="AL836" s="119" t="s">
        <v>56</v>
      </c>
      <c r="AM836" s="119">
        <v>0</v>
      </c>
      <c r="AN836" s="119">
        <v>0</v>
      </c>
      <c r="AO836" s="119">
        <v>3</v>
      </c>
      <c r="AP836" s="119">
        <v>1</v>
      </c>
      <c r="AQ836" s="119">
        <v>0</v>
      </c>
      <c r="AR836" s="119">
        <v>0</v>
      </c>
      <c r="AS836" s="119">
        <v>0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119">
        <v>0</v>
      </c>
      <c r="AZ836" s="119">
        <v>0</v>
      </c>
      <c r="BA836" s="119">
        <v>0</v>
      </c>
      <c r="BB836" s="119">
        <v>0</v>
      </c>
      <c r="BC836" s="119">
        <v>0</v>
      </c>
      <c r="BD836" s="119">
        <v>0</v>
      </c>
      <c r="BE836" s="119">
        <v>0</v>
      </c>
      <c r="BF836" s="119">
        <v>0</v>
      </c>
      <c r="BG836" s="119">
        <v>0</v>
      </c>
      <c r="BH836" s="119">
        <v>13.4</v>
      </c>
      <c r="BI836" s="119" t="s">
        <v>55</v>
      </c>
      <c r="BJ836" s="119" t="s">
        <v>55</v>
      </c>
      <c r="BK836" s="119" t="s">
        <v>55</v>
      </c>
      <c r="BL836" s="119">
        <v>0</v>
      </c>
      <c r="BM836" s="119" t="s">
        <v>544</v>
      </c>
    </row>
    <row r="837" spans="1:65" s="119" customFormat="1" ht="11.4" x14ac:dyDescent="0.2">
      <c r="A837" s="119" t="s">
        <v>107</v>
      </c>
      <c r="B837" s="119">
        <v>5</v>
      </c>
      <c r="C837" s="119">
        <v>3</v>
      </c>
      <c r="D837" s="119">
        <v>1</v>
      </c>
      <c r="E837" s="119">
        <v>0</v>
      </c>
      <c r="F837" s="119">
        <v>1</v>
      </c>
      <c r="G837" s="119">
        <v>0</v>
      </c>
      <c r="H837" s="119">
        <v>0</v>
      </c>
      <c r="I837" s="119">
        <v>0</v>
      </c>
      <c r="J837" s="119">
        <v>0</v>
      </c>
      <c r="K837" s="119">
        <v>0</v>
      </c>
      <c r="L837" s="119">
        <v>0</v>
      </c>
      <c r="M837" s="119">
        <v>0</v>
      </c>
      <c r="N837" s="119">
        <v>0</v>
      </c>
      <c r="O837" s="119">
        <v>60</v>
      </c>
      <c r="P837" s="119">
        <v>20</v>
      </c>
      <c r="Q837" s="119">
        <v>0</v>
      </c>
      <c r="R837" s="119">
        <v>20</v>
      </c>
      <c r="S837" s="119">
        <v>0</v>
      </c>
      <c r="T837" s="119">
        <v>0</v>
      </c>
      <c r="U837" s="119">
        <v>0</v>
      </c>
      <c r="V837" s="119">
        <v>0</v>
      </c>
      <c r="W837" s="119">
        <v>0</v>
      </c>
      <c r="X837" s="119">
        <v>0</v>
      </c>
      <c r="Y837" s="119">
        <v>0</v>
      </c>
      <c r="Z837" s="119">
        <v>0</v>
      </c>
      <c r="AA837" s="119" t="s">
        <v>613</v>
      </c>
      <c r="AB837" s="119" t="s">
        <v>535</v>
      </c>
      <c r="AC837" s="119" t="s">
        <v>56</v>
      </c>
      <c r="AD837" s="119" t="s">
        <v>612</v>
      </c>
      <c r="AE837" s="119" t="s">
        <v>56</v>
      </c>
      <c r="AF837" s="119" t="s">
        <v>56</v>
      </c>
      <c r="AG837" s="119" t="s">
        <v>56</v>
      </c>
      <c r="AH837" s="119" t="s">
        <v>56</v>
      </c>
      <c r="AI837" s="119" t="s">
        <v>56</v>
      </c>
      <c r="AJ837" s="119" t="s">
        <v>56</v>
      </c>
      <c r="AK837" s="119" t="s">
        <v>56</v>
      </c>
      <c r="AL837" s="119" t="s">
        <v>56</v>
      </c>
      <c r="AM837" s="119">
        <v>1</v>
      </c>
      <c r="AN837" s="119">
        <v>3</v>
      </c>
      <c r="AO837" s="119">
        <v>1</v>
      </c>
      <c r="AP837" s="119">
        <v>0</v>
      </c>
      <c r="AQ837" s="119">
        <v>0</v>
      </c>
      <c r="AR837" s="119">
        <v>0</v>
      </c>
      <c r="AS837" s="119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119">
        <v>0</v>
      </c>
      <c r="AZ837" s="119">
        <v>0</v>
      </c>
      <c r="BA837" s="119">
        <v>0</v>
      </c>
      <c r="BB837" s="119">
        <v>0</v>
      </c>
      <c r="BC837" s="119">
        <v>0</v>
      </c>
      <c r="BD837" s="119">
        <v>0</v>
      </c>
      <c r="BE837" s="119">
        <v>0</v>
      </c>
      <c r="BF837" s="119">
        <v>0</v>
      </c>
      <c r="BG837" s="119">
        <v>0</v>
      </c>
      <c r="BH837" s="119">
        <v>8.6999999999999993</v>
      </c>
      <c r="BI837" s="119" t="s">
        <v>55</v>
      </c>
      <c r="BJ837" s="119" t="s">
        <v>55</v>
      </c>
      <c r="BK837" s="119" t="s">
        <v>55</v>
      </c>
      <c r="BL837" s="119">
        <v>0</v>
      </c>
      <c r="BM837" s="119" t="s">
        <v>545</v>
      </c>
    </row>
    <row r="838" spans="1:65" s="119" customFormat="1" ht="11.4" x14ac:dyDescent="0.2">
      <c r="A838" s="119" t="s">
        <v>108</v>
      </c>
      <c r="B838" s="119">
        <v>10</v>
      </c>
      <c r="C838" s="119">
        <v>0</v>
      </c>
      <c r="D838" s="119">
        <v>8</v>
      </c>
      <c r="E838" s="119">
        <v>0</v>
      </c>
      <c r="F838" s="119">
        <v>2</v>
      </c>
      <c r="G838" s="119">
        <v>0</v>
      </c>
      <c r="H838" s="119">
        <v>0</v>
      </c>
      <c r="I838" s="119">
        <v>0</v>
      </c>
      <c r="J838" s="119">
        <v>0</v>
      </c>
      <c r="K838" s="119">
        <v>0</v>
      </c>
      <c r="L838" s="119">
        <v>0</v>
      </c>
      <c r="M838" s="119">
        <v>0</v>
      </c>
      <c r="N838" s="119">
        <v>0</v>
      </c>
      <c r="O838" s="119">
        <v>0</v>
      </c>
      <c r="P838" s="119">
        <v>80</v>
      </c>
      <c r="Q838" s="119">
        <v>0</v>
      </c>
      <c r="R838" s="119">
        <v>20</v>
      </c>
      <c r="S838" s="119">
        <v>0</v>
      </c>
      <c r="T838" s="119">
        <v>0</v>
      </c>
      <c r="U838" s="119">
        <v>0</v>
      </c>
      <c r="V838" s="119">
        <v>0</v>
      </c>
      <c r="W838" s="119">
        <v>0</v>
      </c>
      <c r="X838" s="119">
        <v>0</v>
      </c>
      <c r="Y838" s="119">
        <v>0</v>
      </c>
      <c r="Z838" s="119">
        <v>0</v>
      </c>
      <c r="AA838" s="119" t="s">
        <v>56</v>
      </c>
      <c r="AB838" s="119" t="s">
        <v>498</v>
      </c>
      <c r="AC838" s="119" t="s">
        <v>56</v>
      </c>
      <c r="AD838" s="119" t="s">
        <v>570</v>
      </c>
      <c r="AE838" s="119" t="s">
        <v>56</v>
      </c>
      <c r="AF838" s="119" t="s">
        <v>56</v>
      </c>
      <c r="AG838" s="119" t="s">
        <v>56</v>
      </c>
      <c r="AH838" s="119" t="s">
        <v>56</v>
      </c>
      <c r="AI838" s="119" t="s">
        <v>56</v>
      </c>
      <c r="AJ838" s="119" t="s">
        <v>56</v>
      </c>
      <c r="AK838" s="119" t="s">
        <v>56</v>
      </c>
      <c r="AL838" s="119" t="s">
        <v>56</v>
      </c>
      <c r="AM838" s="119">
        <v>0</v>
      </c>
      <c r="AN838" s="119">
        <v>1</v>
      </c>
      <c r="AO838" s="119">
        <v>5</v>
      </c>
      <c r="AP838" s="119">
        <v>4</v>
      </c>
      <c r="AQ838" s="119">
        <v>0</v>
      </c>
      <c r="AR838" s="119">
        <v>0</v>
      </c>
      <c r="AS838" s="119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119">
        <v>0</v>
      </c>
      <c r="AZ838" s="119">
        <v>0</v>
      </c>
      <c r="BA838" s="119">
        <v>0</v>
      </c>
      <c r="BB838" s="119">
        <v>0</v>
      </c>
      <c r="BC838" s="119">
        <v>0</v>
      </c>
      <c r="BD838" s="119">
        <v>0</v>
      </c>
      <c r="BE838" s="119">
        <v>0</v>
      </c>
      <c r="BF838" s="119">
        <v>0</v>
      </c>
      <c r="BG838" s="119">
        <v>0</v>
      </c>
      <c r="BH838" s="119">
        <v>14.6</v>
      </c>
      <c r="BI838" s="119" t="s">
        <v>55</v>
      </c>
      <c r="BJ838" s="119" t="s">
        <v>55</v>
      </c>
      <c r="BK838" s="119" t="s">
        <v>55</v>
      </c>
      <c r="BL838" s="119">
        <v>0</v>
      </c>
      <c r="BM838" s="119" t="s">
        <v>544</v>
      </c>
    </row>
    <row r="839" spans="1:65" s="119" customFormat="1" ht="11.4" x14ac:dyDescent="0.2">
      <c r="A839" s="119" t="s">
        <v>108</v>
      </c>
      <c r="B839" s="119">
        <v>9</v>
      </c>
      <c r="C839" s="119">
        <v>0</v>
      </c>
      <c r="D839" s="119">
        <v>7</v>
      </c>
      <c r="E839" s="119">
        <v>0</v>
      </c>
      <c r="F839" s="119">
        <v>2</v>
      </c>
      <c r="G839" s="119">
        <v>0</v>
      </c>
      <c r="H839" s="119">
        <v>0</v>
      </c>
      <c r="I839" s="119">
        <v>0</v>
      </c>
      <c r="J839" s="119">
        <v>0</v>
      </c>
      <c r="K839" s="119">
        <v>0</v>
      </c>
      <c r="L839" s="119">
        <v>0</v>
      </c>
      <c r="M839" s="119">
        <v>0</v>
      </c>
      <c r="N839" s="119">
        <v>0</v>
      </c>
      <c r="O839" s="119">
        <v>0</v>
      </c>
      <c r="P839" s="119">
        <v>77.78</v>
      </c>
      <c r="Q839" s="119">
        <v>0</v>
      </c>
      <c r="R839" s="119">
        <v>22.22</v>
      </c>
      <c r="S839" s="119">
        <v>0</v>
      </c>
      <c r="T839" s="119">
        <v>0</v>
      </c>
      <c r="U839" s="119">
        <v>0</v>
      </c>
      <c r="V839" s="119">
        <v>0</v>
      </c>
      <c r="W839" s="119">
        <v>0</v>
      </c>
      <c r="X839" s="119">
        <v>0</v>
      </c>
      <c r="Y839" s="119">
        <v>0</v>
      </c>
      <c r="Z839" s="119">
        <v>0</v>
      </c>
      <c r="AA839" s="119" t="s">
        <v>56</v>
      </c>
      <c r="AB839" s="119" t="s">
        <v>527</v>
      </c>
      <c r="AC839" s="119" t="s">
        <v>56</v>
      </c>
      <c r="AD839" s="119" t="s">
        <v>494</v>
      </c>
      <c r="AE839" s="119" t="s">
        <v>56</v>
      </c>
      <c r="AF839" s="119" t="s">
        <v>56</v>
      </c>
      <c r="AG839" s="119" t="s">
        <v>56</v>
      </c>
      <c r="AH839" s="119" t="s">
        <v>56</v>
      </c>
      <c r="AI839" s="119" t="s">
        <v>56</v>
      </c>
      <c r="AJ839" s="119" t="s">
        <v>56</v>
      </c>
      <c r="AK839" s="119" t="s">
        <v>56</v>
      </c>
      <c r="AL839" s="119" t="s">
        <v>56</v>
      </c>
      <c r="AM839" s="119">
        <v>0</v>
      </c>
      <c r="AN839" s="119">
        <v>1</v>
      </c>
      <c r="AO839" s="119">
        <v>4</v>
      </c>
      <c r="AP839" s="119">
        <v>3</v>
      </c>
      <c r="AQ839" s="119">
        <v>1</v>
      </c>
      <c r="AR839" s="119">
        <v>0</v>
      </c>
      <c r="AS839" s="119">
        <v>0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119">
        <v>0</v>
      </c>
      <c r="AZ839" s="119">
        <v>0</v>
      </c>
      <c r="BA839" s="119">
        <v>0</v>
      </c>
      <c r="BB839" s="119">
        <v>0</v>
      </c>
      <c r="BC839" s="119">
        <v>0</v>
      </c>
      <c r="BD839" s="119">
        <v>0</v>
      </c>
      <c r="BE839" s="119">
        <v>0</v>
      </c>
      <c r="BF839" s="119">
        <v>0</v>
      </c>
      <c r="BG839" s="119">
        <v>0</v>
      </c>
      <c r="BH839" s="119">
        <v>14.5</v>
      </c>
      <c r="BI839" s="119" t="s">
        <v>55</v>
      </c>
      <c r="BJ839" s="119" t="s">
        <v>55</v>
      </c>
      <c r="BK839" s="119" t="s">
        <v>55</v>
      </c>
      <c r="BL839" s="119">
        <v>0</v>
      </c>
      <c r="BM839" s="119" t="s">
        <v>545</v>
      </c>
    </row>
    <row r="840" spans="1:65" s="119" customFormat="1" ht="11.4" x14ac:dyDescent="0.2">
      <c r="A840" s="119" t="s">
        <v>109</v>
      </c>
      <c r="B840" s="119">
        <v>5</v>
      </c>
      <c r="C840" s="119">
        <v>0</v>
      </c>
      <c r="D840" s="119">
        <v>4</v>
      </c>
      <c r="E840" s="119">
        <v>0</v>
      </c>
      <c r="F840" s="119">
        <v>1</v>
      </c>
      <c r="G840" s="119">
        <v>0</v>
      </c>
      <c r="H840" s="119">
        <v>0</v>
      </c>
      <c r="I840" s="119">
        <v>0</v>
      </c>
      <c r="J840" s="119">
        <v>0</v>
      </c>
      <c r="K840" s="119">
        <v>0</v>
      </c>
      <c r="L840" s="119">
        <v>0</v>
      </c>
      <c r="M840" s="119">
        <v>0</v>
      </c>
      <c r="N840" s="119">
        <v>0</v>
      </c>
      <c r="O840" s="119">
        <v>0</v>
      </c>
      <c r="P840" s="119">
        <v>80</v>
      </c>
      <c r="Q840" s="119">
        <v>0</v>
      </c>
      <c r="R840" s="119">
        <v>20</v>
      </c>
      <c r="S840" s="119">
        <v>0</v>
      </c>
      <c r="T840" s="119">
        <v>0</v>
      </c>
      <c r="U840" s="119">
        <v>0</v>
      </c>
      <c r="V840" s="119">
        <v>0</v>
      </c>
      <c r="W840" s="119">
        <v>0</v>
      </c>
      <c r="X840" s="119">
        <v>0</v>
      </c>
      <c r="Y840" s="119">
        <v>0</v>
      </c>
      <c r="Z840" s="119">
        <v>0</v>
      </c>
      <c r="AA840" s="119" t="s">
        <v>56</v>
      </c>
      <c r="AB840" s="119" t="s">
        <v>595</v>
      </c>
      <c r="AC840" s="119" t="s">
        <v>56</v>
      </c>
      <c r="AD840" s="119" t="s">
        <v>491</v>
      </c>
      <c r="AE840" s="119" t="s">
        <v>56</v>
      </c>
      <c r="AF840" s="119" t="s">
        <v>56</v>
      </c>
      <c r="AG840" s="119" t="s">
        <v>56</v>
      </c>
      <c r="AH840" s="119" t="s">
        <v>56</v>
      </c>
      <c r="AI840" s="119" t="s">
        <v>56</v>
      </c>
      <c r="AJ840" s="119" t="s">
        <v>56</v>
      </c>
      <c r="AK840" s="119" t="s">
        <v>56</v>
      </c>
      <c r="AL840" s="119" t="s">
        <v>56</v>
      </c>
      <c r="AM840" s="119">
        <v>0</v>
      </c>
      <c r="AN840" s="119">
        <v>0</v>
      </c>
      <c r="AO840" s="119">
        <v>4</v>
      </c>
      <c r="AP840" s="119">
        <v>1</v>
      </c>
      <c r="AQ840" s="119">
        <v>0</v>
      </c>
      <c r="AR840" s="119">
        <v>0</v>
      </c>
      <c r="AS840" s="119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119">
        <v>0</v>
      </c>
      <c r="AZ840" s="119">
        <v>0</v>
      </c>
      <c r="BA840" s="119">
        <v>0</v>
      </c>
      <c r="BB840" s="119">
        <v>0</v>
      </c>
      <c r="BC840" s="119">
        <v>0</v>
      </c>
      <c r="BD840" s="119">
        <v>0</v>
      </c>
      <c r="BE840" s="119">
        <v>0</v>
      </c>
      <c r="BF840" s="119">
        <v>0</v>
      </c>
      <c r="BG840" s="119">
        <v>0</v>
      </c>
      <c r="BH840" s="119">
        <v>13.7</v>
      </c>
      <c r="BI840" s="119" t="s">
        <v>55</v>
      </c>
      <c r="BJ840" s="119" t="s">
        <v>55</v>
      </c>
      <c r="BK840" s="119" t="s">
        <v>55</v>
      </c>
      <c r="BL840" s="119">
        <v>0</v>
      </c>
      <c r="BM840" s="119" t="s">
        <v>544</v>
      </c>
    </row>
    <row r="841" spans="1:65" s="119" customFormat="1" ht="11.4" x14ac:dyDescent="0.2">
      <c r="A841" s="119" t="s">
        <v>109</v>
      </c>
      <c r="B841" s="119">
        <v>7</v>
      </c>
      <c r="C841" s="119">
        <v>0</v>
      </c>
      <c r="D841" s="119">
        <v>6</v>
      </c>
      <c r="E841" s="119">
        <v>0</v>
      </c>
      <c r="F841" s="119">
        <v>1</v>
      </c>
      <c r="G841" s="119">
        <v>0</v>
      </c>
      <c r="H841" s="119">
        <v>0</v>
      </c>
      <c r="I841" s="119">
        <v>0</v>
      </c>
      <c r="J841" s="119">
        <v>0</v>
      </c>
      <c r="K841" s="119">
        <v>0</v>
      </c>
      <c r="L841" s="119">
        <v>0</v>
      </c>
      <c r="M841" s="119">
        <v>0</v>
      </c>
      <c r="N841" s="119">
        <v>0</v>
      </c>
      <c r="O841" s="119">
        <v>0</v>
      </c>
      <c r="P841" s="119">
        <v>85.71</v>
      </c>
      <c r="Q841" s="119">
        <v>0</v>
      </c>
      <c r="R841" s="119">
        <v>14.29</v>
      </c>
      <c r="S841" s="119">
        <v>0</v>
      </c>
      <c r="T841" s="119">
        <v>0</v>
      </c>
      <c r="U841" s="119">
        <v>0</v>
      </c>
      <c r="V841" s="119">
        <v>0</v>
      </c>
      <c r="W841" s="119">
        <v>0</v>
      </c>
      <c r="X841" s="119">
        <v>0</v>
      </c>
      <c r="Y841" s="119">
        <v>0</v>
      </c>
      <c r="Z841" s="119">
        <v>0</v>
      </c>
      <c r="AA841" s="119" t="s">
        <v>56</v>
      </c>
      <c r="AB841" s="119" t="s">
        <v>494</v>
      </c>
      <c r="AC841" s="119" t="s">
        <v>56</v>
      </c>
      <c r="AD841" s="119" t="s">
        <v>190</v>
      </c>
      <c r="AE841" s="119" t="s">
        <v>56</v>
      </c>
      <c r="AF841" s="119" t="s">
        <v>56</v>
      </c>
      <c r="AG841" s="119" t="s">
        <v>56</v>
      </c>
      <c r="AH841" s="119" t="s">
        <v>56</v>
      </c>
      <c r="AI841" s="119" t="s">
        <v>56</v>
      </c>
      <c r="AJ841" s="119" t="s">
        <v>56</v>
      </c>
      <c r="AK841" s="119" t="s">
        <v>56</v>
      </c>
      <c r="AL841" s="119" t="s">
        <v>56</v>
      </c>
      <c r="AM841" s="119">
        <v>0</v>
      </c>
      <c r="AN841" s="119">
        <v>0</v>
      </c>
      <c r="AO841" s="119">
        <v>4</v>
      </c>
      <c r="AP841" s="119">
        <v>2</v>
      </c>
      <c r="AQ841" s="119">
        <v>1</v>
      </c>
      <c r="AR841" s="119">
        <v>0</v>
      </c>
      <c r="AS841" s="119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119">
        <v>0</v>
      </c>
      <c r="AZ841" s="119">
        <v>0</v>
      </c>
      <c r="BA841" s="119">
        <v>0</v>
      </c>
      <c r="BB841" s="119">
        <v>0</v>
      </c>
      <c r="BC841" s="119">
        <v>0</v>
      </c>
      <c r="BD841" s="119">
        <v>0</v>
      </c>
      <c r="BE841" s="119">
        <v>0</v>
      </c>
      <c r="BF841" s="119">
        <v>0</v>
      </c>
      <c r="BG841" s="119">
        <v>0</v>
      </c>
      <c r="BH841" s="119">
        <v>15.4</v>
      </c>
      <c r="BI841" s="119" t="s">
        <v>55</v>
      </c>
      <c r="BJ841" s="119" t="s">
        <v>55</v>
      </c>
      <c r="BK841" s="119" t="s">
        <v>55</v>
      </c>
      <c r="BL841" s="119">
        <v>0</v>
      </c>
      <c r="BM841" s="119" t="s">
        <v>545</v>
      </c>
    </row>
    <row r="842" spans="1:65" s="119" customFormat="1" ht="11.4" x14ac:dyDescent="0.2">
      <c r="A842" s="119" t="s">
        <v>110</v>
      </c>
      <c r="B842" s="119">
        <v>13</v>
      </c>
      <c r="C842" s="119">
        <v>3</v>
      </c>
      <c r="D842" s="119">
        <v>9</v>
      </c>
      <c r="E842" s="119">
        <v>0</v>
      </c>
      <c r="F842" s="119">
        <v>1</v>
      </c>
      <c r="G842" s="119">
        <v>0</v>
      </c>
      <c r="H842" s="119">
        <v>0</v>
      </c>
      <c r="I842" s="119">
        <v>0</v>
      </c>
      <c r="J842" s="119">
        <v>0</v>
      </c>
      <c r="K842" s="119">
        <v>0</v>
      </c>
      <c r="L842" s="119">
        <v>0</v>
      </c>
      <c r="M842" s="119">
        <v>0</v>
      </c>
      <c r="N842" s="119">
        <v>0</v>
      </c>
      <c r="O842" s="119">
        <v>23.08</v>
      </c>
      <c r="P842" s="119">
        <v>69.23</v>
      </c>
      <c r="Q842" s="119">
        <v>0</v>
      </c>
      <c r="R842" s="119">
        <v>7.6920000000000002</v>
      </c>
      <c r="S842" s="119">
        <v>0</v>
      </c>
      <c r="T842" s="119">
        <v>0</v>
      </c>
      <c r="U842" s="119">
        <v>0</v>
      </c>
      <c r="V842" s="119">
        <v>0</v>
      </c>
      <c r="W842" s="119">
        <v>0</v>
      </c>
      <c r="X842" s="119">
        <v>0</v>
      </c>
      <c r="Y842" s="119">
        <v>0</v>
      </c>
      <c r="Z842" s="119">
        <v>0</v>
      </c>
      <c r="AA842" s="119" t="s">
        <v>186</v>
      </c>
      <c r="AB842" s="119" t="s">
        <v>493</v>
      </c>
      <c r="AC842" s="119" t="s">
        <v>56</v>
      </c>
      <c r="AD842" s="119" t="s">
        <v>610</v>
      </c>
      <c r="AE842" s="119" t="s">
        <v>56</v>
      </c>
      <c r="AF842" s="119" t="s">
        <v>56</v>
      </c>
      <c r="AG842" s="119" t="s">
        <v>56</v>
      </c>
      <c r="AH842" s="119" t="s">
        <v>56</v>
      </c>
      <c r="AI842" s="119" t="s">
        <v>56</v>
      </c>
      <c r="AJ842" s="119" t="s">
        <v>56</v>
      </c>
      <c r="AK842" s="119" t="s">
        <v>56</v>
      </c>
      <c r="AL842" s="119" t="s">
        <v>56</v>
      </c>
      <c r="AM842" s="119">
        <v>0</v>
      </c>
      <c r="AN842" s="119">
        <v>2</v>
      </c>
      <c r="AO842" s="119">
        <v>4</v>
      </c>
      <c r="AP842" s="119">
        <v>2</v>
      </c>
      <c r="AQ842" s="119">
        <v>5</v>
      </c>
      <c r="AR842" s="119">
        <v>0</v>
      </c>
      <c r="AS842" s="119">
        <v>0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119">
        <v>0</v>
      </c>
      <c r="AZ842" s="119">
        <v>0</v>
      </c>
      <c r="BA842" s="119">
        <v>0</v>
      </c>
      <c r="BB842" s="119">
        <v>0</v>
      </c>
      <c r="BC842" s="119">
        <v>0</v>
      </c>
      <c r="BD842" s="119">
        <v>0</v>
      </c>
      <c r="BE842" s="119">
        <v>0</v>
      </c>
      <c r="BF842" s="119">
        <v>0</v>
      </c>
      <c r="BG842" s="119">
        <v>0</v>
      </c>
      <c r="BH842" s="119">
        <v>17.100000000000001</v>
      </c>
      <c r="BI842" s="119">
        <v>19</v>
      </c>
      <c r="BJ842" s="119">
        <v>22.3</v>
      </c>
      <c r="BK842" s="119">
        <v>24.4</v>
      </c>
      <c r="BL842" s="119">
        <v>0</v>
      </c>
      <c r="BM842" s="119" t="s">
        <v>544</v>
      </c>
    </row>
    <row r="843" spans="1:65" s="119" customFormat="1" ht="11.4" x14ac:dyDescent="0.2">
      <c r="A843" s="119" t="s">
        <v>110</v>
      </c>
      <c r="B843" s="119">
        <v>9</v>
      </c>
      <c r="C843" s="119">
        <v>1</v>
      </c>
      <c r="D843" s="119">
        <v>6</v>
      </c>
      <c r="E843" s="119">
        <v>0</v>
      </c>
      <c r="F843" s="119">
        <v>2</v>
      </c>
      <c r="G843" s="119">
        <v>0</v>
      </c>
      <c r="H843" s="119">
        <v>0</v>
      </c>
      <c r="I843" s="119">
        <v>0</v>
      </c>
      <c r="J843" s="119">
        <v>0</v>
      </c>
      <c r="K843" s="119">
        <v>0</v>
      </c>
      <c r="L843" s="119">
        <v>0</v>
      </c>
      <c r="M843" s="119">
        <v>0</v>
      </c>
      <c r="N843" s="119">
        <v>0</v>
      </c>
      <c r="O843" s="119">
        <v>11.11</v>
      </c>
      <c r="P843" s="119">
        <v>66.67</v>
      </c>
      <c r="Q843" s="119">
        <v>0</v>
      </c>
      <c r="R843" s="119">
        <v>22.22</v>
      </c>
      <c r="S843" s="119">
        <v>0</v>
      </c>
      <c r="T843" s="119">
        <v>0</v>
      </c>
      <c r="U843" s="119">
        <v>0</v>
      </c>
      <c r="V843" s="119">
        <v>0</v>
      </c>
      <c r="W843" s="119">
        <v>0</v>
      </c>
      <c r="X843" s="119">
        <v>0</v>
      </c>
      <c r="Y843" s="119">
        <v>0</v>
      </c>
      <c r="Z843" s="119">
        <v>0</v>
      </c>
      <c r="AA843" s="119" t="s">
        <v>623</v>
      </c>
      <c r="AB843" s="119" t="s">
        <v>192</v>
      </c>
      <c r="AC843" s="119" t="s">
        <v>56</v>
      </c>
      <c r="AD843" s="119" t="s">
        <v>190</v>
      </c>
      <c r="AE843" s="119" t="s">
        <v>56</v>
      </c>
      <c r="AF843" s="119" t="s">
        <v>56</v>
      </c>
      <c r="AG843" s="119" t="s">
        <v>56</v>
      </c>
      <c r="AH843" s="119" t="s">
        <v>56</v>
      </c>
      <c r="AI843" s="119" t="s">
        <v>56</v>
      </c>
      <c r="AJ843" s="119" t="s">
        <v>56</v>
      </c>
      <c r="AK843" s="119" t="s">
        <v>56</v>
      </c>
      <c r="AL843" s="119" t="s">
        <v>56</v>
      </c>
      <c r="AM843" s="119">
        <v>0</v>
      </c>
      <c r="AN843" s="119">
        <v>1</v>
      </c>
      <c r="AO843" s="119">
        <v>4</v>
      </c>
      <c r="AP843" s="119">
        <v>2</v>
      </c>
      <c r="AQ843" s="119">
        <v>1</v>
      </c>
      <c r="AR843" s="119">
        <v>1</v>
      </c>
      <c r="AS843" s="119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119">
        <v>0</v>
      </c>
      <c r="AZ843" s="119">
        <v>0</v>
      </c>
      <c r="BA843" s="119">
        <v>0</v>
      </c>
      <c r="BB843" s="119">
        <v>0</v>
      </c>
      <c r="BC843" s="119">
        <v>0</v>
      </c>
      <c r="BD843" s="119">
        <v>0</v>
      </c>
      <c r="BE843" s="119">
        <v>0</v>
      </c>
      <c r="BF843" s="119">
        <v>0</v>
      </c>
      <c r="BG843" s="119">
        <v>0</v>
      </c>
      <c r="BH843" s="119">
        <v>15</v>
      </c>
      <c r="BI843" s="119" t="s">
        <v>55</v>
      </c>
      <c r="BJ843" s="119" t="s">
        <v>55</v>
      </c>
      <c r="BK843" s="119" t="s">
        <v>55</v>
      </c>
      <c r="BL843" s="119">
        <v>0</v>
      </c>
      <c r="BM843" s="119" t="s">
        <v>545</v>
      </c>
    </row>
    <row r="844" spans="1:65" s="119" customFormat="1" ht="11.4" x14ac:dyDescent="0.2">
      <c r="A844" s="119" t="s">
        <v>111</v>
      </c>
      <c r="B844" s="119">
        <v>9</v>
      </c>
      <c r="C844" s="119">
        <v>1</v>
      </c>
      <c r="D844" s="119">
        <v>8</v>
      </c>
      <c r="E844" s="119">
        <v>0</v>
      </c>
      <c r="F844" s="119">
        <v>0</v>
      </c>
      <c r="G844" s="119">
        <v>0</v>
      </c>
      <c r="H844" s="119">
        <v>0</v>
      </c>
      <c r="I844" s="119">
        <v>0</v>
      </c>
      <c r="J844" s="119">
        <v>0</v>
      </c>
      <c r="K844" s="119">
        <v>0</v>
      </c>
      <c r="L844" s="119">
        <v>0</v>
      </c>
      <c r="M844" s="119">
        <v>0</v>
      </c>
      <c r="N844" s="119">
        <v>0</v>
      </c>
      <c r="O844" s="119">
        <v>11.11</v>
      </c>
      <c r="P844" s="119">
        <v>88.89</v>
      </c>
      <c r="Q844" s="119">
        <v>0</v>
      </c>
      <c r="R844" s="119">
        <v>0</v>
      </c>
      <c r="S844" s="119">
        <v>0</v>
      </c>
      <c r="T844" s="119">
        <v>0</v>
      </c>
      <c r="U844" s="119">
        <v>0</v>
      </c>
      <c r="V844" s="119">
        <v>0</v>
      </c>
      <c r="W844" s="119">
        <v>0</v>
      </c>
      <c r="X844" s="119">
        <v>0</v>
      </c>
      <c r="Y844" s="119">
        <v>0</v>
      </c>
      <c r="Z844" s="119">
        <v>0</v>
      </c>
      <c r="AA844" s="119" t="s">
        <v>606</v>
      </c>
      <c r="AB844" s="119" t="s">
        <v>533</v>
      </c>
      <c r="AC844" s="119" t="s">
        <v>56</v>
      </c>
      <c r="AD844" s="119" t="s">
        <v>56</v>
      </c>
      <c r="AE844" s="119" t="s">
        <v>56</v>
      </c>
      <c r="AF844" s="119" t="s">
        <v>56</v>
      </c>
      <c r="AG844" s="119" t="s">
        <v>56</v>
      </c>
      <c r="AH844" s="119" t="s">
        <v>56</v>
      </c>
      <c r="AI844" s="119" t="s">
        <v>56</v>
      </c>
      <c r="AJ844" s="119" t="s">
        <v>56</v>
      </c>
      <c r="AK844" s="119" t="s">
        <v>56</v>
      </c>
      <c r="AL844" s="119" t="s">
        <v>56</v>
      </c>
      <c r="AM844" s="119">
        <v>0</v>
      </c>
      <c r="AN844" s="119">
        <v>2</v>
      </c>
      <c r="AO844" s="119">
        <v>5</v>
      </c>
      <c r="AP844" s="119">
        <v>1</v>
      </c>
      <c r="AQ844" s="119">
        <v>1</v>
      </c>
      <c r="AR844" s="119">
        <v>0</v>
      </c>
      <c r="AS844" s="119">
        <v>0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119">
        <v>0</v>
      </c>
      <c r="AZ844" s="119">
        <v>0</v>
      </c>
      <c r="BA844" s="119">
        <v>0</v>
      </c>
      <c r="BB844" s="119">
        <v>0</v>
      </c>
      <c r="BC844" s="119">
        <v>0</v>
      </c>
      <c r="BD844" s="119">
        <v>0</v>
      </c>
      <c r="BE844" s="119">
        <v>0</v>
      </c>
      <c r="BF844" s="119">
        <v>0</v>
      </c>
      <c r="BG844" s="119">
        <v>0</v>
      </c>
      <c r="BH844" s="119">
        <v>12.8</v>
      </c>
      <c r="BI844" s="119" t="s">
        <v>55</v>
      </c>
      <c r="BJ844" s="119" t="s">
        <v>55</v>
      </c>
      <c r="BK844" s="119" t="s">
        <v>55</v>
      </c>
      <c r="BL844" s="119">
        <v>0</v>
      </c>
      <c r="BM844" s="119" t="s">
        <v>544</v>
      </c>
    </row>
    <row r="845" spans="1:65" s="119" customFormat="1" ht="11.4" x14ac:dyDescent="0.2">
      <c r="A845" s="119" t="s">
        <v>111</v>
      </c>
      <c r="B845" s="119">
        <v>9</v>
      </c>
      <c r="C845" s="119">
        <v>0</v>
      </c>
      <c r="D845" s="119">
        <v>9</v>
      </c>
      <c r="E845" s="119">
        <v>0</v>
      </c>
      <c r="F845" s="119">
        <v>0</v>
      </c>
      <c r="G845" s="119">
        <v>0</v>
      </c>
      <c r="H845" s="119">
        <v>0</v>
      </c>
      <c r="I845" s="119">
        <v>0</v>
      </c>
      <c r="J845" s="119">
        <v>0</v>
      </c>
      <c r="K845" s="119">
        <v>0</v>
      </c>
      <c r="L845" s="119">
        <v>0</v>
      </c>
      <c r="M845" s="119">
        <v>0</v>
      </c>
      <c r="N845" s="119">
        <v>0</v>
      </c>
      <c r="O845" s="119">
        <v>0</v>
      </c>
      <c r="P845" s="119">
        <v>100</v>
      </c>
      <c r="Q845" s="119">
        <v>0</v>
      </c>
      <c r="R845" s="119">
        <v>0</v>
      </c>
      <c r="S845" s="119">
        <v>0</v>
      </c>
      <c r="T845" s="119">
        <v>0</v>
      </c>
      <c r="U845" s="119">
        <v>0</v>
      </c>
      <c r="V845" s="119">
        <v>0</v>
      </c>
      <c r="W845" s="119">
        <v>0</v>
      </c>
      <c r="X845" s="119">
        <v>0</v>
      </c>
      <c r="Y845" s="119">
        <v>0</v>
      </c>
      <c r="Z845" s="119">
        <v>0</v>
      </c>
      <c r="AA845" s="119" t="s">
        <v>56</v>
      </c>
      <c r="AB845" s="119" t="s">
        <v>536</v>
      </c>
      <c r="AC845" s="119" t="s">
        <v>56</v>
      </c>
      <c r="AD845" s="119" t="s">
        <v>56</v>
      </c>
      <c r="AE845" s="119" t="s">
        <v>56</v>
      </c>
      <c r="AF845" s="119" t="s">
        <v>56</v>
      </c>
      <c r="AG845" s="119" t="s">
        <v>56</v>
      </c>
      <c r="AH845" s="119" t="s">
        <v>56</v>
      </c>
      <c r="AI845" s="119" t="s">
        <v>56</v>
      </c>
      <c r="AJ845" s="119" t="s">
        <v>56</v>
      </c>
      <c r="AK845" s="119" t="s">
        <v>56</v>
      </c>
      <c r="AL845" s="119" t="s">
        <v>56</v>
      </c>
      <c r="AM845" s="119">
        <v>0</v>
      </c>
      <c r="AN845" s="119">
        <v>2</v>
      </c>
      <c r="AO845" s="119">
        <v>3</v>
      </c>
      <c r="AP845" s="119">
        <v>3</v>
      </c>
      <c r="AQ845" s="119">
        <v>0</v>
      </c>
      <c r="AR845" s="119">
        <v>1</v>
      </c>
      <c r="AS845" s="119">
        <v>0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119">
        <v>0</v>
      </c>
      <c r="AZ845" s="119">
        <v>0</v>
      </c>
      <c r="BA845" s="119">
        <v>0</v>
      </c>
      <c r="BB845" s="119">
        <v>0</v>
      </c>
      <c r="BC845" s="119">
        <v>0</v>
      </c>
      <c r="BD845" s="119">
        <v>0</v>
      </c>
      <c r="BE845" s="119">
        <v>0</v>
      </c>
      <c r="BF845" s="119">
        <v>0</v>
      </c>
      <c r="BG845" s="119">
        <v>0</v>
      </c>
      <c r="BH845" s="119">
        <v>14</v>
      </c>
      <c r="BI845" s="119" t="s">
        <v>55</v>
      </c>
      <c r="BJ845" s="119" t="s">
        <v>55</v>
      </c>
      <c r="BK845" s="119" t="s">
        <v>55</v>
      </c>
      <c r="BL845" s="119">
        <v>0</v>
      </c>
      <c r="BM845" s="119" t="s">
        <v>545</v>
      </c>
    </row>
    <row r="846" spans="1:65" s="119" customFormat="1" ht="11.4" x14ac:dyDescent="0.2">
      <c r="A846" s="119" t="s">
        <v>112</v>
      </c>
      <c r="B846" s="119">
        <v>14</v>
      </c>
      <c r="C846" s="119">
        <v>5</v>
      </c>
      <c r="D846" s="119">
        <v>8</v>
      </c>
      <c r="E846" s="119">
        <v>0</v>
      </c>
      <c r="F846" s="119">
        <v>1</v>
      </c>
      <c r="G846" s="119">
        <v>0</v>
      </c>
      <c r="H846" s="119">
        <v>0</v>
      </c>
      <c r="I846" s="119">
        <v>0</v>
      </c>
      <c r="J846" s="119">
        <v>0</v>
      </c>
      <c r="K846" s="119">
        <v>0</v>
      </c>
      <c r="L846" s="119">
        <v>0</v>
      </c>
      <c r="M846" s="119">
        <v>0</v>
      </c>
      <c r="N846" s="119">
        <v>0</v>
      </c>
      <c r="O846" s="119">
        <v>35.71</v>
      </c>
      <c r="P846" s="119">
        <v>57.14</v>
      </c>
      <c r="Q846" s="119">
        <v>0</v>
      </c>
      <c r="R846" s="119">
        <v>7.1429999999999998</v>
      </c>
      <c r="S846" s="119">
        <v>0</v>
      </c>
      <c r="T846" s="119">
        <v>0</v>
      </c>
      <c r="U846" s="119">
        <v>0</v>
      </c>
      <c r="V846" s="119">
        <v>0</v>
      </c>
      <c r="W846" s="119">
        <v>0</v>
      </c>
      <c r="X846" s="119">
        <v>0</v>
      </c>
      <c r="Y846" s="119">
        <v>0</v>
      </c>
      <c r="Z846" s="119">
        <v>0</v>
      </c>
      <c r="AA846" s="119" t="s">
        <v>159</v>
      </c>
      <c r="AB846" s="119" t="s">
        <v>512</v>
      </c>
      <c r="AC846" s="119" t="s">
        <v>56</v>
      </c>
      <c r="AD846" s="119" t="s">
        <v>587</v>
      </c>
      <c r="AE846" s="119" t="s">
        <v>56</v>
      </c>
      <c r="AF846" s="119" t="s">
        <v>56</v>
      </c>
      <c r="AG846" s="119" t="s">
        <v>56</v>
      </c>
      <c r="AH846" s="119" t="s">
        <v>56</v>
      </c>
      <c r="AI846" s="119" t="s">
        <v>56</v>
      </c>
      <c r="AJ846" s="119" t="s">
        <v>56</v>
      </c>
      <c r="AK846" s="119" t="s">
        <v>56</v>
      </c>
      <c r="AL846" s="119" t="s">
        <v>56</v>
      </c>
      <c r="AM846" s="119">
        <v>0</v>
      </c>
      <c r="AN846" s="119">
        <v>1</v>
      </c>
      <c r="AO846" s="119">
        <v>5</v>
      </c>
      <c r="AP846" s="119">
        <v>5</v>
      </c>
      <c r="AQ846" s="119">
        <v>2</v>
      </c>
      <c r="AR846" s="119">
        <v>1</v>
      </c>
      <c r="AS846" s="119">
        <v>0</v>
      </c>
      <c r="AT846" s="119">
        <v>0</v>
      </c>
      <c r="AU846" s="119">
        <v>0</v>
      </c>
      <c r="AV846" s="119">
        <v>0</v>
      </c>
      <c r="AW846" s="119">
        <v>0</v>
      </c>
      <c r="AX846" s="119">
        <v>0</v>
      </c>
      <c r="AY846" s="119">
        <v>0</v>
      </c>
      <c r="AZ846" s="119">
        <v>0</v>
      </c>
      <c r="BA846" s="119">
        <v>0</v>
      </c>
      <c r="BB846" s="119">
        <v>0</v>
      </c>
      <c r="BC846" s="119">
        <v>0</v>
      </c>
      <c r="BD846" s="119">
        <v>0</v>
      </c>
      <c r="BE846" s="119">
        <v>0</v>
      </c>
      <c r="BF846" s="119">
        <v>0</v>
      </c>
      <c r="BG846" s="119">
        <v>0</v>
      </c>
      <c r="BH846" s="119">
        <v>17.100000000000001</v>
      </c>
      <c r="BI846" s="119">
        <v>16.2</v>
      </c>
      <c r="BJ846" s="119">
        <v>23.5</v>
      </c>
      <c r="BK846" s="119">
        <v>26.6</v>
      </c>
      <c r="BL846" s="119">
        <v>0</v>
      </c>
      <c r="BM846" s="119" t="s">
        <v>544</v>
      </c>
    </row>
    <row r="847" spans="1:65" s="119" customFormat="1" ht="11.4" x14ac:dyDescent="0.2">
      <c r="A847" s="119" t="s">
        <v>112</v>
      </c>
      <c r="B847" s="119">
        <v>13</v>
      </c>
      <c r="C847" s="119">
        <v>4</v>
      </c>
      <c r="D847" s="119">
        <v>9</v>
      </c>
      <c r="E847" s="119">
        <v>0</v>
      </c>
      <c r="F847" s="119">
        <v>0</v>
      </c>
      <c r="G847" s="119">
        <v>0</v>
      </c>
      <c r="H847" s="119">
        <v>0</v>
      </c>
      <c r="I847" s="119">
        <v>0</v>
      </c>
      <c r="J847" s="119">
        <v>0</v>
      </c>
      <c r="K847" s="119">
        <v>0</v>
      </c>
      <c r="L847" s="119">
        <v>0</v>
      </c>
      <c r="M847" s="119">
        <v>0</v>
      </c>
      <c r="N847" s="119">
        <v>0</v>
      </c>
      <c r="O847" s="119">
        <v>30.77</v>
      </c>
      <c r="P847" s="119">
        <v>69.23</v>
      </c>
      <c r="Q847" s="119">
        <v>0</v>
      </c>
      <c r="R847" s="119">
        <v>0</v>
      </c>
      <c r="S847" s="119">
        <v>0</v>
      </c>
      <c r="T847" s="119">
        <v>0</v>
      </c>
      <c r="U847" s="119">
        <v>0</v>
      </c>
      <c r="V847" s="119">
        <v>0</v>
      </c>
      <c r="W847" s="119">
        <v>0</v>
      </c>
      <c r="X847" s="119">
        <v>0</v>
      </c>
      <c r="Y847" s="119">
        <v>0</v>
      </c>
      <c r="Z847" s="119">
        <v>0</v>
      </c>
      <c r="AA847" s="119" t="s">
        <v>613</v>
      </c>
      <c r="AB847" s="119" t="s">
        <v>533</v>
      </c>
      <c r="AC847" s="119" t="s">
        <v>56</v>
      </c>
      <c r="AD847" s="119" t="s">
        <v>56</v>
      </c>
      <c r="AE847" s="119" t="s">
        <v>56</v>
      </c>
      <c r="AF847" s="119" t="s">
        <v>56</v>
      </c>
      <c r="AG847" s="119" t="s">
        <v>56</v>
      </c>
      <c r="AH847" s="119" t="s">
        <v>56</v>
      </c>
      <c r="AI847" s="119" t="s">
        <v>56</v>
      </c>
      <c r="AJ847" s="119" t="s">
        <v>56</v>
      </c>
      <c r="AK847" s="119" t="s">
        <v>56</v>
      </c>
      <c r="AL847" s="119" t="s">
        <v>56</v>
      </c>
      <c r="AM847" s="119">
        <v>0</v>
      </c>
      <c r="AN847" s="119">
        <v>5</v>
      </c>
      <c r="AO847" s="119">
        <v>6</v>
      </c>
      <c r="AP847" s="119">
        <v>2</v>
      </c>
      <c r="AQ847" s="119">
        <v>0</v>
      </c>
      <c r="AR847" s="119">
        <v>0</v>
      </c>
      <c r="AS847" s="119">
        <v>0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119">
        <v>0</v>
      </c>
      <c r="AZ847" s="119">
        <v>0</v>
      </c>
      <c r="BA847" s="119">
        <v>0</v>
      </c>
      <c r="BB847" s="119">
        <v>0</v>
      </c>
      <c r="BC847" s="119">
        <v>0</v>
      </c>
      <c r="BD847" s="119">
        <v>0</v>
      </c>
      <c r="BE847" s="119">
        <v>0</v>
      </c>
      <c r="BF847" s="119">
        <v>0</v>
      </c>
      <c r="BG847" s="119">
        <v>0</v>
      </c>
      <c r="BH847" s="119">
        <v>11.4</v>
      </c>
      <c r="BI847" s="119">
        <v>11.2</v>
      </c>
      <c r="BJ847" s="119">
        <v>15.1</v>
      </c>
      <c r="BK847" s="119">
        <v>18.899999999999999</v>
      </c>
      <c r="BL847" s="119">
        <v>0</v>
      </c>
      <c r="BM847" s="119" t="s">
        <v>545</v>
      </c>
    </row>
    <row r="848" spans="1:65" s="119" customFormat="1" ht="11.4" x14ac:dyDescent="0.2">
      <c r="A848" s="119" t="s">
        <v>113</v>
      </c>
      <c r="B848" s="119">
        <v>8</v>
      </c>
      <c r="C848" s="119">
        <v>0</v>
      </c>
      <c r="D848" s="119">
        <v>7</v>
      </c>
      <c r="E848" s="119">
        <v>0</v>
      </c>
      <c r="F848" s="119">
        <v>1</v>
      </c>
      <c r="G848" s="119">
        <v>0</v>
      </c>
      <c r="H848" s="119">
        <v>0</v>
      </c>
      <c r="I848" s="119">
        <v>0</v>
      </c>
      <c r="J848" s="119">
        <v>0</v>
      </c>
      <c r="K848" s="119">
        <v>0</v>
      </c>
      <c r="L848" s="119">
        <v>0</v>
      </c>
      <c r="M848" s="119">
        <v>0</v>
      </c>
      <c r="N848" s="119">
        <v>0</v>
      </c>
      <c r="O848" s="119">
        <v>0</v>
      </c>
      <c r="P848" s="119">
        <v>87.5</v>
      </c>
      <c r="Q848" s="119">
        <v>0</v>
      </c>
      <c r="R848" s="119">
        <v>12.5</v>
      </c>
      <c r="S848" s="119">
        <v>0</v>
      </c>
      <c r="T848" s="119">
        <v>0</v>
      </c>
      <c r="U848" s="119">
        <v>0</v>
      </c>
      <c r="V848" s="119">
        <v>0</v>
      </c>
      <c r="W848" s="119">
        <v>0</v>
      </c>
      <c r="X848" s="119">
        <v>0</v>
      </c>
      <c r="Y848" s="119">
        <v>0</v>
      </c>
      <c r="Z848" s="119">
        <v>0</v>
      </c>
      <c r="AA848" s="119" t="s">
        <v>56</v>
      </c>
      <c r="AB848" s="119" t="s">
        <v>510</v>
      </c>
      <c r="AC848" s="119" t="s">
        <v>56</v>
      </c>
      <c r="AD848" s="119" t="s">
        <v>513</v>
      </c>
      <c r="AE848" s="119" t="s">
        <v>56</v>
      </c>
      <c r="AF848" s="119" t="s">
        <v>56</v>
      </c>
      <c r="AG848" s="119" t="s">
        <v>56</v>
      </c>
      <c r="AH848" s="119" t="s">
        <v>56</v>
      </c>
      <c r="AI848" s="119" t="s">
        <v>56</v>
      </c>
      <c r="AJ848" s="119" t="s">
        <v>56</v>
      </c>
      <c r="AK848" s="119" t="s">
        <v>56</v>
      </c>
      <c r="AL848" s="119" t="s">
        <v>56</v>
      </c>
      <c r="AM848" s="119">
        <v>0</v>
      </c>
      <c r="AN848" s="119">
        <v>0</v>
      </c>
      <c r="AO848" s="119">
        <v>4</v>
      </c>
      <c r="AP848" s="119">
        <v>3</v>
      </c>
      <c r="AQ848" s="119">
        <v>1</v>
      </c>
      <c r="AR848" s="119">
        <v>0</v>
      </c>
      <c r="AS848" s="119">
        <v>0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119">
        <v>0</v>
      </c>
      <c r="AZ848" s="119">
        <v>0</v>
      </c>
      <c r="BA848" s="119">
        <v>0</v>
      </c>
      <c r="BB848" s="119">
        <v>0</v>
      </c>
      <c r="BC848" s="119">
        <v>0</v>
      </c>
      <c r="BD848" s="119">
        <v>0</v>
      </c>
      <c r="BE848" s="119">
        <v>0</v>
      </c>
      <c r="BF848" s="119">
        <v>0</v>
      </c>
      <c r="BG848" s="119">
        <v>0</v>
      </c>
      <c r="BH848" s="119">
        <v>15.8</v>
      </c>
      <c r="BI848" s="119" t="s">
        <v>55</v>
      </c>
      <c r="BJ848" s="119" t="s">
        <v>55</v>
      </c>
      <c r="BK848" s="119" t="s">
        <v>55</v>
      </c>
      <c r="BL848" s="119">
        <v>0</v>
      </c>
      <c r="BM848" s="119" t="s">
        <v>544</v>
      </c>
    </row>
    <row r="849" spans="1:65" s="119" customFormat="1" ht="11.4" x14ac:dyDescent="0.2">
      <c r="A849" s="119" t="s">
        <v>113</v>
      </c>
      <c r="B849" s="119">
        <v>15</v>
      </c>
      <c r="C849" s="119">
        <v>1</v>
      </c>
      <c r="D849" s="119">
        <v>12</v>
      </c>
      <c r="E849" s="119">
        <v>0</v>
      </c>
      <c r="F849" s="119">
        <v>1</v>
      </c>
      <c r="G849" s="119">
        <v>1</v>
      </c>
      <c r="H849" s="119">
        <v>0</v>
      </c>
      <c r="I849" s="119">
        <v>0</v>
      </c>
      <c r="J849" s="119">
        <v>0</v>
      </c>
      <c r="K849" s="119">
        <v>0</v>
      </c>
      <c r="L849" s="119">
        <v>0</v>
      </c>
      <c r="M849" s="119">
        <v>0</v>
      </c>
      <c r="N849" s="119">
        <v>0</v>
      </c>
      <c r="O849" s="119">
        <v>6.6669999999999998</v>
      </c>
      <c r="P849" s="119">
        <v>80</v>
      </c>
      <c r="Q849" s="119">
        <v>0</v>
      </c>
      <c r="R849" s="119">
        <v>6.6669999999999998</v>
      </c>
      <c r="S849" s="119">
        <v>6.6669999999999998</v>
      </c>
      <c r="T849" s="119">
        <v>0</v>
      </c>
      <c r="U849" s="119">
        <v>0</v>
      </c>
      <c r="V849" s="119">
        <v>0</v>
      </c>
      <c r="W849" s="119">
        <v>0</v>
      </c>
      <c r="X849" s="119">
        <v>0</v>
      </c>
      <c r="Y849" s="119">
        <v>0</v>
      </c>
      <c r="Z849" s="119">
        <v>0</v>
      </c>
      <c r="AA849" s="119" t="s">
        <v>490</v>
      </c>
      <c r="AB849" s="119" t="s">
        <v>187</v>
      </c>
      <c r="AC849" s="119" t="s">
        <v>56</v>
      </c>
      <c r="AD849" s="119" t="s">
        <v>426</v>
      </c>
      <c r="AE849" s="119" t="s">
        <v>437</v>
      </c>
      <c r="AF849" s="119" t="s">
        <v>56</v>
      </c>
      <c r="AG849" s="119" t="s">
        <v>56</v>
      </c>
      <c r="AH849" s="119" t="s">
        <v>56</v>
      </c>
      <c r="AI849" s="119" t="s">
        <v>56</v>
      </c>
      <c r="AJ849" s="119" t="s">
        <v>56</v>
      </c>
      <c r="AK849" s="119" t="s">
        <v>56</v>
      </c>
      <c r="AL849" s="119" t="s">
        <v>56</v>
      </c>
      <c r="AM849" s="119">
        <v>0</v>
      </c>
      <c r="AN849" s="119">
        <v>1</v>
      </c>
      <c r="AO849" s="119">
        <v>4</v>
      </c>
      <c r="AP849" s="119">
        <v>4</v>
      </c>
      <c r="AQ849" s="119">
        <v>4</v>
      </c>
      <c r="AR849" s="119">
        <v>2</v>
      </c>
      <c r="AS849" s="119">
        <v>0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119">
        <v>0</v>
      </c>
      <c r="AZ849" s="119">
        <v>0</v>
      </c>
      <c r="BA849" s="119">
        <v>0</v>
      </c>
      <c r="BB849" s="119">
        <v>0</v>
      </c>
      <c r="BC849" s="119">
        <v>0</v>
      </c>
      <c r="BD849" s="119">
        <v>0</v>
      </c>
      <c r="BE849" s="119">
        <v>0</v>
      </c>
      <c r="BF849" s="119">
        <v>0</v>
      </c>
      <c r="BG849" s="119">
        <v>0</v>
      </c>
      <c r="BH849" s="119">
        <v>18.899999999999999</v>
      </c>
      <c r="BI849" s="119">
        <v>19.100000000000001</v>
      </c>
      <c r="BJ849" s="119">
        <v>25.8</v>
      </c>
      <c r="BK849" s="119">
        <v>27.3</v>
      </c>
      <c r="BL849" s="119">
        <v>0</v>
      </c>
      <c r="BM849" s="119" t="s">
        <v>545</v>
      </c>
    </row>
    <row r="850" spans="1:65" s="119" customFormat="1" ht="11.4" x14ac:dyDescent="0.2">
      <c r="A850" s="119" t="s">
        <v>114</v>
      </c>
      <c r="B850" s="119">
        <v>5</v>
      </c>
      <c r="C850" s="119">
        <v>2</v>
      </c>
      <c r="D850" s="119">
        <v>3</v>
      </c>
      <c r="E850" s="119">
        <v>0</v>
      </c>
      <c r="F850" s="119">
        <v>0</v>
      </c>
      <c r="G850" s="119">
        <v>0</v>
      </c>
      <c r="H850" s="119">
        <v>0</v>
      </c>
      <c r="I850" s="119">
        <v>0</v>
      </c>
      <c r="J850" s="119">
        <v>0</v>
      </c>
      <c r="K850" s="119">
        <v>0</v>
      </c>
      <c r="L850" s="119">
        <v>0</v>
      </c>
      <c r="M850" s="119">
        <v>0</v>
      </c>
      <c r="N850" s="119">
        <v>0</v>
      </c>
      <c r="O850" s="119">
        <v>40</v>
      </c>
      <c r="P850" s="119">
        <v>60</v>
      </c>
      <c r="Q850" s="119">
        <v>0</v>
      </c>
      <c r="R850" s="119">
        <v>0</v>
      </c>
      <c r="S850" s="119">
        <v>0</v>
      </c>
      <c r="T850" s="119">
        <v>0</v>
      </c>
      <c r="U850" s="119">
        <v>0</v>
      </c>
      <c r="V850" s="119">
        <v>0</v>
      </c>
      <c r="W850" s="119">
        <v>0</v>
      </c>
      <c r="X850" s="119">
        <v>0</v>
      </c>
      <c r="Y850" s="119">
        <v>0</v>
      </c>
      <c r="Z850" s="119">
        <v>0</v>
      </c>
      <c r="AA850" s="119" t="s">
        <v>513</v>
      </c>
      <c r="AB850" s="119" t="s">
        <v>606</v>
      </c>
      <c r="AC850" s="119" t="s">
        <v>56</v>
      </c>
      <c r="AD850" s="119" t="s">
        <v>56</v>
      </c>
      <c r="AE850" s="119" t="s">
        <v>56</v>
      </c>
      <c r="AF850" s="119" t="s">
        <v>56</v>
      </c>
      <c r="AG850" s="119" t="s">
        <v>56</v>
      </c>
      <c r="AH850" s="119" t="s">
        <v>56</v>
      </c>
      <c r="AI850" s="119" t="s">
        <v>56</v>
      </c>
      <c r="AJ850" s="119" t="s">
        <v>56</v>
      </c>
      <c r="AK850" s="119" t="s">
        <v>56</v>
      </c>
      <c r="AL850" s="119" t="s">
        <v>56</v>
      </c>
      <c r="AM850" s="119">
        <v>0</v>
      </c>
      <c r="AN850" s="119">
        <v>1</v>
      </c>
      <c r="AO850" s="119">
        <v>3</v>
      </c>
      <c r="AP850" s="119">
        <v>1</v>
      </c>
      <c r="AQ850" s="119">
        <v>0</v>
      </c>
      <c r="AR850" s="119">
        <v>0</v>
      </c>
      <c r="AS850" s="119">
        <v>0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119">
        <v>0</v>
      </c>
      <c r="AZ850" s="119">
        <v>0</v>
      </c>
      <c r="BA850" s="119">
        <v>0</v>
      </c>
      <c r="BB850" s="119">
        <v>0</v>
      </c>
      <c r="BC850" s="119">
        <v>0</v>
      </c>
      <c r="BD850" s="119">
        <v>0</v>
      </c>
      <c r="BE850" s="119">
        <v>0</v>
      </c>
      <c r="BF850" s="119">
        <v>0</v>
      </c>
      <c r="BG850" s="119">
        <v>0</v>
      </c>
      <c r="BH850" s="119">
        <v>11.8</v>
      </c>
      <c r="BI850" s="119" t="s">
        <v>55</v>
      </c>
      <c r="BJ850" s="119" t="s">
        <v>55</v>
      </c>
      <c r="BK850" s="119" t="s">
        <v>55</v>
      </c>
      <c r="BL850" s="119">
        <v>0</v>
      </c>
      <c r="BM850" s="119" t="s">
        <v>544</v>
      </c>
    </row>
    <row r="851" spans="1:65" s="119" customFormat="1" ht="11.4" x14ac:dyDescent="0.2">
      <c r="A851" s="119" t="s">
        <v>114</v>
      </c>
      <c r="B851" s="119">
        <v>7</v>
      </c>
      <c r="C851" s="119">
        <v>1</v>
      </c>
      <c r="D851" s="119">
        <v>6</v>
      </c>
      <c r="E851" s="119">
        <v>0</v>
      </c>
      <c r="F851" s="119">
        <v>0</v>
      </c>
      <c r="G851" s="119">
        <v>0</v>
      </c>
      <c r="H851" s="119">
        <v>0</v>
      </c>
      <c r="I851" s="119">
        <v>0</v>
      </c>
      <c r="J851" s="119">
        <v>0</v>
      </c>
      <c r="K851" s="119">
        <v>0</v>
      </c>
      <c r="L851" s="119">
        <v>0</v>
      </c>
      <c r="M851" s="119">
        <v>0</v>
      </c>
      <c r="N851" s="119">
        <v>0</v>
      </c>
      <c r="O851" s="119">
        <v>14.29</v>
      </c>
      <c r="P851" s="119">
        <v>85.71</v>
      </c>
      <c r="Q851" s="119">
        <v>0</v>
      </c>
      <c r="R851" s="119">
        <v>0</v>
      </c>
      <c r="S851" s="119">
        <v>0</v>
      </c>
      <c r="T851" s="119">
        <v>0</v>
      </c>
      <c r="U851" s="119">
        <v>0</v>
      </c>
      <c r="V851" s="119">
        <v>0</v>
      </c>
      <c r="W851" s="119">
        <v>0</v>
      </c>
      <c r="X851" s="119">
        <v>0</v>
      </c>
      <c r="Y851" s="119">
        <v>0</v>
      </c>
      <c r="Z851" s="119">
        <v>0</v>
      </c>
      <c r="AA851" s="119" t="s">
        <v>599</v>
      </c>
      <c r="AB851" s="119" t="s">
        <v>170</v>
      </c>
      <c r="AC851" s="119" t="s">
        <v>56</v>
      </c>
      <c r="AD851" s="119" t="s">
        <v>56</v>
      </c>
      <c r="AE851" s="119" t="s">
        <v>56</v>
      </c>
      <c r="AF851" s="119" t="s">
        <v>56</v>
      </c>
      <c r="AG851" s="119" t="s">
        <v>56</v>
      </c>
      <c r="AH851" s="119" t="s">
        <v>56</v>
      </c>
      <c r="AI851" s="119" t="s">
        <v>56</v>
      </c>
      <c r="AJ851" s="119" t="s">
        <v>56</v>
      </c>
      <c r="AK851" s="119" t="s">
        <v>56</v>
      </c>
      <c r="AL851" s="119" t="s">
        <v>56</v>
      </c>
      <c r="AM851" s="119">
        <v>0</v>
      </c>
      <c r="AN851" s="119">
        <v>1</v>
      </c>
      <c r="AO851" s="119">
        <v>3</v>
      </c>
      <c r="AP851" s="119">
        <v>0</v>
      </c>
      <c r="AQ851" s="119">
        <v>3</v>
      </c>
      <c r="AR851" s="119">
        <v>0</v>
      </c>
      <c r="AS851" s="119">
        <v>0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119">
        <v>0</v>
      </c>
      <c r="AZ851" s="119">
        <v>0</v>
      </c>
      <c r="BA851" s="119">
        <v>0</v>
      </c>
      <c r="BB851" s="119">
        <v>0</v>
      </c>
      <c r="BC851" s="119">
        <v>0</v>
      </c>
      <c r="BD851" s="119">
        <v>0</v>
      </c>
      <c r="BE851" s="119">
        <v>0</v>
      </c>
      <c r="BF851" s="119">
        <v>0</v>
      </c>
      <c r="BG851" s="119">
        <v>0</v>
      </c>
      <c r="BH851" s="119">
        <v>15.5</v>
      </c>
      <c r="BI851" s="119" t="s">
        <v>55</v>
      </c>
      <c r="BJ851" s="119" t="s">
        <v>55</v>
      </c>
      <c r="BK851" s="119" t="s">
        <v>55</v>
      </c>
      <c r="BL851" s="119">
        <v>0</v>
      </c>
      <c r="BM851" s="119" t="s">
        <v>545</v>
      </c>
    </row>
    <row r="852" spans="1:65" s="119" customFormat="1" ht="11.4" x14ac:dyDescent="0.2">
      <c r="A852" s="119" t="s">
        <v>115</v>
      </c>
      <c r="B852" s="119">
        <v>5</v>
      </c>
      <c r="C852" s="119">
        <v>1</v>
      </c>
      <c r="D852" s="119">
        <v>4</v>
      </c>
      <c r="E852" s="119">
        <v>0</v>
      </c>
      <c r="F852" s="119">
        <v>0</v>
      </c>
      <c r="G852" s="119">
        <v>0</v>
      </c>
      <c r="H852" s="119">
        <v>0</v>
      </c>
      <c r="I852" s="119">
        <v>0</v>
      </c>
      <c r="J852" s="119">
        <v>0</v>
      </c>
      <c r="K852" s="119">
        <v>0</v>
      </c>
      <c r="L852" s="119">
        <v>0</v>
      </c>
      <c r="M852" s="119">
        <v>0</v>
      </c>
      <c r="N852" s="119">
        <v>0</v>
      </c>
      <c r="O852" s="119">
        <v>20</v>
      </c>
      <c r="P852" s="119">
        <v>80</v>
      </c>
      <c r="Q852" s="119">
        <v>0</v>
      </c>
      <c r="R852" s="119">
        <v>0</v>
      </c>
      <c r="S852" s="119">
        <v>0</v>
      </c>
      <c r="T852" s="119">
        <v>0</v>
      </c>
      <c r="U852" s="119">
        <v>0</v>
      </c>
      <c r="V852" s="119">
        <v>0</v>
      </c>
      <c r="W852" s="119">
        <v>0</v>
      </c>
      <c r="X852" s="119">
        <v>0</v>
      </c>
      <c r="Y852" s="119">
        <v>0</v>
      </c>
      <c r="Z852" s="119">
        <v>0</v>
      </c>
      <c r="AA852" s="119" t="s">
        <v>526</v>
      </c>
      <c r="AB852" s="119" t="s">
        <v>133</v>
      </c>
      <c r="AC852" s="119" t="s">
        <v>56</v>
      </c>
      <c r="AD852" s="119" t="s">
        <v>56</v>
      </c>
      <c r="AE852" s="119" t="s">
        <v>56</v>
      </c>
      <c r="AF852" s="119" t="s">
        <v>56</v>
      </c>
      <c r="AG852" s="119" t="s">
        <v>56</v>
      </c>
      <c r="AH852" s="119" t="s">
        <v>56</v>
      </c>
      <c r="AI852" s="119" t="s">
        <v>56</v>
      </c>
      <c r="AJ852" s="119" t="s">
        <v>56</v>
      </c>
      <c r="AK852" s="119" t="s">
        <v>56</v>
      </c>
      <c r="AL852" s="119" t="s">
        <v>56</v>
      </c>
      <c r="AM852" s="119">
        <v>0</v>
      </c>
      <c r="AN852" s="119">
        <v>0</v>
      </c>
      <c r="AO852" s="119">
        <v>1</v>
      </c>
      <c r="AP852" s="119">
        <v>3</v>
      </c>
      <c r="AQ852" s="119">
        <v>1</v>
      </c>
      <c r="AR852" s="119">
        <v>0</v>
      </c>
      <c r="AS852" s="119">
        <v>0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119">
        <v>0</v>
      </c>
      <c r="AZ852" s="119">
        <v>0</v>
      </c>
      <c r="BA852" s="119">
        <v>0</v>
      </c>
      <c r="BB852" s="119">
        <v>0</v>
      </c>
      <c r="BC852" s="119">
        <v>0</v>
      </c>
      <c r="BD852" s="119">
        <v>0</v>
      </c>
      <c r="BE852" s="119">
        <v>0</v>
      </c>
      <c r="BF852" s="119">
        <v>0</v>
      </c>
      <c r="BG852" s="119">
        <v>0</v>
      </c>
      <c r="BH852" s="119">
        <v>17.899999999999999</v>
      </c>
      <c r="BI852" s="119" t="s">
        <v>55</v>
      </c>
      <c r="BJ852" s="119" t="s">
        <v>55</v>
      </c>
      <c r="BK852" s="119" t="s">
        <v>55</v>
      </c>
      <c r="BL852" s="119">
        <v>0</v>
      </c>
      <c r="BM852" s="119" t="s">
        <v>544</v>
      </c>
    </row>
    <row r="853" spans="1:65" s="119" customFormat="1" ht="11.4" x14ac:dyDescent="0.2">
      <c r="A853" s="119" t="s">
        <v>115</v>
      </c>
      <c r="B853" s="119">
        <v>2</v>
      </c>
      <c r="C853" s="119">
        <v>0</v>
      </c>
      <c r="D853" s="119">
        <v>2</v>
      </c>
      <c r="E853" s="119">
        <v>0</v>
      </c>
      <c r="F853" s="119">
        <v>0</v>
      </c>
      <c r="G853" s="119">
        <v>0</v>
      </c>
      <c r="H853" s="119">
        <v>0</v>
      </c>
      <c r="I853" s="119">
        <v>0</v>
      </c>
      <c r="J853" s="119">
        <v>0</v>
      </c>
      <c r="K853" s="119">
        <v>0</v>
      </c>
      <c r="L853" s="119">
        <v>0</v>
      </c>
      <c r="M853" s="119">
        <v>0</v>
      </c>
      <c r="N853" s="119">
        <v>0</v>
      </c>
      <c r="O853" s="119">
        <v>0</v>
      </c>
      <c r="P853" s="119">
        <v>100</v>
      </c>
      <c r="Q853" s="119">
        <v>0</v>
      </c>
      <c r="R853" s="119">
        <v>0</v>
      </c>
      <c r="S853" s="119">
        <v>0</v>
      </c>
      <c r="T853" s="119">
        <v>0</v>
      </c>
      <c r="U853" s="119">
        <v>0</v>
      </c>
      <c r="V853" s="119">
        <v>0</v>
      </c>
      <c r="W853" s="119">
        <v>0</v>
      </c>
      <c r="X853" s="119">
        <v>0</v>
      </c>
      <c r="Y853" s="119">
        <v>0</v>
      </c>
      <c r="Z853" s="119">
        <v>0</v>
      </c>
      <c r="AA853" s="119" t="s">
        <v>56</v>
      </c>
      <c r="AB853" s="119" t="s">
        <v>447</v>
      </c>
      <c r="AC853" s="119" t="s">
        <v>56</v>
      </c>
      <c r="AD853" s="119" t="s">
        <v>56</v>
      </c>
      <c r="AE853" s="119" t="s">
        <v>56</v>
      </c>
      <c r="AF853" s="119" t="s">
        <v>56</v>
      </c>
      <c r="AG853" s="119" t="s">
        <v>56</v>
      </c>
      <c r="AH853" s="119" t="s">
        <v>56</v>
      </c>
      <c r="AI853" s="119" t="s">
        <v>56</v>
      </c>
      <c r="AJ853" s="119" t="s">
        <v>56</v>
      </c>
      <c r="AK853" s="119" t="s">
        <v>56</v>
      </c>
      <c r="AL853" s="119" t="s">
        <v>56</v>
      </c>
      <c r="AM853" s="119">
        <v>0</v>
      </c>
      <c r="AN853" s="119">
        <v>0</v>
      </c>
      <c r="AO853" s="119">
        <v>0</v>
      </c>
      <c r="AP853" s="119">
        <v>0</v>
      </c>
      <c r="AQ853" s="119">
        <v>1</v>
      </c>
      <c r="AR853" s="119">
        <v>1</v>
      </c>
      <c r="AS853" s="119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119">
        <v>0</v>
      </c>
      <c r="AZ853" s="119">
        <v>0</v>
      </c>
      <c r="BA853" s="119">
        <v>0</v>
      </c>
      <c r="BB853" s="119">
        <v>0</v>
      </c>
      <c r="BC853" s="119">
        <v>0</v>
      </c>
      <c r="BD853" s="119">
        <v>0</v>
      </c>
      <c r="BE853" s="119">
        <v>0</v>
      </c>
      <c r="BF853" s="119">
        <v>0</v>
      </c>
      <c r="BG853" s="119">
        <v>0</v>
      </c>
      <c r="BH853" s="119">
        <v>23.5</v>
      </c>
      <c r="BI853" s="119" t="s">
        <v>55</v>
      </c>
      <c r="BJ853" s="119" t="s">
        <v>55</v>
      </c>
      <c r="BK853" s="119" t="s">
        <v>55</v>
      </c>
      <c r="BL853" s="119">
        <v>0</v>
      </c>
      <c r="BM853" s="119" t="s">
        <v>545</v>
      </c>
    </row>
    <row r="854" spans="1:65" s="119" customFormat="1" ht="11.4" x14ac:dyDescent="0.2">
      <c r="A854" s="119" t="s">
        <v>116</v>
      </c>
      <c r="B854" s="119">
        <v>11</v>
      </c>
      <c r="C854" s="119">
        <v>1</v>
      </c>
      <c r="D854" s="119">
        <v>7</v>
      </c>
      <c r="E854" s="119">
        <v>0</v>
      </c>
      <c r="F854" s="119">
        <v>2</v>
      </c>
      <c r="G854" s="119">
        <v>0</v>
      </c>
      <c r="H854" s="119">
        <v>1</v>
      </c>
      <c r="I854" s="119">
        <v>0</v>
      </c>
      <c r="J854" s="119">
        <v>0</v>
      </c>
      <c r="K854" s="119">
        <v>0</v>
      </c>
      <c r="L854" s="119">
        <v>0</v>
      </c>
      <c r="M854" s="119">
        <v>0</v>
      </c>
      <c r="N854" s="119">
        <v>0</v>
      </c>
      <c r="O854" s="119">
        <v>9.0909999999999993</v>
      </c>
      <c r="P854" s="119">
        <v>63.64</v>
      </c>
      <c r="Q854" s="119">
        <v>0</v>
      </c>
      <c r="R854" s="119">
        <v>18.18</v>
      </c>
      <c r="S854" s="119">
        <v>0</v>
      </c>
      <c r="T854" s="119">
        <v>9.0909999999999993</v>
      </c>
      <c r="U854" s="119">
        <v>0</v>
      </c>
      <c r="V854" s="119">
        <v>0</v>
      </c>
      <c r="W854" s="119">
        <v>0</v>
      </c>
      <c r="X854" s="119">
        <v>0</v>
      </c>
      <c r="Y854" s="119">
        <v>0</v>
      </c>
      <c r="Z854" s="119">
        <v>0</v>
      </c>
      <c r="AA854" s="119" t="s">
        <v>567</v>
      </c>
      <c r="AB854" s="119" t="s">
        <v>539</v>
      </c>
      <c r="AC854" s="119" t="s">
        <v>56</v>
      </c>
      <c r="AD854" s="119" t="s">
        <v>497</v>
      </c>
      <c r="AE854" s="119" t="s">
        <v>56</v>
      </c>
      <c r="AF854" s="119" t="s">
        <v>506</v>
      </c>
      <c r="AG854" s="119" t="s">
        <v>56</v>
      </c>
      <c r="AH854" s="119" t="s">
        <v>56</v>
      </c>
      <c r="AI854" s="119" t="s">
        <v>56</v>
      </c>
      <c r="AJ854" s="119" t="s">
        <v>56</v>
      </c>
      <c r="AK854" s="119" t="s">
        <v>56</v>
      </c>
      <c r="AL854" s="119" t="s">
        <v>56</v>
      </c>
      <c r="AM854" s="119">
        <v>0</v>
      </c>
      <c r="AN854" s="119">
        <v>2</v>
      </c>
      <c r="AO854" s="119">
        <v>8</v>
      </c>
      <c r="AP854" s="119">
        <v>1</v>
      </c>
      <c r="AQ854" s="119">
        <v>0</v>
      </c>
      <c r="AR854" s="119">
        <v>0</v>
      </c>
      <c r="AS854" s="119">
        <v>0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119">
        <v>0</v>
      </c>
      <c r="AZ854" s="119">
        <v>0</v>
      </c>
      <c r="BA854" s="119">
        <v>0</v>
      </c>
      <c r="BB854" s="119">
        <v>0</v>
      </c>
      <c r="BC854" s="119">
        <v>0</v>
      </c>
      <c r="BD854" s="119">
        <v>0</v>
      </c>
      <c r="BE854" s="119">
        <v>0</v>
      </c>
      <c r="BF854" s="119">
        <v>0</v>
      </c>
      <c r="BG854" s="119">
        <v>0</v>
      </c>
      <c r="BH854" s="119">
        <v>11.7</v>
      </c>
      <c r="BI854" s="119">
        <v>11.6</v>
      </c>
      <c r="BJ854" s="119">
        <v>15</v>
      </c>
      <c r="BK854" s="119">
        <v>16</v>
      </c>
      <c r="BL854" s="119">
        <v>0</v>
      </c>
      <c r="BM854" s="119" t="s">
        <v>544</v>
      </c>
    </row>
    <row r="855" spans="1:65" s="119" customFormat="1" ht="11.4" x14ac:dyDescent="0.2">
      <c r="A855" s="119" t="s">
        <v>116</v>
      </c>
      <c r="B855" s="119">
        <v>8</v>
      </c>
      <c r="C855" s="119">
        <v>2</v>
      </c>
      <c r="D855" s="119">
        <v>5</v>
      </c>
      <c r="E855" s="119">
        <v>0</v>
      </c>
      <c r="F855" s="119">
        <v>1</v>
      </c>
      <c r="G855" s="119">
        <v>0</v>
      </c>
      <c r="H855" s="119">
        <v>0</v>
      </c>
      <c r="I855" s="119">
        <v>0</v>
      </c>
      <c r="J855" s="119">
        <v>0</v>
      </c>
      <c r="K855" s="119">
        <v>0</v>
      </c>
      <c r="L855" s="119">
        <v>0</v>
      </c>
      <c r="M855" s="119">
        <v>0</v>
      </c>
      <c r="N855" s="119">
        <v>0</v>
      </c>
      <c r="O855" s="119">
        <v>25</v>
      </c>
      <c r="P855" s="119">
        <v>62.5</v>
      </c>
      <c r="Q855" s="119">
        <v>0</v>
      </c>
      <c r="R855" s="119">
        <v>12.5</v>
      </c>
      <c r="S855" s="119">
        <v>0</v>
      </c>
      <c r="T855" s="119">
        <v>0</v>
      </c>
      <c r="U855" s="119">
        <v>0</v>
      </c>
      <c r="V855" s="119">
        <v>0</v>
      </c>
      <c r="W855" s="119">
        <v>0</v>
      </c>
      <c r="X855" s="119">
        <v>0</v>
      </c>
      <c r="Y855" s="119">
        <v>0</v>
      </c>
      <c r="Z855" s="119">
        <v>0</v>
      </c>
      <c r="AA855" s="119" t="s">
        <v>621</v>
      </c>
      <c r="AB855" s="119" t="s">
        <v>177</v>
      </c>
      <c r="AC855" s="119" t="s">
        <v>56</v>
      </c>
      <c r="AD855" s="119" t="s">
        <v>464</v>
      </c>
      <c r="AE855" s="119" t="s">
        <v>56</v>
      </c>
      <c r="AF855" s="119" t="s">
        <v>56</v>
      </c>
      <c r="AG855" s="119" t="s">
        <v>56</v>
      </c>
      <c r="AH855" s="119" t="s">
        <v>56</v>
      </c>
      <c r="AI855" s="119" t="s">
        <v>56</v>
      </c>
      <c r="AJ855" s="119" t="s">
        <v>56</v>
      </c>
      <c r="AK855" s="119" t="s">
        <v>56</v>
      </c>
      <c r="AL855" s="119" t="s">
        <v>56</v>
      </c>
      <c r="AM855" s="119">
        <v>0</v>
      </c>
      <c r="AN855" s="119">
        <v>2</v>
      </c>
      <c r="AO855" s="119">
        <v>3</v>
      </c>
      <c r="AP855" s="119">
        <v>0</v>
      </c>
      <c r="AQ855" s="119">
        <v>1</v>
      </c>
      <c r="AR855" s="119">
        <v>2</v>
      </c>
      <c r="AS855" s="119">
        <v>0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119">
        <v>0</v>
      </c>
      <c r="AZ855" s="119">
        <v>0</v>
      </c>
      <c r="BA855" s="119">
        <v>0</v>
      </c>
      <c r="BB855" s="119">
        <v>0</v>
      </c>
      <c r="BC855" s="119">
        <v>0</v>
      </c>
      <c r="BD855" s="119">
        <v>0</v>
      </c>
      <c r="BE855" s="119">
        <v>0</v>
      </c>
      <c r="BF855" s="119">
        <v>0</v>
      </c>
      <c r="BG855" s="119">
        <v>0</v>
      </c>
      <c r="BH855" s="119">
        <v>16.2</v>
      </c>
      <c r="BI855" s="119" t="s">
        <v>55</v>
      </c>
      <c r="BJ855" s="119" t="s">
        <v>55</v>
      </c>
      <c r="BK855" s="119" t="s">
        <v>55</v>
      </c>
      <c r="BL855" s="119">
        <v>0</v>
      </c>
      <c r="BM855" s="119" t="s">
        <v>545</v>
      </c>
    </row>
    <row r="856" spans="1:65" s="119" customFormat="1" ht="11.4" x14ac:dyDescent="0.2">
      <c r="A856" s="119" t="s">
        <v>117</v>
      </c>
      <c r="B856" s="119">
        <v>6</v>
      </c>
      <c r="C856" s="119">
        <v>0</v>
      </c>
      <c r="D856" s="119">
        <v>5</v>
      </c>
      <c r="E856" s="119">
        <v>0</v>
      </c>
      <c r="F856" s="119">
        <v>1</v>
      </c>
      <c r="G856" s="119">
        <v>0</v>
      </c>
      <c r="H856" s="119">
        <v>0</v>
      </c>
      <c r="I856" s="119">
        <v>0</v>
      </c>
      <c r="J856" s="119">
        <v>0</v>
      </c>
      <c r="K856" s="119">
        <v>0</v>
      </c>
      <c r="L856" s="119">
        <v>0</v>
      </c>
      <c r="M856" s="119">
        <v>0</v>
      </c>
      <c r="N856" s="119">
        <v>0</v>
      </c>
      <c r="O856" s="119">
        <v>0</v>
      </c>
      <c r="P856" s="119">
        <v>83.33</v>
      </c>
      <c r="Q856" s="119">
        <v>0</v>
      </c>
      <c r="R856" s="119">
        <v>16.670000000000002</v>
      </c>
      <c r="S856" s="119">
        <v>0</v>
      </c>
      <c r="T856" s="119">
        <v>0</v>
      </c>
      <c r="U856" s="119">
        <v>0</v>
      </c>
      <c r="V856" s="119">
        <v>0</v>
      </c>
      <c r="W856" s="119">
        <v>0</v>
      </c>
      <c r="X856" s="119">
        <v>0</v>
      </c>
      <c r="Y856" s="119">
        <v>0</v>
      </c>
      <c r="Z856" s="119">
        <v>0</v>
      </c>
      <c r="AA856" s="119" t="s">
        <v>56</v>
      </c>
      <c r="AB856" s="119" t="s">
        <v>499</v>
      </c>
      <c r="AC856" s="119" t="s">
        <v>56</v>
      </c>
      <c r="AD856" s="119" t="s">
        <v>606</v>
      </c>
      <c r="AE856" s="119" t="s">
        <v>56</v>
      </c>
      <c r="AF856" s="119" t="s">
        <v>56</v>
      </c>
      <c r="AG856" s="119" t="s">
        <v>56</v>
      </c>
      <c r="AH856" s="119" t="s">
        <v>56</v>
      </c>
      <c r="AI856" s="119" t="s">
        <v>56</v>
      </c>
      <c r="AJ856" s="119" t="s">
        <v>56</v>
      </c>
      <c r="AK856" s="119" t="s">
        <v>56</v>
      </c>
      <c r="AL856" s="119" t="s">
        <v>56</v>
      </c>
      <c r="AM856" s="119">
        <v>0</v>
      </c>
      <c r="AN856" s="119">
        <v>1</v>
      </c>
      <c r="AO856" s="119">
        <v>5</v>
      </c>
      <c r="AP856" s="119">
        <v>0</v>
      </c>
      <c r="AQ856" s="119">
        <v>0</v>
      </c>
      <c r="AR856" s="119">
        <v>0</v>
      </c>
      <c r="AS856" s="119">
        <v>0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119">
        <v>0</v>
      </c>
      <c r="AZ856" s="119">
        <v>0</v>
      </c>
      <c r="BA856" s="119">
        <v>0</v>
      </c>
      <c r="BB856" s="119">
        <v>0</v>
      </c>
      <c r="BC856" s="119">
        <v>0</v>
      </c>
      <c r="BD856" s="119">
        <v>0</v>
      </c>
      <c r="BE856" s="119">
        <v>0</v>
      </c>
      <c r="BF856" s="119">
        <v>0</v>
      </c>
      <c r="BG856" s="119">
        <v>0</v>
      </c>
      <c r="BH856" s="119">
        <v>12.5</v>
      </c>
      <c r="BI856" s="119" t="s">
        <v>55</v>
      </c>
      <c r="BJ856" s="119" t="s">
        <v>55</v>
      </c>
      <c r="BK856" s="119" t="s">
        <v>55</v>
      </c>
      <c r="BL856" s="119">
        <v>0</v>
      </c>
      <c r="BM856" s="119" t="s">
        <v>544</v>
      </c>
    </row>
    <row r="857" spans="1:65" s="119" customFormat="1" ht="11.4" x14ac:dyDescent="0.2">
      <c r="A857" s="119" t="s">
        <v>117</v>
      </c>
      <c r="B857" s="119">
        <v>10</v>
      </c>
      <c r="C857" s="119">
        <v>0</v>
      </c>
      <c r="D857" s="119">
        <v>8</v>
      </c>
      <c r="E857" s="119">
        <v>0</v>
      </c>
      <c r="F857" s="119">
        <v>1</v>
      </c>
      <c r="G857" s="119">
        <v>1</v>
      </c>
      <c r="H857" s="119">
        <v>0</v>
      </c>
      <c r="I857" s="119">
        <v>0</v>
      </c>
      <c r="J857" s="119">
        <v>0</v>
      </c>
      <c r="K857" s="119">
        <v>0</v>
      </c>
      <c r="L857" s="119">
        <v>0</v>
      </c>
      <c r="M857" s="119">
        <v>0</v>
      </c>
      <c r="N857" s="119">
        <v>0</v>
      </c>
      <c r="O857" s="119">
        <v>0</v>
      </c>
      <c r="P857" s="119">
        <v>80</v>
      </c>
      <c r="Q857" s="119">
        <v>0</v>
      </c>
      <c r="R857" s="119">
        <v>10</v>
      </c>
      <c r="S857" s="119">
        <v>10</v>
      </c>
      <c r="T857" s="119">
        <v>0</v>
      </c>
      <c r="U857" s="119">
        <v>0</v>
      </c>
      <c r="V857" s="119">
        <v>0</v>
      </c>
      <c r="W857" s="119">
        <v>0</v>
      </c>
      <c r="X857" s="119">
        <v>0</v>
      </c>
      <c r="Y857" s="119">
        <v>0</v>
      </c>
      <c r="Z857" s="119">
        <v>0</v>
      </c>
      <c r="AA857" s="119" t="s">
        <v>56</v>
      </c>
      <c r="AB857" s="119" t="s">
        <v>580</v>
      </c>
      <c r="AC857" s="119" t="s">
        <v>56</v>
      </c>
      <c r="AD857" s="119" t="s">
        <v>445</v>
      </c>
      <c r="AE857" s="119" t="s">
        <v>467</v>
      </c>
      <c r="AF857" s="119" t="s">
        <v>56</v>
      </c>
      <c r="AG857" s="119" t="s">
        <v>56</v>
      </c>
      <c r="AH857" s="119" t="s">
        <v>56</v>
      </c>
      <c r="AI857" s="119" t="s">
        <v>56</v>
      </c>
      <c r="AJ857" s="119" t="s">
        <v>56</v>
      </c>
      <c r="AK857" s="119" t="s">
        <v>56</v>
      </c>
      <c r="AL857" s="119" t="s">
        <v>56</v>
      </c>
      <c r="AM857" s="119">
        <v>0</v>
      </c>
      <c r="AN857" s="119">
        <v>2</v>
      </c>
      <c r="AO857" s="119">
        <v>4</v>
      </c>
      <c r="AP857" s="119">
        <v>2</v>
      </c>
      <c r="AQ857" s="119">
        <v>1</v>
      </c>
      <c r="AR857" s="119">
        <v>1</v>
      </c>
      <c r="AS857" s="119">
        <v>0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119">
        <v>0</v>
      </c>
      <c r="AZ857" s="119">
        <v>0</v>
      </c>
      <c r="BA857" s="119">
        <v>0</v>
      </c>
      <c r="BB857" s="119">
        <v>0</v>
      </c>
      <c r="BC857" s="119">
        <v>0</v>
      </c>
      <c r="BD857" s="119">
        <v>0</v>
      </c>
      <c r="BE857" s="119">
        <v>0</v>
      </c>
      <c r="BF857" s="119">
        <v>0</v>
      </c>
      <c r="BG857" s="119">
        <v>0</v>
      </c>
      <c r="BH857" s="119">
        <v>14.6</v>
      </c>
      <c r="BI857" s="119" t="s">
        <v>55</v>
      </c>
      <c r="BJ857" s="119" t="s">
        <v>55</v>
      </c>
      <c r="BK857" s="119" t="s">
        <v>55</v>
      </c>
      <c r="BL857" s="119">
        <v>0</v>
      </c>
      <c r="BM857" s="119" t="s">
        <v>545</v>
      </c>
    </row>
    <row r="858" spans="1:65" s="119" customFormat="1" ht="11.4" x14ac:dyDescent="0.2">
      <c r="A858" s="119" t="s">
        <v>118</v>
      </c>
      <c r="B858" s="119">
        <v>6</v>
      </c>
      <c r="C858" s="119">
        <v>0</v>
      </c>
      <c r="D858" s="119">
        <v>6</v>
      </c>
      <c r="E858" s="119">
        <v>0</v>
      </c>
      <c r="F858" s="119">
        <v>0</v>
      </c>
      <c r="G858" s="119">
        <v>0</v>
      </c>
      <c r="H858" s="119">
        <v>0</v>
      </c>
      <c r="I858" s="119">
        <v>0</v>
      </c>
      <c r="J858" s="119">
        <v>0</v>
      </c>
      <c r="K858" s="119">
        <v>0</v>
      </c>
      <c r="L858" s="119">
        <v>0</v>
      </c>
      <c r="M858" s="119">
        <v>0</v>
      </c>
      <c r="N858" s="119">
        <v>0</v>
      </c>
      <c r="O858" s="119">
        <v>0</v>
      </c>
      <c r="P858" s="119">
        <v>100</v>
      </c>
      <c r="Q858" s="119">
        <v>0</v>
      </c>
      <c r="R858" s="119">
        <v>0</v>
      </c>
      <c r="S858" s="119">
        <v>0</v>
      </c>
      <c r="T858" s="119">
        <v>0</v>
      </c>
      <c r="U858" s="119">
        <v>0</v>
      </c>
      <c r="V858" s="119">
        <v>0</v>
      </c>
      <c r="W858" s="119">
        <v>0</v>
      </c>
      <c r="X858" s="119">
        <v>0</v>
      </c>
      <c r="Y858" s="119">
        <v>0</v>
      </c>
      <c r="Z858" s="119">
        <v>0</v>
      </c>
      <c r="AA858" s="119" t="s">
        <v>56</v>
      </c>
      <c r="AB858" s="119" t="s">
        <v>534</v>
      </c>
      <c r="AC858" s="119" t="s">
        <v>56</v>
      </c>
      <c r="AD858" s="119" t="s">
        <v>56</v>
      </c>
      <c r="AE858" s="119" t="s">
        <v>56</v>
      </c>
      <c r="AF858" s="119" t="s">
        <v>56</v>
      </c>
      <c r="AG858" s="119" t="s">
        <v>56</v>
      </c>
      <c r="AH858" s="119" t="s">
        <v>56</v>
      </c>
      <c r="AI858" s="119" t="s">
        <v>56</v>
      </c>
      <c r="AJ858" s="119" t="s">
        <v>56</v>
      </c>
      <c r="AK858" s="119" t="s">
        <v>56</v>
      </c>
      <c r="AL858" s="119" t="s">
        <v>56</v>
      </c>
      <c r="AM858" s="119">
        <v>0</v>
      </c>
      <c r="AN858" s="119">
        <v>1</v>
      </c>
      <c r="AO858" s="119">
        <v>2</v>
      </c>
      <c r="AP858" s="119">
        <v>1</v>
      </c>
      <c r="AQ858" s="119">
        <v>2</v>
      </c>
      <c r="AR858" s="119">
        <v>0</v>
      </c>
      <c r="AS858" s="119">
        <v>0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119">
        <v>0</v>
      </c>
      <c r="AZ858" s="119">
        <v>0</v>
      </c>
      <c r="BA858" s="119">
        <v>0</v>
      </c>
      <c r="BB858" s="119">
        <v>0</v>
      </c>
      <c r="BC858" s="119">
        <v>0</v>
      </c>
      <c r="BD858" s="119">
        <v>0</v>
      </c>
      <c r="BE858" s="119">
        <v>0</v>
      </c>
      <c r="BF858" s="119">
        <v>0</v>
      </c>
      <c r="BG858" s="119">
        <v>0</v>
      </c>
      <c r="BH858" s="119">
        <v>16.2</v>
      </c>
      <c r="BI858" s="119" t="s">
        <v>55</v>
      </c>
      <c r="BJ858" s="119" t="s">
        <v>55</v>
      </c>
      <c r="BK858" s="119" t="s">
        <v>55</v>
      </c>
      <c r="BL858" s="119">
        <v>0</v>
      </c>
      <c r="BM858" s="119" t="s">
        <v>544</v>
      </c>
    </row>
    <row r="859" spans="1:65" s="119" customFormat="1" ht="11.4" x14ac:dyDescent="0.2">
      <c r="A859" s="119" t="s">
        <v>118</v>
      </c>
      <c r="B859" s="119">
        <v>7</v>
      </c>
      <c r="C859" s="119">
        <v>2</v>
      </c>
      <c r="D859" s="119">
        <v>4</v>
      </c>
      <c r="E859" s="119">
        <v>0</v>
      </c>
      <c r="F859" s="119">
        <v>1</v>
      </c>
      <c r="G859" s="119">
        <v>0</v>
      </c>
      <c r="H859" s="119">
        <v>0</v>
      </c>
      <c r="I859" s="119">
        <v>0</v>
      </c>
      <c r="J859" s="119">
        <v>0</v>
      </c>
      <c r="K859" s="119">
        <v>0</v>
      </c>
      <c r="L859" s="119">
        <v>0</v>
      </c>
      <c r="M859" s="119">
        <v>0</v>
      </c>
      <c r="N859" s="119">
        <v>0</v>
      </c>
      <c r="O859" s="119">
        <v>28.57</v>
      </c>
      <c r="P859" s="119">
        <v>57.14</v>
      </c>
      <c r="Q859" s="119">
        <v>0</v>
      </c>
      <c r="R859" s="119">
        <v>14.29</v>
      </c>
      <c r="S859" s="119">
        <v>0</v>
      </c>
      <c r="T859" s="119">
        <v>0</v>
      </c>
      <c r="U859" s="119">
        <v>0</v>
      </c>
      <c r="V859" s="119">
        <v>0</v>
      </c>
      <c r="W859" s="119">
        <v>0</v>
      </c>
      <c r="X859" s="119">
        <v>0</v>
      </c>
      <c r="Y859" s="119">
        <v>0</v>
      </c>
      <c r="Z859" s="119">
        <v>0</v>
      </c>
      <c r="AA859" s="119" t="s">
        <v>628</v>
      </c>
      <c r="AB859" s="119" t="s">
        <v>133</v>
      </c>
      <c r="AC859" s="119" t="s">
        <v>56</v>
      </c>
      <c r="AD859" s="119" t="s">
        <v>465</v>
      </c>
      <c r="AE859" s="119" t="s">
        <v>56</v>
      </c>
      <c r="AF859" s="119" t="s">
        <v>56</v>
      </c>
      <c r="AG859" s="119" t="s">
        <v>56</v>
      </c>
      <c r="AH859" s="119" t="s">
        <v>56</v>
      </c>
      <c r="AI859" s="119" t="s">
        <v>56</v>
      </c>
      <c r="AJ859" s="119" t="s">
        <v>56</v>
      </c>
      <c r="AK859" s="119" t="s">
        <v>56</v>
      </c>
      <c r="AL859" s="119" t="s">
        <v>56</v>
      </c>
      <c r="AM859" s="119">
        <v>0</v>
      </c>
      <c r="AN859" s="119">
        <v>2</v>
      </c>
      <c r="AO859" s="119">
        <v>1</v>
      </c>
      <c r="AP859" s="119">
        <v>0</v>
      </c>
      <c r="AQ859" s="119">
        <v>4</v>
      </c>
      <c r="AR859" s="119">
        <v>0</v>
      </c>
      <c r="AS859" s="119">
        <v>0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119">
        <v>0</v>
      </c>
      <c r="AZ859" s="119">
        <v>0</v>
      </c>
      <c r="BA859" s="119">
        <v>0</v>
      </c>
      <c r="BB859" s="119">
        <v>0</v>
      </c>
      <c r="BC859" s="119">
        <v>0</v>
      </c>
      <c r="BD859" s="119">
        <v>0</v>
      </c>
      <c r="BE859" s="119">
        <v>0</v>
      </c>
      <c r="BF859" s="119">
        <v>0</v>
      </c>
      <c r="BG859" s="119">
        <v>0</v>
      </c>
      <c r="BH859" s="119">
        <v>15.6</v>
      </c>
      <c r="BI859" s="119" t="s">
        <v>55</v>
      </c>
      <c r="BJ859" s="119" t="s">
        <v>55</v>
      </c>
      <c r="BK859" s="119" t="s">
        <v>55</v>
      </c>
      <c r="BL859" s="119">
        <v>0</v>
      </c>
      <c r="BM859" s="119" t="s">
        <v>545</v>
      </c>
    </row>
    <row r="860" spans="1:65" s="119" customFormat="1" ht="11.4" x14ac:dyDescent="0.2">
      <c r="A860" s="119" t="s">
        <v>120</v>
      </c>
      <c r="B860" s="119">
        <v>4</v>
      </c>
      <c r="C860" s="119">
        <v>0</v>
      </c>
      <c r="D860" s="119">
        <v>4</v>
      </c>
      <c r="E860" s="119">
        <v>0</v>
      </c>
      <c r="F860" s="119">
        <v>0</v>
      </c>
      <c r="G860" s="119">
        <v>0</v>
      </c>
      <c r="H860" s="119">
        <v>0</v>
      </c>
      <c r="I860" s="119">
        <v>0</v>
      </c>
      <c r="J860" s="119">
        <v>0</v>
      </c>
      <c r="K860" s="119">
        <v>0</v>
      </c>
      <c r="L860" s="119">
        <v>0</v>
      </c>
      <c r="M860" s="119">
        <v>0</v>
      </c>
      <c r="N860" s="119">
        <v>0</v>
      </c>
      <c r="O860" s="119">
        <v>0</v>
      </c>
      <c r="P860" s="119">
        <v>100</v>
      </c>
      <c r="Q860" s="119">
        <v>0</v>
      </c>
      <c r="R860" s="119">
        <v>0</v>
      </c>
      <c r="S860" s="119">
        <v>0</v>
      </c>
      <c r="T860" s="119">
        <v>0</v>
      </c>
      <c r="U860" s="119">
        <v>0</v>
      </c>
      <c r="V860" s="119">
        <v>0</v>
      </c>
      <c r="W860" s="119">
        <v>0</v>
      </c>
      <c r="X860" s="119">
        <v>0</v>
      </c>
      <c r="Y860" s="119">
        <v>0</v>
      </c>
      <c r="Z860" s="119">
        <v>0</v>
      </c>
      <c r="AA860" s="119" t="s">
        <v>56</v>
      </c>
      <c r="AB860" s="119" t="s">
        <v>595</v>
      </c>
      <c r="AC860" s="119" t="s">
        <v>56</v>
      </c>
      <c r="AD860" s="119" t="s">
        <v>56</v>
      </c>
      <c r="AE860" s="119" t="s">
        <v>56</v>
      </c>
      <c r="AF860" s="119" t="s">
        <v>56</v>
      </c>
      <c r="AG860" s="119" t="s">
        <v>56</v>
      </c>
      <c r="AH860" s="119" t="s">
        <v>56</v>
      </c>
      <c r="AI860" s="119" t="s">
        <v>56</v>
      </c>
      <c r="AJ860" s="119" t="s">
        <v>56</v>
      </c>
      <c r="AK860" s="119" t="s">
        <v>56</v>
      </c>
      <c r="AL860" s="119" t="s">
        <v>56</v>
      </c>
      <c r="AM860" s="119">
        <v>0</v>
      </c>
      <c r="AN860" s="119">
        <v>0</v>
      </c>
      <c r="AO860" s="119">
        <v>3</v>
      </c>
      <c r="AP860" s="119">
        <v>1</v>
      </c>
      <c r="AQ860" s="119">
        <v>0</v>
      </c>
      <c r="AR860" s="119">
        <v>0</v>
      </c>
      <c r="AS860" s="119">
        <v>0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119">
        <v>0</v>
      </c>
      <c r="AZ860" s="119">
        <v>0</v>
      </c>
      <c r="BA860" s="119">
        <v>0</v>
      </c>
      <c r="BB860" s="119">
        <v>0</v>
      </c>
      <c r="BC860" s="119">
        <v>0</v>
      </c>
      <c r="BD860" s="119">
        <v>0</v>
      </c>
      <c r="BE860" s="119">
        <v>0</v>
      </c>
      <c r="BF860" s="119">
        <v>0</v>
      </c>
      <c r="BG860" s="119">
        <v>0</v>
      </c>
      <c r="BH860" s="119">
        <v>13.8</v>
      </c>
      <c r="BI860" s="119" t="s">
        <v>55</v>
      </c>
      <c r="BJ860" s="119" t="s">
        <v>55</v>
      </c>
      <c r="BK860" s="119" t="s">
        <v>55</v>
      </c>
      <c r="BL860" s="119">
        <v>0</v>
      </c>
      <c r="BM860" s="119" t="s">
        <v>544</v>
      </c>
    </row>
    <row r="861" spans="1:65" s="119" customFormat="1" ht="11.4" x14ac:dyDescent="0.2">
      <c r="A861" s="119" t="s">
        <v>120</v>
      </c>
      <c r="B861" s="119">
        <v>3</v>
      </c>
      <c r="C861" s="119">
        <v>0</v>
      </c>
      <c r="D861" s="119">
        <v>2</v>
      </c>
      <c r="E861" s="119">
        <v>0</v>
      </c>
      <c r="F861" s="119">
        <v>1</v>
      </c>
      <c r="G861" s="119">
        <v>0</v>
      </c>
      <c r="H861" s="119">
        <v>0</v>
      </c>
      <c r="I861" s="119">
        <v>0</v>
      </c>
      <c r="J861" s="119">
        <v>0</v>
      </c>
      <c r="K861" s="119">
        <v>0</v>
      </c>
      <c r="L861" s="119">
        <v>0</v>
      </c>
      <c r="M861" s="119">
        <v>0</v>
      </c>
      <c r="N861" s="119">
        <v>0</v>
      </c>
      <c r="O861" s="119">
        <v>0</v>
      </c>
      <c r="P861" s="119">
        <v>66.67</v>
      </c>
      <c r="Q861" s="119">
        <v>0</v>
      </c>
      <c r="R861" s="119">
        <v>33.33</v>
      </c>
      <c r="S861" s="119">
        <v>0</v>
      </c>
      <c r="T861" s="119">
        <v>0</v>
      </c>
      <c r="U861" s="119">
        <v>0</v>
      </c>
      <c r="V861" s="119">
        <v>0</v>
      </c>
      <c r="W861" s="119">
        <v>0</v>
      </c>
      <c r="X861" s="119">
        <v>0</v>
      </c>
      <c r="Y861" s="119">
        <v>0</v>
      </c>
      <c r="Z861" s="119">
        <v>0</v>
      </c>
      <c r="AA861" s="119" t="s">
        <v>56</v>
      </c>
      <c r="AB861" s="119" t="s">
        <v>576</v>
      </c>
      <c r="AC861" s="119" t="s">
        <v>56</v>
      </c>
      <c r="AD861" s="119" t="s">
        <v>607</v>
      </c>
      <c r="AE861" s="119" t="s">
        <v>56</v>
      </c>
      <c r="AF861" s="119" t="s">
        <v>56</v>
      </c>
      <c r="AG861" s="119" t="s">
        <v>56</v>
      </c>
      <c r="AH861" s="119" t="s">
        <v>56</v>
      </c>
      <c r="AI861" s="119" t="s">
        <v>56</v>
      </c>
      <c r="AJ861" s="119" t="s">
        <v>56</v>
      </c>
      <c r="AK861" s="119" t="s">
        <v>56</v>
      </c>
      <c r="AL861" s="119" t="s">
        <v>56</v>
      </c>
      <c r="AM861" s="119">
        <v>0</v>
      </c>
      <c r="AN861" s="119">
        <v>1</v>
      </c>
      <c r="AO861" s="119">
        <v>2</v>
      </c>
      <c r="AP861" s="119">
        <v>0</v>
      </c>
      <c r="AQ861" s="119">
        <v>0</v>
      </c>
      <c r="AR861" s="119">
        <v>0</v>
      </c>
      <c r="AS861" s="119">
        <v>0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119">
        <v>0</v>
      </c>
      <c r="AZ861" s="119">
        <v>0</v>
      </c>
      <c r="BA861" s="119">
        <v>0</v>
      </c>
      <c r="BB861" s="119">
        <v>0</v>
      </c>
      <c r="BC861" s="119">
        <v>0</v>
      </c>
      <c r="BD861" s="119">
        <v>0</v>
      </c>
      <c r="BE861" s="119">
        <v>0</v>
      </c>
      <c r="BF861" s="119">
        <v>0</v>
      </c>
      <c r="BG861" s="119">
        <v>0</v>
      </c>
      <c r="BH861" s="119">
        <v>11.4</v>
      </c>
      <c r="BI861" s="119" t="s">
        <v>55</v>
      </c>
      <c r="BJ861" s="119" t="s">
        <v>55</v>
      </c>
      <c r="BK861" s="119" t="s">
        <v>55</v>
      </c>
      <c r="BL861" s="119">
        <v>0</v>
      </c>
      <c r="BM861" s="119" t="s">
        <v>545</v>
      </c>
    </row>
    <row r="862" spans="1:65" s="119" customFormat="1" ht="11.4" x14ac:dyDescent="0.2">
      <c r="A862" s="119" t="s">
        <v>121</v>
      </c>
      <c r="B862" s="119">
        <v>6</v>
      </c>
      <c r="C862" s="119">
        <v>1</v>
      </c>
      <c r="D862" s="119">
        <v>5</v>
      </c>
      <c r="E862" s="119">
        <v>0</v>
      </c>
      <c r="F862" s="119">
        <v>0</v>
      </c>
      <c r="G862" s="119">
        <v>0</v>
      </c>
      <c r="H862" s="119">
        <v>0</v>
      </c>
      <c r="I862" s="119">
        <v>0</v>
      </c>
      <c r="J862" s="119">
        <v>0</v>
      </c>
      <c r="K862" s="119">
        <v>0</v>
      </c>
      <c r="L862" s="119">
        <v>0</v>
      </c>
      <c r="M862" s="119">
        <v>0</v>
      </c>
      <c r="N862" s="119">
        <v>0</v>
      </c>
      <c r="O862" s="119">
        <v>16.670000000000002</v>
      </c>
      <c r="P862" s="119">
        <v>83.33</v>
      </c>
      <c r="Q862" s="119">
        <v>0</v>
      </c>
      <c r="R862" s="119">
        <v>0</v>
      </c>
      <c r="S862" s="119">
        <v>0</v>
      </c>
      <c r="T862" s="119">
        <v>0</v>
      </c>
      <c r="U862" s="119">
        <v>0</v>
      </c>
      <c r="V862" s="119">
        <v>0</v>
      </c>
      <c r="W862" s="119">
        <v>0</v>
      </c>
      <c r="X862" s="119">
        <v>0</v>
      </c>
      <c r="Y862" s="119">
        <v>0</v>
      </c>
      <c r="Z862" s="119">
        <v>0</v>
      </c>
      <c r="AA862" s="119" t="s">
        <v>192</v>
      </c>
      <c r="AB862" s="119" t="s">
        <v>502</v>
      </c>
      <c r="AC862" s="119" t="s">
        <v>56</v>
      </c>
      <c r="AD862" s="119" t="s">
        <v>56</v>
      </c>
      <c r="AE862" s="119" t="s">
        <v>56</v>
      </c>
      <c r="AF862" s="119" t="s">
        <v>56</v>
      </c>
      <c r="AG862" s="119" t="s">
        <v>56</v>
      </c>
      <c r="AH862" s="119" t="s">
        <v>56</v>
      </c>
      <c r="AI862" s="119" t="s">
        <v>56</v>
      </c>
      <c r="AJ862" s="119" t="s">
        <v>56</v>
      </c>
      <c r="AK862" s="119" t="s">
        <v>56</v>
      </c>
      <c r="AL862" s="119" t="s">
        <v>56</v>
      </c>
      <c r="AM862" s="119">
        <v>0</v>
      </c>
      <c r="AN862" s="119">
        <v>1</v>
      </c>
      <c r="AO862" s="119">
        <v>1</v>
      </c>
      <c r="AP862" s="119">
        <v>4</v>
      </c>
      <c r="AQ862" s="119">
        <v>0</v>
      </c>
      <c r="AR862" s="119">
        <v>0</v>
      </c>
      <c r="AS862" s="119">
        <v>0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119">
        <v>0</v>
      </c>
      <c r="AZ862" s="119">
        <v>0</v>
      </c>
      <c r="BA862" s="119">
        <v>0</v>
      </c>
      <c r="BB862" s="119">
        <v>0</v>
      </c>
      <c r="BC862" s="119">
        <v>0</v>
      </c>
      <c r="BD862" s="119">
        <v>0</v>
      </c>
      <c r="BE862" s="119">
        <v>0</v>
      </c>
      <c r="BF862" s="119">
        <v>0</v>
      </c>
      <c r="BG862" s="119">
        <v>0</v>
      </c>
      <c r="BH862" s="119">
        <v>15.1</v>
      </c>
      <c r="BI862" s="119" t="s">
        <v>55</v>
      </c>
      <c r="BJ862" s="119" t="s">
        <v>55</v>
      </c>
      <c r="BK862" s="119" t="s">
        <v>55</v>
      </c>
      <c r="BL862" s="119">
        <v>0</v>
      </c>
      <c r="BM862" s="119" t="s">
        <v>544</v>
      </c>
    </row>
    <row r="863" spans="1:65" s="119" customFormat="1" ht="11.4" x14ac:dyDescent="0.2">
      <c r="A863" s="119" t="s">
        <v>121</v>
      </c>
      <c r="B863" s="119">
        <v>13</v>
      </c>
      <c r="C863" s="119">
        <v>1</v>
      </c>
      <c r="D863" s="119">
        <v>12</v>
      </c>
      <c r="E863" s="119">
        <v>0</v>
      </c>
      <c r="F863" s="119">
        <v>0</v>
      </c>
      <c r="G863" s="119">
        <v>0</v>
      </c>
      <c r="H863" s="119">
        <v>0</v>
      </c>
      <c r="I863" s="119">
        <v>0</v>
      </c>
      <c r="J863" s="119">
        <v>0</v>
      </c>
      <c r="K863" s="119">
        <v>0</v>
      </c>
      <c r="L863" s="119">
        <v>0</v>
      </c>
      <c r="M863" s="119">
        <v>0</v>
      </c>
      <c r="N863" s="119">
        <v>0</v>
      </c>
      <c r="O863" s="119">
        <v>7.6920000000000002</v>
      </c>
      <c r="P863" s="119">
        <v>92.31</v>
      </c>
      <c r="Q863" s="119">
        <v>0</v>
      </c>
      <c r="R863" s="119">
        <v>0</v>
      </c>
      <c r="S863" s="119">
        <v>0</v>
      </c>
      <c r="T863" s="119">
        <v>0</v>
      </c>
      <c r="U863" s="119">
        <v>0</v>
      </c>
      <c r="V863" s="119">
        <v>0</v>
      </c>
      <c r="W863" s="119">
        <v>0</v>
      </c>
      <c r="X863" s="119">
        <v>0</v>
      </c>
      <c r="Y863" s="119">
        <v>0</v>
      </c>
      <c r="Z863" s="119">
        <v>0</v>
      </c>
      <c r="AA863" s="119" t="s">
        <v>584</v>
      </c>
      <c r="AB863" s="119" t="s">
        <v>508</v>
      </c>
      <c r="AC863" s="119" t="s">
        <v>56</v>
      </c>
      <c r="AD863" s="119" t="s">
        <v>56</v>
      </c>
      <c r="AE863" s="119" t="s">
        <v>56</v>
      </c>
      <c r="AF863" s="119" t="s">
        <v>56</v>
      </c>
      <c r="AG863" s="119" t="s">
        <v>56</v>
      </c>
      <c r="AH863" s="119" t="s">
        <v>56</v>
      </c>
      <c r="AI863" s="119" t="s">
        <v>56</v>
      </c>
      <c r="AJ863" s="119" t="s">
        <v>56</v>
      </c>
      <c r="AK863" s="119" t="s">
        <v>56</v>
      </c>
      <c r="AL863" s="119" t="s">
        <v>56</v>
      </c>
      <c r="AM863" s="119">
        <v>0</v>
      </c>
      <c r="AN863" s="119">
        <v>3</v>
      </c>
      <c r="AO863" s="119">
        <v>5</v>
      </c>
      <c r="AP863" s="119">
        <v>5</v>
      </c>
      <c r="AQ863" s="119">
        <v>0</v>
      </c>
      <c r="AR863" s="119">
        <v>0</v>
      </c>
      <c r="AS863" s="119">
        <v>0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119">
        <v>0</v>
      </c>
      <c r="AZ863" s="119">
        <v>0</v>
      </c>
      <c r="BA863" s="119">
        <v>0</v>
      </c>
      <c r="BB863" s="119">
        <v>0</v>
      </c>
      <c r="BC863" s="119">
        <v>0</v>
      </c>
      <c r="BD863" s="119">
        <v>0</v>
      </c>
      <c r="BE863" s="119">
        <v>0</v>
      </c>
      <c r="BF863" s="119">
        <v>0</v>
      </c>
      <c r="BG863" s="119">
        <v>0</v>
      </c>
      <c r="BH863" s="119">
        <v>13.1</v>
      </c>
      <c r="BI863" s="119">
        <v>12</v>
      </c>
      <c r="BJ863" s="119">
        <v>18.899999999999999</v>
      </c>
      <c r="BK863" s="119">
        <v>18.899999999999999</v>
      </c>
      <c r="BL863" s="119">
        <v>0</v>
      </c>
      <c r="BM863" s="119" t="s">
        <v>545</v>
      </c>
    </row>
    <row r="864" spans="1:65" s="119" customFormat="1" ht="11.4" x14ac:dyDescent="0.2">
      <c r="A864" s="119" t="s">
        <v>122</v>
      </c>
      <c r="B864" s="119">
        <v>11</v>
      </c>
      <c r="C864" s="119">
        <v>1</v>
      </c>
      <c r="D864" s="119">
        <v>9</v>
      </c>
      <c r="E864" s="119">
        <v>0</v>
      </c>
      <c r="F864" s="119">
        <v>1</v>
      </c>
      <c r="G864" s="119">
        <v>0</v>
      </c>
      <c r="H864" s="119">
        <v>0</v>
      </c>
      <c r="I864" s="119">
        <v>0</v>
      </c>
      <c r="J864" s="119">
        <v>0</v>
      </c>
      <c r="K864" s="119">
        <v>0</v>
      </c>
      <c r="L864" s="119">
        <v>0</v>
      </c>
      <c r="M864" s="119">
        <v>0</v>
      </c>
      <c r="N864" s="119">
        <v>0</v>
      </c>
      <c r="O864" s="119">
        <v>9.0909999999999993</v>
      </c>
      <c r="P864" s="119">
        <v>81.819999999999993</v>
      </c>
      <c r="Q864" s="119">
        <v>0</v>
      </c>
      <c r="R864" s="119">
        <v>9.0909999999999993</v>
      </c>
      <c r="S864" s="119">
        <v>0</v>
      </c>
      <c r="T864" s="119">
        <v>0</v>
      </c>
      <c r="U864" s="119">
        <v>0</v>
      </c>
      <c r="V864" s="119">
        <v>0</v>
      </c>
      <c r="W864" s="119">
        <v>0</v>
      </c>
      <c r="X864" s="119">
        <v>0</v>
      </c>
      <c r="Y864" s="119">
        <v>0</v>
      </c>
      <c r="Z864" s="119">
        <v>0</v>
      </c>
      <c r="AA864" s="119" t="s">
        <v>181</v>
      </c>
      <c r="AB864" s="119" t="s">
        <v>172</v>
      </c>
      <c r="AC864" s="119" t="s">
        <v>56</v>
      </c>
      <c r="AD864" s="119" t="s">
        <v>522</v>
      </c>
      <c r="AE864" s="119" t="s">
        <v>56</v>
      </c>
      <c r="AF864" s="119" t="s">
        <v>56</v>
      </c>
      <c r="AG864" s="119" t="s">
        <v>56</v>
      </c>
      <c r="AH864" s="119" t="s">
        <v>56</v>
      </c>
      <c r="AI864" s="119" t="s">
        <v>56</v>
      </c>
      <c r="AJ864" s="119" t="s">
        <v>56</v>
      </c>
      <c r="AK864" s="119" t="s">
        <v>56</v>
      </c>
      <c r="AL864" s="119" t="s">
        <v>56</v>
      </c>
      <c r="AM864" s="119">
        <v>0</v>
      </c>
      <c r="AN864" s="119">
        <v>0</v>
      </c>
      <c r="AO864" s="119">
        <v>4</v>
      </c>
      <c r="AP864" s="119">
        <v>5</v>
      </c>
      <c r="AQ864" s="119">
        <v>2</v>
      </c>
      <c r="AR864" s="119">
        <v>0</v>
      </c>
      <c r="AS864" s="119">
        <v>0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119">
        <v>0</v>
      </c>
      <c r="AZ864" s="119">
        <v>0</v>
      </c>
      <c r="BA864" s="119">
        <v>0</v>
      </c>
      <c r="BB864" s="119">
        <v>0</v>
      </c>
      <c r="BC864" s="119">
        <v>0</v>
      </c>
      <c r="BD864" s="119">
        <v>0</v>
      </c>
      <c r="BE864" s="119">
        <v>0</v>
      </c>
      <c r="BF864" s="119">
        <v>0</v>
      </c>
      <c r="BG864" s="119">
        <v>0</v>
      </c>
      <c r="BH864" s="119">
        <v>16.3</v>
      </c>
      <c r="BI864" s="119">
        <v>15.9</v>
      </c>
      <c r="BJ864" s="119">
        <v>22.2</v>
      </c>
      <c r="BK864" s="119">
        <v>22.6</v>
      </c>
      <c r="BL864" s="119">
        <v>0</v>
      </c>
      <c r="BM864" s="119" t="s">
        <v>544</v>
      </c>
    </row>
    <row r="865" spans="1:65" s="119" customFormat="1" ht="11.4" x14ac:dyDescent="0.2">
      <c r="A865" s="119" t="s">
        <v>122</v>
      </c>
      <c r="B865" s="119">
        <v>8</v>
      </c>
      <c r="C865" s="119">
        <v>4</v>
      </c>
      <c r="D865" s="119">
        <v>4</v>
      </c>
      <c r="E865" s="119">
        <v>0</v>
      </c>
      <c r="F865" s="119">
        <v>0</v>
      </c>
      <c r="G865" s="119">
        <v>0</v>
      </c>
      <c r="H865" s="119">
        <v>0</v>
      </c>
      <c r="I865" s="119">
        <v>0</v>
      </c>
      <c r="J865" s="119">
        <v>0</v>
      </c>
      <c r="K865" s="119">
        <v>0</v>
      </c>
      <c r="L865" s="119">
        <v>0</v>
      </c>
      <c r="M865" s="119">
        <v>0</v>
      </c>
      <c r="N865" s="119">
        <v>0</v>
      </c>
      <c r="O865" s="119">
        <v>50</v>
      </c>
      <c r="P865" s="119">
        <v>50</v>
      </c>
      <c r="Q865" s="119">
        <v>0</v>
      </c>
      <c r="R865" s="119">
        <v>0</v>
      </c>
      <c r="S865" s="119">
        <v>0</v>
      </c>
      <c r="T865" s="119">
        <v>0</v>
      </c>
      <c r="U865" s="119">
        <v>0</v>
      </c>
      <c r="V865" s="119">
        <v>0</v>
      </c>
      <c r="W865" s="119">
        <v>0</v>
      </c>
      <c r="X865" s="119">
        <v>0</v>
      </c>
      <c r="Y865" s="119">
        <v>0</v>
      </c>
      <c r="Z865" s="119">
        <v>0</v>
      </c>
      <c r="AA865" s="119" t="s">
        <v>604</v>
      </c>
      <c r="AB865" s="119" t="s">
        <v>519</v>
      </c>
      <c r="AC865" s="119" t="s">
        <v>56</v>
      </c>
      <c r="AD865" s="119" t="s">
        <v>56</v>
      </c>
      <c r="AE865" s="119" t="s">
        <v>56</v>
      </c>
      <c r="AF865" s="119" t="s">
        <v>56</v>
      </c>
      <c r="AG865" s="119" t="s">
        <v>56</v>
      </c>
      <c r="AH865" s="119" t="s">
        <v>56</v>
      </c>
      <c r="AI865" s="119" t="s">
        <v>56</v>
      </c>
      <c r="AJ865" s="119" t="s">
        <v>56</v>
      </c>
      <c r="AK865" s="119" t="s">
        <v>56</v>
      </c>
      <c r="AL865" s="119" t="s">
        <v>56</v>
      </c>
      <c r="AM865" s="119">
        <v>0</v>
      </c>
      <c r="AN865" s="119">
        <v>3</v>
      </c>
      <c r="AO865" s="119">
        <v>3</v>
      </c>
      <c r="AP865" s="119">
        <v>1</v>
      </c>
      <c r="AQ865" s="119">
        <v>1</v>
      </c>
      <c r="AR865" s="119">
        <v>0</v>
      </c>
      <c r="AS865" s="119">
        <v>0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119">
        <v>0</v>
      </c>
      <c r="AZ865" s="119">
        <v>0</v>
      </c>
      <c r="BA865" s="119">
        <v>0</v>
      </c>
      <c r="BB865" s="119">
        <v>0</v>
      </c>
      <c r="BC865" s="119">
        <v>0</v>
      </c>
      <c r="BD865" s="119">
        <v>0</v>
      </c>
      <c r="BE865" s="119">
        <v>0</v>
      </c>
      <c r="BF865" s="119">
        <v>0</v>
      </c>
      <c r="BG865" s="119">
        <v>0</v>
      </c>
      <c r="BH865" s="119">
        <v>12.1</v>
      </c>
      <c r="BI865" s="119" t="s">
        <v>55</v>
      </c>
      <c r="BJ865" s="119" t="s">
        <v>55</v>
      </c>
      <c r="BK865" s="119" t="s">
        <v>55</v>
      </c>
      <c r="BL865" s="119">
        <v>0</v>
      </c>
      <c r="BM865" s="119" t="s">
        <v>545</v>
      </c>
    </row>
    <row r="866" spans="1:65" s="119" customFormat="1" ht="11.4" x14ac:dyDescent="0.2">
      <c r="A866" s="119" t="s">
        <v>123</v>
      </c>
      <c r="B866" s="119">
        <v>10</v>
      </c>
      <c r="C866" s="119">
        <v>2</v>
      </c>
      <c r="D866" s="119">
        <v>7</v>
      </c>
      <c r="E866" s="119">
        <v>0</v>
      </c>
      <c r="F866" s="119">
        <v>1</v>
      </c>
      <c r="G866" s="119">
        <v>0</v>
      </c>
      <c r="H866" s="119">
        <v>0</v>
      </c>
      <c r="I866" s="119">
        <v>0</v>
      </c>
      <c r="J866" s="119">
        <v>0</v>
      </c>
      <c r="K866" s="119">
        <v>0</v>
      </c>
      <c r="L866" s="119">
        <v>0</v>
      </c>
      <c r="M866" s="119">
        <v>0</v>
      </c>
      <c r="N866" s="119">
        <v>0</v>
      </c>
      <c r="O866" s="119">
        <v>20</v>
      </c>
      <c r="P866" s="119">
        <v>70</v>
      </c>
      <c r="Q866" s="119">
        <v>0</v>
      </c>
      <c r="R866" s="119">
        <v>10</v>
      </c>
      <c r="S866" s="119">
        <v>0</v>
      </c>
      <c r="T866" s="119">
        <v>0</v>
      </c>
      <c r="U866" s="119">
        <v>0</v>
      </c>
      <c r="V866" s="119">
        <v>0</v>
      </c>
      <c r="W866" s="119">
        <v>0</v>
      </c>
      <c r="X866" s="119">
        <v>0</v>
      </c>
      <c r="Y866" s="119">
        <v>0</v>
      </c>
      <c r="Z866" s="119">
        <v>0</v>
      </c>
      <c r="AA866" s="119" t="s">
        <v>175</v>
      </c>
      <c r="AB866" s="119" t="s">
        <v>502</v>
      </c>
      <c r="AC866" s="119" t="s">
        <v>56</v>
      </c>
      <c r="AD866" s="119" t="s">
        <v>592</v>
      </c>
      <c r="AE866" s="119" t="s">
        <v>56</v>
      </c>
      <c r="AF866" s="119" t="s">
        <v>56</v>
      </c>
      <c r="AG866" s="119" t="s">
        <v>56</v>
      </c>
      <c r="AH866" s="119" t="s">
        <v>56</v>
      </c>
      <c r="AI866" s="119" t="s">
        <v>56</v>
      </c>
      <c r="AJ866" s="119" t="s">
        <v>56</v>
      </c>
      <c r="AK866" s="119" t="s">
        <v>56</v>
      </c>
      <c r="AL866" s="119" t="s">
        <v>56</v>
      </c>
      <c r="AM866" s="119">
        <v>0</v>
      </c>
      <c r="AN866" s="119">
        <v>1</v>
      </c>
      <c r="AO866" s="119">
        <v>5</v>
      </c>
      <c r="AP866" s="119">
        <v>1</v>
      </c>
      <c r="AQ866" s="119">
        <v>3</v>
      </c>
      <c r="AR866" s="119">
        <v>0</v>
      </c>
      <c r="AS866" s="119">
        <v>0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119">
        <v>0</v>
      </c>
      <c r="AZ866" s="119">
        <v>0</v>
      </c>
      <c r="BA866" s="119">
        <v>0</v>
      </c>
      <c r="BB866" s="119">
        <v>0</v>
      </c>
      <c r="BC866" s="119">
        <v>0</v>
      </c>
      <c r="BD866" s="119">
        <v>0</v>
      </c>
      <c r="BE866" s="119">
        <v>0</v>
      </c>
      <c r="BF866" s="119">
        <v>0</v>
      </c>
      <c r="BG866" s="119">
        <v>0</v>
      </c>
      <c r="BH866" s="119">
        <v>15.1</v>
      </c>
      <c r="BI866" s="119" t="s">
        <v>55</v>
      </c>
      <c r="BJ866" s="119" t="s">
        <v>55</v>
      </c>
      <c r="BK866" s="119" t="s">
        <v>55</v>
      </c>
      <c r="BL866" s="119">
        <v>0</v>
      </c>
      <c r="BM866" s="119" t="s">
        <v>544</v>
      </c>
    </row>
    <row r="867" spans="1:65" s="119" customFormat="1" ht="11.4" x14ac:dyDescent="0.2">
      <c r="A867" s="119" t="s">
        <v>123</v>
      </c>
      <c r="B867" s="119">
        <v>9</v>
      </c>
      <c r="C867" s="119">
        <v>1</v>
      </c>
      <c r="D867" s="119">
        <v>7</v>
      </c>
      <c r="E867" s="119">
        <v>0</v>
      </c>
      <c r="F867" s="119">
        <v>0</v>
      </c>
      <c r="G867" s="119">
        <v>0</v>
      </c>
      <c r="H867" s="119">
        <v>1</v>
      </c>
      <c r="I867" s="119">
        <v>0</v>
      </c>
      <c r="J867" s="119">
        <v>0</v>
      </c>
      <c r="K867" s="119">
        <v>0</v>
      </c>
      <c r="L867" s="119">
        <v>0</v>
      </c>
      <c r="M867" s="119">
        <v>0</v>
      </c>
      <c r="N867" s="119">
        <v>0</v>
      </c>
      <c r="O867" s="119">
        <v>11.11</v>
      </c>
      <c r="P867" s="119">
        <v>77.78</v>
      </c>
      <c r="Q867" s="119">
        <v>0</v>
      </c>
      <c r="R867" s="119">
        <v>0</v>
      </c>
      <c r="S867" s="119">
        <v>0</v>
      </c>
      <c r="T867" s="119">
        <v>11.11</v>
      </c>
      <c r="U867" s="119">
        <v>0</v>
      </c>
      <c r="V867" s="119">
        <v>0</v>
      </c>
      <c r="W867" s="119">
        <v>0</v>
      </c>
      <c r="X867" s="119">
        <v>0</v>
      </c>
      <c r="Y867" s="119">
        <v>0</v>
      </c>
      <c r="Z867" s="119">
        <v>0</v>
      </c>
      <c r="AA867" s="119" t="s">
        <v>589</v>
      </c>
      <c r="AB867" s="119" t="s">
        <v>536</v>
      </c>
      <c r="AC867" s="119" t="s">
        <v>56</v>
      </c>
      <c r="AD867" s="119" t="s">
        <v>56</v>
      </c>
      <c r="AE867" s="119" t="s">
        <v>56</v>
      </c>
      <c r="AF867" s="119" t="s">
        <v>605</v>
      </c>
      <c r="AG867" s="119" t="s">
        <v>56</v>
      </c>
      <c r="AH867" s="119" t="s">
        <v>56</v>
      </c>
      <c r="AI867" s="119" t="s">
        <v>56</v>
      </c>
      <c r="AJ867" s="119" t="s">
        <v>56</v>
      </c>
      <c r="AK867" s="119" t="s">
        <v>56</v>
      </c>
      <c r="AL867" s="119" t="s">
        <v>56</v>
      </c>
      <c r="AM867" s="119">
        <v>0</v>
      </c>
      <c r="AN867" s="119">
        <v>2</v>
      </c>
      <c r="AO867" s="119">
        <v>5</v>
      </c>
      <c r="AP867" s="119">
        <v>1</v>
      </c>
      <c r="AQ867" s="119">
        <v>1</v>
      </c>
      <c r="AR867" s="119">
        <v>0</v>
      </c>
      <c r="AS867" s="119">
        <v>0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119">
        <v>0</v>
      </c>
      <c r="AZ867" s="119">
        <v>0</v>
      </c>
      <c r="BA867" s="119">
        <v>0</v>
      </c>
      <c r="BB867" s="119">
        <v>0</v>
      </c>
      <c r="BC867" s="119">
        <v>0</v>
      </c>
      <c r="BD867" s="119">
        <v>0</v>
      </c>
      <c r="BE867" s="119">
        <v>0</v>
      </c>
      <c r="BF867" s="119">
        <v>0</v>
      </c>
      <c r="BG867" s="119">
        <v>0</v>
      </c>
      <c r="BH867" s="119">
        <v>12.3</v>
      </c>
      <c r="BI867" s="119" t="s">
        <v>55</v>
      </c>
      <c r="BJ867" s="119" t="s">
        <v>55</v>
      </c>
      <c r="BK867" s="119" t="s">
        <v>55</v>
      </c>
      <c r="BL867" s="119">
        <v>0</v>
      </c>
      <c r="BM867" s="119" t="s">
        <v>545</v>
      </c>
    </row>
    <row r="868" spans="1:65" s="119" customFormat="1" ht="11.4" x14ac:dyDescent="0.2">
      <c r="A868" s="119" t="s">
        <v>124</v>
      </c>
      <c r="B868" s="119">
        <v>8</v>
      </c>
      <c r="C868" s="119">
        <v>1</v>
      </c>
      <c r="D868" s="119">
        <v>7</v>
      </c>
      <c r="E868" s="119">
        <v>0</v>
      </c>
      <c r="F868" s="119">
        <v>0</v>
      </c>
      <c r="G868" s="119">
        <v>0</v>
      </c>
      <c r="H868" s="119">
        <v>0</v>
      </c>
      <c r="I868" s="119">
        <v>0</v>
      </c>
      <c r="J868" s="119">
        <v>0</v>
      </c>
      <c r="K868" s="119">
        <v>0</v>
      </c>
      <c r="L868" s="119">
        <v>0</v>
      </c>
      <c r="M868" s="119">
        <v>0</v>
      </c>
      <c r="N868" s="119">
        <v>0</v>
      </c>
      <c r="O868" s="119">
        <v>12.5</v>
      </c>
      <c r="P868" s="119">
        <v>87.5</v>
      </c>
      <c r="Q868" s="119">
        <v>0</v>
      </c>
      <c r="R868" s="119">
        <v>0</v>
      </c>
      <c r="S868" s="119">
        <v>0</v>
      </c>
      <c r="T868" s="119">
        <v>0</v>
      </c>
      <c r="U868" s="119">
        <v>0</v>
      </c>
      <c r="V868" s="119">
        <v>0</v>
      </c>
      <c r="W868" s="119">
        <v>0</v>
      </c>
      <c r="X868" s="119">
        <v>0</v>
      </c>
      <c r="Y868" s="119">
        <v>0</v>
      </c>
      <c r="Z868" s="119">
        <v>0</v>
      </c>
      <c r="AA868" s="119" t="s">
        <v>58</v>
      </c>
      <c r="AB868" s="119" t="s">
        <v>185</v>
      </c>
      <c r="AC868" s="119" t="s">
        <v>56</v>
      </c>
      <c r="AD868" s="119" t="s">
        <v>56</v>
      </c>
      <c r="AE868" s="119" t="s">
        <v>56</v>
      </c>
      <c r="AF868" s="119" t="s">
        <v>56</v>
      </c>
      <c r="AG868" s="119" t="s">
        <v>56</v>
      </c>
      <c r="AH868" s="119" t="s">
        <v>56</v>
      </c>
      <c r="AI868" s="119" t="s">
        <v>56</v>
      </c>
      <c r="AJ868" s="119" t="s">
        <v>56</v>
      </c>
      <c r="AK868" s="119" t="s">
        <v>56</v>
      </c>
      <c r="AL868" s="119" t="s">
        <v>56</v>
      </c>
      <c r="AM868" s="119">
        <v>0</v>
      </c>
      <c r="AN868" s="119">
        <v>0</v>
      </c>
      <c r="AO868" s="119">
        <v>2</v>
      </c>
      <c r="AP868" s="119">
        <v>3</v>
      </c>
      <c r="AQ868" s="119">
        <v>2</v>
      </c>
      <c r="AR868" s="119">
        <v>1</v>
      </c>
      <c r="AS868" s="119">
        <v>0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119">
        <v>0</v>
      </c>
      <c r="AZ868" s="119">
        <v>0</v>
      </c>
      <c r="BA868" s="119">
        <v>0</v>
      </c>
      <c r="BB868" s="119">
        <v>0</v>
      </c>
      <c r="BC868" s="119">
        <v>0</v>
      </c>
      <c r="BD868" s="119">
        <v>0</v>
      </c>
      <c r="BE868" s="119">
        <v>0</v>
      </c>
      <c r="BF868" s="119">
        <v>0</v>
      </c>
      <c r="BG868" s="119">
        <v>0</v>
      </c>
      <c r="BH868" s="119">
        <v>18.399999999999999</v>
      </c>
      <c r="BI868" s="119" t="s">
        <v>55</v>
      </c>
      <c r="BJ868" s="119" t="s">
        <v>55</v>
      </c>
      <c r="BK868" s="119" t="s">
        <v>55</v>
      </c>
      <c r="BL868" s="119">
        <v>0</v>
      </c>
      <c r="BM868" s="119" t="s">
        <v>544</v>
      </c>
    </row>
    <row r="869" spans="1:65" s="119" customFormat="1" ht="11.4" x14ac:dyDescent="0.2">
      <c r="A869" s="119" t="s">
        <v>124</v>
      </c>
      <c r="B869" s="119">
        <v>13</v>
      </c>
      <c r="C869" s="119">
        <v>3</v>
      </c>
      <c r="D869" s="119">
        <v>8</v>
      </c>
      <c r="E869" s="119">
        <v>0</v>
      </c>
      <c r="F869" s="119">
        <v>1</v>
      </c>
      <c r="G869" s="119">
        <v>0</v>
      </c>
      <c r="H869" s="119">
        <v>1</v>
      </c>
      <c r="I869" s="119">
        <v>0</v>
      </c>
      <c r="J869" s="119">
        <v>0</v>
      </c>
      <c r="K869" s="119">
        <v>0</v>
      </c>
      <c r="L869" s="119">
        <v>0</v>
      </c>
      <c r="M869" s="119">
        <v>0</v>
      </c>
      <c r="N869" s="119">
        <v>0</v>
      </c>
      <c r="O869" s="119">
        <v>23.08</v>
      </c>
      <c r="P869" s="119">
        <v>61.54</v>
      </c>
      <c r="Q869" s="119">
        <v>0</v>
      </c>
      <c r="R869" s="119">
        <v>7.6920000000000002</v>
      </c>
      <c r="S869" s="119">
        <v>0</v>
      </c>
      <c r="T869" s="119">
        <v>7.6920000000000002</v>
      </c>
      <c r="U869" s="119">
        <v>0</v>
      </c>
      <c r="V869" s="119">
        <v>0</v>
      </c>
      <c r="W869" s="119">
        <v>0</v>
      </c>
      <c r="X869" s="119">
        <v>0</v>
      </c>
      <c r="Y869" s="119">
        <v>0</v>
      </c>
      <c r="Z869" s="119">
        <v>0</v>
      </c>
      <c r="AA869" s="119" t="s">
        <v>573</v>
      </c>
      <c r="AB869" s="119" t="s">
        <v>79</v>
      </c>
      <c r="AC869" s="119" t="s">
        <v>56</v>
      </c>
      <c r="AD869" s="119" t="s">
        <v>539</v>
      </c>
      <c r="AE869" s="119" t="s">
        <v>56</v>
      </c>
      <c r="AF869" s="119" t="s">
        <v>629</v>
      </c>
      <c r="AG869" s="119" t="s">
        <v>56</v>
      </c>
      <c r="AH869" s="119" t="s">
        <v>56</v>
      </c>
      <c r="AI869" s="119" t="s">
        <v>56</v>
      </c>
      <c r="AJ869" s="119" t="s">
        <v>56</v>
      </c>
      <c r="AK869" s="119" t="s">
        <v>56</v>
      </c>
      <c r="AL869" s="119" t="s">
        <v>56</v>
      </c>
      <c r="AM869" s="119">
        <v>0</v>
      </c>
      <c r="AN869" s="119">
        <v>3</v>
      </c>
      <c r="AO869" s="119">
        <v>5</v>
      </c>
      <c r="AP869" s="119">
        <v>2</v>
      </c>
      <c r="AQ869" s="119">
        <v>3</v>
      </c>
      <c r="AR869" s="119">
        <v>0</v>
      </c>
      <c r="AS869" s="119">
        <v>0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119">
        <v>0</v>
      </c>
      <c r="AZ869" s="119">
        <v>0</v>
      </c>
      <c r="BA869" s="119">
        <v>0</v>
      </c>
      <c r="BB869" s="119">
        <v>0</v>
      </c>
      <c r="BC869" s="119">
        <v>0</v>
      </c>
      <c r="BD869" s="119">
        <v>0</v>
      </c>
      <c r="BE869" s="119">
        <v>0</v>
      </c>
      <c r="BF869" s="119">
        <v>0</v>
      </c>
      <c r="BG869" s="119">
        <v>0</v>
      </c>
      <c r="BH869" s="119">
        <v>14.2</v>
      </c>
      <c r="BI869" s="119">
        <v>11.8</v>
      </c>
      <c r="BJ869" s="119">
        <v>23.5</v>
      </c>
      <c r="BK869" s="119">
        <v>24.7</v>
      </c>
      <c r="BL869" s="119">
        <v>0</v>
      </c>
      <c r="BM869" s="119" t="s">
        <v>545</v>
      </c>
    </row>
    <row r="870" spans="1:65" s="119" customFormat="1" ht="11.4" x14ac:dyDescent="0.2">
      <c r="A870" s="119" t="s">
        <v>125</v>
      </c>
      <c r="B870" s="119">
        <v>10</v>
      </c>
      <c r="C870" s="119">
        <v>2</v>
      </c>
      <c r="D870" s="119">
        <v>7</v>
      </c>
      <c r="E870" s="119">
        <v>0</v>
      </c>
      <c r="F870" s="119">
        <v>1</v>
      </c>
      <c r="G870" s="119">
        <v>0</v>
      </c>
      <c r="H870" s="119">
        <v>0</v>
      </c>
      <c r="I870" s="119">
        <v>0</v>
      </c>
      <c r="J870" s="119">
        <v>0</v>
      </c>
      <c r="K870" s="119">
        <v>0</v>
      </c>
      <c r="L870" s="119">
        <v>0</v>
      </c>
      <c r="M870" s="119">
        <v>0</v>
      </c>
      <c r="N870" s="119">
        <v>0</v>
      </c>
      <c r="O870" s="119">
        <v>20</v>
      </c>
      <c r="P870" s="119">
        <v>70</v>
      </c>
      <c r="Q870" s="119">
        <v>0</v>
      </c>
      <c r="R870" s="119">
        <v>10</v>
      </c>
      <c r="S870" s="119">
        <v>0</v>
      </c>
      <c r="T870" s="119">
        <v>0</v>
      </c>
      <c r="U870" s="119">
        <v>0</v>
      </c>
      <c r="V870" s="119">
        <v>0</v>
      </c>
      <c r="W870" s="119">
        <v>0</v>
      </c>
      <c r="X870" s="119">
        <v>0</v>
      </c>
      <c r="Y870" s="119">
        <v>0</v>
      </c>
      <c r="Z870" s="119">
        <v>0</v>
      </c>
      <c r="AA870" s="119" t="s">
        <v>423</v>
      </c>
      <c r="AB870" s="119" t="s">
        <v>518</v>
      </c>
      <c r="AC870" s="119" t="s">
        <v>56</v>
      </c>
      <c r="AD870" s="119" t="s">
        <v>596</v>
      </c>
      <c r="AE870" s="119" t="s">
        <v>56</v>
      </c>
      <c r="AF870" s="119" t="s">
        <v>56</v>
      </c>
      <c r="AG870" s="119" t="s">
        <v>56</v>
      </c>
      <c r="AH870" s="119" t="s">
        <v>56</v>
      </c>
      <c r="AI870" s="119" t="s">
        <v>56</v>
      </c>
      <c r="AJ870" s="119" t="s">
        <v>56</v>
      </c>
      <c r="AK870" s="119" t="s">
        <v>56</v>
      </c>
      <c r="AL870" s="119" t="s">
        <v>56</v>
      </c>
      <c r="AM870" s="119">
        <v>0</v>
      </c>
      <c r="AN870" s="119">
        <v>3</v>
      </c>
      <c r="AO870" s="119">
        <v>4</v>
      </c>
      <c r="AP870" s="119">
        <v>2</v>
      </c>
      <c r="AQ870" s="119">
        <v>0</v>
      </c>
      <c r="AR870" s="119">
        <v>1</v>
      </c>
      <c r="AS870" s="119">
        <v>0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119">
        <v>0</v>
      </c>
      <c r="AZ870" s="119">
        <v>0</v>
      </c>
      <c r="BA870" s="119">
        <v>0</v>
      </c>
      <c r="BB870" s="119">
        <v>0</v>
      </c>
      <c r="BC870" s="119">
        <v>0</v>
      </c>
      <c r="BD870" s="119">
        <v>0</v>
      </c>
      <c r="BE870" s="119">
        <v>0</v>
      </c>
      <c r="BF870" s="119">
        <v>0</v>
      </c>
      <c r="BG870" s="119">
        <v>0</v>
      </c>
      <c r="BH870" s="119">
        <v>14.3</v>
      </c>
      <c r="BI870" s="119" t="s">
        <v>55</v>
      </c>
      <c r="BJ870" s="119" t="s">
        <v>55</v>
      </c>
      <c r="BK870" s="119" t="s">
        <v>55</v>
      </c>
      <c r="BL870" s="119">
        <v>0</v>
      </c>
      <c r="BM870" s="119" t="s">
        <v>544</v>
      </c>
    </row>
    <row r="871" spans="1:65" s="119" customFormat="1" ht="11.4" x14ac:dyDescent="0.2">
      <c r="A871" s="119" t="s">
        <v>125</v>
      </c>
      <c r="B871" s="119">
        <v>6</v>
      </c>
      <c r="C871" s="119">
        <v>0</v>
      </c>
      <c r="D871" s="119">
        <v>5</v>
      </c>
      <c r="E871" s="119">
        <v>0</v>
      </c>
      <c r="F871" s="119">
        <v>1</v>
      </c>
      <c r="G871" s="119">
        <v>0</v>
      </c>
      <c r="H871" s="119">
        <v>0</v>
      </c>
      <c r="I871" s="119">
        <v>0</v>
      </c>
      <c r="J871" s="119">
        <v>0</v>
      </c>
      <c r="K871" s="119">
        <v>0</v>
      </c>
      <c r="L871" s="119">
        <v>0</v>
      </c>
      <c r="M871" s="119">
        <v>0</v>
      </c>
      <c r="N871" s="119">
        <v>0</v>
      </c>
      <c r="O871" s="119">
        <v>0</v>
      </c>
      <c r="P871" s="119">
        <v>83.33</v>
      </c>
      <c r="Q871" s="119">
        <v>0</v>
      </c>
      <c r="R871" s="119">
        <v>16.670000000000002</v>
      </c>
      <c r="S871" s="119">
        <v>0</v>
      </c>
      <c r="T871" s="119">
        <v>0</v>
      </c>
      <c r="U871" s="119">
        <v>0</v>
      </c>
      <c r="V871" s="119">
        <v>0</v>
      </c>
      <c r="W871" s="119">
        <v>0</v>
      </c>
      <c r="X871" s="119">
        <v>0</v>
      </c>
      <c r="Y871" s="119">
        <v>0</v>
      </c>
      <c r="Z871" s="119">
        <v>0</v>
      </c>
      <c r="AA871" s="119" t="s">
        <v>56</v>
      </c>
      <c r="AB871" s="119" t="s">
        <v>510</v>
      </c>
      <c r="AC871" s="119" t="s">
        <v>56</v>
      </c>
      <c r="AD871" s="119" t="s">
        <v>611</v>
      </c>
      <c r="AE871" s="119" t="s">
        <v>56</v>
      </c>
      <c r="AF871" s="119" t="s">
        <v>56</v>
      </c>
      <c r="AG871" s="119" t="s">
        <v>56</v>
      </c>
      <c r="AH871" s="119" t="s">
        <v>56</v>
      </c>
      <c r="AI871" s="119" t="s">
        <v>56</v>
      </c>
      <c r="AJ871" s="119" t="s">
        <v>56</v>
      </c>
      <c r="AK871" s="119" t="s">
        <v>56</v>
      </c>
      <c r="AL871" s="119" t="s">
        <v>56</v>
      </c>
      <c r="AM871" s="119">
        <v>0</v>
      </c>
      <c r="AN871" s="119">
        <v>0</v>
      </c>
      <c r="AO871" s="119">
        <v>4</v>
      </c>
      <c r="AP871" s="119">
        <v>1</v>
      </c>
      <c r="AQ871" s="119">
        <v>1</v>
      </c>
      <c r="AR871" s="119">
        <v>0</v>
      </c>
      <c r="AS871" s="119">
        <v>0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119">
        <v>0</v>
      </c>
      <c r="AZ871" s="119">
        <v>0</v>
      </c>
      <c r="BA871" s="119">
        <v>0</v>
      </c>
      <c r="BB871" s="119">
        <v>0</v>
      </c>
      <c r="BC871" s="119">
        <v>0</v>
      </c>
      <c r="BD871" s="119">
        <v>0</v>
      </c>
      <c r="BE871" s="119">
        <v>0</v>
      </c>
      <c r="BF871" s="119">
        <v>0</v>
      </c>
      <c r="BG871" s="119">
        <v>0</v>
      </c>
      <c r="BH871" s="119">
        <v>15</v>
      </c>
      <c r="BI871" s="119" t="s">
        <v>55</v>
      </c>
      <c r="BJ871" s="119" t="s">
        <v>55</v>
      </c>
      <c r="BK871" s="119" t="s">
        <v>55</v>
      </c>
      <c r="BL871" s="119">
        <v>0</v>
      </c>
      <c r="BM871" s="119" t="s">
        <v>545</v>
      </c>
    </row>
    <row r="872" spans="1:65" s="119" customFormat="1" ht="11.4" x14ac:dyDescent="0.2">
      <c r="A872" s="119" t="s">
        <v>126</v>
      </c>
      <c r="B872" s="119">
        <v>13</v>
      </c>
      <c r="C872" s="119">
        <v>0</v>
      </c>
      <c r="D872" s="119">
        <v>11</v>
      </c>
      <c r="E872" s="119">
        <v>0</v>
      </c>
      <c r="F872" s="119">
        <v>2</v>
      </c>
      <c r="G872" s="119">
        <v>0</v>
      </c>
      <c r="H872" s="119">
        <v>0</v>
      </c>
      <c r="I872" s="119">
        <v>0</v>
      </c>
      <c r="J872" s="119">
        <v>0</v>
      </c>
      <c r="K872" s="119">
        <v>0</v>
      </c>
      <c r="L872" s="119">
        <v>0</v>
      </c>
      <c r="M872" s="119">
        <v>0</v>
      </c>
      <c r="N872" s="119">
        <v>0</v>
      </c>
      <c r="O872" s="119">
        <v>0</v>
      </c>
      <c r="P872" s="119">
        <v>84.62</v>
      </c>
      <c r="Q872" s="119">
        <v>0</v>
      </c>
      <c r="R872" s="119">
        <v>15.38</v>
      </c>
      <c r="S872" s="119">
        <v>0</v>
      </c>
      <c r="T872" s="119">
        <v>0</v>
      </c>
      <c r="U872" s="119">
        <v>0</v>
      </c>
      <c r="V872" s="119">
        <v>0</v>
      </c>
      <c r="W872" s="119">
        <v>0</v>
      </c>
      <c r="X872" s="119">
        <v>0</v>
      </c>
      <c r="Y872" s="119">
        <v>0</v>
      </c>
      <c r="Z872" s="119">
        <v>0</v>
      </c>
      <c r="AA872" s="119" t="s">
        <v>56</v>
      </c>
      <c r="AB872" s="119" t="s">
        <v>493</v>
      </c>
      <c r="AC872" s="119" t="s">
        <v>56</v>
      </c>
      <c r="AD872" s="119" t="s">
        <v>510</v>
      </c>
      <c r="AE872" s="119" t="s">
        <v>56</v>
      </c>
      <c r="AF872" s="119" t="s">
        <v>56</v>
      </c>
      <c r="AG872" s="119" t="s">
        <v>56</v>
      </c>
      <c r="AH872" s="119" t="s">
        <v>56</v>
      </c>
      <c r="AI872" s="119" t="s">
        <v>56</v>
      </c>
      <c r="AJ872" s="119" t="s">
        <v>56</v>
      </c>
      <c r="AK872" s="119" t="s">
        <v>56</v>
      </c>
      <c r="AL872" s="119" t="s">
        <v>56</v>
      </c>
      <c r="AM872" s="119">
        <v>0</v>
      </c>
      <c r="AN872" s="119">
        <v>1</v>
      </c>
      <c r="AO872" s="119">
        <v>4</v>
      </c>
      <c r="AP872" s="119">
        <v>4</v>
      </c>
      <c r="AQ872" s="119">
        <v>4</v>
      </c>
      <c r="AR872" s="119">
        <v>0</v>
      </c>
      <c r="AS872" s="119">
        <v>0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119">
        <v>0</v>
      </c>
      <c r="AZ872" s="119">
        <v>0</v>
      </c>
      <c r="BA872" s="119">
        <v>0</v>
      </c>
      <c r="BB872" s="119">
        <v>0</v>
      </c>
      <c r="BC872" s="119">
        <v>0</v>
      </c>
      <c r="BD872" s="119">
        <v>0</v>
      </c>
      <c r="BE872" s="119">
        <v>0</v>
      </c>
      <c r="BF872" s="119">
        <v>0</v>
      </c>
      <c r="BG872" s="119">
        <v>0</v>
      </c>
      <c r="BH872" s="119">
        <v>16.600000000000001</v>
      </c>
      <c r="BI872" s="119">
        <v>18.3</v>
      </c>
      <c r="BJ872" s="119">
        <v>21.9</v>
      </c>
      <c r="BK872" s="119">
        <v>24.1</v>
      </c>
      <c r="BL872" s="119">
        <v>0</v>
      </c>
      <c r="BM872" s="119" t="s">
        <v>544</v>
      </c>
    </row>
    <row r="873" spans="1:65" s="119" customFormat="1" ht="11.4" x14ac:dyDescent="0.2">
      <c r="A873" s="119" t="s">
        <v>126</v>
      </c>
      <c r="B873" s="119">
        <v>10</v>
      </c>
      <c r="C873" s="119">
        <v>0</v>
      </c>
      <c r="D873" s="119">
        <v>9</v>
      </c>
      <c r="E873" s="119">
        <v>0</v>
      </c>
      <c r="F873" s="119">
        <v>1</v>
      </c>
      <c r="G873" s="119">
        <v>0</v>
      </c>
      <c r="H873" s="119">
        <v>0</v>
      </c>
      <c r="I873" s="119">
        <v>0</v>
      </c>
      <c r="J873" s="119">
        <v>0</v>
      </c>
      <c r="K873" s="119">
        <v>0</v>
      </c>
      <c r="L873" s="119">
        <v>0</v>
      </c>
      <c r="M873" s="119">
        <v>0</v>
      </c>
      <c r="N873" s="119">
        <v>0</v>
      </c>
      <c r="O873" s="119">
        <v>0</v>
      </c>
      <c r="P873" s="119">
        <v>90</v>
      </c>
      <c r="Q873" s="119">
        <v>0</v>
      </c>
      <c r="R873" s="119">
        <v>10</v>
      </c>
      <c r="S873" s="119">
        <v>0</v>
      </c>
      <c r="T873" s="119">
        <v>0</v>
      </c>
      <c r="U873" s="119">
        <v>0</v>
      </c>
      <c r="V873" s="119">
        <v>0</v>
      </c>
      <c r="W873" s="119">
        <v>0</v>
      </c>
      <c r="X873" s="119">
        <v>0</v>
      </c>
      <c r="Y873" s="119">
        <v>0</v>
      </c>
      <c r="Z873" s="119">
        <v>0</v>
      </c>
      <c r="AA873" s="119" t="s">
        <v>56</v>
      </c>
      <c r="AB873" s="119" t="s">
        <v>421</v>
      </c>
      <c r="AC873" s="119" t="s">
        <v>56</v>
      </c>
      <c r="AD873" s="119" t="s">
        <v>461</v>
      </c>
      <c r="AE873" s="119" t="s">
        <v>56</v>
      </c>
      <c r="AF873" s="119" t="s">
        <v>56</v>
      </c>
      <c r="AG873" s="119" t="s">
        <v>56</v>
      </c>
      <c r="AH873" s="119" t="s">
        <v>56</v>
      </c>
      <c r="AI873" s="119" t="s">
        <v>56</v>
      </c>
      <c r="AJ873" s="119" t="s">
        <v>56</v>
      </c>
      <c r="AK873" s="119" t="s">
        <v>56</v>
      </c>
      <c r="AL873" s="119" t="s">
        <v>56</v>
      </c>
      <c r="AM873" s="119">
        <v>0</v>
      </c>
      <c r="AN873" s="119">
        <v>1</v>
      </c>
      <c r="AO873" s="119">
        <v>5</v>
      </c>
      <c r="AP873" s="119">
        <v>2</v>
      </c>
      <c r="AQ873" s="119">
        <v>2</v>
      </c>
      <c r="AR873" s="119">
        <v>0</v>
      </c>
      <c r="AS873" s="119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119">
        <v>0</v>
      </c>
      <c r="AZ873" s="119">
        <v>0</v>
      </c>
      <c r="BA873" s="119">
        <v>0</v>
      </c>
      <c r="BB873" s="119">
        <v>0</v>
      </c>
      <c r="BC873" s="119">
        <v>0</v>
      </c>
      <c r="BD873" s="119">
        <v>0</v>
      </c>
      <c r="BE873" s="119">
        <v>0</v>
      </c>
      <c r="BF873" s="119">
        <v>0</v>
      </c>
      <c r="BG873" s="119">
        <v>0</v>
      </c>
      <c r="BH873" s="119">
        <v>14.2</v>
      </c>
      <c r="BI873" s="119" t="s">
        <v>55</v>
      </c>
      <c r="BJ873" s="119" t="s">
        <v>55</v>
      </c>
      <c r="BK873" s="119" t="s">
        <v>55</v>
      </c>
      <c r="BL873" s="119">
        <v>0</v>
      </c>
      <c r="BM873" s="119" t="s">
        <v>545</v>
      </c>
    </row>
    <row r="874" spans="1:65" s="119" customFormat="1" ht="11.4" x14ac:dyDescent="0.2">
      <c r="A874" s="119" t="s">
        <v>127</v>
      </c>
      <c r="B874" s="119">
        <v>7</v>
      </c>
      <c r="C874" s="119">
        <v>1</v>
      </c>
      <c r="D874" s="119">
        <v>5</v>
      </c>
      <c r="E874" s="119">
        <v>0</v>
      </c>
      <c r="F874" s="119">
        <v>1</v>
      </c>
      <c r="G874" s="119">
        <v>0</v>
      </c>
      <c r="H874" s="119">
        <v>0</v>
      </c>
      <c r="I874" s="119">
        <v>0</v>
      </c>
      <c r="J874" s="119">
        <v>0</v>
      </c>
      <c r="K874" s="119">
        <v>0</v>
      </c>
      <c r="L874" s="119">
        <v>0</v>
      </c>
      <c r="M874" s="119">
        <v>0</v>
      </c>
      <c r="N874" s="119">
        <v>0</v>
      </c>
      <c r="O874" s="119">
        <v>14.29</v>
      </c>
      <c r="P874" s="119">
        <v>71.430000000000007</v>
      </c>
      <c r="Q874" s="119">
        <v>0</v>
      </c>
      <c r="R874" s="119">
        <v>14.29</v>
      </c>
      <c r="S874" s="119">
        <v>0</v>
      </c>
      <c r="T874" s="119">
        <v>0</v>
      </c>
      <c r="U874" s="119">
        <v>0</v>
      </c>
      <c r="V874" s="119">
        <v>0</v>
      </c>
      <c r="W874" s="119">
        <v>0</v>
      </c>
      <c r="X874" s="119">
        <v>0</v>
      </c>
      <c r="Y874" s="119">
        <v>0</v>
      </c>
      <c r="Z874" s="119">
        <v>0</v>
      </c>
      <c r="AA874" s="119" t="s">
        <v>569</v>
      </c>
      <c r="AB874" s="119" t="s">
        <v>495</v>
      </c>
      <c r="AC874" s="119" t="s">
        <v>56</v>
      </c>
      <c r="AD874" s="119" t="s">
        <v>434</v>
      </c>
      <c r="AE874" s="119" t="s">
        <v>56</v>
      </c>
      <c r="AF874" s="119" t="s">
        <v>56</v>
      </c>
      <c r="AG874" s="119" t="s">
        <v>56</v>
      </c>
      <c r="AH874" s="119" t="s">
        <v>56</v>
      </c>
      <c r="AI874" s="119" t="s">
        <v>56</v>
      </c>
      <c r="AJ874" s="119" t="s">
        <v>56</v>
      </c>
      <c r="AK874" s="119" t="s">
        <v>56</v>
      </c>
      <c r="AL874" s="119" t="s">
        <v>56</v>
      </c>
      <c r="AM874" s="119">
        <v>0</v>
      </c>
      <c r="AN874" s="119">
        <v>0</v>
      </c>
      <c r="AO874" s="119">
        <v>3</v>
      </c>
      <c r="AP874" s="119">
        <v>2</v>
      </c>
      <c r="AQ874" s="119">
        <v>2</v>
      </c>
      <c r="AR874" s="119">
        <v>0</v>
      </c>
      <c r="AS874" s="119">
        <v>0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119">
        <v>0</v>
      </c>
      <c r="AZ874" s="119">
        <v>0</v>
      </c>
      <c r="BA874" s="119">
        <v>0</v>
      </c>
      <c r="BB874" s="119">
        <v>0</v>
      </c>
      <c r="BC874" s="119">
        <v>0</v>
      </c>
      <c r="BD874" s="119">
        <v>0</v>
      </c>
      <c r="BE874" s="119">
        <v>0</v>
      </c>
      <c r="BF874" s="119">
        <v>0</v>
      </c>
      <c r="BG874" s="119">
        <v>0</v>
      </c>
      <c r="BH874" s="119">
        <v>16.600000000000001</v>
      </c>
      <c r="BI874" s="119" t="s">
        <v>55</v>
      </c>
      <c r="BJ874" s="119" t="s">
        <v>55</v>
      </c>
      <c r="BK874" s="119" t="s">
        <v>55</v>
      </c>
      <c r="BL874" s="119">
        <v>0</v>
      </c>
      <c r="BM874" s="119" t="s">
        <v>544</v>
      </c>
    </row>
    <row r="875" spans="1:65" s="119" customFormat="1" ht="11.4" x14ac:dyDescent="0.2">
      <c r="A875" s="119" t="s">
        <v>127</v>
      </c>
      <c r="B875" s="119">
        <v>15</v>
      </c>
      <c r="C875" s="119">
        <v>0</v>
      </c>
      <c r="D875" s="119">
        <v>14</v>
      </c>
      <c r="E875" s="119">
        <v>0</v>
      </c>
      <c r="F875" s="119">
        <v>1</v>
      </c>
      <c r="G875" s="119">
        <v>0</v>
      </c>
      <c r="H875" s="119">
        <v>0</v>
      </c>
      <c r="I875" s="119">
        <v>0</v>
      </c>
      <c r="J875" s="119">
        <v>0</v>
      </c>
      <c r="K875" s="119">
        <v>0</v>
      </c>
      <c r="L875" s="119">
        <v>0</v>
      </c>
      <c r="M875" s="119">
        <v>0</v>
      </c>
      <c r="N875" s="119">
        <v>0</v>
      </c>
      <c r="O875" s="119">
        <v>0</v>
      </c>
      <c r="P875" s="119">
        <v>93.33</v>
      </c>
      <c r="Q875" s="119">
        <v>0</v>
      </c>
      <c r="R875" s="119">
        <v>6.6669999999999998</v>
      </c>
      <c r="S875" s="119">
        <v>0</v>
      </c>
      <c r="T875" s="119">
        <v>0</v>
      </c>
      <c r="U875" s="119">
        <v>0</v>
      </c>
      <c r="V875" s="119">
        <v>0</v>
      </c>
      <c r="W875" s="119">
        <v>0</v>
      </c>
      <c r="X875" s="119">
        <v>0</v>
      </c>
      <c r="Y875" s="119">
        <v>0</v>
      </c>
      <c r="Z875" s="119">
        <v>0</v>
      </c>
      <c r="AA875" s="119" t="s">
        <v>56</v>
      </c>
      <c r="AB875" s="119" t="s">
        <v>510</v>
      </c>
      <c r="AC875" s="119" t="s">
        <v>56</v>
      </c>
      <c r="AD875" s="119" t="s">
        <v>452</v>
      </c>
      <c r="AE875" s="119" t="s">
        <v>56</v>
      </c>
      <c r="AF875" s="119" t="s">
        <v>56</v>
      </c>
      <c r="AG875" s="119" t="s">
        <v>56</v>
      </c>
      <c r="AH875" s="119" t="s">
        <v>56</v>
      </c>
      <c r="AI875" s="119" t="s">
        <v>56</v>
      </c>
      <c r="AJ875" s="119" t="s">
        <v>56</v>
      </c>
      <c r="AK875" s="119" t="s">
        <v>56</v>
      </c>
      <c r="AL875" s="119" t="s">
        <v>56</v>
      </c>
      <c r="AM875" s="119">
        <v>0</v>
      </c>
      <c r="AN875" s="119">
        <v>3</v>
      </c>
      <c r="AO875" s="119">
        <v>4</v>
      </c>
      <c r="AP875" s="119">
        <v>4</v>
      </c>
      <c r="AQ875" s="119">
        <v>3</v>
      </c>
      <c r="AR875" s="119">
        <v>1</v>
      </c>
      <c r="AS875" s="119">
        <v>0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119">
        <v>0</v>
      </c>
      <c r="AZ875" s="119">
        <v>0</v>
      </c>
      <c r="BA875" s="119">
        <v>0</v>
      </c>
      <c r="BB875" s="119">
        <v>0</v>
      </c>
      <c r="BC875" s="119">
        <v>0</v>
      </c>
      <c r="BD875" s="119">
        <v>0</v>
      </c>
      <c r="BE875" s="119">
        <v>0</v>
      </c>
      <c r="BF875" s="119">
        <v>0</v>
      </c>
      <c r="BG875" s="119">
        <v>0</v>
      </c>
      <c r="BH875" s="119">
        <v>16.5</v>
      </c>
      <c r="BI875" s="119">
        <v>18</v>
      </c>
      <c r="BJ875" s="119">
        <v>23.2</v>
      </c>
      <c r="BK875" s="119">
        <v>26.5</v>
      </c>
      <c r="BL875" s="119">
        <v>0</v>
      </c>
      <c r="BM875" s="119" t="s">
        <v>545</v>
      </c>
    </row>
    <row r="876" spans="1:65" s="119" customFormat="1" ht="11.4" x14ac:dyDescent="0.2">
      <c r="A876" s="119" t="s">
        <v>128</v>
      </c>
      <c r="B876" s="119">
        <v>9</v>
      </c>
      <c r="C876" s="119">
        <v>0</v>
      </c>
      <c r="D876" s="119">
        <v>7</v>
      </c>
      <c r="E876" s="119">
        <v>0</v>
      </c>
      <c r="F876" s="119">
        <v>2</v>
      </c>
      <c r="G876" s="119">
        <v>0</v>
      </c>
      <c r="H876" s="119">
        <v>0</v>
      </c>
      <c r="I876" s="119">
        <v>0</v>
      </c>
      <c r="J876" s="119">
        <v>0</v>
      </c>
      <c r="K876" s="119">
        <v>0</v>
      </c>
      <c r="L876" s="119">
        <v>0</v>
      </c>
      <c r="M876" s="119">
        <v>0</v>
      </c>
      <c r="N876" s="119">
        <v>0</v>
      </c>
      <c r="O876" s="119">
        <v>0</v>
      </c>
      <c r="P876" s="119">
        <v>77.78</v>
      </c>
      <c r="Q876" s="119">
        <v>0</v>
      </c>
      <c r="R876" s="119">
        <v>22.22</v>
      </c>
      <c r="S876" s="119">
        <v>0</v>
      </c>
      <c r="T876" s="119">
        <v>0</v>
      </c>
      <c r="U876" s="119">
        <v>0</v>
      </c>
      <c r="V876" s="119">
        <v>0</v>
      </c>
      <c r="W876" s="119">
        <v>0</v>
      </c>
      <c r="X876" s="119">
        <v>0</v>
      </c>
      <c r="Y876" s="119">
        <v>0</v>
      </c>
      <c r="Z876" s="119">
        <v>0</v>
      </c>
      <c r="AA876" s="119" t="s">
        <v>56</v>
      </c>
      <c r="AB876" s="119" t="s">
        <v>533</v>
      </c>
      <c r="AC876" s="119" t="s">
        <v>56</v>
      </c>
      <c r="AD876" s="119" t="s">
        <v>190</v>
      </c>
      <c r="AE876" s="119" t="s">
        <v>56</v>
      </c>
      <c r="AF876" s="119" t="s">
        <v>56</v>
      </c>
      <c r="AG876" s="119" t="s">
        <v>56</v>
      </c>
      <c r="AH876" s="119" t="s">
        <v>56</v>
      </c>
      <c r="AI876" s="119" t="s">
        <v>56</v>
      </c>
      <c r="AJ876" s="119" t="s">
        <v>56</v>
      </c>
      <c r="AK876" s="119" t="s">
        <v>56</v>
      </c>
      <c r="AL876" s="119" t="s">
        <v>56</v>
      </c>
      <c r="AM876" s="119">
        <v>0</v>
      </c>
      <c r="AN876" s="119">
        <v>0</v>
      </c>
      <c r="AO876" s="119">
        <v>6</v>
      </c>
      <c r="AP876" s="119">
        <v>3</v>
      </c>
      <c r="AQ876" s="119">
        <v>0</v>
      </c>
      <c r="AR876" s="119">
        <v>0</v>
      </c>
      <c r="AS876" s="119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119">
        <v>0</v>
      </c>
      <c r="AZ876" s="119">
        <v>0</v>
      </c>
      <c r="BA876" s="119">
        <v>0</v>
      </c>
      <c r="BB876" s="119">
        <v>0</v>
      </c>
      <c r="BC876" s="119">
        <v>0</v>
      </c>
      <c r="BD876" s="119">
        <v>0</v>
      </c>
      <c r="BE876" s="119">
        <v>0</v>
      </c>
      <c r="BF876" s="119">
        <v>0</v>
      </c>
      <c r="BG876" s="119">
        <v>0</v>
      </c>
      <c r="BH876" s="119">
        <v>13.4</v>
      </c>
      <c r="BI876" s="119" t="s">
        <v>55</v>
      </c>
      <c r="BJ876" s="119" t="s">
        <v>55</v>
      </c>
      <c r="BK876" s="119" t="s">
        <v>55</v>
      </c>
      <c r="BL876" s="119">
        <v>0</v>
      </c>
      <c r="BM876" s="119" t="s">
        <v>544</v>
      </c>
    </row>
    <row r="877" spans="1:65" s="119" customFormat="1" ht="11.4" x14ac:dyDescent="0.2">
      <c r="A877" s="119" t="s">
        <v>128</v>
      </c>
      <c r="B877" s="119">
        <v>7</v>
      </c>
      <c r="C877" s="119">
        <v>2</v>
      </c>
      <c r="D877" s="119">
        <v>4</v>
      </c>
      <c r="E877" s="119">
        <v>0</v>
      </c>
      <c r="F877" s="119">
        <v>0</v>
      </c>
      <c r="G877" s="119">
        <v>0</v>
      </c>
      <c r="H877" s="119">
        <v>1</v>
      </c>
      <c r="I877" s="119">
        <v>0</v>
      </c>
      <c r="J877" s="119">
        <v>0</v>
      </c>
      <c r="K877" s="119">
        <v>0</v>
      </c>
      <c r="L877" s="119">
        <v>0</v>
      </c>
      <c r="M877" s="119">
        <v>0</v>
      </c>
      <c r="N877" s="119">
        <v>0</v>
      </c>
      <c r="O877" s="119">
        <v>28.57</v>
      </c>
      <c r="P877" s="119">
        <v>57.14</v>
      </c>
      <c r="Q877" s="119">
        <v>0</v>
      </c>
      <c r="R877" s="119">
        <v>0</v>
      </c>
      <c r="S877" s="119">
        <v>0</v>
      </c>
      <c r="T877" s="119">
        <v>14.29</v>
      </c>
      <c r="U877" s="119">
        <v>0</v>
      </c>
      <c r="V877" s="119">
        <v>0</v>
      </c>
      <c r="W877" s="119">
        <v>0</v>
      </c>
      <c r="X877" s="119">
        <v>0</v>
      </c>
      <c r="Y877" s="119">
        <v>0</v>
      </c>
      <c r="Z877" s="119">
        <v>0</v>
      </c>
      <c r="AA877" s="119" t="s">
        <v>633</v>
      </c>
      <c r="AB877" s="119" t="s">
        <v>249</v>
      </c>
      <c r="AC877" s="119" t="s">
        <v>56</v>
      </c>
      <c r="AD877" s="119" t="s">
        <v>56</v>
      </c>
      <c r="AE877" s="119" t="s">
        <v>56</v>
      </c>
      <c r="AF877" s="119" t="s">
        <v>552</v>
      </c>
      <c r="AG877" s="119" t="s">
        <v>56</v>
      </c>
      <c r="AH877" s="119" t="s">
        <v>56</v>
      </c>
      <c r="AI877" s="119" t="s">
        <v>56</v>
      </c>
      <c r="AJ877" s="119" t="s">
        <v>56</v>
      </c>
      <c r="AK877" s="119" t="s">
        <v>56</v>
      </c>
      <c r="AL877" s="119" t="s">
        <v>56</v>
      </c>
      <c r="AM877" s="119">
        <v>1</v>
      </c>
      <c r="AN877" s="119">
        <v>4</v>
      </c>
      <c r="AO877" s="119">
        <v>0</v>
      </c>
      <c r="AP877" s="119">
        <v>2</v>
      </c>
      <c r="AQ877" s="119">
        <v>0</v>
      </c>
      <c r="AR877" s="119">
        <v>0</v>
      </c>
      <c r="AS877" s="119">
        <v>0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119">
        <v>0</v>
      </c>
      <c r="AZ877" s="119">
        <v>0</v>
      </c>
      <c r="BA877" s="119">
        <v>0</v>
      </c>
      <c r="BB877" s="119">
        <v>0</v>
      </c>
      <c r="BC877" s="119">
        <v>0</v>
      </c>
      <c r="BD877" s="119">
        <v>0</v>
      </c>
      <c r="BE877" s="119">
        <v>0</v>
      </c>
      <c r="BF877" s="119">
        <v>0</v>
      </c>
      <c r="BG877" s="119">
        <v>0</v>
      </c>
      <c r="BH877" s="119">
        <v>10.5</v>
      </c>
      <c r="BI877" s="119" t="s">
        <v>55</v>
      </c>
      <c r="BJ877" s="119" t="s">
        <v>55</v>
      </c>
      <c r="BK877" s="119" t="s">
        <v>55</v>
      </c>
      <c r="BL877" s="119">
        <v>0</v>
      </c>
      <c r="BM877" s="119" t="s">
        <v>545</v>
      </c>
    </row>
    <row r="878" spans="1:65" s="119" customFormat="1" ht="11.4" x14ac:dyDescent="0.2">
      <c r="A878" s="119" t="s">
        <v>130</v>
      </c>
      <c r="B878" s="119">
        <v>7</v>
      </c>
      <c r="C878" s="119">
        <v>0</v>
      </c>
      <c r="D878" s="119">
        <v>7</v>
      </c>
      <c r="E878" s="119">
        <v>0</v>
      </c>
      <c r="F878" s="119">
        <v>0</v>
      </c>
      <c r="G878" s="119">
        <v>0</v>
      </c>
      <c r="H878" s="119">
        <v>0</v>
      </c>
      <c r="I878" s="119">
        <v>0</v>
      </c>
      <c r="J878" s="119">
        <v>0</v>
      </c>
      <c r="K878" s="119">
        <v>0</v>
      </c>
      <c r="L878" s="119">
        <v>0</v>
      </c>
      <c r="M878" s="119">
        <v>0</v>
      </c>
      <c r="N878" s="119">
        <v>0</v>
      </c>
      <c r="O878" s="119">
        <v>0</v>
      </c>
      <c r="P878" s="119">
        <v>100</v>
      </c>
      <c r="Q878" s="119">
        <v>0</v>
      </c>
      <c r="R878" s="119">
        <v>0</v>
      </c>
      <c r="S878" s="119">
        <v>0</v>
      </c>
      <c r="T878" s="119">
        <v>0</v>
      </c>
      <c r="U878" s="119">
        <v>0</v>
      </c>
      <c r="V878" s="119">
        <v>0</v>
      </c>
      <c r="W878" s="119">
        <v>0</v>
      </c>
      <c r="X878" s="119">
        <v>0</v>
      </c>
      <c r="Y878" s="119">
        <v>0</v>
      </c>
      <c r="Z878" s="119">
        <v>0</v>
      </c>
      <c r="AA878" s="119" t="s">
        <v>56</v>
      </c>
      <c r="AB878" s="119" t="s">
        <v>524</v>
      </c>
      <c r="AC878" s="119" t="s">
        <v>56</v>
      </c>
      <c r="AD878" s="119" t="s">
        <v>56</v>
      </c>
      <c r="AE878" s="119" t="s">
        <v>56</v>
      </c>
      <c r="AF878" s="119" t="s">
        <v>56</v>
      </c>
      <c r="AG878" s="119" t="s">
        <v>56</v>
      </c>
      <c r="AH878" s="119" t="s">
        <v>56</v>
      </c>
      <c r="AI878" s="119" t="s">
        <v>56</v>
      </c>
      <c r="AJ878" s="119" t="s">
        <v>56</v>
      </c>
      <c r="AK878" s="119" t="s">
        <v>56</v>
      </c>
      <c r="AL878" s="119" t="s">
        <v>56</v>
      </c>
      <c r="AM878" s="119">
        <v>0</v>
      </c>
      <c r="AN878" s="119">
        <v>1</v>
      </c>
      <c r="AO878" s="119">
        <v>4</v>
      </c>
      <c r="AP878" s="119">
        <v>2</v>
      </c>
      <c r="AQ878" s="119">
        <v>0</v>
      </c>
      <c r="AR878" s="119">
        <v>0</v>
      </c>
      <c r="AS878" s="119">
        <v>0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119">
        <v>0</v>
      </c>
      <c r="AZ878" s="119">
        <v>0</v>
      </c>
      <c r="BA878" s="119">
        <v>0</v>
      </c>
      <c r="BB878" s="119">
        <v>0</v>
      </c>
      <c r="BC878" s="119">
        <v>0</v>
      </c>
      <c r="BD878" s="119">
        <v>0</v>
      </c>
      <c r="BE878" s="119">
        <v>0</v>
      </c>
      <c r="BF878" s="119">
        <v>0</v>
      </c>
      <c r="BG878" s="119">
        <v>0</v>
      </c>
      <c r="BH878" s="119">
        <v>14.6</v>
      </c>
      <c r="BI878" s="119" t="s">
        <v>55</v>
      </c>
      <c r="BJ878" s="119" t="s">
        <v>55</v>
      </c>
      <c r="BK878" s="119" t="s">
        <v>55</v>
      </c>
      <c r="BL878" s="119">
        <v>0</v>
      </c>
      <c r="BM878" s="119" t="s">
        <v>544</v>
      </c>
    </row>
    <row r="879" spans="1:65" s="119" customFormat="1" ht="11.4" x14ac:dyDescent="0.2">
      <c r="A879" s="119" t="s">
        <v>130</v>
      </c>
      <c r="B879" s="119">
        <v>7</v>
      </c>
      <c r="C879" s="119">
        <v>2</v>
      </c>
      <c r="D879" s="119">
        <v>5</v>
      </c>
      <c r="E879" s="119">
        <v>0</v>
      </c>
      <c r="F879" s="119">
        <v>0</v>
      </c>
      <c r="G879" s="119">
        <v>0</v>
      </c>
      <c r="H879" s="119">
        <v>0</v>
      </c>
      <c r="I879" s="119">
        <v>0</v>
      </c>
      <c r="J879" s="119">
        <v>0</v>
      </c>
      <c r="K879" s="119">
        <v>0</v>
      </c>
      <c r="L879" s="119">
        <v>0</v>
      </c>
      <c r="M879" s="119">
        <v>0</v>
      </c>
      <c r="N879" s="119">
        <v>0</v>
      </c>
      <c r="O879" s="119">
        <v>28.57</v>
      </c>
      <c r="P879" s="119">
        <v>71.430000000000007</v>
      </c>
      <c r="Q879" s="119">
        <v>0</v>
      </c>
      <c r="R879" s="119">
        <v>0</v>
      </c>
      <c r="S879" s="119">
        <v>0</v>
      </c>
      <c r="T879" s="119">
        <v>0</v>
      </c>
      <c r="U879" s="119">
        <v>0</v>
      </c>
      <c r="V879" s="119">
        <v>0</v>
      </c>
      <c r="W879" s="119">
        <v>0</v>
      </c>
      <c r="X879" s="119">
        <v>0</v>
      </c>
      <c r="Y879" s="119">
        <v>0</v>
      </c>
      <c r="Z879" s="119">
        <v>0</v>
      </c>
      <c r="AA879" s="119" t="s">
        <v>430</v>
      </c>
      <c r="AB879" s="119" t="s">
        <v>536</v>
      </c>
      <c r="AC879" s="119" t="s">
        <v>56</v>
      </c>
      <c r="AD879" s="119" t="s">
        <v>56</v>
      </c>
      <c r="AE879" s="119" t="s">
        <v>56</v>
      </c>
      <c r="AF879" s="119" t="s">
        <v>56</v>
      </c>
      <c r="AG879" s="119" t="s">
        <v>56</v>
      </c>
      <c r="AH879" s="119" t="s">
        <v>56</v>
      </c>
      <c r="AI879" s="119" t="s">
        <v>56</v>
      </c>
      <c r="AJ879" s="119" t="s">
        <v>56</v>
      </c>
      <c r="AK879" s="119" t="s">
        <v>56</v>
      </c>
      <c r="AL879" s="119" t="s">
        <v>56</v>
      </c>
      <c r="AM879" s="119">
        <v>0</v>
      </c>
      <c r="AN879" s="119">
        <v>1</v>
      </c>
      <c r="AO879" s="119">
        <v>5</v>
      </c>
      <c r="AP879" s="119">
        <v>0</v>
      </c>
      <c r="AQ879" s="119">
        <v>1</v>
      </c>
      <c r="AR879" s="119">
        <v>0</v>
      </c>
      <c r="AS879" s="119">
        <v>0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119">
        <v>0</v>
      </c>
      <c r="AZ879" s="119">
        <v>0</v>
      </c>
      <c r="BA879" s="119">
        <v>0</v>
      </c>
      <c r="BB879" s="119">
        <v>0</v>
      </c>
      <c r="BC879" s="119">
        <v>0</v>
      </c>
      <c r="BD879" s="119">
        <v>0</v>
      </c>
      <c r="BE879" s="119">
        <v>0</v>
      </c>
      <c r="BF879" s="119">
        <v>0</v>
      </c>
      <c r="BG879" s="119">
        <v>0</v>
      </c>
      <c r="BH879" s="119">
        <v>12.6</v>
      </c>
      <c r="BI879" s="119" t="s">
        <v>55</v>
      </c>
      <c r="BJ879" s="119" t="s">
        <v>55</v>
      </c>
      <c r="BK879" s="119" t="s">
        <v>55</v>
      </c>
      <c r="BL879" s="119">
        <v>0</v>
      </c>
      <c r="BM879" s="119" t="s">
        <v>545</v>
      </c>
    </row>
    <row r="880" spans="1:65" s="119" customFormat="1" ht="11.4" x14ac:dyDescent="0.2">
      <c r="A880" s="119" t="s">
        <v>131</v>
      </c>
      <c r="B880" s="119">
        <v>6</v>
      </c>
      <c r="C880" s="119">
        <v>0</v>
      </c>
      <c r="D880" s="119">
        <v>5</v>
      </c>
      <c r="E880" s="119">
        <v>0</v>
      </c>
      <c r="F880" s="119">
        <v>0</v>
      </c>
      <c r="G880" s="119">
        <v>0</v>
      </c>
      <c r="H880" s="119">
        <v>1</v>
      </c>
      <c r="I880" s="119">
        <v>0</v>
      </c>
      <c r="J880" s="119">
        <v>0</v>
      </c>
      <c r="K880" s="119">
        <v>0</v>
      </c>
      <c r="L880" s="119">
        <v>0</v>
      </c>
      <c r="M880" s="119">
        <v>0</v>
      </c>
      <c r="N880" s="119">
        <v>0</v>
      </c>
      <c r="O880" s="119">
        <v>0</v>
      </c>
      <c r="P880" s="119">
        <v>83.33</v>
      </c>
      <c r="Q880" s="119">
        <v>0</v>
      </c>
      <c r="R880" s="119">
        <v>0</v>
      </c>
      <c r="S880" s="119">
        <v>0</v>
      </c>
      <c r="T880" s="119">
        <v>16.670000000000002</v>
      </c>
      <c r="U880" s="119">
        <v>0</v>
      </c>
      <c r="V880" s="119">
        <v>0</v>
      </c>
      <c r="W880" s="119">
        <v>0</v>
      </c>
      <c r="X880" s="119">
        <v>0</v>
      </c>
      <c r="Y880" s="119">
        <v>0</v>
      </c>
      <c r="Z880" s="119">
        <v>0</v>
      </c>
      <c r="AA880" s="119" t="s">
        <v>56</v>
      </c>
      <c r="AB880" s="119" t="s">
        <v>173</v>
      </c>
      <c r="AC880" s="119" t="s">
        <v>56</v>
      </c>
      <c r="AD880" s="119" t="s">
        <v>56</v>
      </c>
      <c r="AE880" s="119" t="s">
        <v>56</v>
      </c>
      <c r="AF880" s="119" t="s">
        <v>488</v>
      </c>
      <c r="AG880" s="119" t="s">
        <v>56</v>
      </c>
      <c r="AH880" s="119" t="s">
        <v>56</v>
      </c>
      <c r="AI880" s="119" t="s">
        <v>56</v>
      </c>
      <c r="AJ880" s="119" t="s">
        <v>56</v>
      </c>
      <c r="AK880" s="119" t="s">
        <v>56</v>
      </c>
      <c r="AL880" s="119" t="s">
        <v>56</v>
      </c>
      <c r="AM880" s="119">
        <v>0</v>
      </c>
      <c r="AN880" s="119">
        <v>0</v>
      </c>
      <c r="AO880" s="119">
        <v>1</v>
      </c>
      <c r="AP880" s="119">
        <v>4</v>
      </c>
      <c r="AQ880" s="119">
        <v>1</v>
      </c>
      <c r="AR880" s="119">
        <v>0</v>
      </c>
      <c r="AS880" s="119">
        <v>0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119">
        <v>0</v>
      </c>
      <c r="AZ880" s="119">
        <v>0</v>
      </c>
      <c r="BA880" s="119">
        <v>0</v>
      </c>
      <c r="BB880" s="119">
        <v>0</v>
      </c>
      <c r="BC880" s="119">
        <v>0</v>
      </c>
      <c r="BD880" s="119">
        <v>0</v>
      </c>
      <c r="BE880" s="119">
        <v>0</v>
      </c>
      <c r="BF880" s="119">
        <v>0</v>
      </c>
      <c r="BG880" s="119">
        <v>0</v>
      </c>
      <c r="BH880" s="119">
        <v>16.7</v>
      </c>
      <c r="BI880" s="119" t="s">
        <v>55</v>
      </c>
      <c r="BJ880" s="119" t="s">
        <v>55</v>
      </c>
      <c r="BK880" s="119" t="s">
        <v>55</v>
      </c>
      <c r="BL880" s="119">
        <v>0</v>
      </c>
      <c r="BM880" s="119" t="s">
        <v>544</v>
      </c>
    </row>
    <row r="881" spans="1:65" s="119" customFormat="1" ht="11.4" x14ac:dyDescent="0.2">
      <c r="A881" s="119" t="s">
        <v>131</v>
      </c>
      <c r="B881" s="119">
        <v>4</v>
      </c>
      <c r="C881" s="119">
        <v>1</v>
      </c>
      <c r="D881" s="119">
        <v>3</v>
      </c>
      <c r="E881" s="119">
        <v>0</v>
      </c>
      <c r="F881" s="119">
        <v>0</v>
      </c>
      <c r="G881" s="119">
        <v>0</v>
      </c>
      <c r="H881" s="119">
        <v>0</v>
      </c>
      <c r="I881" s="119">
        <v>0</v>
      </c>
      <c r="J881" s="119">
        <v>0</v>
      </c>
      <c r="K881" s="119">
        <v>0</v>
      </c>
      <c r="L881" s="119">
        <v>0</v>
      </c>
      <c r="M881" s="119">
        <v>0</v>
      </c>
      <c r="N881" s="119">
        <v>0</v>
      </c>
      <c r="O881" s="119">
        <v>25</v>
      </c>
      <c r="P881" s="119">
        <v>75</v>
      </c>
      <c r="Q881" s="119">
        <v>0</v>
      </c>
      <c r="R881" s="119">
        <v>0</v>
      </c>
      <c r="S881" s="119">
        <v>0</v>
      </c>
      <c r="T881" s="119">
        <v>0</v>
      </c>
      <c r="U881" s="119">
        <v>0</v>
      </c>
      <c r="V881" s="119">
        <v>0</v>
      </c>
      <c r="W881" s="119">
        <v>0</v>
      </c>
      <c r="X881" s="119">
        <v>0</v>
      </c>
      <c r="Y881" s="119">
        <v>0</v>
      </c>
      <c r="Z881" s="119">
        <v>0</v>
      </c>
      <c r="AA881" s="119" t="s">
        <v>579</v>
      </c>
      <c r="AB881" s="119" t="s">
        <v>491</v>
      </c>
      <c r="AC881" s="119" t="s">
        <v>56</v>
      </c>
      <c r="AD881" s="119" t="s">
        <v>56</v>
      </c>
      <c r="AE881" s="119" t="s">
        <v>56</v>
      </c>
      <c r="AF881" s="119" t="s">
        <v>56</v>
      </c>
      <c r="AG881" s="119" t="s">
        <v>56</v>
      </c>
      <c r="AH881" s="119" t="s">
        <v>56</v>
      </c>
      <c r="AI881" s="119" t="s">
        <v>56</v>
      </c>
      <c r="AJ881" s="119" t="s">
        <v>56</v>
      </c>
      <c r="AK881" s="119" t="s">
        <v>56</v>
      </c>
      <c r="AL881" s="119" t="s">
        <v>56</v>
      </c>
      <c r="AM881" s="119">
        <v>0</v>
      </c>
      <c r="AN881" s="119">
        <v>1</v>
      </c>
      <c r="AO881" s="119">
        <v>2</v>
      </c>
      <c r="AP881" s="119">
        <v>1</v>
      </c>
      <c r="AQ881" s="119">
        <v>0</v>
      </c>
      <c r="AR881" s="119">
        <v>0</v>
      </c>
      <c r="AS881" s="119">
        <v>0</v>
      </c>
      <c r="AT881" s="119">
        <v>0</v>
      </c>
      <c r="AU881" s="119">
        <v>0</v>
      </c>
      <c r="AV881" s="119">
        <v>0</v>
      </c>
      <c r="AW881" s="119">
        <v>0</v>
      </c>
      <c r="AX881" s="119">
        <v>0</v>
      </c>
      <c r="AY881" s="119">
        <v>0</v>
      </c>
      <c r="AZ881" s="119">
        <v>0</v>
      </c>
      <c r="BA881" s="119">
        <v>0</v>
      </c>
      <c r="BB881" s="119">
        <v>0</v>
      </c>
      <c r="BC881" s="119">
        <v>0</v>
      </c>
      <c r="BD881" s="119">
        <v>0</v>
      </c>
      <c r="BE881" s="119">
        <v>0</v>
      </c>
      <c r="BF881" s="119">
        <v>0</v>
      </c>
      <c r="BG881" s="119">
        <v>0</v>
      </c>
      <c r="BH881" s="119">
        <v>11.6</v>
      </c>
      <c r="BI881" s="119" t="s">
        <v>55</v>
      </c>
      <c r="BJ881" s="119" t="s">
        <v>55</v>
      </c>
      <c r="BK881" s="119" t="s">
        <v>55</v>
      </c>
      <c r="BL881" s="119">
        <v>0</v>
      </c>
      <c r="BM881" s="119" t="s">
        <v>545</v>
      </c>
    </row>
    <row r="882" spans="1:65" s="119" customFormat="1" ht="11.4" x14ac:dyDescent="0.2">
      <c r="A882" s="119" t="s">
        <v>134</v>
      </c>
      <c r="B882" s="119">
        <v>13</v>
      </c>
      <c r="C882" s="119">
        <v>0</v>
      </c>
      <c r="D882" s="119">
        <v>13</v>
      </c>
      <c r="E882" s="119">
        <v>0</v>
      </c>
      <c r="F882" s="119">
        <v>0</v>
      </c>
      <c r="G882" s="119">
        <v>0</v>
      </c>
      <c r="H882" s="119">
        <v>0</v>
      </c>
      <c r="I882" s="119">
        <v>0</v>
      </c>
      <c r="J882" s="119">
        <v>0</v>
      </c>
      <c r="K882" s="119">
        <v>0</v>
      </c>
      <c r="L882" s="119">
        <v>0</v>
      </c>
      <c r="M882" s="119">
        <v>0</v>
      </c>
      <c r="N882" s="119">
        <v>0</v>
      </c>
      <c r="O882" s="119">
        <v>0</v>
      </c>
      <c r="P882" s="119">
        <v>100</v>
      </c>
      <c r="Q882" s="119">
        <v>0</v>
      </c>
      <c r="R882" s="119">
        <v>0</v>
      </c>
      <c r="S882" s="119">
        <v>0</v>
      </c>
      <c r="T882" s="119">
        <v>0</v>
      </c>
      <c r="U882" s="119">
        <v>0</v>
      </c>
      <c r="V882" s="119">
        <v>0</v>
      </c>
      <c r="W882" s="119">
        <v>0</v>
      </c>
      <c r="X882" s="119">
        <v>0</v>
      </c>
      <c r="Y882" s="119">
        <v>0</v>
      </c>
      <c r="Z882" s="119">
        <v>0</v>
      </c>
      <c r="AA882" s="119" t="s">
        <v>56</v>
      </c>
      <c r="AB882" s="119" t="s">
        <v>171</v>
      </c>
      <c r="AC882" s="119" t="s">
        <v>56</v>
      </c>
      <c r="AD882" s="119" t="s">
        <v>56</v>
      </c>
      <c r="AE882" s="119" t="s">
        <v>56</v>
      </c>
      <c r="AF882" s="119" t="s">
        <v>56</v>
      </c>
      <c r="AG882" s="119" t="s">
        <v>56</v>
      </c>
      <c r="AH882" s="119" t="s">
        <v>56</v>
      </c>
      <c r="AI882" s="119" t="s">
        <v>56</v>
      </c>
      <c r="AJ882" s="119" t="s">
        <v>56</v>
      </c>
      <c r="AK882" s="119" t="s">
        <v>56</v>
      </c>
      <c r="AL882" s="119" t="s">
        <v>56</v>
      </c>
      <c r="AM882" s="119">
        <v>0</v>
      </c>
      <c r="AN882" s="119">
        <v>0</v>
      </c>
      <c r="AO882" s="119">
        <v>4</v>
      </c>
      <c r="AP882" s="119">
        <v>7</v>
      </c>
      <c r="AQ882" s="119">
        <v>2</v>
      </c>
      <c r="AR882" s="119">
        <v>0</v>
      </c>
      <c r="AS882" s="119">
        <v>0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119">
        <v>0</v>
      </c>
      <c r="AZ882" s="119">
        <v>0</v>
      </c>
      <c r="BA882" s="119">
        <v>0</v>
      </c>
      <c r="BB882" s="119">
        <v>0</v>
      </c>
      <c r="BC882" s="119">
        <v>0</v>
      </c>
      <c r="BD882" s="119">
        <v>0</v>
      </c>
      <c r="BE882" s="119">
        <v>0</v>
      </c>
      <c r="BF882" s="119">
        <v>0</v>
      </c>
      <c r="BG882" s="119">
        <v>0</v>
      </c>
      <c r="BH882" s="119">
        <v>17.2</v>
      </c>
      <c r="BI882" s="119">
        <v>17.399999999999999</v>
      </c>
      <c r="BJ882" s="119">
        <v>20.7</v>
      </c>
      <c r="BK882" s="119">
        <v>24.1</v>
      </c>
      <c r="BL882" s="119">
        <v>0</v>
      </c>
      <c r="BM882" s="119" t="s">
        <v>544</v>
      </c>
    </row>
    <row r="883" spans="1:65" s="119" customFormat="1" ht="11.4" x14ac:dyDescent="0.2">
      <c r="A883" s="119" t="s">
        <v>134</v>
      </c>
      <c r="B883" s="119">
        <v>11</v>
      </c>
      <c r="C883" s="119">
        <v>3</v>
      </c>
      <c r="D883" s="119">
        <v>8</v>
      </c>
      <c r="E883" s="119">
        <v>0</v>
      </c>
      <c r="F883" s="119">
        <v>0</v>
      </c>
      <c r="G883" s="119">
        <v>0</v>
      </c>
      <c r="H883" s="119">
        <v>0</v>
      </c>
      <c r="I883" s="119">
        <v>0</v>
      </c>
      <c r="J883" s="119">
        <v>0</v>
      </c>
      <c r="K883" s="119">
        <v>0</v>
      </c>
      <c r="L883" s="119">
        <v>0</v>
      </c>
      <c r="M883" s="119">
        <v>0</v>
      </c>
      <c r="N883" s="119">
        <v>0</v>
      </c>
      <c r="O883" s="119">
        <v>27.27</v>
      </c>
      <c r="P883" s="119">
        <v>72.73</v>
      </c>
      <c r="Q883" s="119">
        <v>0</v>
      </c>
      <c r="R883" s="119">
        <v>0</v>
      </c>
      <c r="S883" s="119">
        <v>0</v>
      </c>
      <c r="T883" s="119">
        <v>0</v>
      </c>
      <c r="U883" s="119">
        <v>0</v>
      </c>
      <c r="V883" s="119">
        <v>0</v>
      </c>
      <c r="W883" s="119">
        <v>0</v>
      </c>
      <c r="X883" s="119">
        <v>0</v>
      </c>
      <c r="Y883" s="119">
        <v>0</v>
      </c>
      <c r="Z883" s="119">
        <v>0</v>
      </c>
      <c r="AA883" s="119" t="s">
        <v>572</v>
      </c>
      <c r="AB883" s="119" t="s">
        <v>79</v>
      </c>
      <c r="AC883" s="119" t="s">
        <v>56</v>
      </c>
      <c r="AD883" s="119" t="s">
        <v>56</v>
      </c>
      <c r="AE883" s="119" t="s">
        <v>56</v>
      </c>
      <c r="AF883" s="119" t="s">
        <v>56</v>
      </c>
      <c r="AG883" s="119" t="s">
        <v>56</v>
      </c>
      <c r="AH883" s="119" t="s">
        <v>56</v>
      </c>
      <c r="AI883" s="119" t="s">
        <v>56</v>
      </c>
      <c r="AJ883" s="119" t="s">
        <v>56</v>
      </c>
      <c r="AK883" s="119" t="s">
        <v>56</v>
      </c>
      <c r="AL883" s="119" t="s">
        <v>56</v>
      </c>
      <c r="AM883" s="119">
        <v>1</v>
      </c>
      <c r="AN883" s="119">
        <v>1</v>
      </c>
      <c r="AO883" s="119">
        <v>3</v>
      </c>
      <c r="AP883" s="119">
        <v>5</v>
      </c>
      <c r="AQ883" s="119">
        <v>1</v>
      </c>
      <c r="AR883" s="119">
        <v>0</v>
      </c>
      <c r="AS883" s="119">
        <v>0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119">
        <v>0</v>
      </c>
      <c r="AZ883" s="119">
        <v>0</v>
      </c>
      <c r="BA883" s="119">
        <v>0</v>
      </c>
      <c r="BB883" s="119">
        <v>0</v>
      </c>
      <c r="BC883" s="119">
        <v>0</v>
      </c>
      <c r="BD883" s="119">
        <v>0</v>
      </c>
      <c r="BE883" s="119">
        <v>0</v>
      </c>
      <c r="BF883" s="119">
        <v>0</v>
      </c>
      <c r="BG883" s="119">
        <v>0</v>
      </c>
      <c r="BH883" s="119">
        <v>14.6</v>
      </c>
      <c r="BI883" s="119">
        <v>17.2</v>
      </c>
      <c r="BJ883" s="119">
        <v>20</v>
      </c>
      <c r="BK883" s="119">
        <v>20.3</v>
      </c>
      <c r="BL883" s="119">
        <v>0</v>
      </c>
      <c r="BM883" s="119" t="s">
        <v>545</v>
      </c>
    </row>
    <row r="884" spans="1:65" s="119" customFormat="1" ht="11.4" x14ac:dyDescent="0.2">
      <c r="A884" s="119" t="s">
        <v>135</v>
      </c>
      <c r="B884" s="119">
        <v>12</v>
      </c>
      <c r="C884" s="119">
        <v>1</v>
      </c>
      <c r="D884" s="119">
        <v>11</v>
      </c>
      <c r="E884" s="119">
        <v>0</v>
      </c>
      <c r="F884" s="119">
        <v>0</v>
      </c>
      <c r="G884" s="119">
        <v>0</v>
      </c>
      <c r="H884" s="119">
        <v>0</v>
      </c>
      <c r="I884" s="119">
        <v>0</v>
      </c>
      <c r="J884" s="119">
        <v>0</v>
      </c>
      <c r="K884" s="119">
        <v>0</v>
      </c>
      <c r="L884" s="119">
        <v>0</v>
      </c>
      <c r="M884" s="119">
        <v>0</v>
      </c>
      <c r="N884" s="119">
        <v>0</v>
      </c>
      <c r="O884" s="119">
        <v>8.3330000000000002</v>
      </c>
      <c r="P884" s="119">
        <v>91.67</v>
      </c>
      <c r="Q884" s="119">
        <v>0</v>
      </c>
      <c r="R884" s="119">
        <v>0</v>
      </c>
      <c r="S884" s="119">
        <v>0</v>
      </c>
      <c r="T884" s="119">
        <v>0</v>
      </c>
      <c r="U884" s="119">
        <v>0</v>
      </c>
      <c r="V884" s="119">
        <v>0</v>
      </c>
      <c r="W884" s="119">
        <v>0</v>
      </c>
      <c r="X884" s="119">
        <v>0</v>
      </c>
      <c r="Y884" s="119">
        <v>0</v>
      </c>
      <c r="Z884" s="119">
        <v>0</v>
      </c>
      <c r="AA884" s="119" t="s">
        <v>183</v>
      </c>
      <c r="AB884" s="119" t="s">
        <v>188</v>
      </c>
      <c r="AC884" s="119" t="s">
        <v>56</v>
      </c>
      <c r="AD884" s="119" t="s">
        <v>56</v>
      </c>
      <c r="AE884" s="119" t="s">
        <v>56</v>
      </c>
      <c r="AF884" s="119" t="s">
        <v>56</v>
      </c>
      <c r="AG884" s="119" t="s">
        <v>56</v>
      </c>
      <c r="AH884" s="119" t="s">
        <v>56</v>
      </c>
      <c r="AI884" s="119" t="s">
        <v>56</v>
      </c>
      <c r="AJ884" s="119" t="s">
        <v>56</v>
      </c>
      <c r="AK884" s="119" t="s">
        <v>56</v>
      </c>
      <c r="AL884" s="119" t="s">
        <v>56</v>
      </c>
      <c r="AM884" s="119">
        <v>0</v>
      </c>
      <c r="AN884" s="119">
        <v>1</v>
      </c>
      <c r="AO884" s="119">
        <v>5</v>
      </c>
      <c r="AP884" s="119">
        <v>4</v>
      </c>
      <c r="AQ884" s="119">
        <v>2</v>
      </c>
      <c r="AR884" s="119">
        <v>0</v>
      </c>
      <c r="AS884" s="119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119">
        <v>0</v>
      </c>
      <c r="AZ884" s="119">
        <v>0</v>
      </c>
      <c r="BA884" s="119">
        <v>0</v>
      </c>
      <c r="BB884" s="119">
        <v>0</v>
      </c>
      <c r="BC884" s="119">
        <v>0</v>
      </c>
      <c r="BD884" s="119">
        <v>0</v>
      </c>
      <c r="BE884" s="119">
        <v>0</v>
      </c>
      <c r="BF884" s="119">
        <v>0</v>
      </c>
      <c r="BG884" s="119">
        <v>0</v>
      </c>
      <c r="BH884" s="119">
        <v>15.3</v>
      </c>
      <c r="BI884" s="119">
        <v>15</v>
      </c>
      <c r="BJ884" s="119">
        <v>20.7</v>
      </c>
      <c r="BK884" s="119">
        <v>22.6</v>
      </c>
      <c r="BL884" s="119">
        <v>0</v>
      </c>
      <c r="BM884" s="119" t="s">
        <v>544</v>
      </c>
    </row>
    <row r="885" spans="1:65" s="119" customFormat="1" ht="11.4" x14ac:dyDescent="0.2">
      <c r="A885" s="119" t="s">
        <v>135</v>
      </c>
      <c r="B885" s="119">
        <v>12</v>
      </c>
      <c r="C885" s="119">
        <v>4</v>
      </c>
      <c r="D885" s="119">
        <v>7</v>
      </c>
      <c r="E885" s="119">
        <v>0</v>
      </c>
      <c r="F885" s="119">
        <v>1</v>
      </c>
      <c r="G885" s="119">
        <v>0</v>
      </c>
      <c r="H885" s="119">
        <v>0</v>
      </c>
      <c r="I885" s="119">
        <v>0</v>
      </c>
      <c r="J885" s="119">
        <v>0</v>
      </c>
      <c r="K885" s="119">
        <v>0</v>
      </c>
      <c r="L885" s="119">
        <v>0</v>
      </c>
      <c r="M885" s="119">
        <v>0</v>
      </c>
      <c r="N885" s="119">
        <v>0</v>
      </c>
      <c r="O885" s="119">
        <v>33.33</v>
      </c>
      <c r="P885" s="119">
        <v>58.33</v>
      </c>
      <c r="Q885" s="119">
        <v>0</v>
      </c>
      <c r="R885" s="119">
        <v>8.3330000000000002</v>
      </c>
      <c r="S885" s="119">
        <v>0</v>
      </c>
      <c r="T885" s="119">
        <v>0</v>
      </c>
      <c r="U885" s="119">
        <v>0</v>
      </c>
      <c r="V885" s="119">
        <v>0</v>
      </c>
      <c r="W885" s="119">
        <v>0</v>
      </c>
      <c r="X885" s="119">
        <v>0</v>
      </c>
      <c r="Y885" s="119">
        <v>0</v>
      </c>
      <c r="Z885" s="119">
        <v>0</v>
      </c>
      <c r="AA885" s="119" t="s">
        <v>529</v>
      </c>
      <c r="AB885" s="119" t="s">
        <v>167</v>
      </c>
      <c r="AC885" s="119" t="s">
        <v>56</v>
      </c>
      <c r="AD885" s="119" t="s">
        <v>460</v>
      </c>
      <c r="AE885" s="119" t="s">
        <v>56</v>
      </c>
      <c r="AF885" s="119" t="s">
        <v>56</v>
      </c>
      <c r="AG885" s="119" t="s">
        <v>56</v>
      </c>
      <c r="AH885" s="119" t="s">
        <v>56</v>
      </c>
      <c r="AI885" s="119" t="s">
        <v>56</v>
      </c>
      <c r="AJ885" s="119" t="s">
        <v>56</v>
      </c>
      <c r="AK885" s="119" t="s">
        <v>56</v>
      </c>
      <c r="AL885" s="119" t="s">
        <v>56</v>
      </c>
      <c r="AM885" s="119">
        <v>0</v>
      </c>
      <c r="AN885" s="119">
        <v>2</v>
      </c>
      <c r="AO885" s="119">
        <v>2</v>
      </c>
      <c r="AP885" s="119">
        <v>5</v>
      </c>
      <c r="AQ885" s="119">
        <v>3</v>
      </c>
      <c r="AR885" s="119">
        <v>0</v>
      </c>
      <c r="AS885" s="119">
        <v>0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119">
        <v>0</v>
      </c>
      <c r="AZ885" s="119">
        <v>0</v>
      </c>
      <c r="BA885" s="119">
        <v>0</v>
      </c>
      <c r="BB885" s="119">
        <v>0</v>
      </c>
      <c r="BC885" s="119">
        <v>0</v>
      </c>
      <c r="BD885" s="119">
        <v>0</v>
      </c>
      <c r="BE885" s="119">
        <v>0</v>
      </c>
      <c r="BF885" s="119">
        <v>0</v>
      </c>
      <c r="BG885" s="119">
        <v>0</v>
      </c>
      <c r="BH885" s="119">
        <v>16.399999999999999</v>
      </c>
      <c r="BI885" s="119">
        <v>18.600000000000001</v>
      </c>
      <c r="BJ885" s="119">
        <v>21.9</v>
      </c>
      <c r="BK885" s="119">
        <v>24.5</v>
      </c>
      <c r="BL885" s="119">
        <v>0</v>
      </c>
      <c r="BM885" s="119" t="s">
        <v>545</v>
      </c>
    </row>
    <row r="886" spans="1:65" s="119" customFormat="1" ht="11.4" x14ac:dyDescent="0.2">
      <c r="A886" s="119" t="s">
        <v>136</v>
      </c>
      <c r="B886" s="119">
        <v>15</v>
      </c>
      <c r="C886" s="119">
        <v>2</v>
      </c>
      <c r="D886" s="119">
        <v>13</v>
      </c>
      <c r="E886" s="119">
        <v>0</v>
      </c>
      <c r="F886" s="119">
        <v>0</v>
      </c>
      <c r="G886" s="119">
        <v>0</v>
      </c>
      <c r="H886" s="119">
        <v>0</v>
      </c>
      <c r="I886" s="119">
        <v>0</v>
      </c>
      <c r="J886" s="119">
        <v>0</v>
      </c>
      <c r="K886" s="119">
        <v>0</v>
      </c>
      <c r="L886" s="119">
        <v>0</v>
      </c>
      <c r="M886" s="119">
        <v>0</v>
      </c>
      <c r="N886" s="119">
        <v>0</v>
      </c>
      <c r="O886" s="119">
        <v>13.33</v>
      </c>
      <c r="P886" s="119">
        <v>86.67</v>
      </c>
      <c r="Q886" s="119">
        <v>0</v>
      </c>
      <c r="R886" s="119">
        <v>0</v>
      </c>
      <c r="S886" s="119">
        <v>0</v>
      </c>
      <c r="T886" s="119">
        <v>0</v>
      </c>
      <c r="U886" s="119">
        <v>0</v>
      </c>
      <c r="V886" s="119">
        <v>0</v>
      </c>
      <c r="W886" s="119">
        <v>0</v>
      </c>
      <c r="X886" s="119">
        <v>0</v>
      </c>
      <c r="Y886" s="119">
        <v>0</v>
      </c>
      <c r="Z886" s="119">
        <v>0</v>
      </c>
      <c r="AA886" s="119" t="s">
        <v>487</v>
      </c>
      <c r="AB886" s="119" t="s">
        <v>610</v>
      </c>
      <c r="AC886" s="119" t="s">
        <v>56</v>
      </c>
      <c r="AD886" s="119" t="s">
        <v>56</v>
      </c>
      <c r="AE886" s="119" t="s">
        <v>56</v>
      </c>
      <c r="AF886" s="119" t="s">
        <v>56</v>
      </c>
      <c r="AG886" s="119" t="s">
        <v>56</v>
      </c>
      <c r="AH886" s="119" t="s">
        <v>56</v>
      </c>
      <c r="AI886" s="119" t="s">
        <v>56</v>
      </c>
      <c r="AJ886" s="119" t="s">
        <v>56</v>
      </c>
      <c r="AK886" s="119" t="s">
        <v>56</v>
      </c>
      <c r="AL886" s="119" t="s">
        <v>56</v>
      </c>
      <c r="AM886" s="119">
        <v>0</v>
      </c>
      <c r="AN886" s="119">
        <v>1</v>
      </c>
      <c r="AO886" s="119">
        <v>7</v>
      </c>
      <c r="AP886" s="119">
        <v>5</v>
      </c>
      <c r="AQ886" s="119">
        <v>2</v>
      </c>
      <c r="AR886" s="119">
        <v>0</v>
      </c>
      <c r="AS886" s="119">
        <v>0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119">
        <v>0</v>
      </c>
      <c r="AZ886" s="119">
        <v>0</v>
      </c>
      <c r="BA886" s="119">
        <v>0</v>
      </c>
      <c r="BB886" s="119">
        <v>0</v>
      </c>
      <c r="BC886" s="119">
        <v>0</v>
      </c>
      <c r="BD886" s="119">
        <v>0</v>
      </c>
      <c r="BE886" s="119">
        <v>0</v>
      </c>
      <c r="BF886" s="119">
        <v>0</v>
      </c>
      <c r="BG886" s="119">
        <v>0</v>
      </c>
      <c r="BH886" s="119">
        <v>16</v>
      </c>
      <c r="BI886" s="119">
        <v>14.5</v>
      </c>
      <c r="BJ886" s="119">
        <v>20.5</v>
      </c>
      <c r="BK886" s="119">
        <v>24.9</v>
      </c>
      <c r="BL886" s="119">
        <v>0</v>
      </c>
      <c r="BM886" s="119" t="s">
        <v>544</v>
      </c>
    </row>
    <row r="887" spans="1:65" s="119" customFormat="1" ht="11.4" x14ac:dyDescent="0.2">
      <c r="A887" s="119" t="s">
        <v>136</v>
      </c>
      <c r="B887" s="119">
        <v>10</v>
      </c>
      <c r="C887" s="119">
        <v>2</v>
      </c>
      <c r="D887" s="119">
        <v>8</v>
      </c>
      <c r="E887" s="119">
        <v>0</v>
      </c>
      <c r="F887" s="119">
        <v>0</v>
      </c>
      <c r="G887" s="119">
        <v>0</v>
      </c>
      <c r="H887" s="119">
        <v>0</v>
      </c>
      <c r="I887" s="119">
        <v>0</v>
      </c>
      <c r="J887" s="119">
        <v>0</v>
      </c>
      <c r="K887" s="119">
        <v>0</v>
      </c>
      <c r="L887" s="119">
        <v>0</v>
      </c>
      <c r="M887" s="119">
        <v>0</v>
      </c>
      <c r="N887" s="119">
        <v>0</v>
      </c>
      <c r="O887" s="119">
        <v>20</v>
      </c>
      <c r="P887" s="119">
        <v>80</v>
      </c>
      <c r="Q887" s="119">
        <v>0</v>
      </c>
      <c r="R887" s="119">
        <v>0</v>
      </c>
      <c r="S887" s="119">
        <v>0</v>
      </c>
      <c r="T887" s="119">
        <v>0</v>
      </c>
      <c r="U887" s="119">
        <v>0</v>
      </c>
      <c r="V887" s="119">
        <v>0</v>
      </c>
      <c r="W887" s="119">
        <v>0</v>
      </c>
      <c r="X887" s="119">
        <v>0</v>
      </c>
      <c r="Y887" s="119">
        <v>0</v>
      </c>
      <c r="Z887" s="119">
        <v>0</v>
      </c>
      <c r="AA887" s="119" t="s">
        <v>588</v>
      </c>
      <c r="AB887" s="119" t="s">
        <v>177</v>
      </c>
      <c r="AC887" s="119" t="s">
        <v>56</v>
      </c>
      <c r="AD887" s="119" t="s">
        <v>56</v>
      </c>
      <c r="AE887" s="119" t="s">
        <v>56</v>
      </c>
      <c r="AF887" s="119" t="s">
        <v>56</v>
      </c>
      <c r="AG887" s="119" t="s">
        <v>56</v>
      </c>
      <c r="AH887" s="119" t="s">
        <v>56</v>
      </c>
      <c r="AI887" s="119" t="s">
        <v>56</v>
      </c>
      <c r="AJ887" s="119" t="s">
        <v>56</v>
      </c>
      <c r="AK887" s="119" t="s">
        <v>56</v>
      </c>
      <c r="AL887" s="119" t="s">
        <v>56</v>
      </c>
      <c r="AM887" s="119">
        <v>0</v>
      </c>
      <c r="AN887" s="119">
        <v>2</v>
      </c>
      <c r="AO887" s="119">
        <v>3</v>
      </c>
      <c r="AP887" s="119">
        <v>2</v>
      </c>
      <c r="AQ887" s="119">
        <v>2</v>
      </c>
      <c r="AR887" s="119">
        <v>1</v>
      </c>
      <c r="AS887" s="119">
        <v>0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119">
        <v>0</v>
      </c>
      <c r="AZ887" s="119">
        <v>0</v>
      </c>
      <c r="BA887" s="119">
        <v>0</v>
      </c>
      <c r="BB887" s="119">
        <v>0</v>
      </c>
      <c r="BC887" s="119">
        <v>0</v>
      </c>
      <c r="BD887" s="119">
        <v>0</v>
      </c>
      <c r="BE887" s="119">
        <v>0</v>
      </c>
      <c r="BF887" s="119">
        <v>0</v>
      </c>
      <c r="BG887" s="119">
        <v>0</v>
      </c>
      <c r="BH887" s="119">
        <v>15.1</v>
      </c>
      <c r="BI887" s="119" t="s">
        <v>55</v>
      </c>
      <c r="BJ887" s="119" t="s">
        <v>55</v>
      </c>
      <c r="BK887" s="119" t="s">
        <v>55</v>
      </c>
      <c r="BL887" s="119">
        <v>0</v>
      </c>
      <c r="BM887" s="119" t="s">
        <v>545</v>
      </c>
    </row>
    <row r="888" spans="1:65" s="119" customFormat="1" ht="11.4" x14ac:dyDescent="0.2">
      <c r="A888" s="119" t="s">
        <v>137</v>
      </c>
      <c r="B888" s="119">
        <v>9</v>
      </c>
      <c r="C888" s="119">
        <v>1</v>
      </c>
      <c r="D888" s="119">
        <v>8</v>
      </c>
      <c r="E888" s="119">
        <v>0</v>
      </c>
      <c r="F888" s="119">
        <v>0</v>
      </c>
      <c r="G888" s="119">
        <v>0</v>
      </c>
      <c r="H888" s="119">
        <v>0</v>
      </c>
      <c r="I888" s="119">
        <v>0</v>
      </c>
      <c r="J888" s="119">
        <v>0</v>
      </c>
      <c r="K888" s="119">
        <v>0</v>
      </c>
      <c r="L888" s="119">
        <v>0</v>
      </c>
      <c r="M888" s="119">
        <v>0</v>
      </c>
      <c r="N888" s="119">
        <v>0</v>
      </c>
      <c r="O888" s="119">
        <v>11.11</v>
      </c>
      <c r="P888" s="119">
        <v>88.89</v>
      </c>
      <c r="Q888" s="119">
        <v>0</v>
      </c>
      <c r="R888" s="119">
        <v>0</v>
      </c>
      <c r="S888" s="119">
        <v>0</v>
      </c>
      <c r="T888" s="119">
        <v>0</v>
      </c>
      <c r="U888" s="119">
        <v>0</v>
      </c>
      <c r="V888" s="119">
        <v>0</v>
      </c>
      <c r="W888" s="119">
        <v>0</v>
      </c>
      <c r="X888" s="119">
        <v>0</v>
      </c>
      <c r="Y888" s="119">
        <v>0</v>
      </c>
      <c r="Z888" s="119">
        <v>0</v>
      </c>
      <c r="AA888" s="119" t="s">
        <v>512</v>
      </c>
      <c r="AB888" s="119" t="s">
        <v>581</v>
      </c>
      <c r="AC888" s="119" t="s">
        <v>56</v>
      </c>
      <c r="AD888" s="119" t="s">
        <v>56</v>
      </c>
      <c r="AE888" s="119" t="s">
        <v>56</v>
      </c>
      <c r="AF888" s="119" t="s">
        <v>56</v>
      </c>
      <c r="AG888" s="119" t="s">
        <v>56</v>
      </c>
      <c r="AH888" s="119" t="s">
        <v>56</v>
      </c>
      <c r="AI888" s="119" t="s">
        <v>56</v>
      </c>
      <c r="AJ888" s="119" t="s">
        <v>56</v>
      </c>
      <c r="AK888" s="119" t="s">
        <v>56</v>
      </c>
      <c r="AL888" s="119" t="s">
        <v>56</v>
      </c>
      <c r="AM888" s="119">
        <v>0</v>
      </c>
      <c r="AN888" s="119">
        <v>1</v>
      </c>
      <c r="AO888" s="119">
        <v>6</v>
      </c>
      <c r="AP888" s="119">
        <v>1</v>
      </c>
      <c r="AQ888" s="119">
        <v>0</v>
      </c>
      <c r="AR888" s="119">
        <v>1</v>
      </c>
      <c r="AS888" s="119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119">
        <v>0</v>
      </c>
      <c r="AZ888" s="119">
        <v>0</v>
      </c>
      <c r="BA888" s="119">
        <v>0</v>
      </c>
      <c r="BB888" s="119">
        <v>0</v>
      </c>
      <c r="BC888" s="119">
        <v>0</v>
      </c>
      <c r="BD888" s="119">
        <v>0</v>
      </c>
      <c r="BE888" s="119">
        <v>0</v>
      </c>
      <c r="BF888" s="119">
        <v>0</v>
      </c>
      <c r="BG888" s="119">
        <v>0</v>
      </c>
      <c r="BH888" s="119">
        <v>14.4</v>
      </c>
      <c r="BI888" s="119" t="s">
        <v>55</v>
      </c>
      <c r="BJ888" s="119" t="s">
        <v>55</v>
      </c>
      <c r="BK888" s="119" t="s">
        <v>55</v>
      </c>
      <c r="BL888" s="119">
        <v>0</v>
      </c>
      <c r="BM888" s="119" t="s">
        <v>544</v>
      </c>
    </row>
    <row r="889" spans="1:65" s="119" customFormat="1" ht="11.4" x14ac:dyDescent="0.2">
      <c r="A889" s="119" t="s">
        <v>137</v>
      </c>
      <c r="B889" s="119">
        <v>15</v>
      </c>
      <c r="C889" s="119">
        <v>2</v>
      </c>
      <c r="D889" s="119">
        <v>12</v>
      </c>
      <c r="E889" s="119">
        <v>0</v>
      </c>
      <c r="F889" s="119">
        <v>1</v>
      </c>
      <c r="G889" s="119">
        <v>0</v>
      </c>
      <c r="H889" s="119">
        <v>0</v>
      </c>
      <c r="I889" s="119">
        <v>0</v>
      </c>
      <c r="J889" s="119">
        <v>0</v>
      </c>
      <c r="K889" s="119">
        <v>0</v>
      </c>
      <c r="L889" s="119">
        <v>0</v>
      </c>
      <c r="M889" s="119">
        <v>0</v>
      </c>
      <c r="N889" s="119">
        <v>0</v>
      </c>
      <c r="O889" s="119">
        <v>13.33</v>
      </c>
      <c r="P889" s="119">
        <v>80</v>
      </c>
      <c r="Q889" s="119">
        <v>0</v>
      </c>
      <c r="R889" s="119">
        <v>6.6669999999999998</v>
      </c>
      <c r="S889" s="119">
        <v>0</v>
      </c>
      <c r="T889" s="119">
        <v>0</v>
      </c>
      <c r="U889" s="119">
        <v>0</v>
      </c>
      <c r="V889" s="119">
        <v>0</v>
      </c>
      <c r="W889" s="119">
        <v>0</v>
      </c>
      <c r="X889" s="119">
        <v>0</v>
      </c>
      <c r="Y889" s="119">
        <v>0</v>
      </c>
      <c r="Z889" s="119">
        <v>0</v>
      </c>
      <c r="AA889" s="119" t="s">
        <v>578</v>
      </c>
      <c r="AB889" s="119" t="s">
        <v>522</v>
      </c>
      <c r="AC889" s="119" t="s">
        <v>56</v>
      </c>
      <c r="AD889" s="119" t="s">
        <v>527</v>
      </c>
      <c r="AE889" s="119" t="s">
        <v>56</v>
      </c>
      <c r="AF889" s="119" t="s">
        <v>56</v>
      </c>
      <c r="AG889" s="119" t="s">
        <v>56</v>
      </c>
      <c r="AH889" s="119" t="s">
        <v>56</v>
      </c>
      <c r="AI889" s="119" t="s">
        <v>56</v>
      </c>
      <c r="AJ889" s="119" t="s">
        <v>56</v>
      </c>
      <c r="AK889" s="119" t="s">
        <v>56</v>
      </c>
      <c r="AL889" s="119" t="s">
        <v>56</v>
      </c>
      <c r="AM889" s="119">
        <v>0</v>
      </c>
      <c r="AN889" s="119">
        <v>4</v>
      </c>
      <c r="AO889" s="119">
        <v>5</v>
      </c>
      <c r="AP889" s="119">
        <v>0</v>
      </c>
      <c r="AQ889" s="119">
        <v>4</v>
      </c>
      <c r="AR889" s="119">
        <v>2</v>
      </c>
      <c r="AS889" s="119">
        <v>0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119">
        <v>0</v>
      </c>
      <c r="AZ889" s="119">
        <v>0</v>
      </c>
      <c r="BA889" s="119">
        <v>0</v>
      </c>
      <c r="BB889" s="119">
        <v>0</v>
      </c>
      <c r="BC889" s="119">
        <v>0</v>
      </c>
      <c r="BD889" s="119">
        <v>0</v>
      </c>
      <c r="BE889" s="119">
        <v>0</v>
      </c>
      <c r="BF889" s="119">
        <v>0</v>
      </c>
      <c r="BG889" s="119">
        <v>0</v>
      </c>
      <c r="BH889" s="119">
        <v>16.100000000000001</v>
      </c>
      <c r="BI889" s="119">
        <v>14.2</v>
      </c>
      <c r="BJ889" s="119">
        <v>24.9</v>
      </c>
      <c r="BK889" s="119">
        <v>28.4</v>
      </c>
      <c r="BL889" s="119">
        <v>0</v>
      </c>
      <c r="BM889" s="119" t="s">
        <v>545</v>
      </c>
    </row>
    <row r="890" spans="1:65" s="119" customFormat="1" ht="11.4" x14ac:dyDescent="0.2">
      <c r="A890" s="119" t="s">
        <v>138</v>
      </c>
      <c r="B890" s="119">
        <v>13</v>
      </c>
      <c r="C890" s="119">
        <v>1</v>
      </c>
      <c r="D890" s="119">
        <v>11</v>
      </c>
      <c r="E890" s="119">
        <v>0</v>
      </c>
      <c r="F890" s="119">
        <v>1</v>
      </c>
      <c r="G890" s="119">
        <v>0</v>
      </c>
      <c r="H890" s="119">
        <v>0</v>
      </c>
      <c r="I890" s="119">
        <v>0</v>
      </c>
      <c r="J890" s="119">
        <v>0</v>
      </c>
      <c r="K890" s="119">
        <v>0</v>
      </c>
      <c r="L890" s="119">
        <v>0</v>
      </c>
      <c r="M890" s="119">
        <v>0</v>
      </c>
      <c r="N890" s="119">
        <v>0</v>
      </c>
      <c r="O890" s="119">
        <v>7.6920000000000002</v>
      </c>
      <c r="P890" s="119">
        <v>84.62</v>
      </c>
      <c r="Q890" s="119">
        <v>0</v>
      </c>
      <c r="R890" s="119">
        <v>7.6920000000000002</v>
      </c>
      <c r="S890" s="119">
        <v>0</v>
      </c>
      <c r="T890" s="119">
        <v>0</v>
      </c>
      <c r="U890" s="119">
        <v>0</v>
      </c>
      <c r="V890" s="119">
        <v>0</v>
      </c>
      <c r="W890" s="119">
        <v>0</v>
      </c>
      <c r="X890" s="119">
        <v>0</v>
      </c>
      <c r="Y890" s="119">
        <v>0</v>
      </c>
      <c r="Z890" s="119">
        <v>0</v>
      </c>
      <c r="AA890" s="119" t="s">
        <v>505</v>
      </c>
      <c r="AB890" s="119" t="s">
        <v>188</v>
      </c>
      <c r="AC890" s="119" t="s">
        <v>56</v>
      </c>
      <c r="AD890" s="119" t="s">
        <v>453</v>
      </c>
      <c r="AE890" s="119" t="s">
        <v>56</v>
      </c>
      <c r="AF890" s="119" t="s">
        <v>56</v>
      </c>
      <c r="AG890" s="119" t="s">
        <v>56</v>
      </c>
      <c r="AH890" s="119" t="s">
        <v>56</v>
      </c>
      <c r="AI890" s="119" t="s">
        <v>56</v>
      </c>
      <c r="AJ890" s="119" t="s">
        <v>56</v>
      </c>
      <c r="AK890" s="119" t="s">
        <v>56</v>
      </c>
      <c r="AL890" s="119" t="s">
        <v>56</v>
      </c>
      <c r="AM890" s="119">
        <v>0</v>
      </c>
      <c r="AN890" s="119">
        <v>0</v>
      </c>
      <c r="AO890" s="119">
        <v>7</v>
      </c>
      <c r="AP890" s="119">
        <v>4</v>
      </c>
      <c r="AQ890" s="119">
        <v>2</v>
      </c>
      <c r="AR890" s="119">
        <v>0</v>
      </c>
      <c r="AS890" s="119">
        <v>0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119">
        <v>0</v>
      </c>
      <c r="AZ890" s="119">
        <v>0</v>
      </c>
      <c r="BA890" s="119">
        <v>0</v>
      </c>
      <c r="BB890" s="119">
        <v>0</v>
      </c>
      <c r="BC890" s="119">
        <v>0</v>
      </c>
      <c r="BD890" s="119">
        <v>0</v>
      </c>
      <c r="BE890" s="119">
        <v>0</v>
      </c>
      <c r="BF890" s="119">
        <v>0</v>
      </c>
      <c r="BG890" s="119">
        <v>0</v>
      </c>
      <c r="BH890" s="119">
        <v>15.3</v>
      </c>
      <c r="BI890" s="119">
        <v>13.8</v>
      </c>
      <c r="BJ890" s="119">
        <v>22.2</v>
      </c>
      <c r="BK890" s="119">
        <v>23.2</v>
      </c>
      <c r="BL890" s="119">
        <v>0</v>
      </c>
      <c r="BM890" s="119" t="s">
        <v>544</v>
      </c>
    </row>
    <row r="891" spans="1:65" s="119" customFormat="1" ht="11.4" x14ac:dyDescent="0.2">
      <c r="A891" s="119" t="s">
        <v>138</v>
      </c>
      <c r="B891" s="119">
        <v>6</v>
      </c>
      <c r="C891" s="119">
        <v>2</v>
      </c>
      <c r="D891" s="119">
        <v>4</v>
      </c>
      <c r="E891" s="119">
        <v>0</v>
      </c>
      <c r="F891" s="119">
        <v>0</v>
      </c>
      <c r="G891" s="119">
        <v>0</v>
      </c>
      <c r="H891" s="119">
        <v>0</v>
      </c>
      <c r="I891" s="119">
        <v>0</v>
      </c>
      <c r="J891" s="119">
        <v>0</v>
      </c>
      <c r="K891" s="119">
        <v>0</v>
      </c>
      <c r="L891" s="119">
        <v>0</v>
      </c>
      <c r="M891" s="119">
        <v>0</v>
      </c>
      <c r="N891" s="119">
        <v>0</v>
      </c>
      <c r="O891" s="119">
        <v>33.33</v>
      </c>
      <c r="P891" s="119">
        <v>66.67</v>
      </c>
      <c r="Q891" s="119">
        <v>0</v>
      </c>
      <c r="R891" s="119">
        <v>0</v>
      </c>
      <c r="S891" s="119">
        <v>0</v>
      </c>
      <c r="T891" s="119">
        <v>0</v>
      </c>
      <c r="U891" s="119">
        <v>0</v>
      </c>
      <c r="V891" s="119">
        <v>0</v>
      </c>
      <c r="W891" s="119">
        <v>0</v>
      </c>
      <c r="X891" s="119">
        <v>0</v>
      </c>
      <c r="Y891" s="119">
        <v>0</v>
      </c>
      <c r="Z891" s="119">
        <v>0</v>
      </c>
      <c r="AA891" s="119" t="s">
        <v>599</v>
      </c>
      <c r="AB891" s="119" t="s">
        <v>506</v>
      </c>
      <c r="AC891" s="119" t="s">
        <v>56</v>
      </c>
      <c r="AD891" s="119" t="s">
        <v>56</v>
      </c>
      <c r="AE891" s="119" t="s">
        <v>56</v>
      </c>
      <c r="AF891" s="119" t="s">
        <v>56</v>
      </c>
      <c r="AG891" s="119" t="s">
        <v>56</v>
      </c>
      <c r="AH891" s="119" t="s">
        <v>56</v>
      </c>
      <c r="AI891" s="119" t="s">
        <v>56</v>
      </c>
      <c r="AJ891" s="119" t="s">
        <v>56</v>
      </c>
      <c r="AK891" s="119" t="s">
        <v>56</v>
      </c>
      <c r="AL891" s="119" t="s">
        <v>56</v>
      </c>
      <c r="AM891" s="119">
        <v>0</v>
      </c>
      <c r="AN891" s="119">
        <v>2</v>
      </c>
      <c r="AO891" s="119">
        <v>3</v>
      </c>
      <c r="AP891" s="119">
        <v>1</v>
      </c>
      <c r="AQ891" s="119">
        <v>0</v>
      </c>
      <c r="AR891" s="119">
        <v>0</v>
      </c>
      <c r="AS891" s="119">
        <v>0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119">
        <v>0</v>
      </c>
      <c r="AZ891" s="119">
        <v>0</v>
      </c>
      <c r="BA891" s="119">
        <v>0</v>
      </c>
      <c r="BB891" s="119">
        <v>0</v>
      </c>
      <c r="BC891" s="119">
        <v>0</v>
      </c>
      <c r="BD891" s="119">
        <v>0</v>
      </c>
      <c r="BE891" s="119">
        <v>0</v>
      </c>
      <c r="BF891" s="119">
        <v>0</v>
      </c>
      <c r="BG891" s="119">
        <v>0</v>
      </c>
      <c r="BH891" s="119">
        <v>12.3</v>
      </c>
      <c r="BI891" s="119" t="s">
        <v>55</v>
      </c>
      <c r="BJ891" s="119" t="s">
        <v>55</v>
      </c>
      <c r="BK891" s="119" t="s">
        <v>55</v>
      </c>
      <c r="BL891" s="119">
        <v>0</v>
      </c>
      <c r="BM891" s="119" t="s">
        <v>545</v>
      </c>
    </row>
    <row r="892" spans="1:65" s="119" customFormat="1" ht="11.4" x14ac:dyDescent="0.2">
      <c r="A892" s="119" t="s">
        <v>139</v>
      </c>
      <c r="B892" s="119">
        <v>7</v>
      </c>
      <c r="C892" s="119">
        <v>1</v>
      </c>
      <c r="D892" s="119">
        <v>5</v>
      </c>
      <c r="E892" s="119">
        <v>0</v>
      </c>
      <c r="F892" s="119">
        <v>1</v>
      </c>
      <c r="G892" s="119">
        <v>0</v>
      </c>
      <c r="H892" s="119">
        <v>0</v>
      </c>
      <c r="I892" s="119">
        <v>0</v>
      </c>
      <c r="J892" s="119">
        <v>0</v>
      </c>
      <c r="K892" s="119">
        <v>0</v>
      </c>
      <c r="L892" s="119">
        <v>0</v>
      </c>
      <c r="M892" s="119">
        <v>0</v>
      </c>
      <c r="N892" s="119">
        <v>0</v>
      </c>
      <c r="O892" s="119">
        <v>14.29</v>
      </c>
      <c r="P892" s="119">
        <v>71.430000000000007</v>
      </c>
      <c r="Q892" s="119">
        <v>0</v>
      </c>
      <c r="R892" s="119">
        <v>14.29</v>
      </c>
      <c r="S892" s="119">
        <v>0</v>
      </c>
      <c r="T892" s="119">
        <v>0</v>
      </c>
      <c r="U892" s="119">
        <v>0</v>
      </c>
      <c r="V892" s="119">
        <v>0</v>
      </c>
      <c r="W892" s="119">
        <v>0</v>
      </c>
      <c r="X892" s="119">
        <v>0</v>
      </c>
      <c r="Y892" s="119">
        <v>0</v>
      </c>
      <c r="Z892" s="119">
        <v>0</v>
      </c>
      <c r="AA892" s="119" t="s">
        <v>461</v>
      </c>
      <c r="AB892" s="119" t="s">
        <v>502</v>
      </c>
      <c r="AC892" s="119" t="s">
        <v>56</v>
      </c>
      <c r="AD892" s="119" t="s">
        <v>490</v>
      </c>
      <c r="AE892" s="119" t="s">
        <v>56</v>
      </c>
      <c r="AF892" s="119" t="s">
        <v>56</v>
      </c>
      <c r="AG892" s="119" t="s">
        <v>56</v>
      </c>
      <c r="AH892" s="119" t="s">
        <v>56</v>
      </c>
      <c r="AI892" s="119" t="s">
        <v>56</v>
      </c>
      <c r="AJ892" s="119" t="s">
        <v>56</v>
      </c>
      <c r="AK892" s="119" t="s">
        <v>56</v>
      </c>
      <c r="AL892" s="119" t="s">
        <v>56</v>
      </c>
      <c r="AM892" s="119">
        <v>0</v>
      </c>
      <c r="AN892" s="119">
        <v>1</v>
      </c>
      <c r="AO892" s="119">
        <v>2</v>
      </c>
      <c r="AP892" s="119">
        <v>3</v>
      </c>
      <c r="AQ892" s="119">
        <v>1</v>
      </c>
      <c r="AR892" s="119">
        <v>0</v>
      </c>
      <c r="AS892" s="119">
        <v>0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119">
        <v>0</v>
      </c>
      <c r="AZ892" s="119">
        <v>0</v>
      </c>
      <c r="BA892" s="119">
        <v>0</v>
      </c>
      <c r="BB892" s="119">
        <v>0</v>
      </c>
      <c r="BC892" s="119">
        <v>0</v>
      </c>
      <c r="BD892" s="119">
        <v>0</v>
      </c>
      <c r="BE892" s="119">
        <v>0</v>
      </c>
      <c r="BF892" s="119">
        <v>0</v>
      </c>
      <c r="BG892" s="119">
        <v>0</v>
      </c>
      <c r="BH892" s="119">
        <v>15.2</v>
      </c>
      <c r="BI892" s="119" t="s">
        <v>55</v>
      </c>
      <c r="BJ892" s="119" t="s">
        <v>55</v>
      </c>
      <c r="BK892" s="119" t="s">
        <v>55</v>
      </c>
      <c r="BL892" s="119">
        <v>0</v>
      </c>
      <c r="BM892" s="119" t="s">
        <v>544</v>
      </c>
    </row>
    <row r="893" spans="1:65" s="119" customFormat="1" ht="11.4" x14ac:dyDescent="0.2">
      <c r="A893" s="119" t="s">
        <v>139</v>
      </c>
      <c r="B893" s="119">
        <v>10</v>
      </c>
      <c r="C893" s="119">
        <v>2</v>
      </c>
      <c r="D893" s="119">
        <v>7</v>
      </c>
      <c r="E893" s="119">
        <v>0</v>
      </c>
      <c r="F893" s="119">
        <v>1</v>
      </c>
      <c r="G893" s="119">
        <v>0</v>
      </c>
      <c r="H893" s="119">
        <v>0</v>
      </c>
      <c r="I893" s="119">
        <v>0</v>
      </c>
      <c r="J893" s="119">
        <v>0</v>
      </c>
      <c r="K893" s="119">
        <v>0</v>
      </c>
      <c r="L893" s="119">
        <v>0</v>
      </c>
      <c r="M893" s="119">
        <v>0</v>
      </c>
      <c r="N893" s="119">
        <v>0</v>
      </c>
      <c r="O893" s="119">
        <v>20</v>
      </c>
      <c r="P893" s="119">
        <v>70</v>
      </c>
      <c r="Q893" s="119">
        <v>0</v>
      </c>
      <c r="R893" s="119">
        <v>10</v>
      </c>
      <c r="S893" s="119">
        <v>0</v>
      </c>
      <c r="T893" s="119">
        <v>0</v>
      </c>
      <c r="U893" s="119">
        <v>0</v>
      </c>
      <c r="V893" s="119">
        <v>0</v>
      </c>
      <c r="W893" s="119">
        <v>0</v>
      </c>
      <c r="X893" s="119">
        <v>0</v>
      </c>
      <c r="Y893" s="119">
        <v>0</v>
      </c>
      <c r="Z893" s="119">
        <v>0</v>
      </c>
      <c r="AA893" s="119" t="s">
        <v>588</v>
      </c>
      <c r="AB893" s="119" t="s">
        <v>532</v>
      </c>
      <c r="AC893" s="119" t="s">
        <v>56</v>
      </c>
      <c r="AD893" s="119" t="s">
        <v>604</v>
      </c>
      <c r="AE893" s="119" t="s">
        <v>56</v>
      </c>
      <c r="AF893" s="119" t="s">
        <v>56</v>
      </c>
      <c r="AG893" s="119" t="s">
        <v>56</v>
      </c>
      <c r="AH893" s="119" t="s">
        <v>56</v>
      </c>
      <c r="AI893" s="119" t="s">
        <v>56</v>
      </c>
      <c r="AJ893" s="119" t="s">
        <v>56</v>
      </c>
      <c r="AK893" s="119" t="s">
        <v>56</v>
      </c>
      <c r="AL893" s="119" t="s">
        <v>56</v>
      </c>
      <c r="AM893" s="119">
        <v>0</v>
      </c>
      <c r="AN893" s="119">
        <v>3</v>
      </c>
      <c r="AO893" s="119">
        <v>4</v>
      </c>
      <c r="AP893" s="119">
        <v>2</v>
      </c>
      <c r="AQ893" s="119">
        <v>1</v>
      </c>
      <c r="AR893" s="119">
        <v>0</v>
      </c>
      <c r="AS893" s="119">
        <v>0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119">
        <v>0</v>
      </c>
      <c r="AZ893" s="119">
        <v>0</v>
      </c>
      <c r="BA893" s="119">
        <v>0</v>
      </c>
      <c r="BB893" s="119">
        <v>0</v>
      </c>
      <c r="BC893" s="119">
        <v>0</v>
      </c>
      <c r="BD893" s="119">
        <v>0</v>
      </c>
      <c r="BE893" s="119">
        <v>0</v>
      </c>
      <c r="BF893" s="119">
        <v>0</v>
      </c>
      <c r="BG893" s="119">
        <v>0</v>
      </c>
      <c r="BH893" s="119">
        <v>12.7</v>
      </c>
      <c r="BI893" s="119" t="s">
        <v>55</v>
      </c>
      <c r="BJ893" s="119" t="s">
        <v>55</v>
      </c>
      <c r="BK893" s="119" t="s">
        <v>55</v>
      </c>
      <c r="BL893" s="119">
        <v>0</v>
      </c>
      <c r="BM893" s="119" t="s">
        <v>545</v>
      </c>
    </row>
    <row r="894" spans="1:65" s="119" customFormat="1" ht="11.4" x14ac:dyDescent="0.2">
      <c r="A894" s="119" t="s">
        <v>140</v>
      </c>
      <c r="B894" s="119">
        <v>8</v>
      </c>
      <c r="C894" s="119">
        <v>2</v>
      </c>
      <c r="D894" s="119">
        <v>6</v>
      </c>
      <c r="E894" s="119">
        <v>0</v>
      </c>
      <c r="F894" s="119">
        <v>0</v>
      </c>
      <c r="G894" s="119">
        <v>0</v>
      </c>
      <c r="H894" s="119">
        <v>0</v>
      </c>
      <c r="I894" s="119">
        <v>0</v>
      </c>
      <c r="J894" s="119">
        <v>0</v>
      </c>
      <c r="K894" s="119">
        <v>0</v>
      </c>
      <c r="L894" s="119">
        <v>0</v>
      </c>
      <c r="M894" s="119">
        <v>0</v>
      </c>
      <c r="N894" s="119">
        <v>0</v>
      </c>
      <c r="O894" s="119">
        <v>25</v>
      </c>
      <c r="P894" s="119">
        <v>75</v>
      </c>
      <c r="Q894" s="119">
        <v>0</v>
      </c>
      <c r="R894" s="119">
        <v>0</v>
      </c>
      <c r="S894" s="119">
        <v>0</v>
      </c>
      <c r="T894" s="119">
        <v>0</v>
      </c>
      <c r="U894" s="119">
        <v>0</v>
      </c>
      <c r="V894" s="119">
        <v>0</v>
      </c>
      <c r="W894" s="119">
        <v>0</v>
      </c>
      <c r="X894" s="119">
        <v>0</v>
      </c>
      <c r="Y894" s="119">
        <v>0</v>
      </c>
      <c r="Z894" s="119">
        <v>0</v>
      </c>
      <c r="AA894" s="119" t="s">
        <v>170</v>
      </c>
      <c r="AB894" s="119" t="s">
        <v>184</v>
      </c>
      <c r="AC894" s="119" t="s">
        <v>56</v>
      </c>
      <c r="AD894" s="119" t="s">
        <v>56</v>
      </c>
      <c r="AE894" s="119" t="s">
        <v>56</v>
      </c>
      <c r="AF894" s="119" t="s">
        <v>56</v>
      </c>
      <c r="AG894" s="119" t="s">
        <v>56</v>
      </c>
      <c r="AH894" s="119" t="s">
        <v>56</v>
      </c>
      <c r="AI894" s="119" t="s">
        <v>56</v>
      </c>
      <c r="AJ894" s="119" t="s">
        <v>56</v>
      </c>
      <c r="AK894" s="119" t="s">
        <v>56</v>
      </c>
      <c r="AL894" s="119" t="s">
        <v>56</v>
      </c>
      <c r="AM894" s="119">
        <v>0</v>
      </c>
      <c r="AN894" s="119">
        <v>0</v>
      </c>
      <c r="AO894" s="119">
        <v>3</v>
      </c>
      <c r="AP894" s="119">
        <v>4</v>
      </c>
      <c r="AQ894" s="119">
        <v>1</v>
      </c>
      <c r="AR894" s="119">
        <v>0</v>
      </c>
      <c r="AS894" s="119">
        <v>0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119">
        <v>0</v>
      </c>
      <c r="AZ894" s="119">
        <v>0</v>
      </c>
      <c r="BA894" s="119">
        <v>0</v>
      </c>
      <c r="BB894" s="119">
        <v>0</v>
      </c>
      <c r="BC894" s="119">
        <v>0</v>
      </c>
      <c r="BD894" s="119">
        <v>0</v>
      </c>
      <c r="BE894" s="119">
        <v>0</v>
      </c>
      <c r="BF894" s="119">
        <v>0</v>
      </c>
      <c r="BG894" s="119">
        <v>0</v>
      </c>
      <c r="BH894" s="119">
        <v>17</v>
      </c>
      <c r="BI894" s="119" t="s">
        <v>55</v>
      </c>
      <c r="BJ894" s="119" t="s">
        <v>55</v>
      </c>
      <c r="BK894" s="119" t="s">
        <v>55</v>
      </c>
      <c r="BL894" s="119">
        <v>0</v>
      </c>
      <c r="BM894" s="119" t="s">
        <v>544</v>
      </c>
    </row>
    <row r="895" spans="1:65" s="119" customFormat="1" ht="11.4" x14ac:dyDescent="0.2">
      <c r="A895" s="119" t="s">
        <v>140</v>
      </c>
      <c r="B895" s="119">
        <v>7</v>
      </c>
      <c r="C895" s="119">
        <v>3</v>
      </c>
      <c r="D895" s="119">
        <v>3</v>
      </c>
      <c r="E895" s="119">
        <v>0</v>
      </c>
      <c r="F895" s="119">
        <v>1</v>
      </c>
      <c r="G895" s="119">
        <v>0</v>
      </c>
      <c r="H895" s="119">
        <v>0</v>
      </c>
      <c r="I895" s="119">
        <v>0</v>
      </c>
      <c r="J895" s="119">
        <v>0</v>
      </c>
      <c r="K895" s="119">
        <v>0</v>
      </c>
      <c r="L895" s="119">
        <v>0</v>
      </c>
      <c r="M895" s="119">
        <v>0</v>
      </c>
      <c r="N895" s="119">
        <v>0</v>
      </c>
      <c r="O895" s="119">
        <v>42.86</v>
      </c>
      <c r="P895" s="119">
        <v>42.86</v>
      </c>
      <c r="Q895" s="119">
        <v>0</v>
      </c>
      <c r="R895" s="119">
        <v>14.29</v>
      </c>
      <c r="S895" s="119">
        <v>0</v>
      </c>
      <c r="T895" s="119">
        <v>0</v>
      </c>
      <c r="U895" s="119">
        <v>0</v>
      </c>
      <c r="V895" s="119">
        <v>0</v>
      </c>
      <c r="W895" s="119">
        <v>0</v>
      </c>
      <c r="X895" s="119">
        <v>0</v>
      </c>
      <c r="Y895" s="119">
        <v>0</v>
      </c>
      <c r="Z895" s="119">
        <v>0</v>
      </c>
      <c r="AA895" s="119" t="s">
        <v>588</v>
      </c>
      <c r="AB895" s="119" t="s">
        <v>571</v>
      </c>
      <c r="AC895" s="119" t="s">
        <v>56</v>
      </c>
      <c r="AD895" s="119" t="s">
        <v>625</v>
      </c>
      <c r="AE895" s="119" t="s">
        <v>56</v>
      </c>
      <c r="AF895" s="119" t="s">
        <v>56</v>
      </c>
      <c r="AG895" s="119" t="s">
        <v>56</v>
      </c>
      <c r="AH895" s="119" t="s">
        <v>56</v>
      </c>
      <c r="AI895" s="119" t="s">
        <v>56</v>
      </c>
      <c r="AJ895" s="119" t="s">
        <v>56</v>
      </c>
      <c r="AK895" s="119" t="s">
        <v>56</v>
      </c>
      <c r="AL895" s="119" t="s">
        <v>56</v>
      </c>
      <c r="AM895" s="119">
        <v>0</v>
      </c>
      <c r="AN895" s="119">
        <v>4</v>
      </c>
      <c r="AO895" s="119">
        <v>1</v>
      </c>
      <c r="AP895" s="119">
        <v>2</v>
      </c>
      <c r="AQ895" s="119">
        <v>0</v>
      </c>
      <c r="AR895" s="119">
        <v>0</v>
      </c>
      <c r="AS895" s="119">
        <v>0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119">
        <v>0</v>
      </c>
      <c r="AZ895" s="119">
        <v>0</v>
      </c>
      <c r="BA895" s="119">
        <v>0</v>
      </c>
      <c r="BB895" s="119">
        <v>0</v>
      </c>
      <c r="BC895" s="119">
        <v>0</v>
      </c>
      <c r="BD895" s="119">
        <v>0</v>
      </c>
      <c r="BE895" s="119">
        <v>0</v>
      </c>
      <c r="BF895" s="119">
        <v>0</v>
      </c>
      <c r="BG895" s="119">
        <v>0</v>
      </c>
      <c r="BH895" s="119">
        <v>11.2</v>
      </c>
      <c r="BI895" s="119" t="s">
        <v>55</v>
      </c>
      <c r="BJ895" s="119" t="s">
        <v>55</v>
      </c>
      <c r="BK895" s="119" t="s">
        <v>55</v>
      </c>
      <c r="BL895" s="119">
        <v>0</v>
      </c>
      <c r="BM895" s="119" t="s">
        <v>545</v>
      </c>
    </row>
    <row r="896" spans="1:65" s="119" customFormat="1" ht="11.4" x14ac:dyDescent="0.2">
      <c r="A896" s="119" t="s">
        <v>141</v>
      </c>
      <c r="B896" s="119">
        <v>8</v>
      </c>
      <c r="C896" s="119">
        <v>1</v>
      </c>
      <c r="D896" s="119">
        <v>7</v>
      </c>
      <c r="E896" s="119">
        <v>0</v>
      </c>
      <c r="F896" s="119">
        <v>0</v>
      </c>
      <c r="G896" s="119">
        <v>0</v>
      </c>
      <c r="H896" s="119">
        <v>0</v>
      </c>
      <c r="I896" s="119">
        <v>0</v>
      </c>
      <c r="J896" s="119">
        <v>0</v>
      </c>
      <c r="K896" s="119">
        <v>0</v>
      </c>
      <c r="L896" s="119">
        <v>0</v>
      </c>
      <c r="M896" s="119">
        <v>0</v>
      </c>
      <c r="N896" s="119">
        <v>0</v>
      </c>
      <c r="O896" s="119">
        <v>12.5</v>
      </c>
      <c r="P896" s="119">
        <v>87.5</v>
      </c>
      <c r="Q896" s="119">
        <v>0</v>
      </c>
      <c r="R896" s="119">
        <v>0</v>
      </c>
      <c r="S896" s="119">
        <v>0</v>
      </c>
      <c r="T896" s="119">
        <v>0</v>
      </c>
      <c r="U896" s="119">
        <v>0</v>
      </c>
      <c r="V896" s="119">
        <v>0</v>
      </c>
      <c r="W896" s="119">
        <v>0</v>
      </c>
      <c r="X896" s="119">
        <v>0</v>
      </c>
      <c r="Y896" s="119">
        <v>0</v>
      </c>
      <c r="Z896" s="119">
        <v>0</v>
      </c>
      <c r="AA896" s="119" t="s">
        <v>496</v>
      </c>
      <c r="AB896" s="119" t="s">
        <v>177</v>
      </c>
      <c r="AC896" s="119" t="s">
        <v>56</v>
      </c>
      <c r="AD896" s="119" t="s">
        <v>56</v>
      </c>
      <c r="AE896" s="119" t="s">
        <v>56</v>
      </c>
      <c r="AF896" s="119" t="s">
        <v>56</v>
      </c>
      <c r="AG896" s="119" t="s">
        <v>56</v>
      </c>
      <c r="AH896" s="119" t="s">
        <v>56</v>
      </c>
      <c r="AI896" s="119" t="s">
        <v>56</v>
      </c>
      <c r="AJ896" s="119" t="s">
        <v>56</v>
      </c>
      <c r="AK896" s="119" t="s">
        <v>56</v>
      </c>
      <c r="AL896" s="119" t="s">
        <v>56</v>
      </c>
      <c r="AM896" s="119">
        <v>0</v>
      </c>
      <c r="AN896" s="119">
        <v>0</v>
      </c>
      <c r="AO896" s="119">
        <v>2</v>
      </c>
      <c r="AP896" s="119">
        <v>4</v>
      </c>
      <c r="AQ896" s="119">
        <v>2</v>
      </c>
      <c r="AR896" s="119">
        <v>0</v>
      </c>
      <c r="AS896" s="119">
        <v>0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119">
        <v>0</v>
      </c>
      <c r="AZ896" s="119">
        <v>0</v>
      </c>
      <c r="BA896" s="119">
        <v>0</v>
      </c>
      <c r="BB896" s="119">
        <v>0</v>
      </c>
      <c r="BC896" s="119">
        <v>0</v>
      </c>
      <c r="BD896" s="119">
        <v>0</v>
      </c>
      <c r="BE896" s="119">
        <v>0</v>
      </c>
      <c r="BF896" s="119">
        <v>0</v>
      </c>
      <c r="BG896" s="119">
        <v>0</v>
      </c>
      <c r="BH896" s="119">
        <v>17</v>
      </c>
      <c r="BI896" s="119" t="s">
        <v>55</v>
      </c>
      <c r="BJ896" s="119" t="s">
        <v>55</v>
      </c>
      <c r="BK896" s="119" t="s">
        <v>55</v>
      </c>
      <c r="BL896" s="119">
        <v>0</v>
      </c>
      <c r="BM896" s="119" t="s">
        <v>544</v>
      </c>
    </row>
    <row r="897" spans="1:65" s="119" customFormat="1" ht="11.4" x14ac:dyDescent="0.2">
      <c r="A897" s="119" t="s">
        <v>141</v>
      </c>
      <c r="B897" s="119">
        <v>9</v>
      </c>
      <c r="C897" s="119">
        <v>1</v>
      </c>
      <c r="D897" s="119">
        <v>7</v>
      </c>
      <c r="E897" s="119">
        <v>0</v>
      </c>
      <c r="F897" s="119">
        <v>1</v>
      </c>
      <c r="G897" s="119">
        <v>0</v>
      </c>
      <c r="H897" s="119">
        <v>0</v>
      </c>
      <c r="I897" s="119">
        <v>0</v>
      </c>
      <c r="J897" s="119">
        <v>0</v>
      </c>
      <c r="K897" s="119">
        <v>0</v>
      </c>
      <c r="L897" s="119">
        <v>0</v>
      </c>
      <c r="M897" s="119">
        <v>0</v>
      </c>
      <c r="N897" s="119">
        <v>0</v>
      </c>
      <c r="O897" s="119">
        <v>11.11</v>
      </c>
      <c r="P897" s="119">
        <v>77.78</v>
      </c>
      <c r="Q897" s="119">
        <v>0</v>
      </c>
      <c r="R897" s="119">
        <v>11.11</v>
      </c>
      <c r="S897" s="119">
        <v>0</v>
      </c>
      <c r="T897" s="119">
        <v>0</v>
      </c>
      <c r="U897" s="119">
        <v>0</v>
      </c>
      <c r="V897" s="119">
        <v>0</v>
      </c>
      <c r="W897" s="119">
        <v>0</v>
      </c>
      <c r="X897" s="119">
        <v>0</v>
      </c>
      <c r="Y897" s="119">
        <v>0</v>
      </c>
      <c r="Z897" s="119">
        <v>0</v>
      </c>
      <c r="AA897" s="119" t="s">
        <v>547</v>
      </c>
      <c r="AB897" s="119" t="s">
        <v>519</v>
      </c>
      <c r="AC897" s="119" t="s">
        <v>56</v>
      </c>
      <c r="AD897" s="119" t="s">
        <v>519</v>
      </c>
      <c r="AE897" s="119" t="s">
        <v>56</v>
      </c>
      <c r="AF897" s="119" t="s">
        <v>56</v>
      </c>
      <c r="AG897" s="119" t="s">
        <v>56</v>
      </c>
      <c r="AH897" s="119" t="s">
        <v>56</v>
      </c>
      <c r="AI897" s="119" t="s">
        <v>56</v>
      </c>
      <c r="AJ897" s="119" t="s">
        <v>56</v>
      </c>
      <c r="AK897" s="119" t="s">
        <v>56</v>
      </c>
      <c r="AL897" s="119" t="s">
        <v>56</v>
      </c>
      <c r="AM897" s="119">
        <v>0</v>
      </c>
      <c r="AN897" s="119">
        <v>1</v>
      </c>
      <c r="AO897" s="119">
        <v>2</v>
      </c>
      <c r="AP897" s="119">
        <v>3</v>
      </c>
      <c r="AQ897" s="119">
        <v>2</v>
      </c>
      <c r="AR897" s="119">
        <v>0</v>
      </c>
      <c r="AS897" s="119">
        <v>1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119">
        <v>0</v>
      </c>
      <c r="AZ897" s="119">
        <v>0</v>
      </c>
      <c r="BA897" s="119">
        <v>0</v>
      </c>
      <c r="BB897" s="119">
        <v>0</v>
      </c>
      <c r="BC897" s="119">
        <v>0</v>
      </c>
      <c r="BD897" s="119">
        <v>0</v>
      </c>
      <c r="BE897" s="119">
        <v>0</v>
      </c>
      <c r="BF897" s="119">
        <v>0</v>
      </c>
      <c r="BG897" s="119">
        <v>0</v>
      </c>
      <c r="BH897" s="119">
        <v>17.5</v>
      </c>
      <c r="BI897" s="119" t="s">
        <v>55</v>
      </c>
      <c r="BJ897" s="119" t="s">
        <v>55</v>
      </c>
      <c r="BK897" s="119" t="s">
        <v>55</v>
      </c>
      <c r="BL897" s="119">
        <v>0</v>
      </c>
      <c r="BM897" s="119" t="s">
        <v>545</v>
      </c>
    </row>
    <row r="898" spans="1:65" s="119" customFormat="1" ht="11.4" x14ac:dyDescent="0.2">
      <c r="A898" s="119" t="s">
        <v>143</v>
      </c>
      <c r="B898" s="119">
        <v>10</v>
      </c>
      <c r="C898" s="119">
        <v>0</v>
      </c>
      <c r="D898" s="119">
        <v>10</v>
      </c>
      <c r="E898" s="119">
        <v>0</v>
      </c>
      <c r="F898" s="119">
        <v>0</v>
      </c>
      <c r="G898" s="119">
        <v>0</v>
      </c>
      <c r="H898" s="119">
        <v>0</v>
      </c>
      <c r="I898" s="119">
        <v>0</v>
      </c>
      <c r="J898" s="119">
        <v>0</v>
      </c>
      <c r="K898" s="119">
        <v>0</v>
      </c>
      <c r="L898" s="119">
        <v>0</v>
      </c>
      <c r="M898" s="119">
        <v>0</v>
      </c>
      <c r="N898" s="119">
        <v>0</v>
      </c>
      <c r="O898" s="119">
        <v>0</v>
      </c>
      <c r="P898" s="119">
        <v>100</v>
      </c>
      <c r="Q898" s="119">
        <v>0</v>
      </c>
      <c r="R898" s="119">
        <v>0</v>
      </c>
      <c r="S898" s="119">
        <v>0</v>
      </c>
      <c r="T898" s="119">
        <v>0</v>
      </c>
      <c r="U898" s="119">
        <v>0</v>
      </c>
      <c r="V898" s="119">
        <v>0</v>
      </c>
      <c r="W898" s="119">
        <v>0</v>
      </c>
      <c r="X898" s="119">
        <v>0</v>
      </c>
      <c r="Y898" s="119">
        <v>0</v>
      </c>
      <c r="Z898" s="119">
        <v>0</v>
      </c>
      <c r="AA898" s="119" t="s">
        <v>56</v>
      </c>
      <c r="AB898" s="119" t="s">
        <v>571</v>
      </c>
      <c r="AC898" s="119" t="s">
        <v>56</v>
      </c>
      <c r="AD898" s="119" t="s">
        <v>56</v>
      </c>
      <c r="AE898" s="119" t="s">
        <v>56</v>
      </c>
      <c r="AF898" s="119" t="s">
        <v>56</v>
      </c>
      <c r="AG898" s="119" t="s">
        <v>56</v>
      </c>
      <c r="AH898" s="119" t="s">
        <v>56</v>
      </c>
      <c r="AI898" s="119" t="s">
        <v>56</v>
      </c>
      <c r="AJ898" s="119" t="s">
        <v>56</v>
      </c>
      <c r="AK898" s="119" t="s">
        <v>56</v>
      </c>
      <c r="AL898" s="119" t="s">
        <v>56</v>
      </c>
      <c r="AM898" s="119">
        <v>0</v>
      </c>
      <c r="AN898" s="119">
        <v>2</v>
      </c>
      <c r="AO898" s="119">
        <v>1</v>
      </c>
      <c r="AP898" s="119">
        <v>5</v>
      </c>
      <c r="AQ898" s="119">
        <v>1</v>
      </c>
      <c r="AR898" s="119">
        <v>1</v>
      </c>
      <c r="AS898" s="119">
        <v>0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119">
        <v>0</v>
      </c>
      <c r="AZ898" s="119">
        <v>0</v>
      </c>
      <c r="BA898" s="119">
        <v>0</v>
      </c>
      <c r="BB898" s="119">
        <v>0</v>
      </c>
      <c r="BC898" s="119">
        <v>0</v>
      </c>
      <c r="BD898" s="119">
        <v>0</v>
      </c>
      <c r="BE898" s="119">
        <v>0</v>
      </c>
      <c r="BF898" s="119">
        <v>0</v>
      </c>
      <c r="BG898" s="119">
        <v>0</v>
      </c>
      <c r="BH898" s="119">
        <v>16.899999999999999</v>
      </c>
      <c r="BI898" s="119" t="s">
        <v>55</v>
      </c>
      <c r="BJ898" s="119" t="s">
        <v>55</v>
      </c>
      <c r="BK898" s="119" t="s">
        <v>55</v>
      </c>
      <c r="BL898" s="119">
        <v>0</v>
      </c>
      <c r="BM898" s="119" t="s">
        <v>544</v>
      </c>
    </row>
    <row r="899" spans="1:65" s="119" customFormat="1" ht="11.4" x14ac:dyDescent="0.2">
      <c r="A899" s="119" t="s">
        <v>143</v>
      </c>
      <c r="B899" s="119">
        <v>5</v>
      </c>
      <c r="C899" s="119">
        <v>0</v>
      </c>
      <c r="D899" s="119">
        <v>5</v>
      </c>
      <c r="E899" s="119">
        <v>0</v>
      </c>
      <c r="F899" s="119">
        <v>0</v>
      </c>
      <c r="G899" s="119">
        <v>0</v>
      </c>
      <c r="H899" s="119">
        <v>0</v>
      </c>
      <c r="I899" s="119">
        <v>0</v>
      </c>
      <c r="J899" s="119">
        <v>0</v>
      </c>
      <c r="K899" s="119">
        <v>0</v>
      </c>
      <c r="L899" s="119">
        <v>0</v>
      </c>
      <c r="M899" s="119">
        <v>0</v>
      </c>
      <c r="N899" s="119">
        <v>0</v>
      </c>
      <c r="O899" s="119">
        <v>0</v>
      </c>
      <c r="P899" s="119">
        <v>100</v>
      </c>
      <c r="Q899" s="119">
        <v>0</v>
      </c>
      <c r="R899" s="119">
        <v>0</v>
      </c>
      <c r="S899" s="119">
        <v>0</v>
      </c>
      <c r="T899" s="119">
        <v>0</v>
      </c>
      <c r="U899" s="119">
        <v>0</v>
      </c>
      <c r="V899" s="119">
        <v>0</v>
      </c>
      <c r="W899" s="119">
        <v>0</v>
      </c>
      <c r="X899" s="119">
        <v>0</v>
      </c>
      <c r="Y899" s="119">
        <v>0</v>
      </c>
      <c r="Z899" s="119">
        <v>0</v>
      </c>
      <c r="AA899" s="119" t="s">
        <v>56</v>
      </c>
      <c r="AB899" s="119" t="s">
        <v>634</v>
      </c>
      <c r="AC899" s="119" t="s">
        <v>56</v>
      </c>
      <c r="AD899" s="119" t="s">
        <v>56</v>
      </c>
      <c r="AE899" s="119" t="s">
        <v>56</v>
      </c>
      <c r="AF899" s="119" t="s">
        <v>56</v>
      </c>
      <c r="AG899" s="119" t="s">
        <v>56</v>
      </c>
      <c r="AH899" s="119" t="s">
        <v>56</v>
      </c>
      <c r="AI899" s="119" t="s">
        <v>56</v>
      </c>
      <c r="AJ899" s="119" t="s">
        <v>56</v>
      </c>
      <c r="AK899" s="119" t="s">
        <v>56</v>
      </c>
      <c r="AL899" s="119" t="s">
        <v>56</v>
      </c>
      <c r="AM899" s="119">
        <v>0</v>
      </c>
      <c r="AN899" s="119">
        <v>0</v>
      </c>
      <c r="AO899" s="119">
        <v>5</v>
      </c>
      <c r="AP899" s="119">
        <v>0</v>
      </c>
      <c r="AQ899" s="119">
        <v>0</v>
      </c>
      <c r="AR899" s="119">
        <v>0</v>
      </c>
      <c r="AS899" s="119">
        <v>0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119">
        <v>0</v>
      </c>
      <c r="AZ899" s="119">
        <v>0</v>
      </c>
      <c r="BA899" s="119">
        <v>0</v>
      </c>
      <c r="BB899" s="119">
        <v>0</v>
      </c>
      <c r="BC899" s="119">
        <v>0</v>
      </c>
      <c r="BD899" s="119">
        <v>0</v>
      </c>
      <c r="BE899" s="119">
        <v>0</v>
      </c>
      <c r="BF899" s="119">
        <v>0</v>
      </c>
      <c r="BG899" s="119">
        <v>0</v>
      </c>
      <c r="BH899" s="119">
        <v>10.9</v>
      </c>
      <c r="BI899" s="119" t="s">
        <v>55</v>
      </c>
      <c r="BJ899" s="119" t="s">
        <v>55</v>
      </c>
      <c r="BK899" s="119" t="s">
        <v>55</v>
      </c>
      <c r="BL899" s="119">
        <v>0</v>
      </c>
      <c r="BM899" s="119" t="s">
        <v>545</v>
      </c>
    </row>
    <row r="900" spans="1:65" s="119" customFormat="1" ht="11.4" x14ac:dyDescent="0.2">
      <c r="A900" s="119" t="s">
        <v>144</v>
      </c>
      <c r="B900" s="119">
        <v>8</v>
      </c>
      <c r="C900" s="119">
        <v>0</v>
      </c>
      <c r="D900" s="119">
        <v>8</v>
      </c>
      <c r="E900" s="119">
        <v>0</v>
      </c>
      <c r="F900" s="119">
        <v>0</v>
      </c>
      <c r="G900" s="119">
        <v>0</v>
      </c>
      <c r="H900" s="119">
        <v>0</v>
      </c>
      <c r="I900" s="119">
        <v>0</v>
      </c>
      <c r="J900" s="119">
        <v>0</v>
      </c>
      <c r="K900" s="119">
        <v>0</v>
      </c>
      <c r="L900" s="119">
        <v>0</v>
      </c>
      <c r="M900" s="119">
        <v>0</v>
      </c>
      <c r="N900" s="119">
        <v>0</v>
      </c>
      <c r="O900" s="119">
        <v>0</v>
      </c>
      <c r="P900" s="119">
        <v>100</v>
      </c>
      <c r="Q900" s="119">
        <v>0</v>
      </c>
      <c r="R900" s="119">
        <v>0</v>
      </c>
      <c r="S900" s="119">
        <v>0</v>
      </c>
      <c r="T900" s="119">
        <v>0</v>
      </c>
      <c r="U900" s="119">
        <v>0</v>
      </c>
      <c r="V900" s="119">
        <v>0</v>
      </c>
      <c r="W900" s="119">
        <v>0</v>
      </c>
      <c r="X900" s="119">
        <v>0</v>
      </c>
      <c r="Y900" s="119">
        <v>0</v>
      </c>
      <c r="Z900" s="119">
        <v>0</v>
      </c>
      <c r="AA900" s="119" t="s">
        <v>56</v>
      </c>
      <c r="AB900" s="119" t="s">
        <v>506</v>
      </c>
      <c r="AC900" s="119" t="s">
        <v>56</v>
      </c>
      <c r="AD900" s="119" t="s">
        <v>56</v>
      </c>
      <c r="AE900" s="119" t="s">
        <v>56</v>
      </c>
      <c r="AF900" s="119" t="s">
        <v>56</v>
      </c>
      <c r="AG900" s="119" t="s">
        <v>56</v>
      </c>
      <c r="AH900" s="119" t="s">
        <v>56</v>
      </c>
      <c r="AI900" s="119" t="s">
        <v>56</v>
      </c>
      <c r="AJ900" s="119" t="s">
        <v>56</v>
      </c>
      <c r="AK900" s="119" t="s">
        <v>56</v>
      </c>
      <c r="AL900" s="119" t="s">
        <v>56</v>
      </c>
      <c r="AM900" s="119">
        <v>0</v>
      </c>
      <c r="AN900" s="119">
        <v>1</v>
      </c>
      <c r="AO900" s="119">
        <v>4</v>
      </c>
      <c r="AP900" s="119">
        <v>3</v>
      </c>
      <c r="AQ900" s="119">
        <v>0</v>
      </c>
      <c r="AR900" s="119">
        <v>0</v>
      </c>
      <c r="AS900" s="119">
        <v>0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119">
        <v>0</v>
      </c>
      <c r="AZ900" s="119">
        <v>0</v>
      </c>
      <c r="BA900" s="119">
        <v>0</v>
      </c>
      <c r="BB900" s="119">
        <v>0</v>
      </c>
      <c r="BC900" s="119">
        <v>0</v>
      </c>
      <c r="BD900" s="119">
        <v>0</v>
      </c>
      <c r="BE900" s="119">
        <v>0</v>
      </c>
      <c r="BF900" s="119">
        <v>0</v>
      </c>
      <c r="BG900" s="119">
        <v>0</v>
      </c>
      <c r="BH900" s="119">
        <v>13.7</v>
      </c>
      <c r="BI900" s="119" t="s">
        <v>55</v>
      </c>
      <c r="BJ900" s="119" t="s">
        <v>55</v>
      </c>
      <c r="BK900" s="119" t="s">
        <v>55</v>
      </c>
      <c r="BL900" s="119">
        <v>0</v>
      </c>
      <c r="BM900" s="119" t="s">
        <v>544</v>
      </c>
    </row>
    <row r="901" spans="1:65" s="119" customFormat="1" ht="11.4" x14ac:dyDescent="0.2">
      <c r="A901" s="119" t="s">
        <v>144</v>
      </c>
      <c r="B901" s="119">
        <v>5</v>
      </c>
      <c r="C901" s="119">
        <v>0</v>
      </c>
      <c r="D901" s="119">
        <v>4</v>
      </c>
      <c r="E901" s="119">
        <v>0</v>
      </c>
      <c r="F901" s="119">
        <v>1</v>
      </c>
      <c r="G901" s="119">
        <v>0</v>
      </c>
      <c r="H901" s="119">
        <v>0</v>
      </c>
      <c r="I901" s="119">
        <v>0</v>
      </c>
      <c r="J901" s="119">
        <v>0</v>
      </c>
      <c r="K901" s="119">
        <v>0</v>
      </c>
      <c r="L901" s="119">
        <v>0</v>
      </c>
      <c r="M901" s="119">
        <v>0</v>
      </c>
      <c r="N901" s="119">
        <v>0</v>
      </c>
      <c r="O901" s="119">
        <v>0</v>
      </c>
      <c r="P901" s="119">
        <v>80</v>
      </c>
      <c r="Q901" s="119">
        <v>0</v>
      </c>
      <c r="R901" s="119">
        <v>20</v>
      </c>
      <c r="S901" s="119">
        <v>0</v>
      </c>
      <c r="T901" s="119">
        <v>0</v>
      </c>
      <c r="U901" s="119">
        <v>0</v>
      </c>
      <c r="V901" s="119">
        <v>0</v>
      </c>
      <c r="W901" s="119">
        <v>0</v>
      </c>
      <c r="X901" s="119">
        <v>0</v>
      </c>
      <c r="Y901" s="119">
        <v>0</v>
      </c>
      <c r="Z901" s="119">
        <v>0</v>
      </c>
      <c r="AA901" s="119" t="s">
        <v>56</v>
      </c>
      <c r="AB901" s="119" t="s">
        <v>496</v>
      </c>
      <c r="AC901" s="119" t="s">
        <v>56</v>
      </c>
      <c r="AD901" s="119" t="s">
        <v>590</v>
      </c>
      <c r="AE901" s="119" t="s">
        <v>56</v>
      </c>
      <c r="AF901" s="119" t="s">
        <v>56</v>
      </c>
      <c r="AG901" s="119" t="s">
        <v>56</v>
      </c>
      <c r="AH901" s="119" t="s">
        <v>56</v>
      </c>
      <c r="AI901" s="119" t="s">
        <v>56</v>
      </c>
      <c r="AJ901" s="119" t="s">
        <v>56</v>
      </c>
      <c r="AK901" s="119" t="s">
        <v>56</v>
      </c>
      <c r="AL901" s="119" t="s">
        <v>56</v>
      </c>
      <c r="AM901" s="119">
        <v>0</v>
      </c>
      <c r="AN901" s="119">
        <v>1</v>
      </c>
      <c r="AO901" s="119">
        <v>3</v>
      </c>
      <c r="AP901" s="119">
        <v>0</v>
      </c>
      <c r="AQ901" s="119">
        <v>1</v>
      </c>
      <c r="AR901" s="119">
        <v>0</v>
      </c>
      <c r="AS901" s="119">
        <v>0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119">
        <v>0</v>
      </c>
      <c r="AZ901" s="119">
        <v>0</v>
      </c>
      <c r="BA901" s="119">
        <v>0</v>
      </c>
      <c r="BB901" s="119">
        <v>0</v>
      </c>
      <c r="BC901" s="119">
        <v>0</v>
      </c>
      <c r="BD901" s="119">
        <v>0</v>
      </c>
      <c r="BE901" s="119">
        <v>0</v>
      </c>
      <c r="BF901" s="119">
        <v>0</v>
      </c>
      <c r="BG901" s="119">
        <v>0</v>
      </c>
      <c r="BH901" s="119">
        <v>13.8</v>
      </c>
      <c r="BI901" s="119" t="s">
        <v>55</v>
      </c>
      <c r="BJ901" s="119" t="s">
        <v>55</v>
      </c>
      <c r="BK901" s="119" t="s">
        <v>55</v>
      </c>
      <c r="BL901" s="119">
        <v>0</v>
      </c>
      <c r="BM901" s="119" t="s">
        <v>545</v>
      </c>
    </row>
    <row r="902" spans="1:65" s="119" customFormat="1" ht="11.4" x14ac:dyDescent="0.2">
      <c r="A902" s="119" t="s">
        <v>145</v>
      </c>
      <c r="B902" s="119">
        <v>6</v>
      </c>
      <c r="C902" s="119">
        <v>2</v>
      </c>
      <c r="D902" s="119">
        <v>4</v>
      </c>
      <c r="E902" s="119">
        <v>0</v>
      </c>
      <c r="F902" s="119">
        <v>0</v>
      </c>
      <c r="G902" s="119">
        <v>0</v>
      </c>
      <c r="H902" s="119">
        <v>0</v>
      </c>
      <c r="I902" s="119">
        <v>0</v>
      </c>
      <c r="J902" s="119">
        <v>0</v>
      </c>
      <c r="K902" s="119">
        <v>0</v>
      </c>
      <c r="L902" s="119">
        <v>0</v>
      </c>
      <c r="M902" s="119">
        <v>0</v>
      </c>
      <c r="N902" s="119">
        <v>0</v>
      </c>
      <c r="O902" s="119">
        <v>33.33</v>
      </c>
      <c r="P902" s="119">
        <v>66.67</v>
      </c>
      <c r="Q902" s="119">
        <v>0</v>
      </c>
      <c r="R902" s="119">
        <v>0</v>
      </c>
      <c r="S902" s="119">
        <v>0</v>
      </c>
      <c r="T902" s="119">
        <v>0</v>
      </c>
      <c r="U902" s="119">
        <v>0</v>
      </c>
      <c r="V902" s="119">
        <v>0</v>
      </c>
      <c r="W902" s="119">
        <v>0</v>
      </c>
      <c r="X902" s="119">
        <v>0</v>
      </c>
      <c r="Y902" s="119">
        <v>0</v>
      </c>
      <c r="Z902" s="119">
        <v>0</v>
      </c>
      <c r="AA902" s="119" t="s">
        <v>170</v>
      </c>
      <c r="AB902" s="119" t="s">
        <v>569</v>
      </c>
      <c r="AC902" s="119" t="s">
        <v>56</v>
      </c>
      <c r="AD902" s="119" t="s">
        <v>56</v>
      </c>
      <c r="AE902" s="119" t="s">
        <v>56</v>
      </c>
      <c r="AF902" s="119" t="s">
        <v>56</v>
      </c>
      <c r="AG902" s="119" t="s">
        <v>56</v>
      </c>
      <c r="AH902" s="119" t="s">
        <v>56</v>
      </c>
      <c r="AI902" s="119" t="s">
        <v>56</v>
      </c>
      <c r="AJ902" s="119" t="s">
        <v>56</v>
      </c>
      <c r="AK902" s="119" t="s">
        <v>56</v>
      </c>
      <c r="AL902" s="119" t="s">
        <v>56</v>
      </c>
      <c r="AM902" s="119">
        <v>0</v>
      </c>
      <c r="AN902" s="119">
        <v>0</v>
      </c>
      <c r="AO902" s="119">
        <v>4</v>
      </c>
      <c r="AP902" s="119">
        <v>0</v>
      </c>
      <c r="AQ902" s="119">
        <v>2</v>
      </c>
      <c r="AR902" s="119">
        <v>0</v>
      </c>
      <c r="AS902" s="119">
        <v>0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119">
        <v>0</v>
      </c>
      <c r="AZ902" s="119">
        <v>0</v>
      </c>
      <c r="BA902" s="119">
        <v>0</v>
      </c>
      <c r="BB902" s="119">
        <v>0</v>
      </c>
      <c r="BC902" s="119">
        <v>0</v>
      </c>
      <c r="BD902" s="119">
        <v>0</v>
      </c>
      <c r="BE902" s="119">
        <v>0</v>
      </c>
      <c r="BF902" s="119">
        <v>0</v>
      </c>
      <c r="BG902" s="119">
        <v>0</v>
      </c>
      <c r="BH902" s="119">
        <v>15.3</v>
      </c>
      <c r="BI902" s="119" t="s">
        <v>55</v>
      </c>
      <c r="BJ902" s="119" t="s">
        <v>55</v>
      </c>
      <c r="BK902" s="119" t="s">
        <v>55</v>
      </c>
      <c r="BL902" s="119">
        <v>0</v>
      </c>
      <c r="BM902" s="119" t="s">
        <v>544</v>
      </c>
    </row>
    <row r="903" spans="1:65" s="119" customFormat="1" ht="11.4" x14ac:dyDescent="0.2">
      <c r="A903" s="119" t="s">
        <v>145</v>
      </c>
      <c r="B903" s="119">
        <v>5</v>
      </c>
      <c r="C903" s="119">
        <v>2</v>
      </c>
      <c r="D903" s="119">
        <v>3</v>
      </c>
      <c r="E903" s="119">
        <v>0</v>
      </c>
      <c r="F903" s="119">
        <v>0</v>
      </c>
      <c r="G903" s="119">
        <v>0</v>
      </c>
      <c r="H903" s="119">
        <v>0</v>
      </c>
      <c r="I903" s="119">
        <v>0</v>
      </c>
      <c r="J903" s="119">
        <v>0</v>
      </c>
      <c r="K903" s="119">
        <v>0</v>
      </c>
      <c r="L903" s="119">
        <v>0</v>
      </c>
      <c r="M903" s="119">
        <v>0</v>
      </c>
      <c r="N903" s="119">
        <v>0</v>
      </c>
      <c r="O903" s="119">
        <v>40</v>
      </c>
      <c r="P903" s="119">
        <v>60</v>
      </c>
      <c r="Q903" s="119">
        <v>0</v>
      </c>
      <c r="R903" s="119">
        <v>0</v>
      </c>
      <c r="S903" s="119">
        <v>0</v>
      </c>
      <c r="T903" s="119">
        <v>0</v>
      </c>
      <c r="U903" s="119">
        <v>0</v>
      </c>
      <c r="V903" s="119">
        <v>0</v>
      </c>
      <c r="W903" s="119">
        <v>0</v>
      </c>
      <c r="X903" s="119">
        <v>0</v>
      </c>
      <c r="Y903" s="119">
        <v>0</v>
      </c>
      <c r="Z903" s="119">
        <v>0</v>
      </c>
      <c r="AA903" s="119" t="s">
        <v>570</v>
      </c>
      <c r="AB903" s="119" t="s">
        <v>519</v>
      </c>
      <c r="AC903" s="119" t="s">
        <v>56</v>
      </c>
      <c r="AD903" s="119" t="s">
        <v>56</v>
      </c>
      <c r="AE903" s="119" t="s">
        <v>56</v>
      </c>
      <c r="AF903" s="119" t="s">
        <v>56</v>
      </c>
      <c r="AG903" s="119" t="s">
        <v>56</v>
      </c>
      <c r="AH903" s="119" t="s">
        <v>56</v>
      </c>
      <c r="AI903" s="119" t="s">
        <v>56</v>
      </c>
      <c r="AJ903" s="119" t="s">
        <v>56</v>
      </c>
      <c r="AK903" s="119" t="s">
        <v>56</v>
      </c>
      <c r="AL903" s="119" t="s">
        <v>56</v>
      </c>
      <c r="AM903" s="119">
        <v>0</v>
      </c>
      <c r="AN903" s="119">
        <v>2</v>
      </c>
      <c r="AO903" s="119">
        <v>1</v>
      </c>
      <c r="AP903" s="119">
        <v>1</v>
      </c>
      <c r="AQ903" s="119">
        <v>1</v>
      </c>
      <c r="AR903" s="119">
        <v>0</v>
      </c>
      <c r="AS903" s="119">
        <v>0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119">
        <v>0</v>
      </c>
      <c r="AZ903" s="119">
        <v>0</v>
      </c>
      <c r="BA903" s="119">
        <v>0</v>
      </c>
      <c r="BB903" s="119">
        <v>0</v>
      </c>
      <c r="BC903" s="119">
        <v>0</v>
      </c>
      <c r="BD903" s="119">
        <v>0</v>
      </c>
      <c r="BE903" s="119">
        <v>0</v>
      </c>
      <c r="BF903" s="119">
        <v>0</v>
      </c>
      <c r="BG903" s="119">
        <v>0</v>
      </c>
      <c r="BH903" s="119">
        <v>14</v>
      </c>
      <c r="BI903" s="119" t="s">
        <v>55</v>
      </c>
      <c r="BJ903" s="119" t="s">
        <v>55</v>
      </c>
      <c r="BK903" s="119" t="s">
        <v>55</v>
      </c>
      <c r="BL903" s="119">
        <v>0</v>
      </c>
      <c r="BM903" s="119" t="s">
        <v>545</v>
      </c>
    </row>
    <row r="904" spans="1:65" s="119" customFormat="1" ht="11.4" x14ac:dyDescent="0.2">
      <c r="A904" s="119" t="s">
        <v>146</v>
      </c>
      <c r="B904" s="119">
        <v>7</v>
      </c>
      <c r="C904" s="119">
        <v>2</v>
      </c>
      <c r="D904" s="119">
        <v>3</v>
      </c>
      <c r="E904" s="119">
        <v>0</v>
      </c>
      <c r="F904" s="119">
        <v>1</v>
      </c>
      <c r="G904" s="119">
        <v>0</v>
      </c>
      <c r="H904" s="119">
        <v>1</v>
      </c>
      <c r="I904" s="119">
        <v>0</v>
      </c>
      <c r="J904" s="119">
        <v>0</v>
      </c>
      <c r="K904" s="119">
        <v>0</v>
      </c>
      <c r="L904" s="119">
        <v>0</v>
      </c>
      <c r="M904" s="119">
        <v>0</v>
      </c>
      <c r="N904" s="119">
        <v>0</v>
      </c>
      <c r="O904" s="119">
        <v>28.57</v>
      </c>
      <c r="P904" s="119">
        <v>42.86</v>
      </c>
      <c r="Q904" s="119">
        <v>0</v>
      </c>
      <c r="R904" s="119">
        <v>14.29</v>
      </c>
      <c r="S904" s="119">
        <v>0</v>
      </c>
      <c r="T904" s="119">
        <v>14.29</v>
      </c>
      <c r="U904" s="119">
        <v>0</v>
      </c>
      <c r="V904" s="119">
        <v>0</v>
      </c>
      <c r="W904" s="119">
        <v>0</v>
      </c>
      <c r="X904" s="119">
        <v>0</v>
      </c>
      <c r="Y904" s="119">
        <v>0</v>
      </c>
      <c r="Z904" s="119">
        <v>0</v>
      </c>
      <c r="AA904" s="119" t="s">
        <v>180</v>
      </c>
      <c r="AB904" s="119" t="s">
        <v>498</v>
      </c>
      <c r="AC904" s="119" t="s">
        <v>56</v>
      </c>
      <c r="AD904" s="119" t="s">
        <v>495</v>
      </c>
      <c r="AE904" s="119" t="s">
        <v>56</v>
      </c>
      <c r="AF904" s="119" t="s">
        <v>422</v>
      </c>
      <c r="AG904" s="119" t="s">
        <v>56</v>
      </c>
      <c r="AH904" s="119" t="s">
        <v>56</v>
      </c>
      <c r="AI904" s="119" t="s">
        <v>56</v>
      </c>
      <c r="AJ904" s="119" t="s">
        <v>56</v>
      </c>
      <c r="AK904" s="119" t="s">
        <v>56</v>
      </c>
      <c r="AL904" s="119" t="s">
        <v>56</v>
      </c>
      <c r="AM904" s="119">
        <v>0</v>
      </c>
      <c r="AN904" s="119">
        <v>0</v>
      </c>
      <c r="AO904" s="119">
        <v>2</v>
      </c>
      <c r="AP904" s="119">
        <v>3</v>
      </c>
      <c r="AQ904" s="119">
        <v>2</v>
      </c>
      <c r="AR904" s="119">
        <v>0</v>
      </c>
      <c r="AS904" s="119">
        <v>0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119">
        <v>0</v>
      </c>
      <c r="AZ904" s="119">
        <v>0</v>
      </c>
      <c r="BA904" s="119">
        <v>0</v>
      </c>
      <c r="BB904" s="119">
        <v>0</v>
      </c>
      <c r="BC904" s="119">
        <v>0</v>
      </c>
      <c r="BD904" s="119">
        <v>0</v>
      </c>
      <c r="BE904" s="119">
        <v>0</v>
      </c>
      <c r="BF904" s="119">
        <v>0</v>
      </c>
      <c r="BG904" s="119">
        <v>0</v>
      </c>
      <c r="BH904" s="119">
        <v>17.899999999999999</v>
      </c>
      <c r="BI904" s="119" t="s">
        <v>55</v>
      </c>
      <c r="BJ904" s="119" t="s">
        <v>55</v>
      </c>
      <c r="BK904" s="119" t="s">
        <v>55</v>
      </c>
      <c r="BL904" s="119">
        <v>0</v>
      </c>
      <c r="BM904" s="119" t="s">
        <v>544</v>
      </c>
    </row>
    <row r="905" spans="1:65" s="119" customFormat="1" ht="11.4" x14ac:dyDescent="0.2">
      <c r="A905" s="119" t="s">
        <v>146</v>
      </c>
      <c r="B905" s="119">
        <v>3</v>
      </c>
      <c r="C905" s="119">
        <v>1</v>
      </c>
      <c r="D905" s="119">
        <v>1</v>
      </c>
      <c r="E905" s="119">
        <v>0</v>
      </c>
      <c r="F905" s="119">
        <v>1</v>
      </c>
      <c r="G905" s="119">
        <v>0</v>
      </c>
      <c r="H905" s="119">
        <v>0</v>
      </c>
      <c r="I905" s="119">
        <v>0</v>
      </c>
      <c r="J905" s="119">
        <v>0</v>
      </c>
      <c r="K905" s="119">
        <v>0</v>
      </c>
      <c r="L905" s="119">
        <v>0</v>
      </c>
      <c r="M905" s="119">
        <v>0</v>
      </c>
      <c r="N905" s="119">
        <v>0</v>
      </c>
      <c r="O905" s="119">
        <v>33.33</v>
      </c>
      <c r="P905" s="119">
        <v>33.33</v>
      </c>
      <c r="Q905" s="119">
        <v>0</v>
      </c>
      <c r="R905" s="119">
        <v>33.33</v>
      </c>
      <c r="S905" s="119">
        <v>0</v>
      </c>
      <c r="T905" s="119">
        <v>0</v>
      </c>
      <c r="U905" s="119">
        <v>0</v>
      </c>
      <c r="V905" s="119">
        <v>0</v>
      </c>
      <c r="W905" s="119">
        <v>0</v>
      </c>
      <c r="X905" s="119">
        <v>0</v>
      </c>
      <c r="Y905" s="119">
        <v>0</v>
      </c>
      <c r="Z905" s="119">
        <v>0</v>
      </c>
      <c r="AA905" s="119" t="s">
        <v>619</v>
      </c>
      <c r="AB905" s="119" t="s">
        <v>443</v>
      </c>
      <c r="AC905" s="119" t="s">
        <v>56</v>
      </c>
      <c r="AD905" s="119" t="s">
        <v>607</v>
      </c>
      <c r="AE905" s="119" t="s">
        <v>56</v>
      </c>
      <c r="AF905" s="119" t="s">
        <v>56</v>
      </c>
      <c r="AG905" s="119" t="s">
        <v>56</v>
      </c>
      <c r="AH905" s="119" t="s">
        <v>56</v>
      </c>
      <c r="AI905" s="119" t="s">
        <v>56</v>
      </c>
      <c r="AJ905" s="119" t="s">
        <v>56</v>
      </c>
      <c r="AK905" s="119" t="s">
        <v>56</v>
      </c>
      <c r="AL905" s="119" t="s">
        <v>56</v>
      </c>
      <c r="AM905" s="119">
        <v>1</v>
      </c>
      <c r="AN905" s="119">
        <v>1</v>
      </c>
      <c r="AO905" s="119">
        <v>0</v>
      </c>
      <c r="AP905" s="119">
        <v>0</v>
      </c>
      <c r="AQ905" s="119">
        <v>0</v>
      </c>
      <c r="AR905" s="119">
        <v>1</v>
      </c>
      <c r="AS905" s="119">
        <v>0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119">
        <v>0</v>
      </c>
      <c r="AZ905" s="119">
        <v>0</v>
      </c>
      <c r="BA905" s="119">
        <v>0</v>
      </c>
      <c r="BB905" s="119">
        <v>0</v>
      </c>
      <c r="BC905" s="119">
        <v>0</v>
      </c>
      <c r="BD905" s="119">
        <v>0</v>
      </c>
      <c r="BE905" s="119">
        <v>0</v>
      </c>
      <c r="BF905" s="119">
        <v>0</v>
      </c>
      <c r="BG905" s="119">
        <v>0</v>
      </c>
      <c r="BH905" s="119">
        <v>13.3</v>
      </c>
      <c r="BI905" s="119" t="s">
        <v>55</v>
      </c>
      <c r="BJ905" s="119" t="s">
        <v>55</v>
      </c>
      <c r="BK905" s="119" t="s">
        <v>55</v>
      </c>
      <c r="BL905" s="119">
        <v>0</v>
      </c>
      <c r="BM905" s="119" t="s">
        <v>545</v>
      </c>
    </row>
    <row r="906" spans="1:65" s="119" customFormat="1" ht="11.4" x14ac:dyDescent="0.2">
      <c r="A906" s="119" t="s">
        <v>147</v>
      </c>
      <c r="B906" s="119">
        <v>4</v>
      </c>
      <c r="C906" s="119">
        <v>0</v>
      </c>
      <c r="D906" s="119">
        <v>4</v>
      </c>
      <c r="E906" s="119">
        <v>0</v>
      </c>
      <c r="F906" s="119">
        <v>0</v>
      </c>
      <c r="G906" s="119">
        <v>0</v>
      </c>
      <c r="H906" s="119">
        <v>0</v>
      </c>
      <c r="I906" s="119">
        <v>0</v>
      </c>
      <c r="J906" s="119">
        <v>0</v>
      </c>
      <c r="K906" s="119">
        <v>0</v>
      </c>
      <c r="L906" s="119">
        <v>0</v>
      </c>
      <c r="M906" s="119">
        <v>0</v>
      </c>
      <c r="N906" s="119">
        <v>0</v>
      </c>
      <c r="O906" s="119">
        <v>0</v>
      </c>
      <c r="P906" s="119">
        <v>100</v>
      </c>
      <c r="Q906" s="119">
        <v>0</v>
      </c>
      <c r="R906" s="119">
        <v>0</v>
      </c>
      <c r="S906" s="119">
        <v>0</v>
      </c>
      <c r="T906" s="119">
        <v>0</v>
      </c>
      <c r="U906" s="119">
        <v>0</v>
      </c>
      <c r="V906" s="119">
        <v>0</v>
      </c>
      <c r="W906" s="119">
        <v>0</v>
      </c>
      <c r="X906" s="119">
        <v>0</v>
      </c>
      <c r="Y906" s="119">
        <v>0</v>
      </c>
      <c r="Z906" s="119">
        <v>0</v>
      </c>
      <c r="AA906" s="119" t="s">
        <v>56</v>
      </c>
      <c r="AB906" s="119" t="s">
        <v>488</v>
      </c>
      <c r="AC906" s="119" t="s">
        <v>56</v>
      </c>
      <c r="AD906" s="119" t="s">
        <v>56</v>
      </c>
      <c r="AE906" s="119" t="s">
        <v>56</v>
      </c>
      <c r="AF906" s="119" t="s">
        <v>56</v>
      </c>
      <c r="AG906" s="119" t="s">
        <v>56</v>
      </c>
      <c r="AH906" s="119" t="s">
        <v>56</v>
      </c>
      <c r="AI906" s="119" t="s">
        <v>56</v>
      </c>
      <c r="AJ906" s="119" t="s">
        <v>56</v>
      </c>
      <c r="AK906" s="119" t="s">
        <v>56</v>
      </c>
      <c r="AL906" s="119" t="s">
        <v>56</v>
      </c>
      <c r="AM906" s="119">
        <v>0</v>
      </c>
      <c r="AN906" s="119">
        <v>1</v>
      </c>
      <c r="AO906" s="119">
        <v>1</v>
      </c>
      <c r="AP906" s="119">
        <v>1</v>
      </c>
      <c r="AQ906" s="119">
        <v>1</v>
      </c>
      <c r="AR906" s="119">
        <v>0</v>
      </c>
      <c r="AS906" s="119">
        <v>0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119">
        <v>0</v>
      </c>
      <c r="AZ906" s="119">
        <v>0</v>
      </c>
      <c r="BA906" s="119">
        <v>0</v>
      </c>
      <c r="BB906" s="119">
        <v>0</v>
      </c>
      <c r="BC906" s="119">
        <v>0</v>
      </c>
      <c r="BD906" s="119">
        <v>0</v>
      </c>
      <c r="BE906" s="119">
        <v>0</v>
      </c>
      <c r="BF906" s="119">
        <v>0</v>
      </c>
      <c r="BG906" s="119">
        <v>0</v>
      </c>
      <c r="BH906" s="119">
        <v>15.5</v>
      </c>
      <c r="BI906" s="119" t="s">
        <v>55</v>
      </c>
      <c r="BJ906" s="119" t="s">
        <v>55</v>
      </c>
      <c r="BK906" s="119" t="s">
        <v>55</v>
      </c>
      <c r="BL906" s="119">
        <v>0</v>
      </c>
      <c r="BM906" s="119" t="s">
        <v>544</v>
      </c>
    </row>
    <row r="907" spans="1:65" s="119" customFormat="1" ht="11.4" x14ac:dyDescent="0.2">
      <c r="A907" s="119" t="s">
        <v>147</v>
      </c>
      <c r="B907" s="119">
        <v>5</v>
      </c>
      <c r="C907" s="119">
        <v>0</v>
      </c>
      <c r="D907" s="119">
        <v>5</v>
      </c>
      <c r="E907" s="119">
        <v>0</v>
      </c>
      <c r="F907" s="119">
        <v>0</v>
      </c>
      <c r="G907" s="119">
        <v>0</v>
      </c>
      <c r="H907" s="119">
        <v>0</v>
      </c>
      <c r="I907" s="119">
        <v>0</v>
      </c>
      <c r="J907" s="119">
        <v>0</v>
      </c>
      <c r="K907" s="119">
        <v>0</v>
      </c>
      <c r="L907" s="119">
        <v>0</v>
      </c>
      <c r="M907" s="119">
        <v>0</v>
      </c>
      <c r="N907" s="119">
        <v>0</v>
      </c>
      <c r="O907" s="119">
        <v>0</v>
      </c>
      <c r="P907" s="119">
        <v>100</v>
      </c>
      <c r="Q907" s="119">
        <v>0</v>
      </c>
      <c r="R907" s="119">
        <v>0</v>
      </c>
      <c r="S907" s="119">
        <v>0</v>
      </c>
      <c r="T907" s="119">
        <v>0</v>
      </c>
      <c r="U907" s="119">
        <v>0</v>
      </c>
      <c r="V907" s="119">
        <v>0</v>
      </c>
      <c r="W907" s="119">
        <v>0</v>
      </c>
      <c r="X907" s="119">
        <v>0</v>
      </c>
      <c r="Y907" s="119">
        <v>0</v>
      </c>
      <c r="Z907" s="119">
        <v>0</v>
      </c>
      <c r="AA907" s="119" t="s">
        <v>56</v>
      </c>
      <c r="AB907" s="119" t="s">
        <v>569</v>
      </c>
      <c r="AC907" s="119" t="s">
        <v>56</v>
      </c>
      <c r="AD907" s="119" t="s">
        <v>56</v>
      </c>
      <c r="AE907" s="119" t="s">
        <v>56</v>
      </c>
      <c r="AF907" s="119" t="s">
        <v>56</v>
      </c>
      <c r="AG907" s="119" t="s">
        <v>56</v>
      </c>
      <c r="AH907" s="119" t="s">
        <v>56</v>
      </c>
      <c r="AI907" s="119" t="s">
        <v>56</v>
      </c>
      <c r="AJ907" s="119" t="s">
        <v>56</v>
      </c>
      <c r="AK907" s="119" t="s">
        <v>56</v>
      </c>
      <c r="AL907" s="119" t="s">
        <v>56</v>
      </c>
      <c r="AM907" s="119">
        <v>0</v>
      </c>
      <c r="AN907" s="119">
        <v>1</v>
      </c>
      <c r="AO907" s="119">
        <v>2</v>
      </c>
      <c r="AP907" s="119">
        <v>0</v>
      </c>
      <c r="AQ907" s="119">
        <v>2</v>
      </c>
      <c r="AR907" s="119">
        <v>0</v>
      </c>
      <c r="AS907" s="119">
        <v>0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119">
        <v>0</v>
      </c>
      <c r="AZ907" s="119">
        <v>0</v>
      </c>
      <c r="BA907" s="119">
        <v>0</v>
      </c>
      <c r="BB907" s="119">
        <v>0</v>
      </c>
      <c r="BC907" s="119">
        <v>0</v>
      </c>
      <c r="BD907" s="119">
        <v>0</v>
      </c>
      <c r="BE907" s="119">
        <v>0</v>
      </c>
      <c r="BF907" s="119">
        <v>0</v>
      </c>
      <c r="BG907" s="119">
        <v>0</v>
      </c>
      <c r="BH907" s="119">
        <v>14.7</v>
      </c>
      <c r="BI907" s="119" t="s">
        <v>55</v>
      </c>
      <c r="BJ907" s="119" t="s">
        <v>55</v>
      </c>
      <c r="BK907" s="119" t="s">
        <v>55</v>
      </c>
      <c r="BL907" s="119">
        <v>0</v>
      </c>
      <c r="BM907" s="119" t="s">
        <v>545</v>
      </c>
    </row>
    <row r="908" spans="1:65" s="119" customFormat="1" ht="11.4" x14ac:dyDescent="0.2">
      <c r="A908" s="119" t="s">
        <v>148</v>
      </c>
      <c r="B908" s="119">
        <v>1</v>
      </c>
      <c r="C908" s="119">
        <v>0</v>
      </c>
      <c r="D908" s="119">
        <v>0</v>
      </c>
      <c r="E908" s="119">
        <v>0</v>
      </c>
      <c r="F908" s="119">
        <v>1</v>
      </c>
      <c r="G908" s="119">
        <v>0</v>
      </c>
      <c r="H908" s="119">
        <v>0</v>
      </c>
      <c r="I908" s="119">
        <v>0</v>
      </c>
      <c r="J908" s="119">
        <v>0</v>
      </c>
      <c r="K908" s="119">
        <v>0</v>
      </c>
      <c r="L908" s="119">
        <v>0</v>
      </c>
      <c r="M908" s="119">
        <v>0</v>
      </c>
      <c r="N908" s="119">
        <v>0</v>
      </c>
      <c r="O908" s="119">
        <v>0</v>
      </c>
      <c r="P908" s="119">
        <v>0</v>
      </c>
      <c r="Q908" s="119">
        <v>0</v>
      </c>
      <c r="R908" s="119">
        <v>100</v>
      </c>
      <c r="S908" s="119">
        <v>0</v>
      </c>
      <c r="T908" s="119">
        <v>0</v>
      </c>
      <c r="U908" s="119">
        <v>0</v>
      </c>
      <c r="V908" s="119">
        <v>0</v>
      </c>
      <c r="W908" s="119">
        <v>0</v>
      </c>
      <c r="X908" s="119">
        <v>0</v>
      </c>
      <c r="Y908" s="119">
        <v>0</v>
      </c>
      <c r="Z908" s="119">
        <v>0</v>
      </c>
      <c r="AA908" s="119" t="s">
        <v>56</v>
      </c>
      <c r="AB908" s="119" t="s">
        <v>56</v>
      </c>
      <c r="AC908" s="119" t="s">
        <v>56</v>
      </c>
      <c r="AD908" s="119" t="s">
        <v>523</v>
      </c>
      <c r="AE908" s="119" t="s">
        <v>56</v>
      </c>
      <c r="AF908" s="119" t="s">
        <v>56</v>
      </c>
      <c r="AG908" s="119" t="s">
        <v>56</v>
      </c>
      <c r="AH908" s="119" t="s">
        <v>56</v>
      </c>
      <c r="AI908" s="119" t="s">
        <v>56</v>
      </c>
      <c r="AJ908" s="119" t="s">
        <v>56</v>
      </c>
      <c r="AK908" s="119" t="s">
        <v>56</v>
      </c>
      <c r="AL908" s="119" t="s">
        <v>56</v>
      </c>
      <c r="AM908" s="119">
        <v>0</v>
      </c>
      <c r="AN908" s="119">
        <v>0</v>
      </c>
      <c r="AO908" s="119">
        <v>1</v>
      </c>
      <c r="AP908" s="119">
        <v>0</v>
      </c>
      <c r="AQ908" s="119">
        <v>0</v>
      </c>
      <c r="AR908" s="119">
        <v>0</v>
      </c>
      <c r="AS908" s="119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119">
        <v>0</v>
      </c>
      <c r="AZ908" s="119">
        <v>0</v>
      </c>
      <c r="BA908" s="119">
        <v>0</v>
      </c>
      <c r="BB908" s="119">
        <v>0</v>
      </c>
      <c r="BC908" s="119">
        <v>0</v>
      </c>
      <c r="BD908" s="119">
        <v>0</v>
      </c>
      <c r="BE908" s="119">
        <v>0</v>
      </c>
      <c r="BF908" s="119">
        <v>0</v>
      </c>
      <c r="BG908" s="119">
        <v>0</v>
      </c>
      <c r="BH908" s="119">
        <v>11.7</v>
      </c>
      <c r="BI908" s="119" t="s">
        <v>55</v>
      </c>
      <c r="BJ908" s="119" t="s">
        <v>55</v>
      </c>
      <c r="BK908" s="119" t="s">
        <v>55</v>
      </c>
      <c r="BL908" s="119">
        <v>0</v>
      </c>
      <c r="BM908" s="119" t="s">
        <v>544</v>
      </c>
    </row>
    <row r="909" spans="1:65" s="119" customFormat="1" ht="11.4" x14ac:dyDescent="0.2">
      <c r="A909" s="119" t="s">
        <v>148</v>
      </c>
      <c r="B909" s="119">
        <v>4</v>
      </c>
      <c r="C909" s="119">
        <v>1</v>
      </c>
      <c r="D909" s="119">
        <v>3</v>
      </c>
      <c r="E909" s="119">
        <v>0</v>
      </c>
      <c r="F909" s="119">
        <v>0</v>
      </c>
      <c r="G909" s="119">
        <v>0</v>
      </c>
      <c r="H909" s="119">
        <v>0</v>
      </c>
      <c r="I909" s="119">
        <v>0</v>
      </c>
      <c r="J909" s="119">
        <v>0</v>
      </c>
      <c r="K909" s="119">
        <v>0</v>
      </c>
      <c r="L909" s="119">
        <v>0</v>
      </c>
      <c r="M909" s="119">
        <v>0</v>
      </c>
      <c r="N909" s="119">
        <v>0</v>
      </c>
      <c r="O909" s="119">
        <v>25</v>
      </c>
      <c r="P909" s="119">
        <v>75</v>
      </c>
      <c r="Q909" s="119">
        <v>0</v>
      </c>
      <c r="R909" s="119">
        <v>0</v>
      </c>
      <c r="S909" s="119">
        <v>0</v>
      </c>
      <c r="T909" s="119">
        <v>0</v>
      </c>
      <c r="U909" s="119">
        <v>0</v>
      </c>
      <c r="V909" s="119">
        <v>0</v>
      </c>
      <c r="W909" s="119">
        <v>0</v>
      </c>
      <c r="X909" s="119">
        <v>0</v>
      </c>
      <c r="Y909" s="119">
        <v>0</v>
      </c>
      <c r="Z909" s="119">
        <v>0</v>
      </c>
      <c r="AA909" s="119" t="s">
        <v>618</v>
      </c>
      <c r="AB909" s="119" t="s">
        <v>187</v>
      </c>
      <c r="AC909" s="119" t="s">
        <v>56</v>
      </c>
      <c r="AD909" s="119" t="s">
        <v>56</v>
      </c>
      <c r="AE909" s="119" t="s">
        <v>56</v>
      </c>
      <c r="AF909" s="119" t="s">
        <v>56</v>
      </c>
      <c r="AG909" s="119" t="s">
        <v>56</v>
      </c>
      <c r="AH909" s="119" t="s">
        <v>56</v>
      </c>
      <c r="AI909" s="119" t="s">
        <v>56</v>
      </c>
      <c r="AJ909" s="119" t="s">
        <v>56</v>
      </c>
      <c r="AK909" s="119" t="s">
        <v>56</v>
      </c>
      <c r="AL909" s="119" t="s">
        <v>56</v>
      </c>
      <c r="AM909" s="119">
        <v>0</v>
      </c>
      <c r="AN909" s="119">
        <v>1</v>
      </c>
      <c r="AO909" s="119">
        <v>1</v>
      </c>
      <c r="AP909" s="119">
        <v>0</v>
      </c>
      <c r="AQ909" s="119">
        <v>2</v>
      </c>
      <c r="AR909" s="119">
        <v>0</v>
      </c>
      <c r="AS909" s="119">
        <v>0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119">
        <v>0</v>
      </c>
      <c r="AZ909" s="119">
        <v>0</v>
      </c>
      <c r="BA909" s="119">
        <v>0</v>
      </c>
      <c r="BB909" s="119">
        <v>0</v>
      </c>
      <c r="BC909" s="119">
        <v>0</v>
      </c>
      <c r="BD909" s="119">
        <v>0</v>
      </c>
      <c r="BE909" s="119">
        <v>0</v>
      </c>
      <c r="BF909" s="119">
        <v>0</v>
      </c>
      <c r="BG909" s="119">
        <v>0</v>
      </c>
      <c r="BH909" s="119">
        <v>15.5</v>
      </c>
      <c r="BI909" s="119" t="s">
        <v>55</v>
      </c>
      <c r="BJ909" s="119" t="s">
        <v>55</v>
      </c>
      <c r="BK909" s="119" t="s">
        <v>55</v>
      </c>
      <c r="BL909" s="119">
        <v>0</v>
      </c>
      <c r="BM909" s="119" t="s">
        <v>545</v>
      </c>
    </row>
    <row r="910" spans="1:65" s="119" customFormat="1" ht="11.4" x14ac:dyDescent="0.2">
      <c r="A910" s="119" t="s">
        <v>149</v>
      </c>
      <c r="B910" s="119">
        <v>5</v>
      </c>
      <c r="C910" s="119">
        <v>0</v>
      </c>
      <c r="D910" s="119">
        <v>4</v>
      </c>
      <c r="E910" s="119">
        <v>0</v>
      </c>
      <c r="F910" s="119">
        <v>1</v>
      </c>
      <c r="G910" s="119">
        <v>0</v>
      </c>
      <c r="H910" s="119">
        <v>0</v>
      </c>
      <c r="I910" s="119">
        <v>0</v>
      </c>
      <c r="J910" s="119">
        <v>0</v>
      </c>
      <c r="K910" s="119">
        <v>0</v>
      </c>
      <c r="L910" s="119">
        <v>0</v>
      </c>
      <c r="M910" s="119">
        <v>0</v>
      </c>
      <c r="N910" s="119">
        <v>0</v>
      </c>
      <c r="O910" s="119">
        <v>0</v>
      </c>
      <c r="P910" s="119">
        <v>80</v>
      </c>
      <c r="Q910" s="119">
        <v>0</v>
      </c>
      <c r="R910" s="119">
        <v>20</v>
      </c>
      <c r="S910" s="119">
        <v>0</v>
      </c>
      <c r="T910" s="119">
        <v>0</v>
      </c>
      <c r="U910" s="119">
        <v>0</v>
      </c>
      <c r="V910" s="119">
        <v>0</v>
      </c>
      <c r="W910" s="119">
        <v>0</v>
      </c>
      <c r="X910" s="119">
        <v>0</v>
      </c>
      <c r="Y910" s="119">
        <v>0</v>
      </c>
      <c r="Z910" s="119">
        <v>0</v>
      </c>
      <c r="AA910" s="119" t="s">
        <v>56</v>
      </c>
      <c r="AB910" s="119" t="s">
        <v>610</v>
      </c>
      <c r="AC910" s="119" t="s">
        <v>56</v>
      </c>
      <c r="AD910" s="119" t="s">
        <v>595</v>
      </c>
      <c r="AE910" s="119" t="s">
        <v>56</v>
      </c>
      <c r="AF910" s="119" t="s">
        <v>56</v>
      </c>
      <c r="AG910" s="119" t="s">
        <v>56</v>
      </c>
      <c r="AH910" s="119" t="s">
        <v>56</v>
      </c>
      <c r="AI910" s="119" t="s">
        <v>56</v>
      </c>
      <c r="AJ910" s="119" t="s">
        <v>56</v>
      </c>
      <c r="AK910" s="119" t="s">
        <v>56</v>
      </c>
      <c r="AL910" s="119" t="s">
        <v>56</v>
      </c>
      <c r="AM910" s="119">
        <v>0</v>
      </c>
      <c r="AN910" s="119">
        <v>0</v>
      </c>
      <c r="AO910" s="119">
        <v>4</v>
      </c>
      <c r="AP910" s="119">
        <v>1</v>
      </c>
      <c r="AQ910" s="119">
        <v>0</v>
      </c>
      <c r="AR910" s="119">
        <v>0</v>
      </c>
      <c r="AS910" s="119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119">
        <v>0</v>
      </c>
      <c r="AZ910" s="119">
        <v>0</v>
      </c>
      <c r="BA910" s="119">
        <v>0</v>
      </c>
      <c r="BB910" s="119">
        <v>0</v>
      </c>
      <c r="BC910" s="119">
        <v>0</v>
      </c>
      <c r="BD910" s="119">
        <v>0</v>
      </c>
      <c r="BE910" s="119">
        <v>0</v>
      </c>
      <c r="BF910" s="119">
        <v>0</v>
      </c>
      <c r="BG910" s="119">
        <v>0</v>
      </c>
      <c r="BH910" s="119">
        <v>14.7</v>
      </c>
      <c r="BI910" s="119" t="s">
        <v>55</v>
      </c>
      <c r="BJ910" s="119" t="s">
        <v>55</v>
      </c>
      <c r="BK910" s="119" t="s">
        <v>55</v>
      </c>
      <c r="BL910" s="119">
        <v>0</v>
      </c>
      <c r="BM910" s="119" t="s">
        <v>544</v>
      </c>
    </row>
    <row r="911" spans="1:65" s="119" customFormat="1" ht="11.4" x14ac:dyDescent="0.2">
      <c r="A911" s="119" t="s">
        <v>149</v>
      </c>
      <c r="B911" s="119">
        <v>2</v>
      </c>
      <c r="C911" s="119">
        <v>0</v>
      </c>
      <c r="D911" s="119">
        <v>2</v>
      </c>
      <c r="E911" s="119">
        <v>0</v>
      </c>
      <c r="F911" s="119">
        <v>0</v>
      </c>
      <c r="G911" s="119">
        <v>0</v>
      </c>
      <c r="H911" s="119">
        <v>0</v>
      </c>
      <c r="I911" s="119">
        <v>0</v>
      </c>
      <c r="J911" s="119">
        <v>0</v>
      </c>
      <c r="K911" s="119">
        <v>0</v>
      </c>
      <c r="L911" s="119">
        <v>0</v>
      </c>
      <c r="M911" s="119">
        <v>0</v>
      </c>
      <c r="N911" s="119">
        <v>0</v>
      </c>
      <c r="O911" s="119">
        <v>0</v>
      </c>
      <c r="P911" s="119">
        <v>100</v>
      </c>
      <c r="Q911" s="119">
        <v>0</v>
      </c>
      <c r="R911" s="119">
        <v>0</v>
      </c>
      <c r="S911" s="119">
        <v>0</v>
      </c>
      <c r="T911" s="119">
        <v>0</v>
      </c>
      <c r="U911" s="119">
        <v>0</v>
      </c>
      <c r="V911" s="119">
        <v>0</v>
      </c>
      <c r="W911" s="119">
        <v>0</v>
      </c>
      <c r="X911" s="119">
        <v>0</v>
      </c>
      <c r="Y911" s="119">
        <v>0</v>
      </c>
      <c r="Z911" s="119">
        <v>0</v>
      </c>
      <c r="AA911" s="119" t="s">
        <v>56</v>
      </c>
      <c r="AB911" s="119" t="s">
        <v>188</v>
      </c>
      <c r="AC911" s="119" t="s">
        <v>56</v>
      </c>
      <c r="AD911" s="119" t="s">
        <v>56</v>
      </c>
      <c r="AE911" s="119" t="s">
        <v>56</v>
      </c>
      <c r="AF911" s="119" t="s">
        <v>56</v>
      </c>
      <c r="AG911" s="119" t="s">
        <v>56</v>
      </c>
      <c r="AH911" s="119" t="s">
        <v>56</v>
      </c>
      <c r="AI911" s="119" t="s">
        <v>56</v>
      </c>
      <c r="AJ911" s="119" t="s">
        <v>56</v>
      </c>
      <c r="AK911" s="119" t="s">
        <v>56</v>
      </c>
      <c r="AL911" s="119" t="s">
        <v>56</v>
      </c>
      <c r="AM911" s="119">
        <v>0</v>
      </c>
      <c r="AN911" s="119">
        <v>0</v>
      </c>
      <c r="AO911" s="119">
        <v>1</v>
      </c>
      <c r="AP911" s="119">
        <v>1</v>
      </c>
      <c r="AQ911" s="119">
        <v>0</v>
      </c>
      <c r="AR911" s="119">
        <v>0</v>
      </c>
      <c r="AS911" s="119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119">
        <v>0</v>
      </c>
      <c r="AZ911" s="119">
        <v>0</v>
      </c>
      <c r="BA911" s="119">
        <v>0</v>
      </c>
      <c r="BB911" s="119">
        <v>0</v>
      </c>
      <c r="BC911" s="119">
        <v>0</v>
      </c>
      <c r="BD911" s="119">
        <v>0</v>
      </c>
      <c r="BE911" s="119">
        <v>0</v>
      </c>
      <c r="BF911" s="119">
        <v>0</v>
      </c>
      <c r="BG911" s="119">
        <v>0</v>
      </c>
      <c r="BH911" s="119">
        <v>15</v>
      </c>
      <c r="BI911" s="119" t="s">
        <v>55</v>
      </c>
      <c r="BJ911" s="119" t="s">
        <v>55</v>
      </c>
      <c r="BK911" s="119" t="s">
        <v>55</v>
      </c>
      <c r="BL911" s="119">
        <v>0</v>
      </c>
      <c r="BM911" s="119" t="s">
        <v>545</v>
      </c>
    </row>
    <row r="912" spans="1:65" s="119" customFormat="1" ht="11.4" x14ac:dyDescent="0.2">
      <c r="A912" s="119" t="s">
        <v>150</v>
      </c>
      <c r="B912" s="119">
        <v>3</v>
      </c>
      <c r="C912" s="119">
        <v>0</v>
      </c>
      <c r="D912" s="119">
        <v>3</v>
      </c>
      <c r="E912" s="119">
        <v>0</v>
      </c>
      <c r="F912" s="119">
        <v>0</v>
      </c>
      <c r="G912" s="119">
        <v>0</v>
      </c>
      <c r="H912" s="119">
        <v>0</v>
      </c>
      <c r="I912" s="119">
        <v>0</v>
      </c>
      <c r="J912" s="119">
        <v>0</v>
      </c>
      <c r="K912" s="119">
        <v>0</v>
      </c>
      <c r="L912" s="119">
        <v>0</v>
      </c>
      <c r="M912" s="119">
        <v>0</v>
      </c>
      <c r="N912" s="119">
        <v>0</v>
      </c>
      <c r="O912" s="119">
        <v>0</v>
      </c>
      <c r="P912" s="119">
        <v>100</v>
      </c>
      <c r="Q912" s="119">
        <v>0</v>
      </c>
      <c r="R912" s="119">
        <v>0</v>
      </c>
      <c r="S912" s="119">
        <v>0</v>
      </c>
      <c r="T912" s="119">
        <v>0</v>
      </c>
      <c r="U912" s="119">
        <v>0</v>
      </c>
      <c r="V912" s="119">
        <v>0</v>
      </c>
      <c r="W912" s="119">
        <v>0</v>
      </c>
      <c r="X912" s="119">
        <v>0</v>
      </c>
      <c r="Y912" s="119">
        <v>0</v>
      </c>
      <c r="Z912" s="119">
        <v>0</v>
      </c>
      <c r="AA912" s="119" t="s">
        <v>56</v>
      </c>
      <c r="AB912" s="119" t="s">
        <v>508</v>
      </c>
      <c r="AC912" s="119" t="s">
        <v>56</v>
      </c>
      <c r="AD912" s="119" t="s">
        <v>56</v>
      </c>
      <c r="AE912" s="119" t="s">
        <v>56</v>
      </c>
      <c r="AF912" s="119" t="s">
        <v>56</v>
      </c>
      <c r="AG912" s="119" t="s">
        <v>56</v>
      </c>
      <c r="AH912" s="119" t="s">
        <v>56</v>
      </c>
      <c r="AI912" s="119" t="s">
        <v>56</v>
      </c>
      <c r="AJ912" s="119" t="s">
        <v>56</v>
      </c>
      <c r="AK912" s="119" t="s">
        <v>56</v>
      </c>
      <c r="AL912" s="119" t="s">
        <v>56</v>
      </c>
      <c r="AM912" s="119">
        <v>0</v>
      </c>
      <c r="AN912" s="119">
        <v>0</v>
      </c>
      <c r="AO912" s="119">
        <v>2</v>
      </c>
      <c r="AP912" s="119">
        <v>1</v>
      </c>
      <c r="AQ912" s="119">
        <v>0</v>
      </c>
      <c r="AR912" s="119">
        <v>0</v>
      </c>
      <c r="AS912" s="119">
        <v>0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119">
        <v>0</v>
      </c>
      <c r="AZ912" s="119">
        <v>0</v>
      </c>
      <c r="BA912" s="119">
        <v>0</v>
      </c>
      <c r="BB912" s="119">
        <v>0</v>
      </c>
      <c r="BC912" s="119">
        <v>0</v>
      </c>
      <c r="BD912" s="119">
        <v>0</v>
      </c>
      <c r="BE912" s="119">
        <v>0</v>
      </c>
      <c r="BF912" s="119">
        <v>0</v>
      </c>
      <c r="BG912" s="119">
        <v>0</v>
      </c>
      <c r="BH912" s="119">
        <v>13.5</v>
      </c>
      <c r="BI912" s="119" t="s">
        <v>55</v>
      </c>
      <c r="BJ912" s="119" t="s">
        <v>55</v>
      </c>
      <c r="BK912" s="119" t="s">
        <v>55</v>
      </c>
      <c r="BL912" s="119">
        <v>0</v>
      </c>
      <c r="BM912" s="119" t="s">
        <v>544</v>
      </c>
    </row>
    <row r="913" spans="1:65" s="119" customFormat="1" ht="11.4" x14ac:dyDescent="0.2">
      <c r="A913" s="119" t="s">
        <v>150</v>
      </c>
      <c r="B913" s="119">
        <v>0</v>
      </c>
      <c r="C913" s="119">
        <v>0</v>
      </c>
      <c r="D913" s="119">
        <v>0</v>
      </c>
      <c r="E913" s="119">
        <v>0</v>
      </c>
      <c r="F913" s="119">
        <v>0</v>
      </c>
      <c r="G913" s="119">
        <v>0</v>
      </c>
      <c r="H913" s="119">
        <v>0</v>
      </c>
      <c r="I913" s="119">
        <v>0</v>
      </c>
      <c r="J913" s="119">
        <v>0</v>
      </c>
      <c r="K913" s="119">
        <v>0</v>
      </c>
      <c r="L913" s="119">
        <v>0</v>
      </c>
      <c r="M913" s="119">
        <v>0</v>
      </c>
      <c r="N913" s="119">
        <v>0</v>
      </c>
      <c r="O913" s="119" t="s">
        <v>55</v>
      </c>
      <c r="P913" s="119" t="s">
        <v>55</v>
      </c>
      <c r="Q913" s="119" t="s">
        <v>55</v>
      </c>
      <c r="R913" s="119" t="s">
        <v>55</v>
      </c>
      <c r="S913" s="119" t="s">
        <v>55</v>
      </c>
      <c r="T913" s="119" t="s">
        <v>55</v>
      </c>
      <c r="U913" s="119" t="s">
        <v>55</v>
      </c>
      <c r="V913" s="119" t="s">
        <v>55</v>
      </c>
      <c r="W913" s="119" t="s">
        <v>55</v>
      </c>
      <c r="X913" s="119" t="s">
        <v>55</v>
      </c>
      <c r="Y913" s="119" t="s">
        <v>55</v>
      </c>
      <c r="Z913" s="119" t="s">
        <v>55</v>
      </c>
      <c r="AA913" s="119" t="s">
        <v>56</v>
      </c>
      <c r="AB913" s="119" t="s">
        <v>56</v>
      </c>
      <c r="AC913" s="119" t="s">
        <v>56</v>
      </c>
      <c r="AD913" s="119" t="s">
        <v>56</v>
      </c>
      <c r="AE913" s="119" t="s">
        <v>56</v>
      </c>
      <c r="AF913" s="119" t="s">
        <v>56</v>
      </c>
      <c r="AG913" s="119" t="s">
        <v>56</v>
      </c>
      <c r="AH913" s="119" t="s">
        <v>56</v>
      </c>
      <c r="AI913" s="119" t="s">
        <v>56</v>
      </c>
      <c r="AJ913" s="119" t="s">
        <v>56</v>
      </c>
      <c r="AK913" s="119" t="s">
        <v>56</v>
      </c>
      <c r="AL913" s="119" t="s">
        <v>56</v>
      </c>
      <c r="AM913" s="119">
        <v>0</v>
      </c>
      <c r="AN913" s="119">
        <v>0</v>
      </c>
      <c r="AO913" s="119">
        <v>0</v>
      </c>
      <c r="AP913" s="119">
        <v>0</v>
      </c>
      <c r="AQ913" s="119">
        <v>0</v>
      </c>
      <c r="AR913" s="119">
        <v>0</v>
      </c>
      <c r="AS913" s="119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119">
        <v>0</v>
      </c>
      <c r="AZ913" s="119">
        <v>0</v>
      </c>
      <c r="BA913" s="119">
        <v>0</v>
      </c>
      <c r="BB913" s="119">
        <v>0</v>
      </c>
      <c r="BC913" s="119">
        <v>0</v>
      </c>
      <c r="BD913" s="119">
        <v>0</v>
      </c>
      <c r="BE913" s="119">
        <v>0</v>
      </c>
      <c r="BF913" s="119">
        <v>0</v>
      </c>
      <c r="BG913" s="119">
        <v>0</v>
      </c>
      <c r="BH913" s="119" t="s">
        <v>55</v>
      </c>
      <c r="BI913" s="119" t="s">
        <v>55</v>
      </c>
      <c r="BJ913" s="119" t="s">
        <v>55</v>
      </c>
      <c r="BK913" s="119" t="s">
        <v>55</v>
      </c>
      <c r="BL913" s="119">
        <v>0</v>
      </c>
      <c r="BM913" s="119" t="s">
        <v>545</v>
      </c>
    </row>
    <row r="914" spans="1:65" s="119" customFormat="1" ht="11.4" x14ac:dyDescent="0.2">
      <c r="A914" s="119" t="s">
        <v>151</v>
      </c>
      <c r="B914" s="119">
        <v>3</v>
      </c>
      <c r="C914" s="119">
        <v>0</v>
      </c>
      <c r="D914" s="119">
        <v>3</v>
      </c>
      <c r="E914" s="119">
        <v>0</v>
      </c>
      <c r="F914" s="119">
        <v>0</v>
      </c>
      <c r="G914" s="119">
        <v>0</v>
      </c>
      <c r="H914" s="119">
        <v>0</v>
      </c>
      <c r="I914" s="119">
        <v>0</v>
      </c>
      <c r="J914" s="119">
        <v>0</v>
      </c>
      <c r="K914" s="119">
        <v>0</v>
      </c>
      <c r="L914" s="119">
        <v>0</v>
      </c>
      <c r="M914" s="119">
        <v>0</v>
      </c>
      <c r="N914" s="119">
        <v>0</v>
      </c>
      <c r="O914" s="119">
        <v>0</v>
      </c>
      <c r="P914" s="119">
        <v>100</v>
      </c>
      <c r="Q914" s="119">
        <v>0</v>
      </c>
      <c r="R914" s="119">
        <v>0</v>
      </c>
      <c r="S914" s="119">
        <v>0</v>
      </c>
      <c r="T914" s="119">
        <v>0</v>
      </c>
      <c r="U914" s="119">
        <v>0</v>
      </c>
      <c r="V914" s="119">
        <v>0</v>
      </c>
      <c r="W914" s="119">
        <v>0</v>
      </c>
      <c r="X914" s="119">
        <v>0</v>
      </c>
      <c r="Y914" s="119">
        <v>0</v>
      </c>
      <c r="Z914" s="119">
        <v>0</v>
      </c>
      <c r="AA914" s="119" t="s">
        <v>56</v>
      </c>
      <c r="AB914" s="119" t="s">
        <v>171</v>
      </c>
      <c r="AC914" s="119" t="s">
        <v>56</v>
      </c>
      <c r="AD914" s="119" t="s">
        <v>56</v>
      </c>
      <c r="AE914" s="119" t="s">
        <v>56</v>
      </c>
      <c r="AF914" s="119" t="s">
        <v>56</v>
      </c>
      <c r="AG914" s="119" t="s">
        <v>56</v>
      </c>
      <c r="AH914" s="119" t="s">
        <v>56</v>
      </c>
      <c r="AI914" s="119" t="s">
        <v>56</v>
      </c>
      <c r="AJ914" s="119" t="s">
        <v>56</v>
      </c>
      <c r="AK914" s="119" t="s">
        <v>56</v>
      </c>
      <c r="AL914" s="119" t="s">
        <v>56</v>
      </c>
      <c r="AM914" s="119">
        <v>0</v>
      </c>
      <c r="AN914" s="119">
        <v>0</v>
      </c>
      <c r="AO914" s="119">
        <v>1</v>
      </c>
      <c r="AP914" s="119">
        <v>1</v>
      </c>
      <c r="AQ914" s="119">
        <v>1</v>
      </c>
      <c r="AR914" s="119">
        <v>0</v>
      </c>
      <c r="AS914" s="119">
        <v>0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119">
        <v>0</v>
      </c>
      <c r="AZ914" s="119">
        <v>0</v>
      </c>
      <c r="BA914" s="119">
        <v>0</v>
      </c>
      <c r="BB914" s="119">
        <v>0</v>
      </c>
      <c r="BC914" s="119">
        <v>0</v>
      </c>
      <c r="BD914" s="119">
        <v>0</v>
      </c>
      <c r="BE914" s="119">
        <v>0</v>
      </c>
      <c r="BF914" s="119">
        <v>0</v>
      </c>
      <c r="BG914" s="119">
        <v>0</v>
      </c>
      <c r="BH914" s="119">
        <v>17.2</v>
      </c>
      <c r="BI914" s="119" t="s">
        <v>55</v>
      </c>
      <c r="BJ914" s="119" t="s">
        <v>55</v>
      </c>
      <c r="BK914" s="119" t="s">
        <v>55</v>
      </c>
      <c r="BL914" s="119">
        <v>0</v>
      </c>
      <c r="BM914" s="119" t="s">
        <v>544</v>
      </c>
    </row>
    <row r="915" spans="1:65" s="119" customFormat="1" ht="11.4" x14ac:dyDescent="0.2">
      <c r="A915" s="119" t="s">
        <v>151</v>
      </c>
      <c r="B915" s="119">
        <v>8</v>
      </c>
      <c r="C915" s="119">
        <v>2</v>
      </c>
      <c r="D915" s="119">
        <v>6</v>
      </c>
      <c r="E915" s="119">
        <v>0</v>
      </c>
      <c r="F915" s="119">
        <v>0</v>
      </c>
      <c r="G915" s="119">
        <v>0</v>
      </c>
      <c r="H915" s="119">
        <v>0</v>
      </c>
      <c r="I915" s="119">
        <v>0</v>
      </c>
      <c r="J915" s="119">
        <v>0</v>
      </c>
      <c r="K915" s="119">
        <v>0</v>
      </c>
      <c r="L915" s="119">
        <v>0</v>
      </c>
      <c r="M915" s="119">
        <v>0</v>
      </c>
      <c r="N915" s="119">
        <v>0</v>
      </c>
      <c r="O915" s="119">
        <v>25</v>
      </c>
      <c r="P915" s="119">
        <v>75</v>
      </c>
      <c r="Q915" s="119">
        <v>0</v>
      </c>
      <c r="R915" s="119">
        <v>0</v>
      </c>
      <c r="S915" s="119">
        <v>0</v>
      </c>
      <c r="T915" s="119">
        <v>0</v>
      </c>
      <c r="U915" s="119">
        <v>0</v>
      </c>
      <c r="V915" s="119">
        <v>0</v>
      </c>
      <c r="W915" s="119">
        <v>0</v>
      </c>
      <c r="X915" s="119">
        <v>0</v>
      </c>
      <c r="Y915" s="119">
        <v>0</v>
      </c>
      <c r="Z915" s="119">
        <v>0</v>
      </c>
      <c r="AA915" s="119" t="s">
        <v>626</v>
      </c>
      <c r="AB915" s="119" t="s">
        <v>525</v>
      </c>
      <c r="AC915" s="119" t="s">
        <v>56</v>
      </c>
      <c r="AD915" s="119" t="s">
        <v>56</v>
      </c>
      <c r="AE915" s="119" t="s">
        <v>56</v>
      </c>
      <c r="AF915" s="119" t="s">
        <v>56</v>
      </c>
      <c r="AG915" s="119" t="s">
        <v>56</v>
      </c>
      <c r="AH915" s="119" t="s">
        <v>56</v>
      </c>
      <c r="AI915" s="119" t="s">
        <v>56</v>
      </c>
      <c r="AJ915" s="119" t="s">
        <v>56</v>
      </c>
      <c r="AK915" s="119" t="s">
        <v>56</v>
      </c>
      <c r="AL915" s="119" t="s">
        <v>56</v>
      </c>
      <c r="AM915" s="119">
        <v>2</v>
      </c>
      <c r="AN915" s="119">
        <v>2</v>
      </c>
      <c r="AO915" s="119">
        <v>1</v>
      </c>
      <c r="AP915" s="119">
        <v>2</v>
      </c>
      <c r="AQ915" s="119">
        <v>1</v>
      </c>
      <c r="AR915" s="119">
        <v>0</v>
      </c>
      <c r="AS915" s="119">
        <v>0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119">
        <v>0</v>
      </c>
      <c r="AZ915" s="119">
        <v>0</v>
      </c>
      <c r="BA915" s="119">
        <v>0</v>
      </c>
      <c r="BB915" s="119">
        <v>0</v>
      </c>
      <c r="BC915" s="119">
        <v>0</v>
      </c>
      <c r="BD915" s="119">
        <v>0</v>
      </c>
      <c r="BE915" s="119">
        <v>0</v>
      </c>
      <c r="BF915" s="119">
        <v>0</v>
      </c>
      <c r="BG915" s="119">
        <v>0</v>
      </c>
      <c r="BH915" s="119">
        <v>12.6</v>
      </c>
      <c r="BI915" s="119" t="s">
        <v>55</v>
      </c>
      <c r="BJ915" s="119" t="s">
        <v>55</v>
      </c>
      <c r="BK915" s="119" t="s">
        <v>55</v>
      </c>
      <c r="BL915" s="119">
        <v>0</v>
      </c>
      <c r="BM915" s="119" t="s">
        <v>545</v>
      </c>
    </row>
    <row r="916" spans="1:65" s="119" customFormat="1" ht="11.4" x14ac:dyDescent="0.2">
      <c r="A916" s="119" t="s">
        <v>152</v>
      </c>
      <c r="B916" s="119">
        <v>5</v>
      </c>
      <c r="C916" s="119">
        <v>0</v>
      </c>
      <c r="D916" s="119">
        <v>5</v>
      </c>
      <c r="E916" s="119">
        <v>0</v>
      </c>
      <c r="F916" s="119">
        <v>0</v>
      </c>
      <c r="G916" s="119">
        <v>0</v>
      </c>
      <c r="H916" s="119">
        <v>0</v>
      </c>
      <c r="I916" s="119">
        <v>0</v>
      </c>
      <c r="J916" s="119">
        <v>0</v>
      </c>
      <c r="K916" s="119">
        <v>0</v>
      </c>
      <c r="L916" s="119">
        <v>0</v>
      </c>
      <c r="M916" s="119">
        <v>0</v>
      </c>
      <c r="N916" s="119">
        <v>0</v>
      </c>
      <c r="O916" s="119">
        <v>0</v>
      </c>
      <c r="P916" s="119">
        <v>100</v>
      </c>
      <c r="Q916" s="119">
        <v>0</v>
      </c>
      <c r="R916" s="119">
        <v>0</v>
      </c>
      <c r="S916" s="119">
        <v>0</v>
      </c>
      <c r="T916" s="119">
        <v>0</v>
      </c>
      <c r="U916" s="119">
        <v>0</v>
      </c>
      <c r="V916" s="119">
        <v>0</v>
      </c>
      <c r="W916" s="119">
        <v>0</v>
      </c>
      <c r="X916" s="119">
        <v>0</v>
      </c>
      <c r="Y916" s="119">
        <v>0</v>
      </c>
      <c r="Z916" s="119">
        <v>0</v>
      </c>
      <c r="AA916" s="119" t="s">
        <v>56</v>
      </c>
      <c r="AB916" s="119" t="s">
        <v>177</v>
      </c>
      <c r="AC916" s="119" t="s">
        <v>56</v>
      </c>
      <c r="AD916" s="119" t="s">
        <v>56</v>
      </c>
      <c r="AE916" s="119" t="s">
        <v>56</v>
      </c>
      <c r="AF916" s="119" t="s">
        <v>56</v>
      </c>
      <c r="AG916" s="119" t="s">
        <v>56</v>
      </c>
      <c r="AH916" s="119" t="s">
        <v>56</v>
      </c>
      <c r="AI916" s="119" t="s">
        <v>56</v>
      </c>
      <c r="AJ916" s="119" t="s">
        <v>56</v>
      </c>
      <c r="AK916" s="119" t="s">
        <v>56</v>
      </c>
      <c r="AL916" s="119" t="s">
        <v>56</v>
      </c>
      <c r="AM916" s="119">
        <v>0</v>
      </c>
      <c r="AN916" s="119">
        <v>0</v>
      </c>
      <c r="AO916" s="119">
        <v>2</v>
      </c>
      <c r="AP916" s="119">
        <v>1</v>
      </c>
      <c r="AQ916" s="119">
        <v>2</v>
      </c>
      <c r="AR916" s="119">
        <v>0</v>
      </c>
      <c r="AS916" s="119">
        <v>0</v>
      </c>
      <c r="AT916" s="119">
        <v>0</v>
      </c>
      <c r="AU916" s="119">
        <v>0</v>
      </c>
      <c r="AV916" s="119">
        <v>0</v>
      </c>
      <c r="AW916" s="119">
        <v>0</v>
      </c>
      <c r="AX916" s="119">
        <v>0</v>
      </c>
      <c r="AY916" s="119">
        <v>0</v>
      </c>
      <c r="AZ916" s="119">
        <v>0</v>
      </c>
      <c r="BA916" s="119">
        <v>0</v>
      </c>
      <c r="BB916" s="119">
        <v>0</v>
      </c>
      <c r="BC916" s="119">
        <v>0</v>
      </c>
      <c r="BD916" s="119">
        <v>0</v>
      </c>
      <c r="BE916" s="119">
        <v>0</v>
      </c>
      <c r="BF916" s="119">
        <v>0</v>
      </c>
      <c r="BG916" s="119">
        <v>0</v>
      </c>
      <c r="BH916" s="119">
        <v>17.399999999999999</v>
      </c>
      <c r="BI916" s="119" t="s">
        <v>55</v>
      </c>
      <c r="BJ916" s="119" t="s">
        <v>55</v>
      </c>
      <c r="BK916" s="119" t="s">
        <v>55</v>
      </c>
      <c r="BL916" s="119">
        <v>0</v>
      </c>
      <c r="BM916" s="119" t="s">
        <v>544</v>
      </c>
    </row>
    <row r="917" spans="1:65" s="119" customFormat="1" ht="11.4" x14ac:dyDescent="0.2">
      <c r="A917" s="119" t="s">
        <v>152</v>
      </c>
      <c r="B917" s="119">
        <v>5</v>
      </c>
      <c r="C917" s="119">
        <v>0</v>
      </c>
      <c r="D917" s="119">
        <v>5</v>
      </c>
      <c r="E917" s="119">
        <v>0</v>
      </c>
      <c r="F917" s="119">
        <v>0</v>
      </c>
      <c r="G917" s="119">
        <v>0</v>
      </c>
      <c r="H917" s="119">
        <v>0</v>
      </c>
      <c r="I917" s="119">
        <v>0</v>
      </c>
      <c r="J917" s="119">
        <v>0</v>
      </c>
      <c r="K917" s="119">
        <v>0</v>
      </c>
      <c r="L917" s="119">
        <v>0</v>
      </c>
      <c r="M917" s="119">
        <v>0</v>
      </c>
      <c r="N917" s="119">
        <v>0</v>
      </c>
      <c r="O917" s="119">
        <v>0</v>
      </c>
      <c r="P917" s="119">
        <v>100</v>
      </c>
      <c r="Q917" s="119">
        <v>0</v>
      </c>
      <c r="R917" s="119">
        <v>0</v>
      </c>
      <c r="S917" s="119">
        <v>0</v>
      </c>
      <c r="T917" s="119">
        <v>0</v>
      </c>
      <c r="U917" s="119">
        <v>0</v>
      </c>
      <c r="V917" s="119">
        <v>0</v>
      </c>
      <c r="W917" s="119">
        <v>0</v>
      </c>
      <c r="X917" s="119">
        <v>0</v>
      </c>
      <c r="Y917" s="119">
        <v>0</v>
      </c>
      <c r="Z917" s="119">
        <v>0</v>
      </c>
      <c r="AA917" s="119" t="s">
        <v>56</v>
      </c>
      <c r="AB917" s="119" t="s">
        <v>185</v>
      </c>
      <c r="AC917" s="119" t="s">
        <v>56</v>
      </c>
      <c r="AD917" s="119" t="s">
        <v>56</v>
      </c>
      <c r="AE917" s="119" t="s">
        <v>56</v>
      </c>
      <c r="AF917" s="119" t="s">
        <v>56</v>
      </c>
      <c r="AG917" s="119" t="s">
        <v>56</v>
      </c>
      <c r="AH917" s="119" t="s">
        <v>56</v>
      </c>
      <c r="AI917" s="119" t="s">
        <v>56</v>
      </c>
      <c r="AJ917" s="119" t="s">
        <v>56</v>
      </c>
      <c r="AK917" s="119" t="s">
        <v>56</v>
      </c>
      <c r="AL917" s="119" t="s">
        <v>56</v>
      </c>
      <c r="AM917" s="119">
        <v>0</v>
      </c>
      <c r="AN917" s="119">
        <v>0</v>
      </c>
      <c r="AO917" s="119">
        <v>2</v>
      </c>
      <c r="AP917" s="119">
        <v>2</v>
      </c>
      <c r="AQ917" s="119">
        <v>1</v>
      </c>
      <c r="AR917" s="119">
        <v>0</v>
      </c>
      <c r="AS917" s="119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119">
        <v>0</v>
      </c>
      <c r="AZ917" s="119">
        <v>0</v>
      </c>
      <c r="BA917" s="119">
        <v>0</v>
      </c>
      <c r="BB917" s="119">
        <v>0</v>
      </c>
      <c r="BC917" s="119">
        <v>0</v>
      </c>
      <c r="BD917" s="119">
        <v>0</v>
      </c>
      <c r="BE917" s="119">
        <v>0</v>
      </c>
      <c r="BF917" s="119">
        <v>0</v>
      </c>
      <c r="BG917" s="119">
        <v>0</v>
      </c>
      <c r="BH917" s="119">
        <v>18</v>
      </c>
      <c r="BI917" s="119" t="s">
        <v>55</v>
      </c>
      <c r="BJ917" s="119" t="s">
        <v>55</v>
      </c>
      <c r="BK917" s="119" t="s">
        <v>55</v>
      </c>
      <c r="BL917" s="119">
        <v>0</v>
      </c>
      <c r="BM917" s="119" t="s">
        <v>545</v>
      </c>
    </row>
    <row r="918" spans="1:65" s="119" customFormat="1" ht="11.4" x14ac:dyDescent="0.2">
      <c r="A918" s="119" t="s">
        <v>153</v>
      </c>
      <c r="B918" s="119">
        <v>2</v>
      </c>
      <c r="C918" s="119">
        <v>0</v>
      </c>
      <c r="D918" s="119">
        <v>2</v>
      </c>
      <c r="E918" s="119">
        <v>0</v>
      </c>
      <c r="F918" s="119">
        <v>0</v>
      </c>
      <c r="G918" s="119">
        <v>0</v>
      </c>
      <c r="H918" s="119">
        <v>0</v>
      </c>
      <c r="I918" s="119">
        <v>0</v>
      </c>
      <c r="J918" s="119">
        <v>0</v>
      </c>
      <c r="K918" s="119">
        <v>0</v>
      </c>
      <c r="L918" s="119">
        <v>0</v>
      </c>
      <c r="M918" s="119">
        <v>0</v>
      </c>
      <c r="N918" s="119">
        <v>0</v>
      </c>
      <c r="O918" s="119">
        <v>0</v>
      </c>
      <c r="P918" s="119">
        <v>100</v>
      </c>
      <c r="Q918" s="119">
        <v>0</v>
      </c>
      <c r="R918" s="119">
        <v>0</v>
      </c>
      <c r="S918" s="119">
        <v>0</v>
      </c>
      <c r="T918" s="119">
        <v>0</v>
      </c>
      <c r="U918" s="119">
        <v>0</v>
      </c>
      <c r="V918" s="119">
        <v>0</v>
      </c>
      <c r="W918" s="119">
        <v>0</v>
      </c>
      <c r="X918" s="119">
        <v>0</v>
      </c>
      <c r="Y918" s="119">
        <v>0</v>
      </c>
      <c r="Z918" s="119">
        <v>0</v>
      </c>
      <c r="AA918" s="119" t="s">
        <v>56</v>
      </c>
      <c r="AB918" s="119" t="s">
        <v>609</v>
      </c>
      <c r="AC918" s="119" t="s">
        <v>56</v>
      </c>
      <c r="AD918" s="119" t="s">
        <v>56</v>
      </c>
      <c r="AE918" s="119" t="s">
        <v>56</v>
      </c>
      <c r="AF918" s="119" t="s">
        <v>56</v>
      </c>
      <c r="AG918" s="119" t="s">
        <v>56</v>
      </c>
      <c r="AH918" s="119" t="s">
        <v>56</v>
      </c>
      <c r="AI918" s="119" t="s">
        <v>56</v>
      </c>
      <c r="AJ918" s="119" t="s">
        <v>56</v>
      </c>
      <c r="AK918" s="119" t="s">
        <v>56</v>
      </c>
      <c r="AL918" s="119" t="s">
        <v>56</v>
      </c>
      <c r="AM918" s="119">
        <v>0</v>
      </c>
      <c r="AN918" s="119">
        <v>0</v>
      </c>
      <c r="AO918" s="119">
        <v>2</v>
      </c>
      <c r="AP918" s="119">
        <v>0</v>
      </c>
      <c r="AQ918" s="119">
        <v>0</v>
      </c>
      <c r="AR918" s="119">
        <v>0</v>
      </c>
      <c r="AS918" s="119">
        <v>0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119">
        <v>0</v>
      </c>
      <c r="AZ918" s="119">
        <v>0</v>
      </c>
      <c r="BA918" s="119">
        <v>0</v>
      </c>
      <c r="BB918" s="119">
        <v>0</v>
      </c>
      <c r="BC918" s="119">
        <v>0</v>
      </c>
      <c r="BD918" s="119">
        <v>0</v>
      </c>
      <c r="BE918" s="119">
        <v>0</v>
      </c>
      <c r="BF918" s="119">
        <v>0</v>
      </c>
      <c r="BG918" s="119">
        <v>0</v>
      </c>
      <c r="BH918" s="119">
        <v>11.3</v>
      </c>
      <c r="BI918" s="119" t="s">
        <v>55</v>
      </c>
      <c r="BJ918" s="119" t="s">
        <v>55</v>
      </c>
      <c r="BK918" s="119" t="s">
        <v>55</v>
      </c>
      <c r="BL918" s="119">
        <v>0</v>
      </c>
      <c r="BM918" s="119" t="s">
        <v>544</v>
      </c>
    </row>
    <row r="919" spans="1:65" s="119" customFormat="1" ht="11.4" x14ac:dyDescent="0.2">
      <c r="A919" s="119" t="s">
        <v>153</v>
      </c>
      <c r="B919" s="119">
        <v>5</v>
      </c>
      <c r="C919" s="119">
        <v>0</v>
      </c>
      <c r="D919" s="119">
        <v>5</v>
      </c>
      <c r="E919" s="119">
        <v>0</v>
      </c>
      <c r="F919" s="119">
        <v>0</v>
      </c>
      <c r="G919" s="119">
        <v>0</v>
      </c>
      <c r="H919" s="119">
        <v>0</v>
      </c>
      <c r="I919" s="119">
        <v>0</v>
      </c>
      <c r="J919" s="119">
        <v>0</v>
      </c>
      <c r="K919" s="119">
        <v>0</v>
      </c>
      <c r="L919" s="119">
        <v>0</v>
      </c>
      <c r="M919" s="119">
        <v>0</v>
      </c>
      <c r="N919" s="119">
        <v>0</v>
      </c>
      <c r="O919" s="119">
        <v>0</v>
      </c>
      <c r="P919" s="119">
        <v>100</v>
      </c>
      <c r="Q919" s="119">
        <v>0</v>
      </c>
      <c r="R919" s="119">
        <v>0</v>
      </c>
      <c r="S919" s="119">
        <v>0</v>
      </c>
      <c r="T919" s="119">
        <v>0</v>
      </c>
      <c r="U919" s="119">
        <v>0</v>
      </c>
      <c r="V919" s="119">
        <v>0</v>
      </c>
      <c r="W919" s="119">
        <v>0</v>
      </c>
      <c r="X919" s="119">
        <v>0</v>
      </c>
      <c r="Y919" s="119">
        <v>0</v>
      </c>
      <c r="Z919" s="119">
        <v>0</v>
      </c>
      <c r="AA919" s="119" t="s">
        <v>56</v>
      </c>
      <c r="AB919" s="119" t="s">
        <v>173</v>
      </c>
      <c r="AC919" s="119" t="s">
        <v>56</v>
      </c>
      <c r="AD919" s="119" t="s">
        <v>56</v>
      </c>
      <c r="AE919" s="119" t="s">
        <v>56</v>
      </c>
      <c r="AF919" s="119" t="s">
        <v>56</v>
      </c>
      <c r="AG919" s="119" t="s">
        <v>56</v>
      </c>
      <c r="AH919" s="119" t="s">
        <v>56</v>
      </c>
      <c r="AI919" s="119" t="s">
        <v>56</v>
      </c>
      <c r="AJ919" s="119" t="s">
        <v>56</v>
      </c>
      <c r="AK919" s="119" t="s">
        <v>56</v>
      </c>
      <c r="AL919" s="119" t="s">
        <v>56</v>
      </c>
      <c r="AM919" s="119">
        <v>0</v>
      </c>
      <c r="AN919" s="119">
        <v>0</v>
      </c>
      <c r="AO919" s="119">
        <v>2</v>
      </c>
      <c r="AP919" s="119">
        <v>2</v>
      </c>
      <c r="AQ919" s="119">
        <v>0</v>
      </c>
      <c r="AR919" s="119">
        <v>1</v>
      </c>
      <c r="AS919" s="119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119">
        <v>0</v>
      </c>
      <c r="AZ919" s="119">
        <v>0</v>
      </c>
      <c r="BA919" s="119">
        <v>0</v>
      </c>
      <c r="BB919" s="119">
        <v>0</v>
      </c>
      <c r="BC919" s="119">
        <v>0</v>
      </c>
      <c r="BD919" s="119">
        <v>0</v>
      </c>
      <c r="BE919" s="119">
        <v>0</v>
      </c>
      <c r="BF919" s="119">
        <v>0</v>
      </c>
      <c r="BG919" s="119">
        <v>0</v>
      </c>
      <c r="BH919" s="119">
        <v>17</v>
      </c>
      <c r="BI919" s="119" t="s">
        <v>55</v>
      </c>
      <c r="BJ919" s="119" t="s">
        <v>55</v>
      </c>
      <c r="BK919" s="119" t="s">
        <v>55</v>
      </c>
      <c r="BL919" s="119">
        <v>0</v>
      </c>
      <c r="BM919" s="119" t="s">
        <v>545</v>
      </c>
    </row>
    <row r="920" spans="1:65" s="119" customFormat="1" ht="11.4" x14ac:dyDescent="0.2">
      <c r="A920" s="119" t="s">
        <v>154</v>
      </c>
      <c r="B920" s="119">
        <v>3</v>
      </c>
      <c r="C920" s="119">
        <v>0</v>
      </c>
      <c r="D920" s="119">
        <v>3</v>
      </c>
      <c r="E920" s="119">
        <v>0</v>
      </c>
      <c r="F920" s="119">
        <v>0</v>
      </c>
      <c r="G920" s="119">
        <v>0</v>
      </c>
      <c r="H920" s="119">
        <v>0</v>
      </c>
      <c r="I920" s="119">
        <v>0</v>
      </c>
      <c r="J920" s="119">
        <v>0</v>
      </c>
      <c r="K920" s="119">
        <v>0</v>
      </c>
      <c r="L920" s="119">
        <v>0</v>
      </c>
      <c r="M920" s="119">
        <v>0</v>
      </c>
      <c r="N920" s="119">
        <v>0</v>
      </c>
      <c r="O920" s="119">
        <v>0</v>
      </c>
      <c r="P920" s="119">
        <v>100</v>
      </c>
      <c r="Q920" s="119">
        <v>0</v>
      </c>
      <c r="R920" s="119">
        <v>0</v>
      </c>
      <c r="S920" s="119">
        <v>0</v>
      </c>
      <c r="T920" s="119">
        <v>0</v>
      </c>
      <c r="U920" s="119">
        <v>0</v>
      </c>
      <c r="V920" s="119">
        <v>0</v>
      </c>
      <c r="W920" s="119">
        <v>0</v>
      </c>
      <c r="X920" s="119">
        <v>0</v>
      </c>
      <c r="Y920" s="119">
        <v>0</v>
      </c>
      <c r="Z920" s="119">
        <v>0</v>
      </c>
      <c r="AA920" s="119" t="s">
        <v>56</v>
      </c>
      <c r="AB920" s="119" t="s">
        <v>498</v>
      </c>
      <c r="AC920" s="119" t="s">
        <v>56</v>
      </c>
      <c r="AD920" s="119" t="s">
        <v>56</v>
      </c>
      <c r="AE920" s="119" t="s">
        <v>56</v>
      </c>
      <c r="AF920" s="119" t="s">
        <v>56</v>
      </c>
      <c r="AG920" s="119" t="s">
        <v>56</v>
      </c>
      <c r="AH920" s="119" t="s">
        <v>56</v>
      </c>
      <c r="AI920" s="119" t="s">
        <v>56</v>
      </c>
      <c r="AJ920" s="119" t="s">
        <v>56</v>
      </c>
      <c r="AK920" s="119" t="s">
        <v>56</v>
      </c>
      <c r="AL920" s="119" t="s">
        <v>56</v>
      </c>
      <c r="AM920" s="119">
        <v>0</v>
      </c>
      <c r="AN920" s="119">
        <v>0</v>
      </c>
      <c r="AO920" s="119">
        <v>1</v>
      </c>
      <c r="AP920" s="119">
        <v>2</v>
      </c>
      <c r="AQ920" s="119">
        <v>0</v>
      </c>
      <c r="AR920" s="119">
        <v>0</v>
      </c>
      <c r="AS920" s="119">
        <v>0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119">
        <v>0</v>
      </c>
      <c r="AZ920" s="119">
        <v>0</v>
      </c>
      <c r="BA920" s="119">
        <v>0</v>
      </c>
      <c r="BB920" s="119">
        <v>0</v>
      </c>
      <c r="BC920" s="119">
        <v>0</v>
      </c>
      <c r="BD920" s="119">
        <v>0</v>
      </c>
      <c r="BE920" s="119">
        <v>0</v>
      </c>
      <c r="BF920" s="119">
        <v>0</v>
      </c>
      <c r="BG920" s="119">
        <v>0</v>
      </c>
      <c r="BH920" s="119">
        <v>15.4</v>
      </c>
      <c r="BI920" s="119" t="s">
        <v>55</v>
      </c>
      <c r="BJ920" s="119" t="s">
        <v>55</v>
      </c>
      <c r="BK920" s="119" t="s">
        <v>55</v>
      </c>
      <c r="BL920" s="119">
        <v>0</v>
      </c>
      <c r="BM920" s="119" t="s">
        <v>544</v>
      </c>
    </row>
    <row r="921" spans="1:65" s="119" customFormat="1" ht="11.4" x14ac:dyDescent="0.2">
      <c r="A921" s="119" t="s">
        <v>154</v>
      </c>
      <c r="B921" s="119">
        <v>2</v>
      </c>
      <c r="C921" s="119">
        <v>0</v>
      </c>
      <c r="D921" s="119">
        <v>2</v>
      </c>
      <c r="E921" s="119">
        <v>0</v>
      </c>
      <c r="F921" s="119">
        <v>0</v>
      </c>
      <c r="G921" s="119">
        <v>0</v>
      </c>
      <c r="H921" s="119">
        <v>0</v>
      </c>
      <c r="I921" s="119">
        <v>0</v>
      </c>
      <c r="J921" s="119">
        <v>0</v>
      </c>
      <c r="K921" s="119">
        <v>0</v>
      </c>
      <c r="L921" s="119">
        <v>0</v>
      </c>
      <c r="M921" s="119">
        <v>0</v>
      </c>
      <c r="N921" s="119">
        <v>0</v>
      </c>
      <c r="O921" s="119">
        <v>0</v>
      </c>
      <c r="P921" s="119">
        <v>100</v>
      </c>
      <c r="Q921" s="119">
        <v>0</v>
      </c>
      <c r="R921" s="119">
        <v>0</v>
      </c>
      <c r="S921" s="119">
        <v>0</v>
      </c>
      <c r="T921" s="119">
        <v>0</v>
      </c>
      <c r="U921" s="119">
        <v>0</v>
      </c>
      <c r="V921" s="119">
        <v>0</v>
      </c>
      <c r="W921" s="119">
        <v>0</v>
      </c>
      <c r="X921" s="119">
        <v>0</v>
      </c>
      <c r="Y921" s="119">
        <v>0</v>
      </c>
      <c r="Z921" s="119">
        <v>0</v>
      </c>
      <c r="AA921" s="119" t="s">
        <v>56</v>
      </c>
      <c r="AB921" s="119" t="s">
        <v>525</v>
      </c>
      <c r="AC921" s="119" t="s">
        <v>56</v>
      </c>
      <c r="AD921" s="119" t="s">
        <v>56</v>
      </c>
      <c r="AE921" s="119" t="s">
        <v>56</v>
      </c>
      <c r="AF921" s="119" t="s">
        <v>56</v>
      </c>
      <c r="AG921" s="119" t="s">
        <v>56</v>
      </c>
      <c r="AH921" s="119" t="s">
        <v>56</v>
      </c>
      <c r="AI921" s="119" t="s">
        <v>56</v>
      </c>
      <c r="AJ921" s="119" t="s">
        <v>56</v>
      </c>
      <c r="AK921" s="119" t="s">
        <v>56</v>
      </c>
      <c r="AL921" s="119" t="s">
        <v>56</v>
      </c>
      <c r="AM921" s="119">
        <v>0</v>
      </c>
      <c r="AN921" s="119">
        <v>0</v>
      </c>
      <c r="AO921" s="119">
        <v>1</v>
      </c>
      <c r="AP921" s="119">
        <v>1</v>
      </c>
      <c r="AQ921" s="119">
        <v>0</v>
      </c>
      <c r="AR921" s="119">
        <v>0</v>
      </c>
      <c r="AS921" s="119">
        <v>0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119">
        <v>0</v>
      </c>
      <c r="AZ921" s="119">
        <v>0</v>
      </c>
      <c r="BA921" s="119">
        <v>0</v>
      </c>
      <c r="BB921" s="119">
        <v>0</v>
      </c>
      <c r="BC921" s="119">
        <v>0</v>
      </c>
      <c r="BD921" s="119">
        <v>0</v>
      </c>
      <c r="BE921" s="119">
        <v>0</v>
      </c>
      <c r="BF921" s="119">
        <v>0</v>
      </c>
      <c r="BG921" s="119">
        <v>0</v>
      </c>
      <c r="BH921" s="119">
        <v>15.3</v>
      </c>
      <c r="BI921" s="119" t="s">
        <v>55</v>
      </c>
      <c r="BJ921" s="119" t="s">
        <v>55</v>
      </c>
      <c r="BK921" s="119" t="s">
        <v>55</v>
      </c>
      <c r="BL921" s="119">
        <v>0</v>
      </c>
      <c r="BM921" s="119" t="s">
        <v>545</v>
      </c>
    </row>
    <row r="922" spans="1:65" s="119" customFormat="1" ht="11.4" x14ac:dyDescent="0.2">
      <c r="A922" s="119" t="s">
        <v>155</v>
      </c>
      <c r="B922" s="119">
        <v>6</v>
      </c>
      <c r="C922" s="119">
        <v>0</v>
      </c>
      <c r="D922" s="119">
        <v>6</v>
      </c>
      <c r="E922" s="119">
        <v>0</v>
      </c>
      <c r="F922" s="119">
        <v>0</v>
      </c>
      <c r="G922" s="119">
        <v>0</v>
      </c>
      <c r="H922" s="119">
        <v>0</v>
      </c>
      <c r="I922" s="119">
        <v>0</v>
      </c>
      <c r="J922" s="119">
        <v>0</v>
      </c>
      <c r="K922" s="119">
        <v>0</v>
      </c>
      <c r="L922" s="119">
        <v>0</v>
      </c>
      <c r="M922" s="119">
        <v>0</v>
      </c>
      <c r="N922" s="119">
        <v>0</v>
      </c>
      <c r="O922" s="119">
        <v>0</v>
      </c>
      <c r="P922" s="119">
        <v>100</v>
      </c>
      <c r="Q922" s="119">
        <v>0</v>
      </c>
      <c r="R922" s="119">
        <v>0</v>
      </c>
      <c r="S922" s="119">
        <v>0</v>
      </c>
      <c r="T922" s="119">
        <v>0</v>
      </c>
      <c r="U922" s="119">
        <v>0</v>
      </c>
      <c r="V922" s="119">
        <v>0</v>
      </c>
      <c r="W922" s="119">
        <v>0</v>
      </c>
      <c r="X922" s="119">
        <v>0</v>
      </c>
      <c r="Y922" s="119">
        <v>0</v>
      </c>
      <c r="Z922" s="119">
        <v>0</v>
      </c>
      <c r="AA922" s="119" t="s">
        <v>56</v>
      </c>
      <c r="AB922" s="119" t="s">
        <v>534</v>
      </c>
      <c r="AC922" s="119" t="s">
        <v>56</v>
      </c>
      <c r="AD922" s="119" t="s">
        <v>56</v>
      </c>
      <c r="AE922" s="119" t="s">
        <v>56</v>
      </c>
      <c r="AF922" s="119" t="s">
        <v>56</v>
      </c>
      <c r="AG922" s="119" t="s">
        <v>56</v>
      </c>
      <c r="AH922" s="119" t="s">
        <v>56</v>
      </c>
      <c r="AI922" s="119" t="s">
        <v>56</v>
      </c>
      <c r="AJ922" s="119" t="s">
        <v>56</v>
      </c>
      <c r="AK922" s="119" t="s">
        <v>56</v>
      </c>
      <c r="AL922" s="119" t="s">
        <v>56</v>
      </c>
      <c r="AM922" s="119">
        <v>0</v>
      </c>
      <c r="AN922" s="119">
        <v>1</v>
      </c>
      <c r="AO922" s="119">
        <v>3</v>
      </c>
      <c r="AP922" s="119">
        <v>0</v>
      </c>
      <c r="AQ922" s="119">
        <v>1</v>
      </c>
      <c r="AR922" s="119">
        <v>1</v>
      </c>
      <c r="AS922" s="119">
        <v>0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119">
        <v>0</v>
      </c>
      <c r="AZ922" s="119">
        <v>0</v>
      </c>
      <c r="BA922" s="119">
        <v>0</v>
      </c>
      <c r="BB922" s="119">
        <v>0</v>
      </c>
      <c r="BC922" s="119">
        <v>0</v>
      </c>
      <c r="BD922" s="119">
        <v>0</v>
      </c>
      <c r="BE922" s="119">
        <v>0</v>
      </c>
      <c r="BF922" s="119">
        <v>0</v>
      </c>
      <c r="BG922" s="119">
        <v>0</v>
      </c>
      <c r="BH922" s="119">
        <v>16.2</v>
      </c>
      <c r="BI922" s="119" t="s">
        <v>55</v>
      </c>
      <c r="BJ922" s="119" t="s">
        <v>55</v>
      </c>
      <c r="BK922" s="119" t="s">
        <v>55</v>
      </c>
      <c r="BL922" s="119">
        <v>0</v>
      </c>
      <c r="BM922" s="119" t="s">
        <v>544</v>
      </c>
    </row>
    <row r="923" spans="1:65" s="119" customFormat="1" ht="11.4" x14ac:dyDescent="0.2">
      <c r="A923" s="119" t="s">
        <v>155</v>
      </c>
      <c r="B923" s="119">
        <v>4</v>
      </c>
      <c r="C923" s="119">
        <v>1</v>
      </c>
      <c r="D923" s="119">
        <v>3</v>
      </c>
      <c r="E923" s="119">
        <v>0</v>
      </c>
      <c r="F923" s="119">
        <v>0</v>
      </c>
      <c r="G923" s="119">
        <v>0</v>
      </c>
      <c r="H923" s="119">
        <v>0</v>
      </c>
      <c r="I923" s="119">
        <v>0</v>
      </c>
      <c r="J923" s="119">
        <v>0</v>
      </c>
      <c r="K923" s="119">
        <v>0</v>
      </c>
      <c r="L923" s="119">
        <v>0</v>
      </c>
      <c r="M923" s="119">
        <v>0</v>
      </c>
      <c r="N923" s="119">
        <v>0</v>
      </c>
      <c r="O923" s="119">
        <v>25</v>
      </c>
      <c r="P923" s="119">
        <v>75</v>
      </c>
      <c r="Q923" s="119">
        <v>0</v>
      </c>
      <c r="R923" s="119">
        <v>0</v>
      </c>
      <c r="S923" s="119">
        <v>0</v>
      </c>
      <c r="T923" s="119">
        <v>0</v>
      </c>
      <c r="U923" s="119">
        <v>0</v>
      </c>
      <c r="V923" s="119">
        <v>0</v>
      </c>
      <c r="W923" s="119">
        <v>0</v>
      </c>
      <c r="X923" s="119">
        <v>0</v>
      </c>
      <c r="Y923" s="119">
        <v>0</v>
      </c>
      <c r="Z923" s="119">
        <v>0</v>
      </c>
      <c r="AA923" s="119" t="s">
        <v>635</v>
      </c>
      <c r="AB923" s="119" t="s">
        <v>501</v>
      </c>
      <c r="AC923" s="119" t="s">
        <v>56</v>
      </c>
      <c r="AD923" s="119" t="s">
        <v>56</v>
      </c>
      <c r="AE923" s="119" t="s">
        <v>56</v>
      </c>
      <c r="AF923" s="119" t="s">
        <v>56</v>
      </c>
      <c r="AG923" s="119" t="s">
        <v>56</v>
      </c>
      <c r="AH923" s="119" t="s">
        <v>56</v>
      </c>
      <c r="AI923" s="119" t="s">
        <v>56</v>
      </c>
      <c r="AJ923" s="119" t="s">
        <v>56</v>
      </c>
      <c r="AK923" s="119" t="s">
        <v>56</v>
      </c>
      <c r="AL923" s="119" t="s">
        <v>56</v>
      </c>
      <c r="AM923" s="119">
        <v>0</v>
      </c>
      <c r="AN923" s="119">
        <v>1</v>
      </c>
      <c r="AO923" s="119">
        <v>1</v>
      </c>
      <c r="AP923" s="119">
        <v>1</v>
      </c>
      <c r="AQ923" s="119">
        <v>0</v>
      </c>
      <c r="AR923" s="119">
        <v>0</v>
      </c>
      <c r="AS923" s="119">
        <v>1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119">
        <v>0</v>
      </c>
      <c r="AZ923" s="119">
        <v>0</v>
      </c>
      <c r="BA923" s="119">
        <v>0</v>
      </c>
      <c r="BB923" s="119">
        <v>0</v>
      </c>
      <c r="BC923" s="119">
        <v>0</v>
      </c>
      <c r="BD923" s="119">
        <v>0</v>
      </c>
      <c r="BE923" s="119">
        <v>0</v>
      </c>
      <c r="BF923" s="119">
        <v>0</v>
      </c>
      <c r="BG923" s="119">
        <v>0</v>
      </c>
      <c r="BH923" s="119">
        <v>16.399999999999999</v>
      </c>
      <c r="BI923" s="119" t="s">
        <v>55</v>
      </c>
      <c r="BJ923" s="119" t="s">
        <v>55</v>
      </c>
      <c r="BK923" s="119" t="s">
        <v>55</v>
      </c>
      <c r="BL923" s="119">
        <v>0</v>
      </c>
      <c r="BM923" s="119" t="s">
        <v>545</v>
      </c>
    </row>
    <row r="924" spans="1:65" s="119" customFormat="1" ht="11.4" x14ac:dyDescent="0.2">
      <c r="A924" s="119" t="s">
        <v>156</v>
      </c>
      <c r="B924" s="119">
        <v>3</v>
      </c>
      <c r="C924" s="119">
        <v>0</v>
      </c>
      <c r="D924" s="119">
        <v>2</v>
      </c>
      <c r="E924" s="119">
        <v>0</v>
      </c>
      <c r="F924" s="119">
        <v>1</v>
      </c>
      <c r="G924" s="119">
        <v>0</v>
      </c>
      <c r="H924" s="119">
        <v>0</v>
      </c>
      <c r="I924" s="119">
        <v>0</v>
      </c>
      <c r="J924" s="119">
        <v>0</v>
      </c>
      <c r="K924" s="119">
        <v>0</v>
      </c>
      <c r="L924" s="119">
        <v>0</v>
      </c>
      <c r="M924" s="119">
        <v>0</v>
      </c>
      <c r="N924" s="119">
        <v>0</v>
      </c>
      <c r="O924" s="119">
        <v>0</v>
      </c>
      <c r="P924" s="119">
        <v>66.67</v>
      </c>
      <c r="Q924" s="119">
        <v>0</v>
      </c>
      <c r="R924" s="119">
        <v>33.33</v>
      </c>
      <c r="S924" s="119">
        <v>0</v>
      </c>
      <c r="T924" s="119">
        <v>0</v>
      </c>
      <c r="U924" s="119">
        <v>0</v>
      </c>
      <c r="V924" s="119">
        <v>0</v>
      </c>
      <c r="W924" s="119">
        <v>0</v>
      </c>
      <c r="X924" s="119">
        <v>0</v>
      </c>
      <c r="Y924" s="119">
        <v>0</v>
      </c>
      <c r="Z924" s="119">
        <v>0</v>
      </c>
      <c r="AA924" s="119" t="s">
        <v>56</v>
      </c>
      <c r="AB924" s="119" t="s">
        <v>581</v>
      </c>
      <c r="AC924" s="119" t="s">
        <v>56</v>
      </c>
      <c r="AD924" s="119" t="s">
        <v>536</v>
      </c>
      <c r="AE924" s="119" t="s">
        <v>56</v>
      </c>
      <c r="AF924" s="119" t="s">
        <v>56</v>
      </c>
      <c r="AG924" s="119" t="s">
        <v>56</v>
      </c>
      <c r="AH924" s="119" t="s">
        <v>56</v>
      </c>
      <c r="AI924" s="119" t="s">
        <v>56</v>
      </c>
      <c r="AJ924" s="119" t="s">
        <v>56</v>
      </c>
      <c r="AK924" s="119" t="s">
        <v>56</v>
      </c>
      <c r="AL924" s="119" t="s">
        <v>56</v>
      </c>
      <c r="AM924" s="119">
        <v>0</v>
      </c>
      <c r="AN924" s="119">
        <v>0</v>
      </c>
      <c r="AO924" s="119">
        <v>2</v>
      </c>
      <c r="AP924" s="119">
        <v>1</v>
      </c>
      <c r="AQ924" s="119">
        <v>0</v>
      </c>
      <c r="AR924" s="119">
        <v>0</v>
      </c>
      <c r="AS924" s="119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119">
        <v>0</v>
      </c>
      <c r="AZ924" s="119">
        <v>0</v>
      </c>
      <c r="BA924" s="119">
        <v>0</v>
      </c>
      <c r="BB924" s="119">
        <v>0</v>
      </c>
      <c r="BC924" s="119">
        <v>0</v>
      </c>
      <c r="BD924" s="119">
        <v>0</v>
      </c>
      <c r="BE924" s="119">
        <v>0</v>
      </c>
      <c r="BF924" s="119">
        <v>0</v>
      </c>
      <c r="BG924" s="119">
        <v>0</v>
      </c>
      <c r="BH924" s="119">
        <v>14.2</v>
      </c>
      <c r="BI924" s="119" t="s">
        <v>55</v>
      </c>
      <c r="BJ924" s="119" t="s">
        <v>55</v>
      </c>
      <c r="BK924" s="119" t="s">
        <v>55</v>
      </c>
      <c r="BL924" s="119">
        <v>0</v>
      </c>
      <c r="BM924" s="119" t="s">
        <v>544</v>
      </c>
    </row>
    <row r="925" spans="1:65" s="119" customFormat="1" ht="11.4" x14ac:dyDescent="0.2">
      <c r="A925" s="119" t="s">
        <v>156</v>
      </c>
      <c r="B925" s="119">
        <v>5</v>
      </c>
      <c r="C925" s="119">
        <v>0</v>
      </c>
      <c r="D925" s="119">
        <v>4</v>
      </c>
      <c r="E925" s="119">
        <v>0</v>
      </c>
      <c r="F925" s="119">
        <v>1</v>
      </c>
      <c r="G925" s="119">
        <v>0</v>
      </c>
      <c r="H925" s="119">
        <v>0</v>
      </c>
      <c r="I925" s="119">
        <v>0</v>
      </c>
      <c r="J925" s="119">
        <v>0</v>
      </c>
      <c r="K925" s="119">
        <v>0</v>
      </c>
      <c r="L925" s="119">
        <v>0</v>
      </c>
      <c r="M925" s="119">
        <v>0</v>
      </c>
      <c r="N925" s="119">
        <v>0</v>
      </c>
      <c r="O925" s="119">
        <v>0</v>
      </c>
      <c r="P925" s="119">
        <v>80</v>
      </c>
      <c r="Q925" s="119">
        <v>0</v>
      </c>
      <c r="R925" s="119">
        <v>20</v>
      </c>
      <c r="S925" s="119">
        <v>0</v>
      </c>
      <c r="T925" s="119">
        <v>0</v>
      </c>
      <c r="U925" s="119">
        <v>0</v>
      </c>
      <c r="V925" s="119">
        <v>0</v>
      </c>
      <c r="W925" s="119">
        <v>0</v>
      </c>
      <c r="X925" s="119">
        <v>0</v>
      </c>
      <c r="Y925" s="119">
        <v>0</v>
      </c>
      <c r="Z925" s="119">
        <v>0</v>
      </c>
      <c r="AA925" s="119" t="s">
        <v>56</v>
      </c>
      <c r="AB925" s="119" t="s">
        <v>591</v>
      </c>
      <c r="AC925" s="119" t="s">
        <v>56</v>
      </c>
      <c r="AD925" s="119" t="s">
        <v>475</v>
      </c>
      <c r="AE925" s="119" t="s">
        <v>56</v>
      </c>
      <c r="AF925" s="119" t="s">
        <v>56</v>
      </c>
      <c r="AG925" s="119" t="s">
        <v>56</v>
      </c>
      <c r="AH925" s="119" t="s">
        <v>56</v>
      </c>
      <c r="AI925" s="119" t="s">
        <v>56</v>
      </c>
      <c r="AJ925" s="119" t="s">
        <v>56</v>
      </c>
      <c r="AK925" s="119" t="s">
        <v>56</v>
      </c>
      <c r="AL925" s="119" t="s">
        <v>56</v>
      </c>
      <c r="AM925" s="119">
        <v>0</v>
      </c>
      <c r="AN925" s="119">
        <v>1</v>
      </c>
      <c r="AO925" s="119">
        <v>2</v>
      </c>
      <c r="AP925" s="119">
        <v>1</v>
      </c>
      <c r="AQ925" s="119">
        <v>0</v>
      </c>
      <c r="AR925" s="119">
        <v>1</v>
      </c>
      <c r="AS925" s="119">
        <v>0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119">
        <v>0</v>
      </c>
      <c r="AZ925" s="119">
        <v>0</v>
      </c>
      <c r="BA925" s="119">
        <v>0</v>
      </c>
      <c r="BB925" s="119">
        <v>0</v>
      </c>
      <c r="BC925" s="119">
        <v>0</v>
      </c>
      <c r="BD925" s="119">
        <v>0</v>
      </c>
      <c r="BE925" s="119">
        <v>0</v>
      </c>
      <c r="BF925" s="119">
        <v>0</v>
      </c>
      <c r="BG925" s="119">
        <v>0</v>
      </c>
      <c r="BH925" s="119">
        <v>15.2</v>
      </c>
      <c r="BI925" s="119" t="s">
        <v>55</v>
      </c>
      <c r="BJ925" s="119" t="s">
        <v>55</v>
      </c>
      <c r="BK925" s="119" t="s">
        <v>55</v>
      </c>
      <c r="BL925" s="119">
        <v>0</v>
      </c>
      <c r="BM925" s="119" t="s">
        <v>545</v>
      </c>
    </row>
    <row r="926" spans="1:65" s="119" customFormat="1" ht="11.4" x14ac:dyDescent="0.2">
      <c r="A926" s="119" t="s">
        <v>157</v>
      </c>
      <c r="B926" s="119">
        <v>1</v>
      </c>
      <c r="C926" s="119">
        <v>0</v>
      </c>
      <c r="D926" s="119">
        <v>1</v>
      </c>
      <c r="E926" s="119">
        <v>0</v>
      </c>
      <c r="F926" s="119">
        <v>0</v>
      </c>
      <c r="G926" s="119">
        <v>0</v>
      </c>
      <c r="H926" s="119">
        <v>0</v>
      </c>
      <c r="I926" s="119">
        <v>0</v>
      </c>
      <c r="J926" s="119">
        <v>0</v>
      </c>
      <c r="K926" s="119">
        <v>0</v>
      </c>
      <c r="L926" s="119">
        <v>0</v>
      </c>
      <c r="M926" s="119">
        <v>0</v>
      </c>
      <c r="N926" s="119">
        <v>0</v>
      </c>
      <c r="O926" s="119">
        <v>0</v>
      </c>
      <c r="P926" s="119">
        <v>100</v>
      </c>
      <c r="Q926" s="119">
        <v>0</v>
      </c>
      <c r="R926" s="119">
        <v>0</v>
      </c>
      <c r="S926" s="119">
        <v>0</v>
      </c>
      <c r="T926" s="119">
        <v>0</v>
      </c>
      <c r="U926" s="119">
        <v>0</v>
      </c>
      <c r="V926" s="119">
        <v>0</v>
      </c>
      <c r="W926" s="119">
        <v>0</v>
      </c>
      <c r="X926" s="119">
        <v>0</v>
      </c>
      <c r="Y926" s="119">
        <v>0</v>
      </c>
      <c r="Z926" s="119">
        <v>0</v>
      </c>
      <c r="AA926" s="119" t="s">
        <v>56</v>
      </c>
      <c r="AB926" s="119" t="s">
        <v>518</v>
      </c>
      <c r="AC926" s="119" t="s">
        <v>56</v>
      </c>
      <c r="AD926" s="119" t="s">
        <v>56</v>
      </c>
      <c r="AE926" s="119" t="s">
        <v>56</v>
      </c>
      <c r="AF926" s="119" t="s">
        <v>56</v>
      </c>
      <c r="AG926" s="119" t="s">
        <v>56</v>
      </c>
      <c r="AH926" s="119" t="s">
        <v>56</v>
      </c>
      <c r="AI926" s="119" t="s">
        <v>56</v>
      </c>
      <c r="AJ926" s="119" t="s">
        <v>56</v>
      </c>
      <c r="AK926" s="119" t="s">
        <v>56</v>
      </c>
      <c r="AL926" s="119" t="s">
        <v>56</v>
      </c>
      <c r="AM926" s="119">
        <v>0</v>
      </c>
      <c r="AN926" s="119">
        <v>0</v>
      </c>
      <c r="AO926" s="119">
        <v>1</v>
      </c>
      <c r="AP926" s="119">
        <v>0</v>
      </c>
      <c r="AQ926" s="119">
        <v>0</v>
      </c>
      <c r="AR926" s="119">
        <v>0</v>
      </c>
      <c r="AS926" s="119">
        <v>0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119">
        <v>0</v>
      </c>
      <c r="AZ926" s="119">
        <v>0</v>
      </c>
      <c r="BA926" s="119">
        <v>0</v>
      </c>
      <c r="BB926" s="119">
        <v>0</v>
      </c>
      <c r="BC926" s="119">
        <v>0</v>
      </c>
      <c r="BD926" s="119">
        <v>0</v>
      </c>
      <c r="BE926" s="119">
        <v>0</v>
      </c>
      <c r="BF926" s="119">
        <v>0</v>
      </c>
      <c r="BG926" s="119">
        <v>0</v>
      </c>
      <c r="BH926" s="119">
        <v>12.7</v>
      </c>
      <c r="BI926" s="119" t="s">
        <v>55</v>
      </c>
      <c r="BJ926" s="119" t="s">
        <v>55</v>
      </c>
      <c r="BK926" s="119" t="s">
        <v>55</v>
      </c>
      <c r="BL926" s="119">
        <v>0</v>
      </c>
      <c r="BM926" s="119" t="s">
        <v>544</v>
      </c>
    </row>
    <row r="927" spans="1:65" s="119" customFormat="1" ht="11.4" x14ac:dyDescent="0.2">
      <c r="A927" s="119" t="s">
        <v>157</v>
      </c>
      <c r="B927" s="119">
        <v>0</v>
      </c>
      <c r="C927" s="119">
        <v>0</v>
      </c>
      <c r="D927" s="119">
        <v>0</v>
      </c>
      <c r="E927" s="119">
        <v>0</v>
      </c>
      <c r="F927" s="119">
        <v>0</v>
      </c>
      <c r="G927" s="119">
        <v>0</v>
      </c>
      <c r="H927" s="119">
        <v>0</v>
      </c>
      <c r="I927" s="119">
        <v>0</v>
      </c>
      <c r="J927" s="119">
        <v>0</v>
      </c>
      <c r="K927" s="119">
        <v>0</v>
      </c>
      <c r="L927" s="119">
        <v>0</v>
      </c>
      <c r="M927" s="119">
        <v>0</v>
      </c>
      <c r="N927" s="119">
        <v>0</v>
      </c>
      <c r="O927" s="119" t="s">
        <v>55</v>
      </c>
      <c r="P927" s="119" t="s">
        <v>55</v>
      </c>
      <c r="Q927" s="119" t="s">
        <v>55</v>
      </c>
      <c r="R927" s="119" t="s">
        <v>55</v>
      </c>
      <c r="S927" s="119" t="s">
        <v>55</v>
      </c>
      <c r="T927" s="119" t="s">
        <v>55</v>
      </c>
      <c r="U927" s="119" t="s">
        <v>55</v>
      </c>
      <c r="V927" s="119" t="s">
        <v>55</v>
      </c>
      <c r="W927" s="119" t="s">
        <v>55</v>
      </c>
      <c r="X927" s="119" t="s">
        <v>55</v>
      </c>
      <c r="Y927" s="119" t="s">
        <v>55</v>
      </c>
      <c r="Z927" s="119" t="s">
        <v>55</v>
      </c>
      <c r="AA927" s="119" t="s">
        <v>56</v>
      </c>
      <c r="AB927" s="119" t="s">
        <v>56</v>
      </c>
      <c r="AC927" s="119" t="s">
        <v>56</v>
      </c>
      <c r="AD927" s="119" t="s">
        <v>56</v>
      </c>
      <c r="AE927" s="119" t="s">
        <v>56</v>
      </c>
      <c r="AF927" s="119" t="s">
        <v>56</v>
      </c>
      <c r="AG927" s="119" t="s">
        <v>56</v>
      </c>
      <c r="AH927" s="119" t="s">
        <v>56</v>
      </c>
      <c r="AI927" s="119" t="s">
        <v>56</v>
      </c>
      <c r="AJ927" s="119" t="s">
        <v>56</v>
      </c>
      <c r="AK927" s="119" t="s">
        <v>56</v>
      </c>
      <c r="AL927" s="119" t="s">
        <v>56</v>
      </c>
      <c r="AM927" s="119">
        <v>0</v>
      </c>
      <c r="AN927" s="119">
        <v>0</v>
      </c>
      <c r="AO927" s="119">
        <v>0</v>
      </c>
      <c r="AP927" s="119">
        <v>0</v>
      </c>
      <c r="AQ927" s="119">
        <v>0</v>
      </c>
      <c r="AR927" s="119">
        <v>0</v>
      </c>
      <c r="AS927" s="119">
        <v>0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119">
        <v>0</v>
      </c>
      <c r="AZ927" s="119">
        <v>0</v>
      </c>
      <c r="BA927" s="119">
        <v>0</v>
      </c>
      <c r="BB927" s="119">
        <v>0</v>
      </c>
      <c r="BC927" s="119">
        <v>0</v>
      </c>
      <c r="BD927" s="119">
        <v>0</v>
      </c>
      <c r="BE927" s="119">
        <v>0</v>
      </c>
      <c r="BF927" s="119">
        <v>0</v>
      </c>
      <c r="BG927" s="119">
        <v>0</v>
      </c>
      <c r="BH927" s="119" t="s">
        <v>55</v>
      </c>
      <c r="BI927" s="119" t="s">
        <v>55</v>
      </c>
      <c r="BJ927" s="119" t="s">
        <v>55</v>
      </c>
      <c r="BK927" s="119" t="s">
        <v>55</v>
      </c>
      <c r="BL927" s="119">
        <v>0</v>
      </c>
      <c r="BM927" s="119" t="s">
        <v>545</v>
      </c>
    </row>
    <row r="928" spans="1:65" s="119" customFormat="1" ht="11.4" x14ac:dyDescent="0.2">
      <c r="A928" s="119" t="s">
        <v>158</v>
      </c>
      <c r="B928" s="119">
        <v>0</v>
      </c>
      <c r="C928" s="119">
        <v>0</v>
      </c>
      <c r="D928" s="119">
        <v>0</v>
      </c>
      <c r="E928" s="119">
        <v>0</v>
      </c>
      <c r="F928" s="119">
        <v>0</v>
      </c>
      <c r="G928" s="119">
        <v>0</v>
      </c>
      <c r="H928" s="119">
        <v>0</v>
      </c>
      <c r="I928" s="119">
        <v>0</v>
      </c>
      <c r="J928" s="119">
        <v>0</v>
      </c>
      <c r="K928" s="119">
        <v>0</v>
      </c>
      <c r="L928" s="119">
        <v>0</v>
      </c>
      <c r="M928" s="119">
        <v>0</v>
      </c>
      <c r="N928" s="119">
        <v>0</v>
      </c>
      <c r="O928" s="119" t="s">
        <v>55</v>
      </c>
      <c r="P928" s="119" t="s">
        <v>55</v>
      </c>
      <c r="Q928" s="119" t="s">
        <v>55</v>
      </c>
      <c r="R928" s="119" t="s">
        <v>55</v>
      </c>
      <c r="S928" s="119" t="s">
        <v>55</v>
      </c>
      <c r="T928" s="119" t="s">
        <v>55</v>
      </c>
      <c r="U928" s="119" t="s">
        <v>55</v>
      </c>
      <c r="V928" s="119" t="s">
        <v>55</v>
      </c>
      <c r="W928" s="119" t="s">
        <v>55</v>
      </c>
      <c r="X928" s="119" t="s">
        <v>55</v>
      </c>
      <c r="Y928" s="119" t="s">
        <v>55</v>
      </c>
      <c r="Z928" s="119" t="s">
        <v>55</v>
      </c>
      <c r="AA928" s="119" t="s">
        <v>56</v>
      </c>
      <c r="AB928" s="119" t="s">
        <v>56</v>
      </c>
      <c r="AC928" s="119" t="s">
        <v>56</v>
      </c>
      <c r="AD928" s="119" t="s">
        <v>56</v>
      </c>
      <c r="AE928" s="119" t="s">
        <v>56</v>
      </c>
      <c r="AF928" s="119" t="s">
        <v>56</v>
      </c>
      <c r="AG928" s="119" t="s">
        <v>56</v>
      </c>
      <c r="AH928" s="119" t="s">
        <v>56</v>
      </c>
      <c r="AI928" s="119" t="s">
        <v>56</v>
      </c>
      <c r="AJ928" s="119" t="s">
        <v>56</v>
      </c>
      <c r="AK928" s="119" t="s">
        <v>56</v>
      </c>
      <c r="AL928" s="119" t="s">
        <v>56</v>
      </c>
      <c r="AM928" s="119">
        <v>0</v>
      </c>
      <c r="AN928" s="119">
        <v>0</v>
      </c>
      <c r="AO928" s="119">
        <v>0</v>
      </c>
      <c r="AP928" s="119">
        <v>0</v>
      </c>
      <c r="AQ928" s="119">
        <v>0</v>
      </c>
      <c r="AR928" s="119">
        <v>0</v>
      </c>
      <c r="AS928" s="119">
        <v>0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119">
        <v>0</v>
      </c>
      <c r="AZ928" s="119">
        <v>0</v>
      </c>
      <c r="BA928" s="119">
        <v>0</v>
      </c>
      <c r="BB928" s="119">
        <v>0</v>
      </c>
      <c r="BC928" s="119">
        <v>0</v>
      </c>
      <c r="BD928" s="119">
        <v>0</v>
      </c>
      <c r="BE928" s="119">
        <v>0</v>
      </c>
      <c r="BF928" s="119">
        <v>0</v>
      </c>
      <c r="BG928" s="119">
        <v>0</v>
      </c>
      <c r="BH928" s="119" t="s">
        <v>55</v>
      </c>
      <c r="BI928" s="119" t="s">
        <v>55</v>
      </c>
      <c r="BJ928" s="119" t="s">
        <v>55</v>
      </c>
      <c r="BK928" s="119" t="s">
        <v>55</v>
      </c>
      <c r="BL928" s="119">
        <v>0</v>
      </c>
      <c r="BM928" s="119" t="s">
        <v>544</v>
      </c>
    </row>
    <row r="929" spans="1:65" s="119" customFormat="1" ht="11.4" x14ac:dyDescent="0.2">
      <c r="A929" s="119" t="s">
        <v>158</v>
      </c>
      <c r="B929" s="119">
        <v>2</v>
      </c>
      <c r="C929" s="119">
        <v>1</v>
      </c>
      <c r="D929" s="119">
        <v>1</v>
      </c>
      <c r="E929" s="119">
        <v>0</v>
      </c>
      <c r="F929" s="119">
        <v>0</v>
      </c>
      <c r="G929" s="119">
        <v>0</v>
      </c>
      <c r="H929" s="119">
        <v>0</v>
      </c>
      <c r="I929" s="119">
        <v>0</v>
      </c>
      <c r="J929" s="119">
        <v>0</v>
      </c>
      <c r="K929" s="119">
        <v>0</v>
      </c>
      <c r="L929" s="119">
        <v>0</v>
      </c>
      <c r="M929" s="119">
        <v>0</v>
      </c>
      <c r="N929" s="119">
        <v>0</v>
      </c>
      <c r="O929" s="119">
        <v>50</v>
      </c>
      <c r="P929" s="119">
        <v>50</v>
      </c>
      <c r="Q929" s="119">
        <v>0</v>
      </c>
      <c r="R929" s="119">
        <v>0</v>
      </c>
      <c r="S929" s="119">
        <v>0</v>
      </c>
      <c r="T929" s="119">
        <v>0</v>
      </c>
      <c r="U929" s="119">
        <v>0</v>
      </c>
      <c r="V929" s="119">
        <v>0</v>
      </c>
      <c r="W929" s="119">
        <v>0</v>
      </c>
      <c r="X929" s="119">
        <v>0</v>
      </c>
      <c r="Y929" s="119">
        <v>0</v>
      </c>
      <c r="Z929" s="119">
        <v>0</v>
      </c>
      <c r="AA929" s="119" t="s">
        <v>514</v>
      </c>
      <c r="AB929" s="119" t="s">
        <v>498</v>
      </c>
      <c r="AC929" s="119" t="s">
        <v>56</v>
      </c>
      <c r="AD929" s="119" t="s">
        <v>56</v>
      </c>
      <c r="AE929" s="119" t="s">
        <v>56</v>
      </c>
      <c r="AF929" s="119" t="s">
        <v>56</v>
      </c>
      <c r="AG929" s="119" t="s">
        <v>56</v>
      </c>
      <c r="AH929" s="119" t="s">
        <v>56</v>
      </c>
      <c r="AI929" s="119" t="s">
        <v>56</v>
      </c>
      <c r="AJ929" s="119" t="s">
        <v>56</v>
      </c>
      <c r="AK929" s="119" t="s">
        <v>56</v>
      </c>
      <c r="AL929" s="119" t="s">
        <v>56</v>
      </c>
      <c r="AM929" s="119">
        <v>0</v>
      </c>
      <c r="AN929" s="119">
        <v>1</v>
      </c>
      <c r="AO929" s="119">
        <v>0</v>
      </c>
      <c r="AP929" s="119">
        <v>1</v>
      </c>
      <c r="AQ929" s="119">
        <v>0</v>
      </c>
      <c r="AR929" s="119">
        <v>0</v>
      </c>
      <c r="AS929" s="119">
        <v>0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119">
        <v>0</v>
      </c>
      <c r="AZ929" s="119">
        <v>0</v>
      </c>
      <c r="BA929" s="119">
        <v>0</v>
      </c>
      <c r="BB929" s="119">
        <v>0</v>
      </c>
      <c r="BC929" s="119">
        <v>0</v>
      </c>
      <c r="BD929" s="119">
        <v>0</v>
      </c>
      <c r="BE929" s="119">
        <v>0</v>
      </c>
      <c r="BF929" s="119">
        <v>0</v>
      </c>
      <c r="BG929" s="119">
        <v>0</v>
      </c>
      <c r="BH929" s="119">
        <v>12.1</v>
      </c>
      <c r="BI929" s="119" t="s">
        <v>55</v>
      </c>
      <c r="BJ929" s="119" t="s">
        <v>55</v>
      </c>
      <c r="BK929" s="119" t="s">
        <v>55</v>
      </c>
      <c r="BL929" s="119">
        <v>0</v>
      </c>
      <c r="BM929" s="119" t="s">
        <v>545</v>
      </c>
    </row>
    <row r="930" spans="1:65" s="119" customFormat="1" ht="11.4" x14ac:dyDescent="0.2">
      <c r="A930" s="119" t="s">
        <v>160</v>
      </c>
      <c r="B930" s="119">
        <v>1</v>
      </c>
      <c r="C930" s="119">
        <v>0</v>
      </c>
      <c r="D930" s="119">
        <v>1</v>
      </c>
      <c r="E930" s="119">
        <v>0</v>
      </c>
      <c r="F930" s="119">
        <v>0</v>
      </c>
      <c r="G930" s="119">
        <v>0</v>
      </c>
      <c r="H930" s="119">
        <v>0</v>
      </c>
      <c r="I930" s="119">
        <v>0</v>
      </c>
      <c r="J930" s="119">
        <v>0</v>
      </c>
      <c r="K930" s="119">
        <v>0</v>
      </c>
      <c r="L930" s="119">
        <v>0</v>
      </c>
      <c r="M930" s="119">
        <v>0</v>
      </c>
      <c r="N930" s="119">
        <v>0</v>
      </c>
      <c r="O930" s="119">
        <v>0</v>
      </c>
      <c r="P930" s="119">
        <v>100</v>
      </c>
      <c r="Q930" s="119">
        <v>0</v>
      </c>
      <c r="R930" s="119">
        <v>0</v>
      </c>
      <c r="S930" s="119">
        <v>0</v>
      </c>
      <c r="T930" s="119">
        <v>0</v>
      </c>
      <c r="U930" s="119">
        <v>0</v>
      </c>
      <c r="V930" s="119">
        <v>0</v>
      </c>
      <c r="W930" s="119">
        <v>0</v>
      </c>
      <c r="X930" s="119">
        <v>0</v>
      </c>
      <c r="Y930" s="119">
        <v>0</v>
      </c>
      <c r="Z930" s="119">
        <v>0</v>
      </c>
      <c r="AA930" s="119" t="s">
        <v>56</v>
      </c>
      <c r="AB930" s="119" t="s">
        <v>453</v>
      </c>
      <c r="AC930" s="119" t="s">
        <v>56</v>
      </c>
      <c r="AD930" s="119" t="s">
        <v>56</v>
      </c>
      <c r="AE930" s="119" t="s">
        <v>56</v>
      </c>
      <c r="AF930" s="119" t="s">
        <v>56</v>
      </c>
      <c r="AG930" s="119" t="s">
        <v>56</v>
      </c>
      <c r="AH930" s="119" t="s">
        <v>56</v>
      </c>
      <c r="AI930" s="119" t="s">
        <v>56</v>
      </c>
      <c r="AJ930" s="119" t="s">
        <v>56</v>
      </c>
      <c r="AK930" s="119" t="s">
        <v>56</v>
      </c>
      <c r="AL930" s="119" t="s">
        <v>56</v>
      </c>
      <c r="AM930" s="119">
        <v>0</v>
      </c>
      <c r="AN930" s="119">
        <v>0</v>
      </c>
      <c r="AO930" s="119">
        <v>0</v>
      </c>
      <c r="AP930" s="119">
        <v>0</v>
      </c>
      <c r="AQ930" s="119">
        <v>1</v>
      </c>
      <c r="AR930" s="119">
        <v>0</v>
      </c>
      <c r="AS930" s="119">
        <v>0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119">
        <v>0</v>
      </c>
      <c r="AZ930" s="119">
        <v>0</v>
      </c>
      <c r="BA930" s="119">
        <v>0</v>
      </c>
      <c r="BB930" s="119">
        <v>0</v>
      </c>
      <c r="BC930" s="119">
        <v>0</v>
      </c>
      <c r="BD930" s="119">
        <v>0</v>
      </c>
      <c r="BE930" s="119">
        <v>0</v>
      </c>
      <c r="BF930" s="119">
        <v>0</v>
      </c>
      <c r="BG930" s="119">
        <v>0</v>
      </c>
      <c r="BH930" s="119">
        <v>22.7</v>
      </c>
      <c r="BI930" s="119" t="s">
        <v>55</v>
      </c>
      <c r="BJ930" s="119" t="s">
        <v>55</v>
      </c>
      <c r="BK930" s="119" t="s">
        <v>55</v>
      </c>
      <c r="BL930" s="119">
        <v>0</v>
      </c>
      <c r="BM930" s="119" t="s">
        <v>544</v>
      </c>
    </row>
    <row r="931" spans="1:65" s="119" customFormat="1" ht="11.4" x14ac:dyDescent="0.2">
      <c r="A931" s="119" t="s">
        <v>160</v>
      </c>
      <c r="B931" s="119">
        <v>0</v>
      </c>
      <c r="C931" s="119">
        <v>0</v>
      </c>
      <c r="D931" s="119">
        <v>0</v>
      </c>
      <c r="E931" s="119">
        <v>0</v>
      </c>
      <c r="F931" s="119">
        <v>0</v>
      </c>
      <c r="G931" s="119">
        <v>0</v>
      </c>
      <c r="H931" s="119">
        <v>0</v>
      </c>
      <c r="I931" s="119">
        <v>0</v>
      </c>
      <c r="J931" s="119">
        <v>0</v>
      </c>
      <c r="K931" s="119">
        <v>0</v>
      </c>
      <c r="L931" s="119">
        <v>0</v>
      </c>
      <c r="M931" s="119">
        <v>0</v>
      </c>
      <c r="N931" s="119">
        <v>0</v>
      </c>
      <c r="O931" s="119" t="s">
        <v>55</v>
      </c>
      <c r="P931" s="119" t="s">
        <v>55</v>
      </c>
      <c r="Q931" s="119" t="s">
        <v>55</v>
      </c>
      <c r="R931" s="119" t="s">
        <v>55</v>
      </c>
      <c r="S931" s="119" t="s">
        <v>55</v>
      </c>
      <c r="T931" s="119" t="s">
        <v>55</v>
      </c>
      <c r="U931" s="119" t="s">
        <v>55</v>
      </c>
      <c r="V931" s="119" t="s">
        <v>55</v>
      </c>
      <c r="W931" s="119" t="s">
        <v>55</v>
      </c>
      <c r="X931" s="119" t="s">
        <v>55</v>
      </c>
      <c r="Y931" s="119" t="s">
        <v>55</v>
      </c>
      <c r="Z931" s="119" t="s">
        <v>55</v>
      </c>
      <c r="AA931" s="119" t="s">
        <v>56</v>
      </c>
      <c r="AB931" s="119" t="s">
        <v>56</v>
      </c>
      <c r="AC931" s="119" t="s">
        <v>56</v>
      </c>
      <c r="AD931" s="119" t="s">
        <v>56</v>
      </c>
      <c r="AE931" s="119" t="s">
        <v>56</v>
      </c>
      <c r="AF931" s="119" t="s">
        <v>56</v>
      </c>
      <c r="AG931" s="119" t="s">
        <v>56</v>
      </c>
      <c r="AH931" s="119" t="s">
        <v>56</v>
      </c>
      <c r="AI931" s="119" t="s">
        <v>56</v>
      </c>
      <c r="AJ931" s="119" t="s">
        <v>56</v>
      </c>
      <c r="AK931" s="119" t="s">
        <v>56</v>
      </c>
      <c r="AL931" s="119" t="s">
        <v>56</v>
      </c>
      <c r="AM931" s="119">
        <v>0</v>
      </c>
      <c r="AN931" s="119">
        <v>0</v>
      </c>
      <c r="AO931" s="119">
        <v>0</v>
      </c>
      <c r="AP931" s="119">
        <v>0</v>
      </c>
      <c r="AQ931" s="119">
        <v>0</v>
      </c>
      <c r="AR931" s="119">
        <v>0</v>
      </c>
      <c r="AS931" s="119">
        <v>0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119">
        <v>0</v>
      </c>
      <c r="AZ931" s="119">
        <v>0</v>
      </c>
      <c r="BA931" s="119">
        <v>0</v>
      </c>
      <c r="BB931" s="119">
        <v>0</v>
      </c>
      <c r="BC931" s="119">
        <v>0</v>
      </c>
      <c r="BD931" s="119">
        <v>0</v>
      </c>
      <c r="BE931" s="119">
        <v>0</v>
      </c>
      <c r="BF931" s="119">
        <v>0</v>
      </c>
      <c r="BG931" s="119">
        <v>0</v>
      </c>
      <c r="BH931" s="119" t="s">
        <v>55</v>
      </c>
      <c r="BI931" s="119" t="s">
        <v>55</v>
      </c>
      <c r="BJ931" s="119" t="s">
        <v>55</v>
      </c>
      <c r="BK931" s="119" t="s">
        <v>55</v>
      </c>
      <c r="BL931" s="119">
        <v>0</v>
      </c>
      <c r="BM931" s="119" t="s">
        <v>545</v>
      </c>
    </row>
    <row r="932" spans="1:65" s="119" customFormat="1" ht="11.4" x14ac:dyDescent="0.2">
      <c r="A932" s="119" t="s">
        <v>161</v>
      </c>
      <c r="B932" s="119">
        <v>0</v>
      </c>
      <c r="C932" s="119">
        <v>0</v>
      </c>
      <c r="D932" s="119">
        <v>0</v>
      </c>
      <c r="E932" s="119">
        <v>0</v>
      </c>
      <c r="F932" s="119">
        <v>0</v>
      </c>
      <c r="G932" s="119">
        <v>0</v>
      </c>
      <c r="H932" s="119">
        <v>0</v>
      </c>
      <c r="I932" s="119">
        <v>0</v>
      </c>
      <c r="J932" s="119">
        <v>0</v>
      </c>
      <c r="K932" s="119">
        <v>0</v>
      </c>
      <c r="L932" s="119">
        <v>0</v>
      </c>
      <c r="M932" s="119">
        <v>0</v>
      </c>
      <c r="N932" s="119">
        <v>0</v>
      </c>
      <c r="O932" s="119" t="s">
        <v>55</v>
      </c>
      <c r="P932" s="119" t="s">
        <v>55</v>
      </c>
      <c r="Q932" s="119" t="s">
        <v>55</v>
      </c>
      <c r="R932" s="119" t="s">
        <v>55</v>
      </c>
      <c r="S932" s="119" t="s">
        <v>55</v>
      </c>
      <c r="T932" s="119" t="s">
        <v>55</v>
      </c>
      <c r="U932" s="119" t="s">
        <v>55</v>
      </c>
      <c r="V932" s="119" t="s">
        <v>55</v>
      </c>
      <c r="W932" s="119" t="s">
        <v>55</v>
      </c>
      <c r="X932" s="119" t="s">
        <v>55</v>
      </c>
      <c r="Y932" s="119" t="s">
        <v>55</v>
      </c>
      <c r="Z932" s="119" t="s">
        <v>55</v>
      </c>
      <c r="AA932" s="119" t="s">
        <v>56</v>
      </c>
      <c r="AB932" s="119" t="s">
        <v>56</v>
      </c>
      <c r="AC932" s="119" t="s">
        <v>56</v>
      </c>
      <c r="AD932" s="119" t="s">
        <v>56</v>
      </c>
      <c r="AE932" s="119" t="s">
        <v>56</v>
      </c>
      <c r="AF932" s="119" t="s">
        <v>56</v>
      </c>
      <c r="AG932" s="119" t="s">
        <v>56</v>
      </c>
      <c r="AH932" s="119" t="s">
        <v>56</v>
      </c>
      <c r="AI932" s="119" t="s">
        <v>56</v>
      </c>
      <c r="AJ932" s="119" t="s">
        <v>56</v>
      </c>
      <c r="AK932" s="119" t="s">
        <v>56</v>
      </c>
      <c r="AL932" s="119" t="s">
        <v>56</v>
      </c>
      <c r="AM932" s="119">
        <v>0</v>
      </c>
      <c r="AN932" s="119">
        <v>0</v>
      </c>
      <c r="AO932" s="119">
        <v>0</v>
      </c>
      <c r="AP932" s="119">
        <v>0</v>
      </c>
      <c r="AQ932" s="119">
        <v>0</v>
      </c>
      <c r="AR932" s="119">
        <v>0</v>
      </c>
      <c r="AS932" s="119">
        <v>0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119">
        <v>0</v>
      </c>
      <c r="AZ932" s="119">
        <v>0</v>
      </c>
      <c r="BA932" s="119">
        <v>0</v>
      </c>
      <c r="BB932" s="119">
        <v>0</v>
      </c>
      <c r="BC932" s="119">
        <v>0</v>
      </c>
      <c r="BD932" s="119">
        <v>0</v>
      </c>
      <c r="BE932" s="119">
        <v>0</v>
      </c>
      <c r="BF932" s="119">
        <v>0</v>
      </c>
      <c r="BG932" s="119">
        <v>0</v>
      </c>
      <c r="BH932" s="119" t="s">
        <v>55</v>
      </c>
      <c r="BI932" s="119" t="s">
        <v>55</v>
      </c>
      <c r="BJ932" s="119" t="s">
        <v>55</v>
      </c>
      <c r="BK932" s="119" t="s">
        <v>55</v>
      </c>
      <c r="BL932" s="119">
        <v>0</v>
      </c>
      <c r="BM932" s="119" t="s">
        <v>544</v>
      </c>
    </row>
    <row r="933" spans="1:65" s="119" customFormat="1" ht="11.4" x14ac:dyDescent="0.2">
      <c r="A933" s="119" t="s">
        <v>161</v>
      </c>
      <c r="B933" s="119">
        <v>0</v>
      </c>
      <c r="C933" s="119">
        <v>0</v>
      </c>
      <c r="D933" s="119">
        <v>0</v>
      </c>
      <c r="E933" s="119">
        <v>0</v>
      </c>
      <c r="F933" s="119">
        <v>0</v>
      </c>
      <c r="G933" s="119">
        <v>0</v>
      </c>
      <c r="H933" s="119">
        <v>0</v>
      </c>
      <c r="I933" s="119">
        <v>0</v>
      </c>
      <c r="J933" s="119">
        <v>0</v>
      </c>
      <c r="K933" s="119">
        <v>0</v>
      </c>
      <c r="L933" s="119">
        <v>0</v>
      </c>
      <c r="M933" s="119">
        <v>0</v>
      </c>
      <c r="N933" s="119">
        <v>0</v>
      </c>
      <c r="O933" s="119" t="s">
        <v>55</v>
      </c>
      <c r="P933" s="119" t="s">
        <v>55</v>
      </c>
      <c r="Q933" s="119" t="s">
        <v>55</v>
      </c>
      <c r="R933" s="119" t="s">
        <v>55</v>
      </c>
      <c r="S933" s="119" t="s">
        <v>55</v>
      </c>
      <c r="T933" s="119" t="s">
        <v>55</v>
      </c>
      <c r="U933" s="119" t="s">
        <v>55</v>
      </c>
      <c r="V933" s="119" t="s">
        <v>55</v>
      </c>
      <c r="W933" s="119" t="s">
        <v>55</v>
      </c>
      <c r="X933" s="119" t="s">
        <v>55</v>
      </c>
      <c r="Y933" s="119" t="s">
        <v>55</v>
      </c>
      <c r="Z933" s="119" t="s">
        <v>55</v>
      </c>
      <c r="AA933" s="119" t="s">
        <v>56</v>
      </c>
      <c r="AB933" s="119" t="s">
        <v>56</v>
      </c>
      <c r="AC933" s="119" t="s">
        <v>56</v>
      </c>
      <c r="AD933" s="119" t="s">
        <v>56</v>
      </c>
      <c r="AE933" s="119" t="s">
        <v>56</v>
      </c>
      <c r="AF933" s="119" t="s">
        <v>56</v>
      </c>
      <c r="AG933" s="119" t="s">
        <v>56</v>
      </c>
      <c r="AH933" s="119" t="s">
        <v>56</v>
      </c>
      <c r="AI933" s="119" t="s">
        <v>56</v>
      </c>
      <c r="AJ933" s="119" t="s">
        <v>56</v>
      </c>
      <c r="AK933" s="119" t="s">
        <v>56</v>
      </c>
      <c r="AL933" s="119" t="s">
        <v>56</v>
      </c>
      <c r="AM933" s="119">
        <v>0</v>
      </c>
      <c r="AN933" s="119">
        <v>0</v>
      </c>
      <c r="AO933" s="119">
        <v>0</v>
      </c>
      <c r="AP933" s="119">
        <v>0</v>
      </c>
      <c r="AQ933" s="119">
        <v>0</v>
      </c>
      <c r="AR933" s="119">
        <v>0</v>
      </c>
      <c r="AS933" s="119">
        <v>0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119">
        <v>0</v>
      </c>
      <c r="AZ933" s="119">
        <v>0</v>
      </c>
      <c r="BA933" s="119">
        <v>0</v>
      </c>
      <c r="BB933" s="119">
        <v>0</v>
      </c>
      <c r="BC933" s="119">
        <v>0</v>
      </c>
      <c r="BD933" s="119">
        <v>0</v>
      </c>
      <c r="BE933" s="119">
        <v>0</v>
      </c>
      <c r="BF933" s="119">
        <v>0</v>
      </c>
      <c r="BG933" s="119">
        <v>0</v>
      </c>
      <c r="BH933" s="119" t="s">
        <v>55</v>
      </c>
      <c r="BI933" s="119" t="s">
        <v>55</v>
      </c>
      <c r="BJ933" s="119" t="s">
        <v>55</v>
      </c>
      <c r="BK933" s="119" t="s">
        <v>55</v>
      </c>
      <c r="BL933" s="119">
        <v>0</v>
      </c>
      <c r="BM933" s="119" t="s">
        <v>545</v>
      </c>
    </row>
    <row r="934" spans="1:65" s="119" customFormat="1" ht="11.4" x14ac:dyDescent="0.2">
      <c r="A934" s="119" t="s">
        <v>162</v>
      </c>
      <c r="B934" s="119">
        <v>1</v>
      </c>
      <c r="C934" s="119">
        <v>0</v>
      </c>
      <c r="D934" s="119">
        <v>1</v>
      </c>
      <c r="E934" s="119">
        <v>0</v>
      </c>
      <c r="F934" s="119">
        <v>0</v>
      </c>
      <c r="G934" s="119">
        <v>0</v>
      </c>
      <c r="H934" s="119">
        <v>0</v>
      </c>
      <c r="I934" s="119">
        <v>0</v>
      </c>
      <c r="J934" s="119">
        <v>0</v>
      </c>
      <c r="K934" s="119">
        <v>0</v>
      </c>
      <c r="L934" s="119">
        <v>0</v>
      </c>
      <c r="M934" s="119">
        <v>0</v>
      </c>
      <c r="N934" s="119">
        <v>0</v>
      </c>
      <c r="O934" s="119">
        <v>0</v>
      </c>
      <c r="P934" s="119">
        <v>100</v>
      </c>
      <c r="Q934" s="119">
        <v>0</v>
      </c>
      <c r="R934" s="119">
        <v>0</v>
      </c>
      <c r="S934" s="119">
        <v>0</v>
      </c>
      <c r="T934" s="119">
        <v>0</v>
      </c>
      <c r="U934" s="119">
        <v>0</v>
      </c>
      <c r="V934" s="119">
        <v>0</v>
      </c>
      <c r="W934" s="119">
        <v>0</v>
      </c>
      <c r="X934" s="119">
        <v>0</v>
      </c>
      <c r="Y934" s="119">
        <v>0</v>
      </c>
      <c r="Z934" s="119">
        <v>0</v>
      </c>
      <c r="AA934" s="119" t="s">
        <v>56</v>
      </c>
      <c r="AB934" s="119" t="s">
        <v>438</v>
      </c>
      <c r="AC934" s="119" t="s">
        <v>56</v>
      </c>
      <c r="AD934" s="119" t="s">
        <v>56</v>
      </c>
      <c r="AE934" s="119" t="s">
        <v>56</v>
      </c>
      <c r="AF934" s="119" t="s">
        <v>56</v>
      </c>
      <c r="AG934" s="119" t="s">
        <v>56</v>
      </c>
      <c r="AH934" s="119" t="s">
        <v>56</v>
      </c>
      <c r="AI934" s="119" t="s">
        <v>56</v>
      </c>
      <c r="AJ934" s="119" t="s">
        <v>56</v>
      </c>
      <c r="AK934" s="119" t="s">
        <v>56</v>
      </c>
      <c r="AL934" s="119" t="s">
        <v>56</v>
      </c>
      <c r="AM934" s="119">
        <v>0</v>
      </c>
      <c r="AN934" s="119">
        <v>0</v>
      </c>
      <c r="AO934" s="119">
        <v>0</v>
      </c>
      <c r="AP934" s="119">
        <v>0</v>
      </c>
      <c r="AQ934" s="119">
        <v>0</v>
      </c>
      <c r="AR934" s="119">
        <v>1</v>
      </c>
      <c r="AS934" s="119">
        <v>0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119">
        <v>0</v>
      </c>
      <c r="AZ934" s="119">
        <v>0</v>
      </c>
      <c r="BA934" s="119">
        <v>0</v>
      </c>
      <c r="BB934" s="119">
        <v>0</v>
      </c>
      <c r="BC934" s="119">
        <v>0</v>
      </c>
      <c r="BD934" s="119">
        <v>0</v>
      </c>
      <c r="BE934" s="119">
        <v>0</v>
      </c>
      <c r="BF934" s="119">
        <v>0</v>
      </c>
      <c r="BG934" s="119">
        <v>0</v>
      </c>
      <c r="BH934" s="119">
        <v>26.5</v>
      </c>
      <c r="BI934" s="119" t="s">
        <v>55</v>
      </c>
      <c r="BJ934" s="119" t="s">
        <v>55</v>
      </c>
      <c r="BK934" s="119" t="s">
        <v>55</v>
      </c>
      <c r="BL934" s="119">
        <v>0</v>
      </c>
      <c r="BM934" s="119" t="s">
        <v>544</v>
      </c>
    </row>
    <row r="935" spans="1:65" s="119" customFormat="1" ht="11.4" x14ac:dyDescent="0.2">
      <c r="A935" s="119" t="s">
        <v>162</v>
      </c>
      <c r="B935" s="119">
        <v>1</v>
      </c>
      <c r="C935" s="119">
        <v>0</v>
      </c>
      <c r="D935" s="119">
        <v>1</v>
      </c>
      <c r="E935" s="119">
        <v>0</v>
      </c>
      <c r="F935" s="119">
        <v>0</v>
      </c>
      <c r="G935" s="119">
        <v>0</v>
      </c>
      <c r="H935" s="119">
        <v>0</v>
      </c>
      <c r="I935" s="119">
        <v>0</v>
      </c>
      <c r="J935" s="119">
        <v>0</v>
      </c>
      <c r="K935" s="119">
        <v>0</v>
      </c>
      <c r="L935" s="119">
        <v>0</v>
      </c>
      <c r="M935" s="119">
        <v>0</v>
      </c>
      <c r="N935" s="119">
        <v>0</v>
      </c>
      <c r="O935" s="119">
        <v>0</v>
      </c>
      <c r="P935" s="119">
        <v>100</v>
      </c>
      <c r="Q935" s="119">
        <v>0</v>
      </c>
      <c r="R935" s="119">
        <v>0</v>
      </c>
      <c r="S935" s="119">
        <v>0</v>
      </c>
      <c r="T935" s="119">
        <v>0</v>
      </c>
      <c r="U935" s="119">
        <v>0</v>
      </c>
      <c r="V935" s="119">
        <v>0</v>
      </c>
      <c r="W935" s="119">
        <v>0</v>
      </c>
      <c r="X935" s="119">
        <v>0</v>
      </c>
      <c r="Y935" s="119">
        <v>0</v>
      </c>
      <c r="Z935" s="119">
        <v>0</v>
      </c>
      <c r="AA935" s="119" t="s">
        <v>56</v>
      </c>
      <c r="AB935" s="119" t="s">
        <v>437</v>
      </c>
      <c r="AC935" s="119" t="s">
        <v>56</v>
      </c>
      <c r="AD935" s="119" t="s">
        <v>56</v>
      </c>
      <c r="AE935" s="119" t="s">
        <v>56</v>
      </c>
      <c r="AF935" s="119" t="s">
        <v>56</v>
      </c>
      <c r="AG935" s="119" t="s">
        <v>56</v>
      </c>
      <c r="AH935" s="119" t="s">
        <v>56</v>
      </c>
      <c r="AI935" s="119" t="s">
        <v>56</v>
      </c>
      <c r="AJ935" s="119" t="s">
        <v>56</v>
      </c>
      <c r="AK935" s="119" t="s">
        <v>56</v>
      </c>
      <c r="AL935" s="119" t="s">
        <v>56</v>
      </c>
      <c r="AM935" s="119">
        <v>0</v>
      </c>
      <c r="AN935" s="119">
        <v>0</v>
      </c>
      <c r="AO935" s="119">
        <v>0</v>
      </c>
      <c r="AP935" s="119">
        <v>0</v>
      </c>
      <c r="AQ935" s="119">
        <v>1</v>
      </c>
      <c r="AR935" s="119">
        <v>0</v>
      </c>
      <c r="AS935" s="119">
        <v>0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119">
        <v>0</v>
      </c>
      <c r="AZ935" s="119">
        <v>0</v>
      </c>
      <c r="BA935" s="119">
        <v>0</v>
      </c>
      <c r="BB935" s="119">
        <v>0</v>
      </c>
      <c r="BC935" s="119">
        <v>0</v>
      </c>
      <c r="BD935" s="119">
        <v>0</v>
      </c>
      <c r="BE935" s="119">
        <v>0</v>
      </c>
      <c r="BF935" s="119">
        <v>0</v>
      </c>
      <c r="BG935" s="119">
        <v>0</v>
      </c>
      <c r="BH935" s="119">
        <v>22.8</v>
      </c>
      <c r="BI935" s="119" t="s">
        <v>55</v>
      </c>
      <c r="BJ935" s="119" t="s">
        <v>55</v>
      </c>
      <c r="BK935" s="119" t="s">
        <v>55</v>
      </c>
      <c r="BL935" s="119">
        <v>0</v>
      </c>
      <c r="BM935" s="119" t="s">
        <v>545</v>
      </c>
    </row>
    <row r="936" spans="1:65" s="120" customFormat="1" ht="12" x14ac:dyDescent="0.25">
      <c r="A936" s="120" t="s">
        <v>163</v>
      </c>
      <c r="B936" s="120">
        <v>403</v>
      </c>
      <c r="C936" s="120">
        <v>71</v>
      </c>
      <c r="D936" s="120">
        <v>304</v>
      </c>
      <c r="E936" s="120">
        <v>0</v>
      </c>
      <c r="F936" s="120">
        <v>26</v>
      </c>
      <c r="G936" s="120">
        <v>0</v>
      </c>
      <c r="H936" s="120">
        <v>2</v>
      </c>
      <c r="I936" s="120">
        <v>0</v>
      </c>
      <c r="J936" s="120">
        <v>0</v>
      </c>
      <c r="K936" s="120">
        <v>0</v>
      </c>
      <c r="L936" s="120">
        <v>0</v>
      </c>
      <c r="M936" s="120">
        <v>0</v>
      </c>
      <c r="N936" s="120">
        <v>0</v>
      </c>
      <c r="O936" s="120">
        <v>17.62</v>
      </c>
      <c r="P936" s="120">
        <v>75.430000000000007</v>
      </c>
      <c r="Q936" s="120">
        <v>0</v>
      </c>
      <c r="R936" s="120">
        <v>6.452</v>
      </c>
      <c r="S936" s="120">
        <v>0</v>
      </c>
      <c r="T936" s="120">
        <v>0.496</v>
      </c>
      <c r="U936" s="120">
        <v>0</v>
      </c>
      <c r="V936" s="120">
        <v>0</v>
      </c>
      <c r="W936" s="120">
        <v>0</v>
      </c>
      <c r="X936" s="120">
        <v>0</v>
      </c>
      <c r="Y936" s="120">
        <v>0</v>
      </c>
      <c r="Z936" s="120">
        <v>0</v>
      </c>
      <c r="AA936" s="120" t="s">
        <v>515</v>
      </c>
      <c r="AB936" s="120" t="s">
        <v>494</v>
      </c>
      <c r="AC936" s="120" t="s">
        <v>56</v>
      </c>
      <c r="AD936" s="120" t="s">
        <v>84</v>
      </c>
      <c r="AE936" s="120" t="s">
        <v>56</v>
      </c>
      <c r="AF936" s="120" t="s">
        <v>524</v>
      </c>
      <c r="AG936" s="120" t="s">
        <v>56</v>
      </c>
      <c r="AH936" s="120" t="s">
        <v>56</v>
      </c>
      <c r="AI936" s="120" t="s">
        <v>56</v>
      </c>
      <c r="AJ936" s="120" t="s">
        <v>56</v>
      </c>
      <c r="AK936" s="120" t="s">
        <v>56</v>
      </c>
      <c r="AL936" s="120" t="s">
        <v>56</v>
      </c>
      <c r="AM936" s="120">
        <v>1</v>
      </c>
      <c r="AN936" s="120">
        <v>27</v>
      </c>
      <c r="AO936" s="120">
        <v>165</v>
      </c>
      <c r="AP936" s="120">
        <v>137</v>
      </c>
      <c r="AQ936" s="120">
        <v>64</v>
      </c>
      <c r="AR936" s="120">
        <v>8</v>
      </c>
      <c r="AS936" s="120">
        <v>1</v>
      </c>
      <c r="AT936" s="120">
        <v>0</v>
      </c>
      <c r="AU936" s="120">
        <v>0</v>
      </c>
      <c r="AV936" s="120">
        <v>0</v>
      </c>
      <c r="AW936" s="120">
        <v>0</v>
      </c>
      <c r="AX936" s="120">
        <v>0</v>
      </c>
      <c r="AY936" s="120">
        <v>0</v>
      </c>
      <c r="AZ936" s="120">
        <v>0</v>
      </c>
      <c r="BA936" s="120">
        <v>0</v>
      </c>
      <c r="BB936" s="120">
        <v>0</v>
      </c>
      <c r="BC936" s="120">
        <v>0</v>
      </c>
      <c r="BD936" s="120">
        <v>0</v>
      </c>
      <c r="BE936" s="120">
        <v>0</v>
      </c>
      <c r="BF936" s="120">
        <v>0</v>
      </c>
      <c r="BG936" s="120">
        <v>0</v>
      </c>
      <c r="BH936" s="120">
        <v>15.9</v>
      </c>
      <c r="BI936" s="120">
        <v>15.2</v>
      </c>
      <c r="BJ936" s="120">
        <v>20.9</v>
      </c>
      <c r="BK936" s="120">
        <v>24</v>
      </c>
      <c r="BL936" s="120">
        <v>0</v>
      </c>
      <c r="BM936" s="120" t="s">
        <v>544</v>
      </c>
    </row>
    <row r="937" spans="1:65" s="120" customFormat="1" ht="12" x14ac:dyDescent="0.25">
      <c r="A937" s="120" t="s">
        <v>163</v>
      </c>
      <c r="B937" s="120">
        <v>395</v>
      </c>
      <c r="C937" s="120">
        <v>55</v>
      </c>
      <c r="D937" s="120">
        <v>309</v>
      </c>
      <c r="E937" s="120">
        <v>0</v>
      </c>
      <c r="F937" s="120">
        <v>24</v>
      </c>
      <c r="G937" s="120">
        <v>3</v>
      </c>
      <c r="H937" s="120">
        <v>4</v>
      </c>
      <c r="I937" s="120">
        <v>0</v>
      </c>
      <c r="J937" s="120">
        <v>0</v>
      </c>
      <c r="K937" s="120">
        <v>0</v>
      </c>
      <c r="L937" s="120">
        <v>0</v>
      </c>
      <c r="M937" s="120">
        <v>0</v>
      </c>
      <c r="N937" s="120">
        <v>0</v>
      </c>
      <c r="O937" s="120">
        <v>13.92</v>
      </c>
      <c r="P937" s="120">
        <v>78.23</v>
      </c>
      <c r="Q937" s="120">
        <v>0</v>
      </c>
      <c r="R937" s="120">
        <v>6.0759999999999996</v>
      </c>
      <c r="S937" s="120">
        <v>0.75900000000000001</v>
      </c>
      <c r="T937" s="120">
        <v>1.0129999999999999</v>
      </c>
      <c r="U937" s="120">
        <v>0</v>
      </c>
      <c r="V937" s="120">
        <v>0</v>
      </c>
      <c r="W937" s="120">
        <v>0</v>
      </c>
      <c r="X937" s="120">
        <v>0</v>
      </c>
      <c r="Y937" s="120">
        <v>0</v>
      </c>
      <c r="Z937" s="120">
        <v>0</v>
      </c>
      <c r="AA937" s="120" t="s">
        <v>613</v>
      </c>
      <c r="AB937" s="120" t="s">
        <v>510</v>
      </c>
      <c r="AC937" s="120" t="s">
        <v>56</v>
      </c>
      <c r="AD937" s="120" t="s">
        <v>510</v>
      </c>
      <c r="AE937" s="120" t="s">
        <v>190</v>
      </c>
      <c r="AF937" s="120" t="s">
        <v>583</v>
      </c>
      <c r="AG937" s="120" t="s">
        <v>56</v>
      </c>
      <c r="AH937" s="120" t="s">
        <v>56</v>
      </c>
      <c r="AI937" s="120" t="s">
        <v>56</v>
      </c>
      <c r="AJ937" s="120" t="s">
        <v>56</v>
      </c>
      <c r="AK937" s="120" t="s">
        <v>56</v>
      </c>
      <c r="AL937" s="120" t="s">
        <v>56</v>
      </c>
      <c r="AM937" s="120">
        <v>4</v>
      </c>
      <c r="AN937" s="120">
        <v>82</v>
      </c>
      <c r="AO937" s="120">
        <v>135</v>
      </c>
      <c r="AP937" s="120">
        <v>99</v>
      </c>
      <c r="AQ937" s="120">
        <v>61</v>
      </c>
      <c r="AR937" s="120">
        <v>14</v>
      </c>
      <c r="AS937" s="120">
        <v>0</v>
      </c>
      <c r="AT937" s="120">
        <v>0</v>
      </c>
      <c r="AU937" s="120">
        <v>0</v>
      </c>
      <c r="AV937" s="120">
        <v>0</v>
      </c>
      <c r="AW937" s="120">
        <v>0</v>
      </c>
      <c r="AX937" s="120">
        <v>0</v>
      </c>
      <c r="AY937" s="120">
        <v>0</v>
      </c>
      <c r="AZ937" s="120">
        <v>0</v>
      </c>
      <c r="BA937" s="120">
        <v>0</v>
      </c>
      <c r="BB937" s="120">
        <v>0</v>
      </c>
      <c r="BC937" s="120">
        <v>0</v>
      </c>
      <c r="BD937" s="120">
        <v>0</v>
      </c>
      <c r="BE937" s="120">
        <v>0</v>
      </c>
      <c r="BF937" s="120">
        <v>0</v>
      </c>
      <c r="BG937" s="120">
        <v>0</v>
      </c>
      <c r="BH937" s="120">
        <v>14.6</v>
      </c>
      <c r="BI937" s="120">
        <v>13.4</v>
      </c>
      <c r="BJ937" s="120">
        <v>20.8</v>
      </c>
      <c r="BK937" s="120">
        <v>24.5</v>
      </c>
      <c r="BL937" s="120">
        <v>0</v>
      </c>
      <c r="BM937" s="120" t="s">
        <v>545</v>
      </c>
    </row>
    <row r="938" spans="1:65" s="120" customFormat="1" ht="12" x14ac:dyDescent="0.25">
      <c r="A938" s="120" t="s">
        <v>164</v>
      </c>
      <c r="B938" s="120">
        <v>471</v>
      </c>
      <c r="C938" s="120">
        <v>79</v>
      </c>
      <c r="D938" s="120">
        <v>359</v>
      </c>
      <c r="E938" s="120">
        <v>0</v>
      </c>
      <c r="F938" s="120">
        <v>30</v>
      </c>
      <c r="G938" s="120">
        <v>0</v>
      </c>
      <c r="H938" s="120">
        <v>3</v>
      </c>
      <c r="I938" s="120">
        <v>0</v>
      </c>
      <c r="J938" s="120">
        <v>0</v>
      </c>
      <c r="K938" s="120">
        <v>0</v>
      </c>
      <c r="L938" s="120">
        <v>0</v>
      </c>
      <c r="M938" s="120">
        <v>0</v>
      </c>
      <c r="N938" s="120">
        <v>0</v>
      </c>
      <c r="O938" s="120">
        <v>16.77</v>
      </c>
      <c r="P938" s="120">
        <v>76.22</v>
      </c>
      <c r="Q938" s="120">
        <v>0</v>
      </c>
      <c r="R938" s="120">
        <v>6.3689999999999998</v>
      </c>
      <c r="S938" s="120">
        <v>0</v>
      </c>
      <c r="T938" s="120">
        <v>0.63700000000000001</v>
      </c>
      <c r="U938" s="120">
        <v>0</v>
      </c>
      <c r="V938" s="120">
        <v>0</v>
      </c>
      <c r="W938" s="120">
        <v>0</v>
      </c>
      <c r="X938" s="120">
        <v>0</v>
      </c>
      <c r="Y938" s="120">
        <v>0</v>
      </c>
      <c r="Z938" s="120">
        <v>0</v>
      </c>
      <c r="AA938" s="120" t="s">
        <v>515</v>
      </c>
      <c r="AB938" s="120" t="s">
        <v>519</v>
      </c>
      <c r="AC938" s="120" t="s">
        <v>56</v>
      </c>
      <c r="AD938" s="120" t="s">
        <v>506</v>
      </c>
      <c r="AE938" s="120" t="s">
        <v>56</v>
      </c>
      <c r="AF938" s="120" t="s">
        <v>173</v>
      </c>
      <c r="AG938" s="120" t="s">
        <v>56</v>
      </c>
      <c r="AH938" s="120" t="s">
        <v>56</v>
      </c>
      <c r="AI938" s="120" t="s">
        <v>56</v>
      </c>
      <c r="AJ938" s="120" t="s">
        <v>56</v>
      </c>
      <c r="AK938" s="120" t="s">
        <v>56</v>
      </c>
      <c r="AL938" s="120" t="s">
        <v>56</v>
      </c>
      <c r="AM938" s="120">
        <v>1</v>
      </c>
      <c r="AN938" s="120">
        <v>31</v>
      </c>
      <c r="AO938" s="120">
        <v>192</v>
      </c>
      <c r="AP938" s="120">
        <v>161</v>
      </c>
      <c r="AQ938" s="120">
        <v>75</v>
      </c>
      <c r="AR938" s="120">
        <v>10</v>
      </c>
      <c r="AS938" s="120">
        <v>1</v>
      </c>
      <c r="AT938" s="120">
        <v>0</v>
      </c>
      <c r="AU938" s="120">
        <v>0</v>
      </c>
      <c r="AV938" s="120">
        <v>0</v>
      </c>
      <c r="AW938" s="120">
        <v>0</v>
      </c>
      <c r="AX938" s="120">
        <v>0</v>
      </c>
      <c r="AY938" s="120">
        <v>0</v>
      </c>
      <c r="AZ938" s="120">
        <v>0</v>
      </c>
      <c r="BA938" s="120">
        <v>0</v>
      </c>
      <c r="BB938" s="120">
        <v>0</v>
      </c>
      <c r="BC938" s="120">
        <v>0</v>
      </c>
      <c r="BD938" s="120">
        <v>0</v>
      </c>
      <c r="BE938" s="120">
        <v>0</v>
      </c>
      <c r="BF938" s="120">
        <v>0</v>
      </c>
      <c r="BG938" s="120">
        <v>0</v>
      </c>
      <c r="BH938" s="120">
        <v>15.9</v>
      </c>
      <c r="BI938" s="120">
        <v>15.2</v>
      </c>
      <c r="BJ938" s="120">
        <v>21</v>
      </c>
      <c r="BK938" s="120">
        <v>24.1</v>
      </c>
      <c r="BL938" s="120">
        <v>0</v>
      </c>
      <c r="BM938" s="120" t="s">
        <v>544</v>
      </c>
    </row>
    <row r="939" spans="1:65" s="120" customFormat="1" ht="12" x14ac:dyDescent="0.25">
      <c r="A939" s="120" t="s">
        <v>164</v>
      </c>
      <c r="B939" s="120">
        <v>458</v>
      </c>
      <c r="C939" s="120">
        <v>62</v>
      </c>
      <c r="D939" s="120">
        <v>361</v>
      </c>
      <c r="E939" s="120">
        <v>0</v>
      </c>
      <c r="F939" s="120">
        <v>28</v>
      </c>
      <c r="G939" s="120">
        <v>3</v>
      </c>
      <c r="H939" s="120">
        <v>4</v>
      </c>
      <c r="I939" s="120">
        <v>0</v>
      </c>
      <c r="J939" s="120">
        <v>0</v>
      </c>
      <c r="K939" s="120">
        <v>0</v>
      </c>
      <c r="L939" s="120">
        <v>0</v>
      </c>
      <c r="M939" s="120">
        <v>0</v>
      </c>
      <c r="N939" s="120">
        <v>0</v>
      </c>
      <c r="O939" s="120">
        <v>13.54</v>
      </c>
      <c r="P939" s="120">
        <v>78.819999999999993</v>
      </c>
      <c r="Q939" s="120">
        <v>0</v>
      </c>
      <c r="R939" s="120">
        <v>6.1139999999999999</v>
      </c>
      <c r="S939" s="120">
        <v>0.65500000000000003</v>
      </c>
      <c r="T939" s="120">
        <v>0.873</v>
      </c>
      <c r="U939" s="120">
        <v>0</v>
      </c>
      <c r="V939" s="120">
        <v>0</v>
      </c>
      <c r="W939" s="120">
        <v>0</v>
      </c>
      <c r="X939" s="120">
        <v>0</v>
      </c>
      <c r="Y939" s="120">
        <v>0</v>
      </c>
      <c r="Z939" s="120">
        <v>0</v>
      </c>
      <c r="AA939" s="120" t="s">
        <v>573</v>
      </c>
      <c r="AB939" s="120" t="s">
        <v>172</v>
      </c>
      <c r="AC939" s="120" t="s">
        <v>56</v>
      </c>
      <c r="AD939" s="120" t="s">
        <v>495</v>
      </c>
      <c r="AE939" s="120" t="s">
        <v>190</v>
      </c>
      <c r="AF939" s="120" t="s">
        <v>583</v>
      </c>
      <c r="AG939" s="120" t="s">
        <v>56</v>
      </c>
      <c r="AH939" s="120" t="s">
        <v>56</v>
      </c>
      <c r="AI939" s="120" t="s">
        <v>56</v>
      </c>
      <c r="AJ939" s="120" t="s">
        <v>56</v>
      </c>
      <c r="AK939" s="120" t="s">
        <v>56</v>
      </c>
      <c r="AL939" s="120" t="s">
        <v>56</v>
      </c>
      <c r="AM939" s="120">
        <v>7</v>
      </c>
      <c r="AN939" s="120">
        <v>93</v>
      </c>
      <c r="AO939" s="120">
        <v>157</v>
      </c>
      <c r="AP939" s="120">
        <v>111</v>
      </c>
      <c r="AQ939" s="120">
        <v>71</v>
      </c>
      <c r="AR939" s="120">
        <v>18</v>
      </c>
      <c r="AS939" s="120">
        <v>1</v>
      </c>
      <c r="AT939" s="120">
        <v>0</v>
      </c>
      <c r="AU939" s="120">
        <v>0</v>
      </c>
      <c r="AV939" s="120">
        <v>0</v>
      </c>
      <c r="AW939" s="120">
        <v>0</v>
      </c>
      <c r="AX939" s="120">
        <v>0</v>
      </c>
      <c r="AY939" s="120">
        <v>0</v>
      </c>
      <c r="AZ939" s="120">
        <v>0</v>
      </c>
      <c r="BA939" s="120">
        <v>0</v>
      </c>
      <c r="BB939" s="120">
        <v>0</v>
      </c>
      <c r="BC939" s="120">
        <v>0</v>
      </c>
      <c r="BD939" s="120">
        <v>0</v>
      </c>
      <c r="BE939" s="120">
        <v>0</v>
      </c>
      <c r="BF939" s="120">
        <v>0</v>
      </c>
      <c r="BG939" s="120">
        <v>0</v>
      </c>
      <c r="BH939" s="120">
        <v>14.7</v>
      </c>
      <c r="BI939" s="120">
        <v>13.4</v>
      </c>
      <c r="BJ939" s="120">
        <v>21.1</v>
      </c>
      <c r="BK939" s="120">
        <v>24.8</v>
      </c>
      <c r="BL939" s="120">
        <v>0</v>
      </c>
      <c r="BM939" s="120" t="s">
        <v>545</v>
      </c>
    </row>
    <row r="940" spans="1:65" s="120" customFormat="1" ht="12" x14ac:dyDescent="0.25">
      <c r="A940" s="120" t="s">
        <v>165</v>
      </c>
      <c r="B940" s="120">
        <v>486</v>
      </c>
      <c r="C940" s="120">
        <v>79</v>
      </c>
      <c r="D940" s="120">
        <v>373</v>
      </c>
      <c r="E940" s="120">
        <v>0</v>
      </c>
      <c r="F940" s="120">
        <v>31</v>
      </c>
      <c r="G940" s="120">
        <v>0</v>
      </c>
      <c r="H940" s="120">
        <v>3</v>
      </c>
      <c r="I940" s="120">
        <v>0</v>
      </c>
      <c r="J940" s="120">
        <v>0</v>
      </c>
      <c r="K940" s="120">
        <v>0</v>
      </c>
      <c r="L940" s="120">
        <v>0</v>
      </c>
      <c r="M940" s="120">
        <v>0</v>
      </c>
      <c r="N940" s="120">
        <v>0</v>
      </c>
      <c r="O940" s="120">
        <v>16.260000000000002</v>
      </c>
      <c r="P940" s="120">
        <v>76.75</v>
      </c>
      <c r="Q940" s="120">
        <v>0</v>
      </c>
      <c r="R940" s="120">
        <v>6.3789999999999996</v>
      </c>
      <c r="S940" s="120">
        <v>0</v>
      </c>
      <c r="T940" s="120">
        <v>0.61699999999999999</v>
      </c>
      <c r="U940" s="120">
        <v>0</v>
      </c>
      <c r="V940" s="120">
        <v>0</v>
      </c>
      <c r="W940" s="120">
        <v>0</v>
      </c>
      <c r="X940" s="120">
        <v>0</v>
      </c>
      <c r="Y940" s="120">
        <v>0</v>
      </c>
      <c r="Z940" s="120">
        <v>0</v>
      </c>
      <c r="AA940" s="120" t="s">
        <v>515</v>
      </c>
      <c r="AB940" s="120" t="s">
        <v>519</v>
      </c>
      <c r="AC940" s="120" t="s">
        <v>56</v>
      </c>
      <c r="AD940" s="120" t="s">
        <v>506</v>
      </c>
      <c r="AE940" s="120" t="s">
        <v>56</v>
      </c>
      <c r="AF940" s="120" t="s">
        <v>173</v>
      </c>
      <c r="AG940" s="120" t="s">
        <v>56</v>
      </c>
      <c r="AH940" s="120" t="s">
        <v>56</v>
      </c>
      <c r="AI940" s="120" t="s">
        <v>56</v>
      </c>
      <c r="AJ940" s="120" t="s">
        <v>56</v>
      </c>
      <c r="AK940" s="120" t="s">
        <v>56</v>
      </c>
      <c r="AL940" s="120" t="s">
        <v>56</v>
      </c>
      <c r="AM940" s="120">
        <v>1</v>
      </c>
      <c r="AN940" s="120">
        <v>32</v>
      </c>
      <c r="AO940" s="120">
        <v>199</v>
      </c>
      <c r="AP940" s="120">
        <v>164</v>
      </c>
      <c r="AQ940" s="120">
        <v>77</v>
      </c>
      <c r="AR940" s="120">
        <v>12</v>
      </c>
      <c r="AS940" s="120">
        <v>1</v>
      </c>
      <c r="AT940" s="120">
        <v>0</v>
      </c>
      <c r="AU940" s="120">
        <v>0</v>
      </c>
      <c r="AV940" s="120">
        <v>0</v>
      </c>
      <c r="AW940" s="120">
        <v>0</v>
      </c>
      <c r="AX940" s="120">
        <v>0</v>
      </c>
      <c r="AY940" s="120">
        <v>0</v>
      </c>
      <c r="AZ940" s="120">
        <v>0</v>
      </c>
      <c r="BA940" s="120">
        <v>0</v>
      </c>
      <c r="BB940" s="120">
        <v>0</v>
      </c>
      <c r="BC940" s="120">
        <v>0</v>
      </c>
      <c r="BD940" s="120">
        <v>0</v>
      </c>
      <c r="BE940" s="120">
        <v>0</v>
      </c>
      <c r="BF940" s="120">
        <v>0</v>
      </c>
      <c r="BG940" s="120">
        <v>0</v>
      </c>
      <c r="BH940" s="120">
        <v>15.9</v>
      </c>
      <c r="BI940" s="120">
        <v>15.2</v>
      </c>
      <c r="BJ940" s="120">
        <v>21</v>
      </c>
      <c r="BK940" s="120">
        <v>24.3</v>
      </c>
      <c r="BL940" s="120">
        <v>0</v>
      </c>
      <c r="BM940" s="120" t="s">
        <v>544</v>
      </c>
    </row>
    <row r="941" spans="1:65" s="120" customFormat="1" ht="12" x14ac:dyDescent="0.25">
      <c r="A941" s="120" t="s">
        <v>165</v>
      </c>
      <c r="B941" s="120">
        <v>472</v>
      </c>
      <c r="C941" s="120">
        <v>64</v>
      </c>
      <c r="D941" s="120">
        <v>372</v>
      </c>
      <c r="E941" s="120">
        <v>0</v>
      </c>
      <c r="F941" s="120">
        <v>29</v>
      </c>
      <c r="G941" s="120">
        <v>3</v>
      </c>
      <c r="H941" s="120">
        <v>4</v>
      </c>
      <c r="I941" s="120">
        <v>0</v>
      </c>
      <c r="J941" s="120">
        <v>0</v>
      </c>
      <c r="K941" s="120">
        <v>0</v>
      </c>
      <c r="L941" s="120">
        <v>0</v>
      </c>
      <c r="M941" s="120">
        <v>0</v>
      </c>
      <c r="N941" s="120">
        <v>0</v>
      </c>
      <c r="O941" s="120">
        <v>13.56</v>
      </c>
      <c r="P941" s="120">
        <v>78.81</v>
      </c>
      <c r="Q941" s="120">
        <v>0</v>
      </c>
      <c r="R941" s="120">
        <v>6.1440000000000001</v>
      </c>
      <c r="S941" s="120">
        <v>0.63600000000000001</v>
      </c>
      <c r="T941" s="120">
        <v>0.84699999999999998</v>
      </c>
      <c r="U941" s="120">
        <v>0</v>
      </c>
      <c r="V941" s="120">
        <v>0</v>
      </c>
      <c r="W941" s="120">
        <v>0</v>
      </c>
      <c r="X941" s="120">
        <v>0</v>
      </c>
      <c r="Y941" s="120">
        <v>0</v>
      </c>
      <c r="Z941" s="120">
        <v>0</v>
      </c>
      <c r="AA941" s="120" t="s">
        <v>573</v>
      </c>
      <c r="AB941" s="120" t="s">
        <v>172</v>
      </c>
      <c r="AC941" s="120" t="s">
        <v>56</v>
      </c>
      <c r="AD941" s="120" t="s">
        <v>511</v>
      </c>
      <c r="AE941" s="120" t="s">
        <v>190</v>
      </c>
      <c r="AF941" s="120" t="s">
        <v>583</v>
      </c>
      <c r="AG941" s="120" t="s">
        <v>56</v>
      </c>
      <c r="AH941" s="120" t="s">
        <v>56</v>
      </c>
      <c r="AI941" s="120" t="s">
        <v>56</v>
      </c>
      <c r="AJ941" s="120" t="s">
        <v>56</v>
      </c>
      <c r="AK941" s="120" t="s">
        <v>56</v>
      </c>
      <c r="AL941" s="120" t="s">
        <v>56</v>
      </c>
      <c r="AM941" s="120">
        <v>7</v>
      </c>
      <c r="AN941" s="120">
        <v>96</v>
      </c>
      <c r="AO941" s="120">
        <v>161</v>
      </c>
      <c r="AP941" s="120">
        <v>115</v>
      </c>
      <c r="AQ941" s="120">
        <v>72</v>
      </c>
      <c r="AR941" s="120">
        <v>19</v>
      </c>
      <c r="AS941" s="120">
        <v>2</v>
      </c>
      <c r="AT941" s="120">
        <v>0</v>
      </c>
      <c r="AU941" s="120">
        <v>0</v>
      </c>
      <c r="AV941" s="120">
        <v>0</v>
      </c>
      <c r="AW941" s="120">
        <v>0</v>
      </c>
      <c r="AX941" s="120">
        <v>0</v>
      </c>
      <c r="AY941" s="120">
        <v>0</v>
      </c>
      <c r="AZ941" s="120">
        <v>0</v>
      </c>
      <c r="BA941" s="120">
        <v>0</v>
      </c>
      <c r="BB941" s="120">
        <v>0</v>
      </c>
      <c r="BC941" s="120">
        <v>0</v>
      </c>
      <c r="BD941" s="120">
        <v>0</v>
      </c>
      <c r="BE941" s="120">
        <v>0</v>
      </c>
      <c r="BF941" s="120">
        <v>0</v>
      </c>
      <c r="BG941" s="120">
        <v>0</v>
      </c>
      <c r="BH941" s="120">
        <v>14.7</v>
      </c>
      <c r="BI941" s="120">
        <v>13.4</v>
      </c>
      <c r="BJ941" s="120">
        <v>21.1</v>
      </c>
      <c r="BK941" s="120">
        <v>24.8</v>
      </c>
      <c r="BL941" s="120">
        <v>0</v>
      </c>
      <c r="BM941" s="120" t="s">
        <v>545</v>
      </c>
    </row>
    <row r="942" spans="1:65" s="120" customFormat="1" ht="12" x14ac:dyDescent="0.25">
      <c r="A942" s="120" t="s">
        <v>166</v>
      </c>
      <c r="B942" s="120">
        <v>490</v>
      </c>
      <c r="C942" s="120">
        <v>80</v>
      </c>
      <c r="D942" s="120">
        <v>376</v>
      </c>
      <c r="E942" s="120">
        <v>0</v>
      </c>
      <c r="F942" s="120">
        <v>31</v>
      </c>
      <c r="G942" s="120">
        <v>0</v>
      </c>
      <c r="H942" s="120">
        <v>3</v>
      </c>
      <c r="I942" s="120">
        <v>0</v>
      </c>
      <c r="J942" s="120">
        <v>0</v>
      </c>
      <c r="K942" s="120">
        <v>0</v>
      </c>
      <c r="L942" s="120">
        <v>0</v>
      </c>
      <c r="M942" s="120">
        <v>0</v>
      </c>
      <c r="N942" s="120">
        <v>0</v>
      </c>
      <c r="O942" s="120">
        <v>16.329999999999998</v>
      </c>
      <c r="P942" s="120">
        <v>76.73</v>
      </c>
      <c r="Q942" s="120">
        <v>0</v>
      </c>
      <c r="R942" s="120">
        <v>6.327</v>
      </c>
      <c r="S942" s="120">
        <v>0</v>
      </c>
      <c r="T942" s="120">
        <v>0.61199999999999999</v>
      </c>
      <c r="U942" s="120">
        <v>0</v>
      </c>
      <c r="V942" s="120">
        <v>0</v>
      </c>
      <c r="W942" s="120">
        <v>0</v>
      </c>
      <c r="X942" s="120">
        <v>0</v>
      </c>
      <c r="Y942" s="120">
        <v>0</v>
      </c>
      <c r="Z942" s="120">
        <v>0</v>
      </c>
      <c r="AA942" s="120" t="s">
        <v>515</v>
      </c>
      <c r="AB942" s="120" t="s">
        <v>519</v>
      </c>
      <c r="AC942" s="120" t="s">
        <v>56</v>
      </c>
      <c r="AD942" s="120" t="s">
        <v>506</v>
      </c>
      <c r="AE942" s="120" t="s">
        <v>56</v>
      </c>
      <c r="AF942" s="120" t="s">
        <v>173</v>
      </c>
      <c r="AG942" s="120" t="s">
        <v>56</v>
      </c>
      <c r="AH942" s="120" t="s">
        <v>56</v>
      </c>
      <c r="AI942" s="120" t="s">
        <v>56</v>
      </c>
      <c r="AJ942" s="120" t="s">
        <v>56</v>
      </c>
      <c r="AK942" s="120" t="s">
        <v>56</v>
      </c>
      <c r="AL942" s="120" t="s">
        <v>56</v>
      </c>
      <c r="AM942" s="120">
        <v>1</v>
      </c>
      <c r="AN942" s="120">
        <v>32</v>
      </c>
      <c r="AO942" s="120">
        <v>200</v>
      </c>
      <c r="AP942" s="120">
        <v>166</v>
      </c>
      <c r="AQ942" s="120">
        <v>78</v>
      </c>
      <c r="AR942" s="120">
        <v>12</v>
      </c>
      <c r="AS942" s="120">
        <v>1</v>
      </c>
      <c r="AT942" s="120">
        <v>0</v>
      </c>
      <c r="AU942" s="120">
        <v>0</v>
      </c>
      <c r="AV942" s="120">
        <v>0</v>
      </c>
      <c r="AW942" s="120">
        <v>0</v>
      </c>
      <c r="AX942" s="120">
        <v>0</v>
      </c>
      <c r="AY942" s="120">
        <v>0</v>
      </c>
      <c r="AZ942" s="120">
        <v>0</v>
      </c>
      <c r="BA942" s="120">
        <v>0</v>
      </c>
      <c r="BB942" s="120">
        <v>0</v>
      </c>
      <c r="BC942" s="120">
        <v>0</v>
      </c>
      <c r="BD942" s="120">
        <v>0</v>
      </c>
      <c r="BE942" s="120">
        <v>0</v>
      </c>
      <c r="BF942" s="120">
        <v>0</v>
      </c>
      <c r="BG942" s="120">
        <v>0</v>
      </c>
      <c r="BH942" s="120">
        <v>15.9</v>
      </c>
      <c r="BI942" s="120">
        <v>15.2</v>
      </c>
      <c r="BJ942" s="120">
        <v>21</v>
      </c>
      <c r="BK942" s="120">
        <v>24.3</v>
      </c>
      <c r="BL942" s="120">
        <v>0</v>
      </c>
      <c r="BM942" s="120" t="s">
        <v>544</v>
      </c>
    </row>
    <row r="943" spans="1:65" s="120" customFormat="1" ht="12" x14ac:dyDescent="0.25">
      <c r="A943" s="120" t="s">
        <v>166</v>
      </c>
      <c r="B943" s="120">
        <v>479</v>
      </c>
      <c r="C943" s="120">
        <v>66</v>
      </c>
      <c r="D943" s="120">
        <v>376</v>
      </c>
      <c r="E943" s="120">
        <v>0</v>
      </c>
      <c r="F943" s="120">
        <v>30</v>
      </c>
      <c r="G943" s="120">
        <v>3</v>
      </c>
      <c r="H943" s="120">
        <v>4</v>
      </c>
      <c r="I943" s="120">
        <v>0</v>
      </c>
      <c r="J943" s="120">
        <v>0</v>
      </c>
      <c r="K943" s="120">
        <v>0</v>
      </c>
      <c r="L943" s="120">
        <v>0</v>
      </c>
      <c r="M943" s="120">
        <v>0</v>
      </c>
      <c r="N943" s="120">
        <v>0</v>
      </c>
      <c r="O943" s="120">
        <v>13.78</v>
      </c>
      <c r="P943" s="120">
        <v>78.5</v>
      </c>
      <c r="Q943" s="120">
        <v>0</v>
      </c>
      <c r="R943" s="120">
        <v>6.2629999999999999</v>
      </c>
      <c r="S943" s="120">
        <v>0.626</v>
      </c>
      <c r="T943" s="120">
        <v>0.83499999999999996</v>
      </c>
      <c r="U943" s="120">
        <v>0</v>
      </c>
      <c r="V943" s="120">
        <v>0</v>
      </c>
      <c r="W943" s="120">
        <v>0</v>
      </c>
      <c r="X943" s="120">
        <v>0</v>
      </c>
      <c r="Y943" s="120">
        <v>0</v>
      </c>
      <c r="Z943" s="120">
        <v>0</v>
      </c>
      <c r="AA943" s="120" t="s">
        <v>573</v>
      </c>
      <c r="AB943" s="120" t="s">
        <v>510</v>
      </c>
      <c r="AC943" s="120" t="s">
        <v>56</v>
      </c>
      <c r="AD943" s="120" t="s">
        <v>568</v>
      </c>
      <c r="AE943" s="120" t="s">
        <v>190</v>
      </c>
      <c r="AF943" s="120" t="s">
        <v>583</v>
      </c>
      <c r="AG943" s="120" t="s">
        <v>56</v>
      </c>
      <c r="AH943" s="120" t="s">
        <v>56</v>
      </c>
      <c r="AI943" s="120" t="s">
        <v>56</v>
      </c>
      <c r="AJ943" s="120" t="s">
        <v>56</v>
      </c>
      <c r="AK943" s="120" t="s">
        <v>56</v>
      </c>
      <c r="AL943" s="120" t="s">
        <v>56</v>
      </c>
      <c r="AM943" s="120">
        <v>7</v>
      </c>
      <c r="AN943" s="120">
        <v>97</v>
      </c>
      <c r="AO943" s="120">
        <v>163</v>
      </c>
      <c r="AP943" s="120">
        <v>115</v>
      </c>
      <c r="AQ943" s="120">
        <v>76</v>
      </c>
      <c r="AR943" s="120">
        <v>19</v>
      </c>
      <c r="AS943" s="120">
        <v>2</v>
      </c>
      <c r="AT943" s="120">
        <v>0</v>
      </c>
      <c r="AU943" s="120">
        <v>0</v>
      </c>
      <c r="AV943" s="120">
        <v>0</v>
      </c>
      <c r="AW943" s="120">
        <v>0</v>
      </c>
      <c r="AX943" s="120">
        <v>0</v>
      </c>
      <c r="AY943" s="120">
        <v>0</v>
      </c>
      <c r="AZ943" s="120">
        <v>0</v>
      </c>
      <c r="BA943" s="120">
        <v>0</v>
      </c>
      <c r="BB943" s="120">
        <v>0</v>
      </c>
      <c r="BC943" s="120">
        <v>0</v>
      </c>
      <c r="BD943" s="120">
        <v>0</v>
      </c>
      <c r="BE943" s="120">
        <v>0</v>
      </c>
      <c r="BF943" s="120">
        <v>0</v>
      </c>
      <c r="BG943" s="120">
        <v>0</v>
      </c>
      <c r="BH943" s="120">
        <v>14.8</v>
      </c>
      <c r="BI943" s="120">
        <v>13.5</v>
      </c>
      <c r="BJ943" s="120">
        <v>21.1</v>
      </c>
      <c r="BK943" s="120">
        <v>24.8</v>
      </c>
      <c r="BL943" s="120">
        <v>0</v>
      </c>
      <c r="BM943" s="120" t="s">
        <v>545</v>
      </c>
    </row>
    <row r="946" spans="1:65" s="115" customFormat="1" x14ac:dyDescent="0.25">
      <c r="A946" s="115" t="s">
        <v>636</v>
      </c>
    </row>
    <row r="948" spans="1:65" s="118" customFormat="1" ht="12" x14ac:dyDescent="0.25">
      <c r="A948" s="118" t="s">
        <v>31</v>
      </c>
      <c r="B948" s="118" t="s">
        <v>32</v>
      </c>
      <c r="C948" s="118" t="s">
        <v>33</v>
      </c>
      <c r="D948" s="118" t="s">
        <v>33</v>
      </c>
      <c r="E948" s="118" t="s">
        <v>33</v>
      </c>
      <c r="F948" s="118" t="s">
        <v>33</v>
      </c>
      <c r="G948" s="118" t="s">
        <v>33</v>
      </c>
      <c r="H948" s="118" t="s">
        <v>33</v>
      </c>
      <c r="I948" s="118" t="s">
        <v>33</v>
      </c>
      <c r="J948" s="118" t="s">
        <v>33</v>
      </c>
      <c r="K948" s="118" t="s">
        <v>33</v>
      </c>
      <c r="L948" s="118" t="s">
        <v>33</v>
      </c>
      <c r="M948" s="118" t="s">
        <v>33</v>
      </c>
      <c r="N948" s="118" t="s">
        <v>33</v>
      </c>
      <c r="O948" s="118" t="s">
        <v>34</v>
      </c>
      <c r="P948" s="118" t="s">
        <v>34</v>
      </c>
      <c r="Q948" s="118" t="s">
        <v>34</v>
      </c>
      <c r="R948" s="118" t="s">
        <v>34</v>
      </c>
      <c r="S948" s="118" t="s">
        <v>34</v>
      </c>
      <c r="T948" s="118" t="s">
        <v>34</v>
      </c>
      <c r="U948" s="118" t="s">
        <v>34</v>
      </c>
      <c r="V948" s="118" t="s">
        <v>34</v>
      </c>
      <c r="W948" s="118" t="s">
        <v>34</v>
      </c>
      <c r="X948" s="118" t="s">
        <v>34</v>
      </c>
      <c r="Y948" s="118" t="s">
        <v>34</v>
      </c>
      <c r="Z948" s="118" t="s">
        <v>34</v>
      </c>
      <c r="AA948" s="118" t="s">
        <v>35</v>
      </c>
      <c r="AB948" s="118" t="s">
        <v>35</v>
      </c>
      <c r="AC948" s="118" t="s">
        <v>35</v>
      </c>
      <c r="AD948" s="118" t="s">
        <v>35</v>
      </c>
      <c r="AE948" s="118" t="s">
        <v>35</v>
      </c>
      <c r="AF948" s="118" t="s">
        <v>35</v>
      </c>
      <c r="AG948" s="118" t="s">
        <v>35</v>
      </c>
      <c r="AH948" s="118" t="s">
        <v>35</v>
      </c>
      <c r="AI948" s="118" t="s">
        <v>35</v>
      </c>
      <c r="AJ948" s="118" t="s">
        <v>35</v>
      </c>
      <c r="AK948" s="118" t="s">
        <v>35</v>
      </c>
      <c r="AL948" s="118" t="s">
        <v>35</v>
      </c>
      <c r="AM948" s="118" t="s">
        <v>36</v>
      </c>
      <c r="AN948" s="118" t="s">
        <v>36</v>
      </c>
      <c r="AO948" s="118" t="s">
        <v>36</v>
      </c>
      <c r="AP948" s="118" t="s">
        <v>36</v>
      </c>
      <c r="AQ948" s="118" t="s">
        <v>36</v>
      </c>
      <c r="AR948" s="118" t="s">
        <v>36</v>
      </c>
      <c r="AS948" s="118" t="s">
        <v>36</v>
      </c>
      <c r="AT948" s="118" t="s">
        <v>36</v>
      </c>
      <c r="AU948" s="118" t="s">
        <v>36</v>
      </c>
      <c r="AV948" s="118" t="s">
        <v>36</v>
      </c>
      <c r="AW948" s="118" t="s">
        <v>36</v>
      </c>
      <c r="AX948" s="118" t="s">
        <v>36</v>
      </c>
      <c r="AY948" s="118" t="s">
        <v>36</v>
      </c>
      <c r="AZ948" s="118" t="s">
        <v>36</v>
      </c>
      <c r="BA948" s="118" t="s">
        <v>36</v>
      </c>
      <c r="BB948" s="118" t="s">
        <v>36</v>
      </c>
      <c r="BC948" s="118" t="s">
        <v>36</v>
      </c>
      <c r="BD948" s="118" t="s">
        <v>36</v>
      </c>
      <c r="BE948" s="118" t="s">
        <v>36</v>
      </c>
      <c r="BF948" s="118" t="s">
        <v>36</v>
      </c>
      <c r="BG948" s="118" t="s">
        <v>36</v>
      </c>
      <c r="BH948" s="118" t="s">
        <v>39</v>
      </c>
      <c r="BI948" s="118" t="s">
        <v>37</v>
      </c>
      <c r="BJ948" s="118" t="s">
        <v>38</v>
      </c>
      <c r="BK948" s="118" t="s">
        <v>38</v>
      </c>
      <c r="BL948" s="118" t="s">
        <v>40</v>
      </c>
      <c r="BM948" s="118" t="s">
        <v>41</v>
      </c>
    </row>
    <row r="949" spans="1:65" s="118" customFormat="1" ht="12" x14ac:dyDescent="0.25">
      <c r="A949" s="118" t="s">
        <v>2</v>
      </c>
      <c r="B949" s="118" t="s">
        <v>2</v>
      </c>
      <c r="C949" s="118" t="s">
        <v>42</v>
      </c>
      <c r="D949" s="118" t="s">
        <v>43</v>
      </c>
      <c r="E949" s="118" t="s">
        <v>44</v>
      </c>
      <c r="F949" s="118" t="s">
        <v>45</v>
      </c>
      <c r="G949" s="118" t="s">
        <v>46</v>
      </c>
      <c r="H949" s="118" t="s">
        <v>20</v>
      </c>
      <c r="I949" s="118" t="s">
        <v>10</v>
      </c>
      <c r="J949" s="118" t="s">
        <v>47</v>
      </c>
      <c r="K949" s="118" t="s">
        <v>48</v>
      </c>
      <c r="L949" s="118" t="s">
        <v>49</v>
      </c>
      <c r="M949" s="118" t="s">
        <v>50</v>
      </c>
      <c r="N949" s="118" t="s">
        <v>17</v>
      </c>
      <c r="O949" s="118" t="s">
        <v>42</v>
      </c>
      <c r="P949" s="118" t="s">
        <v>43</v>
      </c>
      <c r="Q949" s="118" t="s">
        <v>44</v>
      </c>
      <c r="R949" s="118" t="s">
        <v>45</v>
      </c>
      <c r="S949" s="118" t="s">
        <v>46</v>
      </c>
      <c r="T949" s="118" t="s">
        <v>20</v>
      </c>
      <c r="U949" s="118" t="s">
        <v>10</v>
      </c>
      <c r="V949" s="118" t="s">
        <v>47</v>
      </c>
      <c r="W949" s="118" t="s">
        <v>48</v>
      </c>
      <c r="X949" s="118" t="s">
        <v>49</v>
      </c>
      <c r="Y949" s="118" t="s">
        <v>50</v>
      </c>
      <c r="Z949" s="118" t="s">
        <v>17</v>
      </c>
      <c r="AA949" s="118" t="s">
        <v>42</v>
      </c>
      <c r="AB949" s="118" t="s">
        <v>43</v>
      </c>
      <c r="AC949" s="118" t="s">
        <v>44</v>
      </c>
      <c r="AD949" s="118" t="s">
        <v>45</v>
      </c>
      <c r="AE949" s="118" t="s">
        <v>46</v>
      </c>
      <c r="AF949" s="118" t="s">
        <v>20</v>
      </c>
      <c r="AG949" s="118" t="s">
        <v>10</v>
      </c>
      <c r="AH949" s="118" t="s">
        <v>47</v>
      </c>
      <c r="AI949" s="118" t="s">
        <v>48</v>
      </c>
      <c r="AJ949" s="118" t="s">
        <v>49</v>
      </c>
      <c r="AK949" s="118" t="s">
        <v>50</v>
      </c>
      <c r="AL949" s="118" t="s">
        <v>17</v>
      </c>
      <c r="AM949" s="118" t="s">
        <v>9</v>
      </c>
      <c r="AN949" s="118" t="s">
        <v>46</v>
      </c>
      <c r="AO949" s="118" t="s">
        <v>49</v>
      </c>
      <c r="AP949" s="118" t="s">
        <v>23</v>
      </c>
      <c r="AQ949" s="118" t="s">
        <v>237</v>
      </c>
      <c r="AR949" s="118" t="s">
        <v>51</v>
      </c>
      <c r="AS949" s="118" t="s">
        <v>238</v>
      </c>
      <c r="AT949" s="118" t="s">
        <v>239</v>
      </c>
      <c r="AU949" s="118" t="s">
        <v>240</v>
      </c>
      <c r="AV949" s="118" t="s">
        <v>241</v>
      </c>
      <c r="AW949" s="118" t="s">
        <v>52</v>
      </c>
      <c r="AX949" s="118" t="s">
        <v>242</v>
      </c>
      <c r="AY949" s="118" t="s">
        <v>243</v>
      </c>
      <c r="AZ949" s="118" t="s">
        <v>244</v>
      </c>
      <c r="BA949" s="118" t="s">
        <v>245</v>
      </c>
      <c r="BB949" s="118" t="s">
        <v>53</v>
      </c>
      <c r="BC949" s="118" t="s">
        <v>246</v>
      </c>
      <c r="BD949" s="118" t="s">
        <v>15</v>
      </c>
      <c r="BE949" s="118" t="s">
        <v>247</v>
      </c>
      <c r="BF949" s="118" t="s">
        <v>16</v>
      </c>
      <c r="BG949" s="118" t="s">
        <v>235</v>
      </c>
      <c r="BH949" s="118" t="s">
        <v>2</v>
      </c>
      <c r="BI949" s="118" t="s">
        <v>2</v>
      </c>
      <c r="BJ949" s="118" t="s">
        <v>15</v>
      </c>
      <c r="BK949" s="118" t="s">
        <v>16</v>
      </c>
      <c r="BL949" s="118" t="s">
        <v>420</v>
      </c>
      <c r="BM949" s="118" t="s">
        <v>2</v>
      </c>
    </row>
    <row r="950" spans="1:65" s="118" customFormat="1" ht="12" x14ac:dyDescent="0.25">
      <c r="A950" s="118" t="s">
        <v>2</v>
      </c>
      <c r="B950" s="118" t="s">
        <v>2</v>
      </c>
      <c r="C950" s="118" t="s">
        <v>2</v>
      </c>
      <c r="D950" s="118" t="s">
        <v>2</v>
      </c>
      <c r="E950" s="118" t="s">
        <v>2</v>
      </c>
      <c r="F950" s="118" t="s">
        <v>2</v>
      </c>
      <c r="G950" s="118" t="s">
        <v>2</v>
      </c>
      <c r="H950" s="118" t="s">
        <v>2</v>
      </c>
      <c r="I950" s="118" t="s">
        <v>2</v>
      </c>
      <c r="J950" s="118" t="s">
        <v>2</v>
      </c>
      <c r="K950" s="118" t="s">
        <v>2</v>
      </c>
      <c r="L950" s="118" t="s">
        <v>2</v>
      </c>
      <c r="M950" s="118" t="s">
        <v>2</v>
      </c>
      <c r="N950" s="118" t="s">
        <v>2</v>
      </c>
      <c r="O950" s="118" t="s">
        <v>2</v>
      </c>
      <c r="P950" s="118" t="s">
        <v>2</v>
      </c>
      <c r="Q950" s="118" t="s">
        <v>2</v>
      </c>
      <c r="R950" s="118" t="s">
        <v>2</v>
      </c>
      <c r="S950" s="118" t="s">
        <v>2</v>
      </c>
      <c r="T950" s="118" t="s">
        <v>2</v>
      </c>
      <c r="U950" s="118" t="s">
        <v>2</v>
      </c>
      <c r="V950" s="118" t="s">
        <v>2</v>
      </c>
      <c r="W950" s="118" t="s">
        <v>2</v>
      </c>
      <c r="X950" s="118" t="s">
        <v>2</v>
      </c>
      <c r="Y950" s="118" t="s">
        <v>2</v>
      </c>
      <c r="Z950" s="118" t="s">
        <v>2</v>
      </c>
      <c r="AA950" s="118" t="s">
        <v>2</v>
      </c>
      <c r="AB950" s="118" t="s">
        <v>2</v>
      </c>
      <c r="AC950" s="118" t="s">
        <v>2</v>
      </c>
      <c r="AD950" s="118" t="s">
        <v>2</v>
      </c>
      <c r="AE950" s="118" t="s">
        <v>2</v>
      </c>
      <c r="AF950" s="118" t="s">
        <v>2</v>
      </c>
      <c r="AG950" s="118" t="s">
        <v>2</v>
      </c>
      <c r="AH950" s="118" t="s">
        <v>2</v>
      </c>
      <c r="AI950" s="118" t="s">
        <v>2</v>
      </c>
      <c r="AJ950" s="118" t="s">
        <v>2</v>
      </c>
      <c r="AK950" s="118" t="s">
        <v>2</v>
      </c>
      <c r="AL950" s="118" t="s">
        <v>2</v>
      </c>
      <c r="AM950" s="118" t="s">
        <v>46</v>
      </c>
      <c r="AN950" s="118" t="s">
        <v>49</v>
      </c>
      <c r="AO950" s="118" t="s">
        <v>23</v>
      </c>
      <c r="AP950" s="118" t="s">
        <v>237</v>
      </c>
      <c r="AQ950" s="118" t="s">
        <v>51</v>
      </c>
      <c r="AR950" s="118" t="s">
        <v>238</v>
      </c>
      <c r="AS950" s="118" t="s">
        <v>239</v>
      </c>
      <c r="AT950" s="118" t="s">
        <v>240</v>
      </c>
      <c r="AU950" s="118" t="s">
        <v>241</v>
      </c>
      <c r="AV950" s="118" t="s">
        <v>52</v>
      </c>
      <c r="AW950" s="118" t="s">
        <v>242</v>
      </c>
      <c r="AX950" s="118" t="s">
        <v>243</v>
      </c>
      <c r="AY950" s="118" t="s">
        <v>244</v>
      </c>
      <c r="AZ950" s="118" t="s">
        <v>245</v>
      </c>
      <c r="BA950" s="118" t="s">
        <v>53</v>
      </c>
      <c r="BB950" s="118" t="s">
        <v>246</v>
      </c>
      <c r="BC950" s="118" t="s">
        <v>15</v>
      </c>
      <c r="BD950" s="118" t="s">
        <v>247</v>
      </c>
      <c r="BE950" s="118" t="s">
        <v>16</v>
      </c>
      <c r="BF950" s="118" t="s">
        <v>235</v>
      </c>
      <c r="BG950" s="118" t="s">
        <v>248</v>
      </c>
      <c r="BH950" s="118" t="s">
        <v>2</v>
      </c>
      <c r="BI950" s="118" t="s">
        <v>2</v>
      </c>
      <c r="BJ950" s="118" t="s">
        <v>2</v>
      </c>
      <c r="BK950" s="118" t="s">
        <v>2</v>
      </c>
      <c r="BL950" s="118" t="s">
        <v>2</v>
      </c>
      <c r="BM950" s="118" t="s">
        <v>2</v>
      </c>
    </row>
    <row r="951" spans="1:65" s="119" customFormat="1" ht="11.4" x14ac:dyDescent="0.2">
      <c r="A951" s="119" t="s">
        <v>54</v>
      </c>
      <c r="B951" s="119">
        <v>0</v>
      </c>
      <c r="C951" s="119">
        <v>0</v>
      </c>
      <c r="D951" s="119">
        <v>0</v>
      </c>
      <c r="E951" s="119">
        <v>0</v>
      </c>
      <c r="F951" s="119">
        <v>0</v>
      </c>
      <c r="G951" s="119">
        <v>0</v>
      </c>
      <c r="H951" s="119">
        <v>0</v>
      </c>
      <c r="I951" s="119">
        <v>0</v>
      </c>
      <c r="J951" s="119">
        <v>0</v>
      </c>
      <c r="K951" s="119">
        <v>0</v>
      </c>
      <c r="L951" s="119">
        <v>0</v>
      </c>
      <c r="M951" s="119">
        <v>0</v>
      </c>
      <c r="N951" s="119">
        <v>0</v>
      </c>
      <c r="O951" s="119" t="s">
        <v>55</v>
      </c>
      <c r="P951" s="119" t="s">
        <v>55</v>
      </c>
      <c r="Q951" s="119" t="s">
        <v>55</v>
      </c>
      <c r="R951" s="119" t="s">
        <v>55</v>
      </c>
      <c r="S951" s="119" t="s">
        <v>55</v>
      </c>
      <c r="T951" s="119" t="s">
        <v>55</v>
      </c>
      <c r="U951" s="119" t="s">
        <v>55</v>
      </c>
      <c r="V951" s="119" t="s">
        <v>55</v>
      </c>
      <c r="W951" s="119" t="s">
        <v>55</v>
      </c>
      <c r="X951" s="119" t="s">
        <v>55</v>
      </c>
      <c r="Y951" s="119" t="s">
        <v>55</v>
      </c>
      <c r="Z951" s="119" t="s">
        <v>55</v>
      </c>
      <c r="AA951" s="119" t="s">
        <v>56</v>
      </c>
      <c r="AB951" s="119" t="s">
        <v>56</v>
      </c>
      <c r="AC951" s="119" t="s">
        <v>56</v>
      </c>
      <c r="AD951" s="119" t="s">
        <v>56</v>
      </c>
      <c r="AE951" s="119" t="s">
        <v>56</v>
      </c>
      <c r="AF951" s="119" t="s">
        <v>56</v>
      </c>
      <c r="AG951" s="119" t="s">
        <v>56</v>
      </c>
      <c r="AH951" s="119" t="s">
        <v>56</v>
      </c>
      <c r="AI951" s="119" t="s">
        <v>56</v>
      </c>
      <c r="AJ951" s="119" t="s">
        <v>56</v>
      </c>
      <c r="AK951" s="119" t="s">
        <v>56</v>
      </c>
      <c r="AL951" s="119" t="s">
        <v>56</v>
      </c>
      <c r="AM951" s="119">
        <v>0</v>
      </c>
      <c r="AN951" s="119">
        <v>0</v>
      </c>
      <c r="AO951" s="119">
        <v>0</v>
      </c>
      <c r="AP951" s="119">
        <v>0</v>
      </c>
      <c r="AQ951" s="119">
        <v>0</v>
      </c>
      <c r="AR951" s="119">
        <v>0</v>
      </c>
      <c r="AS951" s="119">
        <v>0</v>
      </c>
      <c r="AT951" s="119">
        <v>0</v>
      </c>
      <c r="AU951" s="119">
        <v>0</v>
      </c>
      <c r="AV951" s="119">
        <v>0</v>
      </c>
      <c r="AW951" s="119">
        <v>0</v>
      </c>
      <c r="AX951" s="119">
        <v>0</v>
      </c>
      <c r="AY951" s="119">
        <v>0</v>
      </c>
      <c r="AZ951" s="119">
        <v>0</v>
      </c>
      <c r="BA951" s="119">
        <v>0</v>
      </c>
      <c r="BB951" s="119">
        <v>0</v>
      </c>
      <c r="BC951" s="119">
        <v>0</v>
      </c>
      <c r="BD951" s="119">
        <v>0</v>
      </c>
      <c r="BE951" s="119">
        <v>0</v>
      </c>
      <c r="BF951" s="119">
        <v>0</v>
      </c>
      <c r="BG951" s="119">
        <v>0</v>
      </c>
      <c r="BH951" s="119" t="s">
        <v>55</v>
      </c>
      <c r="BI951" s="119" t="s">
        <v>55</v>
      </c>
      <c r="BJ951" s="119" t="s">
        <v>55</v>
      </c>
      <c r="BK951" s="119" t="s">
        <v>55</v>
      </c>
      <c r="BL951" s="119">
        <v>0</v>
      </c>
      <c r="BM951" s="119" t="s">
        <v>544</v>
      </c>
    </row>
    <row r="952" spans="1:65" s="119" customFormat="1" ht="11.4" x14ac:dyDescent="0.2">
      <c r="A952" s="119" t="s">
        <v>54</v>
      </c>
      <c r="B952" s="119">
        <v>1</v>
      </c>
      <c r="C952" s="119">
        <v>0</v>
      </c>
      <c r="D952" s="119">
        <v>1</v>
      </c>
      <c r="E952" s="119">
        <v>0</v>
      </c>
      <c r="F952" s="119">
        <v>0</v>
      </c>
      <c r="G952" s="119">
        <v>0</v>
      </c>
      <c r="H952" s="119">
        <v>0</v>
      </c>
      <c r="I952" s="119">
        <v>0</v>
      </c>
      <c r="J952" s="119">
        <v>0</v>
      </c>
      <c r="K952" s="119">
        <v>0</v>
      </c>
      <c r="L952" s="119">
        <v>0</v>
      </c>
      <c r="M952" s="119">
        <v>0</v>
      </c>
      <c r="N952" s="119">
        <v>0</v>
      </c>
      <c r="O952" s="119">
        <v>0</v>
      </c>
      <c r="P952" s="119">
        <v>100</v>
      </c>
      <c r="Q952" s="119">
        <v>0</v>
      </c>
      <c r="R952" s="119">
        <v>0</v>
      </c>
      <c r="S952" s="119">
        <v>0</v>
      </c>
      <c r="T952" s="119">
        <v>0</v>
      </c>
      <c r="U952" s="119">
        <v>0</v>
      </c>
      <c r="V952" s="119">
        <v>0</v>
      </c>
      <c r="W952" s="119">
        <v>0</v>
      </c>
      <c r="X952" s="119">
        <v>0</v>
      </c>
      <c r="Y952" s="119">
        <v>0</v>
      </c>
      <c r="Z952" s="119">
        <v>0</v>
      </c>
      <c r="AA952" s="119" t="s">
        <v>56</v>
      </c>
      <c r="AB952" s="119" t="s">
        <v>182</v>
      </c>
      <c r="AC952" s="119" t="s">
        <v>56</v>
      </c>
      <c r="AD952" s="119" t="s">
        <v>56</v>
      </c>
      <c r="AE952" s="119" t="s">
        <v>56</v>
      </c>
      <c r="AF952" s="119" t="s">
        <v>56</v>
      </c>
      <c r="AG952" s="119" t="s">
        <v>56</v>
      </c>
      <c r="AH952" s="119" t="s">
        <v>56</v>
      </c>
      <c r="AI952" s="119" t="s">
        <v>56</v>
      </c>
      <c r="AJ952" s="119" t="s">
        <v>56</v>
      </c>
      <c r="AK952" s="119" t="s">
        <v>56</v>
      </c>
      <c r="AL952" s="119" t="s">
        <v>56</v>
      </c>
      <c r="AM952" s="119">
        <v>0</v>
      </c>
      <c r="AN952" s="119">
        <v>0</v>
      </c>
      <c r="AO952" s="119">
        <v>0</v>
      </c>
      <c r="AP952" s="119">
        <v>1</v>
      </c>
      <c r="AQ952" s="119">
        <v>0</v>
      </c>
      <c r="AR952" s="119">
        <v>0</v>
      </c>
      <c r="AS952" s="119">
        <v>0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119">
        <v>0</v>
      </c>
      <c r="AZ952" s="119">
        <v>0</v>
      </c>
      <c r="BA952" s="119">
        <v>0</v>
      </c>
      <c r="BB952" s="119">
        <v>0</v>
      </c>
      <c r="BC952" s="119">
        <v>0</v>
      </c>
      <c r="BD952" s="119">
        <v>0</v>
      </c>
      <c r="BE952" s="119">
        <v>0</v>
      </c>
      <c r="BF952" s="119">
        <v>0</v>
      </c>
      <c r="BG952" s="119">
        <v>0</v>
      </c>
      <c r="BH952" s="119">
        <v>19.5</v>
      </c>
      <c r="BI952" s="119" t="s">
        <v>55</v>
      </c>
      <c r="BJ952" s="119" t="s">
        <v>55</v>
      </c>
      <c r="BK952" s="119" t="s">
        <v>55</v>
      </c>
      <c r="BL952" s="119">
        <v>0</v>
      </c>
      <c r="BM952" s="119" t="s">
        <v>545</v>
      </c>
    </row>
    <row r="953" spans="1:65" s="119" customFormat="1" ht="11.4" x14ac:dyDescent="0.2">
      <c r="A953" s="119" t="s">
        <v>57</v>
      </c>
      <c r="B953" s="119">
        <v>0</v>
      </c>
      <c r="C953" s="119">
        <v>0</v>
      </c>
      <c r="D953" s="119">
        <v>0</v>
      </c>
      <c r="E953" s="119">
        <v>0</v>
      </c>
      <c r="F953" s="119">
        <v>0</v>
      </c>
      <c r="G953" s="119">
        <v>0</v>
      </c>
      <c r="H953" s="119">
        <v>0</v>
      </c>
      <c r="I953" s="119">
        <v>0</v>
      </c>
      <c r="J953" s="119">
        <v>0</v>
      </c>
      <c r="K953" s="119">
        <v>0</v>
      </c>
      <c r="L953" s="119">
        <v>0</v>
      </c>
      <c r="M953" s="119">
        <v>0</v>
      </c>
      <c r="N953" s="119">
        <v>0</v>
      </c>
      <c r="O953" s="119" t="s">
        <v>55</v>
      </c>
      <c r="P953" s="119" t="s">
        <v>55</v>
      </c>
      <c r="Q953" s="119" t="s">
        <v>55</v>
      </c>
      <c r="R953" s="119" t="s">
        <v>55</v>
      </c>
      <c r="S953" s="119" t="s">
        <v>55</v>
      </c>
      <c r="T953" s="119" t="s">
        <v>55</v>
      </c>
      <c r="U953" s="119" t="s">
        <v>55</v>
      </c>
      <c r="V953" s="119" t="s">
        <v>55</v>
      </c>
      <c r="W953" s="119" t="s">
        <v>55</v>
      </c>
      <c r="X953" s="119" t="s">
        <v>55</v>
      </c>
      <c r="Y953" s="119" t="s">
        <v>55</v>
      </c>
      <c r="Z953" s="119" t="s">
        <v>55</v>
      </c>
      <c r="AA953" s="119" t="s">
        <v>56</v>
      </c>
      <c r="AB953" s="119" t="s">
        <v>56</v>
      </c>
      <c r="AC953" s="119" t="s">
        <v>56</v>
      </c>
      <c r="AD953" s="119" t="s">
        <v>56</v>
      </c>
      <c r="AE953" s="119" t="s">
        <v>56</v>
      </c>
      <c r="AF953" s="119" t="s">
        <v>56</v>
      </c>
      <c r="AG953" s="119" t="s">
        <v>56</v>
      </c>
      <c r="AH953" s="119" t="s">
        <v>56</v>
      </c>
      <c r="AI953" s="119" t="s">
        <v>56</v>
      </c>
      <c r="AJ953" s="119" t="s">
        <v>56</v>
      </c>
      <c r="AK953" s="119" t="s">
        <v>56</v>
      </c>
      <c r="AL953" s="119" t="s">
        <v>56</v>
      </c>
      <c r="AM953" s="119">
        <v>0</v>
      </c>
      <c r="AN953" s="119">
        <v>0</v>
      </c>
      <c r="AO953" s="119">
        <v>0</v>
      </c>
      <c r="AP953" s="119">
        <v>0</v>
      </c>
      <c r="AQ953" s="119">
        <v>0</v>
      </c>
      <c r="AR953" s="119">
        <v>0</v>
      </c>
      <c r="AS953" s="119">
        <v>0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119">
        <v>0</v>
      </c>
      <c r="AZ953" s="119">
        <v>0</v>
      </c>
      <c r="BA953" s="119">
        <v>0</v>
      </c>
      <c r="BB953" s="119">
        <v>0</v>
      </c>
      <c r="BC953" s="119">
        <v>0</v>
      </c>
      <c r="BD953" s="119">
        <v>0</v>
      </c>
      <c r="BE953" s="119">
        <v>0</v>
      </c>
      <c r="BF953" s="119">
        <v>0</v>
      </c>
      <c r="BG953" s="119">
        <v>0</v>
      </c>
      <c r="BH953" s="119" t="s">
        <v>55</v>
      </c>
      <c r="BI953" s="119" t="s">
        <v>55</v>
      </c>
      <c r="BJ953" s="119" t="s">
        <v>55</v>
      </c>
      <c r="BK953" s="119" t="s">
        <v>55</v>
      </c>
      <c r="BL953" s="119">
        <v>0</v>
      </c>
      <c r="BM953" s="119" t="s">
        <v>544</v>
      </c>
    </row>
    <row r="954" spans="1:65" s="119" customFormat="1" ht="11.4" x14ac:dyDescent="0.2">
      <c r="A954" s="119" t="s">
        <v>57</v>
      </c>
      <c r="B954" s="119">
        <v>0</v>
      </c>
      <c r="C954" s="119">
        <v>0</v>
      </c>
      <c r="D954" s="119">
        <v>0</v>
      </c>
      <c r="E954" s="119">
        <v>0</v>
      </c>
      <c r="F954" s="119">
        <v>0</v>
      </c>
      <c r="G954" s="119">
        <v>0</v>
      </c>
      <c r="H954" s="119">
        <v>0</v>
      </c>
      <c r="I954" s="119">
        <v>0</v>
      </c>
      <c r="J954" s="119">
        <v>0</v>
      </c>
      <c r="K954" s="119">
        <v>0</v>
      </c>
      <c r="L954" s="119">
        <v>0</v>
      </c>
      <c r="M954" s="119">
        <v>0</v>
      </c>
      <c r="N954" s="119">
        <v>0</v>
      </c>
      <c r="O954" s="119" t="s">
        <v>55</v>
      </c>
      <c r="P954" s="119" t="s">
        <v>55</v>
      </c>
      <c r="Q954" s="119" t="s">
        <v>55</v>
      </c>
      <c r="R954" s="119" t="s">
        <v>55</v>
      </c>
      <c r="S954" s="119" t="s">
        <v>55</v>
      </c>
      <c r="T954" s="119" t="s">
        <v>55</v>
      </c>
      <c r="U954" s="119" t="s">
        <v>55</v>
      </c>
      <c r="V954" s="119" t="s">
        <v>55</v>
      </c>
      <c r="W954" s="119" t="s">
        <v>55</v>
      </c>
      <c r="X954" s="119" t="s">
        <v>55</v>
      </c>
      <c r="Y954" s="119" t="s">
        <v>55</v>
      </c>
      <c r="Z954" s="119" t="s">
        <v>55</v>
      </c>
      <c r="AA954" s="119" t="s">
        <v>56</v>
      </c>
      <c r="AB954" s="119" t="s">
        <v>56</v>
      </c>
      <c r="AC954" s="119" t="s">
        <v>56</v>
      </c>
      <c r="AD954" s="119" t="s">
        <v>56</v>
      </c>
      <c r="AE954" s="119" t="s">
        <v>56</v>
      </c>
      <c r="AF954" s="119" t="s">
        <v>56</v>
      </c>
      <c r="AG954" s="119" t="s">
        <v>56</v>
      </c>
      <c r="AH954" s="119" t="s">
        <v>56</v>
      </c>
      <c r="AI954" s="119" t="s">
        <v>56</v>
      </c>
      <c r="AJ954" s="119" t="s">
        <v>56</v>
      </c>
      <c r="AK954" s="119" t="s">
        <v>56</v>
      </c>
      <c r="AL954" s="119" t="s">
        <v>56</v>
      </c>
      <c r="AM954" s="119">
        <v>0</v>
      </c>
      <c r="AN954" s="119">
        <v>0</v>
      </c>
      <c r="AO954" s="119">
        <v>0</v>
      </c>
      <c r="AP954" s="119">
        <v>0</v>
      </c>
      <c r="AQ954" s="119">
        <v>0</v>
      </c>
      <c r="AR954" s="119">
        <v>0</v>
      </c>
      <c r="AS954" s="119">
        <v>0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119">
        <v>0</v>
      </c>
      <c r="AZ954" s="119">
        <v>0</v>
      </c>
      <c r="BA954" s="119">
        <v>0</v>
      </c>
      <c r="BB954" s="119">
        <v>0</v>
      </c>
      <c r="BC954" s="119">
        <v>0</v>
      </c>
      <c r="BD954" s="119">
        <v>0</v>
      </c>
      <c r="BE954" s="119">
        <v>0</v>
      </c>
      <c r="BF954" s="119">
        <v>0</v>
      </c>
      <c r="BG954" s="119">
        <v>0</v>
      </c>
      <c r="BH954" s="119" t="s">
        <v>55</v>
      </c>
      <c r="BI954" s="119" t="s">
        <v>55</v>
      </c>
      <c r="BJ954" s="119" t="s">
        <v>55</v>
      </c>
      <c r="BK954" s="119" t="s">
        <v>55</v>
      </c>
      <c r="BL954" s="119">
        <v>0</v>
      </c>
      <c r="BM954" s="119" t="s">
        <v>545</v>
      </c>
    </row>
    <row r="955" spans="1:65" s="119" customFormat="1" ht="11.4" x14ac:dyDescent="0.2">
      <c r="A955" s="119" t="s">
        <v>59</v>
      </c>
      <c r="B955" s="119">
        <v>0</v>
      </c>
      <c r="C955" s="119">
        <v>0</v>
      </c>
      <c r="D955" s="119">
        <v>0</v>
      </c>
      <c r="E955" s="119">
        <v>0</v>
      </c>
      <c r="F955" s="119">
        <v>0</v>
      </c>
      <c r="G955" s="119">
        <v>0</v>
      </c>
      <c r="H955" s="119">
        <v>0</v>
      </c>
      <c r="I955" s="119">
        <v>0</v>
      </c>
      <c r="J955" s="119">
        <v>0</v>
      </c>
      <c r="K955" s="119">
        <v>0</v>
      </c>
      <c r="L955" s="119">
        <v>0</v>
      </c>
      <c r="M955" s="119">
        <v>0</v>
      </c>
      <c r="N955" s="119">
        <v>0</v>
      </c>
      <c r="O955" s="119" t="s">
        <v>55</v>
      </c>
      <c r="P955" s="119" t="s">
        <v>55</v>
      </c>
      <c r="Q955" s="119" t="s">
        <v>55</v>
      </c>
      <c r="R955" s="119" t="s">
        <v>55</v>
      </c>
      <c r="S955" s="119" t="s">
        <v>55</v>
      </c>
      <c r="T955" s="119" t="s">
        <v>55</v>
      </c>
      <c r="U955" s="119" t="s">
        <v>55</v>
      </c>
      <c r="V955" s="119" t="s">
        <v>55</v>
      </c>
      <c r="W955" s="119" t="s">
        <v>55</v>
      </c>
      <c r="X955" s="119" t="s">
        <v>55</v>
      </c>
      <c r="Y955" s="119" t="s">
        <v>55</v>
      </c>
      <c r="Z955" s="119" t="s">
        <v>55</v>
      </c>
      <c r="AA955" s="119" t="s">
        <v>56</v>
      </c>
      <c r="AB955" s="119" t="s">
        <v>56</v>
      </c>
      <c r="AC955" s="119" t="s">
        <v>56</v>
      </c>
      <c r="AD955" s="119" t="s">
        <v>56</v>
      </c>
      <c r="AE955" s="119" t="s">
        <v>56</v>
      </c>
      <c r="AF955" s="119" t="s">
        <v>56</v>
      </c>
      <c r="AG955" s="119" t="s">
        <v>56</v>
      </c>
      <c r="AH955" s="119" t="s">
        <v>56</v>
      </c>
      <c r="AI955" s="119" t="s">
        <v>56</v>
      </c>
      <c r="AJ955" s="119" t="s">
        <v>56</v>
      </c>
      <c r="AK955" s="119" t="s">
        <v>56</v>
      </c>
      <c r="AL955" s="119" t="s">
        <v>56</v>
      </c>
      <c r="AM955" s="119">
        <v>0</v>
      </c>
      <c r="AN955" s="119">
        <v>0</v>
      </c>
      <c r="AO955" s="119">
        <v>0</v>
      </c>
      <c r="AP955" s="119">
        <v>0</v>
      </c>
      <c r="AQ955" s="119">
        <v>0</v>
      </c>
      <c r="AR955" s="119">
        <v>0</v>
      </c>
      <c r="AS955" s="119">
        <v>0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119">
        <v>0</v>
      </c>
      <c r="AZ955" s="119">
        <v>0</v>
      </c>
      <c r="BA955" s="119">
        <v>0</v>
      </c>
      <c r="BB955" s="119">
        <v>0</v>
      </c>
      <c r="BC955" s="119">
        <v>0</v>
      </c>
      <c r="BD955" s="119">
        <v>0</v>
      </c>
      <c r="BE955" s="119">
        <v>0</v>
      </c>
      <c r="BF955" s="119">
        <v>0</v>
      </c>
      <c r="BG955" s="119">
        <v>0</v>
      </c>
      <c r="BH955" s="119" t="s">
        <v>55</v>
      </c>
      <c r="BI955" s="119" t="s">
        <v>55</v>
      </c>
      <c r="BJ955" s="119" t="s">
        <v>55</v>
      </c>
      <c r="BK955" s="119" t="s">
        <v>55</v>
      </c>
      <c r="BL955" s="119">
        <v>0</v>
      </c>
      <c r="BM955" s="119" t="s">
        <v>544</v>
      </c>
    </row>
    <row r="956" spans="1:65" s="119" customFormat="1" ht="11.4" x14ac:dyDescent="0.2">
      <c r="A956" s="119" t="s">
        <v>59</v>
      </c>
      <c r="B956" s="119">
        <v>0</v>
      </c>
      <c r="C956" s="119">
        <v>0</v>
      </c>
      <c r="D956" s="119">
        <v>0</v>
      </c>
      <c r="E956" s="119">
        <v>0</v>
      </c>
      <c r="F956" s="119">
        <v>0</v>
      </c>
      <c r="G956" s="119">
        <v>0</v>
      </c>
      <c r="H956" s="119">
        <v>0</v>
      </c>
      <c r="I956" s="119">
        <v>0</v>
      </c>
      <c r="J956" s="119">
        <v>0</v>
      </c>
      <c r="K956" s="119">
        <v>0</v>
      </c>
      <c r="L956" s="119">
        <v>0</v>
      </c>
      <c r="M956" s="119">
        <v>0</v>
      </c>
      <c r="N956" s="119">
        <v>0</v>
      </c>
      <c r="O956" s="119" t="s">
        <v>55</v>
      </c>
      <c r="P956" s="119" t="s">
        <v>55</v>
      </c>
      <c r="Q956" s="119" t="s">
        <v>55</v>
      </c>
      <c r="R956" s="119" t="s">
        <v>55</v>
      </c>
      <c r="S956" s="119" t="s">
        <v>55</v>
      </c>
      <c r="T956" s="119" t="s">
        <v>55</v>
      </c>
      <c r="U956" s="119" t="s">
        <v>55</v>
      </c>
      <c r="V956" s="119" t="s">
        <v>55</v>
      </c>
      <c r="W956" s="119" t="s">
        <v>55</v>
      </c>
      <c r="X956" s="119" t="s">
        <v>55</v>
      </c>
      <c r="Y956" s="119" t="s">
        <v>55</v>
      </c>
      <c r="Z956" s="119" t="s">
        <v>55</v>
      </c>
      <c r="AA956" s="119" t="s">
        <v>56</v>
      </c>
      <c r="AB956" s="119" t="s">
        <v>56</v>
      </c>
      <c r="AC956" s="119" t="s">
        <v>56</v>
      </c>
      <c r="AD956" s="119" t="s">
        <v>56</v>
      </c>
      <c r="AE956" s="119" t="s">
        <v>56</v>
      </c>
      <c r="AF956" s="119" t="s">
        <v>56</v>
      </c>
      <c r="AG956" s="119" t="s">
        <v>56</v>
      </c>
      <c r="AH956" s="119" t="s">
        <v>56</v>
      </c>
      <c r="AI956" s="119" t="s">
        <v>56</v>
      </c>
      <c r="AJ956" s="119" t="s">
        <v>56</v>
      </c>
      <c r="AK956" s="119" t="s">
        <v>56</v>
      </c>
      <c r="AL956" s="119" t="s">
        <v>56</v>
      </c>
      <c r="AM956" s="119">
        <v>0</v>
      </c>
      <c r="AN956" s="119">
        <v>0</v>
      </c>
      <c r="AO956" s="119">
        <v>0</v>
      </c>
      <c r="AP956" s="119">
        <v>0</v>
      </c>
      <c r="AQ956" s="119">
        <v>0</v>
      </c>
      <c r="AR956" s="119">
        <v>0</v>
      </c>
      <c r="AS956" s="119">
        <v>0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119">
        <v>0</v>
      </c>
      <c r="AZ956" s="119">
        <v>0</v>
      </c>
      <c r="BA956" s="119">
        <v>0</v>
      </c>
      <c r="BB956" s="119">
        <v>0</v>
      </c>
      <c r="BC956" s="119">
        <v>0</v>
      </c>
      <c r="BD956" s="119">
        <v>0</v>
      </c>
      <c r="BE956" s="119">
        <v>0</v>
      </c>
      <c r="BF956" s="119">
        <v>0</v>
      </c>
      <c r="BG956" s="119">
        <v>0</v>
      </c>
      <c r="BH956" s="119" t="s">
        <v>55</v>
      </c>
      <c r="BI956" s="119" t="s">
        <v>55</v>
      </c>
      <c r="BJ956" s="119" t="s">
        <v>55</v>
      </c>
      <c r="BK956" s="119" t="s">
        <v>55</v>
      </c>
      <c r="BL956" s="119">
        <v>0</v>
      </c>
      <c r="BM956" s="119" t="s">
        <v>545</v>
      </c>
    </row>
    <row r="957" spans="1:65" s="119" customFormat="1" ht="11.4" x14ac:dyDescent="0.2">
      <c r="A957" s="119" t="s">
        <v>60</v>
      </c>
      <c r="B957" s="119">
        <v>0</v>
      </c>
      <c r="C957" s="119">
        <v>0</v>
      </c>
      <c r="D957" s="119">
        <v>0</v>
      </c>
      <c r="E957" s="119">
        <v>0</v>
      </c>
      <c r="F957" s="119">
        <v>0</v>
      </c>
      <c r="G957" s="119">
        <v>0</v>
      </c>
      <c r="H957" s="119">
        <v>0</v>
      </c>
      <c r="I957" s="119">
        <v>0</v>
      </c>
      <c r="J957" s="119">
        <v>0</v>
      </c>
      <c r="K957" s="119">
        <v>0</v>
      </c>
      <c r="L957" s="119">
        <v>0</v>
      </c>
      <c r="M957" s="119">
        <v>0</v>
      </c>
      <c r="N957" s="119">
        <v>0</v>
      </c>
      <c r="O957" s="119" t="s">
        <v>55</v>
      </c>
      <c r="P957" s="119" t="s">
        <v>55</v>
      </c>
      <c r="Q957" s="119" t="s">
        <v>55</v>
      </c>
      <c r="R957" s="119" t="s">
        <v>55</v>
      </c>
      <c r="S957" s="119" t="s">
        <v>55</v>
      </c>
      <c r="T957" s="119" t="s">
        <v>55</v>
      </c>
      <c r="U957" s="119" t="s">
        <v>55</v>
      </c>
      <c r="V957" s="119" t="s">
        <v>55</v>
      </c>
      <c r="W957" s="119" t="s">
        <v>55</v>
      </c>
      <c r="X957" s="119" t="s">
        <v>55</v>
      </c>
      <c r="Y957" s="119" t="s">
        <v>55</v>
      </c>
      <c r="Z957" s="119" t="s">
        <v>55</v>
      </c>
      <c r="AA957" s="119" t="s">
        <v>56</v>
      </c>
      <c r="AB957" s="119" t="s">
        <v>56</v>
      </c>
      <c r="AC957" s="119" t="s">
        <v>56</v>
      </c>
      <c r="AD957" s="119" t="s">
        <v>56</v>
      </c>
      <c r="AE957" s="119" t="s">
        <v>56</v>
      </c>
      <c r="AF957" s="119" t="s">
        <v>56</v>
      </c>
      <c r="AG957" s="119" t="s">
        <v>56</v>
      </c>
      <c r="AH957" s="119" t="s">
        <v>56</v>
      </c>
      <c r="AI957" s="119" t="s">
        <v>56</v>
      </c>
      <c r="AJ957" s="119" t="s">
        <v>56</v>
      </c>
      <c r="AK957" s="119" t="s">
        <v>56</v>
      </c>
      <c r="AL957" s="119" t="s">
        <v>56</v>
      </c>
      <c r="AM957" s="119">
        <v>0</v>
      </c>
      <c r="AN957" s="119">
        <v>0</v>
      </c>
      <c r="AO957" s="119">
        <v>0</v>
      </c>
      <c r="AP957" s="119">
        <v>0</v>
      </c>
      <c r="AQ957" s="119">
        <v>0</v>
      </c>
      <c r="AR957" s="119">
        <v>0</v>
      </c>
      <c r="AS957" s="119">
        <v>0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119">
        <v>0</v>
      </c>
      <c r="AZ957" s="119">
        <v>0</v>
      </c>
      <c r="BA957" s="119">
        <v>0</v>
      </c>
      <c r="BB957" s="119">
        <v>0</v>
      </c>
      <c r="BC957" s="119">
        <v>0</v>
      </c>
      <c r="BD957" s="119">
        <v>0</v>
      </c>
      <c r="BE957" s="119">
        <v>0</v>
      </c>
      <c r="BF957" s="119">
        <v>0</v>
      </c>
      <c r="BG957" s="119">
        <v>0</v>
      </c>
      <c r="BH957" s="119" t="s">
        <v>55</v>
      </c>
      <c r="BI957" s="119" t="s">
        <v>55</v>
      </c>
      <c r="BJ957" s="119" t="s">
        <v>55</v>
      </c>
      <c r="BK957" s="119" t="s">
        <v>55</v>
      </c>
      <c r="BL957" s="119">
        <v>0</v>
      </c>
      <c r="BM957" s="119" t="s">
        <v>544</v>
      </c>
    </row>
    <row r="958" spans="1:65" s="119" customFormat="1" ht="11.4" x14ac:dyDescent="0.2">
      <c r="A958" s="119" t="s">
        <v>60</v>
      </c>
      <c r="B958" s="119">
        <v>0</v>
      </c>
      <c r="C958" s="119">
        <v>0</v>
      </c>
      <c r="D958" s="119">
        <v>0</v>
      </c>
      <c r="E958" s="119">
        <v>0</v>
      </c>
      <c r="F958" s="119">
        <v>0</v>
      </c>
      <c r="G958" s="119">
        <v>0</v>
      </c>
      <c r="H958" s="119">
        <v>0</v>
      </c>
      <c r="I958" s="119">
        <v>0</v>
      </c>
      <c r="J958" s="119">
        <v>0</v>
      </c>
      <c r="K958" s="119">
        <v>0</v>
      </c>
      <c r="L958" s="119">
        <v>0</v>
      </c>
      <c r="M958" s="119">
        <v>0</v>
      </c>
      <c r="N958" s="119">
        <v>0</v>
      </c>
      <c r="O958" s="119" t="s">
        <v>55</v>
      </c>
      <c r="P958" s="119" t="s">
        <v>55</v>
      </c>
      <c r="Q958" s="119" t="s">
        <v>55</v>
      </c>
      <c r="R958" s="119" t="s">
        <v>55</v>
      </c>
      <c r="S958" s="119" t="s">
        <v>55</v>
      </c>
      <c r="T958" s="119" t="s">
        <v>55</v>
      </c>
      <c r="U958" s="119" t="s">
        <v>55</v>
      </c>
      <c r="V958" s="119" t="s">
        <v>55</v>
      </c>
      <c r="W958" s="119" t="s">
        <v>55</v>
      </c>
      <c r="X958" s="119" t="s">
        <v>55</v>
      </c>
      <c r="Y958" s="119" t="s">
        <v>55</v>
      </c>
      <c r="Z958" s="119" t="s">
        <v>55</v>
      </c>
      <c r="AA958" s="119" t="s">
        <v>56</v>
      </c>
      <c r="AB958" s="119" t="s">
        <v>56</v>
      </c>
      <c r="AC958" s="119" t="s">
        <v>56</v>
      </c>
      <c r="AD958" s="119" t="s">
        <v>56</v>
      </c>
      <c r="AE958" s="119" t="s">
        <v>56</v>
      </c>
      <c r="AF958" s="119" t="s">
        <v>56</v>
      </c>
      <c r="AG958" s="119" t="s">
        <v>56</v>
      </c>
      <c r="AH958" s="119" t="s">
        <v>56</v>
      </c>
      <c r="AI958" s="119" t="s">
        <v>56</v>
      </c>
      <c r="AJ958" s="119" t="s">
        <v>56</v>
      </c>
      <c r="AK958" s="119" t="s">
        <v>56</v>
      </c>
      <c r="AL958" s="119" t="s">
        <v>56</v>
      </c>
      <c r="AM958" s="119">
        <v>0</v>
      </c>
      <c r="AN958" s="119">
        <v>0</v>
      </c>
      <c r="AO958" s="119">
        <v>0</v>
      </c>
      <c r="AP958" s="119">
        <v>0</v>
      </c>
      <c r="AQ958" s="119">
        <v>0</v>
      </c>
      <c r="AR958" s="119">
        <v>0</v>
      </c>
      <c r="AS958" s="119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119">
        <v>0</v>
      </c>
      <c r="AZ958" s="119">
        <v>0</v>
      </c>
      <c r="BA958" s="119">
        <v>0</v>
      </c>
      <c r="BB958" s="119">
        <v>0</v>
      </c>
      <c r="BC958" s="119">
        <v>0</v>
      </c>
      <c r="BD958" s="119">
        <v>0</v>
      </c>
      <c r="BE958" s="119">
        <v>0</v>
      </c>
      <c r="BF958" s="119">
        <v>0</v>
      </c>
      <c r="BG958" s="119">
        <v>0</v>
      </c>
      <c r="BH958" s="119" t="s">
        <v>55</v>
      </c>
      <c r="BI958" s="119" t="s">
        <v>55</v>
      </c>
      <c r="BJ958" s="119" t="s">
        <v>55</v>
      </c>
      <c r="BK958" s="119" t="s">
        <v>55</v>
      </c>
      <c r="BL958" s="119">
        <v>0</v>
      </c>
      <c r="BM958" s="119" t="s">
        <v>545</v>
      </c>
    </row>
    <row r="959" spans="1:65" s="119" customFormat="1" ht="11.4" x14ac:dyDescent="0.2">
      <c r="A959" s="119" t="s">
        <v>61</v>
      </c>
      <c r="B959" s="119">
        <v>0</v>
      </c>
      <c r="C959" s="119">
        <v>0</v>
      </c>
      <c r="D959" s="119">
        <v>0</v>
      </c>
      <c r="E959" s="119">
        <v>0</v>
      </c>
      <c r="F959" s="119">
        <v>0</v>
      </c>
      <c r="G959" s="119">
        <v>0</v>
      </c>
      <c r="H959" s="119">
        <v>0</v>
      </c>
      <c r="I959" s="119">
        <v>0</v>
      </c>
      <c r="J959" s="119">
        <v>0</v>
      </c>
      <c r="K959" s="119">
        <v>0</v>
      </c>
      <c r="L959" s="119">
        <v>0</v>
      </c>
      <c r="M959" s="119">
        <v>0</v>
      </c>
      <c r="N959" s="119">
        <v>0</v>
      </c>
      <c r="O959" s="119" t="s">
        <v>55</v>
      </c>
      <c r="P959" s="119" t="s">
        <v>55</v>
      </c>
      <c r="Q959" s="119" t="s">
        <v>55</v>
      </c>
      <c r="R959" s="119" t="s">
        <v>55</v>
      </c>
      <c r="S959" s="119" t="s">
        <v>55</v>
      </c>
      <c r="T959" s="119" t="s">
        <v>55</v>
      </c>
      <c r="U959" s="119" t="s">
        <v>55</v>
      </c>
      <c r="V959" s="119" t="s">
        <v>55</v>
      </c>
      <c r="W959" s="119" t="s">
        <v>55</v>
      </c>
      <c r="X959" s="119" t="s">
        <v>55</v>
      </c>
      <c r="Y959" s="119" t="s">
        <v>55</v>
      </c>
      <c r="Z959" s="119" t="s">
        <v>55</v>
      </c>
      <c r="AA959" s="119" t="s">
        <v>56</v>
      </c>
      <c r="AB959" s="119" t="s">
        <v>56</v>
      </c>
      <c r="AC959" s="119" t="s">
        <v>56</v>
      </c>
      <c r="AD959" s="119" t="s">
        <v>56</v>
      </c>
      <c r="AE959" s="119" t="s">
        <v>56</v>
      </c>
      <c r="AF959" s="119" t="s">
        <v>56</v>
      </c>
      <c r="AG959" s="119" t="s">
        <v>56</v>
      </c>
      <c r="AH959" s="119" t="s">
        <v>56</v>
      </c>
      <c r="AI959" s="119" t="s">
        <v>56</v>
      </c>
      <c r="AJ959" s="119" t="s">
        <v>56</v>
      </c>
      <c r="AK959" s="119" t="s">
        <v>56</v>
      </c>
      <c r="AL959" s="119" t="s">
        <v>56</v>
      </c>
      <c r="AM959" s="119">
        <v>0</v>
      </c>
      <c r="AN959" s="119">
        <v>0</v>
      </c>
      <c r="AO959" s="119">
        <v>0</v>
      </c>
      <c r="AP959" s="119">
        <v>0</v>
      </c>
      <c r="AQ959" s="119">
        <v>0</v>
      </c>
      <c r="AR959" s="119">
        <v>0</v>
      </c>
      <c r="AS959" s="119">
        <v>0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119">
        <v>0</v>
      </c>
      <c r="AZ959" s="119">
        <v>0</v>
      </c>
      <c r="BA959" s="119">
        <v>0</v>
      </c>
      <c r="BB959" s="119">
        <v>0</v>
      </c>
      <c r="BC959" s="119">
        <v>0</v>
      </c>
      <c r="BD959" s="119">
        <v>0</v>
      </c>
      <c r="BE959" s="119">
        <v>0</v>
      </c>
      <c r="BF959" s="119">
        <v>0</v>
      </c>
      <c r="BG959" s="119">
        <v>0</v>
      </c>
      <c r="BH959" s="119" t="s">
        <v>55</v>
      </c>
      <c r="BI959" s="119" t="s">
        <v>55</v>
      </c>
      <c r="BJ959" s="119" t="s">
        <v>55</v>
      </c>
      <c r="BK959" s="119" t="s">
        <v>55</v>
      </c>
      <c r="BL959" s="119">
        <v>0</v>
      </c>
      <c r="BM959" s="119" t="s">
        <v>544</v>
      </c>
    </row>
    <row r="960" spans="1:65" s="119" customFormat="1" ht="11.4" x14ac:dyDescent="0.2">
      <c r="A960" s="119" t="s">
        <v>61</v>
      </c>
      <c r="B960" s="119">
        <v>0</v>
      </c>
      <c r="C960" s="119">
        <v>0</v>
      </c>
      <c r="D960" s="119">
        <v>0</v>
      </c>
      <c r="E960" s="119">
        <v>0</v>
      </c>
      <c r="F960" s="119">
        <v>0</v>
      </c>
      <c r="G960" s="119">
        <v>0</v>
      </c>
      <c r="H960" s="119">
        <v>0</v>
      </c>
      <c r="I960" s="119">
        <v>0</v>
      </c>
      <c r="J960" s="119">
        <v>0</v>
      </c>
      <c r="K960" s="119">
        <v>0</v>
      </c>
      <c r="L960" s="119">
        <v>0</v>
      </c>
      <c r="M960" s="119">
        <v>0</v>
      </c>
      <c r="N960" s="119">
        <v>0</v>
      </c>
      <c r="O960" s="119" t="s">
        <v>55</v>
      </c>
      <c r="P960" s="119" t="s">
        <v>55</v>
      </c>
      <c r="Q960" s="119" t="s">
        <v>55</v>
      </c>
      <c r="R960" s="119" t="s">
        <v>55</v>
      </c>
      <c r="S960" s="119" t="s">
        <v>55</v>
      </c>
      <c r="T960" s="119" t="s">
        <v>55</v>
      </c>
      <c r="U960" s="119" t="s">
        <v>55</v>
      </c>
      <c r="V960" s="119" t="s">
        <v>55</v>
      </c>
      <c r="W960" s="119" t="s">
        <v>55</v>
      </c>
      <c r="X960" s="119" t="s">
        <v>55</v>
      </c>
      <c r="Y960" s="119" t="s">
        <v>55</v>
      </c>
      <c r="Z960" s="119" t="s">
        <v>55</v>
      </c>
      <c r="AA960" s="119" t="s">
        <v>56</v>
      </c>
      <c r="AB960" s="119" t="s">
        <v>56</v>
      </c>
      <c r="AC960" s="119" t="s">
        <v>56</v>
      </c>
      <c r="AD960" s="119" t="s">
        <v>56</v>
      </c>
      <c r="AE960" s="119" t="s">
        <v>56</v>
      </c>
      <c r="AF960" s="119" t="s">
        <v>56</v>
      </c>
      <c r="AG960" s="119" t="s">
        <v>56</v>
      </c>
      <c r="AH960" s="119" t="s">
        <v>56</v>
      </c>
      <c r="AI960" s="119" t="s">
        <v>56</v>
      </c>
      <c r="AJ960" s="119" t="s">
        <v>56</v>
      </c>
      <c r="AK960" s="119" t="s">
        <v>56</v>
      </c>
      <c r="AL960" s="119" t="s">
        <v>56</v>
      </c>
      <c r="AM960" s="119">
        <v>0</v>
      </c>
      <c r="AN960" s="119">
        <v>0</v>
      </c>
      <c r="AO960" s="119">
        <v>0</v>
      </c>
      <c r="AP960" s="119">
        <v>0</v>
      </c>
      <c r="AQ960" s="119">
        <v>0</v>
      </c>
      <c r="AR960" s="119">
        <v>0</v>
      </c>
      <c r="AS960" s="119">
        <v>0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119">
        <v>0</v>
      </c>
      <c r="AZ960" s="119">
        <v>0</v>
      </c>
      <c r="BA960" s="119">
        <v>0</v>
      </c>
      <c r="BB960" s="119">
        <v>0</v>
      </c>
      <c r="BC960" s="119">
        <v>0</v>
      </c>
      <c r="BD960" s="119">
        <v>0</v>
      </c>
      <c r="BE960" s="119">
        <v>0</v>
      </c>
      <c r="BF960" s="119">
        <v>0</v>
      </c>
      <c r="BG960" s="119">
        <v>0</v>
      </c>
      <c r="BH960" s="119" t="s">
        <v>55</v>
      </c>
      <c r="BI960" s="119" t="s">
        <v>55</v>
      </c>
      <c r="BJ960" s="119" t="s">
        <v>55</v>
      </c>
      <c r="BK960" s="119" t="s">
        <v>55</v>
      </c>
      <c r="BL960" s="119">
        <v>0</v>
      </c>
      <c r="BM960" s="119" t="s">
        <v>545</v>
      </c>
    </row>
    <row r="961" spans="1:65" s="119" customFormat="1" ht="11.4" x14ac:dyDescent="0.2">
      <c r="A961" s="119" t="s">
        <v>62</v>
      </c>
      <c r="B961" s="119">
        <v>0</v>
      </c>
      <c r="C961" s="119">
        <v>0</v>
      </c>
      <c r="D961" s="119">
        <v>0</v>
      </c>
      <c r="E961" s="119">
        <v>0</v>
      </c>
      <c r="F961" s="119">
        <v>0</v>
      </c>
      <c r="G961" s="119">
        <v>0</v>
      </c>
      <c r="H961" s="119">
        <v>0</v>
      </c>
      <c r="I961" s="119">
        <v>0</v>
      </c>
      <c r="J961" s="119">
        <v>0</v>
      </c>
      <c r="K961" s="119">
        <v>0</v>
      </c>
      <c r="L961" s="119">
        <v>0</v>
      </c>
      <c r="M961" s="119">
        <v>0</v>
      </c>
      <c r="N961" s="119">
        <v>0</v>
      </c>
      <c r="O961" s="119" t="s">
        <v>55</v>
      </c>
      <c r="P961" s="119" t="s">
        <v>55</v>
      </c>
      <c r="Q961" s="119" t="s">
        <v>55</v>
      </c>
      <c r="R961" s="119" t="s">
        <v>55</v>
      </c>
      <c r="S961" s="119" t="s">
        <v>55</v>
      </c>
      <c r="T961" s="119" t="s">
        <v>55</v>
      </c>
      <c r="U961" s="119" t="s">
        <v>55</v>
      </c>
      <c r="V961" s="119" t="s">
        <v>55</v>
      </c>
      <c r="W961" s="119" t="s">
        <v>55</v>
      </c>
      <c r="X961" s="119" t="s">
        <v>55</v>
      </c>
      <c r="Y961" s="119" t="s">
        <v>55</v>
      </c>
      <c r="Z961" s="119" t="s">
        <v>55</v>
      </c>
      <c r="AA961" s="119" t="s">
        <v>56</v>
      </c>
      <c r="AB961" s="119" t="s">
        <v>56</v>
      </c>
      <c r="AC961" s="119" t="s">
        <v>56</v>
      </c>
      <c r="AD961" s="119" t="s">
        <v>56</v>
      </c>
      <c r="AE961" s="119" t="s">
        <v>56</v>
      </c>
      <c r="AF961" s="119" t="s">
        <v>56</v>
      </c>
      <c r="AG961" s="119" t="s">
        <v>56</v>
      </c>
      <c r="AH961" s="119" t="s">
        <v>56</v>
      </c>
      <c r="AI961" s="119" t="s">
        <v>56</v>
      </c>
      <c r="AJ961" s="119" t="s">
        <v>56</v>
      </c>
      <c r="AK961" s="119" t="s">
        <v>56</v>
      </c>
      <c r="AL961" s="119" t="s">
        <v>56</v>
      </c>
      <c r="AM961" s="119">
        <v>0</v>
      </c>
      <c r="AN961" s="119">
        <v>0</v>
      </c>
      <c r="AO961" s="119">
        <v>0</v>
      </c>
      <c r="AP961" s="119">
        <v>0</v>
      </c>
      <c r="AQ961" s="119">
        <v>0</v>
      </c>
      <c r="AR961" s="119">
        <v>0</v>
      </c>
      <c r="AS961" s="119">
        <v>0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119">
        <v>0</v>
      </c>
      <c r="AZ961" s="119">
        <v>0</v>
      </c>
      <c r="BA961" s="119">
        <v>0</v>
      </c>
      <c r="BB961" s="119">
        <v>0</v>
      </c>
      <c r="BC961" s="119">
        <v>0</v>
      </c>
      <c r="BD961" s="119">
        <v>0</v>
      </c>
      <c r="BE961" s="119">
        <v>0</v>
      </c>
      <c r="BF961" s="119">
        <v>0</v>
      </c>
      <c r="BG961" s="119">
        <v>0</v>
      </c>
      <c r="BH961" s="119" t="s">
        <v>55</v>
      </c>
      <c r="BI961" s="119" t="s">
        <v>55</v>
      </c>
      <c r="BJ961" s="119" t="s">
        <v>55</v>
      </c>
      <c r="BK961" s="119" t="s">
        <v>55</v>
      </c>
      <c r="BL961" s="119">
        <v>0</v>
      </c>
      <c r="BM961" s="119" t="s">
        <v>544</v>
      </c>
    </row>
    <row r="962" spans="1:65" s="119" customFormat="1" ht="11.4" x14ac:dyDescent="0.2">
      <c r="A962" s="119" t="s">
        <v>62</v>
      </c>
      <c r="B962" s="119">
        <v>0</v>
      </c>
      <c r="C962" s="119">
        <v>0</v>
      </c>
      <c r="D962" s="119">
        <v>0</v>
      </c>
      <c r="E962" s="119">
        <v>0</v>
      </c>
      <c r="F962" s="119">
        <v>0</v>
      </c>
      <c r="G962" s="119">
        <v>0</v>
      </c>
      <c r="H962" s="119">
        <v>0</v>
      </c>
      <c r="I962" s="119">
        <v>0</v>
      </c>
      <c r="J962" s="119">
        <v>0</v>
      </c>
      <c r="K962" s="119">
        <v>0</v>
      </c>
      <c r="L962" s="119">
        <v>0</v>
      </c>
      <c r="M962" s="119">
        <v>0</v>
      </c>
      <c r="N962" s="119">
        <v>0</v>
      </c>
      <c r="O962" s="119" t="s">
        <v>55</v>
      </c>
      <c r="P962" s="119" t="s">
        <v>55</v>
      </c>
      <c r="Q962" s="119" t="s">
        <v>55</v>
      </c>
      <c r="R962" s="119" t="s">
        <v>55</v>
      </c>
      <c r="S962" s="119" t="s">
        <v>55</v>
      </c>
      <c r="T962" s="119" t="s">
        <v>55</v>
      </c>
      <c r="U962" s="119" t="s">
        <v>55</v>
      </c>
      <c r="V962" s="119" t="s">
        <v>55</v>
      </c>
      <c r="W962" s="119" t="s">
        <v>55</v>
      </c>
      <c r="X962" s="119" t="s">
        <v>55</v>
      </c>
      <c r="Y962" s="119" t="s">
        <v>55</v>
      </c>
      <c r="Z962" s="119" t="s">
        <v>55</v>
      </c>
      <c r="AA962" s="119" t="s">
        <v>56</v>
      </c>
      <c r="AB962" s="119" t="s">
        <v>56</v>
      </c>
      <c r="AC962" s="119" t="s">
        <v>56</v>
      </c>
      <c r="AD962" s="119" t="s">
        <v>56</v>
      </c>
      <c r="AE962" s="119" t="s">
        <v>56</v>
      </c>
      <c r="AF962" s="119" t="s">
        <v>56</v>
      </c>
      <c r="AG962" s="119" t="s">
        <v>56</v>
      </c>
      <c r="AH962" s="119" t="s">
        <v>56</v>
      </c>
      <c r="AI962" s="119" t="s">
        <v>56</v>
      </c>
      <c r="AJ962" s="119" t="s">
        <v>56</v>
      </c>
      <c r="AK962" s="119" t="s">
        <v>56</v>
      </c>
      <c r="AL962" s="119" t="s">
        <v>56</v>
      </c>
      <c r="AM962" s="119">
        <v>0</v>
      </c>
      <c r="AN962" s="119">
        <v>0</v>
      </c>
      <c r="AO962" s="119">
        <v>0</v>
      </c>
      <c r="AP962" s="119">
        <v>0</v>
      </c>
      <c r="AQ962" s="119">
        <v>0</v>
      </c>
      <c r="AR962" s="119">
        <v>0</v>
      </c>
      <c r="AS962" s="119">
        <v>0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119">
        <v>0</v>
      </c>
      <c r="AZ962" s="119">
        <v>0</v>
      </c>
      <c r="BA962" s="119">
        <v>0</v>
      </c>
      <c r="BB962" s="119">
        <v>0</v>
      </c>
      <c r="BC962" s="119">
        <v>0</v>
      </c>
      <c r="BD962" s="119">
        <v>0</v>
      </c>
      <c r="BE962" s="119">
        <v>0</v>
      </c>
      <c r="BF962" s="119">
        <v>0</v>
      </c>
      <c r="BG962" s="119">
        <v>0</v>
      </c>
      <c r="BH962" s="119" t="s">
        <v>55</v>
      </c>
      <c r="BI962" s="119" t="s">
        <v>55</v>
      </c>
      <c r="BJ962" s="119" t="s">
        <v>55</v>
      </c>
      <c r="BK962" s="119" t="s">
        <v>55</v>
      </c>
      <c r="BL962" s="119">
        <v>0</v>
      </c>
      <c r="BM962" s="119" t="s">
        <v>545</v>
      </c>
    </row>
    <row r="963" spans="1:65" s="119" customFormat="1" ht="11.4" x14ac:dyDescent="0.2">
      <c r="A963" s="119" t="s">
        <v>63</v>
      </c>
      <c r="B963" s="119">
        <v>1</v>
      </c>
      <c r="C963" s="119">
        <v>0</v>
      </c>
      <c r="D963" s="119">
        <v>1</v>
      </c>
      <c r="E963" s="119">
        <v>0</v>
      </c>
      <c r="F963" s="119">
        <v>0</v>
      </c>
      <c r="G963" s="119">
        <v>0</v>
      </c>
      <c r="H963" s="119">
        <v>0</v>
      </c>
      <c r="I963" s="119">
        <v>0</v>
      </c>
      <c r="J963" s="119">
        <v>0</v>
      </c>
      <c r="K963" s="119">
        <v>0</v>
      </c>
      <c r="L963" s="119">
        <v>0</v>
      </c>
      <c r="M963" s="119">
        <v>0</v>
      </c>
      <c r="N963" s="119">
        <v>0</v>
      </c>
      <c r="O963" s="119">
        <v>0</v>
      </c>
      <c r="P963" s="119">
        <v>100</v>
      </c>
      <c r="Q963" s="119">
        <v>0</v>
      </c>
      <c r="R963" s="119">
        <v>0</v>
      </c>
      <c r="S963" s="119">
        <v>0</v>
      </c>
      <c r="T963" s="119">
        <v>0</v>
      </c>
      <c r="U963" s="119">
        <v>0</v>
      </c>
      <c r="V963" s="119">
        <v>0</v>
      </c>
      <c r="W963" s="119">
        <v>0</v>
      </c>
      <c r="X963" s="119">
        <v>0</v>
      </c>
      <c r="Y963" s="119">
        <v>0</v>
      </c>
      <c r="Z963" s="119">
        <v>0</v>
      </c>
      <c r="AA963" s="119" t="s">
        <v>56</v>
      </c>
      <c r="AB963" s="119" t="s">
        <v>169</v>
      </c>
      <c r="AC963" s="119" t="s">
        <v>56</v>
      </c>
      <c r="AD963" s="119" t="s">
        <v>56</v>
      </c>
      <c r="AE963" s="119" t="s">
        <v>56</v>
      </c>
      <c r="AF963" s="119" t="s">
        <v>56</v>
      </c>
      <c r="AG963" s="119" t="s">
        <v>56</v>
      </c>
      <c r="AH963" s="119" t="s">
        <v>56</v>
      </c>
      <c r="AI963" s="119" t="s">
        <v>56</v>
      </c>
      <c r="AJ963" s="119" t="s">
        <v>56</v>
      </c>
      <c r="AK963" s="119" t="s">
        <v>56</v>
      </c>
      <c r="AL963" s="119" t="s">
        <v>56</v>
      </c>
      <c r="AM963" s="119">
        <v>0</v>
      </c>
      <c r="AN963" s="119">
        <v>0</v>
      </c>
      <c r="AO963" s="119">
        <v>0</v>
      </c>
      <c r="AP963" s="119">
        <v>0</v>
      </c>
      <c r="AQ963" s="119">
        <v>1</v>
      </c>
      <c r="AR963" s="119">
        <v>0</v>
      </c>
      <c r="AS963" s="119">
        <v>0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119">
        <v>0</v>
      </c>
      <c r="AZ963" s="119">
        <v>0</v>
      </c>
      <c r="BA963" s="119">
        <v>0</v>
      </c>
      <c r="BB963" s="119">
        <v>0</v>
      </c>
      <c r="BC963" s="119">
        <v>0</v>
      </c>
      <c r="BD963" s="119">
        <v>0</v>
      </c>
      <c r="BE963" s="119">
        <v>0</v>
      </c>
      <c r="BF963" s="119">
        <v>0</v>
      </c>
      <c r="BG963" s="119">
        <v>0</v>
      </c>
      <c r="BH963" s="119">
        <v>22.2</v>
      </c>
      <c r="BI963" s="119" t="s">
        <v>55</v>
      </c>
      <c r="BJ963" s="119" t="s">
        <v>55</v>
      </c>
      <c r="BK963" s="119" t="s">
        <v>55</v>
      </c>
      <c r="BL963" s="119">
        <v>0</v>
      </c>
      <c r="BM963" s="119" t="s">
        <v>544</v>
      </c>
    </row>
    <row r="964" spans="1:65" s="119" customFormat="1" ht="11.4" x14ac:dyDescent="0.2">
      <c r="A964" s="119" t="s">
        <v>63</v>
      </c>
      <c r="B964" s="119">
        <v>1</v>
      </c>
      <c r="C964" s="119">
        <v>0</v>
      </c>
      <c r="D964" s="119">
        <v>1</v>
      </c>
      <c r="E964" s="119">
        <v>0</v>
      </c>
      <c r="F964" s="119">
        <v>0</v>
      </c>
      <c r="G964" s="119">
        <v>0</v>
      </c>
      <c r="H964" s="119">
        <v>0</v>
      </c>
      <c r="I964" s="119">
        <v>0</v>
      </c>
      <c r="J964" s="119">
        <v>0</v>
      </c>
      <c r="K964" s="119">
        <v>0</v>
      </c>
      <c r="L964" s="119">
        <v>0</v>
      </c>
      <c r="M964" s="119">
        <v>0</v>
      </c>
      <c r="N964" s="119">
        <v>0</v>
      </c>
      <c r="O964" s="119">
        <v>0</v>
      </c>
      <c r="P964" s="119">
        <v>100</v>
      </c>
      <c r="Q964" s="119">
        <v>0</v>
      </c>
      <c r="R964" s="119">
        <v>0</v>
      </c>
      <c r="S964" s="119">
        <v>0</v>
      </c>
      <c r="T964" s="119">
        <v>0</v>
      </c>
      <c r="U964" s="119">
        <v>0</v>
      </c>
      <c r="V964" s="119">
        <v>0</v>
      </c>
      <c r="W964" s="119">
        <v>0</v>
      </c>
      <c r="X964" s="119">
        <v>0</v>
      </c>
      <c r="Y964" s="119">
        <v>0</v>
      </c>
      <c r="Z964" s="119">
        <v>0</v>
      </c>
      <c r="AA964" s="119" t="s">
        <v>56</v>
      </c>
      <c r="AB964" s="119" t="s">
        <v>536</v>
      </c>
      <c r="AC964" s="119" t="s">
        <v>56</v>
      </c>
      <c r="AD964" s="119" t="s">
        <v>56</v>
      </c>
      <c r="AE964" s="119" t="s">
        <v>56</v>
      </c>
      <c r="AF964" s="119" t="s">
        <v>56</v>
      </c>
      <c r="AG964" s="119" t="s">
        <v>56</v>
      </c>
      <c r="AH964" s="119" t="s">
        <v>56</v>
      </c>
      <c r="AI964" s="119" t="s">
        <v>56</v>
      </c>
      <c r="AJ964" s="119" t="s">
        <v>56</v>
      </c>
      <c r="AK964" s="119" t="s">
        <v>56</v>
      </c>
      <c r="AL964" s="119" t="s">
        <v>56</v>
      </c>
      <c r="AM964" s="119">
        <v>0</v>
      </c>
      <c r="AN964" s="119">
        <v>0</v>
      </c>
      <c r="AO964" s="119">
        <v>1</v>
      </c>
      <c r="AP964" s="119">
        <v>0</v>
      </c>
      <c r="AQ964" s="119">
        <v>0</v>
      </c>
      <c r="AR964" s="119">
        <v>0</v>
      </c>
      <c r="AS964" s="119">
        <v>0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119">
        <v>0</v>
      </c>
      <c r="AZ964" s="119">
        <v>0</v>
      </c>
      <c r="BA964" s="119">
        <v>0</v>
      </c>
      <c r="BB964" s="119">
        <v>0</v>
      </c>
      <c r="BC964" s="119">
        <v>0</v>
      </c>
      <c r="BD964" s="119">
        <v>0</v>
      </c>
      <c r="BE964" s="119">
        <v>0</v>
      </c>
      <c r="BF964" s="119">
        <v>0</v>
      </c>
      <c r="BG964" s="119">
        <v>0</v>
      </c>
      <c r="BH964" s="119">
        <v>14</v>
      </c>
      <c r="BI964" s="119" t="s">
        <v>55</v>
      </c>
      <c r="BJ964" s="119" t="s">
        <v>55</v>
      </c>
      <c r="BK964" s="119" t="s">
        <v>55</v>
      </c>
      <c r="BL964" s="119">
        <v>0</v>
      </c>
      <c r="BM964" s="119" t="s">
        <v>545</v>
      </c>
    </row>
    <row r="965" spans="1:65" s="119" customFormat="1" ht="11.4" x14ac:dyDescent="0.2">
      <c r="A965" s="119" t="s">
        <v>64</v>
      </c>
      <c r="B965" s="119">
        <v>0</v>
      </c>
      <c r="C965" s="119">
        <v>0</v>
      </c>
      <c r="D965" s="119">
        <v>0</v>
      </c>
      <c r="E965" s="119">
        <v>0</v>
      </c>
      <c r="F965" s="119">
        <v>0</v>
      </c>
      <c r="G965" s="119">
        <v>0</v>
      </c>
      <c r="H965" s="119">
        <v>0</v>
      </c>
      <c r="I965" s="119">
        <v>0</v>
      </c>
      <c r="J965" s="119">
        <v>0</v>
      </c>
      <c r="K965" s="119">
        <v>0</v>
      </c>
      <c r="L965" s="119">
        <v>0</v>
      </c>
      <c r="M965" s="119">
        <v>0</v>
      </c>
      <c r="N965" s="119">
        <v>0</v>
      </c>
      <c r="O965" s="119" t="s">
        <v>55</v>
      </c>
      <c r="P965" s="119" t="s">
        <v>55</v>
      </c>
      <c r="Q965" s="119" t="s">
        <v>55</v>
      </c>
      <c r="R965" s="119" t="s">
        <v>55</v>
      </c>
      <c r="S965" s="119" t="s">
        <v>55</v>
      </c>
      <c r="T965" s="119" t="s">
        <v>55</v>
      </c>
      <c r="U965" s="119" t="s">
        <v>55</v>
      </c>
      <c r="V965" s="119" t="s">
        <v>55</v>
      </c>
      <c r="W965" s="119" t="s">
        <v>55</v>
      </c>
      <c r="X965" s="119" t="s">
        <v>55</v>
      </c>
      <c r="Y965" s="119" t="s">
        <v>55</v>
      </c>
      <c r="Z965" s="119" t="s">
        <v>55</v>
      </c>
      <c r="AA965" s="119" t="s">
        <v>56</v>
      </c>
      <c r="AB965" s="119" t="s">
        <v>56</v>
      </c>
      <c r="AC965" s="119" t="s">
        <v>56</v>
      </c>
      <c r="AD965" s="119" t="s">
        <v>56</v>
      </c>
      <c r="AE965" s="119" t="s">
        <v>56</v>
      </c>
      <c r="AF965" s="119" t="s">
        <v>56</v>
      </c>
      <c r="AG965" s="119" t="s">
        <v>56</v>
      </c>
      <c r="AH965" s="119" t="s">
        <v>56</v>
      </c>
      <c r="AI965" s="119" t="s">
        <v>56</v>
      </c>
      <c r="AJ965" s="119" t="s">
        <v>56</v>
      </c>
      <c r="AK965" s="119" t="s">
        <v>56</v>
      </c>
      <c r="AL965" s="119" t="s">
        <v>56</v>
      </c>
      <c r="AM965" s="119">
        <v>0</v>
      </c>
      <c r="AN965" s="119">
        <v>0</v>
      </c>
      <c r="AO965" s="119">
        <v>0</v>
      </c>
      <c r="AP965" s="119">
        <v>0</v>
      </c>
      <c r="AQ965" s="119">
        <v>0</v>
      </c>
      <c r="AR965" s="119">
        <v>0</v>
      </c>
      <c r="AS965" s="119">
        <v>0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119">
        <v>0</v>
      </c>
      <c r="AZ965" s="119">
        <v>0</v>
      </c>
      <c r="BA965" s="119">
        <v>0</v>
      </c>
      <c r="BB965" s="119">
        <v>0</v>
      </c>
      <c r="BC965" s="119">
        <v>0</v>
      </c>
      <c r="BD965" s="119">
        <v>0</v>
      </c>
      <c r="BE965" s="119">
        <v>0</v>
      </c>
      <c r="BF965" s="119">
        <v>0</v>
      </c>
      <c r="BG965" s="119">
        <v>0</v>
      </c>
      <c r="BH965" s="119" t="s">
        <v>55</v>
      </c>
      <c r="BI965" s="119" t="s">
        <v>55</v>
      </c>
      <c r="BJ965" s="119" t="s">
        <v>55</v>
      </c>
      <c r="BK965" s="119" t="s">
        <v>55</v>
      </c>
      <c r="BL965" s="119">
        <v>0</v>
      </c>
      <c r="BM965" s="119" t="s">
        <v>544</v>
      </c>
    </row>
    <row r="966" spans="1:65" s="119" customFormat="1" ht="11.4" x14ac:dyDescent="0.2">
      <c r="A966" s="119" t="s">
        <v>64</v>
      </c>
      <c r="B966" s="119">
        <v>0</v>
      </c>
      <c r="C966" s="119">
        <v>0</v>
      </c>
      <c r="D966" s="119">
        <v>0</v>
      </c>
      <c r="E966" s="119">
        <v>0</v>
      </c>
      <c r="F966" s="119">
        <v>0</v>
      </c>
      <c r="G966" s="119">
        <v>0</v>
      </c>
      <c r="H966" s="119">
        <v>0</v>
      </c>
      <c r="I966" s="119">
        <v>0</v>
      </c>
      <c r="J966" s="119">
        <v>0</v>
      </c>
      <c r="K966" s="119">
        <v>0</v>
      </c>
      <c r="L966" s="119">
        <v>0</v>
      </c>
      <c r="M966" s="119">
        <v>0</v>
      </c>
      <c r="N966" s="119">
        <v>0</v>
      </c>
      <c r="O966" s="119" t="s">
        <v>55</v>
      </c>
      <c r="P966" s="119" t="s">
        <v>55</v>
      </c>
      <c r="Q966" s="119" t="s">
        <v>55</v>
      </c>
      <c r="R966" s="119" t="s">
        <v>55</v>
      </c>
      <c r="S966" s="119" t="s">
        <v>55</v>
      </c>
      <c r="T966" s="119" t="s">
        <v>55</v>
      </c>
      <c r="U966" s="119" t="s">
        <v>55</v>
      </c>
      <c r="V966" s="119" t="s">
        <v>55</v>
      </c>
      <c r="W966" s="119" t="s">
        <v>55</v>
      </c>
      <c r="X966" s="119" t="s">
        <v>55</v>
      </c>
      <c r="Y966" s="119" t="s">
        <v>55</v>
      </c>
      <c r="Z966" s="119" t="s">
        <v>55</v>
      </c>
      <c r="AA966" s="119" t="s">
        <v>56</v>
      </c>
      <c r="AB966" s="119" t="s">
        <v>56</v>
      </c>
      <c r="AC966" s="119" t="s">
        <v>56</v>
      </c>
      <c r="AD966" s="119" t="s">
        <v>56</v>
      </c>
      <c r="AE966" s="119" t="s">
        <v>56</v>
      </c>
      <c r="AF966" s="119" t="s">
        <v>56</v>
      </c>
      <c r="AG966" s="119" t="s">
        <v>56</v>
      </c>
      <c r="AH966" s="119" t="s">
        <v>56</v>
      </c>
      <c r="AI966" s="119" t="s">
        <v>56</v>
      </c>
      <c r="AJ966" s="119" t="s">
        <v>56</v>
      </c>
      <c r="AK966" s="119" t="s">
        <v>56</v>
      </c>
      <c r="AL966" s="119" t="s">
        <v>56</v>
      </c>
      <c r="AM966" s="119">
        <v>0</v>
      </c>
      <c r="AN966" s="119">
        <v>0</v>
      </c>
      <c r="AO966" s="119">
        <v>0</v>
      </c>
      <c r="AP966" s="119">
        <v>0</v>
      </c>
      <c r="AQ966" s="119">
        <v>0</v>
      </c>
      <c r="AR966" s="119">
        <v>0</v>
      </c>
      <c r="AS966" s="119">
        <v>0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119">
        <v>0</v>
      </c>
      <c r="AZ966" s="119">
        <v>0</v>
      </c>
      <c r="BA966" s="119">
        <v>0</v>
      </c>
      <c r="BB966" s="119">
        <v>0</v>
      </c>
      <c r="BC966" s="119">
        <v>0</v>
      </c>
      <c r="BD966" s="119">
        <v>0</v>
      </c>
      <c r="BE966" s="119">
        <v>0</v>
      </c>
      <c r="BF966" s="119">
        <v>0</v>
      </c>
      <c r="BG966" s="119">
        <v>0</v>
      </c>
      <c r="BH966" s="119" t="s">
        <v>55</v>
      </c>
      <c r="BI966" s="119" t="s">
        <v>55</v>
      </c>
      <c r="BJ966" s="119" t="s">
        <v>55</v>
      </c>
      <c r="BK966" s="119" t="s">
        <v>55</v>
      </c>
      <c r="BL966" s="119">
        <v>0</v>
      </c>
      <c r="BM966" s="119" t="s">
        <v>545</v>
      </c>
    </row>
    <row r="967" spans="1:65" s="119" customFormat="1" ht="11.4" x14ac:dyDescent="0.2">
      <c r="A967" s="119" t="s">
        <v>66</v>
      </c>
      <c r="B967" s="119">
        <v>0</v>
      </c>
      <c r="C967" s="119">
        <v>0</v>
      </c>
      <c r="D967" s="119">
        <v>0</v>
      </c>
      <c r="E967" s="119">
        <v>0</v>
      </c>
      <c r="F967" s="119">
        <v>0</v>
      </c>
      <c r="G967" s="119">
        <v>0</v>
      </c>
      <c r="H967" s="119">
        <v>0</v>
      </c>
      <c r="I967" s="119">
        <v>0</v>
      </c>
      <c r="J967" s="119">
        <v>0</v>
      </c>
      <c r="K967" s="119">
        <v>0</v>
      </c>
      <c r="L967" s="119">
        <v>0</v>
      </c>
      <c r="M967" s="119">
        <v>0</v>
      </c>
      <c r="N967" s="119">
        <v>0</v>
      </c>
      <c r="O967" s="119" t="s">
        <v>55</v>
      </c>
      <c r="P967" s="119" t="s">
        <v>55</v>
      </c>
      <c r="Q967" s="119" t="s">
        <v>55</v>
      </c>
      <c r="R967" s="119" t="s">
        <v>55</v>
      </c>
      <c r="S967" s="119" t="s">
        <v>55</v>
      </c>
      <c r="T967" s="119" t="s">
        <v>55</v>
      </c>
      <c r="U967" s="119" t="s">
        <v>55</v>
      </c>
      <c r="V967" s="119" t="s">
        <v>55</v>
      </c>
      <c r="W967" s="119" t="s">
        <v>55</v>
      </c>
      <c r="X967" s="119" t="s">
        <v>55</v>
      </c>
      <c r="Y967" s="119" t="s">
        <v>55</v>
      </c>
      <c r="Z967" s="119" t="s">
        <v>55</v>
      </c>
      <c r="AA967" s="119" t="s">
        <v>56</v>
      </c>
      <c r="AB967" s="119" t="s">
        <v>56</v>
      </c>
      <c r="AC967" s="119" t="s">
        <v>56</v>
      </c>
      <c r="AD967" s="119" t="s">
        <v>56</v>
      </c>
      <c r="AE967" s="119" t="s">
        <v>56</v>
      </c>
      <c r="AF967" s="119" t="s">
        <v>56</v>
      </c>
      <c r="AG967" s="119" t="s">
        <v>56</v>
      </c>
      <c r="AH967" s="119" t="s">
        <v>56</v>
      </c>
      <c r="AI967" s="119" t="s">
        <v>56</v>
      </c>
      <c r="AJ967" s="119" t="s">
        <v>56</v>
      </c>
      <c r="AK967" s="119" t="s">
        <v>56</v>
      </c>
      <c r="AL967" s="119" t="s">
        <v>56</v>
      </c>
      <c r="AM967" s="119">
        <v>0</v>
      </c>
      <c r="AN967" s="119">
        <v>0</v>
      </c>
      <c r="AO967" s="119">
        <v>0</v>
      </c>
      <c r="AP967" s="119">
        <v>0</v>
      </c>
      <c r="AQ967" s="119">
        <v>0</v>
      </c>
      <c r="AR967" s="119">
        <v>0</v>
      </c>
      <c r="AS967" s="119">
        <v>0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119">
        <v>0</v>
      </c>
      <c r="AZ967" s="119">
        <v>0</v>
      </c>
      <c r="BA967" s="119">
        <v>0</v>
      </c>
      <c r="BB967" s="119">
        <v>0</v>
      </c>
      <c r="BC967" s="119">
        <v>0</v>
      </c>
      <c r="BD967" s="119">
        <v>0</v>
      </c>
      <c r="BE967" s="119">
        <v>0</v>
      </c>
      <c r="BF967" s="119">
        <v>0</v>
      </c>
      <c r="BG967" s="119">
        <v>0</v>
      </c>
      <c r="BH967" s="119" t="s">
        <v>55</v>
      </c>
      <c r="BI967" s="119" t="s">
        <v>55</v>
      </c>
      <c r="BJ967" s="119" t="s">
        <v>55</v>
      </c>
      <c r="BK967" s="119" t="s">
        <v>55</v>
      </c>
      <c r="BL967" s="119">
        <v>0</v>
      </c>
      <c r="BM967" s="119" t="s">
        <v>544</v>
      </c>
    </row>
    <row r="968" spans="1:65" s="119" customFormat="1" ht="11.4" x14ac:dyDescent="0.2">
      <c r="A968" s="119" t="s">
        <v>66</v>
      </c>
      <c r="B968" s="119">
        <v>0</v>
      </c>
      <c r="C968" s="119">
        <v>0</v>
      </c>
      <c r="D968" s="119">
        <v>0</v>
      </c>
      <c r="E968" s="119">
        <v>0</v>
      </c>
      <c r="F968" s="119">
        <v>0</v>
      </c>
      <c r="G968" s="119">
        <v>0</v>
      </c>
      <c r="H968" s="119">
        <v>0</v>
      </c>
      <c r="I968" s="119">
        <v>0</v>
      </c>
      <c r="J968" s="119">
        <v>0</v>
      </c>
      <c r="K968" s="119">
        <v>0</v>
      </c>
      <c r="L968" s="119">
        <v>0</v>
      </c>
      <c r="M968" s="119">
        <v>0</v>
      </c>
      <c r="N968" s="119">
        <v>0</v>
      </c>
      <c r="O968" s="119" t="s">
        <v>55</v>
      </c>
      <c r="P968" s="119" t="s">
        <v>55</v>
      </c>
      <c r="Q968" s="119" t="s">
        <v>55</v>
      </c>
      <c r="R968" s="119" t="s">
        <v>55</v>
      </c>
      <c r="S968" s="119" t="s">
        <v>55</v>
      </c>
      <c r="T968" s="119" t="s">
        <v>55</v>
      </c>
      <c r="U968" s="119" t="s">
        <v>55</v>
      </c>
      <c r="V968" s="119" t="s">
        <v>55</v>
      </c>
      <c r="W968" s="119" t="s">
        <v>55</v>
      </c>
      <c r="X968" s="119" t="s">
        <v>55</v>
      </c>
      <c r="Y968" s="119" t="s">
        <v>55</v>
      </c>
      <c r="Z968" s="119" t="s">
        <v>55</v>
      </c>
      <c r="AA968" s="119" t="s">
        <v>56</v>
      </c>
      <c r="AB968" s="119" t="s">
        <v>56</v>
      </c>
      <c r="AC968" s="119" t="s">
        <v>56</v>
      </c>
      <c r="AD968" s="119" t="s">
        <v>56</v>
      </c>
      <c r="AE968" s="119" t="s">
        <v>56</v>
      </c>
      <c r="AF968" s="119" t="s">
        <v>56</v>
      </c>
      <c r="AG968" s="119" t="s">
        <v>56</v>
      </c>
      <c r="AH968" s="119" t="s">
        <v>56</v>
      </c>
      <c r="AI968" s="119" t="s">
        <v>56</v>
      </c>
      <c r="AJ968" s="119" t="s">
        <v>56</v>
      </c>
      <c r="AK968" s="119" t="s">
        <v>56</v>
      </c>
      <c r="AL968" s="119" t="s">
        <v>56</v>
      </c>
      <c r="AM968" s="119">
        <v>0</v>
      </c>
      <c r="AN968" s="119">
        <v>0</v>
      </c>
      <c r="AO968" s="119">
        <v>0</v>
      </c>
      <c r="AP968" s="119">
        <v>0</v>
      </c>
      <c r="AQ968" s="119">
        <v>0</v>
      </c>
      <c r="AR968" s="119">
        <v>0</v>
      </c>
      <c r="AS968" s="119">
        <v>0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119">
        <v>0</v>
      </c>
      <c r="AZ968" s="119">
        <v>0</v>
      </c>
      <c r="BA968" s="119">
        <v>0</v>
      </c>
      <c r="BB968" s="119">
        <v>0</v>
      </c>
      <c r="BC968" s="119">
        <v>0</v>
      </c>
      <c r="BD968" s="119">
        <v>0</v>
      </c>
      <c r="BE968" s="119">
        <v>0</v>
      </c>
      <c r="BF968" s="119">
        <v>0</v>
      </c>
      <c r="BG968" s="119">
        <v>0</v>
      </c>
      <c r="BH968" s="119" t="s">
        <v>55</v>
      </c>
      <c r="BI968" s="119" t="s">
        <v>55</v>
      </c>
      <c r="BJ968" s="119" t="s">
        <v>55</v>
      </c>
      <c r="BK968" s="119" t="s">
        <v>55</v>
      </c>
      <c r="BL968" s="119">
        <v>0</v>
      </c>
      <c r="BM968" s="119" t="s">
        <v>545</v>
      </c>
    </row>
    <row r="969" spans="1:65" s="119" customFormat="1" ht="11.4" x14ac:dyDescent="0.2">
      <c r="A969" s="119" t="s">
        <v>67</v>
      </c>
      <c r="B969" s="119">
        <v>0</v>
      </c>
      <c r="C969" s="119">
        <v>0</v>
      </c>
      <c r="D969" s="119">
        <v>0</v>
      </c>
      <c r="E969" s="119">
        <v>0</v>
      </c>
      <c r="F969" s="119">
        <v>0</v>
      </c>
      <c r="G969" s="119">
        <v>0</v>
      </c>
      <c r="H969" s="119">
        <v>0</v>
      </c>
      <c r="I969" s="119">
        <v>0</v>
      </c>
      <c r="J969" s="119">
        <v>0</v>
      </c>
      <c r="K969" s="119">
        <v>0</v>
      </c>
      <c r="L969" s="119">
        <v>0</v>
      </c>
      <c r="M969" s="119">
        <v>0</v>
      </c>
      <c r="N969" s="119">
        <v>0</v>
      </c>
      <c r="O969" s="119" t="s">
        <v>55</v>
      </c>
      <c r="P969" s="119" t="s">
        <v>55</v>
      </c>
      <c r="Q969" s="119" t="s">
        <v>55</v>
      </c>
      <c r="R969" s="119" t="s">
        <v>55</v>
      </c>
      <c r="S969" s="119" t="s">
        <v>55</v>
      </c>
      <c r="T969" s="119" t="s">
        <v>55</v>
      </c>
      <c r="U969" s="119" t="s">
        <v>55</v>
      </c>
      <c r="V969" s="119" t="s">
        <v>55</v>
      </c>
      <c r="W969" s="119" t="s">
        <v>55</v>
      </c>
      <c r="X969" s="119" t="s">
        <v>55</v>
      </c>
      <c r="Y969" s="119" t="s">
        <v>55</v>
      </c>
      <c r="Z969" s="119" t="s">
        <v>55</v>
      </c>
      <c r="AA969" s="119" t="s">
        <v>56</v>
      </c>
      <c r="AB969" s="119" t="s">
        <v>56</v>
      </c>
      <c r="AC969" s="119" t="s">
        <v>56</v>
      </c>
      <c r="AD969" s="119" t="s">
        <v>56</v>
      </c>
      <c r="AE969" s="119" t="s">
        <v>56</v>
      </c>
      <c r="AF969" s="119" t="s">
        <v>56</v>
      </c>
      <c r="AG969" s="119" t="s">
        <v>56</v>
      </c>
      <c r="AH969" s="119" t="s">
        <v>56</v>
      </c>
      <c r="AI969" s="119" t="s">
        <v>56</v>
      </c>
      <c r="AJ969" s="119" t="s">
        <v>56</v>
      </c>
      <c r="AK969" s="119" t="s">
        <v>56</v>
      </c>
      <c r="AL969" s="119" t="s">
        <v>56</v>
      </c>
      <c r="AM969" s="119">
        <v>0</v>
      </c>
      <c r="AN969" s="119">
        <v>0</v>
      </c>
      <c r="AO969" s="119">
        <v>0</v>
      </c>
      <c r="AP969" s="119">
        <v>0</v>
      </c>
      <c r="AQ969" s="119">
        <v>0</v>
      </c>
      <c r="AR969" s="119">
        <v>0</v>
      </c>
      <c r="AS969" s="119">
        <v>0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119">
        <v>0</v>
      </c>
      <c r="AZ969" s="119">
        <v>0</v>
      </c>
      <c r="BA969" s="119">
        <v>0</v>
      </c>
      <c r="BB969" s="119">
        <v>0</v>
      </c>
      <c r="BC969" s="119">
        <v>0</v>
      </c>
      <c r="BD969" s="119">
        <v>0</v>
      </c>
      <c r="BE969" s="119">
        <v>0</v>
      </c>
      <c r="BF969" s="119">
        <v>0</v>
      </c>
      <c r="BG969" s="119">
        <v>0</v>
      </c>
      <c r="BH969" s="119" t="s">
        <v>55</v>
      </c>
      <c r="BI969" s="119" t="s">
        <v>55</v>
      </c>
      <c r="BJ969" s="119" t="s">
        <v>55</v>
      </c>
      <c r="BK969" s="119" t="s">
        <v>55</v>
      </c>
      <c r="BL969" s="119">
        <v>0</v>
      </c>
      <c r="BM969" s="119" t="s">
        <v>544</v>
      </c>
    </row>
    <row r="970" spans="1:65" s="119" customFormat="1" ht="11.4" x14ac:dyDescent="0.2">
      <c r="A970" s="119" t="s">
        <v>67</v>
      </c>
      <c r="B970" s="119">
        <v>0</v>
      </c>
      <c r="C970" s="119">
        <v>0</v>
      </c>
      <c r="D970" s="119">
        <v>0</v>
      </c>
      <c r="E970" s="119">
        <v>0</v>
      </c>
      <c r="F970" s="119">
        <v>0</v>
      </c>
      <c r="G970" s="119">
        <v>0</v>
      </c>
      <c r="H970" s="119">
        <v>0</v>
      </c>
      <c r="I970" s="119">
        <v>0</v>
      </c>
      <c r="J970" s="119">
        <v>0</v>
      </c>
      <c r="K970" s="119">
        <v>0</v>
      </c>
      <c r="L970" s="119">
        <v>0</v>
      </c>
      <c r="M970" s="119">
        <v>0</v>
      </c>
      <c r="N970" s="119">
        <v>0</v>
      </c>
      <c r="O970" s="119" t="s">
        <v>55</v>
      </c>
      <c r="P970" s="119" t="s">
        <v>55</v>
      </c>
      <c r="Q970" s="119" t="s">
        <v>55</v>
      </c>
      <c r="R970" s="119" t="s">
        <v>55</v>
      </c>
      <c r="S970" s="119" t="s">
        <v>55</v>
      </c>
      <c r="T970" s="119" t="s">
        <v>55</v>
      </c>
      <c r="U970" s="119" t="s">
        <v>55</v>
      </c>
      <c r="V970" s="119" t="s">
        <v>55</v>
      </c>
      <c r="W970" s="119" t="s">
        <v>55</v>
      </c>
      <c r="X970" s="119" t="s">
        <v>55</v>
      </c>
      <c r="Y970" s="119" t="s">
        <v>55</v>
      </c>
      <c r="Z970" s="119" t="s">
        <v>55</v>
      </c>
      <c r="AA970" s="119" t="s">
        <v>56</v>
      </c>
      <c r="AB970" s="119" t="s">
        <v>56</v>
      </c>
      <c r="AC970" s="119" t="s">
        <v>56</v>
      </c>
      <c r="AD970" s="119" t="s">
        <v>56</v>
      </c>
      <c r="AE970" s="119" t="s">
        <v>56</v>
      </c>
      <c r="AF970" s="119" t="s">
        <v>56</v>
      </c>
      <c r="AG970" s="119" t="s">
        <v>56</v>
      </c>
      <c r="AH970" s="119" t="s">
        <v>56</v>
      </c>
      <c r="AI970" s="119" t="s">
        <v>56</v>
      </c>
      <c r="AJ970" s="119" t="s">
        <v>56</v>
      </c>
      <c r="AK970" s="119" t="s">
        <v>56</v>
      </c>
      <c r="AL970" s="119" t="s">
        <v>56</v>
      </c>
      <c r="AM970" s="119">
        <v>0</v>
      </c>
      <c r="AN970" s="119">
        <v>0</v>
      </c>
      <c r="AO970" s="119">
        <v>0</v>
      </c>
      <c r="AP970" s="119">
        <v>0</v>
      </c>
      <c r="AQ970" s="119">
        <v>0</v>
      </c>
      <c r="AR970" s="119">
        <v>0</v>
      </c>
      <c r="AS970" s="119">
        <v>0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119">
        <v>0</v>
      </c>
      <c r="AZ970" s="119">
        <v>0</v>
      </c>
      <c r="BA970" s="119">
        <v>0</v>
      </c>
      <c r="BB970" s="119">
        <v>0</v>
      </c>
      <c r="BC970" s="119">
        <v>0</v>
      </c>
      <c r="BD970" s="119">
        <v>0</v>
      </c>
      <c r="BE970" s="119">
        <v>0</v>
      </c>
      <c r="BF970" s="119">
        <v>0</v>
      </c>
      <c r="BG970" s="119">
        <v>0</v>
      </c>
      <c r="BH970" s="119" t="s">
        <v>55</v>
      </c>
      <c r="BI970" s="119" t="s">
        <v>55</v>
      </c>
      <c r="BJ970" s="119" t="s">
        <v>55</v>
      </c>
      <c r="BK970" s="119" t="s">
        <v>55</v>
      </c>
      <c r="BL970" s="119">
        <v>0</v>
      </c>
      <c r="BM970" s="119" t="s">
        <v>545</v>
      </c>
    </row>
    <row r="971" spans="1:65" s="119" customFormat="1" ht="11.4" x14ac:dyDescent="0.2">
      <c r="A971" s="119" t="s">
        <v>68</v>
      </c>
      <c r="B971" s="119">
        <v>0</v>
      </c>
      <c r="C971" s="119">
        <v>0</v>
      </c>
      <c r="D971" s="119">
        <v>0</v>
      </c>
      <c r="E971" s="119">
        <v>0</v>
      </c>
      <c r="F971" s="119">
        <v>0</v>
      </c>
      <c r="G971" s="119">
        <v>0</v>
      </c>
      <c r="H971" s="119">
        <v>0</v>
      </c>
      <c r="I971" s="119">
        <v>0</v>
      </c>
      <c r="J971" s="119">
        <v>0</v>
      </c>
      <c r="K971" s="119">
        <v>0</v>
      </c>
      <c r="L971" s="119">
        <v>0</v>
      </c>
      <c r="M971" s="119">
        <v>0</v>
      </c>
      <c r="N971" s="119">
        <v>0</v>
      </c>
      <c r="O971" s="119" t="s">
        <v>55</v>
      </c>
      <c r="P971" s="119" t="s">
        <v>55</v>
      </c>
      <c r="Q971" s="119" t="s">
        <v>55</v>
      </c>
      <c r="R971" s="119" t="s">
        <v>55</v>
      </c>
      <c r="S971" s="119" t="s">
        <v>55</v>
      </c>
      <c r="T971" s="119" t="s">
        <v>55</v>
      </c>
      <c r="U971" s="119" t="s">
        <v>55</v>
      </c>
      <c r="V971" s="119" t="s">
        <v>55</v>
      </c>
      <c r="W971" s="119" t="s">
        <v>55</v>
      </c>
      <c r="X971" s="119" t="s">
        <v>55</v>
      </c>
      <c r="Y971" s="119" t="s">
        <v>55</v>
      </c>
      <c r="Z971" s="119" t="s">
        <v>55</v>
      </c>
      <c r="AA971" s="119" t="s">
        <v>56</v>
      </c>
      <c r="AB971" s="119" t="s">
        <v>56</v>
      </c>
      <c r="AC971" s="119" t="s">
        <v>56</v>
      </c>
      <c r="AD971" s="119" t="s">
        <v>56</v>
      </c>
      <c r="AE971" s="119" t="s">
        <v>56</v>
      </c>
      <c r="AF971" s="119" t="s">
        <v>56</v>
      </c>
      <c r="AG971" s="119" t="s">
        <v>56</v>
      </c>
      <c r="AH971" s="119" t="s">
        <v>56</v>
      </c>
      <c r="AI971" s="119" t="s">
        <v>56</v>
      </c>
      <c r="AJ971" s="119" t="s">
        <v>56</v>
      </c>
      <c r="AK971" s="119" t="s">
        <v>56</v>
      </c>
      <c r="AL971" s="119" t="s">
        <v>56</v>
      </c>
      <c r="AM971" s="119">
        <v>0</v>
      </c>
      <c r="AN971" s="119">
        <v>0</v>
      </c>
      <c r="AO971" s="119">
        <v>0</v>
      </c>
      <c r="AP971" s="119">
        <v>0</v>
      </c>
      <c r="AQ971" s="119">
        <v>0</v>
      </c>
      <c r="AR971" s="119">
        <v>0</v>
      </c>
      <c r="AS971" s="119">
        <v>0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119">
        <v>0</v>
      </c>
      <c r="AZ971" s="119">
        <v>0</v>
      </c>
      <c r="BA971" s="119">
        <v>0</v>
      </c>
      <c r="BB971" s="119">
        <v>0</v>
      </c>
      <c r="BC971" s="119">
        <v>0</v>
      </c>
      <c r="BD971" s="119">
        <v>0</v>
      </c>
      <c r="BE971" s="119">
        <v>0</v>
      </c>
      <c r="BF971" s="119">
        <v>0</v>
      </c>
      <c r="BG971" s="119">
        <v>0</v>
      </c>
      <c r="BH971" s="119" t="s">
        <v>55</v>
      </c>
      <c r="BI971" s="119" t="s">
        <v>55</v>
      </c>
      <c r="BJ971" s="119" t="s">
        <v>55</v>
      </c>
      <c r="BK971" s="119" t="s">
        <v>55</v>
      </c>
      <c r="BL971" s="119">
        <v>0</v>
      </c>
      <c r="BM971" s="119" t="s">
        <v>544</v>
      </c>
    </row>
    <row r="972" spans="1:65" s="119" customFormat="1" ht="11.4" x14ac:dyDescent="0.2">
      <c r="A972" s="119" t="s">
        <v>68</v>
      </c>
      <c r="B972" s="119">
        <v>0</v>
      </c>
      <c r="C972" s="119">
        <v>0</v>
      </c>
      <c r="D972" s="119">
        <v>0</v>
      </c>
      <c r="E972" s="119">
        <v>0</v>
      </c>
      <c r="F972" s="119">
        <v>0</v>
      </c>
      <c r="G972" s="119">
        <v>0</v>
      </c>
      <c r="H972" s="119">
        <v>0</v>
      </c>
      <c r="I972" s="119">
        <v>0</v>
      </c>
      <c r="J972" s="119">
        <v>0</v>
      </c>
      <c r="K972" s="119">
        <v>0</v>
      </c>
      <c r="L972" s="119">
        <v>0</v>
      </c>
      <c r="M972" s="119">
        <v>0</v>
      </c>
      <c r="N972" s="119">
        <v>0</v>
      </c>
      <c r="O972" s="119" t="s">
        <v>55</v>
      </c>
      <c r="P972" s="119" t="s">
        <v>55</v>
      </c>
      <c r="Q972" s="119" t="s">
        <v>55</v>
      </c>
      <c r="R972" s="119" t="s">
        <v>55</v>
      </c>
      <c r="S972" s="119" t="s">
        <v>55</v>
      </c>
      <c r="T972" s="119" t="s">
        <v>55</v>
      </c>
      <c r="U972" s="119" t="s">
        <v>55</v>
      </c>
      <c r="V972" s="119" t="s">
        <v>55</v>
      </c>
      <c r="W972" s="119" t="s">
        <v>55</v>
      </c>
      <c r="X972" s="119" t="s">
        <v>55</v>
      </c>
      <c r="Y972" s="119" t="s">
        <v>55</v>
      </c>
      <c r="Z972" s="119" t="s">
        <v>55</v>
      </c>
      <c r="AA972" s="119" t="s">
        <v>56</v>
      </c>
      <c r="AB972" s="119" t="s">
        <v>56</v>
      </c>
      <c r="AC972" s="119" t="s">
        <v>56</v>
      </c>
      <c r="AD972" s="119" t="s">
        <v>56</v>
      </c>
      <c r="AE972" s="119" t="s">
        <v>56</v>
      </c>
      <c r="AF972" s="119" t="s">
        <v>56</v>
      </c>
      <c r="AG972" s="119" t="s">
        <v>56</v>
      </c>
      <c r="AH972" s="119" t="s">
        <v>56</v>
      </c>
      <c r="AI972" s="119" t="s">
        <v>56</v>
      </c>
      <c r="AJ972" s="119" t="s">
        <v>56</v>
      </c>
      <c r="AK972" s="119" t="s">
        <v>56</v>
      </c>
      <c r="AL972" s="119" t="s">
        <v>56</v>
      </c>
      <c r="AM972" s="119">
        <v>0</v>
      </c>
      <c r="AN972" s="119">
        <v>0</v>
      </c>
      <c r="AO972" s="119">
        <v>0</v>
      </c>
      <c r="AP972" s="119">
        <v>0</v>
      </c>
      <c r="AQ972" s="119">
        <v>0</v>
      </c>
      <c r="AR972" s="119">
        <v>0</v>
      </c>
      <c r="AS972" s="119">
        <v>0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119">
        <v>0</v>
      </c>
      <c r="AZ972" s="119">
        <v>0</v>
      </c>
      <c r="BA972" s="119">
        <v>0</v>
      </c>
      <c r="BB972" s="119">
        <v>0</v>
      </c>
      <c r="BC972" s="119">
        <v>0</v>
      </c>
      <c r="BD972" s="119">
        <v>0</v>
      </c>
      <c r="BE972" s="119">
        <v>0</v>
      </c>
      <c r="BF972" s="119">
        <v>0</v>
      </c>
      <c r="BG972" s="119">
        <v>0</v>
      </c>
      <c r="BH972" s="119" t="s">
        <v>55</v>
      </c>
      <c r="BI972" s="119" t="s">
        <v>55</v>
      </c>
      <c r="BJ972" s="119" t="s">
        <v>55</v>
      </c>
      <c r="BK972" s="119" t="s">
        <v>55</v>
      </c>
      <c r="BL972" s="119">
        <v>0</v>
      </c>
      <c r="BM972" s="119" t="s">
        <v>545</v>
      </c>
    </row>
    <row r="973" spans="1:65" s="119" customFormat="1" ht="11.4" x14ac:dyDescent="0.2">
      <c r="A973" s="119" t="s">
        <v>69</v>
      </c>
      <c r="B973" s="119">
        <v>0</v>
      </c>
      <c r="C973" s="119">
        <v>0</v>
      </c>
      <c r="D973" s="119">
        <v>0</v>
      </c>
      <c r="E973" s="119">
        <v>0</v>
      </c>
      <c r="F973" s="119">
        <v>0</v>
      </c>
      <c r="G973" s="119">
        <v>0</v>
      </c>
      <c r="H973" s="119">
        <v>0</v>
      </c>
      <c r="I973" s="119">
        <v>0</v>
      </c>
      <c r="J973" s="119">
        <v>0</v>
      </c>
      <c r="K973" s="119">
        <v>0</v>
      </c>
      <c r="L973" s="119">
        <v>0</v>
      </c>
      <c r="M973" s="119">
        <v>0</v>
      </c>
      <c r="N973" s="119">
        <v>0</v>
      </c>
      <c r="O973" s="119" t="s">
        <v>55</v>
      </c>
      <c r="P973" s="119" t="s">
        <v>55</v>
      </c>
      <c r="Q973" s="119" t="s">
        <v>55</v>
      </c>
      <c r="R973" s="119" t="s">
        <v>55</v>
      </c>
      <c r="S973" s="119" t="s">
        <v>55</v>
      </c>
      <c r="T973" s="119" t="s">
        <v>55</v>
      </c>
      <c r="U973" s="119" t="s">
        <v>55</v>
      </c>
      <c r="V973" s="119" t="s">
        <v>55</v>
      </c>
      <c r="W973" s="119" t="s">
        <v>55</v>
      </c>
      <c r="X973" s="119" t="s">
        <v>55</v>
      </c>
      <c r="Y973" s="119" t="s">
        <v>55</v>
      </c>
      <c r="Z973" s="119" t="s">
        <v>55</v>
      </c>
      <c r="AA973" s="119" t="s">
        <v>56</v>
      </c>
      <c r="AB973" s="119" t="s">
        <v>56</v>
      </c>
      <c r="AC973" s="119" t="s">
        <v>56</v>
      </c>
      <c r="AD973" s="119" t="s">
        <v>56</v>
      </c>
      <c r="AE973" s="119" t="s">
        <v>56</v>
      </c>
      <c r="AF973" s="119" t="s">
        <v>56</v>
      </c>
      <c r="AG973" s="119" t="s">
        <v>56</v>
      </c>
      <c r="AH973" s="119" t="s">
        <v>56</v>
      </c>
      <c r="AI973" s="119" t="s">
        <v>56</v>
      </c>
      <c r="AJ973" s="119" t="s">
        <v>56</v>
      </c>
      <c r="AK973" s="119" t="s">
        <v>56</v>
      </c>
      <c r="AL973" s="119" t="s">
        <v>56</v>
      </c>
      <c r="AM973" s="119">
        <v>0</v>
      </c>
      <c r="AN973" s="119">
        <v>0</v>
      </c>
      <c r="AO973" s="119">
        <v>0</v>
      </c>
      <c r="AP973" s="119">
        <v>0</v>
      </c>
      <c r="AQ973" s="119">
        <v>0</v>
      </c>
      <c r="AR973" s="119">
        <v>0</v>
      </c>
      <c r="AS973" s="119">
        <v>0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119">
        <v>0</v>
      </c>
      <c r="AZ973" s="119">
        <v>0</v>
      </c>
      <c r="BA973" s="119">
        <v>0</v>
      </c>
      <c r="BB973" s="119">
        <v>0</v>
      </c>
      <c r="BC973" s="119">
        <v>0</v>
      </c>
      <c r="BD973" s="119">
        <v>0</v>
      </c>
      <c r="BE973" s="119">
        <v>0</v>
      </c>
      <c r="BF973" s="119">
        <v>0</v>
      </c>
      <c r="BG973" s="119">
        <v>0</v>
      </c>
      <c r="BH973" s="119" t="s">
        <v>55</v>
      </c>
      <c r="BI973" s="119" t="s">
        <v>55</v>
      </c>
      <c r="BJ973" s="119" t="s">
        <v>55</v>
      </c>
      <c r="BK973" s="119" t="s">
        <v>55</v>
      </c>
      <c r="BL973" s="119">
        <v>0</v>
      </c>
      <c r="BM973" s="119" t="s">
        <v>544</v>
      </c>
    </row>
    <row r="974" spans="1:65" s="119" customFormat="1" ht="11.4" x14ac:dyDescent="0.2">
      <c r="A974" s="119" t="s">
        <v>69</v>
      </c>
      <c r="B974" s="119">
        <v>0</v>
      </c>
      <c r="C974" s="119">
        <v>0</v>
      </c>
      <c r="D974" s="119">
        <v>0</v>
      </c>
      <c r="E974" s="119">
        <v>0</v>
      </c>
      <c r="F974" s="119">
        <v>0</v>
      </c>
      <c r="G974" s="119">
        <v>0</v>
      </c>
      <c r="H974" s="119">
        <v>0</v>
      </c>
      <c r="I974" s="119">
        <v>0</v>
      </c>
      <c r="J974" s="119">
        <v>0</v>
      </c>
      <c r="K974" s="119">
        <v>0</v>
      </c>
      <c r="L974" s="119">
        <v>0</v>
      </c>
      <c r="M974" s="119">
        <v>0</v>
      </c>
      <c r="N974" s="119">
        <v>0</v>
      </c>
      <c r="O974" s="119" t="s">
        <v>55</v>
      </c>
      <c r="P974" s="119" t="s">
        <v>55</v>
      </c>
      <c r="Q974" s="119" t="s">
        <v>55</v>
      </c>
      <c r="R974" s="119" t="s">
        <v>55</v>
      </c>
      <c r="S974" s="119" t="s">
        <v>55</v>
      </c>
      <c r="T974" s="119" t="s">
        <v>55</v>
      </c>
      <c r="U974" s="119" t="s">
        <v>55</v>
      </c>
      <c r="V974" s="119" t="s">
        <v>55</v>
      </c>
      <c r="W974" s="119" t="s">
        <v>55</v>
      </c>
      <c r="X974" s="119" t="s">
        <v>55</v>
      </c>
      <c r="Y974" s="119" t="s">
        <v>55</v>
      </c>
      <c r="Z974" s="119" t="s">
        <v>55</v>
      </c>
      <c r="AA974" s="119" t="s">
        <v>56</v>
      </c>
      <c r="AB974" s="119" t="s">
        <v>56</v>
      </c>
      <c r="AC974" s="119" t="s">
        <v>56</v>
      </c>
      <c r="AD974" s="119" t="s">
        <v>56</v>
      </c>
      <c r="AE974" s="119" t="s">
        <v>56</v>
      </c>
      <c r="AF974" s="119" t="s">
        <v>56</v>
      </c>
      <c r="AG974" s="119" t="s">
        <v>56</v>
      </c>
      <c r="AH974" s="119" t="s">
        <v>56</v>
      </c>
      <c r="AI974" s="119" t="s">
        <v>56</v>
      </c>
      <c r="AJ974" s="119" t="s">
        <v>56</v>
      </c>
      <c r="AK974" s="119" t="s">
        <v>56</v>
      </c>
      <c r="AL974" s="119" t="s">
        <v>56</v>
      </c>
      <c r="AM974" s="119">
        <v>0</v>
      </c>
      <c r="AN974" s="119">
        <v>0</v>
      </c>
      <c r="AO974" s="119">
        <v>0</v>
      </c>
      <c r="AP974" s="119">
        <v>0</v>
      </c>
      <c r="AQ974" s="119">
        <v>0</v>
      </c>
      <c r="AR974" s="119">
        <v>0</v>
      </c>
      <c r="AS974" s="119">
        <v>0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119">
        <v>0</v>
      </c>
      <c r="AZ974" s="119">
        <v>0</v>
      </c>
      <c r="BA974" s="119">
        <v>0</v>
      </c>
      <c r="BB974" s="119">
        <v>0</v>
      </c>
      <c r="BC974" s="119">
        <v>0</v>
      </c>
      <c r="BD974" s="119">
        <v>0</v>
      </c>
      <c r="BE974" s="119">
        <v>0</v>
      </c>
      <c r="BF974" s="119">
        <v>0</v>
      </c>
      <c r="BG974" s="119">
        <v>0</v>
      </c>
      <c r="BH974" s="119" t="s">
        <v>55</v>
      </c>
      <c r="BI974" s="119" t="s">
        <v>55</v>
      </c>
      <c r="BJ974" s="119" t="s">
        <v>55</v>
      </c>
      <c r="BK974" s="119" t="s">
        <v>55</v>
      </c>
      <c r="BL974" s="119">
        <v>0</v>
      </c>
      <c r="BM974" s="119" t="s">
        <v>545</v>
      </c>
    </row>
    <row r="975" spans="1:65" s="119" customFormat="1" ht="11.4" x14ac:dyDescent="0.2">
      <c r="A975" s="119" t="s">
        <v>70</v>
      </c>
      <c r="B975" s="119">
        <v>0</v>
      </c>
      <c r="C975" s="119">
        <v>0</v>
      </c>
      <c r="D975" s="119">
        <v>0</v>
      </c>
      <c r="E975" s="119">
        <v>0</v>
      </c>
      <c r="F975" s="119">
        <v>0</v>
      </c>
      <c r="G975" s="119">
        <v>0</v>
      </c>
      <c r="H975" s="119">
        <v>0</v>
      </c>
      <c r="I975" s="119">
        <v>0</v>
      </c>
      <c r="J975" s="119">
        <v>0</v>
      </c>
      <c r="K975" s="119">
        <v>0</v>
      </c>
      <c r="L975" s="119">
        <v>0</v>
      </c>
      <c r="M975" s="119">
        <v>0</v>
      </c>
      <c r="N975" s="119">
        <v>0</v>
      </c>
      <c r="O975" s="119" t="s">
        <v>55</v>
      </c>
      <c r="P975" s="119" t="s">
        <v>55</v>
      </c>
      <c r="Q975" s="119" t="s">
        <v>55</v>
      </c>
      <c r="R975" s="119" t="s">
        <v>55</v>
      </c>
      <c r="S975" s="119" t="s">
        <v>55</v>
      </c>
      <c r="T975" s="119" t="s">
        <v>55</v>
      </c>
      <c r="U975" s="119" t="s">
        <v>55</v>
      </c>
      <c r="V975" s="119" t="s">
        <v>55</v>
      </c>
      <c r="W975" s="119" t="s">
        <v>55</v>
      </c>
      <c r="X975" s="119" t="s">
        <v>55</v>
      </c>
      <c r="Y975" s="119" t="s">
        <v>55</v>
      </c>
      <c r="Z975" s="119" t="s">
        <v>55</v>
      </c>
      <c r="AA975" s="119" t="s">
        <v>56</v>
      </c>
      <c r="AB975" s="119" t="s">
        <v>56</v>
      </c>
      <c r="AC975" s="119" t="s">
        <v>56</v>
      </c>
      <c r="AD975" s="119" t="s">
        <v>56</v>
      </c>
      <c r="AE975" s="119" t="s">
        <v>56</v>
      </c>
      <c r="AF975" s="119" t="s">
        <v>56</v>
      </c>
      <c r="AG975" s="119" t="s">
        <v>56</v>
      </c>
      <c r="AH975" s="119" t="s">
        <v>56</v>
      </c>
      <c r="AI975" s="119" t="s">
        <v>56</v>
      </c>
      <c r="AJ975" s="119" t="s">
        <v>56</v>
      </c>
      <c r="AK975" s="119" t="s">
        <v>56</v>
      </c>
      <c r="AL975" s="119" t="s">
        <v>56</v>
      </c>
      <c r="AM975" s="119">
        <v>0</v>
      </c>
      <c r="AN975" s="119">
        <v>0</v>
      </c>
      <c r="AO975" s="119">
        <v>0</v>
      </c>
      <c r="AP975" s="119">
        <v>0</v>
      </c>
      <c r="AQ975" s="119">
        <v>0</v>
      </c>
      <c r="AR975" s="119">
        <v>0</v>
      </c>
      <c r="AS975" s="119">
        <v>0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119">
        <v>0</v>
      </c>
      <c r="AZ975" s="119">
        <v>0</v>
      </c>
      <c r="BA975" s="119">
        <v>0</v>
      </c>
      <c r="BB975" s="119">
        <v>0</v>
      </c>
      <c r="BC975" s="119">
        <v>0</v>
      </c>
      <c r="BD975" s="119">
        <v>0</v>
      </c>
      <c r="BE975" s="119">
        <v>0</v>
      </c>
      <c r="BF975" s="119">
        <v>0</v>
      </c>
      <c r="BG975" s="119">
        <v>0</v>
      </c>
      <c r="BH975" s="119" t="s">
        <v>55</v>
      </c>
      <c r="BI975" s="119" t="s">
        <v>55</v>
      </c>
      <c r="BJ975" s="119" t="s">
        <v>55</v>
      </c>
      <c r="BK975" s="119" t="s">
        <v>55</v>
      </c>
      <c r="BL975" s="119">
        <v>0</v>
      </c>
      <c r="BM975" s="119" t="s">
        <v>544</v>
      </c>
    </row>
    <row r="976" spans="1:65" s="119" customFormat="1" ht="11.4" x14ac:dyDescent="0.2">
      <c r="A976" s="119" t="s">
        <v>70</v>
      </c>
      <c r="B976" s="119">
        <v>0</v>
      </c>
      <c r="C976" s="119">
        <v>0</v>
      </c>
      <c r="D976" s="119">
        <v>0</v>
      </c>
      <c r="E976" s="119">
        <v>0</v>
      </c>
      <c r="F976" s="119">
        <v>0</v>
      </c>
      <c r="G976" s="119">
        <v>0</v>
      </c>
      <c r="H976" s="119">
        <v>0</v>
      </c>
      <c r="I976" s="119">
        <v>0</v>
      </c>
      <c r="J976" s="119">
        <v>0</v>
      </c>
      <c r="K976" s="119">
        <v>0</v>
      </c>
      <c r="L976" s="119">
        <v>0</v>
      </c>
      <c r="M976" s="119">
        <v>0</v>
      </c>
      <c r="N976" s="119">
        <v>0</v>
      </c>
      <c r="O976" s="119" t="s">
        <v>55</v>
      </c>
      <c r="P976" s="119" t="s">
        <v>55</v>
      </c>
      <c r="Q976" s="119" t="s">
        <v>55</v>
      </c>
      <c r="R976" s="119" t="s">
        <v>55</v>
      </c>
      <c r="S976" s="119" t="s">
        <v>55</v>
      </c>
      <c r="T976" s="119" t="s">
        <v>55</v>
      </c>
      <c r="U976" s="119" t="s">
        <v>55</v>
      </c>
      <c r="V976" s="119" t="s">
        <v>55</v>
      </c>
      <c r="W976" s="119" t="s">
        <v>55</v>
      </c>
      <c r="X976" s="119" t="s">
        <v>55</v>
      </c>
      <c r="Y976" s="119" t="s">
        <v>55</v>
      </c>
      <c r="Z976" s="119" t="s">
        <v>55</v>
      </c>
      <c r="AA976" s="119" t="s">
        <v>56</v>
      </c>
      <c r="AB976" s="119" t="s">
        <v>56</v>
      </c>
      <c r="AC976" s="119" t="s">
        <v>56</v>
      </c>
      <c r="AD976" s="119" t="s">
        <v>56</v>
      </c>
      <c r="AE976" s="119" t="s">
        <v>56</v>
      </c>
      <c r="AF976" s="119" t="s">
        <v>56</v>
      </c>
      <c r="AG976" s="119" t="s">
        <v>56</v>
      </c>
      <c r="AH976" s="119" t="s">
        <v>56</v>
      </c>
      <c r="AI976" s="119" t="s">
        <v>56</v>
      </c>
      <c r="AJ976" s="119" t="s">
        <v>56</v>
      </c>
      <c r="AK976" s="119" t="s">
        <v>56</v>
      </c>
      <c r="AL976" s="119" t="s">
        <v>56</v>
      </c>
      <c r="AM976" s="119">
        <v>0</v>
      </c>
      <c r="AN976" s="119">
        <v>0</v>
      </c>
      <c r="AO976" s="119">
        <v>0</v>
      </c>
      <c r="AP976" s="119">
        <v>0</v>
      </c>
      <c r="AQ976" s="119">
        <v>0</v>
      </c>
      <c r="AR976" s="119">
        <v>0</v>
      </c>
      <c r="AS976" s="119">
        <v>0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119">
        <v>0</v>
      </c>
      <c r="AZ976" s="119">
        <v>0</v>
      </c>
      <c r="BA976" s="119">
        <v>0</v>
      </c>
      <c r="BB976" s="119">
        <v>0</v>
      </c>
      <c r="BC976" s="119">
        <v>0</v>
      </c>
      <c r="BD976" s="119">
        <v>0</v>
      </c>
      <c r="BE976" s="119">
        <v>0</v>
      </c>
      <c r="BF976" s="119">
        <v>0</v>
      </c>
      <c r="BG976" s="119">
        <v>0</v>
      </c>
      <c r="BH976" s="119" t="s">
        <v>55</v>
      </c>
      <c r="BI976" s="119" t="s">
        <v>55</v>
      </c>
      <c r="BJ976" s="119" t="s">
        <v>55</v>
      </c>
      <c r="BK976" s="119" t="s">
        <v>55</v>
      </c>
      <c r="BL976" s="119">
        <v>0</v>
      </c>
      <c r="BM976" s="119" t="s">
        <v>545</v>
      </c>
    </row>
    <row r="977" spans="1:65" s="119" customFormat="1" ht="11.4" x14ac:dyDescent="0.2">
      <c r="A977" s="119" t="s">
        <v>71</v>
      </c>
      <c r="B977" s="119">
        <v>0</v>
      </c>
      <c r="C977" s="119">
        <v>0</v>
      </c>
      <c r="D977" s="119">
        <v>0</v>
      </c>
      <c r="E977" s="119">
        <v>0</v>
      </c>
      <c r="F977" s="119">
        <v>0</v>
      </c>
      <c r="G977" s="119">
        <v>0</v>
      </c>
      <c r="H977" s="119">
        <v>0</v>
      </c>
      <c r="I977" s="119">
        <v>0</v>
      </c>
      <c r="J977" s="119">
        <v>0</v>
      </c>
      <c r="K977" s="119">
        <v>0</v>
      </c>
      <c r="L977" s="119">
        <v>0</v>
      </c>
      <c r="M977" s="119">
        <v>0</v>
      </c>
      <c r="N977" s="119">
        <v>0</v>
      </c>
      <c r="O977" s="119" t="s">
        <v>55</v>
      </c>
      <c r="P977" s="119" t="s">
        <v>55</v>
      </c>
      <c r="Q977" s="119" t="s">
        <v>55</v>
      </c>
      <c r="R977" s="119" t="s">
        <v>55</v>
      </c>
      <c r="S977" s="119" t="s">
        <v>55</v>
      </c>
      <c r="T977" s="119" t="s">
        <v>55</v>
      </c>
      <c r="U977" s="119" t="s">
        <v>55</v>
      </c>
      <c r="V977" s="119" t="s">
        <v>55</v>
      </c>
      <c r="W977" s="119" t="s">
        <v>55</v>
      </c>
      <c r="X977" s="119" t="s">
        <v>55</v>
      </c>
      <c r="Y977" s="119" t="s">
        <v>55</v>
      </c>
      <c r="Z977" s="119" t="s">
        <v>55</v>
      </c>
      <c r="AA977" s="119" t="s">
        <v>56</v>
      </c>
      <c r="AB977" s="119" t="s">
        <v>56</v>
      </c>
      <c r="AC977" s="119" t="s">
        <v>56</v>
      </c>
      <c r="AD977" s="119" t="s">
        <v>56</v>
      </c>
      <c r="AE977" s="119" t="s">
        <v>56</v>
      </c>
      <c r="AF977" s="119" t="s">
        <v>56</v>
      </c>
      <c r="AG977" s="119" t="s">
        <v>56</v>
      </c>
      <c r="AH977" s="119" t="s">
        <v>56</v>
      </c>
      <c r="AI977" s="119" t="s">
        <v>56</v>
      </c>
      <c r="AJ977" s="119" t="s">
        <v>56</v>
      </c>
      <c r="AK977" s="119" t="s">
        <v>56</v>
      </c>
      <c r="AL977" s="119" t="s">
        <v>56</v>
      </c>
      <c r="AM977" s="119">
        <v>0</v>
      </c>
      <c r="AN977" s="119">
        <v>0</v>
      </c>
      <c r="AO977" s="119">
        <v>0</v>
      </c>
      <c r="AP977" s="119">
        <v>0</v>
      </c>
      <c r="AQ977" s="119">
        <v>0</v>
      </c>
      <c r="AR977" s="119">
        <v>0</v>
      </c>
      <c r="AS977" s="119">
        <v>0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119">
        <v>0</v>
      </c>
      <c r="AZ977" s="119">
        <v>0</v>
      </c>
      <c r="BA977" s="119">
        <v>0</v>
      </c>
      <c r="BB977" s="119">
        <v>0</v>
      </c>
      <c r="BC977" s="119">
        <v>0</v>
      </c>
      <c r="BD977" s="119">
        <v>0</v>
      </c>
      <c r="BE977" s="119">
        <v>0</v>
      </c>
      <c r="BF977" s="119">
        <v>0</v>
      </c>
      <c r="BG977" s="119">
        <v>0</v>
      </c>
      <c r="BH977" s="119" t="s">
        <v>55</v>
      </c>
      <c r="BI977" s="119" t="s">
        <v>55</v>
      </c>
      <c r="BJ977" s="119" t="s">
        <v>55</v>
      </c>
      <c r="BK977" s="119" t="s">
        <v>55</v>
      </c>
      <c r="BL977" s="119">
        <v>0</v>
      </c>
      <c r="BM977" s="119" t="s">
        <v>544</v>
      </c>
    </row>
    <row r="978" spans="1:65" s="119" customFormat="1" ht="11.4" x14ac:dyDescent="0.2">
      <c r="A978" s="119" t="s">
        <v>71</v>
      </c>
      <c r="B978" s="119">
        <v>0</v>
      </c>
      <c r="C978" s="119">
        <v>0</v>
      </c>
      <c r="D978" s="119">
        <v>0</v>
      </c>
      <c r="E978" s="119">
        <v>0</v>
      </c>
      <c r="F978" s="119">
        <v>0</v>
      </c>
      <c r="G978" s="119">
        <v>0</v>
      </c>
      <c r="H978" s="119">
        <v>0</v>
      </c>
      <c r="I978" s="119">
        <v>0</v>
      </c>
      <c r="J978" s="119">
        <v>0</v>
      </c>
      <c r="K978" s="119">
        <v>0</v>
      </c>
      <c r="L978" s="119">
        <v>0</v>
      </c>
      <c r="M978" s="119">
        <v>0</v>
      </c>
      <c r="N978" s="119">
        <v>0</v>
      </c>
      <c r="O978" s="119" t="s">
        <v>55</v>
      </c>
      <c r="P978" s="119" t="s">
        <v>55</v>
      </c>
      <c r="Q978" s="119" t="s">
        <v>55</v>
      </c>
      <c r="R978" s="119" t="s">
        <v>55</v>
      </c>
      <c r="S978" s="119" t="s">
        <v>55</v>
      </c>
      <c r="T978" s="119" t="s">
        <v>55</v>
      </c>
      <c r="U978" s="119" t="s">
        <v>55</v>
      </c>
      <c r="V978" s="119" t="s">
        <v>55</v>
      </c>
      <c r="W978" s="119" t="s">
        <v>55</v>
      </c>
      <c r="X978" s="119" t="s">
        <v>55</v>
      </c>
      <c r="Y978" s="119" t="s">
        <v>55</v>
      </c>
      <c r="Z978" s="119" t="s">
        <v>55</v>
      </c>
      <c r="AA978" s="119" t="s">
        <v>56</v>
      </c>
      <c r="AB978" s="119" t="s">
        <v>56</v>
      </c>
      <c r="AC978" s="119" t="s">
        <v>56</v>
      </c>
      <c r="AD978" s="119" t="s">
        <v>56</v>
      </c>
      <c r="AE978" s="119" t="s">
        <v>56</v>
      </c>
      <c r="AF978" s="119" t="s">
        <v>56</v>
      </c>
      <c r="AG978" s="119" t="s">
        <v>56</v>
      </c>
      <c r="AH978" s="119" t="s">
        <v>56</v>
      </c>
      <c r="AI978" s="119" t="s">
        <v>56</v>
      </c>
      <c r="AJ978" s="119" t="s">
        <v>56</v>
      </c>
      <c r="AK978" s="119" t="s">
        <v>56</v>
      </c>
      <c r="AL978" s="119" t="s">
        <v>56</v>
      </c>
      <c r="AM978" s="119">
        <v>0</v>
      </c>
      <c r="AN978" s="119">
        <v>0</v>
      </c>
      <c r="AO978" s="119">
        <v>0</v>
      </c>
      <c r="AP978" s="119">
        <v>0</v>
      </c>
      <c r="AQ978" s="119">
        <v>0</v>
      </c>
      <c r="AR978" s="119">
        <v>0</v>
      </c>
      <c r="AS978" s="119">
        <v>0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119">
        <v>0</v>
      </c>
      <c r="AZ978" s="119">
        <v>0</v>
      </c>
      <c r="BA978" s="119">
        <v>0</v>
      </c>
      <c r="BB978" s="119">
        <v>0</v>
      </c>
      <c r="BC978" s="119">
        <v>0</v>
      </c>
      <c r="BD978" s="119">
        <v>0</v>
      </c>
      <c r="BE978" s="119">
        <v>0</v>
      </c>
      <c r="BF978" s="119">
        <v>0</v>
      </c>
      <c r="BG978" s="119">
        <v>0</v>
      </c>
      <c r="BH978" s="119" t="s">
        <v>55</v>
      </c>
      <c r="BI978" s="119" t="s">
        <v>55</v>
      </c>
      <c r="BJ978" s="119" t="s">
        <v>55</v>
      </c>
      <c r="BK978" s="119" t="s">
        <v>55</v>
      </c>
      <c r="BL978" s="119">
        <v>0</v>
      </c>
      <c r="BM978" s="119" t="s">
        <v>545</v>
      </c>
    </row>
    <row r="979" spans="1:65" s="119" customFormat="1" ht="11.4" x14ac:dyDescent="0.2">
      <c r="A979" s="119" t="s">
        <v>72</v>
      </c>
      <c r="B979" s="119">
        <v>0</v>
      </c>
      <c r="C979" s="119">
        <v>0</v>
      </c>
      <c r="D979" s="119">
        <v>0</v>
      </c>
      <c r="E979" s="119">
        <v>0</v>
      </c>
      <c r="F979" s="119">
        <v>0</v>
      </c>
      <c r="G979" s="119">
        <v>0</v>
      </c>
      <c r="H979" s="119">
        <v>0</v>
      </c>
      <c r="I979" s="119">
        <v>0</v>
      </c>
      <c r="J979" s="119">
        <v>0</v>
      </c>
      <c r="K979" s="119">
        <v>0</v>
      </c>
      <c r="L979" s="119">
        <v>0</v>
      </c>
      <c r="M979" s="119">
        <v>0</v>
      </c>
      <c r="N979" s="119">
        <v>0</v>
      </c>
      <c r="O979" s="119" t="s">
        <v>55</v>
      </c>
      <c r="P979" s="119" t="s">
        <v>55</v>
      </c>
      <c r="Q979" s="119" t="s">
        <v>55</v>
      </c>
      <c r="R979" s="119" t="s">
        <v>55</v>
      </c>
      <c r="S979" s="119" t="s">
        <v>55</v>
      </c>
      <c r="T979" s="119" t="s">
        <v>55</v>
      </c>
      <c r="U979" s="119" t="s">
        <v>55</v>
      </c>
      <c r="V979" s="119" t="s">
        <v>55</v>
      </c>
      <c r="W979" s="119" t="s">
        <v>55</v>
      </c>
      <c r="X979" s="119" t="s">
        <v>55</v>
      </c>
      <c r="Y979" s="119" t="s">
        <v>55</v>
      </c>
      <c r="Z979" s="119" t="s">
        <v>55</v>
      </c>
      <c r="AA979" s="119" t="s">
        <v>56</v>
      </c>
      <c r="AB979" s="119" t="s">
        <v>56</v>
      </c>
      <c r="AC979" s="119" t="s">
        <v>56</v>
      </c>
      <c r="AD979" s="119" t="s">
        <v>56</v>
      </c>
      <c r="AE979" s="119" t="s">
        <v>56</v>
      </c>
      <c r="AF979" s="119" t="s">
        <v>56</v>
      </c>
      <c r="AG979" s="119" t="s">
        <v>56</v>
      </c>
      <c r="AH979" s="119" t="s">
        <v>56</v>
      </c>
      <c r="AI979" s="119" t="s">
        <v>56</v>
      </c>
      <c r="AJ979" s="119" t="s">
        <v>56</v>
      </c>
      <c r="AK979" s="119" t="s">
        <v>56</v>
      </c>
      <c r="AL979" s="119" t="s">
        <v>56</v>
      </c>
      <c r="AM979" s="119">
        <v>0</v>
      </c>
      <c r="AN979" s="119">
        <v>0</v>
      </c>
      <c r="AO979" s="119">
        <v>0</v>
      </c>
      <c r="AP979" s="119">
        <v>0</v>
      </c>
      <c r="AQ979" s="119">
        <v>0</v>
      </c>
      <c r="AR979" s="119">
        <v>0</v>
      </c>
      <c r="AS979" s="119">
        <v>0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119">
        <v>0</v>
      </c>
      <c r="AZ979" s="119">
        <v>0</v>
      </c>
      <c r="BA979" s="119">
        <v>0</v>
      </c>
      <c r="BB979" s="119">
        <v>0</v>
      </c>
      <c r="BC979" s="119">
        <v>0</v>
      </c>
      <c r="BD979" s="119">
        <v>0</v>
      </c>
      <c r="BE979" s="119">
        <v>0</v>
      </c>
      <c r="BF979" s="119">
        <v>0</v>
      </c>
      <c r="BG979" s="119">
        <v>0</v>
      </c>
      <c r="BH979" s="119" t="s">
        <v>55</v>
      </c>
      <c r="BI979" s="119" t="s">
        <v>55</v>
      </c>
      <c r="BJ979" s="119" t="s">
        <v>55</v>
      </c>
      <c r="BK979" s="119" t="s">
        <v>55</v>
      </c>
      <c r="BL979" s="119">
        <v>0</v>
      </c>
      <c r="BM979" s="119" t="s">
        <v>544</v>
      </c>
    </row>
    <row r="980" spans="1:65" s="119" customFormat="1" ht="11.4" x14ac:dyDescent="0.2">
      <c r="A980" s="119" t="s">
        <v>72</v>
      </c>
      <c r="B980" s="119">
        <v>0</v>
      </c>
      <c r="C980" s="119">
        <v>0</v>
      </c>
      <c r="D980" s="119">
        <v>0</v>
      </c>
      <c r="E980" s="119">
        <v>0</v>
      </c>
      <c r="F980" s="119">
        <v>0</v>
      </c>
      <c r="G980" s="119">
        <v>0</v>
      </c>
      <c r="H980" s="119">
        <v>0</v>
      </c>
      <c r="I980" s="119">
        <v>0</v>
      </c>
      <c r="J980" s="119">
        <v>0</v>
      </c>
      <c r="K980" s="119">
        <v>0</v>
      </c>
      <c r="L980" s="119">
        <v>0</v>
      </c>
      <c r="M980" s="119">
        <v>0</v>
      </c>
      <c r="N980" s="119">
        <v>0</v>
      </c>
      <c r="O980" s="119" t="s">
        <v>55</v>
      </c>
      <c r="P980" s="119" t="s">
        <v>55</v>
      </c>
      <c r="Q980" s="119" t="s">
        <v>55</v>
      </c>
      <c r="R980" s="119" t="s">
        <v>55</v>
      </c>
      <c r="S980" s="119" t="s">
        <v>55</v>
      </c>
      <c r="T980" s="119" t="s">
        <v>55</v>
      </c>
      <c r="U980" s="119" t="s">
        <v>55</v>
      </c>
      <c r="V980" s="119" t="s">
        <v>55</v>
      </c>
      <c r="W980" s="119" t="s">
        <v>55</v>
      </c>
      <c r="X980" s="119" t="s">
        <v>55</v>
      </c>
      <c r="Y980" s="119" t="s">
        <v>55</v>
      </c>
      <c r="Z980" s="119" t="s">
        <v>55</v>
      </c>
      <c r="AA980" s="119" t="s">
        <v>56</v>
      </c>
      <c r="AB980" s="119" t="s">
        <v>56</v>
      </c>
      <c r="AC980" s="119" t="s">
        <v>56</v>
      </c>
      <c r="AD980" s="119" t="s">
        <v>56</v>
      </c>
      <c r="AE980" s="119" t="s">
        <v>56</v>
      </c>
      <c r="AF980" s="119" t="s">
        <v>56</v>
      </c>
      <c r="AG980" s="119" t="s">
        <v>56</v>
      </c>
      <c r="AH980" s="119" t="s">
        <v>56</v>
      </c>
      <c r="AI980" s="119" t="s">
        <v>56</v>
      </c>
      <c r="AJ980" s="119" t="s">
        <v>56</v>
      </c>
      <c r="AK980" s="119" t="s">
        <v>56</v>
      </c>
      <c r="AL980" s="119" t="s">
        <v>56</v>
      </c>
      <c r="AM980" s="119">
        <v>0</v>
      </c>
      <c r="AN980" s="119">
        <v>0</v>
      </c>
      <c r="AO980" s="119">
        <v>0</v>
      </c>
      <c r="AP980" s="119">
        <v>0</v>
      </c>
      <c r="AQ980" s="119">
        <v>0</v>
      </c>
      <c r="AR980" s="119">
        <v>0</v>
      </c>
      <c r="AS980" s="119">
        <v>0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119">
        <v>0</v>
      </c>
      <c r="AZ980" s="119">
        <v>0</v>
      </c>
      <c r="BA980" s="119">
        <v>0</v>
      </c>
      <c r="BB980" s="119">
        <v>0</v>
      </c>
      <c r="BC980" s="119">
        <v>0</v>
      </c>
      <c r="BD980" s="119">
        <v>0</v>
      </c>
      <c r="BE980" s="119">
        <v>0</v>
      </c>
      <c r="BF980" s="119">
        <v>0</v>
      </c>
      <c r="BG980" s="119">
        <v>0</v>
      </c>
      <c r="BH980" s="119" t="s">
        <v>55</v>
      </c>
      <c r="BI980" s="119" t="s">
        <v>55</v>
      </c>
      <c r="BJ980" s="119" t="s">
        <v>55</v>
      </c>
      <c r="BK980" s="119" t="s">
        <v>55</v>
      </c>
      <c r="BL980" s="119">
        <v>0</v>
      </c>
      <c r="BM980" s="119" t="s">
        <v>545</v>
      </c>
    </row>
    <row r="981" spans="1:65" s="119" customFormat="1" ht="11.4" x14ac:dyDescent="0.2">
      <c r="A981" s="119" t="s">
        <v>73</v>
      </c>
      <c r="B981" s="119">
        <v>0</v>
      </c>
      <c r="C981" s="119">
        <v>0</v>
      </c>
      <c r="D981" s="119">
        <v>0</v>
      </c>
      <c r="E981" s="119">
        <v>0</v>
      </c>
      <c r="F981" s="119">
        <v>0</v>
      </c>
      <c r="G981" s="119">
        <v>0</v>
      </c>
      <c r="H981" s="119">
        <v>0</v>
      </c>
      <c r="I981" s="119">
        <v>0</v>
      </c>
      <c r="J981" s="119">
        <v>0</v>
      </c>
      <c r="K981" s="119">
        <v>0</v>
      </c>
      <c r="L981" s="119">
        <v>0</v>
      </c>
      <c r="M981" s="119">
        <v>0</v>
      </c>
      <c r="N981" s="119">
        <v>0</v>
      </c>
      <c r="O981" s="119" t="s">
        <v>55</v>
      </c>
      <c r="P981" s="119" t="s">
        <v>55</v>
      </c>
      <c r="Q981" s="119" t="s">
        <v>55</v>
      </c>
      <c r="R981" s="119" t="s">
        <v>55</v>
      </c>
      <c r="S981" s="119" t="s">
        <v>55</v>
      </c>
      <c r="T981" s="119" t="s">
        <v>55</v>
      </c>
      <c r="U981" s="119" t="s">
        <v>55</v>
      </c>
      <c r="V981" s="119" t="s">
        <v>55</v>
      </c>
      <c r="W981" s="119" t="s">
        <v>55</v>
      </c>
      <c r="X981" s="119" t="s">
        <v>55</v>
      </c>
      <c r="Y981" s="119" t="s">
        <v>55</v>
      </c>
      <c r="Z981" s="119" t="s">
        <v>55</v>
      </c>
      <c r="AA981" s="119" t="s">
        <v>56</v>
      </c>
      <c r="AB981" s="119" t="s">
        <v>56</v>
      </c>
      <c r="AC981" s="119" t="s">
        <v>56</v>
      </c>
      <c r="AD981" s="119" t="s">
        <v>56</v>
      </c>
      <c r="AE981" s="119" t="s">
        <v>56</v>
      </c>
      <c r="AF981" s="119" t="s">
        <v>56</v>
      </c>
      <c r="AG981" s="119" t="s">
        <v>56</v>
      </c>
      <c r="AH981" s="119" t="s">
        <v>56</v>
      </c>
      <c r="AI981" s="119" t="s">
        <v>56</v>
      </c>
      <c r="AJ981" s="119" t="s">
        <v>56</v>
      </c>
      <c r="AK981" s="119" t="s">
        <v>56</v>
      </c>
      <c r="AL981" s="119" t="s">
        <v>56</v>
      </c>
      <c r="AM981" s="119">
        <v>0</v>
      </c>
      <c r="AN981" s="119">
        <v>0</v>
      </c>
      <c r="AO981" s="119">
        <v>0</v>
      </c>
      <c r="AP981" s="119">
        <v>0</v>
      </c>
      <c r="AQ981" s="119">
        <v>0</v>
      </c>
      <c r="AR981" s="119">
        <v>0</v>
      </c>
      <c r="AS981" s="119">
        <v>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119">
        <v>0</v>
      </c>
      <c r="AZ981" s="119">
        <v>0</v>
      </c>
      <c r="BA981" s="119">
        <v>0</v>
      </c>
      <c r="BB981" s="119">
        <v>0</v>
      </c>
      <c r="BC981" s="119">
        <v>0</v>
      </c>
      <c r="BD981" s="119">
        <v>0</v>
      </c>
      <c r="BE981" s="119">
        <v>0</v>
      </c>
      <c r="BF981" s="119">
        <v>0</v>
      </c>
      <c r="BG981" s="119">
        <v>0</v>
      </c>
      <c r="BH981" s="119" t="s">
        <v>55</v>
      </c>
      <c r="BI981" s="119" t="s">
        <v>55</v>
      </c>
      <c r="BJ981" s="119" t="s">
        <v>55</v>
      </c>
      <c r="BK981" s="119" t="s">
        <v>55</v>
      </c>
      <c r="BL981" s="119">
        <v>0</v>
      </c>
      <c r="BM981" s="119" t="s">
        <v>544</v>
      </c>
    </row>
    <row r="982" spans="1:65" s="119" customFormat="1" ht="11.4" x14ac:dyDescent="0.2">
      <c r="A982" s="119" t="s">
        <v>73</v>
      </c>
      <c r="B982" s="119">
        <v>0</v>
      </c>
      <c r="C982" s="119">
        <v>0</v>
      </c>
      <c r="D982" s="119">
        <v>0</v>
      </c>
      <c r="E982" s="119">
        <v>0</v>
      </c>
      <c r="F982" s="119">
        <v>0</v>
      </c>
      <c r="G982" s="119">
        <v>0</v>
      </c>
      <c r="H982" s="119">
        <v>0</v>
      </c>
      <c r="I982" s="119">
        <v>0</v>
      </c>
      <c r="J982" s="119">
        <v>0</v>
      </c>
      <c r="K982" s="119">
        <v>0</v>
      </c>
      <c r="L982" s="119">
        <v>0</v>
      </c>
      <c r="M982" s="119">
        <v>0</v>
      </c>
      <c r="N982" s="119">
        <v>0</v>
      </c>
      <c r="O982" s="119" t="s">
        <v>55</v>
      </c>
      <c r="P982" s="119" t="s">
        <v>55</v>
      </c>
      <c r="Q982" s="119" t="s">
        <v>55</v>
      </c>
      <c r="R982" s="119" t="s">
        <v>55</v>
      </c>
      <c r="S982" s="119" t="s">
        <v>55</v>
      </c>
      <c r="T982" s="119" t="s">
        <v>55</v>
      </c>
      <c r="U982" s="119" t="s">
        <v>55</v>
      </c>
      <c r="V982" s="119" t="s">
        <v>55</v>
      </c>
      <c r="W982" s="119" t="s">
        <v>55</v>
      </c>
      <c r="X982" s="119" t="s">
        <v>55</v>
      </c>
      <c r="Y982" s="119" t="s">
        <v>55</v>
      </c>
      <c r="Z982" s="119" t="s">
        <v>55</v>
      </c>
      <c r="AA982" s="119" t="s">
        <v>56</v>
      </c>
      <c r="AB982" s="119" t="s">
        <v>56</v>
      </c>
      <c r="AC982" s="119" t="s">
        <v>56</v>
      </c>
      <c r="AD982" s="119" t="s">
        <v>56</v>
      </c>
      <c r="AE982" s="119" t="s">
        <v>56</v>
      </c>
      <c r="AF982" s="119" t="s">
        <v>56</v>
      </c>
      <c r="AG982" s="119" t="s">
        <v>56</v>
      </c>
      <c r="AH982" s="119" t="s">
        <v>56</v>
      </c>
      <c r="AI982" s="119" t="s">
        <v>56</v>
      </c>
      <c r="AJ982" s="119" t="s">
        <v>56</v>
      </c>
      <c r="AK982" s="119" t="s">
        <v>56</v>
      </c>
      <c r="AL982" s="119" t="s">
        <v>56</v>
      </c>
      <c r="AM982" s="119">
        <v>0</v>
      </c>
      <c r="AN982" s="119">
        <v>0</v>
      </c>
      <c r="AO982" s="119">
        <v>0</v>
      </c>
      <c r="AP982" s="119">
        <v>0</v>
      </c>
      <c r="AQ982" s="119">
        <v>0</v>
      </c>
      <c r="AR982" s="119">
        <v>0</v>
      </c>
      <c r="AS982" s="119">
        <v>0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119">
        <v>0</v>
      </c>
      <c r="AZ982" s="119">
        <v>0</v>
      </c>
      <c r="BA982" s="119">
        <v>0</v>
      </c>
      <c r="BB982" s="119">
        <v>0</v>
      </c>
      <c r="BC982" s="119">
        <v>0</v>
      </c>
      <c r="BD982" s="119">
        <v>0</v>
      </c>
      <c r="BE982" s="119">
        <v>0</v>
      </c>
      <c r="BF982" s="119">
        <v>0</v>
      </c>
      <c r="BG982" s="119">
        <v>0</v>
      </c>
      <c r="BH982" s="119" t="s">
        <v>55</v>
      </c>
      <c r="BI982" s="119" t="s">
        <v>55</v>
      </c>
      <c r="BJ982" s="119" t="s">
        <v>55</v>
      </c>
      <c r="BK982" s="119" t="s">
        <v>55</v>
      </c>
      <c r="BL982" s="119">
        <v>0</v>
      </c>
      <c r="BM982" s="119" t="s">
        <v>545</v>
      </c>
    </row>
    <row r="983" spans="1:65" s="119" customFormat="1" ht="11.4" x14ac:dyDescent="0.2">
      <c r="A983" s="119" t="s">
        <v>74</v>
      </c>
      <c r="B983" s="119">
        <v>1</v>
      </c>
      <c r="C983" s="119">
        <v>0</v>
      </c>
      <c r="D983" s="119">
        <v>1</v>
      </c>
      <c r="E983" s="119">
        <v>0</v>
      </c>
      <c r="F983" s="119">
        <v>0</v>
      </c>
      <c r="G983" s="119">
        <v>0</v>
      </c>
      <c r="H983" s="119">
        <v>0</v>
      </c>
      <c r="I983" s="119">
        <v>0</v>
      </c>
      <c r="J983" s="119">
        <v>0</v>
      </c>
      <c r="K983" s="119">
        <v>0</v>
      </c>
      <c r="L983" s="119">
        <v>0</v>
      </c>
      <c r="M983" s="119">
        <v>0</v>
      </c>
      <c r="N983" s="119">
        <v>0</v>
      </c>
      <c r="O983" s="119">
        <v>0</v>
      </c>
      <c r="P983" s="119">
        <v>100</v>
      </c>
      <c r="Q983" s="119">
        <v>0</v>
      </c>
      <c r="R983" s="119">
        <v>0</v>
      </c>
      <c r="S983" s="119">
        <v>0</v>
      </c>
      <c r="T983" s="119">
        <v>0</v>
      </c>
      <c r="U983" s="119">
        <v>0</v>
      </c>
      <c r="V983" s="119">
        <v>0</v>
      </c>
      <c r="W983" s="119">
        <v>0</v>
      </c>
      <c r="X983" s="119">
        <v>0</v>
      </c>
      <c r="Y983" s="119">
        <v>0</v>
      </c>
      <c r="Z983" s="119">
        <v>0</v>
      </c>
      <c r="AA983" s="119" t="s">
        <v>56</v>
      </c>
      <c r="AB983" s="119" t="s">
        <v>592</v>
      </c>
      <c r="AC983" s="119" t="s">
        <v>56</v>
      </c>
      <c r="AD983" s="119" t="s">
        <v>56</v>
      </c>
      <c r="AE983" s="119" t="s">
        <v>56</v>
      </c>
      <c r="AF983" s="119" t="s">
        <v>56</v>
      </c>
      <c r="AG983" s="119" t="s">
        <v>56</v>
      </c>
      <c r="AH983" s="119" t="s">
        <v>56</v>
      </c>
      <c r="AI983" s="119" t="s">
        <v>56</v>
      </c>
      <c r="AJ983" s="119" t="s">
        <v>56</v>
      </c>
      <c r="AK983" s="119" t="s">
        <v>56</v>
      </c>
      <c r="AL983" s="119" t="s">
        <v>56</v>
      </c>
      <c r="AM983" s="119">
        <v>0</v>
      </c>
      <c r="AN983" s="119">
        <v>0</v>
      </c>
      <c r="AO983" s="119">
        <v>1</v>
      </c>
      <c r="AP983" s="119">
        <v>0</v>
      </c>
      <c r="AQ983" s="119">
        <v>0</v>
      </c>
      <c r="AR983" s="119">
        <v>0</v>
      </c>
      <c r="AS983" s="119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119">
        <v>0</v>
      </c>
      <c r="AZ983" s="119">
        <v>0</v>
      </c>
      <c r="BA983" s="119">
        <v>0</v>
      </c>
      <c r="BB983" s="119">
        <v>0</v>
      </c>
      <c r="BC983" s="119">
        <v>0</v>
      </c>
      <c r="BD983" s="119">
        <v>0</v>
      </c>
      <c r="BE983" s="119">
        <v>0</v>
      </c>
      <c r="BF983" s="119">
        <v>0</v>
      </c>
      <c r="BG983" s="119">
        <v>0</v>
      </c>
      <c r="BH983" s="119">
        <v>11.8</v>
      </c>
      <c r="BI983" s="119" t="s">
        <v>55</v>
      </c>
      <c r="BJ983" s="119" t="s">
        <v>55</v>
      </c>
      <c r="BK983" s="119" t="s">
        <v>55</v>
      </c>
      <c r="BL983" s="119">
        <v>0</v>
      </c>
      <c r="BM983" s="119" t="s">
        <v>544</v>
      </c>
    </row>
    <row r="984" spans="1:65" s="119" customFormat="1" ht="11.4" x14ac:dyDescent="0.2">
      <c r="A984" s="119" t="s">
        <v>74</v>
      </c>
      <c r="B984" s="119">
        <v>1</v>
      </c>
      <c r="C984" s="119">
        <v>0</v>
      </c>
      <c r="D984" s="119">
        <v>1</v>
      </c>
      <c r="E984" s="119">
        <v>0</v>
      </c>
      <c r="F984" s="119">
        <v>0</v>
      </c>
      <c r="G984" s="119">
        <v>0</v>
      </c>
      <c r="H984" s="119">
        <v>0</v>
      </c>
      <c r="I984" s="119">
        <v>0</v>
      </c>
      <c r="J984" s="119">
        <v>0</v>
      </c>
      <c r="K984" s="119">
        <v>0</v>
      </c>
      <c r="L984" s="119">
        <v>0</v>
      </c>
      <c r="M984" s="119">
        <v>0</v>
      </c>
      <c r="N984" s="119">
        <v>0</v>
      </c>
      <c r="O984" s="119">
        <v>0</v>
      </c>
      <c r="P984" s="119">
        <v>100</v>
      </c>
      <c r="Q984" s="119">
        <v>0</v>
      </c>
      <c r="R984" s="119">
        <v>0</v>
      </c>
      <c r="S984" s="119">
        <v>0</v>
      </c>
      <c r="T984" s="119">
        <v>0</v>
      </c>
      <c r="U984" s="119">
        <v>0</v>
      </c>
      <c r="V984" s="119">
        <v>0</v>
      </c>
      <c r="W984" s="119">
        <v>0</v>
      </c>
      <c r="X984" s="119">
        <v>0</v>
      </c>
      <c r="Y984" s="119">
        <v>0</v>
      </c>
      <c r="Z984" s="119">
        <v>0</v>
      </c>
      <c r="AA984" s="119" t="s">
        <v>56</v>
      </c>
      <c r="AB984" s="119" t="s">
        <v>592</v>
      </c>
      <c r="AC984" s="119" t="s">
        <v>56</v>
      </c>
      <c r="AD984" s="119" t="s">
        <v>56</v>
      </c>
      <c r="AE984" s="119" t="s">
        <v>56</v>
      </c>
      <c r="AF984" s="119" t="s">
        <v>56</v>
      </c>
      <c r="AG984" s="119" t="s">
        <v>56</v>
      </c>
      <c r="AH984" s="119" t="s">
        <v>56</v>
      </c>
      <c r="AI984" s="119" t="s">
        <v>56</v>
      </c>
      <c r="AJ984" s="119" t="s">
        <v>56</v>
      </c>
      <c r="AK984" s="119" t="s">
        <v>56</v>
      </c>
      <c r="AL984" s="119" t="s">
        <v>56</v>
      </c>
      <c r="AM984" s="119">
        <v>0</v>
      </c>
      <c r="AN984" s="119">
        <v>0</v>
      </c>
      <c r="AO984" s="119">
        <v>1</v>
      </c>
      <c r="AP984" s="119">
        <v>0</v>
      </c>
      <c r="AQ984" s="119">
        <v>0</v>
      </c>
      <c r="AR984" s="119">
        <v>0</v>
      </c>
      <c r="AS984" s="119">
        <v>0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119">
        <v>0</v>
      </c>
      <c r="AZ984" s="119">
        <v>0</v>
      </c>
      <c r="BA984" s="119">
        <v>0</v>
      </c>
      <c r="BB984" s="119">
        <v>0</v>
      </c>
      <c r="BC984" s="119">
        <v>0</v>
      </c>
      <c r="BD984" s="119">
        <v>0</v>
      </c>
      <c r="BE984" s="119">
        <v>0</v>
      </c>
      <c r="BF984" s="119">
        <v>0</v>
      </c>
      <c r="BG984" s="119">
        <v>0</v>
      </c>
      <c r="BH984" s="119">
        <v>11.8</v>
      </c>
      <c r="BI984" s="119" t="s">
        <v>55</v>
      </c>
      <c r="BJ984" s="119" t="s">
        <v>55</v>
      </c>
      <c r="BK984" s="119" t="s">
        <v>55</v>
      </c>
      <c r="BL984" s="119">
        <v>0</v>
      </c>
      <c r="BM984" s="119" t="s">
        <v>545</v>
      </c>
    </row>
    <row r="985" spans="1:65" s="119" customFormat="1" ht="11.4" x14ac:dyDescent="0.2">
      <c r="A985" s="119" t="s">
        <v>75</v>
      </c>
      <c r="B985" s="119">
        <v>0</v>
      </c>
      <c r="C985" s="119">
        <v>0</v>
      </c>
      <c r="D985" s="119">
        <v>0</v>
      </c>
      <c r="E985" s="119">
        <v>0</v>
      </c>
      <c r="F985" s="119">
        <v>0</v>
      </c>
      <c r="G985" s="119">
        <v>0</v>
      </c>
      <c r="H985" s="119">
        <v>0</v>
      </c>
      <c r="I985" s="119">
        <v>0</v>
      </c>
      <c r="J985" s="119">
        <v>0</v>
      </c>
      <c r="K985" s="119">
        <v>0</v>
      </c>
      <c r="L985" s="119">
        <v>0</v>
      </c>
      <c r="M985" s="119">
        <v>0</v>
      </c>
      <c r="N985" s="119">
        <v>0</v>
      </c>
      <c r="O985" s="119" t="s">
        <v>55</v>
      </c>
      <c r="P985" s="119" t="s">
        <v>55</v>
      </c>
      <c r="Q985" s="119" t="s">
        <v>55</v>
      </c>
      <c r="R985" s="119" t="s">
        <v>55</v>
      </c>
      <c r="S985" s="119" t="s">
        <v>55</v>
      </c>
      <c r="T985" s="119" t="s">
        <v>55</v>
      </c>
      <c r="U985" s="119" t="s">
        <v>55</v>
      </c>
      <c r="V985" s="119" t="s">
        <v>55</v>
      </c>
      <c r="W985" s="119" t="s">
        <v>55</v>
      </c>
      <c r="X985" s="119" t="s">
        <v>55</v>
      </c>
      <c r="Y985" s="119" t="s">
        <v>55</v>
      </c>
      <c r="Z985" s="119" t="s">
        <v>55</v>
      </c>
      <c r="AA985" s="119" t="s">
        <v>56</v>
      </c>
      <c r="AB985" s="119" t="s">
        <v>56</v>
      </c>
      <c r="AC985" s="119" t="s">
        <v>56</v>
      </c>
      <c r="AD985" s="119" t="s">
        <v>56</v>
      </c>
      <c r="AE985" s="119" t="s">
        <v>56</v>
      </c>
      <c r="AF985" s="119" t="s">
        <v>56</v>
      </c>
      <c r="AG985" s="119" t="s">
        <v>56</v>
      </c>
      <c r="AH985" s="119" t="s">
        <v>56</v>
      </c>
      <c r="AI985" s="119" t="s">
        <v>56</v>
      </c>
      <c r="AJ985" s="119" t="s">
        <v>56</v>
      </c>
      <c r="AK985" s="119" t="s">
        <v>56</v>
      </c>
      <c r="AL985" s="119" t="s">
        <v>56</v>
      </c>
      <c r="AM985" s="119">
        <v>0</v>
      </c>
      <c r="AN985" s="119">
        <v>0</v>
      </c>
      <c r="AO985" s="119">
        <v>0</v>
      </c>
      <c r="AP985" s="119">
        <v>0</v>
      </c>
      <c r="AQ985" s="119">
        <v>0</v>
      </c>
      <c r="AR985" s="119">
        <v>0</v>
      </c>
      <c r="AS985" s="119">
        <v>0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119">
        <v>0</v>
      </c>
      <c r="AZ985" s="119">
        <v>0</v>
      </c>
      <c r="BA985" s="119">
        <v>0</v>
      </c>
      <c r="BB985" s="119">
        <v>0</v>
      </c>
      <c r="BC985" s="119">
        <v>0</v>
      </c>
      <c r="BD985" s="119">
        <v>0</v>
      </c>
      <c r="BE985" s="119">
        <v>0</v>
      </c>
      <c r="BF985" s="119">
        <v>0</v>
      </c>
      <c r="BG985" s="119">
        <v>0</v>
      </c>
      <c r="BH985" s="119" t="s">
        <v>55</v>
      </c>
      <c r="BI985" s="119" t="s">
        <v>55</v>
      </c>
      <c r="BJ985" s="119" t="s">
        <v>55</v>
      </c>
      <c r="BK985" s="119" t="s">
        <v>55</v>
      </c>
      <c r="BL985" s="119">
        <v>0</v>
      </c>
      <c r="BM985" s="119" t="s">
        <v>544</v>
      </c>
    </row>
    <row r="986" spans="1:65" s="119" customFormat="1" ht="11.4" x14ac:dyDescent="0.2">
      <c r="A986" s="119" t="s">
        <v>75</v>
      </c>
      <c r="B986" s="119">
        <v>0</v>
      </c>
      <c r="C986" s="119">
        <v>0</v>
      </c>
      <c r="D986" s="119">
        <v>0</v>
      </c>
      <c r="E986" s="119">
        <v>0</v>
      </c>
      <c r="F986" s="119">
        <v>0</v>
      </c>
      <c r="G986" s="119">
        <v>0</v>
      </c>
      <c r="H986" s="119">
        <v>0</v>
      </c>
      <c r="I986" s="119">
        <v>0</v>
      </c>
      <c r="J986" s="119">
        <v>0</v>
      </c>
      <c r="K986" s="119">
        <v>0</v>
      </c>
      <c r="L986" s="119">
        <v>0</v>
      </c>
      <c r="M986" s="119">
        <v>0</v>
      </c>
      <c r="N986" s="119">
        <v>0</v>
      </c>
      <c r="O986" s="119" t="s">
        <v>55</v>
      </c>
      <c r="P986" s="119" t="s">
        <v>55</v>
      </c>
      <c r="Q986" s="119" t="s">
        <v>55</v>
      </c>
      <c r="R986" s="119" t="s">
        <v>55</v>
      </c>
      <c r="S986" s="119" t="s">
        <v>55</v>
      </c>
      <c r="T986" s="119" t="s">
        <v>55</v>
      </c>
      <c r="U986" s="119" t="s">
        <v>55</v>
      </c>
      <c r="V986" s="119" t="s">
        <v>55</v>
      </c>
      <c r="W986" s="119" t="s">
        <v>55</v>
      </c>
      <c r="X986" s="119" t="s">
        <v>55</v>
      </c>
      <c r="Y986" s="119" t="s">
        <v>55</v>
      </c>
      <c r="Z986" s="119" t="s">
        <v>55</v>
      </c>
      <c r="AA986" s="119" t="s">
        <v>56</v>
      </c>
      <c r="AB986" s="119" t="s">
        <v>56</v>
      </c>
      <c r="AC986" s="119" t="s">
        <v>56</v>
      </c>
      <c r="AD986" s="119" t="s">
        <v>56</v>
      </c>
      <c r="AE986" s="119" t="s">
        <v>56</v>
      </c>
      <c r="AF986" s="119" t="s">
        <v>56</v>
      </c>
      <c r="AG986" s="119" t="s">
        <v>56</v>
      </c>
      <c r="AH986" s="119" t="s">
        <v>56</v>
      </c>
      <c r="AI986" s="119" t="s">
        <v>56</v>
      </c>
      <c r="AJ986" s="119" t="s">
        <v>56</v>
      </c>
      <c r="AK986" s="119" t="s">
        <v>56</v>
      </c>
      <c r="AL986" s="119" t="s">
        <v>56</v>
      </c>
      <c r="AM986" s="119">
        <v>0</v>
      </c>
      <c r="AN986" s="119">
        <v>0</v>
      </c>
      <c r="AO986" s="119">
        <v>0</v>
      </c>
      <c r="AP986" s="119">
        <v>0</v>
      </c>
      <c r="AQ986" s="119">
        <v>0</v>
      </c>
      <c r="AR986" s="119">
        <v>0</v>
      </c>
      <c r="AS986" s="119">
        <v>0</v>
      </c>
      <c r="AT986" s="119">
        <v>0</v>
      </c>
      <c r="AU986" s="119">
        <v>0</v>
      </c>
      <c r="AV986" s="119">
        <v>0</v>
      </c>
      <c r="AW986" s="119">
        <v>0</v>
      </c>
      <c r="AX986" s="119">
        <v>0</v>
      </c>
      <c r="AY986" s="119">
        <v>0</v>
      </c>
      <c r="AZ986" s="119">
        <v>0</v>
      </c>
      <c r="BA986" s="119">
        <v>0</v>
      </c>
      <c r="BB986" s="119">
        <v>0</v>
      </c>
      <c r="BC986" s="119">
        <v>0</v>
      </c>
      <c r="BD986" s="119">
        <v>0</v>
      </c>
      <c r="BE986" s="119">
        <v>0</v>
      </c>
      <c r="BF986" s="119">
        <v>0</v>
      </c>
      <c r="BG986" s="119">
        <v>0</v>
      </c>
      <c r="BH986" s="119" t="s">
        <v>55</v>
      </c>
      <c r="BI986" s="119" t="s">
        <v>55</v>
      </c>
      <c r="BJ986" s="119" t="s">
        <v>55</v>
      </c>
      <c r="BK986" s="119" t="s">
        <v>55</v>
      </c>
      <c r="BL986" s="119">
        <v>0</v>
      </c>
      <c r="BM986" s="119" t="s">
        <v>545</v>
      </c>
    </row>
    <row r="987" spans="1:65" s="119" customFormat="1" ht="11.4" x14ac:dyDescent="0.2">
      <c r="A987" s="119" t="s">
        <v>76</v>
      </c>
      <c r="B987" s="119">
        <v>0</v>
      </c>
      <c r="C987" s="119">
        <v>0</v>
      </c>
      <c r="D987" s="119">
        <v>0</v>
      </c>
      <c r="E987" s="119">
        <v>0</v>
      </c>
      <c r="F987" s="119">
        <v>0</v>
      </c>
      <c r="G987" s="119">
        <v>0</v>
      </c>
      <c r="H987" s="119">
        <v>0</v>
      </c>
      <c r="I987" s="119">
        <v>0</v>
      </c>
      <c r="J987" s="119">
        <v>0</v>
      </c>
      <c r="K987" s="119">
        <v>0</v>
      </c>
      <c r="L987" s="119">
        <v>0</v>
      </c>
      <c r="M987" s="119">
        <v>0</v>
      </c>
      <c r="N987" s="119">
        <v>0</v>
      </c>
      <c r="O987" s="119" t="s">
        <v>55</v>
      </c>
      <c r="P987" s="119" t="s">
        <v>55</v>
      </c>
      <c r="Q987" s="119" t="s">
        <v>55</v>
      </c>
      <c r="R987" s="119" t="s">
        <v>55</v>
      </c>
      <c r="S987" s="119" t="s">
        <v>55</v>
      </c>
      <c r="T987" s="119" t="s">
        <v>55</v>
      </c>
      <c r="U987" s="119" t="s">
        <v>55</v>
      </c>
      <c r="V987" s="119" t="s">
        <v>55</v>
      </c>
      <c r="W987" s="119" t="s">
        <v>55</v>
      </c>
      <c r="X987" s="119" t="s">
        <v>55</v>
      </c>
      <c r="Y987" s="119" t="s">
        <v>55</v>
      </c>
      <c r="Z987" s="119" t="s">
        <v>55</v>
      </c>
      <c r="AA987" s="119" t="s">
        <v>56</v>
      </c>
      <c r="AB987" s="119" t="s">
        <v>56</v>
      </c>
      <c r="AC987" s="119" t="s">
        <v>56</v>
      </c>
      <c r="AD987" s="119" t="s">
        <v>56</v>
      </c>
      <c r="AE987" s="119" t="s">
        <v>56</v>
      </c>
      <c r="AF987" s="119" t="s">
        <v>56</v>
      </c>
      <c r="AG987" s="119" t="s">
        <v>56</v>
      </c>
      <c r="AH987" s="119" t="s">
        <v>56</v>
      </c>
      <c r="AI987" s="119" t="s">
        <v>56</v>
      </c>
      <c r="AJ987" s="119" t="s">
        <v>56</v>
      </c>
      <c r="AK987" s="119" t="s">
        <v>56</v>
      </c>
      <c r="AL987" s="119" t="s">
        <v>56</v>
      </c>
      <c r="AM987" s="119">
        <v>0</v>
      </c>
      <c r="AN987" s="119">
        <v>0</v>
      </c>
      <c r="AO987" s="119">
        <v>0</v>
      </c>
      <c r="AP987" s="119">
        <v>0</v>
      </c>
      <c r="AQ987" s="119">
        <v>0</v>
      </c>
      <c r="AR987" s="119">
        <v>0</v>
      </c>
      <c r="AS987" s="119">
        <v>0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119">
        <v>0</v>
      </c>
      <c r="AZ987" s="119">
        <v>0</v>
      </c>
      <c r="BA987" s="119">
        <v>0</v>
      </c>
      <c r="BB987" s="119">
        <v>0</v>
      </c>
      <c r="BC987" s="119">
        <v>0</v>
      </c>
      <c r="BD987" s="119">
        <v>0</v>
      </c>
      <c r="BE987" s="119">
        <v>0</v>
      </c>
      <c r="BF987" s="119">
        <v>0</v>
      </c>
      <c r="BG987" s="119">
        <v>0</v>
      </c>
      <c r="BH987" s="119" t="s">
        <v>55</v>
      </c>
      <c r="BI987" s="119" t="s">
        <v>55</v>
      </c>
      <c r="BJ987" s="119" t="s">
        <v>55</v>
      </c>
      <c r="BK987" s="119" t="s">
        <v>55</v>
      </c>
      <c r="BL987" s="119">
        <v>0</v>
      </c>
      <c r="BM987" s="119" t="s">
        <v>544</v>
      </c>
    </row>
    <row r="988" spans="1:65" s="119" customFormat="1" ht="11.4" x14ac:dyDescent="0.2">
      <c r="A988" s="119" t="s">
        <v>76</v>
      </c>
      <c r="B988" s="119">
        <v>0</v>
      </c>
      <c r="C988" s="119">
        <v>0</v>
      </c>
      <c r="D988" s="119">
        <v>0</v>
      </c>
      <c r="E988" s="119">
        <v>0</v>
      </c>
      <c r="F988" s="119">
        <v>0</v>
      </c>
      <c r="G988" s="119">
        <v>0</v>
      </c>
      <c r="H988" s="119">
        <v>0</v>
      </c>
      <c r="I988" s="119">
        <v>0</v>
      </c>
      <c r="J988" s="119">
        <v>0</v>
      </c>
      <c r="K988" s="119">
        <v>0</v>
      </c>
      <c r="L988" s="119">
        <v>0</v>
      </c>
      <c r="M988" s="119">
        <v>0</v>
      </c>
      <c r="N988" s="119">
        <v>0</v>
      </c>
      <c r="O988" s="119" t="s">
        <v>55</v>
      </c>
      <c r="P988" s="119" t="s">
        <v>55</v>
      </c>
      <c r="Q988" s="119" t="s">
        <v>55</v>
      </c>
      <c r="R988" s="119" t="s">
        <v>55</v>
      </c>
      <c r="S988" s="119" t="s">
        <v>55</v>
      </c>
      <c r="T988" s="119" t="s">
        <v>55</v>
      </c>
      <c r="U988" s="119" t="s">
        <v>55</v>
      </c>
      <c r="V988" s="119" t="s">
        <v>55</v>
      </c>
      <c r="W988" s="119" t="s">
        <v>55</v>
      </c>
      <c r="X988" s="119" t="s">
        <v>55</v>
      </c>
      <c r="Y988" s="119" t="s">
        <v>55</v>
      </c>
      <c r="Z988" s="119" t="s">
        <v>55</v>
      </c>
      <c r="AA988" s="119" t="s">
        <v>56</v>
      </c>
      <c r="AB988" s="119" t="s">
        <v>56</v>
      </c>
      <c r="AC988" s="119" t="s">
        <v>56</v>
      </c>
      <c r="AD988" s="119" t="s">
        <v>56</v>
      </c>
      <c r="AE988" s="119" t="s">
        <v>56</v>
      </c>
      <c r="AF988" s="119" t="s">
        <v>56</v>
      </c>
      <c r="AG988" s="119" t="s">
        <v>56</v>
      </c>
      <c r="AH988" s="119" t="s">
        <v>56</v>
      </c>
      <c r="AI988" s="119" t="s">
        <v>56</v>
      </c>
      <c r="AJ988" s="119" t="s">
        <v>56</v>
      </c>
      <c r="AK988" s="119" t="s">
        <v>56</v>
      </c>
      <c r="AL988" s="119" t="s">
        <v>56</v>
      </c>
      <c r="AM988" s="119">
        <v>0</v>
      </c>
      <c r="AN988" s="119">
        <v>0</v>
      </c>
      <c r="AO988" s="119">
        <v>0</v>
      </c>
      <c r="AP988" s="119">
        <v>0</v>
      </c>
      <c r="AQ988" s="119">
        <v>0</v>
      </c>
      <c r="AR988" s="119">
        <v>0</v>
      </c>
      <c r="AS988" s="119">
        <v>0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119">
        <v>0</v>
      </c>
      <c r="AZ988" s="119">
        <v>0</v>
      </c>
      <c r="BA988" s="119">
        <v>0</v>
      </c>
      <c r="BB988" s="119">
        <v>0</v>
      </c>
      <c r="BC988" s="119">
        <v>0</v>
      </c>
      <c r="BD988" s="119">
        <v>0</v>
      </c>
      <c r="BE988" s="119">
        <v>0</v>
      </c>
      <c r="BF988" s="119">
        <v>0</v>
      </c>
      <c r="BG988" s="119">
        <v>0</v>
      </c>
      <c r="BH988" s="119" t="s">
        <v>55</v>
      </c>
      <c r="BI988" s="119" t="s">
        <v>55</v>
      </c>
      <c r="BJ988" s="119" t="s">
        <v>55</v>
      </c>
      <c r="BK988" s="119" t="s">
        <v>55</v>
      </c>
      <c r="BL988" s="119">
        <v>0</v>
      </c>
      <c r="BM988" s="119" t="s">
        <v>545</v>
      </c>
    </row>
    <row r="989" spans="1:65" s="119" customFormat="1" ht="11.4" x14ac:dyDescent="0.2">
      <c r="A989" s="119" t="s">
        <v>77</v>
      </c>
      <c r="B989" s="119">
        <v>0</v>
      </c>
      <c r="C989" s="119">
        <v>0</v>
      </c>
      <c r="D989" s="119">
        <v>0</v>
      </c>
      <c r="E989" s="119">
        <v>0</v>
      </c>
      <c r="F989" s="119">
        <v>0</v>
      </c>
      <c r="G989" s="119">
        <v>0</v>
      </c>
      <c r="H989" s="119">
        <v>0</v>
      </c>
      <c r="I989" s="119">
        <v>0</v>
      </c>
      <c r="J989" s="119">
        <v>0</v>
      </c>
      <c r="K989" s="119">
        <v>0</v>
      </c>
      <c r="L989" s="119">
        <v>0</v>
      </c>
      <c r="M989" s="119">
        <v>0</v>
      </c>
      <c r="N989" s="119">
        <v>0</v>
      </c>
      <c r="O989" s="119" t="s">
        <v>55</v>
      </c>
      <c r="P989" s="119" t="s">
        <v>55</v>
      </c>
      <c r="Q989" s="119" t="s">
        <v>55</v>
      </c>
      <c r="R989" s="119" t="s">
        <v>55</v>
      </c>
      <c r="S989" s="119" t="s">
        <v>55</v>
      </c>
      <c r="T989" s="119" t="s">
        <v>55</v>
      </c>
      <c r="U989" s="119" t="s">
        <v>55</v>
      </c>
      <c r="V989" s="119" t="s">
        <v>55</v>
      </c>
      <c r="W989" s="119" t="s">
        <v>55</v>
      </c>
      <c r="X989" s="119" t="s">
        <v>55</v>
      </c>
      <c r="Y989" s="119" t="s">
        <v>55</v>
      </c>
      <c r="Z989" s="119" t="s">
        <v>55</v>
      </c>
      <c r="AA989" s="119" t="s">
        <v>56</v>
      </c>
      <c r="AB989" s="119" t="s">
        <v>56</v>
      </c>
      <c r="AC989" s="119" t="s">
        <v>56</v>
      </c>
      <c r="AD989" s="119" t="s">
        <v>56</v>
      </c>
      <c r="AE989" s="119" t="s">
        <v>56</v>
      </c>
      <c r="AF989" s="119" t="s">
        <v>56</v>
      </c>
      <c r="AG989" s="119" t="s">
        <v>56</v>
      </c>
      <c r="AH989" s="119" t="s">
        <v>56</v>
      </c>
      <c r="AI989" s="119" t="s">
        <v>56</v>
      </c>
      <c r="AJ989" s="119" t="s">
        <v>56</v>
      </c>
      <c r="AK989" s="119" t="s">
        <v>56</v>
      </c>
      <c r="AL989" s="119" t="s">
        <v>56</v>
      </c>
      <c r="AM989" s="119">
        <v>0</v>
      </c>
      <c r="AN989" s="119">
        <v>0</v>
      </c>
      <c r="AO989" s="119">
        <v>0</v>
      </c>
      <c r="AP989" s="119">
        <v>0</v>
      </c>
      <c r="AQ989" s="119">
        <v>0</v>
      </c>
      <c r="AR989" s="119">
        <v>0</v>
      </c>
      <c r="AS989" s="119">
        <v>0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119">
        <v>0</v>
      </c>
      <c r="AZ989" s="119">
        <v>0</v>
      </c>
      <c r="BA989" s="119">
        <v>0</v>
      </c>
      <c r="BB989" s="119">
        <v>0</v>
      </c>
      <c r="BC989" s="119">
        <v>0</v>
      </c>
      <c r="BD989" s="119">
        <v>0</v>
      </c>
      <c r="BE989" s="119">
        <v>0</v>
      </c>
      <c r="BF989" s="119">
        <v>0</v>
      </c>
      <c r="BG989" s="119">
        <v>0</v>
      </c>
      <c r="BH989" s="119" t="s">
        <v>55</v>
      </c>
      <c r="BI989" s="119" t="s">
        <v>55</v>
      </c>
      <c r="BJ989" s="119" t="s">
        <v>55</v>
      </c>
      <c r="BK989" s="119" t="s">
        <v>55</v>
      </c>
      <c r="BL989" s="119">
        <v>0</v>
      </c>
      <c r="BM989" s="119" t="s">
        <v>544</v>
      </c>
    </row>
    <row r="990" spans="1:65" s="119" customFormat="1" ht="11.4" x14ac:dyDescent="0.2">
      <c r="A990" s="119" t="s">
        <v>77</v>
      </c>
      <c r="B990" s="119">
        <v>0</v>
      </c>
      <c r="C990" s="119">
        <v>0</v>
      </c>
      <c r="D990" s="119">
        <v>0</v>
      </c>
      <c r="E990" s="119">
        <v>0</v>
      </c>
      <c r="F990" s="119">
        <v>0</v>
      </c>
      <c r="G990" s="119">
        <v>0</v>
      </c>
      <c r="H990" s="119">
        <v>0</v>
      </c>
      <c r="I990" s="119">
        <v>0</v>
      </c>
      <c r="J990" s="119">
        <v>0</v>
      </c>
      <c r="K990" s="119">
        <v>0</v>
      </c>
      <c r="L990" s="119">
        <v>0</v>
      </c>
      <c r="M990" s="119">
        <v>0</v>
      </c>
      <c r="N990" s="119">
        <v>0</v>
      </c>
      <c r="O990" s="119" t="s">
        <v>55</v>
      </c>
      <c r="P990" s="119" t="s">
        <v>55</v>
      </c>
      <c r="Q990" s="119" t="s">
        <v>55</v>
      </c>
      <c r="R990" s="119" t="s">
        <v>55</v>
      </c>
      <c r="S990" s="119" t="s">
        <v>55</v>
      </c>
      <c r="T990" s="119" t="s">
        <v>55</v>
      </c>
      <c r="U990" s="119" t="s">
        <v>55</v>
      </c>
      <c r="V990" s="119" t="s">
        <v>55</v>
      </c>
      <c r="W990" s="119" t="s">
        <v>55</v>
      </c>
      <c r="X990" s="119" t="s">
        <v>55</v>
      </c>
      <c r="Y990" s="119" t="s">
        <v>55</v>
      </c>
      <c r="Z990" s="119" t="s">
        <v>55</v>
      </c>
      <c r="AA990" s="119" t="s">
        <v>56</v>
      </c>
      <c r="AB990" s="119" t="s">
        <v>56</v>
      </c>
      <c r="AC990" s="119" t="s">
        <v>56</v>
      </c>
      <c r="AD990" s="119" t="s">
        <v>56</v>
      </c>
      <c r="AE990" s="119" t="s">
        <v>56</v>
      </c>
      <c r="AF990" s="119" t="s">
        <v>56</v>
      </c>
      <c r="AG990" s="119" t="s">
        <v>56</v>
      </c>
      <c r="AH990" s="119" t="s">
        <v>56</v>
      </c>
      <c r="AI990" s="119" t="s">
        <v>56</v>
      </c>
      <c r="AJ990" s="119" t="s">
        <v>56</v>
      </c>
      <c r="AK990" s="119" t="s">
        <v>56</v>
      </c>
      <c r="AL990" s="119" t="s">
        <v>56</v>
      </c>
      <c r="AM990" s="119">
        <v>0</v>
      </c>
      <c r="AN990" s="119">
        <v>0</v>
      </c>
      <c r="AO990" s="119">
        <v>0</v>
      </c>
      <c r="AP990" s="119">
        <v>0</v>
      </c>
      <c r="AQ990" s="119">
        <v>0</v>
      </c>
      <c r="AR990" s="119">
        <v>0</v>
      </c>
      <c r="AS990" s="119">
        <v>0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119">
        <v>0</v>
      </c>
      <c r="AZ990" s="119">
        <v>0</v>
      </c>
      <c r="BA990" s="119">
        <v>0</v>
      </c>
      <c r="BB990" s="119">
        <v>0</v>
      </c>
      <c r="BC990" s="119">
        <v>0</v>
      </c>
      <c r="BD990" s="119">
        <v>0</v>
      </c>
      <c r="BE990" s="119">
        <v>0</v>
      </c>
      <c r="BF990" s="119">
        <v>0</v>
      </c>
      <c r="BG990" s="119">
        <v>0</v>
      </c>
      <c r="BH990" s="119" t="s">
        <v>55</v>
      </c>
      <c r="BI990" s="119" t="s">
        <v>55</v>
      </c>
      <c r="BJ990" s="119" t="s">
        <v>55</v>
      </c>
      <c r="BK990" s="119" t="s">
        <v>55</v>
      </c>
      <c r="BL990" s="119">
        <v>0</v>
      </c>
      <c r="BM990" s="119" t="s">
        <v>545</v>
      </c>
    </row>
    <row r="991" spans="1:65" s="119" customFormat="1" ht="11.4" x14ac:dyDescent="0.2">
      <c r="A991" s="119" t="s">
        <v>78</v>
      </c>
      <c r="B991" s="119">
        <v>0</v>
      </c>
      <c r="C991" s="119">
        <v>0</v>
      </c>
      <c r="D991" s="119">
        <v>0</v>
      </c>
      <c r="E991" s="119">
        <v>0</v>
      </c>
      <c r="F991" s="119">
        <v>0</v>
      </c>
      <c r="G991" s="119">
        <v>0</v>
      </c>
      <c r="H991" s="119">
        <v>0</v>
      </c>
      <c r="I991" s="119">
        <v>0</v>
      </c>
      <c r="J991" s="119">
        <v>0</v>
      </c>
      <c r="K991" s="119">
        <v>0</v>
      </c>
      <c r="L991" s="119">
        <v>0</v>
      </c>
      <c r="M991" s="119">
        <v>0</v>
      </c>
      <c r="N991" s="119">
        <v>0</v>
      </c>
      <c r="O991" s="119" t="s">
        <v>55</v>
      </c>
      <c r="P991" s="119" t="s">
        <v>55</v>
      </c>
      <c r="Q991" s="119" t="s">
        <v>55</v>
      </c>
      <c r="R991" s="119" t="s">
        <v>55</v>
      </c>
      <c r="S991" s="119" t="s">
        <v>55</v>
      </c>
      <c r="T991" s="119" t="s">
        <v>55</v>
      </c>
      <c r="U991" s="119" t="s">
        <v>55</v>
      </c>
      <c r="V991" s="119" t="s">
        <v>55</v>
      </c>
      <c r="W991" s="119" t="s">
        <v>55</v>
      </c>
      <c r="X991" s="119" t="s">
        <v>55</v>
      </c>
      <c r="Y991" s="119" t="s">
        <v>55</v>
      </c>
      <c r="Z991" s="119" t="s">
        <v>55</v>
      </c>
      <c r="AA991" s="119" t="s">
        <v>56</v>
      </c>
      <c r="AB991" s="119" t="s">
        <v>56</v>
      </c>
      <c r="AC991" s="119" t="s">
        <v>56</v>
      </c>
      <c r="AD991" s="119" t="s">
        <v>56</v>
      </c>
      <c r="AE991" s="119" t="s">
        <v>56</v>
      </c>
      <c r="AF991" s="119" t="s">
        <v>56</v>
      </c>
      <c r="AG991" s="119" t="s">
        <v>56</v>
      </c>
      <c r="AH991" s="119" t="s">
        <v>56</v>
      </c>
      <c r="AI991" s="119" t="s">
        <v>56</v>
      </c>
      <c r="AJ991" s="119" t="s">
        <v>56</v>
      </c>
      <c r="AK991" s="119" t="s">
        <v>56</v>
      </c>
      <c r="AL991" s="119" t="s">
        <v>56</v>
      </c>
      <c r="AM991" s="119">
        <v>0</v>
      </c>
      <c r="AN991" s="119">
        <v>0</v>
      </c>
      <c r="AO991" s="119">
        <v>0</v>
      </c>
      <c r="AP991" s="119">
        <v>0</v>
      </c>
      <c r="AQ991" s="119">
        <v>0</v>
      </c>
      <c r="AR991" s="119">
        <v>0</v>
      </c>
      <c r="AS991" s="119">
        <v>0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119">
        <v>0</v>
      </c>
      <c r="AZ991" s="119">
        <v>0</v>
      </c>
      <c r="BA991" s="119">
        <v>0</v>
      </c>
      <c r="BB991" s="119">
        <v>0</v>
      </c>
      <c r="BC991" s="119">
        <v>0</v>
      </c>
      <c r="BD991" s="119">
        <v>0</v>
      </c>
      <c r="BE991" s="119">
        <v>0</v>
      </c>
      <c r="BF991" s="119">
        <v>0</v>
      </c>
      <c r="BG991" s="119">
        <v>0</v>
      </c>
      <c r="BH991" s="119" t="s">
        <v>55</v>
      </c>
      <c r="BI991" s="119" t="s">
        <v>55</v>
      </c>
      <c r="BJ991" s="119" t="s">
        <v>55</v>
      </c>
      <c r="BK991" s="119" t="s">
        <v>55</v>
      </c>
      <c r="BL991" s="119">
        <v>0</v>
      </c>
      <c r="BM991" s="119" t="s">
        <v>544</v>
      </c>
    </row>
    <row r="992" spans="1:65" s="119" customFormat="1" ht="11.4" x14ac:dyDescent="0.2">
      <c r="A992" s="119" t="s">
        <v>78</v>
      </c>
      <c r="B992" s="119">
        <v>0</v>
      </c>
      <c r="C992" s="119">
        <v>0</v>
      </c>
      <c r="D992" s="119">
        <v>0</v>
      </c>
      <c r="E992" s="119">
        <v>0</v>
      </c>
      <c r="F992" s="119">
        <v>0</v>
      </c>
      <c r="G992" s="119">
        <v>0</v>
      </c>
      <c r="H992" s="119">
        <v>0</v>
      </c>
      <c r="I992" s="119">
        <v>0</v>
      </c>
      <c r="J992" s="119">
        <v>0</v>
      </c>
      <c r="K992" s="119">
        <v>0</v>
      </c>
      <c r="L992" s="119">
        <v>0</v>
      </c>
      <c r="M992" s="119">
        <v>0</v>
      </c>
      <c r="N992" s="119">
        <v>0</v>
      </c>
      <c r="O992" s="119" t="s">
        <v>55</v>
      </c>
      <c r="P992" s="119" t="s">
        <v>55</v>
      </c>
      <c r="Q992" s="119" t="s">
        <v>55</v>
      </c>
      <c r="R992" s="119" t="s">
        <v>55</v>
      </c>
      <c r="S992" s="119" t="s">
        <v>55</v>
      </c>
      <c r="T992" s="119" t="s">
        <v>55</v>
      </c>
      <c r="U992" s="119" t="s">
        <v>55</v>
      </c>
      <c r="V992" s="119" t="s">
        <v>55</v>
      </c>
      <c r="W992" s="119" t="s">
        <v>55</v>
      </c>
      <c r="X992" s="119" t="s">
        <v>55</v>
      </c>
      <c r="Y992" s="119" t="s">
        <v>55</v>
      </c>
      <c r="Z992" s="119" t="s">
        <v>55</v>
      </c>
      <c r="AA992" s="119" t="s">
        <v>56</v>
      </c>
      <c r="AB992" s="119" t="s">
        <v>56</v>
      </c>
      <c r="AC992" s="119" t="s">
        <v>56</v>
      </c>
      <c r="AD992" s="119" t="s">
        <v>56</v>
      </c>
      <c r="AE992" s="119" t="s">
        <v>56</v>
      </c>
      <c r="AF992" s="119" t="s">
        <v>56</v>
      </c>
      <c r="AG992" s="119" t="s">
        <v>56</v>
      </c>
      <c r="AH992" s="119" t="s">
        <v>56</v>
      </c>
      <c r="AI992" s="119" t="s">
        <v>56</v>
      </c>
      <c r="AJ992" s="119" t="s">
        <v>56</v>
      </c>
      <c r="AK992" s="119" t="s">
        <v>56</v>
      </c>
      <c r="AL992" s="119" t="s">
        <v>56</v>
      </c>
      <c r="AM992" s="119">
        <v>0</v>
      </c>
      <c r="AN992" s="119">
        <v>0</v>
      </c>
      <c r="AO992" s="119">
        <v>0</v>
      </c>
      <c r="AP992" s="119">
        <v>0</v>
      </c>
      <c r="AQ992" s="119">
        <v>0</v>
      </c>
      <c r="AR992" s="119">
        <v>0</v>
      </c>
      <c r="AS992" s="119">
        <v>0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119">
        <v>0</v>
      </c>
      <c r="AZ992" s="119">
        <v>0</v>
      </c>
      <c r="BA992" s="119">
        <v>0</v>
      </c>
      <c r="BB992" s="119">
        <v>0</v>
      </c>
      <c r="BC992" s="119">
        <v>0</v>
      </c>
      <c r="BD992" s="119">
        <v>0</v>
      </c>
      <c r="BE992" s="119">
        <v>0</v>
      </c>
      <c r="BF992" s="119">
        <v>0</v>
      </c>
      <c r="BG992" s="119">
        <v>0</v>
      </c>
      <c r="BH992" s="119" t="s">
        <v>55</v>
      </c>
      <c r="BI992" s="119" t="s">
        <v>55</v>
      </c>
      <c r="BJ992" s="119" t="s">
        <v>55</v>
      </c>
      <c r="BK992" s="119" t="s">
        <v>55</v>
      </c>
      <c r="BL992" s="119">
        <v>0</v>
      </c>
      <c r="BM992" s="119" t="s">
        <v>545</v>
      </c>
    </row>
    <row r="993" spans="1:65" s="119" customFormat="1" ht="11.4" x14ac:dyDescent="0.2">
      <c r="A993" s="119" t="s">
        <v>80</v>
      </c>
      <c r="B993" s="119">
        <v>0</v>
      </c>
      <c r="C993" s="119">
        <v>0</v>
      </c>
      <c r="D993" s="119">
        <v>0</v>
      </c>
      <c r="E993" s="119">
        <v>0</v>
      </c>
      <c r="F993" s="119">
        <v>0</v>
      </c>
      <c r="G993" s="119">
        <v>0</v>
      </c>
      <c r="H993" s="119">
        <v>0</v>
      </c>
      <c r="I993" s="119">
        <v>0</v>
      </c>
      <c r="J993" s="119">
        <v>0</v>
      </c>
      <c r="K993" s="119">
        <v>0</v>
      </c>
      <c r="L993" s="119">
        <v>0</v>
      </c>
      <c r="M993" s="119">
        <v>0</v>
      </c>
      <c r="N993" s="119">
        <v>0</v>
      </c>
      <c r="O993" s="119" t="s">
        <v>55</v>
      </c>
      <c r="P993" s="119" t="s">
        <v>55</v>
      </c>
      <c r="Q993" s="119" t="s">
        <v>55</v>
      </c>
      <c r="R993" s="119" t="s">
        <v>55</v>
      </c>
      <c r="S993" s="119" t="s">
        <v>55</v>
      </c>
      <c r="T993" s="119" t="s">
        <v>55</v>
      </c>
      <c r="U993" s="119" t="s">
        <v>55</v>
      </c>
      <c r="V993" s="119" t="s">
        <v>55</v>
      </c>
      <c r="W993" s="119" t="s">
        <v>55</v>
      </c>
      <c r="X993" s="119" t="s">
        <v>55</v>
      </c>
      <c r="Y993" s="119" t="s">
        <v>55</v>
      </c>
      <c r="Z993" s="119" t="s">
        <v>55</v>
      </c>
      <c r="AA993" s="119" t="s">
        <v>56</v>
      </c>
      <c r="AB993" s="119" t="s">
        <v>56</v>
      </c>
      <c r="AC993" s="119" t="s">
        <v>56</v>
      </c>
      <c r="AD993" s="119" t="s">
        <v>56</v>
      </c>
      <c r="AE993" s="119" t="s">
        <v>56</v>
      </c>
      <c r="AF993" s="119" t="s">
        <v>56</v>
      </c>
      <c r="AG993" s="119" t="s">
        <v>56</v>
      </c>
      <c r="AH993" s="119" t="s">
        <v>56</v>
      </c>
      <c r="AI993" s="119" t="s">
        <v>56</v>
      </c>
      <c r="AJ993" s="119" t="s">
        <v>56</v>
      </c>
      <c r="AK993" s="119" t="s">
        <v>56</v>
      </c>
      <c r="AL993" s="119" t="s">
        <v>56</v>
      </c>
      <c r="AM993" s="119">
        <v>0</v>
      </c>
      <c r="AN993" s="119">
        <v>0</v>
      </c>
      <c r="AO993" s="119">
        <v>0</v>
      </c>
      <c r="AP993" s="119">
        <v>0</v>
      </c>
      <c r="AQ993" s="119">
        <v>0</v>
      </c>
      <c r="AR993" s="119">
        <v>0</v>
      </c>
      <c r="AS993" s="119">
        <v>0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119">
        <v>0</v>
      </c>
      <c r="AZ993" s="119">
        <v>0</v>
      </c>
      <c r="BA993" s="119">
        <v>0</v>
      </c>
      <c r="BB993" s="119">
        <v>0</v>
      </c>
      <c r="BC993" s="119">
        <v>0</v>
      </c>
      <c r="BD993" s="119">
        <v>0</v>
      </c>
      <c r="BE993" s="119">
        <v>0</v>
      </c>
      <c r="BF993" s="119">
        <v>0</v>
      </c>
      <c r="BG993" s="119">
        <v>0</v>
      </c>
      <c r="BH993" s="119" t="s">
        <v>55</v>
      </c>
      <c r="BI993" s="119" t="s">
        <v>55</v>
      </c>
      <c r="BJ993" s="119" t="s">
        <v>55</v>
      </c>
      <c r="BK993" s="119" t="s">
        <v>55</v>
      </c>
      <c r="BL993" s="119">
        <v>0</v>
      </c>
      <c r="BM993" s="119" t="s">
        <v>544</v>
      </c>
    </row>
    <row r="994" spans="1:65" s="119" customFormat="1" ht="11.4" x14ac:dyDescent="0.2">
      <c r="A994" s="119" t="s">
        <v>80</v>
      </c>
      <c r="B994" s="119">
        <v>1</v>
      </c>
      <c r="C994" s="119">
        <v>0</v>
      </c>
      <c r="D994" s="119">
        <v>0</v>
      </c>
      <c r="E994" s="119">
        <v>0</v>
      </c>
      <c r="F994" s="119">
        <v>1</v>
      </c>
      <c r="G994" s="119">
        <v>0</v>
      </c>
      <c r="H994" s="119">
        <v>0</v>
      </c>
      <c r="I994" s="119">
        <v>0</v>
      </c>
      <c r="J994" s="119">
        <v>0</v>
      </c>
      <c r="K994" s="119">
        <v>0</v>
      </c>
      <c r="L994" s="119">
        <v>0</v>
      </c>
      <c r="M994" s="119">
        <v>0</v>
      </c>
      <c r="N994" s="119">
        <v>0</v>
      </c>
      <c r="O994" s="119">
        <v>0</v>
      </c>
      <c r="P994" s="119">
        <v>0</v>
      </c>
      <c r="Q994" s="119">
        <v>0</v>
      </c>
      <c r="R994" s="119">
        <v>100</v>
      </c>
      <c r="S994" s="119">
        <v>0</v>
      </c>
      <c r="T994" s="119">
        <v>0</v>
      </c>
      <c r="U994" s="119">
        <v>0</v>
      </c>
      <c r="V994" s="119">
        <v>0</v>
      </c>
      <c r="W994" s="119">
        <v>0</v>
      </c>
      <c r="X994" s="119">
        <v>0</v>
      </c>
      <c r="Y994" s="119">
        <v>0</v>
      </c>
      <c r="Z994" s="119">
        <v>0</v>
      </c>
      <c r="AA994" s="119" t="s">
        <v>56</v>
      </c>
      <c r="AB994" s="119" t="s">
        <v>56</v>
      </c>
      <c r="AC994" s="119" t="s">
        <v>56</v>
      </c>
      <c r="AD994" s="119" t="s">
        <v>486</v>
      </c>
      <c r="AE994" s="119" t="s">
        <v>56</v>
      </c>
      <c r="AF994" s="119" t="s">
        <v>56</v>
      </c>
      <c r="AG994" s="119" t="s">
        <v>56</v>
      </c>
      <c r="AH994" s="119" t="s">
        <v>56</v>
      </c>
      <c r="AI994" s="119" t="s">
        <v>56</v>
      </c>
      <c r="AJ994" s="119" t="s">
        <v>56</v>
      </c>
      <c r="AK994" s="119" t="s">
        <v>56</v>
      </c>
      <c r="AL994" s="119" t="s">
        <v>56</v>
      </c>
      <c r="AM994" s="119">
        <v>0</v>
      </c>
      <c r="AN994" s="119">
        <v>0</v>
      </c>
      <c r="AO994" s="119">
        <v>0</v>
      </c>
      <c r="AP994" s="119">
        <v>0</v>
      </c>
      <c r="AQ994" s="119">
        <v>1</v>
      </c>
      <c r="AR994" s="119">
        <v>0</v>
      </c>
      <c r="AS994" s="119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119">
        <v>0</v>
      </c>
      <c r="AZ994" s="119">
        <v>0</v>
      </c>
      <c r="BA994" s="119">
        <v>0</v>
      </c>
      <c r="BB994" s="119">
        <v>0</v>
      </c>
      <c r="BC994" s="119">
        <v>0</v>
      </c>
      <c r="BD994" s="119">
        <v>0</v>
      </c>
      <c r="BE994" s="119">
        <v>0</v>
      </c>
      <c r="BF994" s="119">
        <v>0</v>
      </c>
      <c r="BG994" s="119">
        <v>0</v>
      </c>
      <c r="BH994" s="119">
        <v>21.6</v>
      </c>
      <c r="BI994" s="119" t="s">
        <v>55</v>
      </c>
      <c r="BJ994" s="119" t="s">
        <v>55</v>
      </c>
      <c r="BK994" s="119" t="s">
        <v>55</v>
      </c>
      <c r="BL994" s="119">
        <v>0</v>
      </c>
      <c r="BM994" s="119" t="s">
        <v>545</v>
      </c>
    </row>
    <row r="995" spans="1:65" s="119" customFormat="1" ht="11.4" x14ac:dyDescent="0.2">
      <c r="A995" s="119" t="s">
        <v>81</v>
      </c>
      <c r="B995" s="119">
        <v>1</v>
      </c>
      <c r="C995" s="119">
        <v>1</v>
      </c>
      <c r="D995" s="119">
        <v>0</v>
      </c>
      <c r="E995" s="119">
        <v>0</v>
      </c>
      <c r="F995" s="119">
        <v>0</v>
      </c>
      <c r="G995" s="119">
        <v>0</v>
      </c>
      <c r="H995" s="119">
        <v>0</v>
      </c>
      <c r="I995" s="119">
        <v>0</v>
      </c>
      <c r="J995" s="119">
        <v>0</v>
      </c>
      <c r="K995" s="119">
        <v>0</v>
      </c>
      <c r="L995" s="119">
        <v>0</v>
      </c>
      <c r="M995" s="119">
        <v>0</v>
      </c>
      <c r="N995" s="119">
        <v>0</v>
      </c>
      <c r="O995" s="119">
        <v>100</v>
      </c>
      <c r="P995" s="119">
        <v>0</v>
      </c>
      <c r="Q995" s="119">
        <v>0</v>
      </c>
      <c r="R995" s="119">
        <v>0</v>
      </c>
      <c r="S995" s="119">
        <v>0</v>
      </c>
      <c r="T995" s="119">
        <v>0</v>
      </c>
      <c r="U995" s="119">
        <v>0</v>
      </c>
      <c r="V995" s="119">
        <v>0</v>
      </c>
      <c r="W995" s="119">
        <v>0</v>
      </c>
      <c r="X995" s="119">
        <v>0</v>
      </c>
      <c r="Y995" s="119">
        <v>0</v>
      </c>
      <c r="Z995" s="119">
        <v>0</v>
      </c>
      <c r="AA995" s="119" t="s">
        <v>167</v>
      </c>
      <c r="AB995" s="119" t="s">
        <v>56</v>
      </c>
      <c r="AC995" s="119" t="s">
        <v>56</v>
      </c>
      <c r="AD995" s="119" t="s">
        <v>56</v>
      </c>
      <c r="AE995" s="119" t="s">
        <v>56</v>
      </c>
      <c r="AF995" s="119" t="s">
        <v>56</v>
      </c>
      <c r="AG995" s="119" t="s">
        <v>56</v>
      </c>
      <c r="AH995" s="119" t="s">
        <v>56</v>
      </c>
      <c r="AI995" s="119" t="s">
        <v>56</v>
      </c>
      <c r="AJ995" s="119" t="s">
        <v>56</v>
      </c>
      <c r="AK995" s="119" t="s">
        <v>56</v>
      </c>
      <c r="AL995" s="119" t="s">
        <v>56</v>
      </c>
      <c r="AM995" s="119">
        <v>0</v>
      </c>
      <c r="AN995" s="119">
        <v>0</v>
      </c>
      <c r="AO995" s="119">
        <v>0</v>
      </c>
      <c r="AP995" s="119">
        <v>1</v>
      </c>
      <c r="AQ995" s="119">
        <v>0</v>
      </c>
      <c r="AR995" s="119">
        <v>0</v>
      </c>
      <c r="AS995" s="119">
        <v>0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119">
        <v>0</v>
      </c>
      <c r="AZ995" s="119">
        <v>0</v>
      </c>
      <c r="BA995" s="119">
        <v>0</v>
      </c>
      <c r="BB995" s="119">
        <v>0</v>
      </c>
      <c r="BC995" s="119">
        <v>0</v>
      </c>
      <c r="BD995" s="119">
        <v>0</v>
      </c>
      <c r="BE995" s="119">
        <v>0</v>
      </c>
      <c r="BF995" s="119">
        <v>0</v>
      </c>
      <c r="BG995" s="119">
        <v>0</v>
      </c>
      <c r="BH995" s="119">
        <v>18.899999999999999</v>
      </c>
      <c r="BI995" s="119" t="s">
        <v>55</v>
      </c>
      <c r="BJ995" s="119" t="s">
        <v>55</v>
      </c>
      <c r="BK995" s="119" t="s">
        <v>55</v>
      </c>
      <c r="BL995" s="119">
        <v>0</v>
      </c>
      <c r="BM995" s="119" t="s">
        <v>544</v>
      </c>
    </row>
    <row r="996" spans="1:65" s="119" customFormat="1" ht="11.4" x14ac:dyDescent="0.2">
      <c r="A996" s="119" t="s">
        <v>81</v>
      </c>
      <c r="B996" s="119">
        <v>0</v>
      </c>
      <c r="C996" s="119">
        <v>0</v>
      </c>
      <c r="D996" s="119">
        <v>0</v>
      </c>
      <c r="E996" s="119">
        <v>0</v>
      </c>
      <c r="F996" s="119">
        <v>0</v>
      </c>
      <c r="G996" s="119">
        <v>0</v>
      </c>
      <c r="H996" s="119">
        <v>0</v>
      </c>
      <c r="I996" s="119">
        <v>0</v>
      </c>
      <c r="J996" s="119">
        <v>0</v>
      </c>
      <c r="K996" s="119">
        <v>0</v>
      </c>
      <c r="L996" s="119">
        <v>0</v>
      </c>
      <c r="M996" s="119">
        <v>0</v>
      </c>
      <c r="N996" s="119">
        <v>0</v>
      </c>
      <c r="O996" s="119" t="s">
        <v>55</v>
      </c>
      <c r="P996" s="119" t="s">
        <v>55</v>
      </c>
      <c r="Q996" s="119" t="s">
        <v>55</v>
      </c>
      <c r="R996" s="119" t="s">
        <v>55</v>
      </c>
      <c r="S996" s="119" t="s">
        <v>55</v>
      </c>
      <c r="T996" s="119" t="s">
        <v>55</v>
      </c>
      <c r="U996" s="119" t="s">
        <v>55</v>
      </c>
      <c r="V996" s="119" t="s">
        <v>55</v>
      </c>
      <c r="W996" s="119" t="s">
        <v>55</v>
      </c>
      <c r="X996" s="119" t="s">
        <v>55</v>
      </c>
      <c r="Y996" s="119" t="s">
        <v>55</v>
      </c>
      <c r="Z996" s="119" t="s">
        <v>55</v>
      </c>
      <c r="AA996" s="119" t="s">
        <v>56</v>
      </c>
      <c r="AB996" s="119" t="s">
        <v>56</v>
      </c>
      <c r="AC996" s="119" t="s">
        <v>56</v>
      </c>
      <c r="AD996" s="119" t="s">
        <v>56</v>
      </c>
      <c r="AE996" s="119" t="s">
        <v>56</v>
      </c>
      <c r="AF996" s="119" t="s">
        <v>56</v>
      </c>
      <c r="AG996" s="119" t="s">
        <v>56</v>
      </c>
      <c r="AH996" s="119" t="s">
        <v>56</v>
      </c>
      <c r="AI996" s="119" t="s">
        <v>56</v>
      </c>
      <c r="AJ996" s="119" t="s">
        <v>56</v>
      </c>
      <c r="AK996" s="119" t="s">
        <v>56</v>
      </c>
      <c r="AL996" s="119" t="s">
        <v>56</v>
      </c>
      <c r="AM996" s="119">
        <v>0</v>
      </c>
      <c r="AN996" s="119">
        <v>0</v>
      </c>
      <c r="AO996" s="119">
        <v>0</v>
      </c>
      <c r="AP996" s="119">
        <v>0</v>
      </c>
      <c r="AQ996" s="119">
        <v>0</v>
      </c>
      <c r="AR996" s="119">
        <v>0</v>
      </c>
      <c r="AS996" s="119">
        <v>0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119">
        <v>0</v>
      </c>
      <c r="AZ996" s="119">
        <v>0</v>
      </c>
      <c r="BA996" s="119">
        <v>0</v>
      </c>
      <c r="BB996" s="119">
        <v>0</v>
      </c>
      <c r="BC996" s="119">
        <v>0</v>
      </c>
      <c r="BD996" s="119">
        <v>0</v>
      </c>
      <c r="BE996" s="119">
        <v>0</v>
      </c>
      <c r="BF996" s="119">
        <v>0</v>
      </c>
      <c r="BG996" s="119">
        <v>0</v>
      </c>
      <c r="BH996" s="119" t="s">
        <v>55</v>
      </c>
      <c r="BI996" s="119" t="s">
        <v>55</v>
      </c>
      <c r="BJ996" s="119" t="s">
        <v>55</v>
      </c>
      <c r="BK996" s="119" t="s">
        <v>55</v>
      </c>
      <c r="BL996" s="119">
        <v>0</v>
      </c>
      <c r="BM996" s="119" t="s">
        <v>545</v>
      </c>
    </row>
    <row r="997" spans="1:65" s="119" customFormat="1" ht="11.4" x14ac:dyDescent="0.2">
      <c r="A997" s="119" t="s">
        <v>82</v>
      </c>
      <c r="B997" s="119">
        <v>3</v>
      </c>
      <c r="C997" s="119">
        <v>2</v>
      </c>
      <c r="D997" s="119">
        <v>1</v>
      </c>
      <c r="E997" s="119">
        <v>0</v>
      </c>
      <c r="F997" s="119">
        <v>0</v>
      </c>
      <c r="G997" s="119">
        <v>0</v>
      </c>
      <c r="H997" s="119">
        <v>0</v>
      </c>
      <c r="I997" s="119">
        <v>0</v>
      </c>
      <c r="J997" s="119">
        <v>0</v>
      </c>
      <c r="K997" s="119">
        <v>0</v>
      </c>
      <c r="L997" s="119">
        <v>0</v>
      </c>
      <c r="M997" s="119">
        <v>0</v>
      </c>
      <c r="N997" s="119">
        <v>0</v>
      </c>
      <c r="O997" s="119">
        <v>66.67</v>
      </c>
      <c r="P997" s="119">
        <v>33.33</v>
      </c>
      <c r="Q997" s="119">
        <v>0</v>
      </c>
      <c r="R997" s="119">
        <v>0</v>
      </c>
      <c r="S997" s="119">
        <v>0</v>
      </c>
      <c r="T997" s="119">
        <v>0</v>
      </c>
      <c r="U997" s="119">
        <v>0</v>
      </c>
      <c r="V997" s="119">
        <v>0</v>
      </c>
      <c r="W997" s="119">
        <v>0</v>
      </c>
      <c r="X997" s="119">
        <v>0</v>
      </c>
      <c r="Y997" s="119">
        <v>0</v>
      </c>
      <c r="Z997" s="119">
        <v>0</v>
      </c>
      <c r="AA997" s="119" t="s">
        <v>493</v>
      </c>
      <c r="AB997" s="119" t="s">
        <v>466</v>
      </c>
      <c r="AC997" s="119" t="s">
        <v>56</v>
      </c>
      <c r="AD997" s="119" t="s">
        <v>56</v>
      </c>
      <c r="AE997" s="119" t="s">
        <v>56</v>
      </c>
      <c r="AF997" s="119" t="s">
        <v>56</v>
      </c>
      <c r="AG997" s="119" t="s">
        <v>56</v>
      </c>
      <c r="AH997" s="119" t="s">
        <v>56</v>
      </c>
      <c r="AI997" s="119" t="s">
        <v>56</v>
      </c>
      <c r="AJ997" s="119" t="s">
        <v>56</v>
      </c>
      <c r="AK997" s="119" t="s">
        <v>56</v>
      </c>
      <c r="AL997" s="119" t="s">
        <v>56</v>
      </c>
      <c r="AM997" s="119">
        <v>0</v>
      </c>
      <c r="AN997" s="119">
        <v>0</v>
      </c>
      <c r="AO997" s="119">
        <v>0</v>
      </c>
      <c r="AP997" s="119">
        <v>2</v>
      </c>
      <c r="AQ997" s="119">
        <v>0</v>
      </c>
      <c r="AR997" s="119">
        <v>1</v>
      </c>
      <c r="AS997" s="119">
        <v>0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119">
        <v>0</v>
      </c>
      <c r="AZ997" s="119">
        <v>0</v>
      </c>
      <c r="BA997" s="119">
        <v>0</v>
      </c>
      <c r="BB997" s="119">
        <v>0</v>
      </c>
      <c r="BC997" s="119">
        <v>0</v>
      </c>
      <c r="BD997" s="119">
        <v>0</v>
      </c>
      <c r="BE997" s="119">
        <v>0</v>
      </c>
      <c r="BF997" s="119">
        <v>0</v>
      </c>
      <c r="BG997" s="119">
        <v>0</v>
      </c>
      <c r="BH997" s="119">
        <v>20.100000000000001</v>
      </c>
      <c r="BI997" s="119" t="s">
        <v>55</v>
      </c>
      <c r="BJ997" s="119" t="s">
        <v>55</v>
      </c>
      <c r="BK997" s="119" t="s">
        <v>55</v>
      </c>
      <c r="BL997" s="119">
        <v>0</v>
      </c>
      <c r="BM997" s="119" t="s">
        <v>544</v>
      </c>
    </row>
    <row r="998" spans="1:65" s="119" customFormat="1" ht="11.4" x14ac:dyDescent="0.2">
      <c r="A998" s="119" t="s">
        <v>82</v>
      </c>
      <c r="B998" s="119">
        <v>2</v>
      </c>
      <c r="C998" s="119">
        <v>0</v>
      </c>
      <c r="D998" s="119">
        <v>2</v>
      </c>
      <c r="E998" s="119">
        <v>0</v>
      </c>
      <c r="F998" s="119">
        <v>0</v>
      </c>
      <c r="G998" s="119">
        <v>0</v>
      </c>
      <c r="H998" s="119">
        <v>0</v>
      </c>
      <c r="I998" s="119">
        <v>0</v>
      </c>
      <c r="J998" s="119">
        <v>0</v>
      </c>
      <c r="K998" s="119">
        <v>0</v>
      </c>
      <c r="L998" s="119">
        <v>0</v>
      </c>
      <c r="M998" s="119">
        <v>0</v>
      </c>
      <c r="N998" s="119">
        <v>0</v>
      </c>
      <c r="O998" s="119">
        <v>0</v>
      </c>
      <c r="P998" s="119">
        <v>100</v>
      </c>
      <c r="Q998" s="119">
        <v>0</v>
      </c>
      <c r="R998" s="119">
        <v>0</v>
      </c>
      <c r="S998" s="119">
        <v>0</v>
      </c>
      <c r="T998" s="119">
        <v>0</v>
      </c>
      <c r="U998" s="119">
        <v>0</v>
      </c>
      <c r="V998" s="119">
        <v>0</v>
      </c>
      <c r="W998" s="119">
        <v>0</v>
      </c>
      <c r="X998" s="119">
        <v>0</v>
      </c>
      <c r="Y998" s="119">
        <v>0</v>
      </c>
      <c r="Z998" s="119">
        <v>0</v>
      </c>
      <c r="AA998" s="119" t="s">
        <v>56</v>
      </c>
      <c r="AB998" s="119" t="s">
        <v>446</v>
      </c>
      <c r="AC998" s="119" t="s">
        <v>56</v>
      </c>
      <c r="AD998" s="119" t="s">
        <v>56</v>
      </c>
      <c r="AE998" s="119" t="s">
        <v>56</v>
      </c>
      <c r="AF998" s="119" t="s">
        <v>56</v>
      </c>
      <c r="AG998" s="119" t="s">
        <v>56</v>
      </c>
      <c r="AH998" s="119" t="s">
        <v>56</v>
      </c>
      <c r="AI998" s="119" t="s">
        <v>56</v>
      </c>
      <c r="AJ998" s="119" t="s">
        <v>56</v>
      </c>
      <c r="AK998" s="119" t="s">
        <v>56</v>
      </c>
      <c r="AL998" s="119" t="s">
        <v>56</v>
      </c>
      <c r="AM998" s="119">
        <v>0</v>
      </c>
      <c r="AN998" s="119">
        <v>0</v>
      </c>
      <c r="AO998" s="119">
        <v>0</v>
      </c>
      <c r="AP998" s="119">
        <v>0</v>
      </c>
      <c r="AQ998" s="119">
        <v>0</v>
      </c>
      <c r="AR998" s="119">
        <v>2</v>
      </c>
      <c r="AS998" s="119">
        <v>0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119">
        <v>0</v>
      </c>
      <c r="AZ998" s="119">
        <v>0</v>
      </c>
      <c r="BA998" s="119">
        <v>0</v>
      </c>
      <c r="BB998" s="119">
        <v>0</v>
      </c>
      <c r="BC998" s="119">
        <v>0</v>
      </c>
      <c r="BD998" s="119">
        <v>0</v>
      </c>
      <c r="BE998" s="119">
        <v>0</v>
      </c>
      <c r="BF998" s="119">
        <v>0</v>
      </c>
      <c r="BG998" s="119">
        <v>0</v>
      </c>
      <c r="BH998" s="119">
        <v>25.7</v>
      </c>
      <c r="BI998" s="119" t="s">
        <v>55</v>
      </c>
      <c r="BJ998" s="119" t="s">
        <v>55</v>
      </c>
      <c r="BK998" s="119" t="s">
        <v>55</v>
      </c>
      <c r="BL998" s="119">
        <v>0</v>
      </c>
      <c r="BM998" s="119" t="s">
        <v>545</v>
      </c>
    </row>
    <row r="999" spans="1:65" s="119" customFormat="1" ht="11.4" x14ac:dyDescent="0.2">
      <c r="A999" s="119" t="s">
        <v>83</v>
      </c>
      <c r="B999" s="119">
        <v>0</v>
      </c>
      <c r="C999" s="119">
        <v>0</v>
      </c>
      <c r="D999" s="119">
        <v>0</v>
      </c>
      <c r="E999" s="119">
        <v>0</v>
      </c>
      <c r="F999" s="119">
        <v>0</v>
      </c>
      <c r="G999" s="119">
        <v>0</v>
      </c>
      <c r="H999" s="119">
        <v>0</v>
      </c>
      <c r="I999" s="119">
        <v>0</v>
      </c>
      <c r="J999" s="119">
        <v>0</v>
      </c>
      <c r="K999" s="119">
        <v>0</v>
      </c>
      <c r="L999" s="119">
        <v>0</v>
      </c>
      <c r="M999" s="119">
        <v>0</v>
      </c>
      <c r="N999" s="119">
        <v>0</v>
      </c>
      <c r="O999" s="119" t="s">
        <v>55</v>
      </c>
      <c r="P999" s="119" t="s">
        <v>55</v>
      </c>
      <c r="Q999" s="119" t="s">
        <v>55</v>
      </c>
      <c r="R999" s="119" t="s">
        <v>55</v>
      </c>
      <c r="S999" s="119" t="s">
        <v>55</v>
      </c>
      <c r="T999" s="119" t="s">
        <v>55</v>
      </c>
      <c r="U999" s="119" t="s">
        <v>55</v>
      </c>
      <c r="V999" s="119" t="s">
        <v>55</v>
      </c>
      <c r="W999" s="119" t="s">
        <v>55</v>
      </c>
      <c r="X999" s="119" t="s">
        <v>55</v>
      </c>
      <c r="Y999" s="119" t="s">
        <v>55</v>
      </c>
      <c r="Z999" s="119" t="s">
        <v>55</v>
      </c>
      <c r="AA999" s="119" t="s">
        <v>56</v>
      </c>
      <c r="AB999" s="119" t="s">
        <v>56</v>
      </c>
      <c r="AC999" s="119" t="s">
        <v>56</v>
      </c>
      <c r="AD999" s="119" t="s">
        <v>56</v>
      </c>
      <c r="AE999" s="119" t="s">
        <v>56</v>
      </c>
      <c r="AF999" s="119" t="s">
        <v>56</v>
      </c>
      <c r="AG999" s="119" t="s">
        <v>56</v>
      </c>
      <c r="AH999" s="119" t="s">
        <v>56</v>
      </c>
      <c r="AI999" s="119" t="s">
        <v>56</v>
      </c>
      <c r="AJ999" s="119" t="s">
        <v>56</v>
      </c>
      <c r="AK999" s="119" t="s">
        <v>56</v>
      </c>
      <c r="AL999" s="119" t="s">
        <v>56</v>
      </c>
      <c r="AM999" s="119">
        <v>0</v>
      </c>
      <c r="AN999" s="119">
        <v>0</v>
      </c>
      <c r="AO999" s="119">
        <v>0</v>
      </c>
      <c r="AP999" s="119">
        <v>0</v>
      </c>
      <c r="AQ999" s="119">
        <v>0</v>
      </c>
      <c r="AR999" s="119">
        <v>0</v>
      </c>
      <c r="AS999" s="119">
        <v>0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119">
        <v>0</v>
      </c>
      <c r="AZ999" s="119">
        <v>0</v>
      </c>
      <c r="BA999" s="119">
        <v>0</v>
      </c>
      <c r="BB999" s="119">
        <v>0</v>
      </c>
      <c r="BC999" s="119">
        <v>0</v>
      </c>
      <c r="BD999" s="119">
        <v>0</v>
      </c>
      <c r="BE999" s="119">
        <v>0</v>
      </c>
      <c r="BF999" s="119">
        <v>0</v>
      </c>
      <c r="BG999" s="119">
        <v>0</v>
      </c>
      <c r="BH999" s="119" t="s">
        <v>55</v>
      </c>
      <c r="BI999" s="119" t="s">
        <v>55</v>
      </c>
      <c r="BJ999" s="119" t="s">
        <v>55</v>
      </c>
      <c r="BK999" s="119" t="s">
        <v>55</v>
      </c>
      <c r="BL999" s="119">
        <v>0</v>
      </c>
      <c r="BM999" s="119" t="s">
        <v>544</v>
      </c>
    </row>
    <row r="1000" spans="1:65" s="119" customFormat="1" ht="11.4" x14ac:dyDescent="0.2">
      <c r="A1000" s="119" t="s">
        <v>83</v>
      </c>
      <c r="B1000" s="119">
        <v>1</v>
      </c>
      <c r="C1000" s="119">
        <v>0</v>
      </c>
      <c r="D1000" s="119">
        <v>1</v>
      </c>
      <c r="E1000" s="119">
        <v>0</v>
      </c>
      <c r="F1000" s="119">
        <v>0</v>
      </c>
      <c r="G1000" s="119">
        <v>0</v>
      </c>
      <c r="H1000" s="119">
        <v>0</v>
      </c>
      <c r="I1000" s="119">
        <v>0</v>
      </c>
      <c r="J1000" s="119">
        <v>0</v>
      </c>
      <c r="K1000" s="119">
        <v>0</v>
      </c>
      <c r="L1000" s="119">
        <v>0</v>
      </c>
      <c r="M1000" s="119">
        <v>0</v>
      </c>
      <c r="N1000" s="119">
        <v>0</v>
      </c>
      <c r="O1000" s="119">
        <v>0</v>
      </c>
      <c r="P1000" s="119">
        <v>100</v>
      </c>
      <c r="Q1000" s="119">
        <v>0</v>
      </c>
      <c r="R1000" s="119">
        <v>0</v>
      </c>
      <c r="S1000" s="119">
        <v>0</v>
      </c>
      <c r="T1000" s="119">
        <v>0</v>
      </c>
      <c r="U1000" s="119">
        <v>0</v>
      </c>
      <c r="V1000" s="119">
        <v>0</v>
      </c>
      <c r="W1000" s="119">
        <v>0</v>
      </c>
      <c r="X1000" s="119">
        <v>0</v>
      </c>
      <c r="Y1000" s="119">
        <v>0</v>
      </c>
      <c r="Z1000" s="119">
        <v>0</v>
      </c>
      <c r="AA1000" s="119" t="s">
        <v>56</v>
      </c>
      <c r="AB1000" s="119" t="s">
        <v>524</v>
      </c>
      <c r="AC1000" s="119" t="s">
        <v>56</v>
      </c>
      <c r="AD1000" s="119" t="s">
        <v>56</v>
      </c>
      <c r="AE1000" s="119" t="s">
        <v>56</v>
      </c>
      <c r="AF1000" s="119" t="s">
        <v>56</v>
      </c>
      <c r="AG1000" s="119" t="s">
        <v>56</v>
      </c>
      <c r="AH1000" s="119" t="s">
        <v>56</v>
      </c>
      <c r="AI1000" s="119" t="s">
        <v>56</v>
      </c>
      <c r="AJ1000" s="119" t="s">
        <v>56</v>
      </c>
      <c r="AK1000" s="119" t="s">
        <v>56</v>
      </c>
      <c r="AL1000" s="119" t="s">
        <v>56</v>
      </c>
      <c r="AM1000" s="119">
        <v>0</v>
      </c>
      <c r="AN1000" s="119">
        <v>0</v>
      </c>
      <c r="AO1000" s="119">
        <v>1</v>
      </c>
      <c r="AP1000" s="119">
        <v>0</v>
      </c>
      <c r="AQ1000" s="119">
        <v>0</v>
      </c>
      <c r="AR1000" s="119">
        <v>0</v>
      </c>
      <c r="AS1000" s="119">
        <v>0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119">
        <v>0</v>
      </c>
      <c r="AZ1000" s="119">
        <v>0</v>
      </c>
      <c r="BA1000" s="119">
        <v>0</v>
      </c>
      <c r="BB1000" s="119">
        <v>0</v>
      </c>
      <c r="BC1000" s="119">
        <v>0</v>
      </c>
      <c r="BD1000" s="119">
        <v>0</v>
      </c>
      <c r="BE1000" s="119">
        <v>0</v>
      </c>
      <c r="BF1000" s="119">
        <v>0</v>
      </c>
      <c r="BG1000" s="119">
        <v>0</v>
      </c>
      <c r="BH1000" s="119">
        <v>14.6</v>
      </c>
      <c r="BI1000" s="119" t="s">
        <v>55</v>
      </c>
      <c r="BJ1000" s="119" t="s">
        <v>55</v>
      </c>
      <c r="BK1000" s="119" t="s">
        <v>55</v>
      </c>
      <c r="BL1000" s="119">
        <v>0</v>
      </c>
      <c r="BM1000" s="119" t="s">
        <v>545</v>
      </c>
    </row>
    <row r="1001" spans="1:65" s="119" customFormat="1" ht="11.4" x14ac:dyDescent="0.2">
      <c r="A1001" s="119" t="s">
        <v>85</v>
      </c>
      <c r="B1001" s="119">
        <v>0</v>
      </c>
      <c r="C1001" s="119">
        <v>0</v>
      </c>
      <c r="D1001" s="119">
        <v>0</v>
      </c>
      <c r="E1001" s="119">
        <v>0</v>
      </c>
      <c r="F1001" s="119">
        <v>0</v>
      </c>
      <c r="G1001" s="119">
        <v>0</v>
      </c>
      <c r="H1001" s="119">
        <v>0</v>
      </c>
      <c r="I1001" s="119">
        <v>0</v>
      </c>
      <c r="J1001" s="119">
        <v>0</v>
      </c>
      <c r="K1001" s="119">
        <v>0</v>
      </c>
      <c r="L1001" s="119">
        <v>0</v>
      </c>
      <c r="M1001" s="119">
        <v>0</v>
      </c>
      <c r="N1001" s="119">
        <v>0</v>
      </c>
      <c r="O1001" s="119" t="s">
        <v>55</v>
      </c>
      <c r="P1001" s="119" t="s">
        <v>55</v>
      </c>
      <c r="Q1001" s="119" t="s">
        <v>55</v>
      </c>
      <c r="R1001" s="119" t="s">
        <v>55</v>
      </c>
      <c r="S1001" s="119" t="s">
        <v>55</v>
      </c>
      <c r="T1001" s="119" t="s">
        <v>55</v>
      </c>
      <c r="U1001" s="119" t="s">
        <v>55</v>
      </c>
      <c r="V1001" s="119" t="s">
        <v>55</v>
      </c>
      <c r="W1001" s="119" t="s">
        <v>55</v>
      </c>
      <c r="X1001" s="119" t="s">
        <v>55</v>
      </c>
      <c r="Y1001" s="119" t="s">
        <v>55</v>
      </c>
      <c r="Z1001" s="119" t="s">
        <v>55</v>
      </c>
      <c r="AA1001" s="119" t="s">
        <v>56</v>
      </c>
      <c r="AB1001" s="119" t="s">
        <v>56</v>
      </c>
      <c r="AC1001" s="119" t="s">
        <v>56</v>
      </c>
      <c r="AD1001" s="119" t="s">
        <v>56</v>
      </c>
      <c r="AE1001" s="119" t="s">
        <v>56</v>
      </c>
      <c r="AF1001" s="119" t="s">
        <v>56</v>
      </c>
      <c r="AG1001" s="119" t="s">
        <v>56</v>
      </c>
      <c r="AH1001" s="119" t="s">
        <v>56</v>
      </c>
      <c r="AI1001" s="119" t="s">
        <v>56</v>
      </c>
      <c r="AJ1001" s="119" t="s">
        <v>56</v>
      </c>
      <c r="AK1001" s="119" t="s">
        <v>56</v>
      </c>
      <c r="AL1001" s="119" t="s">
        <v>56</v>
      </c>
      <c r="AM1001" s="119">
        <v>0</v>
      </c>
      <c r="AN1001" s="119">
        <v>0</v>
      </c>
      <c r="AO1001" s="119">
        <v>0</v>
      </c>
      <c r="AP1001" s="119">
        <v>0</v>
      </c>
      <c r="AQ1001" s="119">
        <v>0</v>
      </c>
      <c r="AR1001" s="119">
        <v>0</v>
      </c>
      <c r="AS1001" s="119">
        <v>0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119">
        <v>0</v>
      </c>
      <c r="AZ1001" s="119">
        <v>0</v>
      </c>
      <c r="BA1001" s="119">
        <v>0</v>
      </c>
      <c r="BB1001" s="119">
        <v>0</v>
      </c>
      <c r="BC1001" s="119">
        <v>0</v>
      </c>
      <c r="BD1001" s="119">
        <v>0</v>
      </c>
      <c r="BE1001" s="119">
        <v>0</v>
      </c>
      <c r="BF1001" s="119">
        <v>0</v>
      </c>
      <c r="BG1001" s="119">
        <v>0</v>
      </c>
      <c r="BH1001" s="119" t="s">
        <v>55</v>
      </c>
      <c r="BI1001" s="119" t="s">
        <v>55</v>
      </c>
      <c r="BJ1001" s="119" t="s">
        <v>55</v>
      </c>
      <c r="BK1001" s="119" t="s">
        <v>55</v>
      </c>
      <c r="BL1001" s="119">
        <v>0</v>
      </c>
      <c r="BM1001" s="119" t="s">
        <v>544</v>
      </c>
    </row>
    <row r="1002" spans="1:65" s="119" customFormat="1" ht="11.4" x14ac:dyDescent="0.2">
      <c r="A1002" s="119" t="s">
        <v>85</v>
      </c>
      <c r="B1002" s="119">
        <v>1</v>
      </c>
      <c r="C1002" s="119">
        <v>0</v>
      </c>
      <c r="D1002" s="119">
        <v>1</v>
      </c>
      <c r="E1002" s="119">
        <v>0</v>
      </c>
      <c r="F1002" s="119">
        <v>0</v>
      </c>
      <c r="G1002" s="119">
        <v>0</v>
      </c>
      <c r="H1002" s="119">
        <v>0</v>
      </c>
      <c r="I1002" s="119">
        <v>0</v>
      </c>
      <c r="J1002" s="119">
        <v>0</v>
      </c>
      <c r="K1002" s="119">
        <v>0</v>
      </c>
      <c r="L1002" s="119">
        <v>0</v>
      </c>
      <c r="M1002" s="119">
        <v>0</v>
      </c>
      <c r="N1002" s="119">
        <v>0</v>
      </c>
      <c r="O1002" s="119">
        <v>0</v>
      </c>
      <c r="P1002" s="119">
        <v>100</v>
      </c>
      <c r="Q1002" s="119">
        <v>0</v>
      </c>
      <c r="R1002" s="119">
        <v>0</v>
      </c>
      <c r="S1002" s="119">
        <v>0</v>
      </c>
      <c r="T1002" s="119">
        <v>0</v>
      </c>
      <c r="U1002" s="119">
        <v>0</v>
      </c>
      <c r="V1002" s="119">
        <v>0</v>
      </c>
      <c r="W1002" s="119">
        <v>0</v>
      </c>
      <c r="X1002" s="119">
        <v>0</v>
      </c>
      <c r="Y1002" s="119">
        <v>0</v>
      </c>
      <c r="Z1002" s="119">
        <v>0</v>
      </c>
      <c r="AA1002" s="119" t="s">
        <v>56</v>
      </c>
      <c r="AB1002" s="119" t="s">
        <v>518</v>
      </c>
      <c r="AC1002" s="119" t="s">
        <v>56</v>
      </c>
      <c r="AD1002" s="119" t="s">
        <v>56</v>
      </c>
      <c r="AE1002" s="119" t="s">
        <v>56</v>
      </c>
      <c r="AF1002" s="119" t="s">
        <v>56</v>
      </c>
      <c r="AG1002" s="119" t="s">
        <v>56</v>
      </c>
      <c r="AH1002" s="119" t="s">
        <v>56</v>
      </c>
      <c r="AI1002" s="119" t="s">
        <v>56</v>
      </c>
      <c r="AJ1002" s="119" t="s">
        <v>56</v>
      </c>
      <c r="AK1002" s="119" t="s">
        <v>56</v>
      </c>
      <c r="AL1002" s="119" t="s">
        <v>56</v>
      </c>
      <c r="AM1002" s="119">
        <v>0</v>
      </c>
      <c r="AN1002" s="119">
        <v>0</v>
      </c>
      <c r="AO1002" s="119">
        <v>1</v>
      </c>
      <c r="AP1002" s="119">
        <v>0</v>
      </c>
      <c r="AQ1002" s="119">
        <v>0</v>
      </c>
      <c r="AR1002" s="119">
        <v>0</v>
      </c>
      <c r="AS1002" s="119">
        <v>0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119">
        <v>0</v>
      </c>
      <c r="AZ1002" s="119">
        <v>0</v>
      </c>
      <c r="BA1002" s="119">
        <v>0</v>
      </c>
      <c r="BB1002" s="119">
        <v>0</v>
      </c>
      <c r="BC1002" s="119">
        <v>0</v>
      </c>
      <c r="BD1002" s="119">
        <v>0</v>
      </c>
      <c r="BE1002" s="119">
        <v>0</v>
      </c>
      <c r="BF1002" s="119">
        <v>0</v>
      </c>
      <c r="BG1002" s="119">
        <v>0</v>
      </c>
      <c r="BH1002" s="119">
        <v>12.7</v>
      </c>
      <c r="BI1002" s="119" t="s">
        <v>55</v>
      </c>
      <c r="BJ1002" s="119" t="s">
        <v>55</v>
      </c>
      <c r="BK1002" s="119" t="s">
        <v>55</v>
      </c>
      <c r="BL1002" s="119">
        <v>0</v>
      </c>
      <c r="BM1002" s="119" t="s">
        <v>545</v>
      </c>
    </row>
    <row r="1003" spans="1:65" s="119" customFormat="1" ht="11.4" x14ac:dyDescent="0.2">
      <c r="A1003" s="119" t="s">
        <v>86</v>
      </c>
      <c r="B1003" s="119">
        <v>1</v>
      </c>
      <c r="C1003" s="119">
        <v>0</v>
      </c>
      <c r="D1003" s="119">
        <v>1</v>
      </c>
      <c r="E1003" s="119">
        <v>0</v>
      </c>
      <c r="F1003" s="119">
        <v>0</v>
      </c>
      <c r="G1003" s="119">
        <v>0</v>
      </c>
      <c r="H1003" s="119">
        <v>0</v>
      </c>
      <c r="I1003" s="119">
        <v>0</v>
      </c>
      <c r="J1003" s="119">
        <v>0</v>
      </c>
      <c r="K1003" s="119">
        <v>0</v>
      </c>
      <c r="L1003" s="119">
        <v>0</v>
      </c>
      <c r="M1003" s="119">
        <v>0</v>
      </c>
      <c r="N1003" s="119">
        <v>0</v>
      </c>
      <c r="O1003" s="119">
        <v>0</v>
      </c>
      <c r="P1003" s="119">
        <v>100</v>
      </c>
      <c r="Q1003" s="119">
        <v>0</v>
      </c>
      <c r="R1003" s="119">
        <v>0</v>
      </c>
      <c r="S1003" s="119">
        <v>0</v>
      </c>
      <c r="T1003" s="119">
        <v>0</v>
      </c>
      <c r="U1003" s="119">
        <v>0</v>
      </c>
      <c r="V1003" s="119">
        <v>0</v>
      </c>
      <c r="W1003" s="119">
        <v>0</v>
      </c>
      <c r="X1003" s="119">
        <v>0</v>
      </c>
      <c r="Y1003" s="119">
        <v>0</v>
      </c>
      <c r="Z1003" s="119">
        <v>0</v>
      </c>
      <c r="AA1003" s="119" t="s">
        <v>56</v>
      </c>
      <c r="AB1003" s="119" t="s">
        <v>610</v>
      </c>
      <c r="AC1003" s="119" t="s">
        <v>56</v>
      </c>
      <c r="AD1003" s="119" t="s">
        <v>56</v>
      </c>
      <c r="AE1003" s="119" t="s">
        <v>56</v>
      </c>
      <c r="AF1003" s="119" t="s">
        <v>56</v>
      </c>
      <c r="AG1003" s="119" t="s">
        <v>56</v>
      </c>
      <c r="AH1003" s="119" t="s">
        <v>56</v>
      </c>
      <c r="AI1003" s="119" t="s">
        <v>56</v>
      </c>
      <c r="AJ1003" s="119" t="s">
        <v>56</v>
      </c>
      <c r="AK1003" s="119" t="s">
        <v>56</v>
      </c>
      <c r="AL1003" s="119" t="s">
        <v>56</v>
      </c>
      <c r="AM1003" s="119">
        <v>0</v>
      </c>
      <c r="AN1003" s="119">
        <v>0</v>
      </c>
      <c r="AO1003" s="119">
        <v>1</v>
      </c>
      <c r="AP1003" s="119">
        <v>0</v>
      </c>
      <c r="AQ1003" s="119">
        <v>0</v>
      </c>
      <c r="AR1003" s="119">
        <v>0</v>
      </c>
      <c r="AS1003" s="119">
        <v>0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119">
        <v>0</v>
      </c>
      <c r="AZ1003" s="119">
        <v>0</v>
      </c>
      <c r="BA1003" s="119">
        <v>0</v>
      </c>
      <c r="BB1003" s="119">
        <v>0</v>
      </c>
      <c r="BC1003" s="119">
        <v>0</v>
      </c>
      <c r="BD1003" s="119">
        <v>0</v>
      </c>
      <c r="BE1003" s="119">
        <v>0</v>
      </c>
      <c r="BF1003" s="119">
        <v>0</v>
      </c>
      <c r="BG1003" s="119">
        <v>0</v>
      </c>
      <c r="BH1003" s="119">
        <v>14.9</v>
      </c>
      <c r="BI1003" s="119" t="s">
        <v>55</v>
      </c>
      <c r="BJ1003" s="119" t="s">
        <v>55</v>
      </c>
      <c r="BK1003" s="119" t="s">
        <v>55</v>
      </c>
      <c r="BL1003" s="119">
        <v>0</v>
      </c>
      <c r="BM1003" s="119" t="s">
        <v>544</v>
      </c>
    </row>
    <row r="1004" spans="1:65" s="119" customFormat="1" ht="11.4" x14ac:dyDescent="0.2">
      <c r="A1004" s="119" t="s">
        <v>86</v>
      </c>
      <c r="B1004" s="119">
        <v>3</v>
      </c>
      <c r="C1004" s="119">
        <v>0</v>
      </c>
      <c r="D1004" s="119">
        <v>3</v>
      </c>
      <c r="E1004" s="119">
        <v>0</v>
      </c>
      <c r="F1004" s="119">
        <v>0</v>
      </c>
      <c r="G1004" s="119">
        <v>0</v>
      </c>
      <c r="H1004" s="119">
        <v>0</v>
      </c>
      <c r="I1004" s="119">
        <v>0</v>
      </c>
      <c r="J1004" s="119">
        <v>0</v>
      </c>
      <c r="K1004" s="119">
        <v>0</v>
      </c>
      <c r="L1004" s="119">
        <v>0</v>
      </c>
      <c r="M1004" s="119">
        <v>0</v>
      </c>
      <c r="N1004" s="119">
        <v>0</v>
      </c>
      <c r="O1004" s="119">
        <v>0</v>
      </c>
      <c r="P1004" s="119">
        <v>100</v>
      </c>
      <c r="Q1004" s="119">
        <v>0</v>
      </c>
      <c r="R1004" s="119">
        <v>0</v>
      </c>
      <c r="S1004" s="119">
        <v>0</v>
      </c>
      <c r="T1004" s="119">
        <v>0</v>
      </c>
      <c r="U1004" s="119">
        <v>0</v>
      </c>
      <c r="V1004" s="119">
        <v>0</v>
      </c>
      <c r="W1004" s="119">
        <v>0</v>
      </c>
      <c r="X1004" s="119">
        <v>0</v>
      </c>
      <c r="Y1004" s="119">
        <v>0</v>
      </c>
      <c r="Z1004" s="119">
        <v>0</v>
      </c>
      <c r="AA1004" s="119" t="s">
        <v>56</v>
      </c>
      <c r="AB1004" s="119" t="s">
        <v>564</v>
      </c>
      <c r="AC1004" s="119" t="s">
        <v>56</v>
      </c>
      <c r="AD1004" s="119" t="s">
        <v>56</v>
      </c>
      <c r="AE1004" s="119" t="s">
        <v>56</v>
      </c>
      <c r="AF1004" s="119" t="s">
        <v>56</v>
      </c>
      <c r="AG1004" s="119" t="s">
        <v>56</v>
      </c>
      <c r="AH1004" s="119" t="s">
        <v>56</v>
      </c>
      <c r="AI1004" s="119" t="s">
        <v>56</v>
      </c>
      <c r="AJ1004" s="119" t="s">
        <v>56</v>
      </c>
      <c r="AK1004" s="119" t="s">
        <v>56</v>
      </c>
      <c r="AL1004" s="119" t="s">
        <v>56</v>
      </c>
      <c r="AM1004" s="119">
        <v>0</v>
      </c>
      <c r="AN1004" s="119">
        <v>2</v>
      </c>
      <c r="AO1004" s="119">
        <v>1</v>
      </c>
      <c r="AP1004" s="119">
        <v>0</v>
      </c>
      <c r="AQ1004" s="119">
        <v>0</v>
      </c>
      <c r="AR1004" s="119">
        <v>0</v>
      </c>
      <c r="AS1004" s="119">
        <v>0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119">
        <v>0</v>
      </c>
      <c r="AZ1004" s="119">
        <v>0</v>
      </c>
      <c r="BA1004" s="119">
        <v>0</v>
      </c>
      <c r="BB1004" s="119">
        <v>0</v>
      </c>
      <c r="BC1004" s="119">
        <v>0</v>
      </c>
      <c r="BD1004" s="119">
        <v>0</v>
      </c>
      <c r="BE1004" s="119">
        <v>0</v>
      </c>
      <c r="BF1004" s="119">
        <v>0</v>
      </c>
      <c r="BG1004" s="119">
        <v>0</v>
      </c>
      <c r="BH1004" s="119">
        <v>9.8000000000000007</v>
      </c>
      <c r="BI1004" s="119" t="s">
        <v>55</v>
      </c>
      <c r="BJ1004" s="119" t="s">
        <v>55</v>
      </c>
      <c r="BK1004" s="119" t="s">
        <v>55</v>
      </c>
      <c r="BL1004" s="119">
        <v>0</v>
      </c>
      <c r="BM1004" s="119" t="s">
        <v>545</v>
      </c>
    </row>
    <row r="1005" spans="1:65" s="119" customFormat="1" ht="11.4" x14ac:dyDescent="0.2">
      <c r="A1005" s="119" t="s">
        <v>87</v>
      </c>
      <c r="B1005" s="119">
        <v>1</v>
      </c>
      <c r="C1005" s="119">
        <v>0</v>
      </c>
      <c r="D1005" s="119">
        <v>1</v>
      </c>
      <c r="E1005" s="119">
        <v>0</v>
      </c>
      <c r="F1005" s="119">
        <v>0</v>
      </c>
      <c r="G1005" s="119">
        <v>0</v>
      </c>
      <c r="H1005" s="119">
        <v>0</v>
      </c>
      <c r="I1005" s="119">
        <v>0</v>
      </c>
      <c r="J1005" s="119">
        <v>0</v>
      </c>
      <c r="K1005" s="119">
        <v>0</v>
      </c>
      <c r="L1005" s="119">
        <v>0</v>
      </c>
      <c r="M1005" s="119">
        <v>0</v>
      </c>
      <c r="N1005" s="119">
        <v>0</v>
      </c>
      <c r="O1005" s="119">
        <v>0</v>
      </c>
      <c r="P1005" s="119">
        <v>100</v>
      </c>
      <c r="Q1005" s="119">
        <v>0</v>
      </c>
      <c r="R1005" s="119">
        <v>0</v>
      </c>
      <c r="S1005" s="119">
        <v>0</v>
      </c>
      <c r="T1005" s="119">
        <v>0</v>
      </c>
      <c r="U1005" s="119">
        <v>0</v>
      </c>
      <c r="V1005" s="119">
        <v>0</v>
      </c>
      <c r="W1005" s="119">
        <v>0</v>
      </c>
      <c r="X1005" s="119">
        <v>0</v>
      </c>
      <c r="Y1005" s="119">
        <v>0</v>
      </c>
      <c r="Z1005" s="119">
        <v>0</v>
      </c>
      <c r="AA1005" s="119" t="s">
        <v>56</v>
      </c>
      <c r="AB1005" s="119" t="s">
        <v>159</v>
      </c>
      <c r="AC1005" s="119" t="s">
        <v>56</v>
      </c>
      <c r="AD1005" s="119" t="s">
        <v>56</v>
      </c>
      <c r="AE1005" s="119" t="s">
        <v>56</v>
      </c>
      <c r="AF1005" s="119" t="s">
        <v>56</v>
      </c>
      <c r="AG1005" s="119" t="s">
        <v>56</v>
      </c>
      <c r="AH1005" s="119" t="s">
        <v>56</v>
      </c>
      <c r="AI1005" s="119" t="s">
        <v>56</v>
      </c>
      <c r="AJ1005" s="119" t="s">
        <v>56</v>
      </c>
      <c r="AK1005" s="119" t="s">
        <v>56</v>
      </c>
      <c r="AL1005" s="119" t="s">
        <v>56</v>
      </c>
      <c r="AM1005" s="119">
        <v>0</v>
      </c>
      <c r="AN1005" s="119">
        <v>0</v>
      </c>
      <c r="AO1005" s="119">
        <v>0</v>
      </c>
      <c r="AP1005" s="119">
        <v>0</v>
      </c>
      <c r="AQ1005" s="119">
        <v>1</v>
      </c>
      <c r="AR1005" s="119">
        <v>0</v>
      </c>
      <c r="AS1005" s="119">
        <v>0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119">
        <v>0</v>
      </c>
      <c r="AZ1005" s="119">
        <v>0</v>
      </c>
      <c r="BA1005" s="119">
        <v>0</v>
      </c>
      <c r="BB1005" s="119">
        <v>0</v>
      </c>
      <c r="BC1005" s="119">
        <v>0</v>
      </c>
      <c r="BD1005" s="119">
        <v>0</v>
      </c>
      <c r="BE1005" s="119">
        <v>0</v>
      </c>
      <c r="BF1005" s="119">
        <v>0</v>
      </c>
      <c r="BG1005" s="119">
        <v>0</v>
      </c>
      <c r="BH1005" s="119">
        <v>21.1</v>
      </c>
      <c r="BI1005" s="119" t="s">
        <v>55</v>
      </c>
      <c r="BJ1005" s="119" t="s">
        <v>55</v>
      </c>
      <c r="BK1005" s="119" t="s">
        <v>55</v>
      </c>
      <c r="BL1005" s="119">
        <v>0</v>
      </c>
      <c r="BM1005" s="119" t="s">
        <v>544</v>
      </c>
    </row>
    <row r="1006" spans="1:65" s="119" customFormat="1" ht="11.4" x14ac:dyDescent="0.2">
      <c r="A1006" s="119" t="s">
        <v>87</v>
      </c>
      <c r="B1006" s="119">
        <v>3</v>
      </c>
      <c r="C1006" s="119">
        <v>0</v>
      </c>
      <c r="D1006" s="119">
        <v>3</v>
      </c>
      <c r="E1006" s="119">
        <v>0</v>
      </c>
      <c r="F1006" s="119">
        <v>0</v>
      </c>
      <c r="G1006" s="119">
        <v>0</v>
      </c>
      <c r="H1006" s="119">
        <v>0</v>
      </c>
      <c r="I1006" s="119">
        <v>0</v>
      </c>
      <c r="J1006" s="119">
        <v>0</v>
      </c>
      <c r="K1006" s="119">
        <v>0</v>
      </c>
      <c r="L1006" s="119">
        <v>0</v>
      </c>
      <c r="M1006" s="119">
        <v>0</v>
      </c>
      <c r="N1006" s="119">
        <v>0</v>
      </c>
      <c r="O1006" s="119">
        <v>0</v>
      </c>
      <c r="P1006" s="119">
        <v>100</v>
      </c>
      <c r="Q1006" s="119">
        <v>0</v>
      </c>
      <c r="R1006" s="119">
        <v>0</v>
      </c>
      <c r="S1006" s="119">
        <v>0</v>
      </c>
      <c r="T1006" s="119">
        <v>0</v>
      </c>
      <c r="U1006" s="119">
        <v>0</v>
      </c>
      <c r="V1006" s="119">
        <v>0</v>
      </c>
      <c r="W1006" s="119">
        <v>0</v>
      </c>
      <c r="X1006" s="119">
        <v>0</v>
      </c>
      <c r="Y1006" s="119">
        <v>0</v>
      </c>
      <c r="Z1006" s="119">
        <v>0</v>
      </c>
      <c r="AA1006" s="119" t="s">
        <v>56</v>
      </c>
      <c r="AB1006" s="119" t="s">
        <v>177</v>
      </c>
      <c r="AC1006" s="119" t="s">
        <v>56</v>
      </c>
      <c r="AD1006" s="119" t="s">
        <v>56</v>
      </c>
      <c r="AE1006" s="119" t="s">
        <v>56</v>
      </c>
      <c r="AF1006" s="119" t="s">
        <v>56</v>
      </c>
      <c r="AG1006" s="119" t="s">
        <v>56</v>
      </c>
      <c r="AH1006" s="119" t="s">
        <v>56</v>
      </c>
      <c r="AI1006" s="119" t="s">
        <v>56</v>
      </c>
      <c r="AJ1006" s="119" t="s">
        <v>56</v>
      </c>
      <c r="AK1006" s="119" t="s">
        <v>56</v>
      </c>
      <c r="AL1006" s="119" t="s">
        <v>56</v>
      </c>
      <c r="AM1006" s="119">
        <v>0</v>
      </c>
      <c r="AN1006" s="119">
        <v>0</v>
      </c>
      <c r="AO1006" s="119">
        <v>1</v>
      </c>
      <c r="AP1006" s="119">
        <v>1</v>
      </c>
      <c r="AQ1006" s="119">
        <v>0</v>
      </c>
      <c r="AR1006" s="119">
        <v>1</v>
      </c>
      <c r="AS1006" s="119">
        <v>0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119">
        <v>0</v>
      </c>
      <c r="AZ1006" s="119">
        <v>0</v>
      </c>
      <c r="BA1006" s="119">
        <v>0</v>
      </c>
      <c r="BB1006" s="119">
        <v>0</v>
      </c>
      <c r="BC1006" s="119">
        <v>0</v>
      </c>
      <c r="BD1006" s="119">
        <v>0</v>
      </c>
      <c r="BE1006" s="119">
        <v>0</v>
      </c>
      <c r="BF1006" s="119">
        <v>0</v>
      </c>
      <c r="BG1006" s="119">
        <v>0</v>
      </c>
      <c r="BH1006" s="119">
        <v>17.399999999999999</v>
      </c>
      <c r="BI1006" s="119" t="s">
        <v>55</v>
      </c>
      <c r="BJ1006" s="119" t="s">
        <v>55</v>
      </c>
      <c r="BK1006" s="119" t="s">
        <v>55</v>
      </c>
      <c r="BL1006" s="119">
        <v>0</v>
      </c>
      <c r="BM1006" s="119" t="s">
        <v>545</v>
      </c>
    </row>
    <row r="1007" spans="1:65" s="119" customFormat="1" ht="11.4" x14ac:dyDescent="0.2">
      <c r="A1007" s="119" t="s">
        <v>88</v>
      </c>
      <c r="B1007" s="119">
        <v>4</v>
      </c>
      <c r="C1007" s="119">
        <v>1</v>
      </c>
      <c r="D1007" s="119">
        <v>3</v>
      </c>
      <c r="E1007" s="119">
        <v>0</v>
      </c>
      <c r="F1007" s="119">
        <v>0</v>
      </c>
      <c r="G1007" s="119">
        <v>0</v>
      </c>
      <c r="H1007" s="119">
        <v>0</v>
      </c>
      <c r="I1007" s="119">
        <v>0</v>
      </c>
      <c r="J1007" s="119">
        <v>0</v>
      </c>
      <c r="K1007" s="119">
        <v>0</v>
      </c>
      <c r="L1007" s="119">
        <v>0</v>
      </c>
      <c r="M1007" s="119">
        <v>0</v>
      </c>
      <c r="N1007" s="119">
        <v>0</v>
      </c>
      <c r="O1007" s="119">
        <v>25</v>
      </c>
      <c r="P1007" s="119">
        <v>75</v>
      </c>
      <c r="Q1007" s="119">
        <v>0</v>
      </c>
      <c r="R1007" s="119">
        <v>0</v>
      </c>
      <c r="S1007" s="119">
        <v>0</v>
      </c>
      <c r="T1007" s="119">
        <v>0</v>
      </c>
      <c r="U1007" s="119">
        <v>0</v>
      </c>
      <c r="V1007" s="119">
        <v>0</v>
      </c>
      <c r="W1007" s="119">
        <v>0</v>
      </c>
      <c r="X1007" s="119">
        <v>0</v>
      </c>
      <c r="Y1007" s="119">
        <v>0</v>
      </c>
      <c r="Z1007" s="119">
        <v>0</v>
      </c>
      <c r="AA1007" s="119" t="s">
        <v>132</v>
      </c>
      <c r="AB1007" s="119" t="s">
        <v>522</v>
      </c>
      <c r="AC1007" s="119" t="s">
        <v>56</v>
      </c>
      <c r="AD1007" s="119" t="s">
        <v>56</v>
      </c>
      <c r="AE1007" s="119" t="s">
        <v>56</v>
      </c>
      <c r="AF1007" s="119" t="s">
        <v>56</v>
      </c>
      <c r="AG1007" s="119" t="s">
        <v>56</v>
      </c>
      <c r="AH1007" s="119" t="s">
        <v>56</v>
      </c>
      <c r="AI1007" s="119" t="s">
        <v>56</v>
      </c>
      <c r="AJ1007" s="119" t="s">
        <v>56</v>
      </c>
      <c r="AK1007" s="119" t="s">
        <v>56</v>
      </c>
      <c r="AL1007" s="119" t="s">
        <v>56</v>
      </c>
      <c r="AM1007" s="119">
        <v>0</v>
      </c>
      <c r="AN1007" s="119">
        <v>0</v>
      </c>
      <c r="AO1007" s="119">
        <v>0</v>
      </c>
      <c r="AP1007" s="119">
        <v>2</v>
      </c>
      <c r="AQ1007" s="119">
        <v>2</v>
      </c>
      <c r="AR1007" s="119">
        <v>0</v>
      </c>
      <c r="AS1007" s="119">
        <v>0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119">
        <v>0</v>
      </c>
      <c r="AZ1007" s="119">
        <v>0</v>
      </c>
      <c r="BA1007" s="119">
        <v>0</v>
      </c>
      <c r="BB1007" s="119">
        <v>0</v>
      </c>
      <c r="BC1007" s="119">
        <v>0</v>
      </c>
      <c r="BD1007" s="119">
        <v>0</v>
      </c>
      <c r="BE1007" s="119">
        <v>0</v>
      </c>
      <c r="BF1007" s="119">
        <v>0</v>
      </c>
      <c r="BG1007" s="119">
        <v>0</v>
      </c>
      <c r="BH1007" s="119">
        <v>18.399999999999999</v>
      </c>
      <c r="BI1007" s="119" t="s">
        <v>55</v>
      </c>
      <c r="BJ1007" s="119" t="s">
        <v>55</v>
      </c>
      <c r="BK1007" s="119" t="s">
        <v>55</v>
      </c>
      <c r="BL1007" s="119">
        <v>0</v>
      </c>
      <c r="BM1007" s="119" t="s">
        <v>544</v>
      </c>
    </row>
    <row r="1008" spans="1:65" s="119" customFormat="1" ht="11.4" x14ac:dyDescent="0.2">
      <c r="A1008" s="119" t="s">
        <v>88</v>
      </c>
      <c r="B1008" s="119">
        <v>4</v>
      </c>
      <c r="C1008" s="119">
        <v>0</v>
      </c>
      <c r="D1008" s="119">
        <v>4</v>
      </c>
      <c r="E1008" s="119">
        <v>0</v>
      </c>
      <c r="F1008" s="119">
        <v>0</v>
      </c>
      <c r="G1008" s="119">
        <v>0</v>
      </c>
      <c r="H1008" s="119">
        <v>0</v>
      </c>
      <c r="I1008" s="119">
        <v>0</v>
      </c>
      <c r="J1008" s="119">
        <v>0</v>
      </c>
      <c r="K1008" s="119">
        <v>0</v>
      </c>
      <c r="L1008" s="119">
        <v>0</v>
      </c>
      <c r="M1008" s="119">
        <v>0</v>
      </c>
      <c r="N1008" s="119">
        <v>0</v>
      </c>
      <c r="O1008" s="119">
        <v>0</v>
      </c>
      <c r="P1008" s="119">
        <v>100</v>
      </c>
      <c r="Q1008" s="119">
        <v>0</v>
      </c>
      <c r="R1008" s="119">
        <v>0</v>
      </c>
      <c r="S1008" s="119">
        <v>0</v>
      </c>
      <c r="T1008" s="119">
        <v>0</v>
      </c>
      <c r="U1008" s="119">
        <v>0</v>
      </c>
      <c r="V1008" s="119">
        <v>0</v>
      </c>
      <c r="W1008" s="119">
        <v>0</v>
      </c>
      <c r="X1008" s="119">
        <v>0</v>
      </c>
      <c r="Y1008" s="119">
        <v>0</v>
      </c>
      <c r="Z1008" s="119">
        <v>0</v>
      </c>
      <c r="AA1008" s="119" t="s">
        <v>56</v>
      </c>
      <c r="AB1008" s="119" t="s">
        <v>79</v>
      </c>
      <c r="AC1008" s="119" t="s">
        <v>56</v>
      </c>
      <c r="AD1008" s="119" t="s">
        <v>56</v>
      </c>
      <c r="AE1008" s="119" t="s">
        <v>56</v>
      </c>
      <c r="AF1008" s="119" t="s">
        <v>56</v>
      </c>
      <c r="AG1008" s="119" t="s">
        <v>56</v>
      </c>
      <c r="AH1008" s="119" t="s">
        <v>56</v>
      </c>
      <c r="AI1008" s="119" t="s">
        <v>56</v>
      </c>
      <c r="AJ1008" s="119" t="s">
        <v>56</v>
      </c>
      <c r="AK1008" s="119" t="s">
        <v>56</v>
      </c>
      <c r="AL1008" s="119" t="s">
        <v>56</v>
      </c>
      <c r="AM1008" s="119">
        <v>0</v>
      </c>
      <c r="AN1008" s="119">
        <v>0</v>
      </c>
      <c r="AO1008" s="119">
        <v>1</v>
      </c>
      <c r="AP1008" s="119">
        <v>2</v>
      </c>
      <c r="AQ1008" s="119">
        <v>1</v>
      </c>
      <c r="AR1008" s="119">
        <v>0</v>
      </c>
      <c r="AS1008" s="119">
        <v>0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119">
        <v>0</v>
      </c>
      <c r="AZ1008" s="119">
        <v>0</v>
      </c>
      <c r="BA1008" s="119">
        <v>0</v>
      </c>
      <c r="BB1008" s="119">
        <v>0</v>
      </c>
      <c r="BC1008" s="119">
        <v>0</v>
      </c>
      <c r="BD1008" s="119">
        <v>0</v>
      </c>
      <c r="BE1008" s="119">
        <v>0</v>
      </c>
      <c r="BF1008" s="119">
        <v>0</v>
      </c>
      <c r="BG1008" s="119">
        <v>0</v>
      </c>
      <c r="BH1008" s="119">
        <v>17.600000000000001</v>
      </c>
      <c r="BI1008" s="119" t="s">
        <v>55</v>
      </c>
      <c r="BJ1008" s="119" t="s">
        <v>55</v>
      </c>
      <c r="BK1008" s="119" t="s">
        <v>55</v>
      </c>
      <c r="BL1008" s="119">
        <v>0</v>
      </c>
      <c r="BM1008" s="119" t="s">
        <v>545</v>
      </c>
    </row>
    <row r="1009" spans="1:65" s="119" customFormat="1" ht="11.4" x14ac:dyDescent="0.2">
      <c r="A1009" s="119" t="s">
        <v>89</v>
      </c>
      <c r="B1009" s="119">
        <v>5</v>
      </c>
      <c r="C1009" s="119">
        <v>2</v>
      </c>
      <c r="D1009" s="119">
        <v>2</v>
      </c>
      <c r="E1009" s="119">
        <v>0</v>
      </c>
      <c r="F1009" s="119">
        <v>1</v>
      </c>
      <c r="G1009" s="119">
        <v>0</v>
      </c>
      <c r="H1009" s="119">
        <v>0</v>
      </c>
      <c r="I1009" s="119">
        <v>0</v>
      </c>
      <c r="J1009" s="119">
        <v>0</v>
      </c>
      <c r="K1009" s="119">
        <v>0</v>
      </c>
      <c r="L1009" s="119">
        <v>0</v>
      </c>
      <c r="M1009" s="119">
        <v>0</v>
      </c>
      <c r="N1009" s="119">
        <v>0</v>
      </c>
      <c r="O1009" s="119">
        <v>40</v>
      </c>
      <c r="P1009" s="119">
        <v>40</v>
      </c>
      <c r="Q1009" s="119">
        <v>0</v>
      </c>
      <c r="R1009" s="119">
        <v>20</v>
      </c>
      <c r="S1009" s="119">
        <v>0</v>
      </c>
      <c r="T1009" s="119">
        <v>0</v>
      </c>
      <c r="U1009" s="119">
        <v>0</v>
      </c>
      <c r="V1009" s="119">
        <v>0</v>
      </c>
      <c r="W1009" s="119">
        <v>0</v>
      </c>
      <c r="X1009" s="119">
        <v>0</v>
      </c>
      <c r="Y1009" s="119">
        <v>0</v>
      </c>
      <c r="Z1009" s="119">
        <v>0</v>
      </c>
      <c r="AA1009" s="119" t="s">
        <v>119</v>
      </c>
      <c r="AB1009" s="119" t="s">
        <v>502</v>
      </c>
      <c r="AC1009" s="119" t="s">
        <v>56</v>
      </c>
      <c r="AD1009" s="119" t="s">
        <v>580</v>
      </c>
      <c r="AE1009" s="119" t="s">
        <v>56</v>
      </c>
      <c r="AF1009" s="119" t="s">
        <v>56</v>
      </c>
      <c r="AG1009" s="119" t="s">
        <v>56</v>
      </c>
      <c r="AH1009" s="119" t="s">
        <v>56</v>
      </c>
      <c r="AI1009" s="119" t="s">
        <v>56</v>
      </c>
      <c r="AJ1009" s="119" t="s">
        <v>56</v>
      </c>
      <c r="AK1009" s="119" t="s">
        <v>56</v>
      </c>
      <c r="AL1009" s="119" t="s">
        <v>56</v>
      </c>
      <c r="AM1009" s="119">
        <v>0</v>
      </c>
      <c r="AN1009" s="119">
        <v>0</v>
      </c>
      <c r="AO1009" s="119">
        <v>2</v>
      </c>
      <c r="AP1009" s="119">
        <v>3</v>
      </c>
      <c r="AQ1009" s="119">
        <v>0</v>
      </c>
      <c r="AR1009" s="119">
        <v>0</v>
      </c>
      <c r="AS1009" s="119">
        <v>0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119">
        <v>0</v>
      </c>
      <c r="AZ1009" s="119">
        <v>0</v>
      </c>
      <c r="BA1009" s="119">
        <v>0</v>
      </c>
      <c r="BB1009" s="119">
        <v>0</v>
      </c>
      <c r="BC1009" s="119">
        <v>0</v>
      </c>
      <c r="BD1009" s="119">
        <v>0</v>
      </c>
      <c r="BE1009" s="119">
        <v>0</v>
      </c>
      <c r="BF1009" s="119">
        <v>0</v>
      </c>
      <c r="BG1009" s="119">
        <v>0</v>
      </c>
      <c r="BH1009" s="119">
        <v>16.2</v>
      </c>
      <c r="BI1009" s="119" t="s">
        <v>55</v>
      </c>
      <c r="BJ1009" s="119" t="s">
        <v>55</v>
      </c>
      <c r="BK1009" s="119" t="s">
        <v>55</v>
      </c>
      <c r="BL1009" s="119">
        <v>0</v>
      </c>
      <c r="BM1009" s="119" t="s">
        <v>544</v>
      </c>
    </row>
    <row r="1010" spans="1:65" s="119" customFormat="1" ht="11.4" x14ac:dyDescent="0.2">
      <c r="A1010" s="119" t="s">
        <v>89</v>
      </c>
      <c r="B1010" s="119">
        <v>4</v>
      </c>
      <c r="C1010" s="119">
        <v>0</v>
      </c>
      <c r="D1010" s="119">
        <v>4</v>
      </c>
      <c r="E1010" s="119">
        <v>0</v>
      </c>
      <c r="F1010" s="119">
        <v>0</v>
      </c>
      <c r="G1010" s="119">
        <v>0</v>
      </c>
      <c r="H1010" s="119">
        <v>0</v>
      </c>
      <c r="I1010" s="119">
        <v>0</v>
      </c>
      <c r="J1010" s="119">
        <v>0</v>
      </c>
      <c r="K1010" s="119">
        <v>0</v>
      </c>
      <c r="L1010" s="119">
        <v>0</v>
      </c>
      <c r="M1010" s="119">
        <v>0</v>
      </c>
      <c r="N1010" s="119">
        <v>0</v>
      </c>
      <c r="O1010" s="119">
        <v>0</v>
      </c>
      <c r="P1010" s="119">
        <v>100</v>
      </c>
      <c r="Q1010" s="119">
        <v>0</v>
      </c>
      <c r="R1010" s="119">
        <v>0</v>
      </c>
      <c r="S1010" s="119">
        <v>0</v>
      </c>
      <c r="T1010" s="119">
        <v>0</v>
      </c>
      <c r="U1010" s="119">
        <v>0</v>
      </c>
      <c r="V1010" s="119">
        <v>0</v>
      </c>
      <c r="W1010" s="119">
        <v>0</v>
      </c>
      <c r="X1010" s="119">
        <v>0</v>
      </c>
      <c r="Y1010" s="119">
        <v>0</v>
      </c>
      <c r="Z1010" s="119">
        <v>0</v>
      </c>
      <c r="AA1010" s="119" t="s">
        <v>56</v>
      </c>
      <c r="AB1010" s="119" t="s">
        <v>575</v>
      </c>
      <c r="AC1010" s="119" t="s">
        <v>56</v>
      </c>
      <c r="AD1010" s="119" t="s">
        <v>56</v>
      </c>
      <c r="AE1010" s="119" t="s">
        <v>56</v>
      </c>
      <c r="AF1010" s="119" t="s">
        <v>56</v>
      </c>
      <c r="AG1010" s="119" t="s">
        <v>56</v>
      </c>
      <c r="AH1010" s="119" t="s">
        <v>56</v>
      </c>
      <c r="AI1010" s="119" t="s">
        <v>56</v>
      </c>
      <c r="AJ1010" s="119" t="s">
        <v>56</v>
      </c>
      <c r="AK1010" s="119" t="s">
        <v>56</v>
      </c>
      <c r="AL1010" s="119" t="s">
        <v>56</v>
      </c>
      <c r="AM1010" s="119">
        <v>0</v>
      </c>
      <c r="AN1010" s="119">
        <v>0</v>
      </c>
      <c r="AO1010" s="119">
        <v>4</v>
      </c>
      <c r="AP1010" s="119">
        <v>0</v>
      </c>
      <c r="AQ1010" s="119">
        <v>0</v>
      </c>
      <c r="AR1010" s="119">
        <v>0</v>
      </c>
      <c r="AS1010" s="119">
        <v>0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119">
        <v>0</v>
      </c>
      <c r="AZ1010" s="119">
        <v>0</v>
      </c>
      <c r="BA1010" s="119">
        <v>0</v>
      </c>
      <c r="BB1010" s="119">
        <v>0</v>
      </c>
      <c r="BC1010" s="119">
        <v>0</v>
      </c>
      <c r="BD1010" s="119">
        <v>0</v>
      </c>
      <c r="BE1010" s="119">
        <v>0</v>
      </c>
      <c r="BF1010" s="119">
        <v>0</v>
      </c>
      <c r="BG1010" s="119">
        <v>0</v>
      </c>
      <c r="BH1010" s="119">
        <v>10.5</v>
      </c>
      <c r="BI1010" s="119" t="s">
        <v>55</v>
      </c>
      <c r="BJ1010" s="119" t="s">
        <v>55</v>
      </c>
      <c r="BK1010" s="119" t="s">
        <v>55</v>
      </c>
      <c r="BL1010" s="119">
        <v>0</v>
      </c>
      <c r="BM1010" s="119" t="s">
        <v>545</v>
      </c>
    </row>
    <row r="1011" spans="1:65" s="119" customFormat="1" ht="11.4" x14ac:dyDescent="0.2">
      <c r="A1011" s="119" t="s">
        <v>90</v>
      </c>
      <c r="B1011" s="119">
        <v>3</v>
      </c>
      <c r="C1011" s="119">
        <v>0</v>
      </c>
      <c r="D1011" s="119">
        <v>3</v>
      </c>
      <c r="E1011" s="119">
        <v>0</v>
      </c>
      <c r="F1011" s="119">
        <v>0</v>
      </c>
      <c r="G1011" s="119">
        <v>0</v>
      </c>
      <c r="H1011" s="119">
        <v>0</v>
      </c>
      <c r="I1011" s="119">
        <v>0</v>
      </c>
      <c r="J1011" s="119">
        <v>0</v>
      </c>
      <c r="K1011" s="119">
        <v>0</v>
      </c>
      <c r="L1011" s="119">
        <v>0</v>
      </c>
      <c r="M1011" s="119">
        <v>0</v>
      </c>
      <c r="N1011" s="119">
        <v>0</v>
      </c>
      <c r="O1011" s="119">
        <v>0</v>
      </c>
      <c r="P1011" s="119">
        <v>100</v>
      </c>
      <c r="Q1011" s="119">
        <v>0</v>
      </c>
      <c r="R1011" s="119">
        <v>0</v>
      </c>
      <c r="S1011" s="119">
        <v>0</v>
      </c>
      <c r="T1011" s="119">
        <v>0</v>
      </c>
      <c r="U1011" s="119">
        <v>0</v>
      </c>
      <c r="V1011" s="119">
        <v>0</v>
      </c>
      <c r="W1011" s="119">
        <v>0</v>
      </c>
      <c r="X1011" s="119">
        <v>0</v>
      </c>
      <c r="Y1011" s="119">
        <v>0</v>
      </c>
      <c r="Z1011" s="119">
        <v>0</v>
      </c>
      <c r="AA1011" s="119" t="s">
        <v>56</v>
      </c>
      <c r="AB1011" s="119" t="s">
        <v>454</v>
      </c>
      <c r="AC1011" s="119" t="s">
        <v>56</v>
      </c>
      <c r="AD1011" s="119" t="s">
        <v>56</v>
      </c>
      <c r="AE1011" s="119" t="s">
        <v>56</v>
      </c>
      <c r="AF1011" s="119" t="s">
        <v>56</v>
      </c>
      <c r="AG1011" s="119" t="s">
        <v>56</v>
      </c>
      <c r="AH1011" s="119" t="s">
        <v>56</v>
      </c>
      <c r="AI1011" s="119" t="s">
        <v>56</v>
      </c>
      <c r="AJ1011" s="119" t="s">
        <v>56</v>
      </c>
      <c r="AK1011" s="119" t="s">
        <v>56</v>
      </c>
      <c r="AL1011" s="119" t="s">
        <v>56</v>
      </c>
      <c r="AM1011" s="119">
        <v>0</v>
      </c>
      <c r="AN1011" s="119">
        <v>0</v>
      </c>
      <c r="AO1011" s="119">
        <v>0</v>
      </c>
      <c r="AP1011" s="119">
        <v>0</v>
      </c>
      <c r="AQ1011" s="119">
        <v>2</v>
      </c>
      <c r="AR1011" s="119">
        <v>1</v>
      </c>
      <c r="AS1011" s="119">
        <v>0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119">
        <v>0</v>
      </c>
      <c r="AZ1011" s="119">
        <v>0</v>
      </c>
      <c r="BA1011" s="119">
        <v>0</v>
      </c>
      <c r="BB1011" s="119">
        <v>0</v>
      </c>
      <c r="BC1011" s="119">
        <v>0</v>
      </c>
      <c r="BD1011" s="119">
        <v>0</v>
      </c>
      <c r="BE1011" s="119">
        <v>0</v>
      </c>
      <c r="BF1011" s="119">
        <v>0</v>
      </c>
      <c r="BG1011" s="119">
        <v>0</v>
      </c>
      <c r="BH1011" s="119">
        <v>23.2</v>
      </c>
      <c r="BI1011" s="119" t="s">
        <v>55</v>
      </c>
      <c r="BJ1011" s="119" t="s">
        <v>55</v>
      </c>
      <c r="BK1011" s="119" t="s">
        <v>55</v>
      </c>
      <c r="BL1011" s="119">
        <v>0</v>
      </c>
      <c r="BM1011" s="119" t="s">
        <v>544</v>
      </c>
    </row>
    <row r="1012" spans="1:65" s="119" customFormat="1" ht="11.4" x14ac:dyDescent="0.2">
      <c r="A1012" s="119" t="s">
        <v>90</v>
      </c>
      <c r="B1012" s="119">
        <v>10</v>
      </c>
      <c r="C1012" s="119">
        <v>3</v>
      </c>
      <c r="D1012" s="119">
        <v>6</v>
      </c>
      <c r="E1012" s="119">
        <v>0</v>
      </c>
      <c r="F1012" s="119">
        <v>1</v>
      </c>
      <c r="G1012" s="119">
        <v>0</v>
      </c>
      <c r="H1012" s="119">
        <v>0</v>
      </c>
      <c r="I1012" s="119">
        <v>0</v>
      </c>
      <c r="J1012" s="119">
        <v>0</v>
      </c>
      <c r="K1012" s="119">
        <v>0</v>
      </c>
      <c r="L1012" s="119">
        <v>0</v>
      </c>
      <c r="M1012" s="119">
        <v>0</v>
      </c>
      <c r="N1012" s="119">
        <v>0</v>
      </c>
      <c r="O1012" s="119">
        <v>30</v>
      </c>
      <c r="P1012" s="119">
        <v>60</v>
      </c>
      <c r="Q1012" s="119">
        <v>0</v>
      </c>
      <c r="R1012" s="119">
        <v>10</v>
      </c>
      <c r="S1012" s="119">
        <v>0</v>
      </c>
      <c r="T1012" s="119">
        <v>0</v>
      </c>
      <c r="U1012" s="119">
        <v>0</v>
      </c>
      <c r="V1012" s="119">
        <v>0</v>
      </c>
      <c r="W1012" s="119">
        <v>0</v>
      </c>
      <c r="X1012" s="119">
        <v>0</v>
      </c>
      <c r="Y1012" s="119">
        <v>0</v>
      </c>
      <c r="Z1012" s="119">
        <v>0</v>
      </c>
      <c r="AA1012" s="119" t="s">
        <v>565</v>
      </c>
      <c r="AB1012" s="119" t="s">
        <v>460</v>
      </c>
      <c r="AC1012" s="119" t="s">
        <v>56</v>
      </c>
      <c r="AD1012" s="119" t="s">
        <v>502</v>
      </c>
      <c r="AE1012" s="119" t="s">
        <v>56</v>
      </c>
      <c r="AF1012" s="119" t="s">
        <v>56</v>
      </c>
      <c r="AG1012" s="119" t="s">
        <v>56</v>
      </c>
      <c r="AH1012" s="119" t="s">
        <v>56</v>
      </c>
      <c r="AI1012" s="119" t="s">
        <v>56</v>
      </c>
      <c r="AJ1012" s="119" t="s">
        <v>56</v>
      </c>
      <c r="AK1012" s="119" t="s">
        <v>56</v>
      </c>
      <c r="AL1012" s="119" t="s">
        <v>56</v>
      </c>
      <c r="AM1012" s="119">
        <v>0</v>
      </c>
      <c r="AN1012" s="119">
        <v>4</v>
      </c>
      <c r="AO1012" s="119">
        <v>1</v>
      </c>
      <c r="AP1012" s="119">
        <v>3</v>
      </c>
      <c r="AQ1012" s="119">
        <v>1</v>
      </c>
      <c r="AR1012" s="119">
        <v>1</v>
      </c>
      <c r="AS1012" s="119">
        <v>0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119">
        <v>0</v>
      </c>
      <c r="AZ1012" s="119">
        <v>0</v>
      </c>
      <c r="BA1012" s="119">
        <v>0</v>
      </c>
      <c r="BB1012" s="119">
        <v>0</v>
      </c>
      <c r="BC1012" s="119">
        <v>0</v>
      </c>
      <c r="BD1012" s="119">
        <v>0</v>
      </c>
      <c r="BE1012" s="119">
        <v>0</v>
      </c>
      <c r="BF1012" s="119">
        <v>0</v>
      </c>
      <c r="BG1012" s="119">
        <v>0</v>
      </c>
      <c r="BH1012" s="119">
        <v>15.7</v>
      </c>
      <c r="BI1012" s="119" t="s">
        <v>55</v>
      </c>
      <c r="BJ1012" s="119" t="s">
        <v>55</v>
      </c>
      <c r="BK1012" s="119" t="s">
        <v>55</v>
      </c>
      <c r="BL1012" s="119">
        <v>0</v>
      </c>
      <c r="BM1012" s="119" t="s">
        <v>545</v>
      </c>
    </row>
    <row r="1013" spans="1:65" s="119" customFormat="1" ht="11.4" x14ac:dyDescent="0.2">
      <c r="A1013" s="119" t="s">
        <v>91</v>
      </c>
      <c r="B1013" s="119">
        <v>5</v>
      </c>
      <c r="C1013" s="119">
        <v>2</v>
      </c>
      <c r="D1013" s="119">
        <v>3</v>
      </c>
      <c r="E1013" s="119">
        <v>0</v>
      </c>
      <c r="F1013" s="119">
        <v>0</v>
      </c>
      <c r="G1013" s="119">
        <v>0</v>
      </c>
      <c r="H1013" s="119">
        <v>0</v>
      </c>
      <c r="I1013" s="119">
        <v>0</v>
      </c>
      <c r="J1013" s="119">
        <v>0</v>
      </c>
      <c r="K1013" s="119">
        <v>0</v>
      </c>
      <c r="L1013" s="119">
        <v>0</v>
      </c>
      <c r="M1013" s="119">
        <v>0</v>
      </c>
      <c r="N1013" s="119">
        <v>0</v>
      </c>
      <c r="O1013" s="119">
        <v>40</v>
      </c>
      <c r="P1013" s="119">
        <v>60</v>
      </c>
      <c r="Q1013" s="119">
        <v>0</v>
      </c>
      <c r="R1013" s="119">
        <v>0</v>
      </c>
      <c r="S1013" s="119">
        <v>0</v>
      </c>
      <c r="T1013" s="119">
        <v>0</v>
      </c>
      <c r="U1013" s="119">
        <v>0</v>
      </c>
      <c r="V1013" s="119">
        <v>0</v>
      </c>
      <c r="W1013" s="119">
        <v>0</v>
      </c>
      <c r="X1013" s="119">
        <v>0</v>
      </c>
      <c r="Y1013" s="119">
        <v>0</v>
      </c>
      <c r="Z1013" s="119">
        <v>0</v>
      </c>
      <c r="AA1013" s="119" t="s">
        <v>509</v>
      </c>
      <c r="AB1013" s="119" t="s">
        <v>184</v>
      </c>
      <c r="AC1013" s="119" t="s">
        <v>56</v>
      </c>
      <c r="AD1013" s="119" t="s">
        <v>56</v>
      </c>
      <c r="AE1013" s="119" t="s">
        <v>56</v>
      </c>
      <c r="AF1013" s="119" t="s">
        <v>56</v>
      </c>
      <c r="AG1013" s="119" t="s">
        <v>56</v>
      </c>
      <c r="AH1013" s="119" t="s">
        <v>56</v>
      </c>
      <c r="AI1013" s="119" t="s">
        <v>56</v>
      </c>
      <c r="AJ1013" s="119" t="s">
        <v>56</v>
      </c>
      <c r="AK1013" s="119" t="s">
        <v>56</v>
      </c>
      <c r="AL1013" s="119" t="s">
        <v>56</v>
      </c>
      <c r="AM1013" s="119">
        <v>0</v>
      </c>
      <c r="AN1013" s="119">
        <v>0</v>
      </c>
      <c r="AO1013" s="119">
        <v>0</v>
      </c>
      <c r="AP1013" s="119">
        <v>4</v>
      </c>
      <c r="AQ1013" s="119">
        <v>1</v>
      </c>
      <c r="AR1013" s="119">
        <v>0</v>
      </c>
      <c r="AS1013" s="119">
        <v>0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119">
        <v>0</v>
      </c>
      <c r="AZ1013" s="119">
        <v>0</v>
      </c>
      <c r="BA1013" s="119">
        <v>0</v>
      </c>
      <c r="BB1013" s="119">
        <v>0</v>
      </c>
      <c r="BC1013" s="119">
        <v>0</v>
      </c>
      <c r="BD1013" s="119">
        <v>0</v>
      </c>
      <c r="BE1013" s="119">
        <v>0</v>
      </c>
      <c r="BF1013" s="119">
        <v>0</v>
      </c>
      <c r="BG1013" s="119">
        <v>0</v>
      </c>
      <c r="BH1013" s="119">
        <v>17.899999999999999</v>
      </c>
      <c r="BI1013" s="119" t="s">
        <v>55</v>
      </c>
      <c r="BJ1013" s="119" t="s">
        <v>55</v>
      </c>
      <c r="BK1013" s="119" t="s">
        <v>55</v>
      </c>
      <c r="BL1013" s="119">
        <v>0</v>
      </c>
      <c r="BM1013" s="119" t="s">
        <v>544</v>
      </c>
    </row>
    <row r="1014" spans="1:65" s="119" customFormat="1" ht="11.4" x14ac:dyDescent="0.2">
      <c r="A1014" s="119" t="s">
        <v>91</v>
      </c>
      <c r="B1014" s="119">
        <v>7</v>
      </c>
      <c r="C1014" s="119">
        <v>0</v>
      </c>
      <c r="D1014" s="119">
        <v>7</v>
      </c>
      <c r="E1014" s="119">
        <v>0</v>
      </c>
      <c r="F1014" s="119">
        <v>0</v>
      </c>
      <c r="G1014" s="119">
        <v>0</v>
      </c>
      <c r="H1014" s="119">
        <v>0</v>
      </c>
      <c r="I1014" s="119">
        <v>0</v>
      </c>
      <c r="J1014" s="119">
        <v>0</v>
      </c>
      <c r="K1014" s="119">
        <v>0</v>
      </c>
      <c r="L1014" s="119">
        <v>0</v>
      </c>
      <c r="M1014" s="119">
        <v>0</v>
      </c>
      <c r="N1014" s="119">
        <v>0</v>
      </c>
      <c r="O1014" s="119">
        <v>0</v>
      </c>
      <c r="P1014" s="119">
        <v>100</v>
      </c>
      <c r="Q1014" s="119">
        <v>0</v>
      </c>
      <c r="R1014" s="119">
        <v>0</v>
      </c>
      <c r="S1014" s="119">
        <v>0</v>
      </c>
      <c r="T1014" s="119">
        <v>0</v>
      </c>
      <c r="U1014" s="119">
        <v>0</v>
      </c>
      <c r="V1014" s="119">
        <v>0</v>
      </c>
      <c r="W1014" s="119">
        <v>0</v>
      </c>
      <c r="X1014" s="119">
        <v>0</v>
      </c>
      <c r="Y1014" s="119">
        <v>0</v>
      </c>
      <c r="Z1014" s="119">
        <v>0</v>
      </c>
      <c r="AA1014" s="119" t="s">
        <v>56</v>
      </c>
      <c r="AB1014" s="119" t="s">
        <v>522</v>
      </c>
      <c r="AC1014" s="119" t="s">
        <v>56</v>
      </c>
      <c r="AD1014" s="119" t="s">
        <v>56</v>
      </c>
      <c r="AE1014" s="119" t="s">
        <v>56</v>
      </c>
      <c r="AF1014" s="119" t="s">
        <v>56</v>
      </c>
      <c r="AG1014" s="119" t="s">
        <v>56</v>
      </c>
      <c r="AH1014" s="119" t="s">
        <v>56</v>
      </c>
      <c r="AI1014" s="119" t="s">
        <v>56</v>
      </c>
      <c r="AJ1014" s="119" t="s">
        <v>56</v>
      </c>
      <c r="AK1014" s="119" t="s">
        <v>56</v>
      </c>
      <c r="AL1014" s="119" t="s">
        <v>56</v>
      </c>
      <c r="AM1014" s="119">
        <v>0</v>
      </c>
      <c r="AN1014" s="119">
        <v>0</v>
      </c>
      <c r="AO1014" s="119">
        <v>3</v>
      </c>
      <c r="AP1014" s="119">
        <v>1</v>
      </c>
      <c r="AQ1014" s="119">
        <v>2</v>
      </c>
      <c r="AR1014" s="119">
        <v>1</v>
      </c>
      <c r="AS1014" s="119">
        <v>0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119">
        <v>0</v>
      </c>
      <c r="AZ1014" s="119">
        <v>0</v>
      </c>
      <c r="BA1014" s="119">
        <v>0</v>
      </c>
      <c r="BB1014" s="119">
        <v>0</v>
      </c>
      <c r="BC1014" s="119">
        <v>0</v>
      </c>
      <c r="BD1014" s="119">
        <v>0</v>
      </c>
      <c r="BE1014" s="119">
        <v>0</v>
      </c>
      <c r="BF1014" s="119">
        <v>0</v>
      </c>
      <c r="BG1014" s="119">
        <v>0</v>
      </c>
      <c r="BH1014" s="119">
        <v>17.8</v>
      </c>
      <c r="BI1014" s="119" t="s">
        <v>55</v>
      </c>
      <c r="BJ1014" s="119" t="s">
        <v>55</v>
      </c>
      <c r="BK1014" s="119" t="s">
        <v>55</v>
      </c>
      <c r="BL1014" s="119">
        <v>0</v>
      </c>
      <c r="BM1014" s="119" t="s">
        <v>545</v>
      </c>
    </row>
    <row r="1015" spans="1:65" s="119" customFormat="1" ht="11.4" x14ac:dyDescent="0.2">
      <c r="A1015" s="119" t="s">
        <v>92</v>
      </c>
      <c r="B1015" s="119">
        <v>3</v>
      </c>
      <c r="C1015" s="119">
        <v>2</v>
      </c>
      <c r="D1015" s="119">
        <v>0</v>
      </c>
      <c r="E1015" s="119">
        <v>0</v>
      </c>
      <c r="F1015" s="119">
        <v>0</v>
      </c>
      <c r="G1015" s="119">
        <v>0</v>
      </c>
      <c r="H1015" s="119">
        <v>1</v>
      </c>
      <c r="I1015" s="119">
        <v>0</v>
      </c>
      <c r="J1015" s="119">
        <v>0</v>
      </c>
      <c r="K1015" s="119">
        <v>0</v>
      </c>
      <c r="L1015" s="119">
        <v>0</v>
      </c>
      <c r="M1015" s="119">
        <v>0</v>
      </c>
      <c r="N1015" s="119">
        <v>0</v>
      </c>
      <c r="O1015" s="119">
        <v>66.67</v>
      </c>
      <c r="P1015" s="119">
        <v>0</v>
      </c>
      <c r="Q1015" s="119">
        <v>0</v>
      </c>
      <c r="R1015" s="119">
        <v>0</v>
      </c>
      <c r="S1015" s="119">
        <v>0</v>
      </c>
      <c r="T1015" s="119">
        <v>33.33</v>
      </c>
      <c r="U1015" s="119">
        <v>0</v>
      </c>
      <c r="V1015" s="119">
        <v>0</v>
      </c>
      <c r="W1015" s="119">
        <v>0</v>
      </c>
      <c r="X1015" s="119">
        <v>0</v>
      </c>
      <c r="Y1015" s="119">
        <v>0</v>
      </c>
      <c r="Z1015" s="119">
        <v>0</v>
      </c>
      <c r="AA1015" s="119" t="s">
        <v>169</v>
      </c>
      <c r="AB1015" s="119" t="s">
        <v>56</v>
      </c>
      <c r="AC1015" s="119" t="s">
        <v>56</v>
      </c>
      <c r="AD1015" s="119" t="s">
        <v>56</v>
      </c>
      <c r="AE1015" s="119" t="s">
        <v>56</v>
      </c>
      <c r="AF1015" s="119" t="s">
        <v>177</v>
      </c>
      <c r="AG1015" s="119" t="s">
        <v>56</v>
      </c>
      <c r="AH1015" s="119" t="s">
        <v>56</v>
      </c>
      <c r="AI1015" s="119" t="s">
        <v>56</v>
      </c>
      <c r="AJ1015" s="119" t="s">
        <v>56</v>
      </c>
      <c r="AK1015" s="119" t="s">
        <v>56</v>
      </c>
      <c r="AL1015" s="119" t="s">
        <v>56</v>
      </c>
      <c r="AM1015" s="119">
        <v>0</v>
      </c>
      <c r="AN1015" s="119">
        <v>0</v>
      </c>
      <c r="AO1015" s="119">
        <v>0</v>
      </c>
      <c r="AP1015" s="119">
        <v>1</v>
      </c>
      <c r="AQ1015" s="119">
        <v>2</v>
      </c>
      <c r="AR1015" s="119">
        <v>0</v>
      </c>
      <c r="AS1015" s="119">
        <v>0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119">
        <v>0</v>
      </c>
      <c r="AZ1015" s="119">
        <v>0</v>
      </c>
      <c r="BA1015" s="119">
        <v>0</v>
      </c>
      <c r="BB1015" s="119">
        <v>0</v>
      </c>
      <c r="BC1015" s="119">
        <v>0</v>
      </c>
      <c r="BD1015" s="119">
        <v>0</v>
      </c>
      <c r="BE1015" s="119">
        <v>0</v>
      </c>
      <c r="BF1015" s="119">
        <v>0</v>
      </c>
      <c r="BG1015" s="119">
        <v>0</v>
      </c>
      <c r="BH1015" s="119">
        <v>20.6</v>
      </c>
      <c r="BI1015" s="119" t="s">
        <v>55</v>
      </c>
      <c r="BJ1015" s="119" t="s">
        <v>55</v>
      </c>
      <c r="BK1015" s="119" t="s">
        <v>55</v>
      </c>
      <c r="BL1015" s="119">
        <v>0</v>
      </c>
      <c r="BM1015" s="119" t="s">
        <v>544</v>
      </c>
    </row>
    <row r="1016" spans="1:65" s="119" customFormat="1" ht="11.4" x14ac:dyDescent="0.2">
      <c r="A1016" s="119" t="s">
        <v>92</v>
      </c>
      <c r="B1016" s="119">
        <v>7</v>
      </c>
      <c r="C1016" s="119">
        <v>1</v>
      </c>
      <c r="D1016" s="119">
        <v>6</v>
      </c>
      <c r="E1016" s="119">
        <v>0</v>
      </c>
      <c r="F1016" s="119">
        <v>0</v>
      </c>
      <c r="G1016" s="119">
        <v>0</v>
      </c>
      <c r="H1016" s="119">
        <v>0</v>
      </c>
      <c r="I1016" s="119">
        <v>0</v>
      </c>
      <c r="J1016" s="119">
        <v>0</v>
      </c>
      <c r="K1016" s="119">
        <v>0</v>
      </c>
      <c r="L1016" s="119">
        <v>0</v>
      </c>
      <c r="M1016" s="119">
        <v>0</v>
      </c>
      <c r="N1016" s="119">
        <v>0</v>
      </c>
      <c r="O1016" s="119">
        <v>14.29</v>
      </c>
      <c r="P1016" s="119">
        <v>85.71</v>
      </c>
      <c r="Q1016" s="119">
        <v>0</v>
      </c>
      <c r="R1016" s="119">
        <v>0</v>
      </c>
      <c r="S1016" s="119">
        <v>0</v>
      </c>
      <c r="T1016" s="119">
        <v>0</v>
      </c>
      <c r="U1016" s="119">
        <v>0</v>
      </c>
      <c r="V1016" s="119">
        <v>0</v>
      </c>
      <c r="W1016" s="119">
        <v>0</v>
      </c>
      <c r="X1016" s="119">
        <v>0</v>
      </c>
      <c r="Y1016" s="119">
        <v>0</v>
      </c>
      <c r="Z1016" s="119">
        <v>0</v>
      </c>
      <c r="AA1016" s="119" t="s">
        <v>627</v>
      </c>
      <c r="AB1016" s="119" t="s">
        <v>188</v>
      </c>
      <c r="AC1016" s="119" t="s">
        <v>56</v>
      </c>
      <c r="AD1016" s="119" t="s">
        <v>56</v>
      </c>
      <c r="AE1016" s="119" t="s">
        <v>56</v>
      </c>
      <c r="AF1016" s="119" t="s">
        <v>56</v>
      </c>
      <c r="AG1016" s="119" t="s">
        <v>56</v>
      </c>
      <c r="AH1016" s="119" t="s">
        <v>56</v>
      </c>
      <c r="AI1016" s="119" t="s">
        <v>56</v>
      </c>
      <c r="AJ1016" s="119" t="s">
        <v>56</v>
      </c>
      <c r="AK1016" s="119" t="s">
        <v>56</v>
      </c>
      <c r="AL1016" s="119" t="s">
        <v>56</v>
      </c>
      <c r="AM1016" s="119">
        <v>0</v>
      </c>
      <c r="AN1016" s="119">
        <v>1</v>
      </c>
      <c r="AO1016" s="119">
        <v>3</v>
      </c>
      <c r="AP1016" s="119">
        <v>3</v>
      </c>
      <c r="AQ1016" s="119">
        <v>0</v>
      </c>
      <c r="AR1016" s="119">
        <v>0</v>
      </c>
      <c r="AS1016" s="119">
        <v>0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119">
        <v>0</v>
      </c>
      <c r="AZ1016" s="119">
        <v>0</v>
      </c>
      <c r="BA1016" s="119">
        <v>0</v>
      </c>
      <c r="BB1016" s="119">
        <v>0</v>
      </c>
      <c r="BC1016" s="119">
        <v>0</v>
      </c>
      <c r="BD1016" s="119">
        <v>0</v>
      </c>
      <c r="BE1016" s="119">
        <v>0</v>
      </c>
      <c r="BF1016" s="119">
        <v>0</v>
      </c>
      <c r="BG1016" s="119">
        <v>0</v>
      </c>
      <c r="BH1016" s="119">
        <v>13.7</v>
      </c>
      <c r="BI1016" s="119" t="s">
        <v>55</v>
      </c>
      <c r="BJ1016" s="119" t="s">
        <v>55</v>
      </c>
      <c r="BK1016" s="119" t="s">
        <v>55</v>
      </c>
      <c r="BL1016" s="119">
        <v>0</v>
      </c>
      <c r="BM1016" s="119" t="s">
        <v>545</v>
      </c>
    </row>
    <row r="1017" spans="1:65" s="119" customFormat="1" ht="11.4" x14ac:dyDescent="0.2">
      <c r="A1017" s="119" t="s">
        <v>93</v>
      </c>
      <c r="B1017" s="119">
        <v>12</v>
      </c>
      <c r="C1017" s="119">
        <v>4</v>
      </c>
      <c r="D1017" s="119">
        <v>7</v>
      </c>
      <c r="E1017" s="119">
        <v>0</v>
      </c>
      <c r="F1017" s="119">
        <v>1</v>
      </c>
      <c r="G1017" s="119">
        <v>0</v>
      </c>
      <c r="H1017" s="119">
        <v>0</v>
      </c>
      <c r="I1017" s="119">
        <v>0</v>
      </c>
      <c r="J1017" s="119">
        <v>0</v>
      </c>
      <c r="K1017" s="119">
        <v>0</v>
      </c>
      <c r="L1017" s="119">
        <v>0</v>
      </c>
      <c r="M1017" s="119">
        <v>0</v>
      </c>
      <c r="N1017" s="119">
        <v>0</v>
      </c>
      <c r="O1017" s="119">
        <v>33.33</v>
      </c>
      <c r="P1017" s="119">
        <v>58.33</v>
      </c>
      <c r="Q1017" s="119">
        <v>0</v>
      </c>
      <c r="R1017" s="119">
        <v>8.3330000000000002</v>
      </c>
      <c r="S1017" s="119">
        <v>0</v>
      </c>
      <c r="T1017" s="119">
        <v>0</v>
      </c>
      <c r="U1017" s="119">
        <v>0</v>
      </c>
      <c r="V1017" s="119">
        <v>0</v>
      </c>
      <c r="W1017" s="119">
        <v>0</v>
      </c>
      <c r="X1017" s="119">
        <v>0</v>
      </c>
      <c r="Y1017" s="119">
        <v>0</v>
      </c>
      <c r="Z1017" s="119">
        <v>0</v>
      </c>
      <c r="AA1017" s="119" t="s">
        <v>460</v>
      </c>
      <c r="AB1017" s="119" t="s">
        <v>517</v>
      </c>
      <c r="AC1017" s="119" t="s">
        <v>56</v>
      </c>
      <c r="AD1017" s="119" t="s">
        <v>585</v>
      </c>
      <c r="AE1017" s="119" t="s">
        <v>56</v>
      </c>
      <c r="AF1017" s="119" t="s">
        <v>56</v>
      </c>
      <c r="AG1017" s="119" t="s">
        <v>56</v>
      </c>
      <c r="AH1017" s="119" t="s">
        <v>56</v>
      </c>
      <c r="AI1017" s="119" t="s">
        <v>56</v>
      </c>
      <c r="AJ1017" s="119" t="s">
        <v>56</v>
      </c>
      <c r="AK1017" s="119" t="s">
        <v>56</v>
      </c>
      <c r="AL1017" s="119" t="s">
        <v>56</v>
      </c>
      <c r="AM1017" s="119">
        <v>0</v>
      </c>
      <c r="AN1017" s="119">
        <v>1</v>
      </c>
      <c r="AO1017" s="119">
        <v>1</v>
      </c>
      <c r="AP1017" s="119">
        <v>3</v>
      </c>
      <c r="AQ1017" s="119">
        <v>7</v>
      </c>
      <c r="AR1017" s="119">
        <v>0</v>
      </c>
      <c r="AS1017" s="119">
        <v>0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119">
        <v>0</v>
      </c>
      <c r="AZ1017" s="119">
        <v>0</v>
      </c>
      <c r="BA1017" s="119">
        <v>0</v>
      </c>
      <c r="BB1017" s="119">
        <v>0</v>
      </c>
      <c r="BC1017" s="119">
        <v>0</v>
      </c>
      <c r="BD1017" s="119">
        <v>0</v>
      </c>
      <c r="BE1017" s="119">
        <v>0</v>
      </c>
      <c r="BF1017" s="119">
        <v>0</v>
      </c>
      <c r="BG1017" s="119">
        <v>0</v>
      </c>
      <c r="BH1017" s="119">
        <v>18.899999999999999</v>
      </c>
      <c r="BI1017" s="119">
        <v>20.6</v>
      </c>
      <c r="BJ1017" s="119">
        <v>22.1</v>
      </c>
      <c r="BK1017" s="119">
        <v>24.3</v>
      </c>
      <c r="BL1017" s="119">
        <v>0</v>
      </c>
      <c r="BM1017" s="119" t="s">
        <v>544</v>
      </c>
    </row>
    <row r="1018" spans="1:65" s="119" customFormat="1" ht="11.4" x14ac:dyDescent="0.2">
      <c r="A1018" s="119" t="s">
        <v>93</v>
      </c>
      <c r="B1018" s="119">
        <v>13</v>
      </c>
      <c r="C1018" s="119">
        <v>0</v>
      </c>
      <c r="D1018" s="119">
        <v>13</v>
      </c>
      <c r="E1018" s="119">
        <v>0</v>
      </c>
      <c r="F1018" s="119">
        <v>0</v>
      </c>
      <c r="G1018" s="119">
        <v>0</v>
      </c>
      <c r="H1018" s="119">
        <v>0</v>
      </c>
      <c r="I1018" s="119">
        <v>0</v>
      </c>
      <c r="J1018" s="119">
        <v>0</v>
      </c>
      <c r="K1018" s="119">
        <v>0</v>
      </c>
      <c r="L1018" s="119">
        <v>0</v>
      </c>
      <c r="M1018" s="119">
        <v>0</v>
      </c>
      <c r="N1018" s="119">
        <v>0</v>
      </c>
      <c r="O1018" s="119">
        <v>0</v>
      </c>
      <c r="P1018" s="119">
        <v>100</v>
      </c>
      <c r="Q1018" s="119">
        <v>0</v>
      </c>
      <c r="R1018" s="119">
        <v>0</v>
      </c>
      <c r="S1018" s="119">
        <v>0</v>
      </c>
      <c r="T1018" s="119">
        <v>0</v>
      </c>
      <c r="U1018" s="119">
        <v>0</v>
      </c>
      <c r="V1018" s="119">
        <v>0</v>
      </c>
      <c r="W1018" s="119">
        <v>0</v>
      </c>
      <c r="X1018" s="119">
        <v>0</v>
      </c>
      <c r="Y1018" s="119">
        <v>0</v>
      </c>
      <c r="Z1018" s="119">
        <v>0</v>
      </c>
      <c r="AA1018" s="119" t="s">
        <v>56</v>
      </c>
      <c r="AB1018" s="119" t="s">
        <v>510</v>
      </c>
      <c r="AC1018" s="119" t="s">
        <v>56</v>
      </c>
      <c r="AD1018" s="119" t="s">
        <v>56</v>
      </c>
      <c r="AE1018" s="119" t="s">
        <v>56</v>
      </c>
      <c r="AF1018" s="119" t="s">
        <v>56</v>
      </c>
      <c r="AG1018" s="119" t="s">
        <v>56</v>
      </c>
      <c r="AH1018" s="119" t="s">
        <v>56</v>
      </c>
      <c r="AI1018" s="119" t="s">
        <v>56</v>
      </c>
      <c r="AJ1018" s="119" t="s">
        <v>56</v>
      </c>
      <c r="AK1018" s="119" t="s">
        <v>56</v>
      </c>
      <c r="AL1018" s="119" t="s">
        <v>56</v>
      </c>
      <c r="AM1018" s="119">
        <v>0</v>
      </c>
      <c r="AN1018" s="119">
        <v>2</v>
      </c>
      <c r="AO1018" s="119">
        <v>3</v>
      </c>
      <c r="AP1018" s="119">
        <v>5</v>
      </c>
      <c r="AQ1018" s="119">
        <v>3</v>
      </c>
      <c r="AR1018" s="119">
        <v>0</v>
      </c>
      <c r="AS1018" s="119">
        <v>0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119">
        <v>0</v>
      </c>
      <c r="AZ1018" s="119">
        <v>0</v>
      </c>
      <c r="BA1018" s="119">
        <v>0</v>
      </c>
      <c r="BB1018" s="119">
        <v>0</v>
      </c>
      <c r="BC1018" s="119">
        <v>0</v>
      </c>
      <c r="BD1018" s="119">
        <v>0</v>
      </c>
      <c r="BE1018" s="119">
        <v>0</v>
      </c>
      <c r="BF1018" s="119">
        <v>0</v>
      </c>
      <c r="BG1018" s="119">
        <v>0</v>
      </c>
      <c r="BH1018" s="119">
        <v>15.9</v>
      </c>
      <c r="BI1018" s="119">
        <v>17.2</v>
      </c>
      <c r="BJ1018" s="119">
        <v>21.5</v>
      </c>
      <c r="BK1018" s="119">
        <v>22.8</v>
      </c>
      <c r="BL1018" s="119">
        <v>0</v>
      </c>
      <c r="BM1018" s="119" t="s">
        <v>545</v>
      </c>
    </row>
    <row r="1019" spans="1:65" s="119" customFormat="1" ht="11.4" x14ac:dyDescent="0.2">
      <c r="A1019" s="119" t="s">
        <v>94</v>
      </c>
      <c r="B1019" s="119">
        <v>17</v>
      </c>
      <c r="C1019" s="119">
        <v>5</v>
      </c>
      <c r="D1019" s="119">
        <v>12</v>
      </c>
      <c r="E1019" s="119">
        <v>0</v>
      </c>
      <c r="F1019" s="119">
        <v>0</v>
      </c>
      <c r="G1019" s="119">
        <v>0</v>
      </c>
      <c r="H1019" s="119">
        <v>0</v>
      </c>
      <c r="I1019" s="119">
        <v>0</v>
      </c>
      <c r="J1019" s="119">
        <v>0</v>
      </c>
      <c r="K1019" s="119">
        <v>0</v>
      </c>
      <c r="L1019" s="119">
        <v>0</v>
      </c>
      <c r="M1019" s="119">
        <v>0</v>
      </c>
      <c r="N1019" s="119">
        <v>0</v>
      </c>
      <c r="O1019" s="119">
        <v>29.41</v>
      </c>
      <c r="P1019" s="119">
        <v>70.59</v>
      </c>
      <c r="Q1019" s="119">
        <v>0</v>
      </c>
      <c r="R1019" s="119">
        <v>0</v>
      </c>
      <c r="S1019" s="119">
        <v>0</v>
      </c>
      <c r="T1019" s="119">
        <v>0</v>
      </c>
      <c r="U1019" s="119">
        <v>0</v>
      </c>
      <c r="V1019" s="119">
        <v>0</v>
      </c>
      <c r="W1019" s="119">
        <v>0</v>
      </c>
      <c r="X1019" s="119">
        <v>0</v>
      </c>
      <c r="Y1019" s="119">
        <v>0</v>
      </c>
      <c r="Z1019" s="119">
        <v>0</v>
      </c>
      <c r="AA1019" s="119" t="s">
        <v>525</v>
      </c>
      <c r="AB1019" s="119" t="s">
        <v>65</v>
      </c>
      <c r="AC1019" s="119" t="s">
        <v>56</v>
      </c>
      <c r="AD1019" s="119" t="s">
        <v>56</v>
      </c>
      <c r="AE1019" s="119" t="s">
        <v>56</v>
      </c>
      <c r="AF1019" s="119" t="s">
        <v>56</v>
      </c>
      <c r="AG1019" s="119" t="s">
        <v>56</v>
      </c>
      <c r="AH1019" s="119" t="s">
        <v>56</v>
      </c>
      <c r="AI1019" s="119" t="s">
        <v>56</v>
      </c>
      <c r="AJ1019" s="119" t="s">
        <v>56</v>
      </c>
      <c r="AK1019" s="119" t="s">
        <v>56</v>
      </c>
      <c r="AL1019" s="119" t="s">
        <v>56</v>
      </c>
      <c r="AM1019" s="119">
        <v>0</v>
      </c>
      <c r="AN1019" s="119">
        <v>1</v>
      </c>
      <c r="AO1019" s="119">
        <v>1</v>
      </c>
      <c r="AP1019" s="119">
        <v>11</v>
      </c>
      <c r="AQ1019" s="119">
        <v>3</v>
      </c>
      <c r="AR1019" s="119">
        <v>1</v>
      </c>
      <c r="AS1019" s="119">
        <v>0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119">
        <v>0</v>
      </c>
      <c r="AZ1019" s="119">
        <v>0</v>
      </c>
      <c r="BA1019" s="119">
        <v>0</v>
      </c>
      <c r="BB1019" s="119">
        <v>0</v>
      </c>
      <c r="BC1019" s="119">
        <v>0</v>
      </c>
      <c r="BD1019" s="119">
        <v>0</v>
      </c>
      <c r="BE1019" s="119">
        <v>0</v>
      </c>
      <c r="BF1019" s="119">
        <v>0</v>
      </c>
      <c r="BG1019" s="119">
        <v>0</v>
      </c>
      <c r="BH1019" s="119">
        <v>17.5</v>
      </c>
      <c r="BI1019" s="119">
        <v>16.899999999999999</v>
      </c>
      <c r="BJ1019" s="119">
        <v>21.6</v>
      </c>
      <c r="BK1019" s="119">
        <v>25.2</v>
      </c>
      <c r="BL1019" s="119">
        <v>0</v>
      </c>
      <c r="BM1019" s="119" t="s">
        <v>544</v>
      </c>
    </row>
    <row r="1020" spans="1:65" s="119" customFormat="1" ht="11.4" x14ac:dyDescent="0.2">
      <c r="A1020" s="119" t="s">
        <v>94</v>
      </c>
      <c r="B1020" s="119">
        <v>7</v>
      </c>
      <c r="C1020" s="119">
        <v>0</v>
      </c>
      <c r="D1020" s="119">
        <v>7</v>
      </c>
      <c r="E1020" s="119">
        <v>0</v>
      </c>
      <c r="F1020" s="119">
        <v>0</v>
      </c>
      <c r="G1020" s="119">
        <v>0</v>
      </c>
      <c r="H1020" s="119">
        <v>0</v>
      </c>
      <c r="I1020" s="119">
        <v>0</v>
      </c>
      <c r="J1020" s="119">
        <v>0</v>
      </c>
      <c r="K1020" s="119">
        <v>0</v>
      </c>
      <c r="L1020" s="119">
        <v>0</v>
      </c>
      <c r="M1020" s="119">
        <v>0</v>
      </c>
      <c r="N1020" s="119">
        <v>0</v>
      </c>
      <c r="O1020" s="119">
        <v>0</v>
      </c>
      <c r="P1020" s="119">
        <v>100</v>
      </c>
      <c r="Q1020" s="119">
        <v>0</v>
      </c>
      <c r="R1020" s="119">
        <v>0</v>
      </c>
      <c r="S1020" s="119">
        <v>0</v>
      </c>
      <c r="T1020" s="119">
        <v>0</v>
      </c>
      <c r="U1020" s="119">
        <v>0</v>
      </c>
      <c r="V1020" s="119">
        <v>0</v>
      </c>
      <c r="W1020" s="119">
        <v>0</v>
      </c>
      <c r="X1020" s="119">
        <v>0</v>
      </c>
      <c r="Y1020" s="119">
        <v>0</v>
      </c>
      <c r="Z1020" s="119">
        <v>0</v>
      </c>
      <c r="AA1020" s="119" t="s">
        <v>56</v>
      </c>
      <c r="AB1020" s="119" t="s">
        <v>192</v>
      </c>
      <c r="AC1020" s="119" t="s">
        <v>56</v>
      </c>
      <c r="AD1020" s="119" t="s">
        <v>56</v>
      </c>
      <c r="AE1020" s="119" t="s">
        <v>56</v>
      </c>
      <c r="AF1020" s="119" t="s">
        <v>56</v>
      </c>
      <c r="AG1020" s="119" t="s">
        <v>56</v>
      </c>
      <c r="AH1020" s="119" t="s">
        <v>56</v>
      </c>
      <c r="AI1020" s="119" t="s">
        <v>56</v>
      </c>
      <c r="AJ1020" s="119" t="s">
        <v>56</v>
      </c>
      <c r="AK1020" s="119" t="s">
        <v>56</v>
      </c>
      <c r="AL1020" s="119" t="s">
        <v>56</v>
      </c>
      <c r="AM1020" s="119">
        <v>0</v>
      </c>
      <c r="AN1020" s="119">
        <v>1</v>
      </c>
      <c r="AO1020" s="119">
        <v>0</v>
      </c>
      <c r="AP1020" s="119">
        <v>4</v>
      </c>
      <c r="AQ1020" s="119">
        <v>2</v>
      </c>
      <c r="AR1020" s="119">
        <v>0</v>
      </c>
      <c r="AS1020" s="119">
        <v>0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119">
        <v>0</v>
      </c>
      <c r="AZ1020" s="119">
        <v>0</v>
      </c>
      <c r="BA1020" s="119">
        <v>0</v>
      </c>
      <c r="BB1020" s="119">
        <v>0</v>
      </c>
      <c r="BC1020" s="119">
        <v>0</v>
      </c>
      <c r="BD1020" s="119">
        <v>0</v>
      </c>
      <c r="BE1020" s="119">
        <v>0</v>
      </c>
      <c r="BF1020" s="119">
        <v>0</v>
      </c>
      <c r="BG1020" s="119">
        <v>0</v>
      </c>
      <c r="BH1020" s="119">
        <v>16.8</v>
      </c>
      <c r="BI1020" s="119" t="s">
        <v>55</v>
      </c>
      <c r="BJ1020" s="119" t="s">
        <v>55</v>
      </c>
      <c r="BK1020" s="119" t="s">
        <v>55</v>
      </c>
      <c r="BL1020" s="119">
        <v>0</v>
      </c>
      <c r="BM1020" s="119" t="s">
        <v>545</v>
      </c>
    </row>
    <row r="1021" spans="1:65" s="119" customFormat="1" ht="11.4" x14ac:dyDescent="0.2">
      <c r="A1021" s="119" t="s">
        <v>95</v>
      </c>
      <c r="B1021" s="119">
        <v>14</v>
      </c>
      <c r="C1021" s="119">
        <v>4</v>
      </c>
      <c r="D1021" s="119">
        <v>9</v>
      </c>
      <c r="E1021" s="119">
        <v>0</v>
      </c>
      <c r="F1021" s="119">
        <v>0</v>
      </c>
      <c r="G1021" s="119">
        <v>1</v>
      </c>
      <c r="H1021" s="119">
        <v>0</v>
      </c>
      <c r="I1021" s="119">
        <v>0</v>
      </c>
      <c r="J1021" s="119">
        <v>0</v>
      </c>
      <c r="K1021" s="119">
        <v>0</v>
      </c>
      <c r="L1021" s="119">
        <v>0</v>
      </c>
      <c r="M1021" s="119">
        <v>0</v>
      </c>
      <c r="N1021" s="119">
        <v>0</v>
      </c>
      <c r="O1021" s="119">
        <v>28.57</v>
      </c>
      <c r="P1021" s="119">
        <v>64.290000000000006</v>
      </c>
      <c r="Q1021" s="119">
        <v>0</v>
      </c>
      <c r="R1021" s="119">
        <v>0</v>
      </c>
      <c r="S1021" s="119">
        <v>7.1429999999999998</v>
      </c>
      <c r="T1021" s="119">
        <v>0</v>
      </c>
      <c r="U1021" s="119">
        <v>0</v>
      </c>
      <c r="V1021" s="119">
        <v>0</v>
      </c>
      <c r="W1021" s="119">
        <v>0</v>
      </c>
      <c r="X1021" s="119">
        <v>0</v>
      </c>
      <c r="Y1021" s="119">
        <v>0</v>
      </c>
      <c r="Z1021" s="119">
        <v>0</v>
      </c>
      <c r="AA1021" s="119" t="s">
        <v>504</v>
      </c>
      <c r="AB1021" s="119" t="s">
        <v>65</v>
      </c>
      <c r="AC1021" s="119" t="s">
        <v>56</v>
      </c>
      <c r="AD1021" s="119" t="s">
        <v>56</v>
      </c>
      <c r="AE1021" s="119" t="s">
        <v>180</v>
      </c>
      <c r="AF1021" s="119" t="s">
        <v>56</v>
      </c>
      <c r="AG1021" s="119" t="s">
        <v>56</v>
      </c>
      <c r="AH1021" s="119" t="s">
        <v>56</v>
      </c>
      <c r="AI1021" s="119" t="s">
        <v>56</v>
      </c>
      <c r="AJ1021" s="119" t="s">
        <v>56</v>
      </c>
      <c r="AK1021" s="119" t="s">
        <v>56</v>
      </c>
      <c r="AL1021" s="119" t="s">
        <v>56</v>
      </c>
      <c r="AM1021" s="119">
        <v>0</v>
      </c>
      <c r="AN1021" s="119">
        <v>0</v>
      </c>
      <c r="AO1021" s="119">
        <v>3</v>
      </c>
      <c r="AP1021" s="119">
        <v>5</v>
      </c>
      <c r="AQ1021" s="119">
        <v>5</v>
      </c>
      <c r="AR1021" s="119">
        <v>1</v>
      </c>
      <c r="AS1021" s="119">
        <v>0</v>
      </c>
      <c r="AT1021" s="119">
        <v>0</v>
      </c>
      <c r="AU1021" s="119">
        <v>0</v>
      </c>
      <c r="AV1021" s="119">
        <v>0</v>
      </c>
      <c r="AW1021" s="119">
        <v>0</v>
      </c>
      <c r="AX1021" s="119">
        <v>0</v>
      </c>
      <c r="AY1021" s="119">
        <v>0</v>
      </c>
      <c r="AZ1021" s="119">
        <v>0</v>
      </c>
      <c r="BA1021" s="119">
        <v>0</v>
      </c>
      <c r="BB1021" s="119">
        <v>0</v>
      </c>
      <c r="BC1021" s="119">
        <v>0</v>
      </c>
      <c r="BD1021" s="119">
        <v>0</v>
      </c>
      <c r="BE1021" s="119">
        <v>0</v>
      </c>
      <c r="BF1021" s="119">
        <v>0</v>
      </c>
      <c r="BG1021" s="119">
        <v>0</v>
      </c>
      <c r="BH1021" s="119">
        <v>18.600000000000001</v>
      </c>
      <c r="BI1021" s="119">
        <v>18.3</v>
      </c>
      <c r="BJ1021" s="119">
        <v>23.5</v>
      </c>
      <c r="BK1021" s="119">
        <v>28.6</v>
      </c>
      <c r="BL1021" s="119">
        <v>0</v>
      </c>
      <c r="BM1021" s="119" t="s">
        <v>544</v>
      </c>
    </row>
    <row r="1022" spans="1:65" s="119" customFormat="1" ht="11.4" x14ac:dyDescent="0.2">
      <c r="A1022" s="119" t="s">
        <v>95</v>
      </c>
      <c r="B1022" s="119">
        <v>4</v>
      </c>
      <c r="C1022" s="119">
        <v>0</v>
      </c>
      <c r="D1022" s="119">
        <v>3</v>
      </c>
      <c r="E1022" s="119">
        <v>0</v>
      </c>
      <c r="F1022" s="119">
        <v>1</v>
      </c>
      <c r="G1022" s="119">
        <v>0</v>
      </c>
      <c r="H1022" s="119">
        <v>0</v>
      </c>
      <c r="I1022" s="119">
        <v>0</v>
      </c>
      <c r="J1022" s="119">
        <v>0</v>
      </c>
      <c r="K1022" s="119">
        <v>0</v>
      </c>
      <c r="L1022" s="119">
        <v>0</v>
      </c>
      <c r="M1022" s="119">
        <v>0</v>
      </c>
      <c r="N1022" s="119">
        <v>0</v>
      </c>
      <c r="O1022" s="119">
        <v>0</v>
      </c>
      <c r="P1022" s="119">
        <v>75</v>
      </c>
      <c r="Q1022" s="119">
        <v>0</v>
      </c>
      <c r="R1022" s="119">
        <v>25</v>
      </c>
      <c r="S1022" s="119">
        <v>0</v>
      </c>
      <c r="T1022" s="119">
        <v>0</v>
      </c>
      <c r="U1022" s="119">
        <v>0</v>
      </c>
      <c r="V1022" s="119">
        <v>0</v>
      </c>
      <c r="W1022" s="119">
        <v>0</v>
      </c>
      <c r="X1022" s="119">
        <v>0</v>
      </c>
      <c r="Y1022" s="119">
        <v>0</v>
      </c>
      <c r="Z1022" s="119">
        <v>0</v>
      </c>
      <c r="AA1022" s="119" t="s">
        <v>56</v>
      </c>
      <c r="AB1022" s="119" t="s">
        <v>523</v>
      </c>
      <c r="AC1022" s="119" t="s">
        <v>56</v>
      </c>
      <c r="AD1022" s="119" t="s">
        <v>527</v>
      </c>
      <c r="AE1022" s="119" t="s">
        <v>56</v>
      </c>
      <c r="AF1022" s="119" t="s">
        <v>56</v>
      </c>
      <c r="AG1022" s="119" t="s">
        <v>56</v>
      </c>
      <c r="AH1022" s="119" t="s">
        <v>56</v>
      </c>
      <c r="AI1022" s="119" t="s">
        <v>56</v>
      </c>
      <c r="AJ1022" s="119" t="s">
        <v>56</v>
      </c>
      <c r="AK1022" s="119" t="s">
        <v>56</v>
      </c>
      <c r="AL1022" s="119" t="s">
        <v>56</v>
      </c>
      <c r="AM1022" s="119">
        <v>0</v>
      </c>
      <c r="AN1022" s="119">
        <v>1</v>
      </c>
      <c r="AO1022" s="119">
        <v>3</v>
      </c>
      <c r="AP1022" s="119">
        <v>0</v>
      </c>
      <c r="AQ1022" s="119">
        <v>0</v>
      </c>
      <c r="AR1022" s="119">
        <v>0</v>
      </c>
      <c r="AS1022" s="119">
        <v>0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119">
        <v>0</v>
      </c>
      <c r="AZ1022" s="119">
        <v>0</v>
      </c>
      <c r="BA1022" s="119">
        <v>0</v>
      </c>
      <c r="BB1022" s="119">
        <v>0</v>
      </c>
      <c r="BC1022" s="119">
        <v>0</v>
      </c>
      <c r="BD1022" s="119">
        <v>0</v>
      </c>
      <c r="BE1022" s="119">
        <v>0</v>
      </c>
      <c r="BF1022" s="119">
        <v>0</v>
      </c>
      <c r="BG1022" s="119">
        <v>0</v>
      </c>
      <c r="BH1022" s="119">
        <v>12.3</v>
      </c>
      <c r="BI1022" s="119" t="s">
        <v>55</v>
      </c>
      <c r="BJ1022" s="119" t="s">
        <v>55</v>
      </c>
      <c r="BK1022" s="119" t="s">
        <v>55</v>
      </c>
      <c r="BL1022" s="119">
        <v>0</v>
      </c>
      <c r="BM1022" s="119" t="s">
        <v>545</v>
      </c>
    </row>
    <row r="1023" spans="1:65" s="119" customFormat="1" ht="11.4" x14ac:dyDescent="0.2">
      <c r="A1023" s="119" t="s">
        <v>96</v>
      </c>
      <c r="B1023" s="119">
        <v>12</v>
      </c>
      <c r="C1023" s="119">
        <v>2</v>
      </c>
      <c r="D1023" s="119">
        <v>10</v>
      </c>
      <c r="E1023" s="119">
        <v>0</v>
      </c>
      <c r="F1023" s="119">
        <v>0</v>
      </c>
      <c r="G1023" s="119">
        <v>0</v>
      </c>
      <c r="H1023" s="119">
        <v>0</v>
      </c>
      <c r="I1023" s="119">
        <v>0</v>
      </c>
      <c r="J1023" s="119">
        <v>0</v>
      </c>
      <c r="K1023" s="119">
        <v>0</v>
      </c>
      <c r="L1023" s="119">
        <v>0</v>
      </c>
      <c r="M1023" s="119">
        <v>0</v>
      </c>
      <c r="N1023" s="119">
        <v>0</v>
      </c>
      <c r="O1023" s="119">
        <v>16.670000000000002</v>
      </c>
      <c r="P1023" s="119">
        <v>83.33</v>
      </c>
      <c r="Q1023" s="119">
        <v>0</v>
      </c>
      <c r="R1023" s="119">
        <v>0</v>
      </c>
      <c r="S1023" s="119">
        <v>0</v>
      </c>
      <c r="T1023" s="119">
        <v>0</v>
      </c>
      <c r="U1023" s="119">
        <v>0</v>
      </c>
      <c r="V1023" s="119">
        <v>0</v>
      </c>
      <c r="W1023" s="119">
        <v>0</v>
      </c>
      <c r="X1023" s="119">
        <v>0</v>
      </c>
      <c r="Y1023" s="119">
        <v>0</v>
      </c>
      <c r="Z1023" s="119">
        <v>0</v>
      </c>
      <c r="AA1023" s="119" t="s">
        <v>507</v>
      </c>
      <c r="AB1023" s="119" t="s">
        <v>610</v>
      </c>
      <c r="AC1023" s="119" t="s">
        <v>56</v>
      </c>
      <c r="AD1023" s="119" t="s">
        <v>56</v>
      </c>
      <c r="AE1023" s="119" t="s">
        <v>56</v>
      </c>
      <c r="AF1023" s="119" t="s">
        <v>56</v>
      </c>
      <c r="AG1023" s="119" t="s">
        <v>56</v>
      </c>
      <c r="AH1023" s="119" t="s">
        <v>56</v>
      </c>
      <c r="AI1023" s="119" t="s">
        <v>56</v>
      </c>
      <c r="AJ1023" s="119" t="s">
        <v>56</v>
      </c>
      <c r="AK1023" s="119" t="s">
        <v>56</v>
      </c>
      <c r="AL1023" s="119" t="s">
        <v>56</v>
      </c>
      <c r="AM1023" s="119">
        <v>0</v>
      </c>
      <c r="AN1023" s="119">
        <v>1</v>
      </c>
      <c r="AO1023" s="119">
        <v>4</v>
      </c>
      <c r="AP1023" s="119">
        <v>5</v>
      </c>
      <c r="AQ1023" s="119">
        <v>2</v>
      </c>
      <c r="AR1023" s="119">
        <v>0</v>
      </c>
      <c r="AS1023" s="119">
        <v>0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119">
        <v>0</v>
      </c>
      <c r="AZ1023" s="119">
        <v>0</v>
      </c>
      <c r="BA1023" s="119">
        <v>0</v>
      </c>
      <c r="BB1023" s="119">
        <v>0</v>
      </c>
      <c r="BC1023" s="119">
        <v>0</v>
      </c>
      <c r="BD1023" s="119">
        <v>0</v>
      </c>
      <c r="BE1023" s="119">
        <v>0</v>
      </c>
      <c r="BF1023" s="119">
        <v>0</v>
      </c>
      <c r="BG1023" s="119">
        <v>0</v>
      </c>
      <c r="BH1023" s="119">
        <v>15.4</v>
      </c>
      <c r="BI1023" s="119">
        <v>16.2</v>
      </c>
      <c r="BJ1023" s="119">
        <v>20.2</v>
      </c>
      <c r="BK1023" s="119">
        <v>22.7</v>
      </c>
      <c r="BL1023" s="119">
        <v>0</v>
      </c>
      <c r="BM1023" s="119" t="s">
        <v>544</v>
      </c>
    </row>
    <row r="1024" spans="1:65" s="119" customFormat="1" ht="11.4" x14ac:dyDescent="0.2">
      <c r="A1024" s="119" t="s">
        <v>96</v>
      </c>
      <c r="B1024" s="119">
        <v>11</v>
      </c>
      <c r="C1024" s="119">
        <v>1</v>
      </c>
      <c r="D1024" s="119">
        <v>9</v>
      </c>
      <c r="E1024" s="119">
        <v>0</v>
      </c>
      <c r="F1024" s="119">
        <v>1</v>
      </c>
      <c r="G1024" s="119">
        <v>0</v>
      </c>
      <c r="H1024" s="119">
        <v>0</v>
      </c>
      <c r="I1024" s="119">
        <v>0</v>
      </c>
      <c r="J1024" s="119">
        <v>0</v>
      </c>
      <c r="K1024" s="119">
        <v>0</v>
      </c>
      <c r="L1024" s="119">
        <v>0</v>
      </c>
      <c r="M1024" s="119">
        <v>0</v>
      </c>
      <c r="N1024" s="119">
        <v>0</v>
      </c>
      <c r="O1024" s="119">
        <v>9.0909999999999993</v>
      </c>
      <c r="P1024" s="119">
        <v>81.819999999999993</v>
      </c>
      <c r="Q1024" s="119">
        <v>0</v>
      </c>
      <c r="R1024" s="119">
        <v>9.0909999999999993</v>
      </c>
      <c r="S1024" s="119">
        <v>0</v>
      </c>
      <c r="T1024" s="119">
        <v>0</v>
      </c>
      <c r="U1024" s="119">
        <v>0</v>
      </c>
      <c r="V1024" s="119">
        <v>0</v>
      </c>
      <c r="W1024" s="119">
        <v>0</v>
      </c>
      <c r="X1024" s="119">
        <v>0</v>
      </c>
      <c r="Y1024" s="119">
        <v>0</v>
      </c>
      <c r="Z1024" s="119">
        <v>0</v>
      </c>
      <c r="AA1024" s="119" t="s">
        <v>630</v>
      </c>
      <c r="AB1024" s="119" t="s">
        <v>173</v>
      </c>
      <c r="AC1024" s="119" t="s">
        <v>56</v>
      </c>
      <c r="AD1024" s="119" t="s">
        <v>572</v>
      </c>
      <c r="AE1024" s="119" t="s">
        <v>56</v>
      </c>
      <c r="AF1024" s="119" t="s">
        <v>56</v>
      </c>
      <c r="AG1024" s="119" t="s">
        <v>56</v>
      </c>
      <c r="AH1024" s="119" t="s">
        <v>56</v>
      </c>
      <c r="AI1024" s="119" t="s">
        <v>56</v>
      </c>
      <c r="AJ1024" s="119" t="s">
        <v>56</v>
      </c>
      <c r="AK1024" s="119" t="s">
        <v>56</v>
      </c>
      <c r="AL1024" s="119" t="s">
        <v>56</v>
      </c>
      <c r="AM1024" s="119">
        <v>0</v>
      </c>
      <c r="AN1024" s="119">
        <v>1</v>
      </c>
      <c r="AO1024" s="119">
        <v>3</v>
      </c>
      <c r="AP1024" s="119">
        <v>4</v>
      </c>
      <c r="AQ1024" s="119">
        <v>3</v>
      </c>
      <c r="AR1024" s="119">
        <v>0</v>
      </c>
      <c r="AS1024" s="119">
        <v>0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119">
        <v>0</v>
      </c>
      <c r="AZ1024" s="119">
        <v>0</v>
      </c>
      <c r="BA1024" s="119">
        <v>0</v>
      </c>
      <c r="BB1024" s="119">
        <v>0</v>
      </c>
      <c r="BC1024" s="119">
        <v>0</v>
      </c>
      <c r="BD1024" s="119">
        <v>0</v>
      </c>
      <c r="BE1024" s="119">
        <v>0</v>
      </c>
      <c r="BF1024" s="119">
        <v>0</v>
      </c>
      <c r="BG1024" s="119">
        <v>0</v>
      </c>
      <c r="BH1024" s="119">
        <v>15.6</v>
      </c>
      <c r="BI1024" s="119">
        <v>15.9</v>
      </c>
      <c r="BJ1024" s="119">
        <v>20.8</v>
      </c>
      <c r="BK1024" s="119">
        <v>21.6</v>
      </c>
      <c r="BL1024" s="119">
        <v>0</v>
      </c>
      <c r="BM1024" s="119" t="s">
        <v>545</v>
      </c>
    </row>
    <row r="1025" spans="1:65" s="119" customFormat="1" ht="11.4" x14ac:dyDescent="0.2">
      <c r="A1025" s="119" t="s">
        <v>97</v>
      </c>
      <c r="B1025" s="119">
        <v>8</v>
      </c>
      <c r="C1025" s="119">
        <v>2</v>
      </c>
      <c r="D1025" s="119">
        <v>4</v>
      </c>
      <c r="E1025" s="119">
        <v>0</v>
      </c>
      <c r="F1025" s="119">
        <v>2</v>
      </c>
      <c r="G1025" s="119">
        <v>0</v>
      </c>
      <c r="H1025" s="119">
        <v>0</v>
      </c>
      <c r="I1025" s="119">
        <v>0</v>
      </c>
      <c r="J1025" s="119">
        <v>0</v>
      </c>
      <c r="K1025" s="119">
        <v>0</v>
      </c>
      <c r="L1025" s="119">
        <v>0</v>
      </c>
      <c r="M1025" s="119">
        <v>0</v>
      </c>
      <c r="N1025" s="119">
        <v>0</v>
      </c>
      <c r="O1025" s="119">
        <v>25</v>
      </c>
      <c r="P1025" s="119">
        <v>50</v>
      </c>
      <c r="Q1025" s="119">
        <v>0</v>
      </c>
      <c r="R1025" s="119">
        <v>25</v>
      </c>
      <c r="S1025" s="119">
        <v>0</v>
      </c>
      <c r="T1025" s="119">
        <v>0</v>
      </c>
      <c r="U1025" s="119">
        <v>0</v>
      </c>
      <c r="V1025" s="119">
        <v>0</v>
      </c>
      <c r="W1025" s="119">
        <v>0</v>
      </c>
      <c r="X1025" s="119">
        <v>0</v>
      </c>
      <c r="Y1025" s="119">
        <v>0</v>
      </c>
      <c r="Z1025" s="119">
        <v>0</v>
      </c>
      <c r="AA1025" s="119" t="s">
        <v>79</v>
      </c>
      <c r="AB1025" s="119" t="s">
        <v>183</v>
      </c>
      <c r="AC1025" s="119" t="s">
        <v>56</v>
      </c>
      <c r="AD1025" s="119" t="s">
        <v>532</v>
      </c>
      <c r="AE1025" s="119" t="s">
        <v>56</v>
      </c>
      <c r="AF1025" s="119" t="s">
        <v>56</v>
      </c>
      <c r="AG1025" s="119" t="s">
        <v>56</v>
      </c>
      <c r="AH1025" s="119" t="s">
        <v>56</v>
      </c>
      <c r="AI1025" s="119" t="s">
        <v>56</v>
      </c>
      <c r="AJ1025" s="119" t="s">
        <v>56</v>
      </c>
      <c r="AK1025" s="119" t="s">
        <v>56</v>
      </c>
      <c r="AL1025" s="119" t="s">
        <v>56</v>
      </c>
      <c r="AM1025" s="119">
        <v>0</v>
      </c>
      <c r="AN1025" s="119">
        <v>0</v>
      </c>
      <c r="AO1025" s="119">
        <v>1</v>
      </c>
      <c r="AP1025" s="119">
        <v>7</v>
      </c>
      <c r="AQ1025" s="119">
        <v>0</v>
      </c>
      <c r="AR1025" s="119">
        <v>0</v>
      </c>
      <c r="AS1025" s="119">
        <v>0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119">
        <v>0</v>
      </c>
      <c r="AZ1025" s="119">
        <v>0</v>
      </c>
      <c r="BA1025" s="119">
        <v>0</v>
      </c>
      <c r="BB1025" s="119">
        <v>0</v>
      </c>
      <c r="BC1025" s="119">
        <v>0</v>
      </c>
      <c r="BD1025" s="119">
        <v>0</v>
      </c>
      <c r="BE1025" s="119">
        <v>0</v>
      </c>
      <c r="BF1025" s="119">
        <v>0</v>
      </c>
      <c r="BG1025" s="119">
        <v>0</v>
      </c>
      <c r="BH1025" s="119">
        <v>17.5</v>
      </c>
      <c r="BI1025" s="119" t="s">
        <v>55</v>
      </c>
      <c r="BJ1025" s="119" t="s">
        <v>55</v>
      </c>
      <c r="BK1025" s="119" t="s">
        <v>55</v>
      </c>
      <c r="BL1025" s="119">
        <v>0</v>
      </c>
      <c r="BM1025" s="119" t="s">
        <v>544</v>
      </c>
    </row>
    <row r="1026" spans="1:65" s="119" customFormat="1" ht="11.4" x14ac:dyDescent="0.2">
      <c r="A1026" s="119" t="s">
        <v>97</v>
      </c>
      <c r="B1026" s="119">
        <v>2</v>
      </c>
      <c r="C1026" s="119">
        <v>2</v>
      </c>
      <c r="D1026" s="119">
        <v>0</v>
      </c>
      <c r="E1026" s="119">
        <v>0</v>
      </c>
      <c r="F1026" s="119">
        <v>0</v>
      </c>
      <c r="G1026" s="119">
        <v>0</v>
      </c>
      <c r="H1026" s="119">
        <v>0</v>
      </c>
      <c r="I1026" s="119">
        <v>0</v>
      </c>
      <c r="J1026" s="119">
        <v>0</v>
      </c>
      <c r="K1026" s="119">
        <v>0</v>
      </c>
      <c r="L1026" s="119">
        <v>0</v>
      </c>
      <c r="M1026" s="119">
        <v>0</v>
      </c>
      <c r="N1026" s="119">
        <v>0</v>
      </c>
      <c r="O1026" s="119">
        <v>100</v>
      </c>
      <c r="P1026" s="119">
        <v>0</v>
      </c>
      <c r="Q1026" s="119">
        <v>0</v>
      </c>
      <c r="R1026" s="119">
        <v>0</v>
      </c>
      <c r="S1026" s="119">
        <v>0</v>
      </c>
      <c r="T1026" s="119">
        <v>0</v>
      </c>
      <c r="U1026" s="119">
        <v>0</v>
      </c>
      <c r="V1026" s="119">
        <v>0</v>
      </c>
      <c r="W1026" s="119">
        <v>0</v>
      </c>
      <c r="X1026" s="119">
        <v>0</v>
      </c>
      <c r="Y1026" s="119">
        <v>0</v>
      </c>
      <c r="Z1026" s="119">
        <v>0</v>
      </c>
      <c r="AA1026" s="119" t="s">
        <v>531</v>
      </c>
      <c r="AB1026" s="119" t="s">
        <v>56</v>
      </c>
      <c r="AC1026" s="119" t="s">
        <v>56</v>
      </c>
      <c r="AD1026" s="119" t="s">
        <v>56</v>
      </c>
      <c r="AE1026" s="119" t="s">
        <v>56</v>
      </c>
      <c r="AF1026" s="119" t="s">
        <v>56</v>
      </c>
      <c r="AG1026" s="119" t="s">
        <v>56</v>
      </c>
      <c r="AH1026" s="119" t="s">
        <v>56</v>
      </c>
      <c r="AI1026" s="119" t="s">
        <v>56</v>
      </c>
      <c r="AJ1026" s="119" t="s">
        <v>56</v>
      </c>
      <c r="AK1026" s="119" t="s">
        <v>56</v>
      </c>
      <c r="AL1026" s="119" t="s">
        <v>56</v>
      </c>
      <c r="AM1026" s="119">
        <v>0</v>
      </c>
      <c r="AN1026" s="119">
        <v>1</v>
      </c>
      <c r="AO1026" s="119">
        <v>1</v>
      </c>
      <c r="AP1026" s="119">
        <v>0</v>
      </c>
      <c r="AQ1026" s="119">
        <v>0</v>
      </c>
      <c r="AR1026" s="119">
        <v>0</v>
      </c>
      <c r="AS1026" s="119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119">
        <v>0</v>
      </c>
      <c r="AZ1026" s="119">
        <v>0</v>
      </c>
      <c r="BA1026" s="119">
        <v>0</v>
      </c>
      <c r="BB1026" s="119">
        <v>0</v>
      </c>
      <c r="BC1026" s="119">
        <v>0</v>
      </c>
      <c r="BD1026" s="119">
        <v>0</v>
      </c>
      <c r="BE1026" s="119">
        <v>0</v>
      </c>
      <c r="BF1026" s="119">
        <v>0</v>
      </c>
      <c r="BG1026" s="119">
        <v>0</v>
      </c>
      <c r="BH1026" s="119">
        <v>10.1</v>
      </c>
      <c r="BI1026" s="119" t="s">
        <v>55</v>
      </c>
      <c r="BJ1026" s="119" t="s">
        <v>55</v>
      </c>
      <c r="BK1026" s="119" t="s">
        <v>55</v>
      </c>
      <c r="BL1026" s="119">
        <v>0</v>
      </c>
      <c r="BM1026" s="119" t="s">
        <v>545</v>
      </c>
    </row>
    <row r="1027" spans="1:65" s="119" customFormat="1" ht="11.4" x14ac:dyDescent="0.2">
      <c r="A1027" s="119" t="s">
        <v>98</v>
      </c>
      <c r="B1027" s="119">
        <v>5</v>
      </c>
      <c r="C1027" s="119">
        <v>1</v>
      </c>
      <c r="D1027" s="119">
        <v>4</v>
      </c>
      <c r="E1027" s="119">
        <v>0</v>
      </c>
      <c r="F1027" s="119">
        <v>0</v>
      </c>
      <c r="G1027" s="119">
        <v>0</v>
      </c>
      <c r="H1027" s="119">
        <v>0</v>
      </c>
      <c r="I1027" s="119">
        <v>0</v>
      </c>
      <c r="J1027" s="119">
        <v>0</v>
      </c>
      <c r="K1027" s="119">
        <v>0</v>
      </c>
      <c r="L1027" s="119">
        <v>0</v>
      </c>
      <c r="M1027" s="119">
        <v>0</v>
      </c>
      <c r="N1027" s="119">
        <v>0</v>
      </c>
      <c r="O1027" s="119">
        <v>20</v>
      </c>
      <c r="P1027" s="119">
        <v>80</v>
      </c>
      <c r="Q1027" s="119">
        <v>0</v>
      </c>
      <c r="R1027" s="119">
        <v>0</v>
      </c>
      <c r="S1027" s="119">
        <v>0</v>
      </c>
      <c r="T1027" s="119">
        <v>0</v>
      </c>
      <c r="U1027" s="119">
        <v>0</v>
      </c>
      <c r="V1027" s="119">
        <v>0</v>
      </c>
      <c r="W1027" s="119">
        <v>0</v>
      </c>
      <c r="X1027" s="119">
        <v>0</v>
      </c>
      <c r="Y1027" s="119">
        <v>0</v>
      </c>
      <c r="Z1027" s="119">
        <v>0</v>
      </c>
      <c r="AA1027" s="119" t="s">
        <v>527</v>
      </c>
      <c r="AB1027" s="119" t="s">
        <v>188</v>
      </c>
      <c r="AC1027" s="119" t="s">
        <v>56</v>
      </c>
      <c r="AD1027" s="119" t="s">
        <v>56</v>
      </c>
      <c r="AE1027" s="119" t="s">
        <v>56</v>
      </c>
      <c r="AF1027" s="119" t="s">
        <v>56</v>
      </c>
      <c r="AG1027" s="119" t="s">
        <v>56</v>
      </c>
      <c r="AH1027" s="119" t="s">
        <v>56</v>
      </c>
      <c r="AI1027" s="119" t="s">
        <v>56</v>
      </c>
      <c r="AJ1027" s="119" t="s">
        <v>56</v>
      </c>
      <c r="AK1027" s="119" t="s">
        <v>56</v>
      </c>
      <c r="AL1027" s="119" t="s">
        <v>56</v>
      </c>
      <c r="AM1027" s="119">
        <v>0</v>
      </c>
      <c r="AN1027" s="119">
        <v>1</v>
      </c>
      <c r="AO1027" s="119">
        <v>3</v>
      </c>
      <c r="AP1027" s="119">
        <v>0</v>
      </c>
      <c r="AQ1027" s="119">
        <v>0</v>
      </c>
      <c r="AR1027" s="119">
        <v>1</v>
      </c>
      <c r="AS1027" s="119">
        <v>0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119">
        <v>0</v>
      </c>
      <c r="AZ1027" s="119">
        <v>0</v>
      </c>
      <c r="BA1027" s="119">
        <v>0</v>
      </c>
      <c r="BB1027" s="119">
        <v>0</v>
      </c>
      <c r="BC1027" s="119">
        <v>0</v>
      </c>
      <c r="BD1027" s="119">
        <v>0</v>
      </c>
      <c r="BE1027" s="119">
        <v>0</v>
      </c>
      <c r="BF1027" s="119">
        <v>0</v>
      </c>
      <c r="BG1027" s="119">
        <v>0</v>
      </c>
      <c r="BH1027" s="119">
        <v>14.9</v>
      </c>
      <c r="BI1027" s="119" t="s">
        <v>55</v>
      </c>
      <c r="BJ1027" s="119" t="s">
        <v>55</v>
      </c>
      <c r="BK1027" s="119" t="s">
        <v>55</v>
      </c>
      <c r="BL1027" s="119">
        <v>0</v>
      </c>
      <c r="BM1027" s="119" t="s">
        <v>544</v>
      </c>
    </row>
    <row r="1028" spans="1:65" s="119" customFormat="1" ht="11.4" x14ac:dyDescent="0.2">
      <c r="A1028" s="119" t="s">
        <v>98</v>
      </c>
      <c r="B1028" s="119">
        <v>10</v>
      </c>
      <c r="C1028" s="119">
        <v>0</v>
      </c>
      <c r="D1028" s="119">
        <v>9</v>
      </c>
      <c r="E1028" s="119">
        <v>0</v>
      </c>
      <c r="F1028" s="119">
        <v>1</v>
      </c>
      <c r="G1028" s="119">
        <v>0</v>
      </c>
      <c r="H1028" s="119">
        <v>0</v>
      </c>
      <c r="I1028" s="119">
        <v>0</v>
      </c>
      <c r="J1028" s="119">
        <v>0</v>
      </c>
      <c r="K1028" s="119">
        <v>0</v>
      </c>
      <c r="L1028" s="119">
        <v>0</v>
      </c>
      <c r="M1028" s="119">
        <v>0</v>
      </c>
      <c r="N1028" s="119">
        <v>0</v>
      </c>
      <c r="O1028" s="119">
        <v>0</v>
      </c>
      <c r="P1028" s="119">
        <v>90</v>
      </c>
      <c r="Q1028" s="119">
        <v>0</v>
      </c>
      <c r="R1028" s="119">
        <v>10</v>
      </c>
      <c r="S1028" s="119">
        <v>0</v>
      </c>
      <c r="T1028" s="119">
        <v>0</v>
      </c>
      <c r="U1028" s="119">
        <v>0</v>
      </c>
      <c r="V1028" s="119">
        <v>0</v>
      </c>
      <c r="W1028" s="119">
        <v>0</v>
      </c>
      <c r="X1028" s="119">
        <v>0</v>
      </c>
      <c r="Y1028" s="119">
        <v>0</v>
      </c>
      <c r="Z1028" s="119">
        <v>0</v>
      </c>
      <c r="AA1028" s="119" t="s">
        <v>56</v>
      </c>
      <c r="AB1028" s="119" t="s">
        <v>519</v>
      </c>
      <c r="AC1028" s="119" t="s">
        <v>56</v>
      </c>
      <c r="AD1028" s="119" t="s">
        <v>171</v>
      </c>
      <c r="AE1028" s="119" t="s">
        <v>56</v>
      </c>
      <c r="AF1028" s="119" t="s">
        <v>56</v>
      </c>
      <c r="AG1028" s="119" t="s">
        <v>56</v>
      </c>
      <c r="AH1028" s="119" t="s">
        <v>56</v>
      </c>
      <c r="AI1028" s="119" t="s">
        <v>56</v>
      </c>
      <c r="AJ1028" s="119" t="s">
        <v>56</v>
      </c>
      <c r="AK1028" s="119" t="s">
        <v>56</v>
      </c>
      <c r="AL1028" s="119" t="s">
        <v>56</v>
      </c>
      <c r="AM1028" s="119">
        <v>0</v>
      </c>
      <c r="AN1028" s="119">
        <v>2</v>
      </c>
      <c r="AO1028" s="119">
        <v>2</v>
      </c>
      <c r="AP1028" s="119">
        <v>4</v>
      </c>
      <c r="AQ1028" s="119">
        <v>1</v>
      </c>
      <c r="AR1028" s="119">
        <v>1</v>
      </c>
      <c r="AS1028" s="119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119">
        <v>0</v>
      </c>
      <c r="AZ1028" s="119">
        <v>0</v>
      </c>
      <c r="BA1028" s="119">
        <v>0</v>
      </c>
      <c r="BB1028" s="119">
        <v>0</v>
      </c>
      <c r="BC1028" s="119">
        <v>0</v>
      </c>
      <c r="BD1028" s="119">
        <v>0</v>
      </c>
      <c r="BE1028" s="119">
        <v>0</v>
      </c>
      <c r="BF1028" s="119">
        <v>0</v>
      </c>
      <c r="BG1028" s="119">
        <v>0</v>
      </c>
      <c r="BH1028" s="119">
        <v>15.8</v>
      </c>
      <c r="BI1028" s="119" t="s">
        <v>55</v>
      </c>
      <c r="BJ1028" s="119" t="s">
        <v>55</v>
      </c>
      <c r="BK1028" s="119" t="s">
        <v>55</v>
      </c>
      <c r="BL1028" s="119">
        <v>0</v>
      </c>
      <c r="BM1028" s="119" t="s">
        <v>545</v>
      </c>
    </row>
    <row r="1029" spans="1:65" s="119" customFormat="1" ht="11.4" x14ac:dyDescent="0.2">
      <c r="A1029" s="119" t="s">
        <v>99</v>
      </c>
      <c r="B1029" s="119">
        <v>4</v>
      </c>
      <c r="C1029" s="119">
        <v>0</v>
      </c>
      <c r="D1029" s="119">
        <v>4</v>
      </c>
      <c r="E1029" s="119">
        <v>0</v>
      </c>
      <c r="F1029" s="119">
        <v>0</v>
      </c>
      <c r="G1029" s="119">
        <v>0</v>
      </c>
      <c r="H1029" s="119">
        <v>0</v>
      </c>
      <c r="I1029" s="119">
        <v>0</v>
      </c>
      <c r="J1029" s="119">
        <v>0</v>
      </c>
      <c r="K1029" s="119">
        <v>0</v>
      </c>
      <c r="L1029" s="119">
        <v>0</v>
      </c>
      <c r="M1029" s="119">
        <v>0</v>
      </c>
      <c r="N1029" s="119">
        <v>0</v>
      </c>
      <c r="O1029" s="119">
        <v>0</v>
      </c>
      <c r="P1029" s="119">
        <v>100</v>
      </c>
      <c r="Q1029" s="119">
        <v>0</v>
      </c>
      <c r="R1029" s="119">
        <v>0</v>
      </c>
      <c r="S1029" s="119">
        <v>0</v>
      </c>
      <c r="T1029" s="119">
        <v>0</v>
      </c>
      <c r="U1029" s="119">
        <v>0</v>
      </c>
      <c r="V1029" s="119">
        <v>0</v>
      </c>
      <c r="W1029" s="119">
        <v>0</v>
      </c>
      <c r="X1029" s="119">
        <v>0</v>
      </c>
      <c r="Y1029" s="119">
        <v>0</v>
      </c>
      <c r="Z1029" s="119">
        <v>0</v>
      </c>
      <c r="AA1029" s="119" t="s">
        <v>56</v>
      </c>
      <c r="AB1029" s="119" t="s">
        <v>525</v>
      </c>
      <c r="AC1029" s="119" t="s">
        <v>56</v>
      </c>
      <c r="AD1029" s="119" t="s">
        <v>56</v>
      </c>
      <c r="AE1029" s="119" t="s">
        <v>56</v>
      </c>
      <c r="AF1029" s="119" t="s">
        <v>56</v>
      </c>
      <c r="AG1029" s="119" t="s">
        <v>56</v>
      </c>
      <c r="AH1029" s="119" t="s">
        <v>56</v>
      </c>
      <c r="AI1029" s="119" t="s">
        <v>56</v>
      </c>
      <c r="AJ1029" s="119" t="s">
        <v>56</v>
      </c>
      <c r="AK1029" s="119" t="s">
        <v>56</v>
      </c>
      <c r="AL1029" s="119" t="s">
        <v>56</v>
      </c>
      <c r="AM1029" s="119">
        <v>0</v>
      </c>
      <c r="AN1029" s="119">
        <v>0</v>
      </c>
      <c r="AO1029" s="119">
        <v>2</v>
      </c>
      <c r="AP1029" s="119">
        <v>2</v>
      </c>
      <c r="AQ1029" s="119">
        <v>0</v>
      </c>
      <c r="AR1029" s="119">
        <v>0</v>
      </c>
      <c r="AS1029" s="119">
        <v>0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119">
        <v>0</v>
      </c>
      <c r="AZ1029" s="119">
        <v>0</v>
      </c>
      <c r="BA1029" s="119">
        <v>0</v>
      </c>
      <c r="BB1029" s="119">
        <v>0</v>
      </c>
      <c r="BC1029" s="119">
        <v>0</v>
      </c>
      <c r="BD1029" s="119">
        <v>0</v>
      </c>
      <c r="BE1029" s="119">
        <v>0</v>
      </c>
      <c r="BF1029" s="119">
        <v>0</v>
      </c>
      <c r="BG1029" s="119">
        <v>0</v>
      </c>
      <c r="BH1029" s="119">
        <v>15.3</v>
      </c>
      <c r="BI1029" s="119" t="s">
        <v>55</v>
      </c>
      <c r="BJ1029" s="119" t="s">
        <v>55</v>
      </c>
      <c r="BK1029" s="119" t="s">
        <v>55</v>
      </c>
      <c r="BL1029" s="119">
        <v>0</v>
      </c>
      <c r="BM1029" s="119" t="s">
        <v>544</v>
      </c>
    </row>
    <row r="1030" spans="1:65" s="119" customFormat="1" ht="11.4" x14ac:dyDescent="0.2">
      <c r="A1030" s="119" t="s">
        <v>99</v>
      </c>
      <c r="B1030" s="119">
        <v>5</v>
      </c>
      <c r="C1030" s="119">
        <v>1</v>
      </c>
      <c r="D1030" s="119">
        <v>4</v>
      </c>
      <c r="E1030" s="119">
        <v>0</v>
      </c>
      <c r="F1030" s="119">
        <v>0</v>
      </c>
      <c r="G1030" s="119">
        <v>0</v>
      </c>
      <c r="H1030" s="119">
        <v>0</v>
      </c>
      <c r="I1030" s="119">
        <v>0</v>
      </c>
      <c r="J1030" s="119">
        <v>0</v>
      </c>
      <c r="K1030" s="119">
        <v>0</v>
      </c>
      <c r="L1030" s="119">
        <v>0</v>
      </c>
      <c r="M1030" s="119">
        <v>0</v>
      </c>
      <c r="N1030" s="119">
        <v>0</v>
      </c>
      <c r="O1030" s="119">
        <v>20</v>
      </c>
      <c r="P1030" s="119">
        <v>80</v>
      </c>
      <c r="Q1030" s="119">
        <v>0</v>
      </c>
      <c r="R1030" s="119">
        <v>0</v>
      </c>
      <c r="S1030" s="119">
        <v>0</v>
      </c>
      <c r="T1030" s="119">
        <v>0</v>
      </c>
      <c r="U1030" s="119">
        <v>0</v>
      </c>
      <c r="V1030" s="119">
        <v>0</v>
      </c>
      <c r="W1030" s="119">
        <v>0</v>
      </c>
      <c r="X1030" s="119">
        <v>0</v>
      </c>
      <c r="Y1030" s="119">
        <v>0</v>
      </c>
      <c r="Z1030" s="119">
        <v>0</v>
      </c>
      <c r="AA1030" s="119" t="s">
        <v>578</v>
      </c>
      <c r="AB1030" s="119" t="s">
        <v>507</v>
      </c>
      <c r="AC1030" s="119" t="s">
        <v>56</v>
      </c>
      <c r="AD1030" s="119" t="s">
        <v>56</v>
      </c>
      <c r="AE1030" s="119" t="s">
        <v>56</v>
      </c>
      <c r="AF1030" s="119" t="s">
        <v>56</v>
      </c>
      <c r="AG1030" s="119" t="s">
        <v>56</v>
      </c>
      <c r="AH1030" s="119" t="s">
        <v>56</v>
      </c>
      <c r="AI1030" s="119" t="s">
        <v>56</v>
      </c>
      <c r="AJ1030" s="119" t="s">
        <v>56</v>
      </c>
      <c r="AK1030" s="119" t="s">
        <v>56</v>
      </c>
      <c r="AL1030" s="119" t="s">
        <v>56</v>
      </c>
      <c r="AM1030" s="119">
        <v>0</v>
      </c>
      <c r="AN1030" s="119">
        <v>1</v>
      </c>
      <c r="AO1030" s="119">
        <v>2</v>
      </c>
      <c r="AP1030" s="119">
        <v>1</v>
      </c>
      <c r="AQ1030" s="119">
        <v>0</v>
      </c>
      <c r="AR1030" s="119">
        <v>1</v>
      </c>
      <c r="AS1030" s="119">
        <v>0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119">
        <v>0</v>
      </c>
      <c r="AZ1030" s="119">
        <v>0</v>
      </c>
      <c r="BA1030" s="119">
        <v>0</v>
      </c>
      <c r="BB1030" s="119">
        <v>0</v>
      </c>
      <c r="BC1030" s="119">
        <v>0</v>
      </c>
      <c r="BD1030" s="119">
        <v>0</v>
      </c>
      <c r="BE1030" s="119">
        <v>0</v>
      </c>
      <c r="BF1030" s="119">
        <v>0</v>
      </c>
      <c r="BG1030" s="119">
        <v>0</v>
      </c>
      <c r="BH1030" s="119">
        <v>15.9</v>
      </c>
      <c r="BI1030" s="119" t="s">
        <v>55</v>
      </c>
      <c r="BJ1030" s="119" t="s">
        <v>55</v>
      </c>
      <c r="BK1030" s="119" t="s">
        <v>55</v>
      </c>
      <c r="BL1030" s="119">
        <v>0</v>
      </c>
      <c r="BM1030" s="119" t="s">
        <v>545</v>
      </c>
    </row>
    <row r="1031" spans="1:65" s="119" customFormat="1" ht="11.4" x14ac:dyDescent="0.2">
      <c r="A1031" s="119" t="s">
        <v>100</v>
      </c>
      <c r="B1031" s="119">
        <v>4</v>
      </c>
      <c r="C1031" s="119">
        <v>0</v>
      </c>
      <c r="D1031" s="119">
        <v>3</v>
      </c>
      <c r="E1031" s="119">
        <v>0</v>
      </c>
      <c r="F1031" s="119">
        <v>1</v>
      </c>
      <c r="G1031" s="119">
        <v>0</v>
      </c>
      <c r="H1031" s="119">
        <v>0</v>
      </c>
      <c r="I1031" s="119">
        <v>0</v>
      </c>
      <c r="J1031" s="119">
        <v>0</v>
      </c>
      <c r="K1031" s="119">
        <v>0</v>
      </c>
      <c r="L1031" s="119">
        <v>0</v>
      </c>
      <c r="M1031" s="119">
        <v>0</v>
      </c>
      <c r="N1031" s="119">
        <v>0</v>
      </c>
      <c r="O1031" s="119">
        <v>0</v>
      </c>
      <c r="P1031" s="119">
        <v>75</v>
      </c>
      <c r="Q1031" s="119">
        <v>0</v>
      </c>
      <c r="R1031" s="119">
        <v>25</v>
      </c>
      <c r="S1031" s="119">
        <v>0</v>
      </c>
      <c r="T1031" s="119">
        <v>0</v>
      </c>
      <c r="U1031" s="119">
        <v>0</v>
      </c>
      <c r="V1031" s="119">
        <v>0</v>
      </c>
      <c r="W1031" s="119">
        <v>0</v>
      </c>
      <c r="X1031" s="119">
        <v>0</v>
      </c>
      <c r="Y1031" s="119">
        <v>0</v>
      </c>
      <c r="Z1031" s="119">
        <v>0</v>
      </c>
      <c r="AA1031" s="119" t="s">
        <v>56</v>
      </c>
      <c r="AB1031" s="119" t="s">
        <v>609</v>
      </c>
      <c r="AC1031" s="119" t="s">
        <v>56</v>
      </c>
      <c r="AD1031" s="119" t="s">
        <v>507</v>
      </c>
      <c r="AE1031" s="119" t="s">
        <v>56</v>
      </c>
      <c r="AF1031" s="119" t="s">
        <v>56</v>
      </c>
      <c r="AG1031" s="119" t="s">
        <v>56</v>
      </c>
      <c r="AH1031" s="119" t="s">
        <v>56</v>
      </c>
      <c r="AI1031" s="119" t="s">
        <v>56</v>
      </c>
      <c r="AJ1031" s="119" t="s">
        <v>56</v>
      </c>
      <c r="AK1031" s="119" t="s">
        <v>56</v>
      </c>
      <c r="AL1031" s="119" t="s">
        <v>56</v>
      </c>
      <c r="AM1031" s="119">
        <v>0</v>
      </c>
      <c r="AN1031" s="119">
        <v>1</v>
      </c>
      <c r="AO1031" s="119">
        <v>1</v>
      </c>
      <c r="AP1031" s="119">
        <v>2</v>
      </c>
      <c r="AQ1031" s="119">
        <v>0</v>
      </c>
      <c r="AR1031" s="119">
        <v>0</v>
      </c>
      <c r="AS1031" s="119">
        <v>0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119">
        <v>0</v>
      </c>
      <c r="AZ1031" s="119">
        <v>0</v>
      </c>
      <c r="BA1031" s="119">
        <v>0</v>
      </c>
      <c r="BB1031" s="119">
        <v>0</v>
      </c>
      <c r="BC1031" s="119">
        <v>0</v>
      </c>
      <c r="BD1031" s="119">
        <v>0</v>
      </c>
      <c r="BE1031" s="119">
        <v>0</v>
      </c>
      <c r="BF1031" s="119">
        <v>0</v>
      </c>
      <c r="BG1031" s="119">
        <v>0</v>
      </c>
      <c r="BH1031" s="119">
        <v>13</v>
      </c>
      <c r="BI1031" s="119" t="s">
        <v>55</v>
      </c>
      <c r="BJ1031" s="119" t="s">
        <v>55</v>
      </c>
      <c r="BK1031" s="119" t="s">
        <v>55</v>
      </c>
      <c r="BL1031" s="119">
        <v>0</v>
      </c>
      <c r="BM1031" s="119" t="s">
        <v>544</v>
      </c>
    </row>
    <row r="1032" spans="1:65" s="119" customFormat="1" ht="11.4" x14ac:dyDescent="0.2">
      <c r="A1032" s="119" t="s">
        <v>100</v>
      </c>
      <c r="B1032" s="119">
        <v>5</v>
      </c>
      <c r="C1032" s="119">
        <v>0</v>
      </c>
      <c r="D1032" s="119">
        <v>4</v>
      </c>
      <c r="E1032" s="119">
        <v>0</v>
      </c>
      <c r="F1032" s="119">
        <v>1</v>
      </c>
      <c r="G1032" s="119">
        <v>0</v>
      </c>
      <c r="H1032" s="119">
        <v>0</v>
      </c>
      <c r="I1032" s="119">
        <v>0</v>
      </c>
      <c r="J1032" s="119">
        <v>0</v>
      </c>
      <c r="K1032" s="119">
        <v>0</v>
      </c>
      <c r="L1032" s="119">
        <v>0</v>
      </c>
      <c r="M1032" s="119">
        <v>0</v>
      </c>
      <c r="N1032" s="119">
        <v>0</v>
      </c>
      <c r="O1032" s="119">
        <v>0</v>
      </c>
      <c r="P1032" s="119">
        <v>80</v>
      </c>
      <c r="Q1032" s="119">
        <v>0</v>
      </c>
      <c r="R1032" s="119">
        <v>20</v>
      </c>
      <c r="S1032" s="119">
        <v>0</v>
      </c>
      <c r="T1032" s="119">
        <v>0</v>
      </c>
      <c r="U1032" s="119">
        <v>0</v>
      </c>
      <c r="V1032" s="119">
        <v>0</v>
      </c>
      <c r="W1032" s="119">
        <v>0</v>
      </c>
      <c r="X1032" s="119">
        <v>0</v>
      </c>
      <c r="Y1032" s="119">
        <v>0</v>
      </c>
      <c r="Z1032" s="119">
        <v>0</v>
      </c>
      <c r="AA1032" s="119" t="s">
        <v>56</v>
      </c>
      <c r="AB1032" s="119" t="s">
        <v>606</v>
      </c>
      <c r="AC1032" s="119" t="s">
        <v>56</v>
      </c>
      <c r="AD1032" s="119" t="s">
        <v>181</v>
      </c>
      <c r="AE1032" s="119" t="s">
        <v>56</v>
      </c>
      <c r="AF1032" s="119" t="s">
        <v>56</v>
      </c>
      <c r="AG1032" s="119" t="s">
        <v>56</v>
      </c>
      <c r="AH1032" s="119" t="s">
        <v>56</v>
      </c>
      <c r="AI1032" s="119" t="s">
        <v>56</v>
      </c>
      <c r="AJ1032" s="119" t="s">
        <v>56</v>
      </c>
      <c r="AK1032" s="119" t="s">
        <v>56</v>
      </c>
      <c r="AL1032" s="119" t="s">
        <v>56</v>
      </c>
      <c r="AM1032" s="119">
        <v>0</v>
      </c>
      <c r="AN1032" s="119">
        <v>2</v>
      </c>
      <c r="AO1032" s="119">
        <v>2</v>
      </c>
      <c r="AP1032" s="119">
        <v>1</v>
      </c>
      <c r="AQ1032" s="119">
        <v>0</v>
      </c>
      <c r="AR1032" s="119">
        <v>0</v>
      </c>
      <c r="AS1032" s="119">
        <v>0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119">
        <v>0</v>
      </c>
      <c r="AZ1032" s="119">
        <v>0</v>
      </c>
      <c r="BA1032" s="119">
        <v>0</v>
      </c>
      <c r="BB1032" s="119">
        <v>0</v>
      </c>
      <c r="BC1032" s="119">
        <v>0</v>
      </c>
      <c r="BD1032" s="119">
        <v>0</v>
      </c>
      <c r="BE1032" s="119">
        <v>0</v>
      </c>
      <c r="BF1032" s="119">
        <v>0</v>
      </c>
      <c r="BG1032" s="119">
        <v>0</v>
      </c>
      <c r="BH1032" s="119">
        <v>11.9</v>
      </c>
      <c r="BI1032" s="119" t="s">
        <v>55</v>
      </c>
      <c r="BJ1032" s="119" t="s">
        <v>55</v>
      </c>
      <c r="BK1032" s="119" t="s">
        <v>55</v>
      </c>
      <c r="BL1032" s="119">
        <v>0</v>
      </c>
      <c r="BM1032" s="119" t="s">
        <v>545</v>
      </c>
    </row>
    <row r="1033" spans="1:65" s="119" customFormat="1" ht="11.4" x14ac:dyDescent="0.2">
      <c r="A1033" s="119" t="s">
        <v>101</v>
      </c>
      <c r="B1033" s="119">
        <v>8</v>
      </c>
      <c r="C1033" s="119">
        <v>3</v>
      </c>
      <c r="D1033" s="119">
        <v>4</v>
      </c>
      <c r="E1033" s="119">
        <v>0</v>
      </c>
      <c r="F1033" s="119">
        <v>0</v>
      </c>
      <c r="G1033" s="119">
        <v>1</v>
      </c>
      <c r="H1033" s="119">
        <v>0</v>
      </c>
      <c r="I1033" s="119">
        <v>0</v>
      </c>
      <c r="J1033" s="119">
        <v>0</v>
      </c>
      <c r="K1033" s="119">
        <v>0</v>
      </c>
      <c r="L1033" s="119">
        <v>0</v>
      </c>
      <c r="M1033" s="119">
        <v>0</v>
      </c>
      <c r="N1033" s="119">
        <v>0</v>
      </c>
      <c r="O1033" s="119">
        <v>37.5</v>
      </c>
      <c r="P1033" s="119">
        <v>50</v>
      </c>
      <c r="Q1033" s="119">
        <v>0</v>
      </c>
      <c r="R1033" s="119">
        <v>0</v>
      </c>
      <c r="S1033" s="119">
        <v>12.5</v>
      </c>
      <c r="T1033" s="119">
        <v>0</v>
      </c>
      <c r="U1033" s="119">
        <v>0</v>
      </c>
      <c r="V1033" s="119">
        <v>0</v>
      </c>
      <c r="W1033" s="119">
        <v>0</v>
      </c>
      <c r="X1033" s="119">
        <v>0</v>
      </c>
      <c r="Y1033" s="119">
        <v>0</v>
      </c>
      <c r="Z1033" s="119">
        <v>0</v>
      </c>
      <c r="AA1033" s="119" t="s">
        <v>522</v>
      </c>
      <c r="AB1033" s="119" t="s">
        <v>595</v>
      </c>
      <c r="AC1033" s="119" t="s">
        <v>56</v>
      </c>
      <c r="AD1033" s="119" t="s">
        <v>56</v>
      </c>
      <c r="AE1033" s="119" t="s">
        <v>602</v>
      </c>
      <c r="AF1033" s="119" t="s">
        <v>56</v>
      </c>
      <c r="AG1033" s="119" t="s">
        <v>56</v>
      </c>
      <c r="AH1033" s="119" t="s">
        <v>56</v>
      </c>
      <c r="AI1033" s="119" t="s">
        <v>56</v>
      </c>
      <c r="AJ1033" s="119" t="s">
        <v>56</v>
      </c>
      <c r="AK1033" s="119" t="s">
        <v>56</v>
      </c>
      <c r="AL1033" s="119" t="s">
        <v>56</v>
      </c>
      <c r="AM1033" s="119">
        <v>0</v>
      </c>
      <c r="AN1033" s="119">
        <v>1</v>
      </c>
      <c r="AO1033" s="119">
        <v>3</v>
      </c>
      <c r="AP1033" s="119">
        <v>4</v>
      </c>
      <c r="AQ1033" s="119">
        <v>0</v>
      </c>
      <c r="AR1033" s="119">
        <v>0</v>
      </c>
      <c r="AS1033" s="119">
        <v>0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119">
        <v>0</v>
      </c>
      <c r="AZ1033" s="119">
        <v>0</v>
      </c>
      <c r="BA1033" s="119">
        <v>0</v>
      </c>
      <c r="BB1033" s="119">
        <v>0</v>
      </c>
      <c r="BC1033" s="119">
        <v>0</v>
      </c>
      <c r="BD1033" s="119">
        <v>0</v>
      </c>
      <c r="BE1033" s="119">
        <v>0</v>
      </c>
      <c r="BF1033" s="119">
        <v>0</v>
      </c>
      <c r="BG1033" s="119">
        <v>0</v>
      </c>
      <c r="BH1033" s="119">
        <v>14.6</v>
      </c>
      <c r="BI1033" s="119" t="s">
        <v>55</v>
      </c>
      <c r="BJ1033" s="119" t="s">
        <v>55</v>
      </c>
      <c r="BK1033" s="119" t="s">
        <v>55</v>
      </c>
      <c r="BL1033" s="119">
        <v>0</v>
      </c>
      <c r="BM1033" s="119" t="s">
        <v>544</v>
      </c>
    </row>
    <row r="1034" spans="1:65" s="119" customFormat="1" ht="11.4" x14ac:dyDescent="0.2">
      <c r="A1034" s="119" t="s">
        <v>101</v>
      </c>
      <c r="B1034" s="119">
        <v>4</v>
      </c>
      <c r="C1034" s="119">
        <v>2</v>
      </c>
      <c r="D1034" s="119">
        <v>2</v>
      </c>
      <c r="E1034" s="119">
        <v>0</v>
      </c>
      <c r="F1034" s="119">
        <v>0</v>
      </c>
      <c r="G1034" s="119">
        <v>0</v>
      </c>
      <c r="H1034" s="119">
        <v>0</v>
      </c>
      <c r="I1034" s="119">
        <v>0</v>
      </c>
      <c r="J1034" s="119">
        <v>0</v>
      </c>
      <c r="K1034" s="119">
        <v>0</v>
      </c>
      <c r="L1034" s="119">
        <v>0</v>
      </c>
      <c r="M1034" s="119">
        <v>0</v>
      </c>
      <c r="N1034" s="119">
        <v>0</v>
      </c>
      <c r="O1034" s="119">
        <v>50</v>
      </c>
      <c r="P1034" s="119">
        <v>50</v>
      </c>
      <c r="Q1034" s="119">
        <v>0</v>
      </c>
      <c r="R1034" s="119">
        <v>0</v>
      </c>
      <c r="S1034" s="119">
        <v>0</v>
      </c>
      <c r="T1034" s="119">
        <v>0</v>
      </c>
      <c r="U1034" s="119">
        <v>0</v>
      </c>
      <c r="V1034" s="119">
        <v>0</v>
      </c>
      <c r="W1034" s="119">
        <v>0</v>
      </c>
      <c r="X1034" s="119">
        <v>0</v>
      </c>
      <c r="Y1034" s="119">
        <v>0</v>
      </c>
      <c r="Z1034" s="119">
        <v>0</v>
      </c>
      <c r="AA1034" s="119" t="s">
        <v>173</v>
      </c>
      <c r="AB1034" s="119" t="s">
        <v>586</v>
      </c>
      <c r="AC1034" s="119" t="s">
        <v>56</v>
      </c>
      <c r="AD1034" s="119" t="s">
        <v>56</v>
      </c>
      <c r="AE1034" s="119" t="s">
        <v>56</v>
      </c>
      <c r="AF1034" s="119" t="s">
        <v>56</v>
      </c>
      <c r="AG1034" s="119" t="s">
        <v>56</v>
      </c>
      <c r="AH1034" s="119" t="s">
        <v>56</v>
      </c>
      <c r="AI1034" s="119" t="s">
        <v>56</v>
      </c>
      <c r="AJ1034" s="119" t="s">
        <v>56</v>
      </c>
      <c r="AK1034" s="119" t="s">
        <v>56</v>
      </c>
      <c r="AL1034" s="119" t="s">
        <v>56</v>
      </c>
      <c r="AM1034" s="119">
        <v>0</v>
      </c>
      <c r="AN1034" s="119">
        <v>3</v>
      </c>
      <c r="AO1034" s="119">
        <v>0</v>
      </c>
      <c r="AP1034" s="119">
        <v>0</v>
      </c>
      <c r="AQ1034" s="119">
        <v>0</v>
      </c>
      <c r="AR1034" s="119">
        <v>1</v>
      </c>
      <c r="AS1034" s="119">
        <v>0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119">
        <v>0</v>
      </c>
      <c r="AZ1034" s="119">
        <v>0</v>
      </c>
      <c r="BA1034" s="119">
        <v>0</v>
      </c>
      <c r="BB1034" s="119">
        <v>0</v>
      </c>
      <c r="BC1034" s="119">
        <v>0</v>
      </c>
      <c r="BD1034" s="119">
        <v>0</v>
      </c>
      <c r="BE1034" s="119">
        <v>0</v>
      </c>
      <c r="BF1034" s="119">
        <v>0</v>
      </c>
      <c r="BG1034" s="119">
        <v>0</v>
      </c>
      <c r="BH1034" s="119">
        <v>12.7</v>
      </c>
      <c r="BI1034" s="119" t="s">
        <v>55</v>
      </c>
      <c r="BJ1034" s="119" t="s">
        <v>55</v>
      </c>
      <c r="BK1034" s="119" t="s">
        <v>55</v>
      </c>
      <c r="BL1034" s="119">
        <v>0</v>
      </c>
      <c r="BM1034" s="119" t="s">
        <v>545</v>
      </c>
    </row>
    <row r="1035" spans="1:65" s="119" customFormat="1" ht="11.4" x14ac:dyDescent="0.2">
      <c r="A1035" s="119" t="s">
        <v>103</v>
      </c>
      <c r="B1035" s="119">
        <v>8</v>
      </c>
      <c r="C1035" s="119">
        <v>1</v>
      </c>
      <c r="D1035" s="119">
        <v>6</v>
      </c>
      <c r="E1035" s="119">
        <v>0</v>
      </c>
      <c r="F1035" s="119">
        <v>1</v>
      </c>
      <c r="G1035" s="119">
        <v>0</v>
      </c>
      <c r="H1035" s="119">
        <v>0</v>
      </c>
      <c r="I1035" s="119">
        <v>0</v>
      </c>
      <c r="J1035" s="119">
        <v>0</v>
      </c>
      <c r="K1035" s="119">
        <v>0</v>
      </c>
      <c r="L1035" s="119">
        <v>0</v>
      </c>
      <c r="M1035" s="119">
        <v>0</v>
      </c>
      <c r="N1035" s="119">
        <v>0</v>
      </c>
      <c r="O1035" s="119">
        <v>12.5</v>
      </c>
      <c r="P1035" s="119">
        <v>75</v>
      </c>
      <c r="Q1035" s="119">
        <v>0</v>
      </c>
      <c r="R1035" s="119">
        <v>12.5</v>
      </c>
      <c r="S1035" s="119">
        <v>0</v>
      </c>
      <c r="T1035" s="119">
        <v>0</v>
      </c>
      <c r="U1035" s="119">
        <v>0</v>
      </c>
      <c r="V1035" s="119">
        <v>0</v>
      </c>
      <c r="W1035" s="119">
        <v>0</v>
      </c>
      <c r="X1035" s="119">
        <v>0</v>
      </c>
      <c r="Y1035" s="119">
        <v>0</v>
      </c>
      <c r="Z1035" s="119">
        <v>0</v>
      </c>
      <c r="AA1035" s="119" t="s">
        <v>178</v>
      </c>
      <c r="AB1035" s="119" t="s">
        <v>519</v>
      </c>
      <c r="AC1035" s="119" t="s">
        <v>56</v>
      </c>
      <c r="AD1035" s="119" t="s">
        <v>576</v>
      </c>
      <c r="AE1035" s="119" t="s">
        <v>56</v>
      </c>
      <c r="AF1035" s="119" t="s">
        <v>56</v>
      </c>
      <c r="AG1035" s="119" t="s">
        <v>56</v>
      </c>
      <c r="AH1035" s="119" t="s">
        <v>56</v>
      </c>
      <c r="AI1035" s="119" t="s">
        <v>56</v>
      </c>
      <c r="AJ1035" s="119" t="s">
        <v>56</v>
      </c>
      <c r="AK1035" s="119" t="s">
        <v>56</v>
      </c>
      <c r="AL1035" s="119" t="s">
        <v>56</v>
      </c>
      <c r="AM1035" s="119">
        <v>0</v>
      </c>
      <c r="AN1035" s="119">
        <v>0</v>
      </c>
      <c r="AO1035" s="119">
        <v>4</v>
      </c>
      <c r="AP1035" s="119">
        <v>2</v>
      </c>
      <c r="AQ1035" s="119">
        <v>2</v>
      </c>
      <c r="AR1035" s="119">
        <v>0</v>
      </c>
      <c r="AS1035" s="119">
        <v>0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119">
        <v>0</v>
      </c>
      <c r="AZ1035" s="119">
        <v>0</v>
      </c>
      <c r="BA1035" s="119">
        <v>0</v>
      </c>
      <c r="BB1035" s="119">
        <v>0</v>
      </c>
      <c r="BC1035" s="119">
        <v>0</v>
      </c>
      <c r="BD1035" s="119">
        <v>0</v>
      </c>
      <c r="BE1035" s="119">
        <v>0</v>
      </c>
      <c r="BF1035" s="119">
        <v>0</v>
      </c>
      <c r="BG1035" s="119">
        <v>0</v>
      </c>
      <c r="BH1035" s="119">
        <v>15.7</v>
      </c>
      <c r="BI1035" s="119" t="s">
        <v>55</v>
      </c>
      <c r="BJ1035" s="119" t="s">
        <v>55</v>
      </c>
      <c r="BK1035" s="119" t="s">
        <v>55</v>
      </c>
      <c r="BL1035" s="119">
        <v>0</v>
      </c>
      <c r="BM1035" s="119" t="s">
        <v>544</v>
      </c>
    </row>
    <row r="1036" spans="1:65" s="119" customFormat="1" ht="11.4" x14ac:dyDescent="0.2">
      <c r="A1036" s="119" t="s">
        <v>103</v>
      </c>
      <c r="B1036" s="119">
        <v>5</v>
      </c>
      <c r="C1036" s="119">
        <v>0</v>
      </c>
      <c r="D1036" s="119">
        <v>4</v>
      </c>
      <c r="E1036" s="119">
        <v>0</v>
      </c>
      <c r="F1036" s="119">
        <v>1</v>
      </c>
      <c r="G1036" s="119">
        <v>0</v>
      </c>
      <c r="H1036" s="119">
        <v>0</v>
      </c>
      <c r="I1036" s="119">
        <v>0</v>
      </c>
      <c r="J1036" s="119">
        <v>0</v>
      </c>
      <c r="K1036" s="119">
        <v>0</v>
      </c>
      <c r="L1036" s="119">
        <v>0</v>
      </c>
      <c r="M1036" s="119">
        <v>0</v>
      </c>
      <c r="N1036" s="119">
        <v>0</v>
      </c>
      <c r="O1036" s="119">
        <v>0</v>
      </c>
      <c r="P1036" s="119">
        <v>80</v>
      </c>
      <c r="Q1036" s="119">
        <v>0</v>
      </c>
      <c r="R1036" s="119">
        <v>20</v>
      </c>
      <c r="S1036" s="119">
        <v>0</v>
      </c>
      <c r="T1036" s="119">
        <v>0</v>
      </c>
      <c r="U1036" s="119">
        <v>0</v>
      </c>
      <c r="V1036" s="119">
        <v>0</v>
      </c>
      <c r="W1036" s="119">
        <v>0</v>
      </c>
      <c r="X1036" s="119">
        <v>0</v>
      </c>
      <c r="Y1036" s="119">
        <v>0</v>
      </c>
      <c r="Z1036" s="119">
        <v>0</v>
      </c>
      <c r="AA1036" s="119" t="s">
        <v>56</v>
      </c>
      <c r="AB1036" s="119" t="s">
        <v>591</v>
      </c>
      <c r="AC1036" s="119" t="s">
        <v>56</v>
      </c>
      <c r="AD1036" s="119" t="s">
        <v>510</v>
      </c>
      <c r="AE1036" s="119" t="s">
        <v>56</v>
      </c>
      <c r="AF1036" s="119" t="s">
        <v>56</v>
      </c>
      <c r="AG1036" s="119" t="s">
        <v>56</v>
      </c>
      <c r="AH1036" s="119" t="s">
        <v>56</v>
      </c>
      <c r="AI1036" s="119" t="s">
        <v>56</v>
      </c>
      <c r="AJ1036" s="119" t="s">
        <v>56</v>
      </c>
      <c r="AK1036" s="119" t="s">
        <v>56</v>
      </c>
      <c r="AL1036" s="119" t="s">
        <v>56</v>
      </c>
      <c r="AM1036" s="119">
        <v>0</v>
      </c>
      <c r="AN1036" s="119">
        <v>3</v>
      </c>
      <c r="AO1036" s="119">
        <v>0</v>
      </c>
      <c r="AP1036" s="119">
        <v>1</v>
      </c>
      <c r="AQ1036" s="119">
        <v>1</v>
      </c>
      <c r="AR1036" s="119">
        <v>0</v>
      </c>
      <c r="AS1036" s="119">
        <v>0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119">
        <v>0</v>
      </c>
      <c r="AZ1036" s="119">
        <v>0</v>
      </c>
      <c r="BA1036" s="119">
        <v>0</v>
      </c>
      <c r="BB1036" s="119">
        <v>0</v>
      </c>
      <c r="BC1036" s="119">
        <v>0</v>
      </c>
      <c r="BD1036" s="119">
        <v>0</v>
      </c>
      <c r="BE1036" s="119">
        <v>0</v>
      </c>
      <c r="BF1036" s="119">
        <v>0</v>
      </c>
      <c r="BG1036" s="119">
        <v>0</v>
      </c>
      <c r="BH1036" s="119">
        <v>12.8</v>
      </c>
      <c r="BI1036" s="119" t="s">
        <v>55</v>
      </c>
      <c r="BJ1036" s="119" t="s">
        <v>55</v>
      </c>
      <c r="BK1036" s="119" t="s">
        <v>55</v>
      </c>
      <c r="BL1036" s="119">
        <v>0</v>
      </c>
      <c r="BM1036" s="119" t="s">
        <v>545</v>
      </c>
    </row>
    <row r="1037" spans="1:65" s="119" customFormat="1" ht="11.4" x14ac:dyDescent="0.2">
      <c r="A1037" s="119" t="s">
        <v>104</v>
      </c>
      <c r="B1037" s="119">
        <v>8</v>
      </c>
      <c r="C1037" s="119">
        <v>1</v>
      </c>
      <c r="D1037" s="119">
        <v>7</v>
      </c>
      <c r="E1037" s="119">
        <v>0</v>
      </c>
      <c r="F1037" s="119">
        <v>0</v>
      </c>
      <c r="G1037" s="119">
        <v>0</v>
      </c>
      <c r="H1037" s="119">
        <v>0</v>
      </c>
      <c r="I1037" s="119">
        <v>0</v>
      </c>
      <c r="J1037" s="119">
        <v>0</v>
      </c>
      <c r="K1037" s="119">
        <v>0</v>
      </c>
      <c r="L1037" s="119">
        <v>0</v>
      </c>
      <c r="M1037" s="119">
        <v>0</v>
      </c>
      <c r="N1037" s="119">
        <v>0</v>
      </c>
      <c r="O1037" s="119">
        <v>12.5</v>
      </c>
      <c r="P1037" s="119">
        <v>87.5</v>
      </c>
      <c r="Q1037" s="119">
        <v>0</v>
      </c>
      <c r="R1037" s="119">
        <v>0</v>
      </c>
      <c r="S1037" s="119">
        <v>0</v>
      </c>
      <c r="T1037" s="119">
        <v>0</v>
      </c>
      <c r="U1037" s="119">
        <v>0</v>
      </c>
      <c r="V1037" s="119">
        <v>0</v>
      </c>
      <c r="W1037" s="119">
        <v>0</v>
      </c>
      <c r="X1037" s="119">
        <v>0</v>
      </c>
      <c r="Y1037" s="119">
        <v>0</v>
      </c>
      <c r="Z1037" s="119">
        <v>0</v>
      </c>
      <c r="AA1037" s="119" t="s">
        <v>167</v>
      </c>
      <c r="AB1037" s="119" t="s">
        <v>172</v>
      </c>
      <c r="AC1037" s="119" t="s">
        <v>56</v>
      </c>
      <c r="AD1037" s="119" t="s">
        <v>56</v>
      </c>
      <c r="AE1037" s="119" t="s">
        <v>56</v>
      </c>
      <c r="AF1037" s="119" t="s">
        <v>56</v>
      </c>
      <c r="AG1037" s="119" t="s">
        <v>56</v>
      </c>
      <c r="AH1037" s="119" t="s">
        <v>56</v>
      </c>
      <c r="AI1037" s="119" t="s">
        <v>56</v>
      </c>
      <c r="AJ1037" s="119" t="s">
        <v>56</v>
      </c>
      <c r="AK1037" s="119" t="s">
        <v>56</v>
      </c>
      <c r="AL1037" s="119" t="s">
        <v>56</v>
      </c>
      <c r="AM1037" s="119">
        <v>0</v>
      </c>
      <c r="AN1037" s="119">
        <v>1</v>
      </c>
      <c r="AO1037" s="119">
        <v>1</v>
      </c>
      <c r="AP1037" s="119">
        <v>5</v>
      </c>
      <c r="AQ1037" s="119">
        <v>1</v>
      </c>
      <c r="AR1037" s="119">
        <v>0</v>
      </c>
      <c r="AS1037" s="119">
        <v>0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119">
        <v>0</v>
      </c>
      <c r="AZ1037" s="119">
        <v>0</v>
      </c>
      <c r="BA1037" s="119">
        <v>0</v>
      </c>
      <c r="BB1037" s="119">
        <v>0</v>
      </c>
      <c r="BC1037" s="119">
        <v>0</v>
      </c>
      <c r="BD1037" s="119">
        <v>0</v>
      </c>
      <c r="BE1037" s="119">
        <v>0</v>
      </c>
      <c r="BF1037" s="119">
        <v>0</v>
      </c>
      <c r="BG1037" s="119">
        <v>0</v>
      </c>
      <c r="BH1037" s="119">
        <v>16.2</v>
      </c>
      <c r="BI1037" s="119" t="s">
        <v>55</v>
      </c>
      <c r="BJ1037" s="119" t="s">
        <v>55</v>
      </c>
      <c r="BK1037" s="119" t="s">
        <v>55</v>
      </c>
      <c r="BL1037" s="119">
        <v>0</v>
      </c>
      <c r="BM1037" s="119" t="s">
        <v>544</v>
      </c>
    </row>
    <row r="1038" spans="1:65" s="119" customFormat="1" ht="11.4" x14ac:dyDescent="0.2">
      <c r="A1038" s="119" t="s">
        <v>104</v>
      </c>
      <c r="B1038" s="119">
        <v>8</v>
      </c>
      <c r="C1038" s="119">
        <v>0</v>
      </c>
      <c r="D1038" s="119">
        <v>8</v>
      </c>
      <c r="E1038" s="119">
        <v>0</v>
      </c>
      <c r="F1038" s="119">
        <v>0</v>
      </c>
      <c r="G1038" s="119">
        <v>0</v>
      </c>
      <c r="H1038" s="119">
        <v>0</v>
      </c>
      <c r="I1038" s="119">
        <v>0</v>
      </c>
      <c r="J1038" s="119">
        <v>0</v>
      </c>
      <c r="K1038" s="119">
        <v>0</v>
      </c>
      <c r="L1038" s="119">
        <v>0</v>
      </c>
      <c r="M1038" s="119">
        <v>0</v>
      </c>
      <c r="N1038" s="119">
        <v>0</v>
      </c>
      <c r="O1038" s="119">
        <v>0</v>
      </c>
      <c r="P1038" s="119">
        <v>100</v>
      </c>
      <c r="Q1038" s="119">
        <v>0</v>
      </c>
      <c r="R1038" s="119">
        <v>0</v>
      </c>
      <c r="S1038" s="119">
        <v>0</v>
      </c>
      <c r="T1038" s="119">
        <v>0</v>
      </c>
      <c r="U1038" s="119">
        <v>0</v>
      </c>
      <c r="V1038" s="119">
        <v>0</v>
      </c>
      <c r="W1038" s="119">
        <v>0</v>
      </c>
      <c r="X1038" s="119">
        <v>0</v>
      </c>
      <c r="Y1038" s="119">
        <v>0</v>
      </c>
      <c r="Z1038" s="119">
        <v>0</v>
      </c>
      <c r="AA1038" s="119" t="s">
        <v>56</v>
      </c>
      <c r="AB1038" s="119" t="s">
        <v>465</v>
      </c>
      <c r="AC1038" s="119" t="s">
        <v>56</v>
      </c>
      <c r="AD1038" s="119" t="s">
        <v>56</v>
      </c>
      <c r="AE1038" s="119" t="s">
        <v>56</v>
      </c>
      <c r="AF1038" s="119" t="s">
        <v>56</v>
      </c>
      <c r="AG1038" s="119" t="s">
        <v>56</v>
      </c>
      <c r="AH1038" s="119" t="s">
        <v>56</v>
      </c>
      <c r="AI1038" s="119" t="s">
        <v>56</v>
      </c>
      <c r="AJ1038" s="119" t="s">
        <v>56</v>
      </c>
      <c r="AK1038" s="119" t="s">
        <v>56</v>
      </c>
      <c r="AL1038" s="119" t="s">
        <v>56</v>
      </c>
      <c r="AM1038" s="119">
        <v>0</v>
      </c>
      <c r="AN1038" s="119">
        <v>0</v>
      </c>
      <c r="AO1038" s="119">
        <v>1</v>
      </c>
      <c r="AP1038" s="119">
        <v>0</v>
      </c>
      <c r="AQ1038" s="119">
        <v>7</v>
      </c>
      <c r="AR1038" s="119">
        <v>0</v>
      </c>
      <c r="AS1038" s="119">
        <v>0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119">
        <v>0</v>
      </c>
      <c r="AZ1038" s="119">
        <v>0</v>
      </c>
      <c r="BA1038" s="119">
        <v>0</v>
      </c>
      <c r="BB1038" s="119">
        <v>0</v>
      </c>
      <c r="BC1038" s="119">
        <v>0</v>
      </c>
      <c r="BD1038" s="119">
        <v>0</v>
      </c>
      <c r="BE1038" s="119">
        <v>0</v>
      </c>
      <c r="BF1038" s="119">
        <v>0</v>
      </c>
      <c r="BG1038" s="119">
        <v>0</v>
      </c>
      <c r="BH1038" s="119">
        <v>20.399999999999999</v>
      </c>
      <c r="BI1038" s="119" t="s">
        <v>55</v>
      </c>
      <c r="BJ1038" s="119" t="s">
        <v>55</v>
      </c>
      <c r="BK1038" s="119" t="s">
        <v>55</v>
      </c>
      <c r="BL1038" s="119">
        <v>0</v>
      </c>
      <c r="BM1038" s="119" t="s">
        <v>545</v>
      </c>
    </row>
    <row r="1039" spans="1:65" s="119" customFormat="1" ht="11.4" x14ac:dyDescent="0.2">
      <c r="A1039" s="119" t="s">
        <v>105</v>
      </c>
      <c r="B1039" s="119">
        <v>6</v>
      </c>
      <c r="C1039" s="119">
        <v>1</v>
      </c>
      <c r="D1039" s="119">
        <v>2</v>
      </c>
      <c r="E1039" s="119">
        <v>0</v>
      </c>
      <c r="F1039" s="119">
        <v>3</v>
      </c>
      <c r="G1039" s="119">
        <v>0</v>
      </c>
      <c r="H1039" s="119">
        <v>0</v>
      </c>
      <c r="I1039" s="119">
        <v>0</v>
      </c>
      <c r="J1039" s="119">
        <v>0</v>
      </c>
      <c r="K1039" s="119">
        <v>0</v>
      </c>
      <c r="L1039" s="119">
        <v>0</v>
      </c>
      <c r="M1039" s="119">
        <v>0</v>
      </c>
      <c r="N1039" s="119">
        <v>0</v>
      </c>
      <c r="O1039" s="119">
        <v>16.670000000000002</v>
      </c>
      <c r="P1039" s="119">
        <v>33.33</v>
      </c>
      <c r="Q1039" s="119">
        <v>0</v>
      </c>
      <c r="R1039" s="119">
        <v>50</v>
      </c>
      <c r="S1039" s="119">
        <v>0</v>
      </c>
      <c r="T1039" s="119">
        <v>0</v>
      </c>
      <c r="U1039" s="119">
        <v>0</v>
      </c>
      <c r="V1039" s="119">
        <v>0</v>
      </c>
      <c r="W1039" s="119">
        <v>0</v>
      </c>
      <c r="X1039" s="119">
        <v>0</v>
      </c>
      <c r="Y1039" s="119">
        <v>0</v>
      </c>
      <c r="Z1039" s="119">
        <v>0</v>
      </c>
      <c r="AA1039" s="119" t="s">
        <v>504</v>
      </c>
      <c r="AB1039" s="119" t="s">
        <v>601</v>
      </c>
      <c r="AC1039" s="119" t="s">
        <v>56</v>
      </c>
      <c r="AD1039" s="119" t="s">
        <v>571</v>
      </c>
      <c r="AE1039" s="119" t="s">
        <v>56</v>
      </c>
      <c r="AF1039" s="119" t="s">
        <v>56</v>
      </c>
      <c r="AG1039" s="119" t="s">
        <v>56</v>
      </c>
      <c r="AH1039" s="119" t="s">
        <v>56</v>
      </c>
      <c r="AI1039" s="119" t="s">
        <v>56</v>
      </c>
      <c r="AJ1039" s="119" t="s">
        <v>56</v>
      </c>
      <c r="AK1039" s="119" t="s">
        <v>56</v>
      </c>
      <c r="AL1039" s="119" t="s">
        <v>56</v>
      </c>
      <c r="AM1039" s="119">
        <v>0</v>
      </c>
      <c r="AN1039" s="119">
        <v>0</v>
      </c>
      <c r="AO1039" s="119">
        <v>3</v>
      </c>
      <c r="AP1039" s="119">
        <v>2</v>
      </c>
      <c r="AQ1039" s="119">
        <v>1</v>
      </c>
      <c r="AR1039" s="119">
        <v>0</v>
      </c>
      <c r="AS1039" s="119">
        <v>0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119">
        <v>0</v>
      </c>
      <c r="AZ1039" s="119">
        <v>0</v>
      </c>
      <c r="BA1039" s="119">
        <v>0</v>
      </c>
      <c r="BB1039" s="119">
        <v>0</v>
      </c>
      <c r="BC1039" s="119">
        <v>0</v>
      </c>
      <c r="BD1039" s="119">
        <v>0</v>
      </c>
      <c r="BE1039" s="119">
        <v>0</v>
      </c>
      <c r="BF1039" s="119">
        <v>0</v>
      </c>
      <c r="BG1039" s="119">
        <v>0</v>
      </c>
      <c r="BH1039" s="119">
        <v>15.1</v>
      </c>
      <c r="BI1039" s="119" t="s">
        <v>55</v>
      </c>
      <c r="BJ1039" s="119" t="s">
        <v>55</v>
      </c>
      <c r="BK1039" s="119" t="s">
        <v>55</v>
      </c>
      <c r="BL1039" s="119">
        <v>0</v>
      </c>
      <c r="BM1039" s="119" t="s">
        <v>544</v>
      </c>
    </row>
    <row r="1040" spans="1:65" s="119" customFormat="1" ht="11.4" x14ac:dyDescent="0.2">
      <c r="A1040" s="119" t="s">
        <v>105</v>
      </c>
      <c r="B1040" s="119">
        <v>8</v>
      </c>
      <c r="C1040" s="119">
        <v>0</v>
      </c>
      <c r="D1040" s="119">
        <v>6</v>
      </c>
      <c r="E1040" s="119">
        <v>0</v>
      </c>
      <c r="F1040" s="119">
        <v>2</v>
      </c>
      <c r="G1040" s="119">
        <v>0</v>
      </c>
      <c r="H1040" s="119">
        <v>0</v>
      </c>
      <c r="I1040" s="119">
        <v>0</v>
      </c>
      <c r="J1040" s="119">
        <v>0</v>
      </c>
      <c r="K1040" s="119">
        <v>0</v>
      </c>
      <c r="L1040" s="119">
        <v>0</v>
      </c>
      <c r="M1040" s="119">
        <v>0</v>
      </c>
      <c r="N1040" s="119">
        <v>0</v>
      </c>
      <c r="O1040" s="119">
        <v>0</v>
      </c>
      <c r="P1040" s="119">
        <v>75</v>
      </c>
      <c r="Q1040" s="119">
        <v>0</v>
      </c>
      <c r="R1040" s="119">
        <v>25</v>
      </c>
      <c r="S1040" s="119">
        <v>0</v>
      </c>
      <c r="T1040" s="119">
        <v>0</v>
      </c>
      <c r="U1040" s="119">
        <v>0</v>
      </c>
      <c r="V1040" s="119">
        <v>0</v>
      </c>
      <c r="W1040" s="119">
        <v>0</v>
      </c>
      <c r="X1040" s="119">
        <v>0</v>
      </c>
      <c r="Y1040" s="119">
        <v>0</v>
      </c>
      <c r="Z1040" s="119">
        <v>0</v>
      </c>
      <c r="AA1040" s="119" t="s">
        <v>56</v>
      </c>
      <c r="AB1040" s="119" t="s">
        <v>502</v>
      </c>
      <c r="AC1040" s="119" t="s">
        <v>56</v>
      </c>
      <c r="AD1040" s="119" t="s">
        <v>441</v>
      </c>
      <c r="AE1040" s="119" t="s">
        <v>56</v>
      </c>
      <c r="AF1040" s="119" t="s">
        <v>56</v>
      </c>
      <c r="AG1040" s="119" t="s">
        <v>56</v>
      </c>
      <c r="AH1040" s="119" t="s">
        <v>56</v>
      </c>
      <c r="AI1040" s="119" t="s">
        <v>56</v>
      </c>
      <c r="AJ1040" s="119" t="s">
        <v>56</v>
      </c>
      <c r="AK1040" s="119" t="s">
        <v>56</v>
      </c>
      <c r="AL1040" s="119" t="s">
        <v>56</v>
      </c>
      <c r="AM1040" s="119">
        <v>0</v>
      </c>
      <c r="AN1040" s="119">
        <v>1</v>
      </c>
      <c r="AO1040" s="119">
        <v>2</v>
      </c>
      <c r="AP1040" s="119">
        <v>4</v>
      </c>
      <c r="AQ1040" s="119">
        <v>0</v>
      </c>
      <c r="AR1040" s="119">
        <v>1</v>
      </c>
      <c r="AS1040" s="119">
        <v>0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119">
        <v>0</v>
      </c>
      <c r="AZ1040" s="119">
        <v>0</v>
      </c>
      <c r="BA1040" s="119">
        <v>0</v>
      </c>
      <c r="BB1040" s="119">
        <v>0</v>
      </c>
      <c r="BC1040" s="119">
        <v>0</v>
      </c>
      <c r="BD1040" s="119">
        <v>0</v>
      </c>
      <c r="BE1040" s="119">
        <v>0</v>
      </c>
      <c r="BF1040" s="119">
        <v>0</v>
      </c>
      <c r="BG1040" s="119">
        <v>0</v>
      </c>
      <c r="BH1040" s="119">
        <v>16.899999999999999</v>
      </c>
      <c r="BI1040" s="119" t="s">
        <v>55</v>
      </c>
      <c r="BJ1040" s="119" t="s">
        <v>55</v>
      </c>
      <c r="BK1040" s="119" t="s">
        <v>55</v>
      </c>
      <c r="BL1040" s="119">
        <v>0</v>
      </c>
      <c r="BM1040" s="119" t="s">
        <v>545</v>
      </c>
    </row>
    <row r="1041" spans="1:65" s="119" customFormat="1" ht="11.4" x14ac:dyDescent="0.2">
      <c r="A1041" s="119" t="s">
        <v>106</v>
      </c>
      <c r="B1041" s="119">
        <v>6</v>
      </c>
      <c r="C1041" s="119">
        <v>1</v>
      </c>
      <c r="D1041" s="119">
        <v>5</v>
      </c>
      <c r="E1041" s="119">
        <v>0</v>
      </c>
      <c r="F1041" s="119">
        <v>0</v>
      </c>
      <c r="G1041" s="119">
        <v>0</v>
      </c>
      <c r="H1041" s="119">
        <v>0</v>
      </c>
      <c r="I1041" s="119">
        <v>0</v>
      </c>
      <c r="J1041" s="119">
        <v>0</v>
      </c>
      <c r="K1041" s="119">
        <v>0</v>
      </c>
      <c r="L1041" s="119">
        <v>0</v>
      </c>
      <c r="M1041" s="119">
        <v>0</v>
      </c>
      <c r="N1041" s="119">
        <v>0</v>
      </c>
      <c r="O1041" s="119">
        <v>16.670000000000002</v>
      </c>
      <c r="P1041" s="119">
        <v>83.33</v>
      </c>
      <c r="Q1041" s="119">
        <v>0</v>
      </c>
      <c r="R1041" s="119">
        <v>0</v>
      </c>
      <c r="S1041" s="119">
        <v>0</v>
      </c>
      <c r="T1041" s="119">
        <v>0</v>
      </c>
      <c r="U1041" s="119">
        <v>0</v>
      </c>
      <c r="V1041" s="119">
        <v>0</v>
      </c>
      <c r="W1041" s="119">
        <v>0</v>
      </c>
      <c r="X1041" s="119">
        <v>0</v>
      </c>
      <c r="Y1041" s="119">
        <v>0</v>
      </c>
      <c r="Z1041" s="119">
        <v>0</v>
      </c>
      <c r="AA1041" s="119" t="s">
        <v>455</v>
      </c>
      <c r="AB1041" s="119" t="s">
        <v>580</v>
      </c>
      <c r="AC1041" s="119" t="s">
        <v>56</v>
      </c>
      <c r="AD1041" s="119" t="s">
        <v>56</v>
      </c>
      <c r="AE1041" s="119" t="s">
        <v>56</v>
      </c>
      <c r="AF1041" s="119" t="s">
        <v>56</v>
      </c>
      <c r="AG1041" s="119" t="s">
        <v>56</v>
      </c>
      <c r="AH1041" s="119" t="s">
        <v>56</v>
      </c>
      <c r="AI1041" s="119" t="s">
        <v>56</v>
      </c>
      <c r="AJ1041" s="119" t="s">
        <v>56</v>
      </c>
      <c r="AK1041" s="119" t="s">
        <v>56</v>
      </c>
      <c r="AL1041" s="119" t="s">
        <v>56</v>
      </c>
      <c r="AM1041" s="119">
        <v>0</v>
      </c>
      <c r="AN1041" s="119">
        <v>2</v>
      </c>
      <c r="AO1041" s="119">
        <v>2</v>
      </c>
      <c r="AP1041" s="119">
        <v>0</v>
      </c>
      <c r="AQ1041" s="119">
        <v>1</v>
      </c>
      <c r="AR1041" s="119">
        <v>1</v>
      </c>
      <c r="AS1041" s="119">
        <v>0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119">
        <v>0</v>
      </c>
      <c r="AZ1041" s="119">
        <v>0</v>
      </c>
      <c r="BA1041" s="119">
        <v>0</v>
      </c>
      <c r="BB1041" s="119">
        <v>0</v>
      </c>
      <c r="BC1041" s="119">
        <v>0</v>
      </c>
      <c r="BD1041" s="119">
        <v>0</v>
      </c>
      <c r="BE1041" s="119">
        <v>0</v>
      </c>
      <c r="BF1041" s="119">
        <v>0</v>
      </c>
      <c r="BG1041" s="119">
        <v>0</v>
      </c>
      <c r="BH1041" s="119">
        <v>15.8</v>
      </c>
      <c r="BI1041" s="119" t="s">
        <v>55</v>
      </c>
      <c r="BJ1041" s="119" t="s">
        <v>55</v>
      </c>
      <c r="BK1041" s="119" t="s">
        <v>55</v>
      </c>
      <c r="BL1041" s="119">
        <v>0</v>
      </c>
      <c r="BM1041" s="119" t="s">
        <v>544</v>
      </c>
    </row>
    <row r="1042" spans="1:65" s="119" customFormat="1" ht="11.4" x14ac:dyDescent="0.2">
      <c r="A1042" s="119" t="s">
        <v>106</v>
      </c>
      <c r="B1042" s="119">
        <v>6</v>
      </c>
      <c r="C1042" s="119">
        <v>1</v>
      </c>
      <c r="D1042" s="119">
        <v>4</v>
      </c>
      <c r="E1042" s="119">
        <v>0</v>
      </c>
      <c r="F1042" s="119">
        <v>1</v>
      </c>
      <c r="G1042" s="119">
        <v>0</v>
      </c>
      <c r="H1042" s="119">
        <v>0</v>
      </c>
      <c r="I1042" s="119">
        <v>0</v>
      </c>
      <c r="J1042" s="119">
        <v>0</v>
      </c>
      <c r="K1042" s="119">
        <v>0</v>
      </c>
      <c r="L1042" s="119">
        <v>0</v>
      </c>
      <c r="M1042" s="119">
        <v>0</v>
      </c>
      <c r="N1042" s="119">
        <v>0</v>
      </c>
      <c r="O1042" s="119">
        <v>16.670000000000002</v>
      </c>
      <c r="P1042" s="119">
        <v>66.67</v>
      </c>
      <c r="Q1042" s="119">
        <v>0</v>
      </c>
      <c r="R1042" s="119">
        <v>16.670000000000002</v>
      </c>
      <c r="S1042" s="119">
        <v>0</v>
      </c>
      <c r="T1042" s="119">
        <v>0</v>
      </c>
      <c r="U1042" s="119">
        <v>0</v>
      </c>
      <c r="V1042" s="119">
        <v>0</v>
      </c>
      <c r="W1042" s="119">
        <v>0</v>
      </c>
      <c r="X1042" s="119">
        <v>0</v>
      </c>
      <c r="Y1042" s="119">
        <v>0</v>
      </c>
      <c r="Z1042" s="119">
        <v>0</v>
      </c>
      <c r="AA1042" s="119" t="s">
        <v>514</v>
      </c>
      <c r="AB1042" s="119" t="s">
        <v>490</v>
      </c>
      <c r="AC1042" s="119" t="s">
        <v>56</v>
      </c>
      <c r="AD1042" s="119" t="s">
        <v>171</v>
      </c>
      <c r="AE1042" s="119" t="s">
        <v>56</v>
      </c>
      <c r="AF1042" s="119" t="s">
        <v>56</v>
      </c>
      <c r="AG1042" s="119" t="s">
        <v>56</v>
      </c>
      <c r="AH1042" s="119" t="s">
        <v>56</v>
      </c>
      <c r="AI1042" s="119" t="s">
        <v>56</v>
      </c>
      <c r="AJ1042" s="119" t="s">
        <v>56</v>
      </c>
      <c r="AK1042" s="119" t="s">
        <v>56</v>
      </c>
      <c r="AL1042" s="119" t="s">
        <v>56</v>
      </c>
      <c r="AM1042" s="119">
        <v>0</v>
      </c>
      <c r="AN1042" s="119">
        <v>3</v>
      </c>
      <c r="AO1042" s="119">
        <v>1</v>
      </c>
      <c r="AP1042" s="119">
        <v>2</v>
      </c>
      <c r="AQ1042" s="119">
        <v>0</v>
      </c>
      <c r="AR1042" s="119">
        <v>0</v>
      </c>
      <c r="AS1042" s="119">
        <v>0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119">
        <v>0</v>
      </c>
      <c r="AZ1042" s="119">
        <v>0</v>
      </c>
      <c r="BA1042" s="119">
        <v>0</v>
      </c>
      <c r="BB1042" s="119">
        <v>0</v>
      </c>
      <c r="BC1042" s="119">
        <v>0</v>
      </c>
      <c r="BD1042" s="119">
        <v>0</v>
      </c>
      <c r="BE1042" s="119">
        <v>0</v>
      </c>
      <c r="BF1042" s="119">
        <v>0</v>
      </c>
      <c r="BG1042" s="119">
        <v>0</v>
      </c>
      <c r="BH1042" s="119">
        <v>11.8</v>
      </c>
      <c r="BI1042" s="119" t="s">
        <v>55</v>
      </c>
      <c r="BJ1042" s="119" t="s">
        <v>55</v>
      </c>
      <c r="BK1042" s="119" t="s">
        <v>55</v>
      </c>
      <c r="BL1042" s="119">
        <v>0</v>
      </c>
      <c r="BM1042" s="119" t="s">
        <v>545</v>
      </c>
    </row>
    <row r="1043" spans="1:65" s="119" customFormat="1" ht="11.4" x14ac:dyDescent="0.2">
      <c r="A1043" s="119" t="s">
        <v>107</v>
      </c>
      <c r="B1043" s="119">
        <v>6</v>
      </c>
      <c r="C1043" s="119">
        <v>1</v>
      </c>
      <c r="D1043" s="119">
        <v>4</v>
      </c>
      <c r="E1043" s="119">
        <v>0</v>
      </c>
      <c r="F1043" s="119">
        <v>1</v>
      </c>
      <c r="G1043" s="119">
        <v>0</v>
      </c>
      <c r="H1043" s="119">
        <v>0</v>
      </c>
      <c r="I1043" s="119">
        <v>0</v>
      </c>
      <c r="J1043" s="119">
        <v>0</v>
      </c>
      <c r="K1043" s="119">
        <v>0</v>
      </c>
      <c r="L1043" s="119">
        <v>0</v>
      </c>
      <c r="M1043" s="119">
        <v>0</v>
      </c>
      <c r="N1043" s="119">
        <v>0</v>
      </c>
      <c r="O1043" s="119">
        <v>16.670000000000002</v>
      </c>
      <c r="P1043" s="119">
        <v>66.67</v>
      </c>
      <c r="Q1043" s="119">
        <v>0</v>
      </c>
      <c r="R1043" s="119">
        <v>16.670000000000002</v>
      </c>
      <c r="S1043" s="119">
        <v>0</v>
      </c>
      <c r="T1043" s="119">
        <v>0</v>
      </c>
      <c r="U1043" s="119">
        <v>0</v>
      </c>
      <c r="V1043" s="119">
        <v>0</v>
      </c>
      <c r="W1043" s="119">
        <v>0</v>
      </c>
      <c r="X1043" s="119">
        <v>0</v>
      </c>
      <c r="Y1043" s="119">
        <v>0</v>
      </c>
      <c r="Z1043" s="119">
        <v>0</v>
      </c>
      <c r="AA1043" s="119" t="s">
        <v>432</v>
      </c>
      <c r="AB1043" s="119" t="s">
        <v>173</v>
      </c>
      <c r="AC1043" s="119" t="s">
        <v>56</v>
      </c>
      <c r="AD1043" s="119" t="s">
        <v>534</v>
      </c>
      <c r="AE1043" s="119" t="s">
        <v>56</v>
      </c>
      <c r="AF1043" s="119" t="s">
        <v>56</v>
      </c>
      <c r="AG1043" s="119" t="s">
        <v>56</v>
      </c>
      <c r="AH1043" s="119" t="s">
        <v>56</v>
      </c>
      <c r="AI1043" s="119" t="s">
        <v>56</v>
      </c>
      <c r="AJ1043" s="119" t="s">
        <v>56</v>
      </c>
      <c r="AK1043" s="119" t="s">
        <v>56</v>
      </c>
      <c r="AL1043" s="119" t="s">
        <v>56</v>
      </c>
      <c r="AM1043" s="119">
        <v>0</v>
      </c>
      <c r="AN1043" s="119">
        <v>1</v>
      </c>
      <c r="AO1043" s="119">
        <v>0</v>
      </c>
      <c r="AP1043" s="119">
        <v>3</v>
      </c>
      <c r="AQ1043" s="119">
        <v>2</v>
      </c>
      <c r="AR1043" s="119">
        <v>0</v>
      </c>
      <c r="AS1043" s="119">
        <v>0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119">
        <v>0</v>
      </c>
      <c r="AZ1043" s="119">
        <v>0</v>
      </c>
      <c r="BA1043" s="119">
        <v>0</v>
      </c>
      <c r="BB1043" s="119">
        <v>0</v>
      </c>
      <c r="BC1043" s="119">
        <v>0</v>
      </c>
      <c r="BD1043" s="119">
        <v>0</v>
      </c>
      <c r="BE1043" s="119">
        <v>0</v>
      </c>
      <c r="BF1043" s="119">
        <v>0</v>
      </c>
      <c r="BG1043" s="119">
        <v>0</v>
      </c>
      <c r="BH1043" s="119">
        <v>18.100000000000001</v>
      </c>
      <c r="BI1043" s="119" t="s">
        <v>55</v>
      </c>
      <c r="BJ1043" s="119" t="s">
        <v>55</v>
      </c>
      <c r="BK1043" s="119" t="s">
        <v>55</v>
      </c>
      <c r="BL1043" s="119">
        <v>0</v>
      </c>
      <c r="BM1043" s="119" t="s">
        <v>544</v>
      </c>
    </row>
    <row r="1044" spans="1:65" s="119" customFormat="1" ht="11.4" x14ac:dyDescent="0.2">
      <c r="A1044" s="119" t="s">
        <v>107</v>
      </c>
      <c r="B1044" s="119">
        <v>5</v>
      </c>
      <c r="C1044" s="119">
        <v>0</v>
      </c>
      <c r="D1044" s="119">
        <v>4</v>
      </c>
      <c r="E1044" s="119">
        <v>0</v>
      </c>
      <c r="F1044" s="119">
        <v>1</v>
      </c>
      <c r="G1044" s="119">
        <v>0</v>
      </c>
      <c r="H1044" s="119">
        <v>0</v>
      </c>
      <c r="I1044" s="119">
        <v>0</v>
      </c>
      <c r="J1044" s="119">
        <v>0</v>
      </c>
      <c r="K1044" s="119">
        <v>0</v>
      </c>
      <c r="L1044" s="119">
        <v>0</v>
      </c>
      <c r="M1044" s="119">
        <v>0</v>
      </c>
      <c r="N1044" s="119">
        <v>0</v>
      </c>
      <c r="O1044" s="119">
        <v>0</v>
      </c>
      <c r="P1044" s="119">
        <v>80</v>
      </c>
      <c r="Q1044" s="119">
        <v>0</v>
      </c>
      <c r="R1044" s="119">
        <v>20</v>
      </c>
      <c r="S1044" s="119">
        <v>0</v>
      </c>
      <c r="T1044" s="119">
        <v>0</v>
      </c>
      <c r="U1044" s="119">
        <v>0</v>
      </c>
      <c r="V1044" s="119">
        <v>0</v>
      </c>
      <c r="W1044" s="119">
        <v>0</v>
      </c>
      <c r="X1044" s="119">
        <v>0</v>
      </c>
      <c r="Y1044" s="119">
        <v>0</v>
      </c>
      <c r="Z1044" s="119">
        <v>0</v>
      </c>
      <c r="AA1044" s="119" t="s">
        <v>56</v>
      </c>
      <c r="AB1044" s="119" t="s">
        <v>523</v>
      </c>
      <c r="AC1044" s="119" t="s">
        <v>56</v>
      </c>
      <c r="AD1044" s="119" t="s">
        <v>493</v>
      </c>
      <c r="AE1044" s="119" t="s">
        <v>56</v>
      </c>
      <c r="AF1044" s="119" t="s">
        <v>56</v>
      </c>
      <c r="AG1044" s="119" t="s">
        <v>56</v>
      </c>
      <c r="AH1044" s="119" t="s">
        <v>56</v>
      </c>
      <c r="AI1044" s="119" t="s">
        <v>56</v>
      </c>
      <c r="AJ1044" s="119" t="s">
        <v>56</v>
      </c>
      <c r="AK1044" s="119" t="s">
        <v>56</v>
      </c>
      <c r="AL1044" s="119" t="s">
        <v>56</v>
      </c>
      <c r="AM1044" s="119">
        <v>0</v>
      </c>
      <c r="AN1044" s="119">
        <v>0</v>
      </c>
      <c r="AO1044" s="119">
        <v>4</v>
      </c>
      <c r="AP1044" s="119">
        <v>1</v>
      </c>
      <c r="AQ1044" s="119">
        <v>0</v>
      </c>
      <c r="AR1044" s="119">
        <v>0</v>
      </c>
      <c r="AS1044" s="119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119">
        <v>0</v>
      </c>
      <c r="AZ1044" s="119">
        <v>0</v>
      </c>
      <c r="BA1044" s="119">
        <v>0</v>
      </c>
      <c r="BB1044" s="119">
        <v>0</v>
      </c>
      <c r="BC1044" s="119">
        <v>0</v>
      </c>
      <c r="BD1044" s="119">
        <v>0</v>
      </c>
      <c r="BE1044" s="119">
        <v>0</v>
      </c>
      <c r="BF1044" s="119">
        <v>0</v>
      </c>
      <c r="BG1044" s="119">
        <v>0</v>
      </c>
      <c r="BH1044" s="119">
        <v>12.7</v>
      </c>
      <c r="BI1044" s="119" t="s">
        <v>55</v>
      </c>
      <c r="BJ1044" s="119" t="s">
        <v>55</v>
      </c>
      <c r="BK1044" s="119" t="s">
        <v>55</v>
      </c>
      <c r="BL1044" s="119">
        <v>0</v>
      </c>
      <c r="BM1044" s="119" t="s">
        <v>545</v>
      </c>
    </row>
    <row r="1045" spans="1:65" s="119" customFormat="1" ht="11.4" x14ac:dyDescent="0.2">
      <c r="A1045" s="119" t="s">
        <v>108</v>
      </c>
      <c r="B1045" s="119">
        <v>6</v>
      </c>
      <c r="C1045" s="119">
        <v>2</v>
      </c>
      <c r="D1045" s="119">
        <v>4</v>
      </c>
      <c r="E1045" s="119">
        <v>0</v>
      </c>
      <c r="F1045" s="119">
        <v>0</v>
      </c>
      <c r="G1045" s="119">
        <v>0</v>
      </c>
      <c r="H1045" s="119">
        <v>0</v>
      </c>
      <c r="I1045" s="119">
        <v>0</v>
      </c>
      <c r="J1045" s="119">
        <v>0</v>
      </c>
      <c r="K1045" s="119">
        <v>0</v>
      </c>
      <c r="L1045" s="119">
        <v>0</v>
      </c>
      <c r="M1045" s="119">
        <v>0</v>
      </c>
      <c r="N1045" s="119">
        <v>0</v>
      </c>
      <c r="O1045" s="119">
        <v>33.33</v>
      </c>
      <c r="P1045" s="119">
        <v>66.67</v>
      </c>
      <c r="Q1045" s="119">
        <v>0</v>
      </c>
      <c r="R1045" s="119">
        <v>0</v>
      </c>
      <c r="S1045" s="119">
        <v>0</v>
      </c>
      <c r="T1045" s="119">
        <v>0</v>
      </c>
      <c r="U1045" s="119">
        <v>0</v>
      </c>
      <c r="V1045" s="119">
        <v>0</v>
      </c>
      <c r="W1045" s="119">
        <v>0</v>
      </c>
      <c r="X1045" s="119">
        <v>0</v>
      </c>
      <c r="Y1045" s="119">
        <v>0</v>
      </c>
      <c r="Z1045" s="119">
        <v>0</v>
      </c>
      <c r="AA1045" s="119" t="s">
        <v>192</v>
      </c>
      <c r="AB1045" s="119" t="s">
        <v>511</v>
      </c>
      <c r="AC1045" s="119" t="s">
        <v>56</v>
      </c>
      <c r="AD1045" s="119" t="s">
        <v>56</v>
      </c>
      <c r="AE1045" s="119" t="s">
        <v>56</v>
      </c>
      <c r="AF1045" s="119" t="s">
        <v>56</v>
      </c>
      <c r="AG1045" s="119" t="s">
        <v>56</v>
      </c>
      <c r="AH1045" s="119" t="s">
        <v>56</v>
      </c>
      <c r="AI1045" s="119" t="s">
        <v>56</v>
      </c>
      <c r="AJ1045" s="119" t="s">
        <v>56</v>
      </c>
      <c r="AK1045" s="119" t="s">
        <v>56</v>
      </c>
      <c r="AL1045" s="119" t="s">
        <v>56</v>
      </c>
      <c r="AM1045" s="119">
        <v>0</v>
      </c>
      <c r="AN1045" s="119">
        <v>1</v>
      </c>
      <c r="AO1045" s="119">
        <v>2</v>
      </c>
      <c r="AP1045" s="119">
        <v>2</v>
      </c>
      <c r="AQ1045" s="119">
        <v>1</v>
      </c>
      <c r="AR1045" s="119">
        <v>0</v>
      </c>
      <c r="AS1045" s="119">
        <v>0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119">
        <v>0</v>
      </c>
      <c r="AZ1045" s="119">
        <v>0</v>
      </c>
      <c r="BA1045" s="119">
        <v>0</v>
      </c>
      <c r="BB1045" s="119">
        <v>0</v>
      </c>
      <c r="BC1045" s="119">
        <v>0</v>
      </c>
      <c r="BD1045" s="119">
        <v>0</v>
      </c>
      <c r="BE1045" s="119">
        <v>0</v>
      </c>
      <c r="BF1045" s="119">
        <v>0</v>
      </c>
      <c r="BG1045" s="119">
        <v>0</v>
      </c>
      <c r="BH1045" s="119">
        <v>16.5</v>
      </c>
      <c r="BI1045" s="119" t="s">
        <v>55</v>
      </c>
      <c r="BJ1045" s="119" t="s">
        <v>55</v>
      </c>
      <c r="BK1045" s="119" t="s">
        <v>55</v>
      </c>
      <c r="BL1045" s="119">
        <v>0</v>
      </c>
      <c r="BM1045" s="119" t="s">
        <v>544</v>
      </c>
    </row>
    <row r="1046" spans="1:65" s="119" customFormat="1" ht="11.4" x14ac:dyDescent="0.2">
      <c r="A1046" s="119" t="s">
        <v>108</v>
      </c>
      <c r="B1046" s="119">
        <v>10</v>
      </c>
      <c r="C1046" s="119">
        <v>2</v>
      </c>
      <c r="D1046" s="119">
        <v>7</v>
      </c>
      <c r="E1046" s="119">
        <v>0</v>
      </c>
      <c r="F1046" s="119">
        <v>1</v>
      </c>
      <c r="G1046" s="119">
        <v>0</v>
      </c>
      <c r="H1046" s="119">
        <v>0</v>
      </c>
      <c r="I1046" s="119">
        <v>0</v>
      </c>
      <c r="J1046" s="119">
        <v>0</v>
      </c>
      <c r="K1046" s="119">
        <v>0</v>
      </c>
      <c r="L1046" s="119">
        <v>0</v>
      </c>
      <c r="M1046" s="119">
        <v>0</v>
      </c>
      <c r="N1046" s="119">
        <v>0</v>
      </c>
      <c r="O1046" s="119">
        <v>20</v>
      </c>
      <c r="P1046" s="119">
        <v>70</v>
      </c>
      <c r="Q1046" s="119">
        <v>0</v>
      </c>
      <c r="R1046" s="119">
        <v>10</v>
      </c>
      <c r="S1046" s="119">
        <v>0</v>
      </c>
      <c r="T1046" s="119">
        <v>0</v>
      </c>
      <c r="U1046" s="119">
        <v>0</v>
      </c>
      <c r="V1046" s="119">
        <v>0</v>
      </c>
      <c r="W1046" s="119">
        <v>0</v>
      </c>
      <c r="X1046" s="119">
        <v>0</v>
      </c>
      <c r="Y1046" s="119">
        <v>0</v>
      </c>
      <c r="Z1046" s="119">
        <v>0</v>
      </c>
      <c r="AA1046" s="119" t="s">
        <v>615</v>
      </c>
      <c r="AB1046" s="119" t="s">
        <v>492</v>
      </c>
      <c r="AC1046" s="119" t="s">
        <v>56</v>
      </c>
      <c r="AD1046" s="119" t="s">
        <v>531</v>
      </c>
      <c r="AE1046" s="119" t="s">
        <v>56</v>
      </c>
      <c r="AF1046" s="119" t="s">
        <v>56</v>
      </c>
      <c r="AG1046" s="119" t="s">
        <v>56</v>
      </c>
      <c r="AH1046" s="119" t="s">
        <v>56</v>
      </c>
      <c r="AI1046" s="119" t="s">
        <v>56</v>
      </c>
      <c r="AJ1046" s="119" t="s">
        <v>56</v>
      </c>
      <c r="AK1046" s="119" t="s">
        <v>56</v>
      </c>
      <c r="AL1046" s="119" t="s">
        <v>56</v>
      </c>
      <c r="AM1046" s="119">
        <v>1</v>
      </c>
      <c r="AN1046" s="119">
        <v>1</v>
      </c>
      <c r="AO1046" s="119">
        <v>3</v>
      </c>
      <c r="AP1046" s="119">
        <v>2</v>
      </c>
      <c r="AQ1046" s="119">
        <v>3</v>
      </c>
      <c r="AR1046" s="119">
        <v>0</v>
      </c>
      <c r="AS1046" s="119">
        <v>0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119">
        <v>0</v>
      </c>
      <c r="AZ1046" s="119">
        <v>0</v>
      </c>
      <c r="BA1046" s="119">
        <v>0</v>
      </c>
      <c r="BB1046" s="119">
        <v>0</v>
      </c>
      <c r="BC1046" s="119">
        <v>0</v>
      </c>
      <c r="BD1046" s="119">
        <v>0</v>
      </c>
      <c r="BE1046" s="119">
        <v>0</v>
      </c>
      <c r="BF1046" s="119">
        <v>0</v>
      </c>
      <c r="BG1046" s="119">
        <v>0</v>
      </c>
      <c r="BH1046" s="119">
        <v>14.9</v>
      </c>
      <c r="BI1046" s="119" t="s">
        <v>55</v>
      </c>
      <c r="BJ1046" s="119" t="s">
        <v>55</v>
      </c>
      <c r="BK1046" s="119" t="s">
        <v>55</v>
      </c>
      <c r="BL1046" s="119">
        <v>0</v>
      </c>
      <c r="BM1046" s="119" t="s">
        <v>545</v>
      </c>
    </row>
    <row r="1047" spans="1:65" s="119" customFormat="1" ht="11.4" x14ac:dyDescent="0.2">
      <c r="A1047" s="119" t="s">
        <v>109</v>
      </c>
      <c r="B1047" s="119">
        <v>6</v>
      </c>
      <c r="C1047" s="119">
        <v>3</v>
      </c>
      <c r="D1047" s="119">
        <v>3</v>
      </c>
      <c r="E1047" s="119">
        <v>0</v>
      </c>
      <c r="F1047" s="119">
        <v>0</v>
      </c>
      <c r="G1047" s="119">
        <v>0</v>
      </c>
      <c r="H1047" s="119">
        <v>0</v>
      </c>
      <c r="I1047" s="119">
        <v>0</v>
      </c>
      <c r="J1047" s="119">
        <v>0</v>
      </c>
      <c r="K1047" s="119">
        <v>0</v>
      </c>
      <c r="L1047" s="119">
        <v>0</v>
      </c>
      <c r="M1047" s="119">
        <v>0</v>
      </c>
      <c r="N1047" s="119">
        <v>0</v>
      </c>
      <c r="O1047" s="119">
        <v>50</v>
      </c>
      <c r="P1047" s="119">
        <v>50</v>
      </c>
      <c r="Q1047" s="119">
        <v>0</v>
      </c>
      <c r="R1047" s="119">
        <v>0</v>
      </c>
      <c r="S1047" s="119">
        <v>0</v>
      </c>
      <c r="T1047" s="119">
        <v>0</v>
      </c>
      <c r="U1047" s="119">
        <v>0</v>
      </c>
      <c r="V1047" s="119">
        <v>0</v>
      </c>
      <c r="W1047" s="119">
        <v>0</v>
      </c>
      <c r="X1047" s="119">
        <v>0</v>
      </c>
      <c r="Y1047" s="119">
        <v>0</v>
      </c>
      <c r="Z1047" s="119">
        <v>0</v>
      </c>
      <c r="AA1047" s="119" t="s">
        <v>488</v>
      </c>
      <c r="AB1047" s="119" t="s">
        <v>581</v>
      </c>
      <c r="AC1047" s="119" t="s">
        <v>56</v>
      </c>
      <c r="AD1047" s="119" t="s">
        <v>56</v>
      </c>
      <c r="AE1047" s="119" t="s">
        <v>56</v>
      </c>
      <c r="AF1047" s="119" t="s">
        <v>56</v>
      </c>
      <c r="AG1047" s="119" t="s">
        <v>56</v>
      </c>
      <c r="AH1047" s="119" t="s">
        <v>56</v>
      </c>
      <c r="AI1047" s="119" t="s">
        <v>56</v>
      </c>
      <c r="AJ1047" s="119" t="s">
        <v>56</v>
      </c>
      <c r="AK1047" s="119" t="s">
        <v>56</v>
      </c>
      <c r="AL1047" s="119" t="s">
        <v>56</v>
      </c>
      <c r="AM1047" s="119">
        <v>0</v>
      </c>
      <c r="AN1047" s="119">
        <v>0</v>
      </c>
      <c r="AO1047" s="119">
        <v>3</v>
      </c>
      <c r="AP1047" s="119">
        <v>3</v>
      </c>
      <c r="AQ1047" s="119">
        <v>0</v>
      </c>
      <c r="AR1047" s="119">
        <v>0</v>
      </c>
      <c r="AS1047" s="119">
        <v>0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119">
        <v>0</v>
      </c>
      <c r="AZ1047" s="119">
        <v>0</v>
      </c>
      <c r="BA1047" s="119">
        <v>0</v>
      </c>
      <c r="BB1047" s="119">
        <v>0</v>
      </c>
      <c r="BC1047" s="119">
        <v>0</v>
      </c>
      <c r="BD1047" s="119">
        <v>0</v>
      </c>
      <c r="BE1047" s="119">
        <v>0</v>
      </c>
      <c r="BF1047" s="119">
        <v>0</v>
      </c>
      <c r="BG1047" s="119">
        <v>0</v>
      </c>
      <c r="BH1047" s="119">
        <v>14.9</v>
      </c>
      <c r="BI1047" s="119" t="s">
        <v>55</v>
      </c>
      <c r="BJ1047" s="119" t="s">
        <v>55</v>
      </c>
      <c r="BK1047" s="119" t="s">
        <v>55</v>
      </c>
      <c r="BL1047" s="119">
        <v>0</v>
      </c>
      <c r="BM1047" s="119" t="s">
        <v>544</v>
      </c>
    </row>
    <row r="1048" spans="1:65" s="119" customFormat="1" ht="11.4" x14ac:dyDescent="0.2">
      <c r="A1048" s="119" t="s">
        <v>109</v>
      </c>
      <c r="B1048" s="119">
        <v>6</v>
      </c>
      <c r="C1048" s="119">
        <v>0</v>
      </c>
      <c r="D1048" s="119">
        <v>6</v>
      </c>
      <c r="E1048" s="119">
        <v>0</v>
      </c>
      <c r="F1048" s="119">
        <v>0</v>
      </c>
      <c r="G1048" s="119">
        <v>0</v>
      </c>
      <c r="H1048" s="119">
        <v>0</v>
      </c>
      <c r="I1048" s="119">
        <v>0</v>
      </c>
      <c r="J1048" s="119">
        <v>0</v>
      </c>
      <c r="K1048" s="119">
        <v>0</v>
      </c>
      <c r="L1048" s="119">
        <v>0</v>
      </c>
      <c r="M1048" s="119">
        <v>0</v>
      </c>
      <c r="N1048" s="119">
        <v>0</v>
      </c>
      <c r="O1048" s="119">
        <v>0</v>
      </c>
      <c r="P1048" s="119">
        <v>100</v>
      </c>
      <c r="Q1048" s="119">
        <v>0</v>
      </c>
      <c r="R1048" s="119">
        <v>0</v>
      </c>
      <c r="S1048" s="119">
        <v>0</v>
      </c>
      <c r="T1048" s="119">
        <v>0</v>
      </c>
      <c r="U1048" s="119">
        <v>0</v>
      </c>
      <c r="V1048" s="119">
        <v>0</v>
      </c>
      <c r="W1048" s="119">
        <v>0</v>
      </c>
      <c r="X1048" s="119">
        <v>0</v>
      </c>
      <c r="Y1048" s="119">
        <v>0</v>
      </c>
      <c r="Z1048" s="119">
        <v>0</v>
      </c>
      <c r="AA1048" s="119" t="s">
        <v>56</v>
      </c>
      <c r="AB1048" s="119" t="s">
        <v>508</v>
      </c>
      <c r="AC1048" s="119" t="s">
        <v>56</v>
      </c>
      <c r="AD1048" s="119" t="s">
        <v>56</v>
      </c>
      <c r="AE1048" s="119" t="s">
        <v>56</v>
      </c>
      <c r="AF1048" s="119" t="s">
        <v>56</v>
      </c>
      <c r="AG1048" s="119" t="s">
        <v>56</v>
      </c>
      <c r="AH1048" s="119" t="s">
        <v>56</v>
      </c>
      <c r="AI1048" s="119" t="s">
        <v>56</v>
      </c>
      <c r="AJ1048" s="119" t="s">
        <v>56</v>
      </c>
      <c r="AK1048" s="119" t="s">
        <v>56</v>
      </c>
      <c r="AL1048" s="119" t="s">
        <v>56</v>
      </c>
      <c r="AM1048" s="119">
        <v>0</v>
      </c>
      <c r="AN1048" s="119">
        <v>1</v>
      </c>
      <c r="AO1048" s="119">
        <v>4</v>
      </c>
      <c r="AP1048" s="119">
        <v>0</v>
      </c>
      <c r="AQ1048" s="119">
        <v>1</v>
      </c>
      <c r="AR1048" s="119">
        <v>0</v>
      </c>
      <c r="AS1048" s="119">
        <v>0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119">
        <v>0</v>
      </c>
      <c r="AZ1048" s="119">
        <v>0</v>
      </c>
      <c r="BA1048" s="119">
        <v>0</v>
      </c>
      <c r="BB1048" s="119">
        <v>0</v>
      </c>
      <c r="BC1048" s="119">
        <v>0</v>
      </c>
      <c r="BD1048" s="119">
        <v>0</v>
      </c>
      <c r="BE1048" s="119">
        <v>0</v>
      </c>
      <c r="BF1048" s="119">
        <v>0</v>
      </c>
      <c r="BG1048" s="119">
        <v>0</v>
      </c>
      <c r="BH1048" s="119">
        <v>13.5</v>
      </c>
      <c r="BI1048" s="119" t="s">
        <v>55</v>
      </c>
      <c r="BJ1048" s="119" t="s">
        <v>55</v>
      </c>
      <c r="BK1048" s="119" t="s">
        <v>55</v>
      </c>
      <c r="BL1048" s="119">
        <v>0</v>
      </c>
      <c r="BM1048" s="119" t="s">
        <v>545</v>
      </c>
    </row>
    <row r="1049" spans="1:65" s="119" customFormat="1" ht="11.4" x14ac:dyDescent="0.2">
      <c r="A1049" s="119" t="s">
        <v>110</v>
      </c>
      <c r="B1049" s="119">
        <v>12</v>
      </c>
      <c r="C1049" s="119">
        <v>2</v>
      </c>
      <c r="D1049" s="119">
        <v>9</v>
      </c>
      <c r="E1049" s="119">
        <v>0</v>
      </c>
      <c r="F1049" s="119">
        <v>1</v>
      </c>
      <c r="G1049" s="119">
        <v>0</v>
      </c>
      <c r="H1049" s="119">
        <v>0</v>
      </c>
      <c r="I1049" s="119">
        <v>0</v>
      </c>
      <c r="J1049" s="119">
        <v>0</v>
      </c>
      <c r="K1049" s="119">
        <v>0</v>
      </c>
      <c r="L1049" s="119">
        <v>0</v>
      </c>
      <c r="M1049" s="119">
        <v>0</v>
      </c>
      <c r="N1049" s="119">
        <v>0</v>
      </c>
      <c r="O1049" s="119">
        <v>16.670000000000002</v>
      </c>
      <c r="P1049" s="119">
        <v>75</v>
      </c>
      <c r="Q1049" s="119">
        <v>0</v>
      </c>
      <c r="R1049" s="119">
        <v>8.3330000000000002</v>
      </c>
      <c r="S1049" s="119">
        <v>0</v>
      </c>
      <c r="T1049" s="119">
        <v>0</v>
      </c>
      <c r="U1049" s="119">
        <v>0</v>
      </c>
      <c r="V1049" s="119">
        <v>0</v>
      </c>
      <c r="W1049" s="119">
        <v>0</v>
      </c>
      <c r="X1049" s="119">
        <v>0</v>
      </c>
      <c r="Y1049" s="119">
        <v>0</v>
      </c>
      <c r="Z1049" s="119">
        <v>0</v>
      </c>
      <c r="AA1049" s="119" t="s">
        <v>425</v>
      </c>
      <c r="AB1049" s="119" t="s">
        <v>190</v>
      </c>
      <c r="AC1049" s="119" t="s">
        <v>56</v>
      </c>
      <c r="AD1049" s="119" t="s">
        <v>174</v>
      </c>
      <c r="AE1049" s="119" t="s">
        <v>56</v>
      </c>
      <c r="AF1049" s="119" t="s">
        <v>56</v>
      </c>
      <c r="AG1049" s="119" t="s">
        <v>56</v>
      </c>
      <c r="AH1049" s="119" t="s">
        <v>56</v>
      </c>
      <c r="AI1049" s="119" t="s">
        <v>56</v>
      </c>
      <c r="AJ1049" s="119" t="s">
        <v>56</v>
      </c>
      <c r="AK1049" s="119" t="s">
        <v>56</v>
      </c>
      <c r="AL1049" s="119" t="s">
        <v>56</v>
      </c>
      <c r="AM1049" s="119">
        <v>0</v>
      </c>
      <c r="AN1049" s="119">
        <v>1</v>
      </c>
      <c r="AO1049" s="119">
        <v>3</v>
      </c>
      <c r="AP1049" s="119">
        <v>6</v>
      </c>
      <c r="AQ1049" s="119">
        <v>1</v>
      </c>
      <c r="AR1049" s="119">
        <v>1</v>
      </c>
      <c r="AS1049" s="119">
        <v>0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119">
        <v>0</v>
      </c>
      <c r="AZ1049" s="119">
        <v>0</v>
      </c>
      <c r="BA1049" s="119">
        <v>0</v>
      </c>
      <c r="BB1049" s="119">
        <v>0</v>
      </c>
      <c r="BC1049" s="119">
        <v>0</v>
      </c>
      <c r="BD1049" s="119">
        <v>0</v>
      </c>
      <c r="BE1049" s="119">
        <v>0</v>
      </c>
      <c r="BF1049" s="119">
        <v>0</v>
      </c>
      <c r="BG1049" s="119">
        <v>0</v>
      </c>
      <c r="BH1049" s="119">
        <v>16.5</v>
      </c>
      <c r="BI1049" s="119">
        <v>18</v>
      </c>
      <c r="BJ1049" s="119">
        <v>21.8</v>
      </c>
      <c r="BK1049" s="119">
        <v>26.4</v>
      </c>
      <c r="BL1049" s="119">
        <v>0</v>
      </c>
      <c r="BM1049" s="119" t="s">
        <v>544</v>
      </c>
    </row>
    <row r="1050" spans="1:65" s="119" customFormat="1" ht="11.4" x14ac:dyDescent="0.2">
      <c r="A1050" s="119" t="s">
        <v>110</v>
      </c>
      <c r="B1050" s="119">
        <v>9</v>
      </c>
      <c r="C1050" s="119">
        <v>1</v>
      </c>
      <c r="D1050" s="119">
        <v>7</v>
      </c>
      <c r="E1050" s="119">
        <v>0</v>
      </c>
      <c r="F1050" s="119">
        <v>1</v>
      </c>
      <c r="G1050" s="119">
        <v>0</v>
      </c>
      <c r="H1050" s="119">
        <v>0</v>
      </c>
      <c r="I1050" s="119">
        <v>0</v>
      </c>
      <c r="J1050" s="119">
        <v>0</v>
      </c>
      <c r="K1050" s="119">
        <v>0</v>
      </c>
      <c r="L1050" s="119">
        <v>0</v>
      </c>
      <c r="M1050" s="119">
        <v>0</v>
      </c>
      <c r="N1050" s="119">
        <v>0</v>
      </c>
      <c r="O1050" s="119">
        <v>11.11</v>
      </c>
      <c r="P1050" s="119">
        <v>77.78</v>
      </c>
      <c r="Q1050" s="119">
        <v>0</v>
      </c>
      <c r="R1050" s="119">
        <v>11.11</v>
      </c>
      <c r="S1050" s="119">
        <v>0</v>
      </c>
      <c r="T1050" s="119">
        <v>0</v>
      </c>
      <c r="U1050" s="119">
        <v>0</v>
      </c>
      <c r="V1050" s="119">
        <v>0</v>
      </c>
      <c r="W1050" s="119">
        <v>0</v>
      </c>
      <c r="X1050" s="119">
        <v>0</v>
      </c>
      <c r="Y1050" s="119">
        <v>0</v>
      </c>
      <c r="Z1050" s="119">
        <v>0</v>
      </c>
      <c r="AA1050" s="119" t="s">
        <v>176</v>
      </c>
      <c r="AB1050" s="119" t="s">
        <v>511</v>
      </c>
      <c r="AC1050" s="119" t="s">
        <v>56</v>
      </c>
      <c r="AD1050" s="119" t="s">
        <v>437</v>
      </c>
      <c r="AE1050" s="119" t="s">
        <v>56</v>
      </c>
      <c r="AF1050" s="119" t="s">
        <v>56</v>
      </c>
      <c r="AG1050" s="119" t="s">
        <v>56</v>
      </c>
      <c r="AH1050" s="119" t="s">
        <v>56</v>
      </c>
      <c r="AI1050" s="119" t="s">
        <v>56</v>
      </c>
      <c r="AJ1050" s="119" t="s">
        <v>56</v>
      </c>
      <c r="AK1050" s="119" t="s">
        <v>56</v>
      </c>
      <c r="AL1050" s="119" t="s">
        <v>56</v>
      </c>
      <c r="AM1050" s="119">
        <v>0</v>
      </c>
      <c r="AN1050" s="119">
        <v>1</v>
      </c>
      <c r="AO1050" s="119">
        <v>3</v>
      </c>
      <c r="AP1050" s="119">
        <v>0</v>
      </c>
      <c r="AQ1050" s="119">
        <v>5</v>
      </c>
      <c r="AR1050" s="119">
        <v>0</v>
      </c>
      <c r="AS1050" s="119">
        <v>0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119">
        <v>0</v>
      </c>
      <c r="AZ1050" s="119">
        <v>0</v>
      </c>
      <c r="BA1050" s="119">
        <v>0</v>
      </c>
      <c r="BB1050" s="119">
        <v>0</v>
      </c>
      <c r="BC1050" s="119">
        <v>0</v>
      </c>
      <c r="BD1050" s="119">
        <v>0</v>
      </c>
      <c r="BE1050" s="119">
        <v>0</v>
      </c>
      <c r="BF1050" s="119">
        <v>0</v>
      </c>
      <c r="BG1050" s="119">
        <v>0</v>
      </c>
      <c r="BH1050" s="119">
        <v>17.600000000000001</v>
      </c>
      <c r="BI1050" s="119" t="s">
        <v>55</v>
      </c>
      <c r="BJ1050" s="119" t="s">
        <v>55</v>
      </c>
      <c r="BK1050" s="119" t="s">
        <v>55</v>
      </c>
      <c r="BL1050" s="119">
        <v>0</v>
      </c>
      <c r="BM1050" s="119" t="s">
        <v>545</v>
      </c>
    </row>
    <row r="1051" spans="1:65" s="119" customFormat="1" ht="11.4" x14ac:dyDescent="0.2">
      <c r="A1051" s="119" t="s">
        <v>111</v>
      </c>
      <c r="B1051" s="119">
        <v>8</v>
      </c>
      <c r="C1051" s="119">
        <v>2</v>
      </c>
      <c r="D1051" s="119">
        <v>6</v>
      </c>
      <c r="E1051" s="119">
        <v>0</v>
      </c>
      <c r="F1051" s="119">
        <v>0</v>
      </c>
      <c r="G1051" s="119">
        <v>0</v>
      </c>
      <c r="H1051" s="119">
        <v>0</v>
      </c>
      <c r="I1051" s="119">
        <v>0</v>
      </c>
      <c r="J1051" s="119">
        <v>0</v>
      </c>
      <c r="K1051" s="119">
        <v>0</v>
      </c>
      <c r="L1051" s="119">
        <v>0</v>
      </c>
      <c r="M1051" s="119">
        <v>0</v>
      </c>
      <c r="N1051" s="119">
        <v>0</v>
      </c>
      <c r="O1051" s="119">
        <v>25</v>
      </c>
      <c r="P1051" s="119">
        <v>75</v>
      </c>
      <c r="Q1051" s="119">
        <v>0</v>
      </c>
      <c r="R1051" s="119">
        <v>0</v>
      </c>
      <c r="S1051" s="119">
        <v>0</v>
      </c>
      <c r="T1051" s="119">
        <v>0</v>
      </c>
      <c r="U1051" s="119">
        <v>0</v>
      </c>
      <c r="V1051" s="119">
        <v>0</v>
      </c>
      <c r="W1051" s="119">
        <v>0</v>
      </c>
      <c r="X1051" s="119">
        <v>0</v>
      </c>
      <c r="Y1051" s="119">
        <v>0</v>
      </c>
      <c r="Z1051" s="119">
        <v>0</v>
      </c>
      <c r="AA1051" s="119" t="s">
        <v>501</v>
      </c>
      <c r="AB1051" s="119" t="s">
        <v>498</v>
      </c>
      <c r="AC1051" s="119" t="s">
        <v>56</v>
      </c>
      <c r="AD1051" s="119" t="s">
        <v>56</v>
      </c>
      <c r="AE1051" s="119" t="s">
        <v>56</v>
      </c>
      <c r="AF1051" s="119" t="s">
        <v>56</v>
      </c>
      <c r="AG1051" s="119" t="s">
        <v>56</v>
      </c>
      <c r="AH1051" s="119" t="s">
        <v>56</v>
      </c>
      <c r="AI1051" s="119" t="s">
        <v>56</v>
      </c>
      <c r="AJ1051" s="119" t="s">
        <v>56</v>
      </c>
      <c r="AK1051" s="119" t="s">
        <v>56</v>
      </c>
      <c r="AL1051" s="119" t="s">
        <v>56</v>
      </c>
      <c r="AM1051" s="119">
        <v>0</v>
      </c>
      <c r="AN1051" s="119">
        <v>1</v>
      </c>
      <c r="AO1051" s="119">
        <v>2</v>
      </c>
      <c r="AP1051" s="119">
        <v>3</v>
      </c>
      <c r="AQ1051" s="119">
        <v>2</v>
      </c>
      <c r="AR1051" s="119">
        <v>0</v>
      </c>
      <c r="AS1051" s="119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119">
        <v>0</v>
      </c>
      <c r="AZ1051" s="119">
        <v>0</v>
      </c>
      <c r="BA1051" s="119">
        <v>0</v>
      </c>
      <c r="BB1051" s="119">
        <v>0</v>
      </c>
      <c r="BC1051" s="119">
        <v>0</v>
      </c>
      <c r="BD1051" s="119">
        <v>0</v>
      </c>
      <c r="BE1051" s="119">
        <v>0</v>
      </c>
      <c r="BF1051" s="119">
        <v>0</v>
      </c>
      <c r="BG1051" s="119">
        <v>0</v>
      </c>
      <c r="BH1051" s="119">
        <v>16.5</v>
      </c>
      <c r="BI1051" s="119" t="s">
        <v>55</v>
      </c>
      <c r="BJ1051" s="119" t="s">
        <v>55</v>
      </c>
      <c r="BK1051" s="119" t="s">
        <v>55</v>
      </c>
      <c r="BL1051" s="119">
        <v>0</v>
      </c>
      <c r="BM1051" s="119" t="s">
        <v>544</v>
      </c>
    </row>
    <row r="1052" spans="1:65" s="119" customFormat="1" ht="11.4" x14ac:dyDescent="0.2">
      <c r="A1052" s="119" t="s">
        <v>111</v>
      </c>
      <c r="B1052" s="119">
        <v>5</v>
      </c>
      <c r="C1052" s="119">
        <v>1</v>
      </c>
      <c r="D1052" s="119">
        <v>4</v>
      </c>
      <c r="E1052" s="119">
        <v>0</v>
      </c>
      <c r="F1052" s="119">
        <v>0</v>
      </c>
      <c r="G1052" s="119">
        <v>0</v>
      </c>
      <c r="H1052" s="119">
        <v>0</v>
      </c>
      <c r="I1052" s="119">
        <v>0</v>
      </c>
      <c r="J1052" s="119">
        <v>0</v>
      </c>
      <c r="K1052" s="119">
        <v>0</v>
      </c>
      <c r="L1052" s="119">
        <v>0</v>
      </c>
      <c r="M1052" s="119">
        <v>0</v>
      </c>
      <c r="N1052" s="119">
        <v>0</v>
      </c>
      <c r="O1052" s="119">
        <v>20</v>
      </c>
      <c r="P1052" s="119">
        <v>80</v>
      </c>
      <c r="Q1052" s="119">
        <v>0</v>
      </c>
      <c r="R1052" s="119">
        <v>0</v>
      </c>
      <c r="S1052" s="119">
        <v>0</v>
      </c>
      <c r="T1052" s="119">
        <v>0</v>
      </c>
      <c r="U1052" s="119">
        <v>0</v>
      </c>
      <c r="V1052" s="119">
        <v>0</v>
      </c>
      <c r="W1052" s="119">
        <v>0</v>
      </c>
      <c r="X1052" s="119">
        <v>0</v>
      </c>
      <c r="Y1052" s="119">
        <v>0</v>
      </c>
      <c r="Z1052" s="119">
        <v>0</v>
      </c>
      <c r="AA1052" s="119" t="s">
        <v>612</v>
      </c>
      <c r="AB1052" s="119" t="s">
        <v>610</v>
      </c>
      <c r="AC1052" s="119" t="s">
        <v>56</v>
      </c>
      <c r="AD1052" s="119" t="s">
        <v>56</v>
      </c>
      <c r="AE1052" s="119" t="s">
        <v>56</v>
      </c>
      <c r="AF1052" s="119" t="s">
        <v>56</v>
      </c>
      <c r="AG1052" s="119" t="s">
        <v>56</v>
      </c>
      <c r="AH1052" s="119" t="s">
        <v>56</v>
      </c>
      <c r="AI1052" s="119" t="s">
        <v>56</v>
      </c>
      <c r="AJ1052" s="119" t="s">
        <v>56</v>
      </c>
      <c r="AK1052" s="119" t="s">
        <v>56</v>
      </c>
      <c r="AL1052" s="119" t="s">
        <v>56</v>
      </c>
      <c r="AM1052" s="119">
        <v>0</v>
      </c>
      <c r="AN1052" s="119">
        <v>2</v>
      </c>
      <c r="AO1052" s="119">
        <v>2</v>
      </c>
      <c r="AP1052" s="119">
        <v>0</v>
      </c>
      <c r="AQ1052" s="119">
        <v>0</v>
      </c>
      <c r="AR1052" s="119">
        <v>1</v>
      </c>
      <c r="AS1052" s="119">
        <v>0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119">
        <v>0</v>
      </c>
      <c r="AZ1052" s="119">
        <v>0</v>
      </c>
      <c r="BA1052" s="119">
        <v>0</v>
      </c>
      <c r="BB1052" s="119">
        <v>0</v>
      </c>
      <c r="BC1052" s="119">
        <v>0</v>
      </c>
      <c r="BD1052" s="119">
        <v>0</v>
      </c>
      <c r="BE1052" s="119">
        <v>0</v>
      </c>
      <c r="BF1052" s="119">
        <v>0</v>
      </c>
      <c r="BG1052" s="119">
        <v>0</v>
      </c>
      <c r="BH1052" s="119">
        <v>13.7</v>
      </c>
      <c r="BI1052" s="119" t="s">
        <v>55</v>
      </c>
      <c r="BJ1052" s="119" t="s">
        <v>55</v>
      </c>
      <c r="BK1052" s="119" t="s">
        <v>55</v>
      </c>
      <c r="BL1052" s="119">
        <v>0</v>
      </c>
      <c r="BM1052" s="119" t="s">
        <v>545</v>
      </c>
    </row>
    <row r="1053" spans="1:65" s="119" customFormat="1" ht="11.4" x14ac:dyDescent="0.2">
      <c r="A1053" s="119" t="s">
        <v>112</v>
      </c>
      <c r="B1053" s="119">
        <v>5</v>
      </c>
      <c r="C1053" s="119">
        <v>1</v>
      </c>
      <c r="D1053" s="119">
        <v>4</v>
      </c>
      <c r="E1053" s="119">
        <v>0</v>
      </c>
      <c r="F1053" s="119">
        <v>0</v>
      </c>
      <c r="G1053" s="119">
        <v>0</v>
      </c>
      <c r="H1053" s="119">
        <v>0</v>
      </c>
      <c r="I1053" s="119">
        <v>0</v>
      </c>
      <c r="J1053" s="119">
        <v>0</v>
      </c>
      <c r="K1053" s="119">
        <v>0</v>
      </c>
      <c r="L1053" s="119">
        <v>0</v>
      </c>
      <c r="M1053" s="119">
        <v>0</v>
      </c>
      <c r="N1053" s="119">
        <v>0</v>
      </c>
      <c r="O1053" s="119">
        <v>20</v>
      </c>
      <c r="P1053" s="119">
        <v>80</v>
      </c>
      <c r="Q1053" s="119">
        <v>0</v>
      </c>
      <c r="R1053" s="119">
        <v>0</v>
      </c>
      <c r="S1053" s="119">
        <v>0</v>
      </c>
      <c r="T1053" s="119">
        <v>0</v>
      </c>
      <c r="U1053" s="119">
        <v>0</v>
      </c>
      <c r="V1053" s="119">
        <v>0</v>
      </c>
      <c r="W1053" s="119">
        <v>0</v>
      </c>
      <c r="X1053" s="119">
        <v>0</v>
      </c>
      <c r="Y1053" s="119">
        <v>0</v>
      </c>
      <c r="Z1053" s="119">
        <v>0</v>
      </c>
      <c r="AA1053" s="119" t="s">
        <v>185</v>
      </c>
      <c r="AB1053" s="119" t="s">
        <v>507</v>
      </c>
      <c r="AC1053" s="119" t="s">
        <v>56</v>
      </c>
      <c r="AD1053" s="119" t="s">
        <v>56</v>
      </c>
      <c r="AE1053" s="119" t="s">
        <v>56</v>
      </c>
      <c r="AF1053" s="119" t="s">
        <v>56</v>
      </c>
      <c r="AG1053" s="119" t="s">
        <v>56</v>
      </c>
      <c r="AH1053" s="119" t="s">
        <v>56</v>
      </c>
      <c r="AI1053" s="119" t="s">
        <v>56</v>
      </c>
      <c r="AJ1053" s="119" t="s">
        <v>56</v>
      </c>
      <c r="AK1053" s="119" t="s">
        <v>56</v>
      </c>
      <c r="AL1053" s="119" t="s">
        <v>56</v>
      </c>
      <c r="AM1053" s="119">
        <v>0</v>
      </c>
      <c r="AN1053" s="119">
        <v>0</v>
      </c>
      <c r="AO1053" s="119">
        <v>0</v>
      </c>
      <c r="AP1053" s="119">
        <v>4</v>
      </c>
      <c r="AQ1053" s="119">
        <v>1</v>
      </c>
      <c r="AR1053" s="119">
        <v>0</v>
      </c>
      <c r="AS1053" s="119">
        <v>0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119">
        <v>0</v>
      </c>
      <c r="AZ1053" s="119">
        <v>0</v>
      </c>
      <c r="BA1053" s="119">
        <v>0</v>
      </c>
      <c r="BB1053" s="119">
        <v>0</v>
      </c>
      <c r="BC1053" s="119">
        <v>0</v>
      </c>
      <c r="BD1053" s="119">
        <v>0</v>
      </c>
      <c r="BE1053" s="119">
        <v>0</v>
      </c>
      <c r="BF1053" s="119">
        <v>0</v>
      </c>
      <c r="BG1053" s="119">
        <v>0</v>
      </c>
      <c r="BH1053" s="119">
        <v>18.100000000000001</v>
      </c>
      <c r="BI1053" s="119" t="s">
        <v>55</v>
      </c>
      <c r="BJ1053" s="119" t="s">
        <v>55</v>
      </c>
      <c r="BK1053" s="119" t="s">
        <v>55</v>
      </c>
      <c r="BL1053" s="119">
        <v>0</v>
      </c>
      <c r="BM1053" s="119" t="s">
        <v>544</v>
      </c>
    </row>
    <row r="1054" spans="1:65" s="119" customFormat="1" ht="11.4" x14ac:dyDescent="0.2">
      <c r="A1054" s="119" t="s">
        <v>112</v>
      </c>
      <c r="B1054" s="119">
        <v>5</v>
      </c>
      <c r="C1054" s="119">
        <v>1</v>
      </c>
      <c r="D1054" s="119">
        <v>4</v>
      </c>
      <c r="E1054" s="119">
        <v>0</v>
      </c>
      <c r="F1054" s="119">
        <v>0</v>
      </c>
      <c r="G1054" s="119">
        <v>0</v>
      </c>
      <c r="H1054" s="119">
        <v>0</v>
      </c>
      <c r="I1054" s="119">
        <v>0</v>
      </c>
      <c r="J1054" s="119">
        <v>0</v>
      </c>
      <c r="K1054" s="119">
        <v>0</v>
      </c>
      <c r="L1054" s="119">
        <v>0</v>
      </c>
      <c r="M1054" s="119">
        <v>0</v>
      </c>
      <c r="N1054" s="119">
        <v>0</v>
      </c>
      <c r="O1054" s="119">
        <v>20</v>
      </c>
      <c r="P1054" s="119">
        <v>80</v>
      </c>
      <c r="Q1054" s="119">
        <v>0</v>
      </c>
      <c r="R1054" s="119">
        <v>0</v>
      </c>
      <c r="S1054" s="119">
        <v>0</v>
      </c>
      <c r="T1054" s="119">
        <v>0</v>
      </c>
      <c r="U1054" s="119">
        <v>0</v>
      </c>
      <c r="V1054" s="119">
        <v>0</v>
      </c>
      <c r="W1054" s="119">
        <v>0</v>
      </c>
      <c r="X1054" s="119">
        <v>0</v>
      </c>
      <c r="Y1054" s="119">
        <v>0</v>
      </c>
      <c r="Z1054" s="119">
        <v>0</v>
      </c>
      <c r="AA1054" s="119" t="s">
        <v>529</v>
      </c>
      <c r="AB1054" s="119" t="s">
        <v>524</v>
      </c>
      <c r="AC1054" s="119" t="s">
        <v>56</v>
      </c>
      <c r="AD1054" s="119" t="s">
        <v>56</v>
      </c>
      <c r="AE1054" s="119" t="s">
        <v>56</v>
      </c>
      <c r="AF1054" s="119" t="s">
        <v>56</v>
      </c>
      <c r="AG1054" s="119" t="s">
        <v>56</v>
      </c>
      <c r="AH1054" s="119" t="s">
        <v>56</v>
      </c>
      <c r="AI1054" s="119" t="s">
        <v>56</v>
      </c>
      <c r="AJ1054" s="119" t="s">
        <v>56</v>
      </c>
      <c r="AK1054" s="119" t="s">
        <v>56</v>
      </c>
      <c r="AL1054" s="119" t="s">
        <v>56</v>
      </c>
      <c r="AM1054" s="119">
        <v>0</v>
      </c>
      <c r="AN1054" s="119">
        <v>0</v>
      </c>
      <c r="AO1054" s="119">
        <v>3</v>
      </c>
      <c r="AP1054" s="119">
        <v>2</v>
      </c>
      <c r="AQ1054" s="119">
        <v>0</v>
      </c>
      <c r="AR1054" s="119">
        <v>0</v>
      </c>
      <c r="AS1054" s="119">
        <v>0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119">
        <v>0</v>
      </c>
      <c r="AZ1054" s="119">
        <v>0</v>
      </c>
      <c r="BA1054" s="119">
        <v>0</v>
      </c>
      <c r="BB1054" s="119">
        <v>0</v>
      </c>
      <c r="BC1054" s="119">
        <v>0</v>
      </c>
      <c r="BD1054" s="119">
        <v>0</v>
      </c>
      <c r="BE1054" s="119">
        <v>0</v>
      </c>
      <c r="BF1054" s="119">
        <v>0</v>
      </c>
      <c r="BG1054" s="119">
        <v>0</v>
      </c>
      <c r="BH1054" s="119">
        <v>13.9</v>
      </c>
      <c r="BI1054" s="119" t="s">
        <v>55</v>
      </c>
      <c r="BJ1054" s="119" t="s">
        <v>55</v>
      </c>
      <c r="BK1054" s="119" t="s">
        <v>55</v>
      </c>
      <c r="BL1054" s="119">
        <v>0</v>
      </c>
      <c r="BM1054" s="119" t="s">
        <v>545</v>
      </c>
    </row>
    <row r="1055" spans="1:65" s="119" customFormat="1" ht="11.4" x14ac:dyDescent="0.2">
      <c r="A1055" s="119" t="s">
        <v>113</v>
      </c>
      <c r="B1055" s="119">
        <v>7</v>
      </c>
      <c r="C1055" s="119">
        <v>1</v>
      </c>
      <c r="D1055" s="119">
        <v>5</v>
      </c>
      <c r="E1055" s="119">
        <v>0</v>
      </c>
      <c r="F1055" s="119">
        <v>1</v>
      </c>
      <c r="G1055" s="119">
        <v>0</v>
      </c>
      <c r="H1055" s="119">
        <v>0</v>
      </c>
      <c r="I1055" s="119">
        <v>0</v>
      </c>
      <c r="J1055" s="119">
        <v>0</v>
      </c>
      <c r="K1055" s="119">
        <v>0</v>
      </c>
      <c r="L1055" s="119">
        <v>0</v>
      </c>
      <c r="M1055" s="119">
        <v>0</v>
      </c>
      <c r="N1055" s="119">
        <v>0</v>
      </c>
      <c r="O1055" s="119">
        <v>14.29</v>
      </c>
      <c r="P1055" s="119">
        <v>71.430000000000007</v>
      </c>
      <c r="Q1055" s="119">
        <v>0</v>
      </c>
      <c r="R1055" s="119">
        <v>14.29</v>
      </c>
      <c r="S1055" s="119">
        <v>0</v>
      </c>
      <c r="T1055" s="119">
        <v>0</v>
      </c>
      <c r="U1055" s="119">
        <v>0</v>
      </c>
      <c r="V1055" s="119">
        <v>0</v>
      </c>
      <c r="W1055" s="119">
        <v>0</v>
      </c>
      <c r="X1055" s="119">
        <v>0</v>
      </c>
      <c r="Y1055" s="119">
        <v>0</v>
      </c>
      <c r="Z1055" s="119">
        <v>0</v>
      </c>
      <c r="AA1055" s="119" t="s">
        <v>490</v>
      </c>
      <c r="AB1055" s="119" t="s">
        <v>189</v>
      </c>
      <c r="AC1055" s="119" t="s">
        <v>56</v>
      </c>
      <c r="AD1055" s="119" t="s">
        <v>539</v>
      </c>
      <c r="AE1055" s="119" t="s">
        <v>56</v>
      </c>
      <c r="AF1055" s="119" t="s">
        <v>56</v>
      </c>
      <c r="AG1055" s="119" t="s">
        <v>56</v>
      </c>
      <c r="AH1055" s="119" t="s">
        <v>56</v>
      </c>
      <c r="AI1055" s="119" t="s">
        <v>56</v>
      </c>
      <c r="AJ1055" s="119" t="s">
        <v>56</v>
      </c>
      <c r="AK1055" s="119" t="s">
        <v>56</v>
      </c>
      <c r="AL1055" s="119" t="s">
        <v>56</v>
      </c>
      <c r="AM1055" s="119">
        <v>0</v>
      </c>
      <c r="AN1055" s="119">
        <v>0</v>
      </c>
      <c r="AO1055" s="119">
        <v>4</v>
      </c>
      <c r="AP1055" s="119">
        <v>3</v>
      </c>
      <c r="AQ1055" s="119">
        <v>0</v>
      </c>
      <c r="AR1055" s="119">
        <v>0</v>
      </c>
      <c r="AS1055" s="119">
        <v>0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119">
        <v>0</v>
      </c>
      <c r="AZ1055" s="119">
        <v>0</v>
      </c>
      <c r="BA1055" s="119">
        <v>0</v>
      </c>
      <c r="BB1055" s="119">
        <v>0</v>
      </c>
      <c r="BC1055" s="119">
        <v>0</v>
      </c>
      <c r="BD1055" s="119">
        <v>0</v>
      </c>
      <c r="BE1055" s="119">
        <v>0</v>
      </c>
      <c r="BF1055" s="119">
        <v>0</v>
      </c>
      <c r="BG1055" s="119">
        <v>0</v>
      </c>
      <c r="BH1055" s="119">
        <v>14.9</v>
      </c>
      <c r="BI1055" s="119" t="s">
        <v>55</v>
      </c>
      <c r="BJ1055" s="119" t="s">
        <v>55</v>
      </c>
      <c r="BK1055" s="119" t="s">
        <v>55</v>
      </c>
      <c r="BL1055" s="119">
        <v>0</v>
      </c>
      <c r="BM1055" s="119" t="s">
        <v>544</v>
      </c>
    </row>
    <row r="1056" spans="1:65" s="119" customFormat="1" ht="11.4" x14ac:dyDescent="0.2">
      <c r="A1056" s="119" t="s">
        <v>113</v>
      </c>
      <c r="B1056" s="119">
        <v>5</v>
      </c>
      <c r="C1056" s="119">
        <v>1</v>
      </c>
      <c r="D1056" s="119">
        <v>4</v>
      </c>
      <c r="E1056" s="119">
        <v>0</v>
      </c>
      <c r="F1056" s="119">
        <v>0</v>
      </c>
      <c r="G1056" s="119">
        <v>0</v>
      </c>
      <c r="H1056" s="119">
        <v>0</v>
      </c>
      <c r="I1056" s="119">
        <v>0</v>
      </c>
      <c r="J1056" s="119">
        <v>0</v>
      </c>
      <c r="K1056" s="119">
        <v>0</v>
      </c>
      <c r="L1056" s="119">
        <v>0</v>
      </c>
      <c r="M1056" s="119">
        <v>0</v>
      </c>
      <c r="N1056" s="119">
        <v>0</v>
      </c>
      <c r="O1056" s="119">
        <v>20</v>
      </c>
      <c r="P1056" s="119">
        <v>80</v>
      </c>
      <c r="Q1056" s="119">
        <v>0</v>
      </c>
      <c r="R1056" s="119">
        <v>0</v>
      </c>
      <c r="S1056" s="119">
        <v>0</v>
      </c>
      <c r="T1056" s="119">
        <v>0</v>
      </c>
      <c r="U1056" s="119">
        <v>0</v>
      </c>
      <c r="V1056" s="119">
        <v>0</v>
      </c>
      <c r="W1056" s="119">
        <v>0</v>
      </c>
      <c r="X1056" s="119">
        <v>0</v>
      </c>
      <c r="Y1056" s="119">
        <v>0</v>
      </c>
      <c r="Z1056" s="119">
        <v>0</v>
      </c>
      <c r="AA1056" s="119" t="s">
        <v>601</v>
      </c>
      <c r="AB1056" s="119" t="s">
        <v>516</v>
      </c>
      <c r="AC1056" s="119" t="s">
        <v>56</v>
      </c>
      <c r="AD1056" s="119" t="s">
        <v>56</v>
      </c>
      <c r="AE1056" s="119" t="s">
        <v>56</v>
      </c>
      <c r="AF1056" s="119" t="s">
        <v>56</v>
      </c>
      <c r="AG1056" s="119" t="s">
        <v>56</v>
      </c>
      <c r="AH1056" s="119" t="s">
        <v>56</v>
      </c>
      <c r="AI1056" s="119" t="s">
        <v>56</v>
      </c>
      <c r="AJ1056" s="119" t="s">
        <v>56</v>
      </c>
      <c r="AK1056" s="119" t="s">
        <v>56</v>
      </c>
      <c r="AL1056" s="119" t="s">
        <v>56</v>
      </c>
      <c r="AM1056" s="119">
        <v>0</v>
      </c>
      <c r="AN1056" s="119">
        <v>1</v>
      </c>
      <c r="AO1056" s="119">
        <v>2</v>
      </c>
      <c r="AP1056" s="119">
        <v>1</v>
      </c>
      <c r="AQ1056" s="119">
        <v>1</v>
      </c>
      <c r="AR1056" s="119">
        <v>0</v>
      </c>
      <c r="AS1056" s="119">
        <v>0</v>
      </c>
      <c r="AT1056" s="119">
        <v>0</v>
      </c>
      <c r="AU1056" s="119">
        <v>0</v>
      </c>
      <c r="AV1056" s="119">
        <v>0</v>
      </c>
      <c r="AW1056" s="119">
        <v>0</v>
      </c>
      <c r="AX1056" s="119">
        <v>0</v>
      </c>
      <c r="AY1056" s="119">
        <v>0</v>
      </c>
      <c r="AZ1056" s="119">
        <v>0</v>
      </c>
      <c r="BA1056" s="119">
        <v>0</v>
      </c>
      <c r="BB1056" s="119">
        <v>0</v>
      </c>
      <c r="BC1056" s="119">
        <v>0</v>
      </c>
      <c r="BD1056" s="119">
        <v>0</v>
      </c>
      <c r="BE1056" s="119">
        <v>0</v>
      </c>
      <c r="BF1056" s="119">
        <v>0</v>
      </c>
      <c r="BG1056" s="119">
        <v>0</v>
      </c>
      <c r="BH1056" s="119">
        <v>15.1</v>
      </c>
      <c r="BI1056" s="119" t="s">
        <v>55</v>
      </c>
      <c r="BJ1056" s="119" t="s">
        <v>55</v>
      </c>
      <c r="BK1056" s="119" t="s">
        <v>55</v>
      </c>
      <c r="BL1056" s="119">
        <v>0</v>
      </c>
      <c r="BM1056" s="119" t="s">
        <v>545</v>
      </c>
    </row>
    <row r="1057" spans="1:65" s="119" customFormat="1" ht="11.4" x14ac:dyDescent="0.2">
      <c r="A1057" s="119" t="s">
        <v>114</v>
      </c>
      <c r="B1057" s="119">
        <v>12</v>
      </c>
      <c r="C1057" s="119">
        <v>1</v>
      </c>
      <c r="D1057" s="119">
        <v>9</v>
      </c>
      <c r="E1057" s="119">
        <v>0</v>
      </c>
      <c r="F1057" s="119">
        <v>2</v>
      </c>
      <c r="G1057" s="119">
        <v>0</v>
      </c>
      <c r="H1057" s="119">
        <v>0</v>
      </c>
      <c r="I1057" s="119">
        <v>0</v>
      </c>
      <c r="J1057" s="119">
        <v>0</v>
      </c>
      <c r="K1057" s="119">
        <v>0</v>
      </c>
      <c r="L1057" s="119">
        <v>0</v>
      </c>
      <c r="M1057" s="119">
        <v>0</v>
      </c>
      <c r="N1057" s="119">
        <v>0</v>
      </c>
      <c r="O1057" s="119">
        <v>8.3330000000000002</v>
      </c>
      <c r="P1057" s="119">
        <v>75</v>
      </c>
      <c r="Q1057" s="119">
        <v>0</v>
      </c>
      <c r="R1057" s="119">
        <v>16.670000000000002</v>
      </c>
      <c r="S1057" s="119">
        <v>0</v>
      </c>
      <c r="T1057" s="119">
        <v>0</v>
      </c>
      <c r="U1057" s="119">
        <v>0</v>
      </c>
      <c r="V1057" s="119">
        <v>0</v>
      </c>
      <c r="W1057" s="119">
        <v>0</v>
      </c>
      <c r="X1057" s="119">
        <v>0</v>
      </c>
      <c r="Y1057" s="119">
        <v>0</v>
      </c>
      <c r="Z1057" s="119">
        <v>0</v>
      </c>
      <c r="AA1057" s="119" t="s">
        <v>463</v>
      </c>
      <c r="AB1057" s="119" t="s">
        <v>625</v>
      </c>
      <c r="AC1057" s="119" t="s">
        <v>56</v>
      </c>
      <c r="AD1057" s="119" t="s">
        <v>601</v>
      </c>
      <c r="AE1057" s="119" t="s">
        <v>56</v>
      </c>
      <c r="AF1057" s="119" t="s">
        <v>56</v>
      </c>
      <c r="AG1057" s="119" t="s">
        <v>56</v>
      </c>
      <c r="AH1057" s="119" t="s">
        <v>56</v>
      </c>
      <c r="AI1057" s="119" t="s">
        <v>56</v>
      </c>
      <c r="AJ1057" s="119" t="s">
        <v>56</v>
      </c>
      <c r="AK1057" s="119" t="s">
        <v>56</v>
      </c>
      <c r="AL1057" s="119" t="s">
        <v>56</v>
      </c>
      <c r="AM1057" s="119">
        <v>0</v>
      </c>
      <c r="AN1057" s="119">
        <v>8</v>
      </c>
      <c r="AO1057" s="119">
        <v>2</v>
      </c>
      <c r="AP1057" s="119">
        <v>1</v>
      </c>
      <c r="AQ1057" s="119">
        <v>1</v>
      </c>
      <c r="AR1057" s="119">
        <v>0</v>
      </c>
      <c r="AS1057" s="119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119">
        <v>0</v>
      </c>
      <c r="AZ1057" s="119">
        <v>0</v>
      </c>
      <c r="BA1057" s="119">
        <v>0</v>
      </c>
      <c r="BB1057" s="119">
        <v>0</v>
      </c>
      <c r="BC1057" s="119">
        <v>0</v>
      </c>
      <c r="BD1057" s="119">
        <v>0</v>
      </c>
      <c r="BE1057" s="119">
        <v>0</v>
      </c>
      <c r="BF1057" s="119">
        <v>0</v>
      </c>
      <c r="BG1057" s="119">
        <v>0</v>
      </c>
      <c r="BH1057" s="119">
        <v>10.9</v>
      </c>
      <c r="BI1057" s="119">
        <v>8.9</v>
      </c>
      <c r="BJ1057" s="119">
        <v>17.5</v>
      </c>
      <c r="BK1057" s="119">
        <v>24.7</v>
      </c>
      <c r="BL1057" s="119">
        <v>0</v>
      </c>
      <c r="BM1057" s="119" t="s">
        <v>544</v>
      </c>
    </row>
    <row r="1058" spans="1:65" s="119" customFormat="1" ht="11.4" x14ac:dyDescent="0.2">
      <c r="A1058" s="119" t="s">
        <v>114</v>
      </c>
      <c r="B1058" s="119">
        <v>9</v>
      </c>
      <c r="C1058" s="119">
        <v>1</v>
      </c>
      <c r="D1058" s="119">
        <v>6</v>
      </c>
      <c r="E1058" s="119">
        <v>0</v>
      </c>
      <c r="F1058" s="119">
        <v>1</v>
      </c>
      <c r="G1058" s="119">
        <v>1</v>
      </c>
      <c r="H1058" s="119">
        <v>0</v>
      </c>
      <c r="I1058" s="119">
        <v>0</v>
      </c>
      <c r="J1058" s="119">
        <v>0</v>
      </c>
      <c r="K1058" s="119">
        <v>0</v>
      </c>
      <c r="L1058" s="119">
        <v>0</v>
      </c>
      <c r="M1058" s="119">
        <v>0</v>
      </c>
      <c r="N1058" s="119">
        <v>0</v>
      </c>
      <c r="O1058" s="119">
        <v>11.11</v>
      </c>
      <c r="P1058" s="119">
        <v>66.67</v>
      </c>
      <c r="Q1058" s="119">
        <v>0</v>
      </c>
      <c r="R1058" s="119">
        <v>11.11</v>
      </c>
      <c r="S1058" s="119">
        <v>11.11</v>
      </c>
      <c r="T1058" s="119">
        <v>0</v>
      </c>
      <c r="U1058" s="119">
        <v>0</v>
      </c>
      <c r="V1058" s="119">
        <v>0</v>
      </c>
      <c r="W1058" s="119">
        <v>0</v>
      </c>
      <c r="X1058" s="119">
        <v>0</v>
      </c>
      <c r="Y1058" s="119">
        <v>0</v>
      </c>
      <c r="Z1058" s="119">
        <v>0</v>
      </c>
      <c r="AA1058" s="119" t="s">
        <v>523</v>
      </c>
      <c r="AB1058" s="119" t="s">
        <v>603</v>
      </c>
      <c r="AC1058" s="119" t="s">
        <v>56</v>
      </c>
      <c r="AD1058" s="119" t="s">
        <v>530</v>
      </c>
      <c r="AE1058" s="119" t="s">
        <v>514</v>
      </c>
      <c r="AF1058" s="119" t="s">
        <v>56</v>
      </c>
      <c r="AG1058" s="119" t="s">
        <v>56</v>
      </c>
      <c r="AH1058" s="119" t="s">
        <v>56</v>
      </c>
      <c r="AI1058" s="119" t="s">
        <v>56</v>
      </c>
      <c r="AJ1058" s="119" t="s">
        <v>56</v>
      </c>
      <c r="AK1058" s="119" t="s">
        <v>56</v>
      </c>
      <c r="AL1058" s="119" t="s">
        <v>56</v>
      </c>
      <c r="AM1058" s="119">
        <v>0</v>
      </c>
      <c r="AN1058" s="119">
        <v>4</v>
      </c>
      <c r="AO1058" s="119">
        <v>5</v>
      </c>
      <c r="AP1058" s="119">
        <v>0</v>
      </c>
      <c r="AQ1058" s="119">
        <v>0</v>
      </c>
      <c r="AR1058" s="119">
        <v>0</v>
      </c>
      <c r="AS1058" s="119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119">
        <v>0</v>
      </c>
      <c r="AZ1058" s="119">
        <v>0</v>
      </c>
      <c r="BA1058" s="119">
        <v>0</v>
      </c>
      <c r="BB1058" s="119">
        <v>0</v>
      </c>
      <c r="BC1058" s="119">
        <v>0</v>
      </c>
      <c r="BD1058" s="119">
        <v>0</v>
      </c>
      <c r="BE1058" s="119">
        <v>0</v>
      </c>
      <c r="BF1058" s="119">
        <v>0</v>
      </c>
      <c r="BG1058" s="119">
        <v>0</v>
      </c>
      <c r="BH1058" s="119">
        <v>10.3</v>
      </c>
      <c r="BI1058" s="119" t="s">
        <v>55</v>
      </c>
      <c r="BJ1058" s="119" t="s">
        <v>55</v>
      </c>
      <c r="BK1058" s="119" t="s">
        <v>55</v>
      </c>
      <c r="BL1058" s="119">
        <v>0</v>
      </c>
      <c r="BM1058" s="119" t="s">
        <v>545</v>
      </c>
    </row>
    <row r="1059" spans="1:65" s="119" customFormat="1" ht="11.4" x14ac:dyDescent="0.2">
      <c r="A1059" s="119" t="s">
        <v>115</v>
      </c>
      <c r="B1059" s="119">
        <v>4</v>
      </c>
      <c r="C1059" s="119">
        <v>0</v>
      </c>
      <c r="D1059" s="119">
        <v>3</v>
      </c>
      <c r="E1059" s="119">
        <v>0</v>
      </c>
      <c r="F1059" s="119">
        <v>1</v>
      </c>
      <c r="G1059" s="119">
        <v>0</v>
      </c>
      <c r="H1059" s="119">
        <v>0</v>
      </c>
      <c r="I1059" s="119">
        <v>0</v>
      </c>
      <c r="J1059" s="119">
        <v>0</v>
      </c>
      <c r="K1059" s="119">
        <v>0</v>
      </c>
      <c r="L1059" s="119">
        <v>0</v>
      </c>
      <c r="M1059" s="119">
        <v>0</v>
      </c>
      <c r="N1059" s="119">
        <v>0</v>
      </c>
      <c r="O1059" s="119">
        <v>0</v>
      </c>
      <c r="P1059" s="119">
        <v>75</v>
      </c>
      <c r="Q1059" s="119">
        <v>0</v>
      </c>
      <c r="R1059" s="119">
        <v>25</v>
      </c>
      <c r="S1059" s="119">
        <v>0</v>
      </c>
      <c r="T1059" s="119">
        <v>0</v>
      </c>
      <c r="U1059" s="119">
        <v>0</v>
      </c>
      <c r="V1059" s="119">
        <v>0</v>
      </c>
      <c r="W1059" s="119">
        <v>0</v>
      </c>
      <c r="X1059" s="119">
        <v>0</v>
      </c>
      <c r="Y1059" s="119">
        <v>0</v>
      </c>
      <c r="Z1059" s="119">
        <v>0</v>
      </c>
      <c r="AA1059" s="119" t="s">
        <v>56</v>
      </c>
      <c r="AB1059" s="119" t="s">
        <v>566</v>
      </c>
      <c r="AC1059" s="119" t="s">
        <v>56</v>
      </c>
      <c r="AD1059" s="119" t="s">
        <v>518</v>
      </c>
      <c r="AE1059" s="119" t="s">
        <v>56</v>
      </c>
      <c r="AF1059" s="119" t="s">
        <v>56</v>
      </c>
      <c r="AG1059" s="119" t="s">
        <v>56</v>
      </c>
      <c r="AH1059" s="119" t="s">
        <v>56</v>
      </c>
      <c r="AI1059" s="119" t="s">
        <v>56</v>
      </c>
      <c r="AJ1059" s="119" t="s">
        <v>56</v>
      </c>
      <c r="AK1059" s="119" t="s">
        <v>56</v>
      </c>
      <c r="AL1059" s="119" t="s">
        <v>56</v>
      </c>
      <c r="AM1059" s="119">
        <v>0</v>
      </c>
      <c r="AN1059" s="119">
        <v>1</v>
      </c>
      <c r="AO1059" s="119">
        <v>2</v>
      </c>
      <c r="AP1059" s="119">
        <v>1</v>
      </c>
      <c r="AQ1059" s="119">
        <v>0</v>
      </c>
      <c r="AR1059" s="119">
        <v>0</v>
      </c>
      <c r="AS1059" s="119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119">
        <v>0</v>
      </c>
      <c r="AZ1059" s="119">
        <v>0</v>
      </c>
      <c r="BA1059" s="119">
        <v>0</v>
      </c>
      <c r="BB1059" s="119">
        <v>0</v>
      </c>
      <c r="BC1059" s="119">
        <v>0</v>
      </c>
      <c r="BD1059" s="119">
        <v>0</v>
      </c>
      <c r="BE1059" s="119">
        <v>0</v>
      </c>
      <c r="BF1059" s="119">
        <v>0</v>
      </c>
      <c r="BG1059" s="119">
        <v>0</v>
      </c>
      <c r="BH1059" s="119">
        <v>12.5</v>
      </c>
      <c r="BI1059" s="119" t="s">
        <v>55</v>
      </c>
      <c r="BJ1059" s="119" t="s">
        <v>55</v>
      </c>
      <c r="BK1059" s="119" t="s">
        <v>55</v>
      </c>
      <c r="BL1059" s="119">
        <v>0</v>
      </c>
      <c r="BM1059" s="119" t="s">
        <v>544</v>
      </c>
    </row>
    <row r="1060" spans="1:65" s="119" customFormat="1" ht="11.4" x14ac:dyDescent="0.2">
      <c r="A1060" s="119" t="s">
        <v>115</v>
      </c>
      <c r="B1060" s="119">
        <v>8</v>
      </c>
      <c r="C1060" s="119">
        <v>0</v>
      </c>
      <c r="D1060" s="119">
        <v>6</v>
      </c>
      <c r="E1060" s="119">
        <v>0</v>
      </c>
      <c r="F1060" s="119">
        <v>2</v>
      </c>
      <c r="G1060" s="119">
        <v>0</v>
      </c>
      <c r="H1060" s="119">
        <v>0</v>
      </c>
      <c r="I1060" s="119">
        <v>0</v>
      </c>
      <c r="J1060" s="119">
        <v>0</v>
      </c>
      <c r="K1060" s="119">
        <v>0</v>
      </c>
      <c r="L1060" s="119">
        <v>0</v>
      </c>
      <c r="M1060" s="119">
        <v>0</v>
      </c>
      <c r="N1060" s="119">
        <v>0</v>
      </c>
      <c r="O1060" s="119">
        <v>0</v>
      </c>
      <c r="P1060" s="119">
        <v>75</v>
      </c>
      <c r="Q1060" s="119">
        <v>0</v>
      </c>
      <c r="R1060" s="119">
        <v>25</v>
      </c>
      <c r="S1060" s="119">
        <v>0</v>
      </c>
      <c r="T1060" s="119">
        <v>0</v>
      </c>
      <c r="U1060" s="119">
        <v>0</v>
      </c>
      <c r="V1060" s="119">
        <v>0</v>
      </c>
      <c r="W1060" s="119">
        <v>0</v>
      </c>
      <c r="X1060" s="119">
        <v>0</v>
      </c>
      <c r="Y1060" s="119">
        <v>0</v>
      </c>
      <c r="Z1060" s="119">
        <v>0</v>
      </c>
      <c r="AA1060" s="119" t="s">
        <v>56</v>
      </c>
      <c r="AB1060" s="119" t="s">
        <v>102</v>
      </c>
      <c r="AC1060" s="119" t="s">
        <v>56</v>
      </c>
      <c r="AD1060" s="119" t="s">
        <v>434</v>
      </c>
      <c r="AE1060" s="119" t="s">
        <v>56</v>
      </c>
      <c r="AF1060" s="119" t="s">
        <v>56</v>
      </c>
      <c r="AG1060" s="119" t="s">
        <v>56</v>
      </c>
      <c r="AH1060" s="119" t="s">
        <v>56</v>
      </c>
      <c r="AI1060" s="119" t="s">
        <v>56</v>
      </c>
      <c r="AJ1060" s="119" t="s">
        <v>56</v>
      </c>
      <c r="AK1060" s="119" t="s">
        <v>56</v>
      </c>
      <c r="AL1060" s="119" t="s">
        <v>56</v>
      </c>
      <c r="AM1060" s="119">
        <v>0</v>
      </c>
      <c r="AN1060" s="119">
        <v>0</v>
      </c>
      <c r="AO1060" s="119">
        <v>2</v>
      </c>
      <c r="AP1060" s="119">
        <v>2</v>
      </c>
      <c r="AQ1060" s="119">
        <v>3</v>
      </c>
      <c r="AR1060" s="119">
        <v>1</v>
      </c>
      <c r="AS1060" s="119">
        <v>0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119">
        <v>0</v>
      </c>
      <c r="AZ1060" s="119">
        <v>0</v>
      </c>
      <c r="BA1060" s="119">
        <v>0</v>
      </c>
      <c r="BB1060" s="119">
        <v>0</v>
      </c>
      <c r="BC1060" s="119">
        <v>0</v>
      </c>
      <c r="BD1060" s="119">
        <v>0</v>
      </c>
      <c r="BE1060" s="119">
        <v>0</v>
      </c>
      <c r="BF1060" s="119">
        <v>0</v>
      </c>
      <c r="BG1060" s="119">
        <v>0</v>
      </c>
      <c r="BH1060" s="119">
        <v>18.899999999999999</v>
      </c>
      <c r="BI1060" s="119" t="s">
        <v>55</v>
      </c>
      <c r="BJ1060" s="119" t="s">
        <v>55</v>
      </c>
      <c r="BK1060" s="119" t="s">
        <v>55</v>
      </c>
      <c r="BL1060" s="119">
        <v>0</v>
      </c>
      <c r="BM1060" s="119" t="s">
        <v>545</v>
      </c>
    </row>
    <row r="1061" spans="1:65" s="119" customFormat="1" ht="11.4" x14ac:dyDescent="0.2">
      <c r="A1061" s="119" t="s">
        <v>116</v>
      </c>
      <c r="B1061" s="119">
        <v>9</v>
      </c>
      <c r="C1061" s="119">
        <v>1</v>
      </c>
      <c r="D1061" s="119">
        <v>8</v>
      </c>
      <c r="E1061" s="119">
        <v>0</v>
      </c>
      <c r="F1061" s="119">
        <v>0</v>
      </c>
      <c r="G1061" s="119">
        <v>0</v>
      </c>
      <c r="H1061" s="119">
        <v>0</v>
      </c>
      <c r="I1061" s="119">
        <v>0</v>
      </c>
      <c r="J1061" s="119">
        <v>0</v>
      </c>
      <c r="K1061" s="119">
        <v>0</v>
      </c>
      <c r="L1061" s="119">
        <v>0</v>
      </c>
      <c r="M1061" s="119">
        <v>0</v>
      </c>
      <c r="N1061" s="119">
        <v>0</v>
      </c>
      <c r="O1061" s="119">
        <v>11.11</v>
      </c>
      <c r="P1061" s="119">
        <v>88.89</v>
      </c>
      <c r="Q1061" s="119">
        <v>0</v>
      </c>
      <c r="R1061" s="119">
        <v>0</v>
      </c>
      <c r="S1061" s="119">
        <v>0</v>
      </c>
      <c r="T1061" s="119">
        <v>0</v>
      </c>
      <c r="U1061" s="119">
        <v>0</v>
      </c>
      <c r="V1061" s="119">
        <v>0</v>
      </c>
      <c r="W1061" s="119">
        <v>0</v>
      </c>
      <c r="X1061" s="119">
        <v>0</v>
      </c>
      <c r="Y1061" s="119">
        <v>0</v>
      </c>
      <c r="Z1061" s="119">
        <v>0</v>
      </c>
      <c r="AA1061" s="119" t="s">
        <v>571</v>
      </c>
      <c r="AB1061" s="119" t="s">
        <v>525</v>
      </c>
      <c r="AC1061" s="119" t="s">
        <v>56</v>
      </c>
      <c r="AD1061" s="119" t="s">
        <v>56</v>
      </c>
      <c r="AE1061" s="119" t="s">
        <v>56</v>
      </c>
      <c r="AF1061" s="119" t="s">
        <v>56</v>
      </c>
      <c r="AG1061" s="119" t="s">
        <v>56</v>
      </c>
      <c r="AH1061" s="119" t="s">
        <v>56</v>
      </c>
      <c r="AI1061" s="119" t="s">
        <v>56</v>
      </c>
      <c r="AJ1061" s="119" t="s">
        <v>56</v>
      </c>
      <c r="AK1061" s="119" t="s">
        <v>56</v>
      </c>
      <c r="AL1061" s="119" t="s">
        <v>56</v>
      </c>
      <c r="AM1061" s="119">
        <v>0</v>
      </c>
      <c r="AN1061" s="119">
        <v>0</v>
      </c>
      <c r="AO1061" s="119">
        <v>3</v>
      </c>
      <c r="AP1061" s="119">
        <v>5</v>
      </c>
      <c r="AQ1061" s="119">
        <v>1</v>
      </c>
      <c r="AR1061" s="119">
        <v>0</v>
      </c>
      <c r="AS1061" s="119">
        <v>0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119">
        <v>0</v>
      </c>
      <c r="AZ1061" s="119">
        <v>0</v>
      </c>
      <c r="BA1061" s="119">
        <v>0</v>
      </c>
      <c r="BB1061" s="119">
        <v>0</v>
      </c>
      <c r="BC1061" s="119">
        <v>0</v>
      </c>
      <c r="BD1061" s="119">
        <v>0</v>
      </c>
      <c r="BE1061" s="119">
        <v>0</v>
      </c>
      <c r="BF1061" s="119">
        <v>0</v>
      </c>
      <c r="BG1061" s="119">
        <v>0</v>
      </c>
      <c r="BH1061" s="119">
        <v>15.5</v>
      </c>
      <c r="BI1061" s="119" t="s">
        <v>55</v>
      </c>
      <c r="BJ1061" s="119" t="s">
        <v>55</v>
      </c>
      <c r="BK1061" s="119" t="s">
        <v>55</v>
      </c>
      <c r="BL1061" s="119">
        <v>0</v>
      </c>
      <c r="BM1061" s="119" t="s">
        <v>544</v>
      </c>
    </row>
    <row r="1062" spans="1:65" s="119" customFormat="1" ht="11.4" x14ac:dyDescent="0.2">
      <c r="A1062" s="119" t="s">
        <v>116</v>
      </c>
      <c r="B1062" s="119">
        <v>12</v>
      </c>
      <c r="C1062" s="119">
        <v>1</v>
      </c>
      <c r="D1062" s="119">
        <v>10</v>
      </c>
      <c r="E1062" s="119">
        <v>0</v>
      </c>
      <c r="F1062" s="119">
        <v>1</v>
      </c>
      <c r="G1062" s="119">
        <v>0</v>
      </c>
      <c r="H1062" s="119">
        <v>0</v>
      </c>
      <c r="I1062" s="119">
        <v>0</v>
      </c>
      <c r="J1062" s="119">
        <v>0</v>
      </c>
      <c r="K1062" s="119">
        <v>0</v>
      </c>
      <c r="L1062" s="119">
        <v>0</v>
      </c>
      <c r="M1062" s="119">
        <v>0</v>
      </c>
      <c r="N1062" s="119">
        <v>0</v>
      </c>
      <c r="O1062" s="119">
        <v>8.3330000000000002</v>
      </c>
      <c r="P1062" s="119">
        <v>83.33</v>
      </c>
      <c r="Q1062" s="119">
        <v>0</v>
      </c>
      <c r="R1062" s="119">
        <v>8.3330000000000002</v>
      </c>
      <c r="S1062" s="119">
        <v>0</v>
      </c>
      <c r="T1062" s="119">
        <v>0</v>
      </c>
      <c r="U1062" s="119">
        <v>0</v>
      </c>
      <c r="V1062" s="119">
        <v>0</v>
      </c>
      <c r="W1062" s="119">
        <v>0</v>
      </c>
      <c r="X1062" s="119">
        <v>0</v>
      </c>
      <c r="Y1062" s="119">
        <v>0</v>
      </c>
      <c r="Z1062" s="119">
        <v>0</v>
      </c>
      <c r="AA1062" s="119" t="s">
        <v>577</v>
      </c>
      <c r="AB1062" s="119" t="s">
        <v>595</v>
      </c>
      <c r="AC1062" s="119" t="s">
        <v>56</v>
      </c>
      <c r="AD1062" s="119" t="s">
        <v>454</v>
      </c>
      <c r="AE1062" s="119" t="s">
        <v>56</v>
      </c>
      <c r="AF1062" s="119" t="s">
        <v>56</v>
      </c>
      <c r="AG1062" s="119" t="s">
        <v>56</v>
      </c>
      <c r="AH1062" s="119" t="s">
        <v>56</v>
      </c>
      <c r="AI1062" s="119" t="s">
        <v>56</v>
      </c>
      <c r="AJ1062" s="119" t="s">
        <v>56</v>
      </c>
      <c r="AK1062" s="119" t="s">
        <v>56</v>
      </c>
      <c r="AL1062" s="119" t="s">
        <v>56</v>
      </c>
      <c r="AM1062" s="119">
        <v>1</v>
      </c>
      <c r="AN1062" s="119">
        <v>3</v>
      </c>
      <c r="AO1062" s="119">
        <v>4</v>
      </c>
      <c r="AP1062" s="119">
        <v>1</v>
      </c>
      <c r="AQ1062" s="119">
        <v>3</v>
      </c>
      <c r="AR1062" s="119">
        <v>0</v>
      </c>
      <c r="AS1062" s="119">
        <v>0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119">
        <v>0</v>
      </c>
      <c r="AZ1062" s="119">
        <v>0</v>
      </c>
      <c r="BA1062" s="119">
        <v>0</v>
      </c>
      <c r="BB1062" s="119">
        <v>0</v>
      </c>
      <c r="BC1062" s="119">
        <v>0</v>
      </c>
      <c r="BD1062" s="119">
        <v>0</v>
      </c>
      <c r="BE1062" s="119">
        <v>0</v>
      </c>
      <c r="BF1062" s="119">
        <v>0</v>
      </c>
      <c r="BG1062" s="119">
        <v>0</v>
      </c>
      <c r="BH1062" s="119">
        <v>13.8</v>
      </c>
      <c r="BI1062" s="119">
        <v>12.5</v>
      </c>
      <c r="BJ1062" s="119">
        <v>23.2</v>
      </c>
      <c r="BK1062" s="119">
        <v>23.8</v>
      </c>
      <c r="BL1062" s="119">
        <v>0</v>
      </c>
      <c r="BM1062" s="119" t="s">
        <v>545</v>
      </c>
    </row>
    <row r="1063" spans="1:65" s="119" customFormat="1" ht="11.4" x14ac:dyDescent="0.2">
      <c r="A1063" s="119" t="s">
        <v>117</v>
      </c>
      <c r="B1063" s="119">
        <v>11</v>
      </c>
      <c r="C1063" s="119">
        <v>3</v>
      </c>
      <c r="D1063" s="119">
        <v>7</v>
      </c>
      <c r="E1063" s="119">
        <v>0</v>
      </c>
      <c r="F1063" s="119">
        <v>1</v>
      </c>
      <c r="G1063" s="119">
        <v>0</v>
      </c>
      <c r="H1063" s="119">
        <v>0</v>
      </c>
      <c r="I1063" s="119">
        <v>0</v>
      </c>
      <c r="J1063" s="119">
        <v>0</v>
      </c>
      <c r="K1063" s="119">
        <v>0</v>
      </c>
      <c r="L1063" s="119">
        <v>0</v>
      </c>
      <c r="M1063" s="119">
        <v>0</v>
      </c>
      <c r="N1063" s="119">
        <v>0</v>
      </c>
      <c r="O1063" s="119">
        <v>27.27</v>
      </c>
      <c r="P1063" s="119">
        <v>63.64</v>
      </c>
      <c r="Q1063" s="119">
        <v>0</v>
      </c>
      <c r="R1063" s="119">
        <v>9.0909999999999993</v>
      </c>
      <c r="S1063" s="119">
        <v>0</v>
      </c>
      <c r="T1063" s="119">
        <v>0</v>
      </c>
      <c r="U1063" s="119">
        <v>0</v>
      </c>
      <c r="V1063" s="119">
        <v>0</v>
      </c>
      <c r="W1063" s="119">
        <v>0</v>
      </c>
      <c r="X1063" s="119">
        <v>0</v>
      </c>
      <c r="Y1063" s="119">
        <v>0</v>
      </c>
      <c r="Z1063" s="119">
        <v>0</v>
      </c>
      <c r="AA1063" s="119" t="s">
        <v>424</v>
      </c>
      <c r="AB1063" s="119" t="s">
        <v>495</v>
      </c>
      <c r="AC1063" s="119" t="s">
        <v>56</v>
      </c>
      <c r="AD1063" s="119" t="s">
        <v>491</v>
      </c>
      <c r="AE1063" s="119" t="s">
        <v>56</v>
      </c>
      <c r="AF1063" s="119" t="s">
        <v>56</v>
      </c>
      <c r="AG1063" s="119" t="s">
        <v>56</v>
      </c>
      <c r="AH1063" s="119" t="s">
        <v>56</v>
      </c>
      <c r="AI1063" s="119" t="s">
        <v>56</v>
      </c>
      <c r="AJ1063" s="119" t="s">
        <v>56</v>
      </c>
      <c r="AK1063" s="119" t="s">
        <v>56</v>
      </c>
      <c r="AL1063" s="119" t="s">
        <v>56</v>
      </c>
      <c r="AM1063" s="119">
        <v>0</v>
      </c>
      <c r="AN1063" s="119">
        <v>1</v>
      </c>
      <c r="AO1063" s="119">
        <v>3</v>
      </c>
      <c r="AP1063" s="119">
        <v>3</v>
      </c>
      <c r="AQ1063" s="119">
        <v>4</v>
      </c>
      <c r="AR1063" s="119">
        <v>0</v>
      </c>
      <c r="AS1063" s="119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119">
        <v>0</v>
      </c>
      <c r="AZ1063" s="119">
        <v>0</v>
      </c>
      <c r="BA1063" s="119">
        <v>0</v>
      </c>
      <c r="BB1063" s="119">
        <v>0</v>
      </c>
      <c r="BC1063" s="119">
        <v>0</v>
      </c>
      <c r="BD1063" s="119">
        <v>0</v>
      </c>
      <c r="BE1063" s="119">
        <v>0</v>
      </c>
      <c r="BF1063" s="119">
        <v>0</v>
      </c>
      <c r="BG1063" s="119">
        <v>0</v>
      </c>
      <c r="BH1063" s="119">
        <v>17.399999999999999</v>
      </c>
      <c r="BI1063" s="119">
        <v>17.600000000000001</v>
      </c>
      <c r="BJ1063" s="119">
        <v>24.4</v>
      </c>
      <c r="BK1063" s="119">
        <v>25</v>
      </c>
      <c r="BL1063" s="119">
        <v>0</v>
      </c>
      <c r="BM1063" s="119" t="s">
        <v>544</v>
      </c>
    </row>
    <row r="1064" spans="1:65" s="119" customFormat="1" ht="11.4" x14ac:dyDescent="0.2">
      <c r="A1064" s="119" t="s">
        <v>117</v>
      </c>
      <c r="B1064" s="119">
        <v>9</v>
      </c>
      <c r="C1064" s="119">
        <v>2</v>
      </c>
      <c r="D1064" s="119">
        <v>6</v>
      </c>
      <c r="E1064" s="119">
        <v>0</v>
      </c>
      <c r="F1064" s="119">
        <v>1</v>
      </c>
      <c r="G1064" s="119">
        <v>0</v>
      </c>
      <c r="H1064" s="119">
        <v>0</v>
      </c>
      <c r="I1064" s="119">
        <v>0</v>
      </c>
      <c r="J1064" s="119">
        <v>0</v>
      </c>
      <c r="K1064" s="119">
        <v>0</v>
      </c>
      <c r="L1064" s="119">
        <v>0</v>
      </c>
      <c r="M1064" s="119">
        <v>0</v>
      </c>
      <c r="N1064" s="119">
        <v>0</v>
      </c>
      <c r="O1064" s="119">
        <v>22.22</v>
      </c>
      <c r="P1064" s="119">
        <v>66.67</v>
      </c>
      <c r="Q1064" s="119">
        <v>0</v>
      </c>
      <c r="R1064" s="119">
        <v>11.11</v>
      </c>
      <c r="S1064" s="119">
        <v>0</v>
      </c>
      <c r="T1064" s="119">
        <v>0</v>
      </c>
      <c r="U1064" s="119">
        <v>0</v>
      </c>
      <c r="V1064" s="119">
        <v>0</v>
      </c>
      <c r="W1064" s="119">
        <v>0</v>
      </c>
      <c r="X1064" s="119">
        <v>0</v>
      </c>
      <c r="Y1064" s="119">
        <v>0</v>
      </c>
      <c r="Z1064" s="119">
        <v>0</v>
      </c>
      <c r="AA1064" s="119" t="s">
        <v>84</v>
      </c>
      <c r="AB1064" s="119" t="s">
        <v>494</v>
      </c>
      <c r="AC1064" s="119" t="s">
        <v>56</v>
      </c>
      <c r="AD1064" s="119" t="s">
        <v>497</v>
      </c>
      <c r="AE1064" s="119" t="s">
        <v>56</v>
      </c>
      <c r="AF1064" s="119" t="s">
        <v>56</v>
      </c>
      <c r="AG1064" s="119" t="s">
        <v>56</v>
      </c>
      <c r="AH1064" s="119" t="s">
        <v>56</v>
      </c>
      <c r="AI1064" s="119" t="s">
        <v>56</v>
      </c>
      <c r="AJ1064" s="119" t="s">
        <v>56</v>
      </c>
      <c r="AK1064" s="119" t="s">
        <v>56</v>
      </c>
      <c r="AL1064" s="119" t="s">
        <v>56</v>
      </c>
      <c r="AM1064" s="119">
        <v>0</v>
      </c>
      <c r="AN1064" s="119">
        <v>0</v>
      </c>
      <c r="AO1064" s="119">
        <v>6</v>
      </c>
      <c r="AP1064" s="119">
        <v>2</v>
      </c>
      <c r="AQ1064" s="119">
        <v>1</v>
      </c>
      <c r="AR1064" s="119">
        <v>0</v>
      </c>
      <c r="AS1064" s="119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119">
        <v>0</v>
      </c>
      <c r="AZ1064" s="119">
        <v>0</v>
      </c>
      <c r="BA1064" s="119">
        <v>0</v>
      </c>
      <c r="BB1064" s="119">
        <v>0</v>
      </c>
      <c r="BC1064" s="119">
        <v>0</v>
      </c>
      <c r="BD1064" s="119">
        <v>0</v>
      </c>
      <c r="BE1064" s="119">
        <v>0</v>
      </c>
      <c r="BF1064" s="119">
        <v>0</v>
      </c>
      <c r="BG1064" s="119">
        <v>0</v>
      </c>
      <c r="BH1064" s="119">
        <v>14.8</v>
      </c>
      <c r="BI1064" s="119" t="s">
        <v>55</v>
      </c>
      <c r="BJ1064" s="119" t="s">
        <v>55</v>
      </c>
      <c r="BK1064" s="119" t="s">
        <v>55</v>
      </c>
      <c r="BL1064" s="119">
        <v>0</v>
      </c>
      <c r="BM1064" s="119" t="s">
        <v>545</v>
      </c>
    </row>
    <row r="1065" spans="1:65" s="119" customFormat="1" ht="11.4" x14ac:dyDescent="0.2">
      <c r="A1065" s="119" t="s">
        <v>118</v>
      </c>
      <c r="B1065" s="119">
        <v>8</v>
      </c>
      <c r="C1065" s="119">
        <v>2</v>
      </c>
      <c r="D1065" s="119">
        <v>5</v>
      </c>
      <c r="E1065" s="119">
        <v>0</v>
      </c>
      <c r="F1065" s="119">
        <v>1</v>
      </c>
      <c r="G1065" s="119">
        <v>0</v>
      </c>
      <c r="H1065" s="119">
        <v>0</v>
      </c>
      <c r="I1065" s="119">
        <v>0</v>
      </c>
      <c r="J1065" s="119">
        <v>0</v>
      </c>
      <c r="K1065" s="119">
        <v>0</v>
      </c>
      <c r="L1065" s="119">
        <v>0</v>
      </c>
      <c r="M1065" s="119">
        <v>0</v>
      </c>
      <c r="N1065" s="119">
        <v>0</v>
      </c>
      <c r="O1065" s="119">
        <v>25</v>
      </c>
      <c r="P1065" s="119">
        <v>62.5</v>
      </c>
      <c r="Q1065" s="119">
        <v>0</v>
      </c>
      <c r="R1065" s="119">
        <v>12.5</v>
      </c>
      <c r="S1065" s="119">
        <v>0</v>
      </c>
      <c r="T1065" s="119">
        <v>0</v>
      </c>
      <c r="U1065" s="119">
        <v>0</v>
      </c>
      <c r="V1065" s="119">
        <v>0</v>
      </c>
      <c r="W1065" s="119">
        <v>0</v>
      </c>
      <c r="X1065" s="119">
        <v>0</v>
      </c>
      <c r="Y1065" s="119">
        <v>0</v>
      </c>
      <c r="Z1065" s="119">
        <v>0</v>
      </c>
      <c r="AA1065" s="119" t="s">
        <v>511</v>
      </c>
      <c r="AB1065" s="119" t="s">
        <v>501</v>
      </c>
      <c r="AC1065" s="119" t="s">
        <v>56</v>
      </c>
      <c r="AD1065" s="119" t="s">
        <v>500</v>
      </c>
      <c r="AE1065" s="119" t="s">
        <v>56</v>
      </c>
      <c r="AF1065" s="119" t="s">
        <v>56</v>
      </c>
      <c r="AG1065" s="119" t="s">
        <v>56</v>
      </c>
      <c r="AH1065" s="119" t="s">
        <v>56</v>
      </c>
      <c r="AI1065" s="119" t="s">
        <v>56</v>
      </c>
      <c r="AJ1065" s="119" t="s">
        <v>56</v>
      </c>
      <c r="AK1065" s="119" t="s">
        <v>56</v>
      </c>
      <c r="AL1065" s="119" t="s">
        <v>56</v>
      </c>
      <c r="AM1065" s="119">
        <v>0</v>
      </c>
      <c r="AN1065" s="119">
        <v>0</v>
      </c>
      <c r="AO1065" s="119">
        <v>2</v>
      </c>
      <c r="AP1065" s="119">
        <v>2</v>
      </c>
      <c r="AQ1065" s="119">
        <v>4</v>
      </c>
      <c r="AR1065" s="119">
        <v>0</v>
      </c>
      <c r="AS1065" s="119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119">
        <v>0</v>
      </c>
      <c r="AZ1065" s="119">
        <v>0</v>
      </c>
      <c r="BA1065" s="119">
        <v>0</v>
      </c>
      <c r="BB1065" s="119">
        <v>0</v>
      </c>
      <c r="BC1065" s="119">
        <v>0</v>
      </c>
      <c r="BD1065" s="119">
        <v>0</v>
      </c>
      <c r="BE1065" s="119">
        <v>0</v>
      </c>
      <c r="BF1065" s="119">
        <v>0</v>
      </c>
      <c r="BG1065" s="119">
        <v>0</v>
      </c>
      <c r="BH1065" s="119">
        <v>18.100000000000001</v>
      </c>
      <c r="BI1065" s="119" t="s">
        <v>55</v>
      </c>
      <c r="BJ1065" s="119" t="s">
        <v>55</v>
      </c>
      <c r="BK1065" s="119" t="s">
        <v>55</v>
      </c>
      <c r="BL1065" s="119">
        <v>0</v>
      </c>
      <c r="BM1065" s="119" t="s">
        <v>544</v>
      </c>
    </row>
    <row r="1066" spans="1:65" s="119" customFormat="1" ht="11.4" x14ac:dyDescent="0.2">
      <c r="A1066" s="119" t="s">
        <v>118</v>
      </c>
      <c r="B1066" s="119">
        <v>11</v>
      </c>
      <c r="C1066" s="119">
        <v>2</v>
      </c>
      <c r="D1066" s="119">
        <v>9</v>
      </c>
      <c r="E1066" s="119">
        <v>0</v>
      </c>
      <c r="F1066" s="119">
        <v>0</v>
      </c>
      <c r="G1066" s="119">
        <v>0</v>
      </c>
      <c r="H1066" s="119">
        <v>0</v>
      </c>
      <c r="I1066" s="119">
        <v>0</v>
      </c>
      <c r="J1066" s="119">
        <v>0</v>
      </c>
      <c r="K1066" s="119">
        <v>0</v>
      </c>
      <c r="L1066" s="119">
        <v>0</v>
      </c>
      <c r="M1066" s="119">
        <v>0</v>
      </c>
      <c r="N1066" s="119">
        <v>0</v>
      </c>
      <c r="O1066" s="119">
        <v>18.18</v>
      </c>
      <c r="P1066" s="119">
        <v>81.819999999999993</v>
      </c>
      <c r="Q1066" s="119">
        <v>0</v>
      </c>
      <c r="R1066" s="119">
        <v>0</v>
      </c>
      <c r="S1066" s="119">
        <v>0</v>
      </c>
      <c r="T1066" s="119">
        <v>0</v>
      </c>
      <c r="U1066" s="119">
        <v>0</v>
      </c>
      <c r="V1066" s="119">
        <v>0</v>
      </c>
      <c r="W1066" s="119">
        <v>0</v>
      </c>
      <c r="X1066" s="119">
        <v>0</v>
      </c>
      <c r="Y1066" s="119">
        <v>0</v>
      </c>
      <c r="Z1066" s="119">
        <v>0</v>
      </c>
      <c r="AA1066" s="119" t="s">
        <v>565</v>
      </c>
      <c r="AB1066" s="119" t="s">
        <v>492</v>
      </c>
      <c r="AC1066" s="119" t="s">
        <v>56</v>
      </c>
      <c r="AD1066" s="119" t="s">
        <v>56</v>
      </c>
      <c r="AE1066" s="119" t="s">
        <v>56</v>
      </c>
      <c r="AF1066" s="119" t="s">
        <v>56</v>
      </c>
      <c r="AG1066" s="119" t="s">
        <v>56</v>
      </c>
      <c r="AH1066" s="119" t="s">
        <v>56</v>
      </c>
      <c r="AI1066" s="119" t="s">
        <v>56</v>
      </c>
      <c r="AJ1066" s="119" t="s">
        <v>56</v>
      </c>
      <c r="AK1066" s="119" t="s">
        <v>56</v>
      </c>
      <c r="AL1066" s="119" t="s">
        <v>56</v>
      </c>
      <c r="AM1066" s="119">
        <v>0</v>
      </c>
      <c r="AN1066" s="119">
        <v>3</v>
      </c>
      <c r="AO1066" s="119">
        <v>2</v>
      </c>
      <c r="AP1066" s="119">
        <v>3</v>
      </c>
      <c r="AQ1066" s="119">
        <v>3</v>
      </c>
      <c r="AR1066" s="119">
        <v>0</v>
      </c>
      <c r="AS1066" s="119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119">
        <v>0</v>
      </c>
      <c r="AZ1066" s="119">
        <v>0</v>
      </c>
      <c r="BA1066" s="119">
        <v>0</v>
      </c>
      <c r="BB1066" s="119">
        <v>0</v>
      </c>
      <c r="BC1066" s="119">
        <v>0</v>
      </c>
      <c r="BD1066" s="119">
        <v>0</v>
      </c>
      <c r="BE1066" s="119">
        <v>0</v>
      </c>
      <c r="BF1066" s="119">
        <v>0</v>
      </c>
      <c r="BG1066" s="119">
        <v>0</v>
      </c>
      <c r="BH1066" s="119">
        <v>15.9</v>
      </c>
      <c r="BI1066" s="119">
        <v>18.7</v>
      </c>
      <c r="BJ1066" s="119">
        <v>21.2</v>
      </c>
      <c r="BK1066" s="119">
        <v>24.1</v>
      </c>
      <c r="BL1066" s="119">
        <v>0</v>
      </c>
      <c r="BM1066" s="119" t="s">
        <v>545</v>
      </c>
    </row>
    <row r="1067" spans="1:65" s="119" customFormat="1" ht="11.4" x14ac:dyDescent="0.2">
      <c r="A1067" s="119" t="s">
        <v>120</v>
      </c>
      <c r="B1067" s="119">
        <v>12</v>
      </c>
      <c r="C1067" s="119">
        <v>2</v>
      </c>
      <c r="D1067" s="119">
        <v>10</v>
      </c>
      <c r="E1067" s="119">
        <v>0</v>
      </c>
      <c r="F1067" s="119">
        <v>0</v>
      </c>
      <c r="G1067" s="119">
        <v>0</v>
      </c>
      <c r="H1067" s="119">
        <v>0</v>
      </c>
      <c r="I1067" s="119">
        <v>0</v>
      </c>
      <c r="J1067" s="119">
        <v>0</v>
      </c>
      <c r="K1067" s="119">
        <v>0</v>
      </c>
      <c r="L1067" s="119">
        <v>0</v>
      </c>
      <c r="M1067" s="119">
        <v>0</v>
      </c>
      <c r="N1067" s="119">
        <v>0</v>
      </c>
      <c r="O1067" s="119">
        <v>16.670000000000002</v>
      </c>
      <c r="P1067" s="119">
        <v>83.33</v>
      </c>
      <c r="Q1067" s="119">
        <v>0</v>
      </c>
      <c r="R1067" s="119">
        <v>0</v>
      </c>
      <c r="S1067" s="119">
        <v>0</v>
      </c>
      <c r="T1067" s="119">
        <v>0</v>
      </c>
      <c r="U1067" s="119">
        <v>0</v>
      </c>
      <c r="V1067" s="119">
        <v>0</v>
      </c>
      <c r="W1067" s="119">
        <v>0</v>
      </c>
      <c r="X1067" s="119">
        <v>0</v>
      </c>
      <c r="Y1067" s="119">
        <v>0</v>
      </c>
      <c r="Z1067" s="119">
        <v>0</v>
      </c>
      <c r="AA1067" s="119" t="s">
        <v>491</v>
      </c>
      <c r="AB1067" s="119" t="s">
        <v>512</v>
      </c>
      <c r="AC1067" s="119" t="s">
        <v>56</v>
      </c>
      <c r="AD1067" s="119" t="s">
        <v>56</v>
      </c>
      <c r="AE1067" s="119" t="s">
        <v>56</v>
      </c>
      <c r="AF1067" s="119" t="s">
        <v>56</v>
      </c>
      <c r="AG1067" s="119" t="s">
        <v>56</v>
      </c>
      <c r="AH1067" s="119" t="s">
        <v>56</v>
      </c>
      <c r="AI1067" s="119" t="s">
        <v>56</v>
      </c>
      <c r="AJ1067" s="119" t="s">
        <v>56</v>
      </c>
      <c r="AK1067" s="119" t="s">
        <v>56</v>
      </c>
      <c r="AL1067" s="119" t="s">
        <v>56</v>
      </c>
      <c r="AM1067" s="119">
        <v>0</v>
      </c>
      <c r="AN1067" s="119">
        <v>2</v>
      </c>
      <c r="AO1067" s="119">
        <v>3</v>
      </c>
      <c r="AP1067" s="119">
        <v>6</v>
      </c>
      <c r="AQ1067" s="119">
        <v>1</v>
      </c>
      <c r="AR1067" s="119">
        <v>0</v>
      </c>
      <c r="AS1067" s="119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119">
        <v>0</v>
      </c>
      <c r="AZ1067" s="119">
        <v>0</v>
      </c>
      <c r="BA1067" s="119">
        <v>0</v>
      </c>
      <c r="BB1067" s="119">
        <v>0</v>
      </c>
      <c r="BC1067" s="119">
        <v>0</v>
      </c>
      <c r="BD1067" s="119">
        <v>0</v>
      </c>
      <c r="BE1067" s="119">
        <v>0</v>
      </c>
      <c r="BF1067" s="119">
        <v>0</v>
      </c>
      <c r="BG1067" s="119">
        <v>0</v>
      </c>
      <c r="BH1067" s="119">
        <v>14.8</v>
      </c>
      <c r="BI1067" s="119">
        <v>15.9</v>
      </c>
      <c r="BJ1067" s="119">
        <v>19.899999999999999</v>
      </c>
      <c r="BK1067" s="119">
        <v>20.3</v>
      </c>
      <c r="BL1067" s="119">
        <v>0</v>
      </c>
      <c r="BM1067" s="119" t="s">
        <v>544</v>
      </c>
    </row>
    <row r="1068" spans="1:65" s="119" customFormat="1" ht="11.4" x14ac:dyDescent="0.2">
      <c r="A1068" s="119" t="s">
        <v>120</v>
      </c>
      <c r="B1068" s="119">
        <v>9</v>
      </c>
      <c r="C1068" s="119">
        <v>1</v>
      </c>
      <c r="D1068" s="119">
        <v>7</v>
      </c>
      <c r="E1068" s="119">
        <v>0</v>
      </c>
      <c r="F1068" s="119">
        <v>1</v>
      </c>
      <c r="G1068" s="119">
        <v>0</v>
      </c>
      <c r="H1068" s="119">
        <v>0</v>
      </c>
      <c r="I1068" s="119">
        <v>0</v>
      </c>
      <c r="J1068" s="119">
        <v>0</v>
      </c>
      <c r="K1068" s="119">
        <v>0</v>
      </c>
      <c r="L1068" s="119">
        <v>0</v>
      </c>
      <c r="M1068" s="119">
        <v>0</v>
      </c>
      <c r="N1068" s="119">
        <v>0</v>
      </c>
      <c r="O1068" s="119">
        <v>11.11</v>
      </c>
      <c r="P1068" s="119">
        <v>77.78</v>
      </c>
      <c r="Q1068" s="119">
        <v>0</v>
      </c>
      <c r="R1068" s="119">
        <v>11.11</v>
      </c>
      <c r="S1068" s="119">
        <v>0</v>
      </c>
      <c r="T1068" s="119">
        <v>0</v>
      </c>
      <c r="U1068" s="119">
        <v>0</v>
      </c>
      <c r="V1068" s="119">
        <v>0</v>
      </c>
      <c r="W1068" s="119">
        <v>0</v>
      </c>
      <c r="X1068" s="119">
        <v>0</v>
      </c>
      <c r="Y1068" s="119">
        <v>0</v>
      </c>
      <c r="Z1068" s="119">
        <v>0</v>
      </c>
      <c r="AA1068" s="119" t="s">
        <v>586</v>
      </c>
      <c r="AB1068" s="119" t="s">
        <v>525</v>
      </c>
      <c r="AC1068" s="119" t="s">
        <v>56</v>
      </c>
      <c r="AD1068" s="119" t="s">
        <v>529</v>
      </c>
      <c r="AE1068" s="119" t="s">
        <v>56</v>
      </c>
      <c r="AF1068" s="119" t="s">
        <v>56</v>
      </c>
      <c r="AG1068" s="119" t="s">
        <v>56</v>
      </c>
      <c r="AH1068" s="119" t="s">
        <v>56</v>
      </c>
      <c r="AI1068" s="119" t="s">
        <v>56</v>
      </c>
      <c r="AJ1068" s="119" t="s">
        <v>56</v>
      </c>
      <c r="AK1068" s="119" t="s">
        <v>56</v>
      </c>
      <c r="AL1068" s="119" t="s">
        <v>56</v>
      </c>
      <c r="AM1068" s="119">
        <v>0</v>
      </c>
      <c r="AN1068" s="119">
        <v>3</v>
      </c>
      <c r="AO1068" s="119">
        <v>3</v>
      </c>
      <c r="AP1068" s="119">
        <v>0</v>
      </c>
      <c r="AQ1068" s="119">
        <v>3</v>
      </c>
      <c r="AR1068" s="119">
        <v>0</v>
      </c>
      <c r="AS1068" s="119">
        <v>0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119">
        <v>0</v>
      </c>
      <c r="AZ1068" s="119">
        <v>0</v>
      </c>
      <c r="BA1068" s="119">
        <v>0</v>
      </c>
      <c r="BB1068" s="119">
        <v>0</v>
      </c>
      <c r="BC1068" s="119">
        <v>0</v>
      </c>
      <c r="BD1068" s="119">
        <v>0</v>
      </c>
      <c r="BE1068" s="119">
        <v>0</v>
      </c>
      <c r="BF1068" s="119">
        <v>0</v>
      </c>
      <c r="BG1068" s="119">
        <v>0</v>
      </c>
      <c r="BH1068" s="119">
        <v>14.1</v>
      </c>
      <c r="BI1068" s="119" t="s">
        <v>55</v>
      </c>
      <c r="BJ1068" s="119" t="s">
        <v>55</v>
      </c>
      <c r="BK1068" s="119" t="s">
        <v>55</v>
      </c>
      <c r="BL1068" s="119">
        <v>0</v>
      </c>
      <c r="BM1068" s="119" t="s">
        <v>545</v>
      </c>
    </row>
    <row r="1069" spans="1:65" s="119" customFormat="1" ht="11.4" x14ac:dyDescent="0.2">
      <c r="A1069" s="119" t="s">
        <v>121</v>
      </c>
      <c r="B1069" s="119">
        <v>6</v>
      </c>
      <c r="C1069" s="119">
        <v>0</v>
      </c>
      <c r="D1069" s="119">
        <v>5</v>
      </c>
      <c r="E1069" s="119">
        <v>0</v>
      </c>
      <c r="F1069" s="119">
        <v>1</v>
      </c>
      <c r="G1069" s="119">
        <v>0</v>
      </c>
      <c r="H1069" s="119">
        <v>0</v>
      </c>
      <c r="I1069" s="119">
        <v>0</v>
      </c>
      <c r="J1069" s="119">
        <v>0</v>
      </c>
      <c r="K1069" s="119">
        <v>0</v>
      </c>
      <c r="L1069" s="119">
        <v>0</v>
      </c>
      <c r="M1069" s="119">
        <v>0</v>
      </c>
      <c r="N1069" s="119">
        <v>0</v>
      </c>
      <c r="O1069" s="119">
        <v>0</v>
      </c>
      <c r="P1069" s="119">
        <v>83.33</v>
      </c>
      <c r="Q1069" s="119">
        <v>0</v>
      </c>
      <c r="R1069" s="119">
        <v>16.670000000000002</v>
      </c>
      <c r="S1069" s="119">
        <v>0</v>
      </c>
      <c r="T1069" s="119">
        <v>0</v>
      </c>
      <c r="U1069" s="119">
        <v>0</v>
      </c>
      <c r="V1069" s="119">
        <v>0</v>
      </c>
      <c r="W1069" s="119">
        <v>0</v>
      </c>
      <c r="X1069" s="119">
        <v>0</v>
      </c>
      <c r="Y1069" s="119">
        <v>0</v>
      </c>
      <c r="Z1069" s="119">
        <v>0</v>
      </c>
      <c r="AA1069" s="119" t="s">
        <v>56</v>
      </c>
      <c r="AB1069" s="119" t="s">
        <v>534</v>
      </c>
      <c r="AC1069" s="119" t="s">
        <v>56</v>
      </c>
      <c r="AD1069" s="119" t="s">
        <v>84</v>
      </c>
      <c r="AE1069" s="119" t="s">
        <v>56</v>
      </c>
      <c r="AF1069" s="119" t="s">
        <v>56</v>
      </c>
      <c r="AG1069" s="119" t="s">
        <v>56</v>
      </c>
      <c r="AH1069" s="119" t="s">
        <v>56</v>
      </c>
      <c r="AI1069" s="119" t="s">
        <v>56</v>
      </c>
      <c r="AJ1069" s="119" t="s">
        <v>56</v>
      </c>
      <c r="AK1069" s="119" t="s">
        <v>56</v>
      </c>
      <c r="AL1069" s="119" t="s">
        <v>56</v>
      </c>
      <c r="AM1069" s="119">
        <v>0</v>
      </c>
      <c r="AN1069" s="119">
        <v>0</v>
      </c>
      <c r="AO1069" s="119">
        <v>3</v>
      </c>
      <c r="AP1069" s="119">
        <v>3</v>
      </c>
      <c r="AQ1069" s="119">
        <v>0</v>
      </c>
      <c r="AR1069" s="119">
        <v>0</v>
      </c>
      <c r="AS1069" s="119">
        <v>0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119">
        <v>0</v>
      </c>
      <c r="AZ1069" s="119">
        <v>0</v>
      </c>
      <c r="BA1069" s="119">
        <v>0</v>
      </c>
      <c r="BB1069" s="119">
        <v>0</v>
      </c>
      <c r="BC1069" s="119">
        <v>0</v>
      </c>
      <c r="BD1069" s="119">
        <v>0</v>
      </c>
      <c r="BE1069" s="119">
        <v>0</v>
      </c>
      <c r="BF1069" s="119">
        <v>0</v>
      </c>
      <c r="BG1069" s="119">
        <v>0</v>
      </c>
      <c r="BH1069" s="119">
        <v>15.7</v>
      </c>
      <c r="BI1069" s="119" t="s">
        <v>55</v>
      </c>
      <c r="BJ1069" s="119" t="s">
        <v>55</v>
      </c>
      <c r="BK1069" s="119" t="s">
        <v>55</v>
      </c>
      <c r="BL1069" s="119">
        <v>0</v>
      </c>
      <c r="BM1069" s="119" t="s">
        <v>544</v>
      </c>
    </row>
    <row r="1070" spans="1:65" s="119" customFormat="1" ht="11.4" x14ac:dyDescent="0.2">
      <c r="A1070" s="119" t="s">
        <v>121</v>
      </c>
      <c r="B1070" s="119">
        <v>7</v>
      </c>
      <c r="C1070" s="119">
        <v>0</v>
      </c>
      <c r="D1070" s="119">
        <v>6</v>
      </c>
      <c r="E1070" s="119">
        <v>0</v>
      </c>
      <c r="F1070" s="119">
        <v>1</v>
      </c>
      <c r="G1070" s="119">
        <v>0</v>
      </c>
      <c r="H1070" s="119">
        <v>0</v>
      </c>
      <c r="I1070" s="119">
        <v>0</v>
      </c>
      <c r="J1070" s="119">
        <v>0</v>
      </c>
      <c r="K1070" s="119">
        <v>0</v>
      </c>
      <c r="L1070" s="119">
        <v>0</v>
      </c>
      <c r="M1070" s="119">
        <v>0</v>
      </c>
      <c r="N1070" s="119">
        <v>0</v>
      </c>
      <c r="O1070" s="119">
        <v>0</v>
      </c>
      <c r="P1070" s="119">
        <v>85.71</v>
      </c>
      <c r="Q1070" s="119">
        <v>0</v>
      </c>
      <c r="R1070" s="119">
        <v>14.29</v>
      </c>
      <c r="S1070" s="119">
        <v>0</v>
      </c>
      <c r="T1070" s="119">
        <v>0</v>
      </c>
      <c r="U1070" s="119">
        <v>0</v>
      </c>
      <c r="V1070" s="119">
        <v>0</v>
      </c>
      <c r="W1070" s="119">
        <v>0</v>
      </c>
      <c r="X1070" s="119">
        <v>0</v>
      </c>
      <c r="Y1070" s="119">
        <v>0</v>
      </c>
      <c r="Z1070" s="119">
        <v>0</v>
      </c>
      <c r="AA1070" s="119" t="s">
        <v>56</v>
      </c>
      <c r="AB1070" s="119" t="s">
        <v>512</v>
      </c>
      <c r="AC1070" s="119" t="s">
        <v>56</v>
      </c>
      <c r="AD1070" s="119" t="s">
        <v>462</v>
      </c>
      <c r="AE1070" s="119" t="s">
        <v>56</v>
      </c>
      <c r="AF1070" s="119" t="s">
        <v>56</v>
      </c>
      <c r="AG1070" s="119" t="s">
        <v>56</v>
      </c>
      <c r="AH1070" s="119" t="s">
        <v>56</v>
      </c>
      <c r="AI1070" s="119" t="s">
        <v>56</v>
      </c>
      <c r="AJ1070" s="119" t="s">
        <v>56</v>
      </c>
      <c r="AK1070" s="119" t="s">
        <v>56</v>
      </c>
      <c r="AL1070" s="119" t="s">
        <v>56</v>
      </c>
      <c r="AM1070" s="119">
        <v>0</v>
      </c>
      <c r="AN1070" s="119">
        <v>0</v>
      </c>
      <c r="AO1070" s="119">
        <v>3</v>
      </c>
      <c r="AP1070" s="119">
        <v>3</v>
      </c>
      <c r="AQ1070" s="119">
        <v>1</v>
      </c>
      <c r="AR1070" s="119">
        <v>0</v>
      </c>
      <c r="AS1070" s="119">
        <v>0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119">
        <v>0</v>
      </c>
      <c r="AZ1070" s="119">
        <v>0</v>
      </c>
      <c r="BA1070" s="119">
        <v>0</v>
      </c>
      <c r="BB1070" s="119">
        <v>0</v>
      </c>
      <c r="BC1070" s="119">
        <v>0</v>
      </c>
      <c r="BD1070" s="119">
        <v>0</v>
      </c>
      <c r="BE1070" s="119">
        <v>0</v>
      </c>
      <c r="BF1070" s="119">
        <v>0</v>
      </c>
      <c r="BG1070" s="119">
        <v>0</v>
      </c>
      <c r="BH1070" s="119">
        <v>16.2</v>
      </c>
      <c r="BI1070" s="119" t="s">
        <v>55</v>
      </c>
      <c r="BJ1070" s="119" t="s">
        <v>55</v>
      </c>
      <c r="BK1070" s="119" t="s">
        <v>55</v>
      </c>
      <c r="BL1070" s="119">
        <v>0</v>
      </c>
      <c r="BM1070" s="119" t="s">
        <v>545</v>
      </c>
    </row>
    <row r="1071" spans="1:65" s="119" customFormat="1" ht="11.4" x14ac:dyDescent="0.2">
      <c r="A1071" s="119" t="s">
        <v>122</v>
      </c>
      <c r="B1071" s="119">
        <v>6</v>
      </c>
      <c r="C1071" s="119">
        <v>2</v>
      </c>
      <c r="D1071" s="119">
        <v>4</v>
      </c>
      <c r="E1071" s="119">
        <v>0</v>
      </c>
      <c r="F1071" s="119">
        <v>0</v>
      </c>
      <c r="G1071" s="119">
        <v>0</v>
      </c>
      <c r="H1071" s="119">
        <v>0</v>
      </c>
      <c r="I1071" s="119">
        <v>0</v>
      </c>
      <c r="J1071" s="119">
        <v>0</v>
      </c>
      <c r="K1071" s="119">
        <v>0</v>
      </c>
      <c r="L1071" s="119">
        <v>0</v>
      </c>
      <c r="M1071" s="119">
        <v>0</v>
      </c>
      <c r="N1071" s="119">
        <v>0</v>
      </c>
      <c r="O1071" s="119">
        <v>33.33</v>
      </c>
      <c r="P1071" s="119">
        <v>66.67</v>
      </c>
      <c r="Q1071" s="119">
        <v>0</v>
      </c>
      <c r="R1071" s="119">
        <v>0</v>
      </c>
      <c r="S1071" s="119">
        <v>0</v>
      </c>
      <c r="T1071" s="119">
        <v>0</v>
      </c>
      <c r="U1071" s="119">
        <v>0</v>
      </c>
      <c r="V1071" s="119">
        <v>0</v>
      </c>
      <c r="W1071" s="119">
        <v>0</v>
      </c>
      <c r="X1071" s="119">
        <v>0</v>
      </c>
      <c r="Y1071" s="119">
        <v>0</v>
      </c>
      <c r="Z1071" s="119">
        <v>0</v>
      </c>
      <c r="AA1071" s="119" t="s">
        <v>493</v>
      </c>
      <c r="AB1071" s="119" t="s">
        <v>507</v>
      </c>
      <c r="AC1071" s="119" t="s">
        <v>56</v>
      </c>
      <c r="AD1071" s="119" t="s">
        <v>56</v>
      </c>
      <c r="AE1071" s="119" t="s">
        <v>56</v>
      </c>
      <c r="AF1071" s="119" t="s">
        <v>56</v>
      </c>
      <c r="AG1071" s="119" t="s">
        <v>56</v>
      </c>
      <c r="AH1071" s="119" t="s">
        <v>56</v>
      </c>
      <c r="AI1071" s="119" t="s">
        <v>56</v>
      </c>
      <c r="AJ1071" s="119" t="s">
        <v>56</v>
      </c>
      <c r="AK1071" s="119" t="s">
        <v>56</v>
      </c>
      <c r="AL1071" s="119" t="s">
        <v>56</v>
      </c>
      <c r="AM1071" s="119">
        <v>0</v>
      </c>
      <c r="AN1071" s="119">
        <v>0</v>
      </c>
      <c r="AO1071" s="119">
        <v>0</v>
      </c>
      <c r="AP1071" s="119">
        <v>6</v>
      </c>
      <c r="AQ1071" s="119">
        <v>0</v>
      </c>
      <c r="AR1071" s="119">
        <v>0</v>
      </c>
      <c r="AS1071" s="119">
        <v>0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119">
        <v>0</v>
      </c>
      <c r="AZ1071" s="119">
        <v>0</v>
      </c>
      <c r="BA1071" s="119">
        <v>0</v>
      </c>
      <c r="BB1071" s="119">
        <v>0</v>
      </c>
      <c r="BC1071" s="119">
        <v>0</v>
      </c>
      <c r="BD1071" s="119">
        <v>0</v>
      </c>
      <c r="BE1071" s="119">
        <v>0</v>
      </c>
      <c r="BF1071" s="119">
        <v>0</v>
      </c>
      <c r="BG1071" s="119">
        <v>0</v>
      </c>
      <c r="BH1071" s="119">
        <v>17.7</v>
      </c>
      <c r="BI1071" s="119" t="s">
        <v>55</v>
      </c>
      <c r="BJ1071" s="119" t="s">
        <v>55</v>
      </c>
      <c r="BK1071" s="119" t="s">
        <v>55</v>
      </c>
      <c r="BL1071" s="119">
        <v>0</v>
      </c>
      <c r="BM1071" s="119" t="s">
        <v>544</v>
      </c>
    </row>
    <row r="1072" spans="1:65" s="119" customFormat="1" ht="11.4" x14ac:dyDescent="0.2">
      <c r="A1072" s="119" t="s">
        <v>122</v>
      </c>
      <c r="B1072" s="119">
        <v>7</v>
      </c>
      <c r="C1072" s="119">
        <v>1</v>
      </c>
      <c r="D1072" s="119">
        <v>6</v>
      </c>
      <c r="E1072" s="119">
        <v>0</v>
      </c>
      <c r="F1072" s="119">
        <v>0</v>
      </c>
      <c r="G1072" s="119">
        <v>0</v>
      </c>
      <c r="H1072" s="119">
        <v>0</v>
      </c>
      <c r="I1072" s="119">
        <v>0</v>
      </c>
      <c r="J1072" s="119">
        <v>0</v>
      </c>
      <c r="K1072" s="119">
        <v>0</v>
      </c>
      <c r="L1072" s="119">
        <v>0</v>
      </c>
      <c r="M1072" s="119">
        <v>0</v>
      </c>
      <c r="N1072" s="119">
        <v>0</v>
      </c>
      <c r="O1072" s="119">
        <v>14.29</v>
      </c>
      <c r="P1072" s="119">
        <v>85.71</v>
      </c>
      <c r="Q1072" s="119">
        <v>0</v>
      </c>
      <c r="R1072" s="119">
        <v>0</v>
      </c>
      <c r="S1072" s="119">
        <v>0</v>
      </c>
      <c r="T1072" s="119">
        <v>0</v>
      </c>
      <c r="U1072" s="119">
        <v>0</v>
      </c>
      <c r="V1072" s="119">
        <v>0</v>
      </c>
      <c r="W1072" s="119">
        <v>0</v>
      </c>
      <c r="X1072" s="119">
        <v>0</v>
      </c>
      <c r="Y1072" s="119">
        <v>0</v>
      </c>
      <c r="Z1072" s="119">
        <v>0</v>
      </c>
      <c r="AA1072" s="119" t="s">
        <v>538</v>
      </c>
      <c r="AB1072" s="119" t="s">
        <v>510</v>
      </c>
      <c r="AC1072" s="119" t="s">
        <v>56</v>
      </c>
      <c r="AD1072" s="119" t="s">
        <v>56</v>
      </c>
      <c r="AE1072" s="119" t="s">
        <v>56</v>
      </c>
      <c r="AF1072" s="119" t="s">
        <v>56</v>
      </c>
      <c r="AG1072" s="119" t="s">
        <v>56</v>
      </c>
      <c r="AH1072" s="119" t="s">
        <v>56</v>
      </c>
      <c r="AI1072" s="119" t="s">
        <v>56</v>
      </c>
      <c r="AJ1072" s="119" t="s">
        <v>56</v>
      </c>
      <c r="AK1072" s="119" t="s">
        <v>56</v>
      </c>
      <c r="AL1072" s="119" t="s">
        <v>56</v>
      </c>
      <c r="AM1072" s="119">
        <v>0</v>
      </c>
      <c r="AN1072" s="119">
        <v>1</v>
      </c>
      <c r="AO1072" s="119">
        <v>3</v>
      </c>
      <c r="AP1072" s="119">
        <v>3</v>
      </c>
      <c r="AQ1072" s="119">
        <v>0</v>
      </c>
      <c r="AR1072" s="119">
        <v>0</v>
      </c>
      <c r="AS1072" s="119">
        <v>0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119">
        <v>0</v>
      </c>
      <c r="AZ1072" s="119">
        <v>0</v>
      </c>
      <c r="BA1072" s="119">
        <v>0</v>
      </c>
      <c r="BB1072" s="119">
        <v>0</v>
      </c>
      <c r="BC1072" s="119">
        <v>0</v>
      </c>
      <c r="BD1072" s="119">
        <v>0</v>
      </c>
      <c r="BE1072" s="119">
        <v>0</v>
      </c>
      <c r="BF1072" s="119">
        <v>0</v>
      </c>
      <c r="BG1072" s="119">
        <v>0</v>
      </c>
      <c r="BH1072" s="119">
        <v>14.8</v>
      </c>
      <c r="BI1072" s="119" t="s">
        <v>55</v>
      </c>
      <c r="BJ1072" s="119" t="s">
        <v>55</v>
      </c>
      <c r="BK1072" s="119" t="s">
        <v>55</v>
      </c>
      <c r="BL1072" s="119">
        <v>0</v>
      </c>
      <c r="BM1072" s="119" t="s">
        <v>545</v>
      </c>
    </row>
    <row r="1073" spans="1:65" s="119" customFormat="1" ht="11.4" x14ac:dyDescent="0.2">
      <c r="A1073" s="119" t="s">
        <v>123</v>
      </c>
      <c r="B1073" s="119">
        <v>12</v>
      </c>
      <c r="C1073" s="119">
        <v>3</v>
      </c>
      <c r="D1073" s="119">
        <v>9</v>
      </c>
      <c r="E1073" s="119">
        <v>0</v>
      </c>
      <c r="F1073" s="119">
        <v>0</v>
      </c>
      <c r="G1073" s="119">
        <v>0</v>
      </c>
      <c r="H1073" s="119">
        <v>0</v>
      </c>
      <c r="I1073" s="119">
        <v>0</v>
      </c>
      <c r="J1073" s="119">
        <v>0</v>
      </c>
      <c r="K1073" s="119">
        <v>0</v>
      </c>
      <c r="L1073" s="119">
        <v>0</v>
      </c>
      <c r="M1073" s="119">
        <v>0</v>
      </c>
      <c r="N1073" s="119">
        <v>0</v>
      </c>
      <c r="O1073" s="119">
        <v>25</v>
      </c>
      <c r="P1073" s="119">
        <v>75</v>
      </c>
      <c r="Q1073" s="119">
        <v>0</v>
      </c>
      <c r="R1073" s="119">
        <v>0</v>
      </c>
      <c r="S1073" s="119">
        <v>0</v>
      </c>
      <c r="T1073" s="119">
        <v>0</v>
      </c>
      <c r="U1073" s="119">
        <v>0</v>
      </c>
      <c r="V1073" s="119">
        <v>0</v>
      </c>
      <c r="W1073" s="119">
        <v>0</v>
      </c>
      <c r="X1073" s="119">
        <v>0</v>
      </c>
      <c r="Y1073" s="119">
        <v>0</v>
      </c>
      <c r="Z1073" s="119">
        <v>0</v>
      </c>
      <c r="AA1073" s="119" t="s">
        <v>65</v>
      </c>
      <c r="AB1073" s="119" t="s">
        <v>571</v>
      </c>
      <c r="AC1073" s="119" t="s">
        <v>56</v>
      </c>
      <c r="AD1073" s="119" t="s">
        <v>56</v>
      </c>
      <c r="AE1073" s="119" t="s">
        <v>56</v>
      </c>
      <c r="AF1073" s="119" t="s">
        <v>56</v>
      </c>
      <c r="AG1073" s="119" t="s">
        <v>56</v>
      </c>
      <c r="AH1073" s="119" t="s">
        <v>56</v>
      </c>
      <c r="AI1073" s="119" t="s">
        <v>56</v>
      </c>
      <c r="AJ1073" s="119" t="s">
        <v>56</v>
      </c>
      <c r="AK1073" s="119" t="s">
        <v>56</v>
      </c>
      <c r="AL1073" s="119" t="s">
        <v>56</v>
      </c>
      <c r="AM1073" s="119">
        <v>0</v>
      </c>
      <c r="AN1073" s="119">
        <v>1</v>
      </c>
      <c r="AO1073" s="119">
        <v>2</v>
      </c>
      <c r="AP1073" s="119">
        <v>5</v>
      </c>
      <c r="AQ1073" s="119">
        <v>4</v>
      </c>
      <c r="AR1073" s="119">
        <v>0</v>
      </c>
      <c r="AS1073" s="119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119">
        <v>0</v>
      </c>
      <c r="AZ1073" s="119">
        <v>0</v>
      </c>
      <c r="BA1073" s="119">
        <v>0</v>
      </c>
      <c r="BB1073" s="119">
        <v>0</v>
      </c>
      <c r="BC1073" s="119">
        <v>0</v>
      </c>
      <c r="BD1073" s="119">
        <v>0</v>
      </c>
      <c r="BE1073" s="119">
        <v>0</v>
      </c>
      <c r="BF1073" s="119">
        <v>0</v>
      </c>
      <c r="BG1073" s="119">
        <v>0</v>
      </c>
      <c r="BH1073" s="119">
        <v>17.3</v>
      </c>
      <c r="BI1073" s="119">
        <v>18.3</v>
      </c>
      <c r="BJ1073" s="119">
        <v>21.7</v>
      </c>
      <c r="BK1073" s="119">
        <v>21.9</v>
      </c>
      <c r="BL1073" s="119">
        <v>0</v>
      </c>
      <c r="BM1073" s="119" t="s">
        <v>544</v>
      </c>
    </row>
    <row r="1074" spans="1:65" s="119" customFormat="1" ht="11.4" x14ac:dyDescent="0.2">
      <c r="A1074" s="119" t="s">
        <v>123</v>
      </c>
      <c r="B1074" s="119">
        <v>4</v>
      </c>
      <c r="C1074" s="119">
        <v>0</v>
      </c>
      <c r="D1074" s="119">
        <v>4</v>
      </c>
      <c r="E1074" s="119">
        <v>0</v>
      </c>
      <c r="F1074" s="119">
        <v>0</v>
      </c>
      <c r="G1074" s="119">
        <v>0</v>
      </c>
      <c r="H1074" s="119">
        <v>0</v>
      </c>
      <c r="I1074" s="119">
        <v>0</v>
      </c>
      <c r="J1074" s="119">
        <v>0</v>
      </c>
      <c r="K1074" s="119">
        <v>0</v>
      </c>
      <c r="L1074" s="119">
        <v>0</v>
      </c>
      <c r="M1074" s="119">
        <v>0</v>
      </c>
      <c r="N1074" s="119">
        <v>0</v>
      </c>
      <c r="O1074" s="119">
        <v>0</v>
      </c>
      <c r="P1074" s="119">
        <v>100</v>
      </c>
      <c r="Q1074" s="119">
        <v>0</v>
      </c>
      <c r="R1074" s="119">
        <v>0</v>
      </c>
      <c r="S1074" s="119">
        <v>0</v>
      </c>
      <c r="T1074" s="119">
        <v>0</v>
      </c>
      <c r="U1074" s="119">
        <v>0</v>
      </c>
      <c r="V1074" s="119">
        <v>0</v>
      </c>
      <c r="W1074" s="119">
        <v>0</v>
      </c>
      <c r="X1074" s="119">
        <v>0</v>
      </c>
      <c r="Y1074" s="119">
        <v>0</v>
      </c>
      <c r="Z1074" s="119">
        <v>0</v>
      </c>
      <c r="AA1074" s="119" t="s">
        <v>56</v>
      </c>
      <c r="AB1074" s="119" t="s">
        <v>167</v>
      </c>
      <c r="AC1074" s="119" t="s">
        <v>56</v>
      </c>
      <c r="AD1074" s="119" t="s">
        <v>56</v>
      </c>
      <c r="AE1074" s="119" t="s">
        <v>56</v>
      </c>
      <c r="AF1074" s="119" t="s">
        <v>56</v>
      </c>
      <c r="AG1074" s="119" t="s">
        <v>56</v>
      </c>
      <c r="AH1074" s="119" t="s">
        <v>56</v>
      </c>
      <c r="AI1074" s="119" t="s">
        <v>56</v>
      </c>
      <c r="AJ1074" s="119" t="s">
        <v>56</v>
      </c>
      <c r="AK1074" s="119" t="s">
        <v>56</v>
      </c>
      <c r="AL1074" s="119" t="s">
        <v>56</v>
      </c>
      <c r="AM1074" s="119">
        <v>0</v>
      </c>
      <c r="AN1074" s="119">
        <v>1</v>
      </c>
      <c r="AO1074" s="119">
        <v>0</v>
      </c>
      <c r="AP1074" s="119">
        <v>1</v>
      </c>
      <c r="AQ1074" s="119">
        <v>1</v>
      </c>
      <c r="AR1074" s="119">
        <v>1</v>
      </c>
      <c r="AS1074" s="119">
        <v>0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119">
        <v>0</v>
      </c>
      <c r="AZ1074" s="119">
        <v>0</v>
      </c>
      <c r="BA1074" s="119">
        <v>0</v>
      </c>
      <c r="BB1074" s="119">
        <v>0</v>
      </c>
      <c r="BC1074" s="119">
        <v>0</v>
      </c>
      <c r="BD1074" s="119">
        <v>0</v>
      </c>
      <c r="BE1074" s="119">
        <v>0</v>
      </c>
      <c r="BF1074" s="119">
        <v>0</v>
      </c>
      <c r="BG1074" s="119">
        <v>0</v>
      </c>
      <c r="BH1074" s="119">
        <v>18.899999999999999</v>
      </c>
      <c r="BI1074" s="119" t="s">
        <v>55</v>
      </c>
      <c r="BJ1074" s="119" t="s">
        <v>55</v>
      </c>
      <c r="BK1074" s="119" t="s">
        <v>55</v>
      </c>
      <c r="BL1074" s="119">
        <v>0</v>
      </c>
      <c r="BM1074" s="119" t="s">
        <v>545</v>
      </c>
    </row>
    <row r="1075" spans="1:65" s="119" customFormat="1" ht="11.4" x14ac:dyDescent="0.2">
      <c r="A1075" s="119" t="s">
        <v>124</v>
      </c>
      <c r="B1075" s="119">
        <v>10</v>
      </c>
      <c r="C1075" s="119">
        <v>4</v>
      </c>
      <c r="D1075" s="119">
        <v>4</v>
      </c>
      <c r="E1075" s="119">
        <v>0</v>
      </c>
      <c r="F1075" s="119">
        <v>2</v>
      </c>
      <c r="G1075" s="119">
        <v>0</v>
      </c>
      <c r="H1075" s="119">
        <v>0</v>
      </c>
      <c r="I1075" s="119">
        <v>0</v>
      </c>
      <c r="J1075" s="119">
        <v>0</v>
      </c>
      <c r="K1075" s="119">
        <v>0</v>
      </c>
      <c r="L1075" s="119">
        <v>0</v>
      </c>
      <c r="M1075" s="119">
        <v>0</v>
      </c>
      <c r="N1075" s="119">
        <v>0</v>
      </c>
      <c r="O1075" s="119">
        <v>40</v>
      </c>
      <c r="P1075" s="119">
        <v>40</v>
      </c>
      <c r="Q1075" s="119">
        <v>0</v>
      </c>
      <c r="R1075" s="119">
        <v>20</v>
      </c>
      <c r="S1075" s="119">
        <v>0</v>
      </c>
      <c r="T1075" s="119">
        <v>0</v>
      </c>
      <c r="U1075" s="119">
        <v>0</v>
      </c>
      <c r="V1075" s="119">
        <v>0</v>
      </c>
      <c r="W1075" s="119">
        <v>0</v>
      </c>
      <c r="X1075" s="119">
        <v>0</v>
      </c>
      <c r="Y1075" s="119">
        <v>0</v>
      </c>
      <c r="Z1075" s="119">
        <v>0</v>
      </c>
      <c r="AA1075" s="119" t="s">
        <v>571</v>
      </c>
      <c r="AB1075" s="119" t="s">
        <v>492</v>
      </c>
      <c r="AC1075" s="119" t="s">
        <v>56</v>
      </c>
      <c r="AD1075" s="119" t="s">
        <v>102</v>
      </c>
      <c r="AE1075" s="119" t="s">
        <v>56</v>
      </c>
      <c r="AF1075" s="119" t="s">
        <v>56</v>
      </c>
      <c r="AG1075" s="119" t="s">
        <v>56</v>
      </c>
      <c r="AH1075" s="119" t="s">
        <v>56</v>
      </c>
      <c r="AI1075" s="119" t="s">
        <v>56</v>
      </c>
      <c r="AJ1075" s="119" t="s">
        <v>56</v>
      </c>
      <c r="AK1075" s="119" t="s">
        <v>56</v>
      </c>
      <c r="AL1075" s="119" t="s">
        <v>56</v>
      </c>
      <c r="AM1075" s="119">
        <v>0</v>
      </c>
      <c r="AN1075" s="119">
        <v>0</v>
      </c>
      <c r="AO1075" s="119">
        <v>2</v>
      </c>
      <c r="AP1075" s="119">
        <v>6</v>
      </c>
      <c r="AQ1075" s="119">
        <v>2</v>
      </c>
      <c r="AR1075" s="119">
        <v>0</v>
      </c>
      <c r="AS1075" s="119">
        <v>0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119">
        <v>0</v>
      </c>
      <c r="AZ1075" s="119">
        <v>0</v>
      </c>
      <c r="BA1075" s="119">
        <v>0</v>
      </c>
      <c r="BB1075" s="119">
        <v>0</v>
      </c>
      <c r="BC1075" s="119">
        <v>0</v>
      </c>
      <c r="BD1075" s="119">
        <v>0</v>
      </c>
      <c r="BE1075" s="119">
        <v>0</v>
      </c>
      <c r="BF1075" s="119">
        <v>0</v>
      </c>
      <c r="BG1075" s="119">
        <v>0</v>
      </c>
      <c r="BH1075" s="119">
        <v>17.5</v>
      </c>
      <c r="BI1075" s="119" t="s">
        <v>55</v>
      </c>
      <c r="BJ1075" s="119" t="s">
        <v>55</v>
      </c>
      <c r="BK1075" s="119" t="s">
        <v>55</v>
      </c>
      <c r="BL1075" s="119">
        <v>0</v>
      </c>
      <c r="BM1075" s="119" t="s">
        <v>544</v>
      </c>
    </row>
    <row r="1076" spans="1:65" s="119" customFormat="1" ht="11.4" x14ac:dyDescent="0.2">
      <c r="A1076" s="119" t="s">
        <v>124</v>
      </c>
      <c r="B1076" s="119">
        <v>9</v>
      </c>
      <c r="C1076" s="119">
        <v>2</v>
      </c>
      <c r="D1076" s="119">
        <v>7</v>
      </c>
      <c r="E1076" s="119">
        <v>0</v>
      </c>
      <c r="F1076" s="119">
        <v>0</v>
      </c>
      <c r="G1076" s="119">
        <v>0</v>
      </c>
      <c r="H1076" s="119">
        <v>0</v>
      </c>
      <c r="I1076" s="119">
        <v>0</v>
      </c>
      <c r="J1076" s="119">
        <v>0</v>
      </c>
      <c r="K1076" s="119">
        <v>0</v>
      </c>
      <c r="L1076" s="119">
        <v>0</v>
      </c>
      <c r="M1076" s="119">
        <v>0</v>
      </c>
      <c r="N1076" s="119">
        <v>0</v>
      </c>
      <c r="O1076" s="119">
        <v>22.22</v>
      </c>
      <c r="P1076" s="119">
        <v>77.78</v>
      </c>
      <c r="Q1076" s="119">
        <v>0</v>
      </c>
      <c r="R1076" s="119">
        <v>0</v>
      </c>
      <c r="S1076" s="119">
        <v>0</v>
      </c>
      <c r="T1076" s="119">
        <v>0</v>
      </c>
      <c r="U1076" s="119">
        <v>0</v>
      </c>
      <c r="V1076" s="119">
        <v>0</v>
      </c>
      <c r="W1076" s="119">
        <v>0</v>
      </c>
      <c r="X1076" s="119">
        <v>0</v>
      </c>
      <c r="Y1076" s="119">
        <v>0</v>
      </c>
      <c r="Z1076" s="119">
        <v>0</v>
      </c>
      <c r="AA1076" s="119" t="s">
        <v>623</v>
      </c>
      <c r="AB1076" s="119" t="s">
        <v>184</v>
      </c>
      <c r="AC1076" s="119" t="s">
        <v>56</v>
      </c>
      <c r="AD1076" s="119" t="s">
        <v>56</v>
      </c>
      <c r="AE1076" s="119" t="s">
        <v>56</v>
      </c>
      <c r="AF1076" s="119" t="s">
        <v>56</v>
      </c>
      <c r="AG1076" s="119" t="s">
        <v>56</v>
      </c>
      <c r="AH1076" s="119" t="s">
        <v>56</v>
      </c>
      <c r="AI1076" s="119" t="s">
        <v>56</v>
      </c>
      <c r="AJ1076" s="119" t="s">
        <v>56</v>
      </c>
      <c r="AK1076" s="119" t="s">
        <v>56</v>
      </c>
      <c r="AL1076" s="119" t="s">
        <v>56</v>
      </c>
      <c r="AM1076" s="119">
        <v>1</v>
      </c>
      <c r="AN1076" s="119">
        <v>2</v>
      </c>
      <c r="AO1076" s="119">
        <v>2</v>
      </c>
      <c r="AP1076" s="119">
        <v>2</v>
      </c>
      <c r="AQ1076" s="119">
        <v>1</v>
      </c>
      <c r="AR1076" s="119">
        <v>1</v>
      </c>
      <c r="AS1076" s="119">
        <v>0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119">
        <v>0</v>
      </c>
      <c r="AZ1076" s="119">
        <v>0</v>
      </c>
      <c r="BA1076" s="119">
        <v>0</v>
      </c>
      <c r="BB1076" s="119">
        <v>0</v>
      </c>
      <c r="BC1076" s="119">
        <v>0</v>
      </c>
      <c r="BD1076" s="119">
        <v>0</v>
      </c>
      <c r="BE1076" s="119">
        <v>0</v>
      </c>
      <c r="BF1076" s="119">
        <v>0</v>
      </c>
      <c r="BG1076" s="119">
        <v>0</v>
      </c>
      <c r="BH1076" s="119">
        <v>14.5</v>
      </c>
      <c r="BI1076" s="119" t="s">
        <v>55</v>
      </c>
      <c r="BJ1076" s="119" t="s">
        <v>55</v>
      </c>
      <c r="BK1076" s="119" t="s">
        <v>55</v>
      </c>
      <c r="BL1076" s="119">
        <v>0</v>
      </c>
      <c r="BM1076" s="119" t="s">
        <v>545</v>
      </c>
    </row>
    <row r="1077" spans="1:65" s="119" customFormat="1" ht="11.4" x14ac:dyDescent="0.2">
      <c r="A1077" s="119" t="s">
        <v>125</v>
      </c>
      <c r="B1077" s="119">
        <v>10</v>
      </c>
      <c r="C1077" s="119">
        <v>1</v>
      </c>
      <c r="D1077" s="119">
        <v>8</v>
      </c>
      <c r="E1077" s="119">
        <v>1</v>
      </c>
      <c r="F1077" s="119">
        <v>0</v>
      </c>
      <c r="G1077" s="119">
        <v>0</v>
      </c>
      <c r="H1077" s="119">
        <v>0</v>
      </c>
      <c r="I1077" s="119">
        <v>0</v>
      </c>
      <c r="J1077" s="119">
        <v>0</v>
      </c>
      <c r="K1077" s="119">
        <v>0</v>
      </c>
      <c r="L1077" s="119">
        <v>0</v>
      </c>
      <c r="M1077" s="119">
        <v>0</v>
      </c>
      <c r="N1077" s="119">
        <v>0</v>
      </c>
      <c r="O1077" s="119">
        <v>10</v>
      </c>
      <c r="P1077" s="119">
        <v>80</v>
      </c>
      <c r="Q1077" s="119">
        <v>10</v>
      </c>
      <c r="R1077" s="119">
        <v>0</v>
      </c>
      <c r="S1077" s="119">
        <v>0</v>
      </c>
      <c r="T1077" s="119">
        <v>0</v>
      </c>
      <c r="U1077" s="119">
        <v>0</v>
      </c>
      <c r="V1077" s="119">
        <v>0</v>
      </c>
      <c r="W1077" s="119">
        <v>0</v>
      </c>
      <c r="X1077" s="119">
        <v>0</v>
      </c>
      <c r="Y1077" s="119">
        <v>0</v>
      </c>
      <c r="Z1077" s="119">
        <v>0</v>
      </c>
      <c r="AA1077" s="119" t="s">
        <v>569</v>
      </c>
      <c r="AB1077" s="119" t="s">
        <v>534</v>
      </c>
      <c r="AC1077" s="119" t="s">
        <v>567</v>
      </c>
      <c r="AD1077" s="119" t="s">
        <v>56</v>
      </c>
      <c r="AE1077" s="119" t="s">
        <v>56</v>
      </c>
      <c r="AF1077" s="119" t="s">
        <v>56</v>
      </c>
      <c r="AG1077" s="119" t="s">
        <v>56</v>
      </c>
      <c r="AH1077" s="119" t="s">
        <v>56</v>
      </c>
      <c r="AI1077" s="119" t="s">
        <v>56</v>
      </c>
      <c r="AJ1077" s="119" t="s">
        <v>56</v>
      </c>
      <c r="AK1077" s="119" t="s">
        <v>56</v>
      </c>
      <c r="AL1077" s="119" t="s">
        <v>56</v>
      </c>
      <c r="AM1077" s="119">
        <v>0</v>
      </c>
      <c r="AN1077" s="119">
        <v>1</v>
      </c>
      <c r="AO1077" s="119">
        <v>5</v>
      </c>
      <c r="AP1077" s="119">
        <v>2</v>
      </c>
      <c r="AQ1077" s="119">
        <v>2</v>
      </c>
      <c r="AR1077" s="119">
        <v>0</v>
      </c>
      <c r="AS1077" s="119">
        <v>0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119">
        <v>0</v>
      </c>
      <c r="AZ1077" s="119">
        <v>0</v>
      </c>
      <c r="BA1077" s="119">
        <v>0</v>
      </c>
      <c r="BB1077" s="119">
        <v>0</v>
      </c>
      <c r="BC1077" s="119">
        <v>0</v>
      </c>
      <c r="BD1077" s="119">
        <v>0</v>
      </c>
      <c r="BE1077" s="119">
        <v>0</v>
      </c>
      <c r="BF1077" s="119">
        <v>0</v>
      </c>
      <c r="BG1077" s="119">
        <v>0</v>
      </c>
      <c r="BH1077" s="119">
        <v>15.4</v>
      </c>
      <c r="BI1077" s="119" t="s">
        <v>55</v>
      </c>
      <c r="BJ1077" s="119" t="s">
        <v>55</v>
      </c>
      <c r="BK1077" s="119" t="s">
        <v>55</v>
      </c>
      <c r="BL1077" s="119">
        <v>0</v>
      </c>
      <c r="BM1077" s="119" t="s">
        <v>544</v>
      </c>
    </row>
    <row r="1078" spans="1:65" s="119" customFormat="1" ht="11.4" x14ac:dyDescent="0.2">
      <c r="A1078" s="119" t="s">
        <v>125</v>
      </c>
      <c r="B1078" s="119">
        <v>11</v>
      </c>
      <c r="C1078" s="119">
        <v>1</v>
      </c>
      <c r="D1078" s="119">
        <v>8</v>
      </c>
      <c r="E1078" s="119">
        <v>0</v>
      </c>
      <c r="F1078" s="119">
        <v>1</v>
      </c>
      <c r="G1078" s="119">
        <v>0</v>
      </c>
      <c r="H1078" s="119">
        <v>1</v>
      </c>
      <c r="I1078" s="119">
        <v>0</v>
      </c>
      <c r="J1078" s="119">
        <v>0</v>
      </c>
      <c r="K1078" s="119">
        <v>0</v>
      </c>
      <c r="L1078" s="119">
        <v>0</v>
      </c>
      <c r="M1078" s="119">
        <v>0</v>
      </c>
      <c r="N1078" s="119">
        <v>0</v>
      </c>
      <c r="O1078" s="119">
        <v>9.0909999999999993</v>
      </c>
      <c r="P1078" s="119">
        <v>72.73</v>
      </c>
      <c r="Q1078" s="119">
        <v>0</v>
      </c>
      <c r="R1078" s="119">
        <v>9.0909999999999993</v>
      </c>
      <c r="S1078" s="119">
        <v>0</v>
      </c>
      <c r="T1078" s="119">
        <v>9.0909999999999993</v>
      </c>
      <c r="U1078" s="119">
        <v>0</v>
      </c>
      <c r="V1078" s="119">
        <v>0</v>
      </c>
      <c r="W1078" s="119">
        <v>0</v>
      </c>
      <c r="X1078" s="119">
        <v>0</v>
      </c>
      <c r="Y1078" s="119">
        <v>0</v>
      </c>
      <c r="Z1078" s="119">
        <v>0</v>
      </c>
      <c r="AA1078" s="119" t="s">
        <v>591</v>
      </c>
      <c r="AB1078" s="119" t="s">
        <v>488</v>
      </c>
      <c r="AC1078" s="119" t="s">
        <v>56</v>
      </c>
      <c r="AD1078" s="119" t="s">
        <v>517</v>
      </c>
      <c r="AE1078" s="119" t="s">
        <v>56</v>
      </c>
      <c r="AF1078" s="119" t="s">
        <v>613</v>
      </c>
      <c r="AG1078" s="119" t="s">
        <v>56</v>
      </c>
      <c r="AH1078" s="119" t="s">
        <v>56</v>
      </c>
      <c r="AI1078" s="119" t="s">
        <v>56</v>
      </c>
      <c r="AJ1078" s="119" t="s">
        <v>56</v>
      </c>
      <c r="AK1078" s="119" t="s">
        <v>56</v>
      </c>
      <c r="AL1078" s="119" t="s">
        <v>56</v>
      </c>
      <c r="AM1078" s="119">
        <v>0</v>
      </c>
      <c r="AN1078" s="119">
        <v>3</v>
      </c>
      <c r="AO1078" s="119">
        <v>3</v>
      </c>
      <c r="AP1078" s="119">
        <v>3</v>
      </c>
      <c r="AQ1078" s="119">
        <v>1</v>
      </c>
      <c r="AR1078" s="119">
        <v>1</v>
      </c>
      <c r="AS1078" s="119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119">
        <v>0</v>
      </c>
      <c r="AZ1078" s="119">
        <v>0</v>
      </c>
      <c r="BA1078" s="119">
        <v>0</v>
      </c>
      <c r="BB1078" s="119">
        <v>0</v>
      </c>
      <c r="BC1078" s="119">
        <v>0</v>
      </c>
      <c r="BD1078" s="119">
        <v>0</v>
      </c>
      <c r="BE1078" s="119">
        <v>0</v>
      </c>
      <c r="BF1078" s="119">
        <v>0</v>
      </c>
      <c r="BG1078" s="119">
        <v>0</v>
      </c>
      <c r="BH1078" s="119">
        <v>14.9</v>
      </c>
      <c r="BI1078" s="119">
        <v>13.7</v>
      </c>
      <c r="BJ1078" s="119">
        <v>22.2</v>
      </c>
      <c r="BK1078" s="119">
        <v>25.6</v>
      </c>
      <c r="BL1078" s="119">
        <v>0</v>
      </c>
      <c r="BM1078" s="119" t="s">
        <v>545</v>
      </c>
    </row>
    <row r="1079" spans="1:65" s="119" customFormat="1" ht="11.4" x14ac:dyDescent="0.2">
      <c r="A1079" s="119" t="s">
        <v>126</v>
      </c>
      <c r="B1079" s="119">
        <v>12</v>
      </c>
      <c r="C1079" s="119">
        <v>3</v>
      </c>
      <c r="D1079" s="119">
        <v>9</v>
      </c>
      <c r="E1079" s="119">
        <v>0</v>
      </c>
      <c r="F1079" s="119">
        <v>0</v>
      </c>
      <c r="G1079" s="119">
        <v>0</v>
      </c>
      <c r="H1079" s="119">
        <v>0</v>
      </c>
      <c r="I1079" s="119">
        <v>0</v>
      </c>
      <c r="J1079" s="119">
        <v>0</v>
      </c>
      <c r="K1079" s="119">
        <v>0</v>
      </c>
      <c r="L1079" s="119">
        <v>0</v>
      </c>
      <c r="M1079" s="119">
        <v>0</v>
      </c>
      <c r="N1079" s="119">
        <v>0</v>
      </c>
      <c r="O1079" s="119">
        <v>25</v>
      </c>
      <c r="P1079" s="119">
        <v>75</v>
      </c>
      <c r="Q1079" s="119">
        <v>0</v>
      </c>
      <c r="R1079" s="119">
        <v>0</v>
      </c>
      <c r="S1079" s="119">
        <v>0</v>
      </c>
      <c r="T1079" s="119">
        <v>0</v>
      </c>
      <c r="U1079" s="119">
        <v>0</v>
      </c>
      <c r="V1079" s="119">
        <v>0</v>
      </c>
      <c r="W1079" s="119">
        <v>0</v>
      </c>
      <c r="X1079" s="119">
        <v>0</v>
      </c>
      <c r="Y1079" s="119">
        <v>0</v>
      </c>
      <c r="Z1079" s="119">
        <v>0</v>
      </c>
      <c r="AA1079" s="119" t="s">
        <v>159</v>
      </c>
      <c r="AB1079" s="119" t="s">
        <v>595</v>
      </c>
      <c r="AC1079" s="119" t="s">
        <v>56</v>
      </c>
      <c r="AD1079" s="119" t="s">
        <v>56</v>
      </c>
      <c r="AE1079" s="119" t="s">
        <v>56</v>
      </c>
      <c r="AF1079" s="119" t="s">
        <v>56</v>
      </c>
      <c r="AG1079" s="119" t="s">
        <v>56</v>
      </c>
      <c r="AH1079" s="119" t="s">
        <v>56</v>
      </c>
      <c r="AI1079" s="119" t="s">
        <v>56</v>
      </c>
      <c r="AJ1079" s="119" t="s">
        <v>56</v>
      </c>
      <c r="AK1079" s="119" t="s">
        <v>56</v>
      </c>
      <c r="AL1079" s="119" t="s">
        <v>56</v>
      </c>
      <c r="AM1079" s="119">
        <v>0</v>
      </c>
      <c r="AN1079" s="119">
        <v>1</v>
      </c>
      <c r="AO1079" s="119">
        <v>5</v>
      </c>
      <c r="AP1079" s="119">
        <v>3</v>
      </c>
      <c r="AQ1079" s="119">
        <v>3</v>
      </c>
      <c r="AR1079" s="119">
        <v>0</v>
      </c>
      <c r="AS1079" s="119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119">
        <v>0</v>
      </c>
      <c r="AZ1079" s="119">
        <v>0</v>
      </c>
      <c r="BA1079" s="119">
        <v>0</v>
      </c>
      <c r="BB1079" s="119">
        <v>0</v>
      </c>
      <c r="BC1079" s="119">
        <v>0</v>
      </c>
      <c r="BD1079" s="119">
        <v>0</v>
      </c>
      <c r="BE1079" s="119">
        <v>0</v>
      </c>
      <c r="BF1079" s="119">
        <v>0</v>
      </c>
      <c r="BG1079" s="119">
        <v>0</v>
      </c>
      <c r="BH1079" s="119">
        <v>15.6</v>
      </c>
      <c r="BI1079" s="119">
        <v>14.5</v>
      </c>
      <c r="BJ1079" s="119">
        <v>23.6</v>
      </c>
      <c r="BK1079" s="119">
        <v>23.7</v>
      </c>
      <c r="BL1079" s="119">
        <v>0</v>
      </c>
      <c r="BM1079" s="119" t="s">
        <v>544</v>
      </c>
    </row>
    <row r="1080" spans="1:65" s="119" customFormat="1" ht="11.4" x14ac:dyDescent="0.2">
      <c r="A1080" s="119" t="s">
        <v>126</v>
      </c>
      <c r="B1080" s="119">
        <v>11</v>
      </c>
      <c r="C1080" s="119">
        <v>3</v>
      </c>
      <c r="D1080" s="119">
        <v>8</v>
      </c>
      <c r="E1080" s="119">
        <v>0</v>
      </c>
      <c r="F1080" s="119">
        <v>0</v>
      </c>
      <c r="G1080" s="119">
        <v>0</v>
      </c>
      <c r="H1080" s="119">
        <v>0</v>
      </c>
      <c r="I1080" s="119">
        <v>0</v>
      </c>
      <c r="J1080" s="119">
        <v>0</v>
      </c>
      <c r="K1080" s="119">
        <v>0</v>
      </c>
      <c r="L1080" s="119">
        <v>0</v>
      </c>
      <c r="M1080" s="119">
        <v>0</v>
      </c>
      <c r="N1080" s="119">
        <v>0</v>
      </c>
      <c r="O1080" s="119">
        <v>27.27</v>
      </c>
      <c r="P1080" s="119">
        <v>72.73</v>
      </c>
      <c r="Q1080" s="119">
        <v>0</v>
      </c>
      <c r="R1080" s="119">
        <v>0</v>
      </c>
      <c r="S1080" s="119">
        <v>0</v>
      </c>
      <c r="T1080" s="119">
        <v>0</v>
      </c>
      <c r="U1080" s="119">
        <v>0</v>
      </c>
      <c r="V1080" s="119">
        <v>0</v>
      </c>
      <c r="W1080" s="119">
        <v>0</v>
      </c>
      <c r="X1080" s="119">
        <v>0</v>
      </c>
      <c r="Y1080" s="119">
        <v>0</v>
      </c>
      <c r="Z1080" s="119">
        <v>0</v>
      </c>
      <c r="AA1080" s="119" t="s">
        <v>611</v>
      </c>
      <c r="AB1080" s="119" t="s">
        <v>532</v>
      </c>
      <c r="AC1080" s="119" t="s">
        <v>56</v>
      </c>
      <c r="AD1080" s="119" t="s">
        <v>56</v>
      </c>
      <c r="AE1080" s="119" t="s">
        <v>56</v>
      </c>
      <c r="AF1080" s="119" t="s">
        <v>56</v>
      </c>
      <c r="AG1080" s="119" t="s">
        <v>56</v>
      </c>
      <c r="AH1080" s="119" t="s">
        <v>56</v>
      </c>
      <c r="AI1080" s="119" t="s">
        <v>56</v>
      </c>
      <c r="AJ1080" s="119" t="s">
        <v>56</v>
      </c>
      <c r="AK1080" s="119" t="s">
        <v>56</v>
      </c>
      <c r="AL1080" s="119" t="s">
        <v>56</v>
      </c>
      <c r="AM1080" s="119">
        <v>2</v>
      </c>
      <c r="AN1080" s="119">
        <v>1</v>
      </c>
      <c r="AO1080" s="119">
        <v>4</v>
      </c>
      <c r="AP1080" s="119">
        <v>0</v>
      </c>
      <c r="AQ1080" s="119">
        <v>4</v>
      </c>
      <c r="AR1080" s="119">
        <v>0</v>
      </c>
      <c r="AS1080" s="119">
        <v>0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119">
        <v>0</v>
      </c>
      <c r="AZ1080" s="119">
        <v>0</v>
      </c>
      <c r="BA1080" s="119">
        <v>0</v>
      </c>
      <c r="BB1080" s="119">
        <v>0</v>
      </c>
      <c r="BC1080" s="119">
        <v>0</v>
      </c>
      <c r="BD1080" s="119">
        <v>0</v>
      </c>
      <c r="BE1080" s="119">
        <v>0</v>
      </c>
      <c r="BF1080" s="119">
        <v>0</v>
      </c>
      <c r="BG1080" s="119">
        <v>0</v>
      </c>
      <c r="BH1080" s="119">
        <v>13.9</v>
      </c>
      <c r="BI1080" s="119">
        <v>10.6</v>
      </c>
      <c r="BJ1080" s="119">
        <v>23.9</v>
      </c>
      <c r="BK1080" s="119">
        <v>24</v>
      </c>
      <c r="BL1080" s="119">
        <v>0</v>
      </c>
      <c r="BM1080" s="119" t="s">
        <v>545</v>
      </c>
    </row>
    <row r="1081" spans="1:65" s="119" customFormat="1" ht="11.4" x14ac:dyDescent="0.2">
      <c r="A1081" s="119" t="s">
        <v>127</v>
      </c>
      <c r="B1081" s="119">
        <v>13</v>
      </c>
      <c r="C1081" s="119">
        <v>4</v>
      </c>
      <c r="D1081" s="119">
        <v>7</v>
      </c>
      <c r="E1081" s="119">
        <v>0</v>
      </c>
      <c r="F1081" s="119">
        <v>1</v>
      </c>
      <c r="G1081" s="119">
        <v>0</v>
      </c>
      <c r="H1081" s="119">
        <v>1</v>
      </c>
      <c r="I1081" s="119">
        <v>0</v>
      </c>
      <c r="J1081" s="119">
        <v>0</v>
      </c>
      <c r="K1081" s="119">
        <v>0</v>
      </c>
      <c r="L1081" s="119">
        <v>0</v>
      </c>
      <c r="M1081" s="119">
        <v>0</v>
      </c>
      <c r="N1081" s="119">
        <v>0</v>
      </c>
      <c r="O1081" s="119">
        <v>30.77</v>
      </c>
      <c r="P1081" s="119">
        <v>53.85</v>
      </c>
      <c r="Q1081" s="119">
        <v>0</v>
      </c>
      <c r="R1081" s="119">
        <v>7.6920000000000002</v>
      </c>
      <c r="S1081" s="119">
        <v>0</v>
      </c>
      <c r="T1081" s="119">
        <v>7.6920000000000002</v>
      </c>
      <c r="U1081" s="119">
        <v>0</v>
      </c>
      <c r="V1081" s="119">
        <v>0</v>
      </c>
      <c r="W1081" s="119">
        <v>0</v>
      </c>
      <c r="X1081" s="119">
        <v>0</v>
      </c>
      <c r="Y1081" s="119">
        <v>0</v>
      </c>
      <c r="Z1081" s="119">
        <v>0</v>
      </c>
      <c r="AA1081" s="119" t="s">
        <v>439</v>
      </c>
      <c r="AB1081" s="119" t="s">
        <v>508</v>
      </c>
      <c r="AC1081" s="119" t="s">
        <v>56</v>
      </c>
      <c r="AD1081" s="119" t="s">
        <v>506</v>
      </c>
      <c r="AE1081" s="119" t="s">
        <v>56</v>
      </c>
      <c r="AF1081" s="119" t="s">
        <v>171</v>
      </c>
      <c r="AG1081" s="119" t="s">
        <v>56</v>
      </c>
      <c r="AH1081" s="119" t="s">
        <v>56</v>
      </c>
      <c r="AI1081" s="119" t="s">
        <v>56</v>
      </c>
      <c r="AJ1081" s="119" t="s">
        <v>56</v>
      </c>
      <c r="AK1081" s="119" t="s">
        <v>56</v>
      </c>
      <c r="AL1081" s="119" t="s">
        <v>56</v>
      </c>
      <c r="AM1081" s="119">
        <v>0</v>
      </c>
      <c r="AN1081" s="119">
        <v>0</v>
      </c>
      <c r="AO1081" s="119">
        <v>7</v>
      </c>
      <c r="AP1081" s="119">
        <v>3</v>
      </c>
      <c r="AQ1081" s="119">
        <v>2</v>
      </c>
      <c r="AR1081" s="119">
        <v>1</v>
      </c>
      <c r="AS1081" s="119">
        <v>0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119">
        <v>0</v>
      </c>
      <c r="AZ1081" s="119">
        <v>0</v>
      </c>
      <c r="BA1081" s="119">
        <v>0</v>
      </c>
      <c r="BB1081" s="119">
        <v>0</v>
      </c>
      <c r="BC1081" s="119">
        <v>0</v>
      </c>
      <c r="BD1081" s="119">
        <v>0</v>
      </c>
      <c r="BE1081" s="119">
        <v>0</v>
      </c>
      <c r="BF1081" s="119">
        <v>0</v>
      </c>
      <c r="BG1081" s="119">
        <v>0</v>
      </c>
      <c r="BH1081" s="119">
        <v>16.100000000000001</v>
      </c>
      <c r="BI1081" s="119">
        <v>14.9</v>
      </c>
      <c r="BJ1081" s="119">
        <v>21.8</v>
      </c>
      <c r="BK1081" s="119">
        <v>25.8</v>
      </c>
      <c r="BL1081" s="119">
        <v>0</v>
      </c>
      <c r="BM1081" s="119" t="s">
        <v>544</v>
      </c>
    </row>
    <row r="1082" spans="1:65" s="119" customFormat="1" ht="11.4" x14ac:dyDescent="0.2">
      <c r="A1082" s="119" t="s">
        <v>127</v>
      </c>
      <c r="B1082" s="119">
        <v>9</v>
      </c>
      <c r="C1082" s="119">
        <v>2</v>
      </c>
      <c r="D1082" s="119">
        <v>6</v>
      </c>
      <c r="E1082" s="119">
        <v>0</v>
      </c>
      <c r="F1082" s="119">
        <v>1</v>
      </c>
      <c r="G1082" s="119">
        <v>0</v>
      </c>
      <c r="H1082" s="119">
        <v>0</v>
      </c>
      <c r="I1082" s="119">
        <v>0</v>
      </c>
      <c r="J1082" s="119">
        <v>0</v>
      </c>
      <c r="K1082" s="119">
        <v>0</v>
      </c>
      <c r="L1082" s="119">
        <v>0</v>
      </c>
      <c r="M1082" s="119">
        <v>0</v>
      </c>
      <c r="N1082" s="119">
        <v>0</v>
      </c>
      <c r="O1082" s="119">
        <v>22.22</v>
      </c>
      <c r="P1082" s="119">
        <v>66.67</v>
      </c>
      <c r="Q1082" s="119">
        <v>0</v>
      </c>
      <c r="R1082" s="119">
        <v>11.11</v>
      </c>
      <c r="S1082" s="119">
        <v>0</v>
      </c>
      <c r="T1082" s="119">
        <v>0</v>
      </c>
      <c r="U1082" s="119">
        <v>0</v>
      </c>
      <c r="V1082" s="119">
        <v>0</v>
      </c>
      <c r="W1082" s="119">
        <v>0</v>
      </c>
      <c r="X1082" s="119">
        <v>0</v>
      </c>
      <c r="Y1082" s="119">
        <v>0</v>
      </c>
      <c r="Z1082" s="119">
        <v>0</v>
      </c>
      <c r="AA1082" s="119" t="s">
        <v>615</v>
      </c>
      <c r="AB1082" s="119" t="s">
        <v>175</v>
      </c>
      <c r="AC1082" s="119" t="s">
        <v>56</v>
      </c>
      <c r="AD1082" s="119" t="s">
        <v>564</v>
      </c>
      <c r="AE1082" s="119" t="s">
        <v>56</v>
      </c>
      <c r="AF1082" s="119" t="s">
        <v>56</v>
      </c>
      <c r="AG1082" s="119" t="s">
        <v>56</v>
      </c>
      <c r="AH1082" s="119" t="s">
        <v>56</v>
      </c>
      <c r="AI1082" s="119" t="s">
        <v>56</v>
      </c>
      <c r="AJ1082" s="119" t="s">
        <v>56</v>
      </c>
      <c r="AK1082" s="119" t="s">
        <v>56</v>
      </c>
      <c r="AL1082" s="119" t="s">
        <v>56</v>
      </c>
      <c r="AM1082" s="119">
        <v>0</v>
      </c>
      <c r="AN1082" s="119">
        <v>4</v>
      </c>
      <c r="AO1082" s="119">
        <v>0</v>
      </c>
      <c r="AP1082" s="119">
        <v>3</v>
      </c>
      <c r="AQ1082" s="119">
        <v>2</v>
      </c>
      <c r="AR1082" s="119">
        <v>0</v>
      </c>
      <c r="AS1082" s="119">
        <v>0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119">
        <v>0</v>
      </c>
      <c r="AZ1082" s="119">
        <v>0</v>
      </c>
      <c r="BA1082" s="119">
        <v>0</v>
      </c>
      <c r="BB1082" s="119">
        <v>0</v>
      </c>
      <c r="BC1082" s="119">
        <v>0</v>
      </c>
      <c r="BD1082" s="119">
        <v>0</v>
      </c>
      <c r="BE1082" s="119">
        <v>0</v>
      </c>
      <c r="BF1082" s="119">
        <v>0</v>
      </c>
      <c r="BG1082" s="119">
        <v>0</v>
      </c>
      <c r="BH1082" s="119">
        <v>14.3</v>
      </c>
      <c r="BI1082" s="119" t="s">
        <v>55</v>
      </c>
      <c r="BJ1082" s="119" t="s">
        <v>55</v>
      </c>
      <c r="BK1082" s="119" t="s">
        <v>55</v>
      </c>
      <c r="BL1082" s="119">
        <v>0</v>
      </c>
      <c r="BM1082" s="119" t="s">
        <v>545</v>
      </c>
    </row>
    <row r="1083" spans="1:65" s="119" customFormat="1" ht="11.4" x14ac:dyDescent="0.2">
      <c r="A1083" s="119" t="s">
        <v>128</v>
      </c>
      <c r="B1083" s="119">
        <v>8</v>
      </c>
      <c r="C1083" s="119">
        <v>0</v>
      </c>
      <c r="D1083" s="119">
        <v>7</v>
      </c>
      <c r="E1083" s="119">
        <v>0</v>
      </c>
      <c r="F1083" s="119">
        <v>1</v>
      </c>
      <c r="G1083" s="119">
        <v>0</v>
      </c>
      <c r="H1083" s="119">
        <v>0</v>
      </c>
      <c r="I1083" s="119">
        <v>0</v>
      </c>
      <c r="J1083" s="119">
        <v>0</v>
      </c>
      <c r="K1083" s="119">
        <v>0</v>
      </c>
      <c r="L1083" s="119">
        <v>0</v>
      </c>
      <c r="M1083" s="119">
        <v>0</v>
      </c>
      <c r="N1083" s="119">
        <v>0</v>
      </c>
      <c r="O1083" s="119">
        <v>0</v>
      </c>
      <c r="P1083" s="119">
        <v>87.5</v>
      </c>
      <c r="Q1083" s="119">
        <v>0</v>
      </c>
      <c r="R1083" s="119">
        <v>12.5</v>
      </c>
      <c r="S1083" s="119">
        <v>0</v>
      </c>
      <c r="T1083" s="119">
        <v>0</v>
      </c>
      <c r="U1083" s="119">
        <v>0</v>
      </c>
      <c r="V1083" s="119">
        <v>0</v>
      </c>
      <c r="W1083" s="119">
        <v>0</v>
      </c>
      <c r="X1083" s="119">
        <v>0</v>
      </c>
      <c r="Y1083" s="119">
        <v>0</v>
      </c>
      <c r="Z1083" s="119">
        <v>0</v>
      </c>
      <c r="AA1083" s="119" t="s">
        <v>56</v>
      </c>
      <c r="AB1083" s="119" t="s">
        <v>492</v>
      </c>
      <c r="AC1083" s="119" t="s">
        <v>56</v>
      </c>
      <c r="AD1083" s="119" t="s">
        <v>523</v>
      </c>
      <c r="AE1083" s="119" t="s">
        <v>56</v>
      </c>
      <c r="AF1083" s="119" t="s">
        <v>56</v>
      </c>
      <c r="AG1083" s="119" t="s">
        <v>56</v>
      </c>
      <c r="AH1083" s="119" t="s">
        <v>56</v>
      </c>
      <c r="AI1083" s="119" t="s">
        <v>56</v>
      </c>
      <c r="AJ1083" s="119" t="s">
        <v>56</v>
      </c>
      <c r="AK1083" s="119" t="s">
        <v>56</v>
      </c>
      <c r="AL1083" s="119" t="s">
        <v>56</v>
      </c>
      <c r="AM1083" s="119">
        <v>0</v>
      </c>
      <c r="AN1083" s="119">
        <v>0</v>
      </c>
      <c r="AO1083" s="119">
        <v>4</v>
      </c>
      <c r="AP1083" s="119">
        <v>0</v>
      </c>
      <c r="AQ1083" s="119">
        <v>3</v>
      </c>
      <c r="AR1083" s="119">
        <v>1</v>
      </c>
      <c r="AS1083" s="119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119">
        <v>0</v>
      </c>
      <c r="AZ1083" s="119">
        <v>0</v>
      </c>
      <c r="BA1083" s="119">
        <v>0</v>
      </c>
      <c r="BB1083" s="119">
        <v>0</v>
      </c>
      <c r="BC1083" s="119">
        <v>0</v>
      </c>
      <c r="BD1083" s="119">
        <v>0</v>
      </c>
      <c r="BE1083" s="119">
        <v>0</v>
      </c>
      <c r="BF1083" s="119">
        <v>0</v>
      </c>
      <c r="BG1083" s="119">
        <v>0</v>
      </c>
      <c r="BH1083" s="119">
        <v>17.100000000000001</v>
      </c>
      <c r="BI1083" s="119" t="s">
        <v>55</v>
      </c>
      <c r="BJ1083" s="119" t="s">
        <v>55</v>
      </c>
      <c r="BK1083" s="119" t="s">
        <v>55</v>
      </c>
      <c r="BL1083" s="119">
        <v>0</v>
      </c>
      <c r="BM1083" s="119" t="s">
        <v>544</v>
      </c>
    </row>
    <row r="1084" spans="1:65" s="119" customFormat="1" ht="11.4" x14ac:dyDescent="0.2">
      <c r="A1084" s="119" t="s">
        <v>128</v>
      </c>
      <c r="B1084" s="119">
        <v>11</v>
      </c>
      <c r="C1084" s="119">
        <v>0</v>
      </c>
      <c r="D1084" s="119">
        <v>10</v>
      </c>
      <c r="E1084" s="119">
        <v>0</v>
      </c>
      <c r="F1084" s="119">
        <v>1</v>
      </c>
      <c r="G1084" s="119">
        <v>0</v>
      </c>
      <c r="H1084" s="119">
        <v>0</v>
      </c>
      <c r="I1084" s="119">
        <v>0</v>
      </c>
      <c r="J1084" s="119">
        <v>0</v>
      </c>
      <c r="K1084" s="119">
        <v>0</v>
      </c>
      <c r="L1084" s="119">
        <v>0</v>
      </c>
      <c r="M1084" s="119">
        <v>0</v>
      </c>
      <c r="N1084" s="119">
        <v>0</v>
      </c>
      <c r="O1084" s="119">
        <v>0</v>
      </c>
      <c r="P1084" s="119">
        <v>90.91</v>
      </c>
      <c r="Q1084" s="119">
        <v>0</v>
      </c>
      <c r="R1084" s="119">
        <v>9.0909999999999993</v>
      </c>
      <c r="S1084" s="119">
        <v>0</v>
      </c>
      <c r="T1084" s="119">
        <v>0</v>
      </c>
      <c r="U1084" s="119">
        <v>0</v>
      </c>
      <c r="V1084" s="119">
        <v>0</v>
      </c>
      <c r="W1084" s="119">
        <v>0</v>
      </c>
      <c r="X1084" s="119">
        <v>0</v>
      </c>
      <c r="Y1084" s="119">
        <v>0</v>
      </c>
      <c r="Z1084" s="119">
        <v>0</v>
      </c>
      <c r="AA1084" s="119" t="s">
        <v>56</v>
      </c>
      <c r="AB1084" s="119" t="s">
        <v>515</v>
      </c>
      <c r="AC1084" s="119" t="s">
        <v>56</v>
      </c>
      <c r="AD1084" s="119" t="s">
        <v>450</v>
      </c>
      <c r="AE1084" s="119" t="s">
        <v>56</v>
      </c>
      <c r="AF1084" s="119" t="s">
        <v>56</v>
      </c>
      <c r="AG1084" s="119" t="s">
        <v>56</v>
      </c>
      <c r="AH1084" s="119" t="s">
        <v>56</v>
      </c>
      <c r="AI1084" s="119" t="s">
        <v>56</v>
      </c>
      <c r="AJ1084" s="119" t="s">
        <v>56</v>
      </c>
      <c r="AK1084" s="119" t="s">
        <v>56</v>
      </c>
      <c r="AL1084" s="119" t="s">
        <v>56</v>
      </c>
      <c r="AM1084" s="119">
        <v>0</v>
      </c>
      <c r="AN1084" s="119">
        <v>1</v>
      </c>
      <c r="AO1084" s="119">
        <v>2</v>
      </c>
      <c r="AP1084" s="119">
        <v>4</v>
      </c>
      <c r="AQ1084" s="119">
        <v>2</v>
      </c>
      <c r="AR1084" s="119">
        <v>2</v>
      </c>
      <c r="AS1084" s="119">
        <v>0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119">
        <v>0</v>
      </c>
      <c r="AZ1084" s="119">
        <v>0</v>
      </c>
      <c r="BA1084" s="119">
        <v>0</v>
      </c>
      <c r="BB1084" s="119">
        <v>0</v>
      </c>
      <c r="BC1084" s="119">
        <v>0</v>
      </c>
      <c r="BD1084" s="119">
        <v>0</v>
      </c>
      <c r="BE1084" s="119">
        <v>0</v>
      </c>
      <c r="BF1084" s="119">
        <v>0</v>
      </c>
      <c r="BG1084" s="119">
        <v>0</v>
      </c>
      <c r="BH1084" s="119">
        <v>18.399999999999999</v>
      </c>
      <c r="BI1084" s="119">
        <v>18.600000000000001</v>
      </c>
      <c r="BJ1084" s="119">
        <v>25.3</v>
      </c>
      <c r="BK1084" s="119">
        <v>26</v>
      </c>
      <c r="BL1084" s="119">
        <v>0</v>
      </c>
      <c r="BM1084" s="119" t="s">
        <v>545</v>
      </c>
    </row>
    <row r="1085" spans="1:65" s="119" customFormat="1" ht="11.4" x14ac:dyDescent="0.2">
      <c r="A1085" s="119" t="s">
        <v>130</v>
      </c>
      <c r="B1085" s="119">
        <v>10</v>
      </c>
      <c r="C1085" s="119">
        <v>1</v>
      </c>
      <c r="D1085" s="119">
        <v>8</v>
      </c>
      <c r="E1085" s="119">
        <v>0</v>
      </c>
      <c r="F1085" s="119">
        <v>1</v>
      </c>
      <c r="G1085" s="119">
        <v>0</v>
      </c>
      <c r="H1085" s="119">
        <v>0</v>
      </c>
      <c r="I1085" s="119">
        <v>0</v>
      </c>
      <c r="J1085" s="119">
        <v>0</v>
      </c>
      <c r="K1085" s="119">
        <v>0</v>
      </c>
      <c r="L1085" s="119">
        <v>0</v>
      </c>
      <c r="M1085" s="119">
        <v>0</v>
      </c>
      <c r="N1085" s="119">
        <v>0</v>
      </c>
      <c r="O1085" s="119">
        <v>10</v>
      </c>
      <c r="P1085" s="119">
        <v>80</v>
      </c>
      <c r="Q1085" s="119">
        <v>0</v>
      </c>
      <c r="R1085" s="119">
        <v>10</v>
      </c>
      <c r="S1085" s="119">
        <v>0</v>
      </c>
      <c r="T1085" s="119">
        <v>0</v>
      </c>
      <c r="U1085" s="119">
        <v>0</v>
      </c>
      <c r="V1085" s="119">
        <v>0</v>
      </c>
      <c r="W1085" s="119">
        <v>0</v>
      </c>
      <c r="X1085" s="119">
        <v>0</v>
      </c>
      <c r="Y1085" s="119">
        <v>0</v>
      </c>
      <c r="Z1085" s="119">
        <v>0</v>
      </c>
      <c r="AA1085" s="119" t="s">
        <v>180</v>
      </c>
      <c r="AB1085" s="119" t="s">
        <v>65</v>
      </c>
      <c r="AC1085" s="119" t="s">
        <v>56</v>
      </c>
      <c r="AD1085" s="119" t="s">
        <v>180</v>
      </c>
      <c r="AE1085" s="119" t="s">
        <v>56</v>
      </c>
      <c r="AF1085" s="119" t="s">
        <v>56</v>
      </c>
      <c r="AG1085" s="119" t="s">
        <v>56</v>
      </c>
      <c r="AH1085" s="119" t="s">
        <v>56</v>
      </c>
      <c r="AI1085" s="119" t="s">
        <v>56</v>
      </c>
      <c r="AJ1085" s="119" t="s">
        <v>56</v>
      </c>
      <c r="AK1085" s="119" t="s">
        <v>56</v>
      </c>
      <c r="AL1085" s="119" t="s">
        <v>56</v>
      </c>
      <c r="AM1085" s="119">
        <v>0</v>
      </c>
      <c r="AN1085" s="119">
        <v>1</v>
      </c>
      <c r="AO1085" s="119">
        <v>1</v>
      </c>
      <c r="AP1085" s="119">
        <v>3</v>
      </c>
      <c r="AQ1085" s="119">
        <v>5</v>
      </c>
      <c r="AR1085" s="119">
        <v>0</v>
      </c>
      <c r="AS1085" s="119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119">
        <v>0</v>
      </c>
      <c r="AZ1085" s="119">
        <v>0</v>
      </c>
      <c r="BA1085" s="119">
        <v>0</v>
      </c>
      <c r="BB1085" s="119">
        <v>0</v>
      </c>
      <c r="BC1085" s="119">
        <v>0</v>
      </c>
      <c r="BD1085" s="119">
        <v>0</v>
      </c>
      <c r="BE1085" s="119">
        <v>0</v>
      </c>
      <c r="BF1085" s="119">
        <v>0</v>
      </c>
      <c r="BG1085" s="119">
        <v>0</v>
      </c>
      <c r="BH1085" s="119">
        <v>18.899999999999999</v>
      </c>
      <c r="BI1085" s="119" t="s">
        <v>55</v>
      </c>
      <c r="BJ1085" s="119" t="s">
        <v>55</v>
      </c>
      <c r="BK1085" s="119" t="s">
        <v>55</v>
      </c>
      <c r="BL1085" s="119">
        <v>0</v>
      </c>
      <c r="BM1085" s="119" t="s">
        <v>544</v>
      </c>
    </row>
    <row r="1086" spans="1:65" s="119" customFormat="1" ht="11.4" x14ac:dyDescent="0.2">
      <c r="A1086" s="119" t="s">
        <v>130</v>
      </c>
      <c r="B1086" s="119">
        <v>12</v>
      </c>
      <c r="C1086" s="119">
        <v>3</v>
      </c>
      <c r="D1086" s="119">
        <v>9</v>
      </c>
      <c r="E1086" s="119">
        <v>0</v>
      </c>
      <c r="F1086" s="119">
        <v>0</v>
      </c>
      <c r="G1086" s="119">
        <v>0</v>
      </c>
      <c r="H1086" s="119">
        <v>0</v>
      </c>
      <c r="I1086" s="119">
        <v>0</v>
      </c>
      <c r="J1086" s="119">
        <v>0</v>
      </c>
      <c r="K1086" s="119">
        <v>0</v>
      </c>
      <c r="L1086" s="119">
        <v>0</v>
      </c>
      <c r="M1086" s="119">
        <v>0</v>
      </c>
      <c r="N1086" s="119">
        <v>0</v>
      </c>
      <c r="O1086" s="119">
        <v>25</v>
      </c>
      <c r="P1086" s="119">
        <v>75</v>
      </c>
      <c r="Q1086" s="119">
        <v>0</v>
      </c>
      <c r="R1086" s="119">
        <v>0</v>
      </c>
      <c r="S1086" s="119">
        <v>0</v>
      </c>
      <c r="T1086" s="119">
        <v>0</v>
      </c>
      <c r="U1086" s="119">
        <v>0</v>
      </c>
      <c r="V1086" s="119">
        <v>0</v>
      </c>
      <c r="W1086" s="119">
        <v>0</v>
      </c>
      <c r="X1086" s="119">
        <v>0</v>
      </c>
      <c r="Y1086" s="119">
        <v>0</v>
      </c>
      <c r="Z1086" s="119">
        <v>0</v>
      </c>
      <c r="AA1086" s="119" t="s">
        <v>629</v>
      </c>
      <c r="AB1086" s="119" t="s">
        <v>170</v>
      </c>
      <c r="AC1086" s="119" t="s">
        <v>56</v>
      </c>
      <c r="AD1086" s="119" t="s">
        <v>56</v>
      </c>
      <c r="AE1086" s="119" t="s">
        <v>56</v>
      </c>
      <c r="AF1086" s="119" t="s">
        <v>56</v>
      </c>
      <c r="AG1086" s="119" t="s">
        <v>56</v>
      </c>
      <c r="AH1086" s="119" t="s">
        <v>56</v>
      </c>
      <c r="AI1086" s="119" t="s">
        <v>56</v>
      </c>
      <c r="AJ1086" s="119" t="s">
        <v>56</v>
      </c>
      <c r="AK1086" s="119" t="s">
        <v>56</v>
      </c>
      <c r="AL1086" s="119" t="s">
        <v>56</v>
      </c>
      <c r="AM1086" s="119">
        <v>1</v>
      </c>
      <c r="AN1086" s="119">
        <v>1</v>
      </c>
      <c r="AO1086" s="119">
        <v>5</v>
      </c>
      <c r="AP1086" s="119">
        <v>1</v>
      </c>
      <c r="AQ1086" s="119">
        <v>4</v>
      </c>
      <c r="AR1086" s="119">
        <v>0</v>
      </c>
      <c r="AS1086" s="119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119">
        <v>0</v>
      </c>
      <c r="AZ1086" s="119">
        <v>0</v>
      </c>
      <c r="BA1086" s="119">
        <v>0</v>
      </c>
      <c r="BB1086" s="119">
        <v>0</v>
      </c>
      <c r="BC1086" s="119">
        <v>0</v>
      </c>
      <c r="BD1086" s="119">
        <v>0</v>
      </c>
      <c r="BE1086" s="119">
        <v>0</v>
      </c>
      <c r="BF1086" s="119">
        <v>0</v>
      </c>
      <c r="BG1086" s="119">
        <v>0</v>
      </c>
      <c r="BH1086" s="119">
        <v>14.6</v>
      </c>
      <c r="BI1086" s="119">
        <v>12.2</v>
      </c>
      <c r="BJ1086" s="119">
        <v>20.9</v>
      </c>
      <c r="BK1086" s="119">
        <v>21.9</v>
      </c>
      <c r="BL1086" s="119">
        <v>0</v>
      </c>
      <c r="BM1086" s="119" t="s">
        <v>545</v>
      </c>
    </row>
    <row r="1087" spans="1:65" s="119" customFormat="1" ht="11.4" x14ac:dyDescent="0.2">
      <c r="A1087" s="119" t="s">
        <v>131</v>
      </c>
      <c r="B1087" s="119">
        <v>11</v>
      </c>
      <c r="C1087" s="119">
        <v>1</v>
      </c>
      <c r="D1087" s="119">
        <v>10</v>
      </c>
      <c r="E1087" s="119">
        <v>0</v>
      </c>
      <c r="F1087" s="119">
        <v>0</v>
      </c>
      <c r="G1087" s="119">
        <v>0</v>
      </c>
      <c r="H1087" s="119">
        <v>0</v>
      </c>
      <c r="I1087" s="119">
        <v>0</v>
      </c>
      <c r="J1087" s="119">
        <v>0</v>
      </c>
      <c r="K1087" s="119">
        <v>0</v>
      </c>
      <c r="L1087" s="119">
        <v>0</v>
      </c>
      <c r="M1087" s="119">
        <v>0</v>
      </c>
      <c r="N1087" s="119">
        <v>0</v>
      </c>
      <c r="O1087" s="119">
        <v>9.0909999999999993</v>
      </c>
      <c r="P1087" s="119">
        <v>90.91</v>
      </c>
      <c r="Q1087" s="119">
        <v>0</v>
      </c>
      <c r="R1087" s="119">
        <v>0</v>
      </c>
      <c r="S1087" s="119">
        <v>0</v>
      </c>
      <c r="T1087" s="119">
        <v>0</v>
      </c>
      <c r="U1087" s="119">
        <v>0</v>
      </c>
      <c r="V1087" s="119">
        <v>0</v>
      </c>
      <c r="W1087" s="119">
        <v>0</v>
      </c>
      <c r="X1087" s="119">
        <v>0</v>
      </c>
      <c r="Y1087" s="119">
        <v>0</v>
      </c>
      <c r="Z1087" s="119">
        <v>0</v>
      </c>
      <c r="AA1087" s="119" t="s">
        <v>167</v>
      </c>
      <c r="AB1087" s="119" t="s">
        <v>171</v>
      </c>
      <c r="AC1087" s="119" t="s">
        <v>56</v>
      </c>
      <c r="AD1087" s="119" t="s">
        <v>56</v>
      </c>
      <c r="AE1087" s="119" t="s">
        <v>56</v>
      </c>
      <c r="AF1087" s="119" t="s">
        <v>56</v>
      </c>
      <c r="AG1087" s="119" t="s">
        <v>56</v>
      </c>
      <c r="AH1087" s="119" t="s">
        <v>56</v>
      </c>
      <c r="AI1087" s="119" t="s">
        <v>56</v>
      </c>
      <c r="AJ1087" s="119" t="s">
        <v>56</v>
      </c>
      <c r="AK1087" s="119" t="s">
        <v>56</v>
      </c>
      <c r="AL1087" s="119" t="s">
        <v>56</v>
      </c>
      <c r="AM1087" s="119">
        <v>0</v>
      </c>
      <c r="AN1087" s="119">
        <v>1</v>
      </c>
      <c r="AO1087" s="119">
        <v>2</v>
      </c>
      <c r="AP1087" s="119">
        <v>5</v>
      </c>
      <c r="AQ1087" s="119">
        <v>3</v>
      </c>
      <c r="AR1087" s="119">
        <v>0</v>
      </c>
      <c r="AS1087" s="119">
        <v>0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119">
        <v>0</v>
      </c>
      <c r="AZ1087" s="119">
        <v>0</v>
      </c>
      <c r="BA1087" s="119">
        <v>0</v>
      </c>
      <c r="BB1087" s="119">
        <v>0</v>
      </c>
      <c r="BC1087" s="119">
        <v>0</v>
      </c>
      <c r="BD1087" s="119">
        <v>0</v>
      </c>
      <c r="BE1087" s="119">
        <v>0</v>
      </c>
      <c r="BF1087" s="119">
        <v>0</v>
      </c>
      <c r="BG1087" s="119">
        <v>0</v>
      </c>
      <c r="BH1087" s="119">
        <v>17.3</v>
      </c>
      <c r="BI1087" s="119">
        <v>18.100000000000001</v>
      </c>
      <c r="BJ1087" s="119">
        <v>21.9</v>
      </c>
      <c r="BK1087" s="119">
        <v>22.5</v>
      </c>
      <c r="BL1087" s="119">
        <v>0</v>
      </c>
      <c r="BM1087" s="119" t="s">
        <v>544</v>
      </c>
    </row>
    <row r="1088" spans="1:65" s="119" customFormat="1" ht="11.4" x14ac:dyDescent="0.2">
      <c r="A1088" s="119" t="s">
        <v>131</v>
      </c>
      <c r="B1088" s="119">
        <v>11</v>
      </c>
      <c r="C1088" s="119">
        <v>2</v>
      </c>
      <c r="D1088" s="119">
        <v>8</v>
      </c>
      <c r="E1088" s="119">
        <v>0</v>
      </c>
      <c r="F1088" s="119">
        <v>1</v>
      </c>
      <c r="G1088" s="119">
        <v>0</v>
      </c>
      <c r="H1088" s="119">
        <v>0</v>
      </c>
      <c r="I1088" s="119">
        <v>0</v>
      </c>
      <c r="J1088" s="119">
        <v>0</v>
      </c>
      <c r="K1088" s="119">
        <v>0</v>
      </c>
      <c r="L1088" s="119">
        <v>0</v>
      </c>
      <c r="M1088" s="119">
        <v>0</v>
      </c>
      <c r="N1088" s="119">
        <v>0</v>
      </c>
      <c r="O1088" s="119">
        <v>18.18</v>
      </c>
      <c r="P1088" s="119">
        <v>72.73</v>
      </c>
      <c r="Q1088" s="119">
        <v>0</v>
      </c>
      <c r="R1088" s="119">
        <v>9.0909999999999993</v>
      </c>
      <c r="S1088" s="119">
        <v>0</v>
      </c>
      <c r="T1088" s="119">
        <v>0</v>
      </c>
      <c r="U1088" s="119">
        <v>0</v>
      </c>
      <c r="V1088" s="119">
        <v>0</v>
      </c>
      <c r="W1088" s="119">
        <v>0</v>
      </c>
      <c r="X1088" s="119">
        <v>0</v>
      </c>
      <c r="Y1088" s="119">
        <v>0</v>
      </c>
      <c r="Z1088" s="119">
        <v>0</v>
      </c>
      <c r="AA1088" s="119" t="s">
        <v>553</v>
      </c>
      <c r="AB1088" s="119" t="s">
        <v>522</v>
      </c>
      <c r="AC1088" s="119" t="s">
        <v>56</v>
      </c>
      <c r="AD1088" s="119" t="s">
        <v>569</v>
      </c>
      <c r="AE1088" s="119" t="s">
        <v>56</v>
      </c>
      <c r="AF1088" s="119" t="s">
        <v>56</v>
      </c>
      <c r="AG1088" s="119" t="s">
        <v>56</v>
      </c>
      <c r="AH1088" s="119" t="s">
        <v>56</v>
      </c>
      <c r="AI1088" s="119" t="s">
        <v>56</v>
      </c>
      <c r="AJ1088" s="119" t="s">
        <v>56</v>
      </c>
      <c r="AK1088" s="119" t="s">
        <v>56</v>
      </c>
      <c r="AL1088" s="119" t="s">
        <v>56</v>
      </c>
      <c r="AM1088" s="119">
        <v>0</v>
      </c>
      <c r="AN1088" s="119">
        <v>2</v>
      </c>
      <c r="AO1088" s="119">
        <v>4</v>
      </c>
      <c r="AP1088" s="119">
        <v>1</v>
      </c>
      <c r="AQ1088" s="119">
        <v>3</v>
      </c>
      <c r="AR1088" s="119">
        <v>1</v>
      </c>
      <c r="AS1088" s="119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119">
        <v>0</v>
      </c>
      <c r="AZ1088" s="119">
        <v>0</v>
      </c>
      <c r="BA1088" s="119">
        <v>0</v>
      </c>
      <c r="BB1088" s="119">
        <v>0</v>
      </c>
      <c r="BC1088" s="119">
        <v>0</v>
      </c>
      <c r="BD1088" s="119">
        <v>0</v>
      </c>
      <c r="BE1088" s="119">
        <v>0</v>
      </c>
      <c r="BF1088" s="119">
        <v>0</v>
      </c>
      <c r="BG1088" s="119">
        <v>0</v>
      </c>
      <c r="BH1088" s="119">
        <v>15.8</v>
      </c>
      <c r="BI1088" s="119">
        <v>14.7</v>
      </c>
      <c r="BJ1088" s="119">
        <v>22.8</v>
      </c>
      <c r="BK1088" s="119">
        <v>25.7</v>
      </c>
      <c r="BL1088" s="119">
        <v>0</v>
      </c>
      <c r="BM1088" s="119" t="s">
        <v>545</v>
      </c>
    </row>
    <row r="1089" spans="1:65" s="119" customFormat="1" ht="11.4" x14ac:dyDescent="0.2">
      <c r="A1089" s="119" t="s">
        <v>134</v>
      </c>
      <c r="B1089" s="119">
        <v>9</v>
      </c>
      <c r="C1089" s="119">
        <v>1</v>
      </c>
      <c r="D1089" s="119">
        <v>8</v>
      </c>
      <c r="E1089" s="119">
        <v>0</v>
      </c>
      <c r="F1089" s="119">
        <v>0</v>
      </c>
      <c r="G1089" s="119">
        <v>0</v>
      </c>
      <c r="H1089" s="119">
        <v>0</v>
      </c>
      <c r="I1089" s="119">
        <v>0</v>
      </c>
      <c r="J1089" s="119">
        <v>0</v>
      </c>
      <c r="K1089" s="119">
        <v>0</v>
      </c>
      <c r="L1089" s="119">
        <v>0</v>
      </c>
      <c r="M1089" s="119">
        <v>0</v>
      </c>
      <c r="N1089" s="119">
        <v>0</v>
      </c>
      <c r="O1089" s="119">
        <v>11.11</v>
      </c>
      <c r="P1089" s="119">
        <v>88.89</v>
      </c>
      <c r="Q1089" s="119">
        <v>0</v>
      </c>
      <c r="R1089" s="119">
        <v>0</v>
      </c>
      <c r="S1089" s="119">
        <v>0</v>
      </c>
      <c r="T1089" s="119">
        <v>0</v>
      </c>
      <c r="U1089" s="119">
        <v>0</v>
      </c>
      <c r="V1089" s="119">
        <v>0</v>
      </c>
      <c r="W1089" s="119">
        <v>0</v>
      </c>
      <c r="X1089" s="119">
        <v>0</v>
      </c>
      <c r="Y1089" s="119">
        <v>0</v>
      </c>
      <c r="Z1089" s="119">
        <v>0</v>
      </c>
      <c r="AA1089" s="119" t="s">
        <v>481</v>
      </c>
      <c r="AB1089" s="119" t="s">
        <v>170</v>
      </c>
      <c r="AC1089" s="119" t="s">
        <v>56</v>
      </c>
      <c r="AD1089" s="119" t="s">
        <v>56</v>
      </c>
      <c r="AE1089" s="119" t="s">
        <v>56</v>
      </c>
      <c r="AF1089" s="119" t="s">
        <v>56</v>
      </c>
      <c r="AG1089" s="119" t="s">
        <v>56</v>
      </c>
      <c r="AH1089" s="119" t="s">
        <v>56</v>
      </c>
      <c r="AI1089" s="119" t="s">
        <v>56</v>
      </c>
      <c r="AJ1089" s="119" t="s">
        <v>56</v>
      </c>
      <c r="AK1089" s="119" t="s">
        <v>56</v>
      </c>
      <c r="AL1089" s="119" t="s">
        <v>56</v>
      </c>
      <c r="AM1089" s="119">
        <v>0</v>
      </c>
      <c r="AN1089" s="119">
        <v>0</v>
      </c>
      <c r="AO1089" s="119">
        <v>4</v>
      </c>
      <c r="AP1089" s="119">
        <v>2</v>
      </c>
      <c r="AQ1089" s="119">
        <v>3</v>
      </c>
      <c r="AR1089" s="119">
        <v>0</v>
      </c>
      <c r="AS1089" s="119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119">
        <v>0</v>
      </c>
      <c r="AZ1089" s="119">
        <v>0</v>
      </c>
      <c r="BA1089" s="119">
        <v>0</v>
      </c>
      <c r="BB1089" s="119">
        <v>0</v>
      </c>
      <c r="BC1089" s="119">
        <v>0</v>
      </c>
      <c r="BD1089" s="119">
        <v>0</v>
      </c>
      <c r="BE1089" s="119">
        <v>0</v>
      </c>
      <c r="BF1089" s="119">
        <v>0</v>
      </c>
      <c r="BG1089" s="119">
        <v>0</v>
      </c>
      <c r="BH1089" s="119">
        <v>17.3</v>
      </c>
      <c r="BI1089" s="119" t="s">
        <v>55</v>
      </c>
      <c r="BJ1089" s="119" t="s">
        <v>55</v>
      </c>
      <c r="BK1089" s="119" t="s">
        <v>55</v>
      </c>
      <c r="BL1089" s="119">
        <v>0</v>
      </c>
      <c r="BM1089" s="119" t="s">
        <v>544</v>
      </c>
    </row>
    <row r="1090" spans="1:65" s="119" customFormat="1" ht="11.4" x14ac:dyDescent="0.2">
      <c r="A1090" s="119" t="s">
        <v>134</v>
      </c>
      <c r="B1090" s="119">
        <v>4</v>
      </c>
      <c r="C1090" s="119">
        <v>1</v>
      </c>
      <c r="D1090" s="119">
        <v>3</v>
      </c>
      <c r="E1090" s="119">
        <v>0</v>
      </c>
      <c r="F1090" s="119">
        <v>0</v>
      </c>
      <c r="G1090" s="119">
        <v>0</v>
      </c>
      <c r="H1090" s="119">
        <v>0</v>
      </c>
      <c r="I1090" s="119">
        <v>0</v>
      </c>
      <c r="J1090" s="119">
        <v>0</v>
      </c>
      <c r="K1090" s="119">
        <v>0</v>
      </c>
      <c r="L1090" s="119">
        <v>0</v>
      </c>
      <c r="M1090" s="119">
        <v>0</v>
      </c>
      <c r="N1090" s="119">
        <v>0</v>
      </c>
      <c r="O1090" s="119">
        <v>25</v>
      </c>
      <c r="P1090" s="119">
        <v>75</v>
      </c>
      <c r="Q1090" s="119">
        <v>0</v>
      </c>
      <c r="R1090" s="119">
        <v>0</v>
      </c>
      <c r="S1090" s="119">
        <v>0</v>
      </c>
      <c r="T1090" s="119">
        <v>0</v>
      </c>
      <c r="U1090" s="119">
        <v>0</v>
      </c>
      <c r="V1090" s="119">
        <v>0</v>
      </c>
      <c r="W1090" s="119">
        <v>0</v>
      </c>
      <c r="X1090" s="119">
        <v>0</v>
      </c>
      <c r="Y1090" s="119">
        <v>0</v>
      </c>
      <c r="Z1090" s="119">
        <v>0</v>
      </c>
      <c r="AA1090" s="119" t="s">
        <v>619</v>
      </c>
      <c r="AB1090" s="119" t="s">
        <v>513</v>
      </c>
      <c r="AC1090" s="119" t="s">
        <v>56</v>
      </c>
      <c r="AD1090" s="119" t="s">
        <v>56</v>
      </c>
      <c r="AE1090" s="119" t="s">
        <v>56</v>
      </c>
      <c r="AF1090" s="119" t="s">
        <v>56</v>
      </c>
      <c r="AG1090" s="119" t="s">
        <v>56</v>
      </c>
      <c r="AH1090" s="119" t="s">
        <v>56</v>
      </c>
      <c r="AI1090" s="119" t="s">
        <v>56</v>
      </c>
      <c r="AJ1090" s="119" t="s">
        <v>56</v>
      </c>
      <c r="AK1090" s="119" t="s">
        <v>56</v>
      </c>
      <c r="AL1090" s="119" t="s">
        <v>56</v>
      </c>
      <c r="AM1090" s="119">
        <v>1</v>
      </c>
      <c r="AN1090" s="119">
        <v>0</v>
      </c>
      <c r="AO1090" s="119">
        <v>1</v>
      </c>
      <c r="AP1090" s="119">
        <v>2</v>
      </c>
      <c r="AQ1090" s="119">
        <v>0</v>
      </c>
      <c r="AR1090" s="119">
        <v>0</v>
      </c>
      <c r="AS1090" s="119">
        <v>0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119">
        <v>0</v>
      </c>
      <c r="AZ1090" s="119">
        <v>0</v>
      </c>
      <c r="BA1090" s="119">
        <v>0</v>
      </c>
      <c r="BB1090" s="119">
        <v>0</v>
      </c>
      <c r="BC1090" s="119">
        <v>0</v>
      </c>
      <c r="BD1090" s="119">
        <v>0</v>
      </c>
      <c r="BE1090" s="119">
        <v>0</v>
      </c>
      <c r="BF1090" s="119">
        <v>0</v>
      </c>
      <c r="BG1090" s="119">
        <v>0</v>
      </c>
      <c r="BH1090" s="119">
        <v>12</v>
      </c>
      <c r="BI1090" s="119" t="s">
        <v>55</v>
      </c>
      <c r="BJ1090" s="119" t="s">
        <v>55</v>
      </c>
      <c r="BK1090" s="119" t="s">
        <v>55</v>
      </c>
      <c r="BL1090" s="119">
        <v>0</v>
      </c>
      <c r="BM1090" s="119" t="s">
        <v>545</v>
      </c>
    </row>
    <row r="1091" spans="1:65" s="119" customFormat="1" ht="11.4" x14ac:dyDescent="0.2">
      <c r="A1091" s="119" t="s">
        <v>135</v>
      </c>
      <c r="B1091" s="119">
        <v>15</v>
      </c>
      <c r="C1091" s="119">
        <v>0</v>
      </c>
      <c r="D1091" s="119">
        <v>14</v>
      </c>
      <c r="E1091" s="119">
        <v>1</v>
      </c>
      <c r="F1091" s="119">
        <v>0</v>
      </c>
      <c r="G1091" s="119">
        <v>0</v>
      </c>
      <c r="H1091" s="119">
        <v>0</v>
      </c>
      <c r="I1091" s="119">
        <v>0</v>
      </c>
      <c r="J1091" s="119">
        <v>0</v>
      </c>
      <c r="K1091" s="119">
        <v>0</v>
      </c>
      <c r="L1091" s="119">
        <v>0</v>
      </c>
      <c r="M1091" s="119">
        <v>0</v>
      </c>
      <c r="N1091" s="119">
        <v>0</v>
      </c>
      <c r="O1091" s="119">
        <v>0</v>
      </c>
      <c r="P1091" s="119">
        <v>93.33</v>
      </c>
      <c r="Q1091" s="119">
        <v>6.6669999999999998</v>
      </c>
      <c r="R1091" s="119">
        <v>0</v>
      </c>
      <c r="S1091" s="119">
        <v>0</v>
      </c>
      <c r="T1091" s="119">
        <v>0</v>
      </c>
      <c r="U1091" s="119">
        <v>0</v>
      </c>
      <c r="V1091" s="119">
        <v>0</v>
      </c>
      <c r="W1091" s="119">
        <v>0</v>
      </c>
      <c r="X1091" s="119">
        <v>0</v>
      </c>
      <c r="Y1091" s="119">
        <v>0</v>
      </c>
      <c r="Z1091" s="119">
        <v>0</v>
      </c>
      <c r="AA1091" s="119" t="s">
        <v>56</v>
      </c>
      <c r="AB1091" s="119" t="s">
        <v>510</v>
      </c>
      <c r="AC1091" s="119" t="s">
        <v>532</v>
      </c>
      <c r="AD1091" s="119" t="s">
        <v>56</v>
      </c>
      <c r="AE1091" s="119" t="s">
        <v>56</v>
      </c>
      <c r="AF1091" s="119" t="s">
        <v>56</v>
      </c>
      <c r="AG1091" s="119" t="s">
        <v>56</v>
      </c>
      <c r="AH1091" s="119" t="s">
        <v>56</v>
      </c>
      <c r="AI1091" s="119" t="s">
        <v>56</v>
      </c>
      <c r="AJ1091" s="119" t="s">
        <v>56</v>
      </c>
      <c r="AK1091" s="119" t="s">
        <v>56</v>
      </c>
      <c r="AL1091" s="119" t="s">
        <v>56</v>
      </c>
      <c r="AM1091" s="119">
        <v>0</v>
      </c>
      <c r="AN1091" s="119">
        <v>1</v>
      </c>
      <c r="AO1091" s="119">
        <v>5</v>
      </c>
      <c r="AP1091" s="119">
        <v>7</v>
      </c>
      <c r="AQ1091" s="119">
        <v>2</v>
      </c>
      <c r="AR1091" s="119">
        <v>0</v>
      </c>
      <c r="AS1091" s="119">
        <v>0</v>
      </c>
      <c r="AT1091" s="119">
        <v>0</v>
      </c>
      <c r="AU1091" s="119">
        <v>0</v>
      </c>
      <c r="AV1091" s="119">
        <v>0</v>
      </c>
      <c r="AW1091" s="119">
        <v>0</v>
      </c>
      <c r="AX1091" s="119">
        <v>0</v>
      </c>
      <c r="AY1091" s="119">
        <v>0</v>
      </c>
      <c r="AZ1091" s="119">
        <v>0</v>
      </c>
      <c r="BA1091" s="119">
        <v>0</v>
      </c>
      <c r="BB1091" s="119">
        <v>0</v>
      </c>
      <c r="BC1091" s="119">
        <v>0</v>
      </c>
      <c r="BD1091" s="119">
        <v>0</v>
      </c>
      <c r="BE1091" s="119">
        <v>0</v>
      </c>
      <c r="BF1091" s="119">
        <v>0</v>
      </c>
      <c r="BG1091" s="119">
        <v>0</v>
      </c>
      <c r="BH1091" s="119">
        <v>15.8</v>
      </c>
      <c r="BI1091" s="119">
        <v>15.3</v>
      </c>
      <c r="BJ1091" s="119">
        <v>21.5</v>
      </c>
      <c r="BK1091" s="119">
        <v>24.1</v>
      </c>
      <c r="BL1091" s="119">
        <v>0</v>
      </c>
      <c r="BM1091" s="119" t="s">
        <v>544</v>
      </c>
    </row>
    <row r="1092" spans="1:65" s="119" customFormat="1" ht="11.4" x14ac:dyDescent="0.2">
      <c r="A1092" s="119" t="s">
        <v>135</v>
      </c>
      <c r="B1092" s="119">
        <v>12</v>
      </c>
      <c r="C1092" s="119">
        <v>0</v>
      </c>
      <c r="D1092" s="119">
        <v>12</v>
      </c>
      <c r="E1092" s="119">
        <v>0</v>
      </c>
      <c r="F1092" s="119">
        <v>0</v>
      </c>
      <c r="G1092" s="119">
        <v>0</v>
      </c>
      <c r="H1092" s="119">
        <v>0</v>
      </c>
      <c r="I1092" s="119">
        <v>0</v>
      </c>
      <c r="J1092" s="119">
        <v>0</v>
      </c>
      <c r="K1092" s="119">
        <v>0</v>
      </c>
      <c r="L1092" s="119">
        <v>0</v>
      </c>
      <c r="M1092" s="119">
        <v>0</v>
      </c>
      <c r="N1092" s="119">
        <v>0</v>
      </c>
      <c r="O1092" s="119">
        <v>0</v>
      </c>
      <c r="P1092" s="119">
        <v>100</v>
      </c>
      <c r="Q1092" s="119">
        <v>0</v>
      </c>
      <c r="R1092" s="119">
        <v>0</v>
      </c>
      <c r="S1092" s="119">
        <v>0</v>
      </c>
      <c r="T1092" s="119">
        <v>0</v>
      </c>
      <c r="U1092" s="119">
        <v>0</v>
      </c>
      <c r="V1092" s="119">
        <v>0</v>
      </c>
      <c r="W1092" s="119">
        <v>0</v>
      </c>
      <c r="X1092" s="119">
        <v>0</v>
      </c>
      <c r="Y1092" s="119">
        <v>0</v>
      </c>
      <c r="Z1092" s="119">
        <v>0</v>
      </c>
      <c r="AA1092" s="119" t="s">
        <v>56</v>
      </c>
      <c r="AB1092" s="119" t="s">
        <v>180</v>
      </c>
      <c r="AC1092" s="119" t="s">
        <v>56</v>
      </c>
      <c r="AD1092" s="119" t="s">
        <v>56</v>
      </c>
      <c r="AE1092" s="119" t="s">
        <v>56</v>
      </c>
      <c r="AF1092" s="119" t="s">
        <v>56</v>
      </c>
      <c r="AG1092" s="119" t="s">
        <v>56</v>
      </c>
      <c r="AH1092" s="119" t="s">
        <v>56</v>
      </c>
      <c r="AI1092" s="119" t="s">
        <v>56</v>
      </c>
      <c r="AJ1092" s="119" t="s">
        <v>56</v>
      </c>
      <c r="AK1092" s="119" t="s">
        <v>56</v>
      </c>
      <c r="AL1092" s="119" t="s">
        <v>56</v>
      </c>
      <c r="AM1092" s="119">
        <v>0</v>
      </c>
      <c r="AN1092" s="119">
        <v>0</v>
      </c>
      <c r="AO1092" s="119">
        <v>3</v>
      </c>
      <c r="AP1092" s="119">
        <v>3</v>
      </c>
      <c r="AQ1092" s="119">
        <v>3</v>
      </c>
      <c r="AR1092" s="119">
        <v>2</v>
      </c>
      <c r="AS1092" s="119">
        <v>1</v>
      </c>
      <c r="AT1092" s="119">
        <v>0</v>
      </c>
      <c r="AU1092" s="119">
        <v>0</v>
      </c>
      <c r="AV1092" s="119">
        <v>0</v>
      </c>
      <c r="AW1092" s="119">
        <v>0</v>
      </c>
      <c r="AX1092" s="119">
        <v>0</v>
      </c>
      <c r="AY1092" s="119">
        <v>0</v>
      </c>
      <c r="AZ1092" s="119">
        <v>0</v>
      </c>
      <c r="BA1092" s="119">
        <v>0</v>
      </c>
      <c r="BB1092" s="119">
        <v>0</v>
      </c>
      <c r="BC1092" s="119">
        <v>0</v>
      </c>
      <c r="BD1092" s="119">
        <v>0</v>
      </c>
      <c r="BE1092" s="119">
        <v>0</v>
      </c>
      <c r="BF1092" s="119">
        <v>0</v>
      </c>
      <c r="BG1092" s="119">
        <v>0</v>
      </c>
      <c r="BH1092" s="119">
        <v>20.6</v>
      </c>
      <c r="BI1092" s="119">
        <v>20.7</v>
      </c>
      <c r="BJ1092" s="119">
        <v>29.8</v>
      </c>
      <c r="BK1092" s="119">
        <v>30.8</v>
      </c>
      <c r="BL1092" s="119">
        <v>0</v>
      </c>
      <c r="BM1092" s="119" t="s">
        <v>545</v>
      </c>
    </row>
    <row r="1093" spans="1:65" s="119" customFormat="1" ht="11.4" x14ac:dyDescent="0.2">
      <c r="A1093" s="119" t="s">
        <v>136</v>
      </c>
      <c r="B1093" s="119">
        <v>18</v>
      </c>
      <c r="C1093" s="119">
        <v>2</v>
      </c>
      <c r="D1093" s="119">
        <v>15</v>
      </c>
      <c r="E1093" s="119">
        <v>0</v>
      </c>
      <c r="F1093" s="119">
        <v>0</v>
      </c>
      <c r="G1093" s="119">
        <v>0</v>
      </c>
      <c r="H1093" s="119">
        <v>1</v>
      </c>
      <c r="I1093" s="119">
        <v>0</v>
      </c>
      <c r="J1093" s="119">
        <v>0</v>
      </c>
      <c r="K1093" s="119">
        <v>0</v>
      </c>
      <c r="L1093" s="119">
        <v>0</v>
      </c>
      <c r="M1093" s="119">
        <v>0</v>
      </c>
      <c r="N1093" s="119">
        <v>0</v>
      </c>
      <c r="O1093" s="119">
        <v>11.11</v>
      </c>
      <c r="P1093" s="119">
        <v>83.33</v>
      </c>
      <c r="Q1093" s="119">
        <v>0</v>
      </c>
      <c r="R1093" s="119">
        <v>0</v>
      </c>
      <c r="S1093" s="119">
        <v>0</v>
      </c>
      <c r="T1093" s="119">
        <v>5.556</v>
      </c>
      <c r="U1093" s="119">
        <v>0</v>
      </c>
      <c r="V1093" s="119">
        <v>0</v>
      </c>
      <c r="W1093" s="119">
        <v>0</v>
      </c>
      <c r="X1093" s="119">
        <v>0</v>
      </c>
      <c r="Y1093" s="119">
        <v>0</v>
      </c>
      <c r="Z1093" s="119">
        <v>0</v>
      </c>
      <c r="AA1093" s="119" t="s">
        <v>566</v>
      </c>
      <c r="AB1093" s="119" t="s">
        <v>511</v>
      </c>
      <c r="AC1093" s="119" t="s">
        <v>56</v>
      </c>
      <c r="AD1093" s="119" t="s">
        <v>56</v>
      </c>
      <c r="AE1093" s="119" t="s">
        <v>56</v>
      </c>
      <c r="AF1093" s="119" t="s">
        <v>567</v>
      </c>
      <c r="AG1093" s="119" t="s">
        <v>56</v>
      </c>
      <c r="AH1093" s="119" t="s">
        <v>56</v>
      </c>
      <c r="AI1093" s="119" t="s">
        <v>56</v>
      </c>
      <c r="AJ1093" s="119" t="s">
        <v>56</v>
      </c>
      <c r="AK1093" s="119" t="s">
        <v>56</v>
      </c>
      <c r="AL1093" s="119" t="s">
        <v>56</v>
      </c>
      <c r="AM1093" s="119">
        <v>0</v>
      </c>
      <c r="AN1093" s="119">
        <v>2</v>
      </c>
      <c r="AO1093" s="119">
        <v>6</v>
      </c>
      <c r="AP1093" s="119">
        <v>7</v>
      </c>
      <c r="AQ1093" s="119">
        <v>3</v>
      </c>
      <c r="AR1093" s="119">
        <v>0</v>
      </c>
      <c r="AS1093" s="119">
        <v>0</v>
      </c>
      <c r="AT1093" s="119">
        <v>0</v>
      </c>
      <c r="AU1093" s="119">
        <v>0</v>
      </c>
      <c r="AV1093" s="119">
        <v>0</v>
      </c>
      <c r="AW1093" s="119">
        <v>0</v>
      </c>
      <c r="AX1093" s="119">
        <v>0</v>
      </c>
      <c r="AY1093" s="119">
        <v>0</v>
      </c>
      <c r="AZ1093" s="119">
        <v>0</v>
      </c>
      <c r="BA1093" s="119">
        <v>0</v>
      </c>
      <c r="BB1093" s="119">
        <v>0</v>
      </c>
      <c r="BC1093" s="119">
        <v>0</v>
      </c>
      <c r="BD1093" s="119">
        <v>0</v>
      </c>
      <c r="BE1093" s="119">
        <v>0</v>
      </c>
      <c r="BF1093" s="119">
        <v>0</v>
      </c>
      <c r="BG1093" s="119">
        <v>0</v>
      </c>
      <c r="BH1093" s="119">
        <v>15.7</v>
      </c>
      <c r="BI1093" s="119">
        <v>16.899999999999999</v>
      </c>
      <c r="BJ1093" s="119">
        <v>20.7</v>
      </c>
      <c r="BK1093" s="119">
        <v>22.5</v>
      </c>
      <c r="BL1093" s="119">
        <v>0</v>
      </c>
      <c r="BM1093" s="119" t="s">
        <v>544</v>
      </c>
    </row>
    <row r="1094" spans="1:65" s="119" customFormat="1" ht="11.4" x14ac:dyDescent="0.2">
      <c r="A1094" s="119" t="s">
        <v>136</v>
      </c>
      <c r="B1094" s="119">
        <v>13</v>
      </c>
      <c r="C1094" s="119">
        <v>3</v>
      </c>
      <c r="D1094" s="119">
        <v>10</v>
      </c>
      <c r="E1094" s="119">
        <v>0</v>
      </c>
      <c r="F1094" s="119">
        <v>0</v>
      </c>
      <c r="G1094" s="119">
        <v>0</v>
      </c>
      <c r="H1094" s="119">
        <v>0</v>
      </c>
      <c r="I1094" s="119">
        <v>0</v>
      </c>
      <c r="J1094" s="119">
        <v>0</v>
      </c>
      <c r="K1094" s="119">
        <v>0</v>
      </c>
      <c r="L1094" s="119">
        <v>0</v>
      </c>
      <c r="M1094" s="119">
        <v>0</v>
      </c>
      <c r="N1094" s="119">
        <v>0</v>
      </c>
      <c r="O1094" s="119">
        <v>23.08</v>
      </c>
      <c r="P1094" s="119">
        <v>76.92</v>
      </c>
      <c r="Q1094" s="119">
        <v>0</v>
      </c>
      <c r="R1094" s="119">
        <v>0</v>
      </c>
      <c r="S1094" s="119">
        <v>0</v>
      </c>
      <c r="T1094" s="119">
        <v>0</v>
      </c>
      <c r="U1094" s="119">
        <v>0</v>
      </c>
      <c r="V1094" s="119">
        <v>0</v>
      </c>
      <c r="W1094" s="119">
        <v>0</v>
      </c>
      <c r="X1094" s="119">
        <v>0</v>
      </c>
      <c r="Y1094" s="119">
        <v>0</v>
      </c>
      <c r="Z1094" s="119">
        <v>0</v>
      </c>
      <c r="AA1094" s="119" t="s">
        <v>613</v>
      </c>
      <c r="AB1094" s="119" t="s">
        <v>595</v>
      </c>
      <c r="AC1094" s="119" t="s">
        <v>56</v>
      </c>
      <c r="AD1094" s="119" t="s">
        <v>56</v>
      </c>
      <c r="AE1094" s="119" t="s">
        <v>56</v>
      </c>
      <c r="AF1094" s="119" t="s">
        <v>56</v>
      </c>
      <c r="AG1094" s="119" t="s">
        <v>56</v>
      </c>
      <c r="AH1094" s="119" t="s">
        <v>56</v>
      </c>
      <c r="AI1094" s="119" t="s">
        <v>56</v>
      </c>
      <c r="AJ1094" s="119" t="s">
        <v>56</v>
      </c>
      <c r="AK1094" s="119" t="s">
        <v>56</v>
      </c>
      <c r="AL1094" s="119" t="s">
        <v>56</v>
      </c>
      <c r="AM1094" s="119">
        <v>0</v>
      </c>
      <c r="AN1094" s="119">
        <v>5</v>
      </c>
      <c r="AO1094" s="119">
        <v>6</v>
      </c>
      <c r="AP1094" s="119">
        <v>0</v>
      </c>
      <c r="AQ1094" s="119">
        <v>1</v>
      </c>
      <c r="AR1094" s="119">
        <v>1</v>
      </c>
      <c r="AS1094" s="119">
        <v>0</v>
      </c>
      <c r="AT1094" s="119">
        <v>0</v>
      </c>
      <c r="AU1094" s="119">
        <v>0</v>
      </c>
      <c r="AV1094" s="119">
        <v>0</v>
      </c>
      <c r="AW1094" s="119">
        <v>0</v>
      </c>
      <c r="AX1094" s="119">
        <v>0</v>
      </c>
      <c r="AY1094" s="119">
        <v>0</v>
      </c>
      <c r="AZ1094" s="119">
        <v>0</v>
      </c>
      <c r="BA1094" s="119">
        <v>0</v>
      </c>
      <c r="BB1094" s="119">
        <v>0</v>
      </c>
      <c r="BC1094" s="119">
        <v>0</v>
      </c>
      <c r="BD1094" s="119">
        <v>0</v>
      </c>
      <c r="BE1094" s="119">
        <v>0</v>
      </c>
      <c r="BF1094" s="119">
        <v>0</v>
      </c>
      <c r="BG1094" s="119">
        <v>0</v>
      </c>
      <c r="BH1094" s="119">
        <v>12.4</v>
      </c>
      <c r="BI1094" s="119">
        <v>12.4</v>
      </c>
      <c r="BJ1094" s="119">
        <v>19.7</v>
      </c>
      <c r="BK1094" s="119">
        <v>25.7</v>
      </c>
      <c r="BL1094" s="119">
        <v>0</v>
      </c>
      <c r="BM1094" s="119" t="s">
        <v>545</v>
      </c>
    </row>
    <row r="1095" spans="1:65" s="119" customFormat="1" ht="11.4" x14ac:dyDescent="0.2">
      <c r="A1095" s="119" t="s">
        <v>137</v>
      </c>
      <c r="B1095" s="119">
        <v>11</v>
      </c>
      <c r="C1095" s="119">
        <v>2</v>
      </c>
      <c r="D1095" s="119">
        <v>9</v>
      </c>
      <c r="E1095" s="119">
        <v>0</v>
      </c>
      <c r="F1095" s="119">
        <v>0</v>
      </c>
      <c r="G1095" s="119">
        <v>0</v>
      </c>
      <c r="H1095" s="119">
        <v>0</v>
      </c>
      <c r="I1095" s="119">
        <v>0</v>
      </c>
      <c r="J1095" s="119">
        <v>0</v>
      </c>
      <c r="K1095" s="119">
        <v>0</v>
      </c>
      <c r="L1095" s="119">
        <v>0</v>
      </c>
      <c r="M1095" s="119">
        <v>0</v>
      </c>
      <c r="N1095" s="119">
        <v>0</v>
      </c>
      <c r="O1095" s="119">
        <v>18.18</v>
      </c>
      <c r="P1095" s="119">
        <v>81.819999999999993</v>
      </c>
      <c r="Q1095" s="119">
        <v>0</v>
      </c>
      <c r="R1095" s="119">
        <v>0</v>
      </c>
      <c r="S1095" s="119">
        <v>0</v>
      </c>
      <c r="T1095" s="119">
        <v>0</v>
      </c>
      <c r="U1095" s="119">
        <v>0</v>
      </c>
      <c r="V1095" s="119">
        <v>0</v>
      </c>
      <c r="W1095" s="119">
        <v>0</v>
      </c>
      <c r="X1095" s="119">
        <v>0</v>
      </c>
      <c r="Y1095" s="119">
        <v>0</v>
      </c>
      <c r="Z1095" s="119">
        <v>0</v>
      </c>
      <c r="AA1095" s="119" t="s">
        <v>171</v>
      </c>
      <c r="AB1095" s="119" t="s">
        <v>491</v>
      </c>
      <c r="AC1095" s="119" t="s">
        <v>56</v>
      </c>
      <c r="AD1095" s="119" t="s">
        <v>56</v>
      </c>
      <c r="AE1095" s="119" t="s">
        <v>56</v>
      </c>
      <c r="AF1095" s="119" t="s">
        <v>56</v>
      </c>
      <c r="AG1095" s="119" t="s">
        <v>56</v>
      </c>
      <c r="AH1095" s="119" t="s">
        <v>56</v>
      </c>
      <c r="AI1095" s="119" t="s">
        <v>56</v>
      </c>
      <c r="AJ1095" s="119" t="s">
        <v>56</v>
      </c>
      <c r="AK1095" s="119" t="s">
        <v>56</v>
      </c>
      <c r="AL1095" s="119" t="s">
        <v>56</v>
      </c>
      <c r="AM1095" s="119">
        <v>0</v>
      </c>
      <c r="AN1095" s="119">
        <v>3</v>
      </c>
      <c r="AO1095" s="119">
        <v>3</v>
      </c>
      <c r="AP1095" s="119">
        <v>4</v>
      </c>
      <c r="AQ1095" s="119">
        <v>1</v>
      </c>
      <c r="AR1095" s="119">
        <v>0</v>
      </c>
      <c r="AS1095" s="119">
        <v>0</v>
      </c>
      <c r="AT1095" s="119">
        <v>0</v>
      </c>
      <c r="AU1095" s="119">
        <v>0</v>
      </c>
      <c r="AV1095" s="119">
        <v>0</v>
      </c>
      <c r="AW1095" s="119">
        <v>0</v>
      </c>
      <c r="AX1095" s="119">
        <v>0</v>
      </c>
      <c r="AY1095" s="119">
        <v>0</v>
      </c>
      <c r="AZ1095" s="119">
        <v>0</v>
      </c>
      <c r="BA1095" s="119">
        <v>0</v>
      </c>
      <c r="BB1095" s="119">
        <v>0</v>
      </c>
      <c r="BC1095" s="119">
        <v>0</v>
      </c>
      <c r="BD1095" s="119">
        <v>0</v>
      </c>
      <c r="BE1095" s="119">
        <v>0</v>
      </c>
      <c r="BF1095" s="119">
        <v>0</v>
      </c>
      <c r="BG1095" s="119">
        <v>0</v>
      </c>
      <c r="BH1095" s="119">
        <v>14</v>
      </c>
      <c r="BI1095" s="119">
        <v>13</v>
      </c>
      <c r="BJ1095" s="119">
        <v>20.3</v>
      </c>
      <c r="BK1095" s="119">
        <v>22.3</v>
      </c>
      <c r="BL1095" s="119">
        <v>0</v>
      </c>
      <c r="BM1095" s="119" t="s">
        <v>544</v>
      </c>
    </row>
    <row r="1096" spans="1:65" s="119" customFormat="1" ht="11.4" x14ac:dyDescent="0.2">
      <c r="A1096" s="119" t="s">
        <v>137</v>
      </c>
      <c r="B1096" s="119">
        <v>12</v>
      </c>
      <c r="C1096" s="119">
        <v>1</v>
      </c>
      <c r="D1096" s="119">
        <v>11</v>
      </c>
      <c r="E1096" s="119">
        <v>0</v>
      </c>
      <c r="F1096" s="119">
        <v>0</v>
      </c>
      <c r="G1096" s="119">
        <v>0</v>
      </c>
      <c r="H1096" s="119">
        <v>0</v>
      </c>
      <c r="I1096" s="119">
        <v>0</v>
      </c>
      <c r="J1096" s="119">
        <v>0</v>
      </c>
      <c r="K1096" s="119">
        <v>0</v>
      </c>
      <c r="L1096" s="119">
        <v>0</v>
      </c>
      <c r="M1096" s="119">
        <v>0</v>
      </c>
      <c r="N1096" s="119">
        <v>0</v>
      </c>
      <c r="O1096" s="119">
        <v>8.3330000000000002</v>
      </c>
      <c r="P1096" s="119">
        <v>91.67</v>
      </c>
      <c r="Q1096" s="119">
        <v>0</v>
      </c>
      <c r="R1096" s="119">
        <v>0</v>
      </c>
      <c r="S1096" s="119">
        <v>0</v>
      </c>
      <c r="T1096" s="119">
        <v>0</v>
      </c>
      <c r="U1096" s="119">
        <v>0</v>
      </c>
      <c r="V1096" s="119">
        <v>0</v>
      </c>
      <c r="W1096" s="119">
        <v>0</v>
      </c>
      <c r="X1096" s="119">
        <v>0</v>
      </c>
      <c r="Y1096" s="119">
        <v>0</v>
      </c>
      <c r="Z1096" s="119">
        <v>0</v>
      </c>
      <c r="AA1096" s="119" t="s">
        <v>495</v>
      </c>
      <c r="AB1096" s="119" t="s">
        <v>519</v>
      </c>
      <c r="AC1096" s="119" t="s">
        <v>56</v>
      </c>
      <c r="AD1096" s="119" t="s">
        <v>56</v>
      </c>
      <c r="AE1096" s="119" t="s">
        <v>56</v>
      </c>
      <c r="AF1096" s="119" t="s">
        <v>56</v>
      </c>
      <c r="AG1096" s="119" t="s">
        <v>56</v>
      </c>
      <c r="AH1096" s="119" t="s">
        <v>56</v>
      </c>
      <c r="AI1096" s="119" t="s">
        <v>56</v>
      </c>
      <c r="AJ1096" s="119" t="s">
        <v>56</v>
      </c>
      <c r="AK1096" s="119" t="s">
        <v>56</v>
      </c>
      <c r="AL1096" s="119" t="s">
        <v>56</v>
      </c>
      <c r="AM1096" s="119">
        <v>0</v>
      </c>
      <c r="AN1096" s="119">
        <v>2</v>
      </c>
      <c r="AO1096" s="119">
        <v>3</v>
      </c>
      <c r="AP1096" s="119">
        <v>4</v>
      </c>
      <c r="AQ1096" s="119">
        <v>3</v>
      </c>
      <c r="AR1096" s="119">
        <v>0</v>
      </c>
      <c r="AS1096" s="119">
        <v>0</v>
      </c>
      <c r="AT1096" s="119">
        <v>0</v>
      </c>
      <c r="AU1096" s="119">
        <v>0</v>
      </c>
      <c r="AV1096" s="119">
        <v>0</v>
      </c>
      <c r="AW1096" s="119">
        <v>0</v>
      </c>
      <c r="AX1096" s="119">
        <v>0</v>
      </c>
      <c r="AY1096" s="119">
        <v>0</v>
      </c>
      <c r="AZ1096" s="119">
        <v>0</v>
      </c>
      <c r="BA1096" s="119">
        <v>0</v>
      </c>
      <c r="BB1096" s="119">
        <v>0</v>
      </c>
      <c r="BC1096" s="119">
        <v>0</v>
      </c>
      <c r="BD1096" s="119">
        <v>0</v>
      </c>
      <c r="BE1096" s="119">
        <v>0</v>
      </c>
      <c r="BF1096" s="119">
        <v>0</v>
      </c>
      <c r="BG1096" s="119">
        <v>0</v>
      </c>
      <c r="BH1096" s="119">
        <v>15.7</v>
      </c>
      <c r="BI1096" s="119">
        <v>16.7</v>
      </c>
      <c r="BJ1096" s="119">
        <v>21.4</v>
      </c>
      <c r="BK1096" s="119">
        <v>21.9</v>
      </c>
      <c r="BL1096" s="119">
        <v>0</v>
      </c>
      <c r="BM1096" s="119" t="s">
        <v>545</v>
      </c>
    </row>
    <row r="1097" spans="1:65" s="119" customFormat="1" ht="11.4" x14ac:dyDescent="0.2">
      <c r="A1097" s="119" t="s">
        <v>138</v>
      </c>
      <c r="B1097" s="119">
        <v>11</v>
      </c>
      <c r="C1097" s="119">
        <v>2</v>
      </c>
      <c r="D1097" s="119">
        <v>8</v>
      </c>
      <c r="E1097" s="119">
        <v>0</v>
      </c>
      <c r="F1097" s="119">
        <v>1</v>
      </c>
      <c r="G1097" s="119">
        <v>0</v>
      </c>
      <c r="H1097" s="119">
        <v>0</v>
      </c>
      <c r="I1097" s="119">
        <v>0</v>
      </c>
      <c r="J1097" s="119">
        <v>0</v>
      </c>
      <c r="K1097" s="119">
        <v>0</v>
      </c>
      <c r="L1097" s="119">
        <v>0</v>
      </c>
      <c r="M1097" s="119">
        <v>0</v>
      </c>
      <c r="N1097" s="119">
        <v>0</v>
      </c>
      <c r="O1097" s="119">
        <v>18.18</v>
      </c>
      <c r="P1097" s="119">
        <v>72.73</v>
      </c>
      <c r="Q1097" s="119">
        <v>0</v>
      </c>
      <c r="R1097" s="119">
        <v>9.0909999999999993</v>
      </c>
      <c r="S1097" s="119">
        <v>0</v>
      </c>
      <c r="T1097" s="119">
        <v>0</v>
      </c>
      <c r="U1097" s="119">
        <v>0</v>
      </c>
      <c r="V1097" s="119">
        <v>0</v>
      </c>
      <c r="W1097" s="119">
        <v>0</v>
      </c>
      <c r="X1097" s="119">
        <v>0</v>
      </c>
      <c r="Y1097" s="119">
        <v>0</v>
      </c>
      <c r="Z1097" s="119">
        <v>0</v>
      </c>
      <c r="AA1097" s="119" t="s">
        <v>501</v>
      </c>
      <c r="AB1097" s="119" t="s">
        <v>488</v>
      </c>
      <c r="AC1097" s="119" t="s">
        <v>56</v>
      </c>
      <c r="AD1097" s="119" t="s">
        <v>540</v>
      </c>
      <c r="AE1097" s="119" t="s">
        <v>56</v>
      </c>
      <c r="AF1097" s="119" t="s">
        <v>56</v>
      </c>
      <c r="AG1097" s="119" t="s">
        <v>56</v>
      </c>
      <c r="AH1097" s="119" t="s">
        <v>56</v>
      </c>
      <c r="AI1097" s="119" t="s">
        <v>56</v>
      </c>
      <c r="AJ1097" s="119" t="s">
        <v>56</v>
      </c>
      <c r="AK1097" s="119" t="s">
        <v>56</v>
      </c>
      <c r="AL1097" s="119" t="s">
        <v>56</v>
      </c>
      <c r="AM1097" s="119">
        <v>0</v>
      </c>
      <c r="AN1097" s="119">
        <v>3</v>
      </c>
      <c r="AO1097" s="119">
        <v>0</v>
      </c>
      <c r="AP1097" s="119">
        <v>7</v>
      </c>
      <c r="AQ1097" s="119">
        <v>0</v>
      </c>
      <c r="AR1097" s="119">
        <v>1</v>
      </c>
      <c r="AS1097" s="119">
        <v>0</v>
      </c>
      <c r="AT1097" s="119">
        <v>0</v>
      </c>
      <c r="AU1097" s="119">
        <v>0</v>
      </c>
      <c r="AV1097" s="119">
        <v>0</v>
      </c>
      <c r="AW1097" s="119">
        <v>0</v>
      </c>
      <c r="AX1097" s="119">
        <v>0</v>
      </c>
      <c r="AY1097" s="119">
        <v>0</v>
      </c>
      <c r="AZ1097" s="119">
        <v>0</v>
      </c>
      <c r="BA1097" s="119">
        <v>0</v>
      </c>
      <c r="BB1097" s="119">
        <v>0</v>
      </c>
      <c r="BC1097" s="119">
        <v>0</v>
      </c>
      <c r="BD1097" s="119">
        <v>0</v>
      </c>
      <c r="BE1097" s="119">
        <v>0</v>
      </c>
      <c r="BF1097" s="119">
        <v>0</v>
      </c>
      <c r="BG1097" s="119">
        <v>0</v>
      </c>
      <c r="BH1097" s="119">
        <v>15.7</v>
      </c>
      <c r="BI1097" s="119">
        <v>17.100000000000001</v>
      </c>
      <c r="BJ1097" s="119">
        <v>21</v>
      </c>
      <c r="BK1097" s="119">
        <v>25.2</v>
      </c>
      <c r="BL1097" s="119">
        <v>0</v>
      </c>
      <c r="BM1097" s="119" t="s">
        <v>544</v>
      </c>
    </row>
    <row r="1098" spans="1:65" s="119" customFormat="1" ht="11.4" x14ac:dyDescent="0.2">
      <c r="A1098" s="119" t="s">
        <v>138</v>
      </c>
      <c r="B1098" s="119">
        <v>9</v>
      </c>
      <c r="C1098" s="119">
        <v>3</v>
      </c>
      <c r="D1098" s="119">
        <v>5</v>
      </c>
      <c r="E1098" s="119">
        <v>0</v>
      </c>
      <c r="F1098" s="119">
        <v>1</v>
      </c>
      <c r="G1098" s="119">
        <v>0</v>
      </c>
      <c r="H1098" s="119">
        <v>0</v>
      </c>
      <c r="I1098" s="119">
        <v>0</v>
      </c>
      <c r="J1098" s="119">
        <v>0</v>
      </c>
      <c r="K1098" s="119">
        <v>0</v>
      </c>
      <c r="L1098" s="119">
        <v>0</v>
      </c>
      <c r="M1098" s="119">
        <v>0</v>
      </c>
      <c r="N1098" s="119">
        <v>0</v>
      </c>
      <c r="O1098" s="119">
        <v>33.33</v>
      </c>
      <c r="P1098" s="119">
        <v>55.56</v>
      </c>
      <c r="Q1098" s="119">
        <v>0</v>
      </c>
      <c r="R1098" s="119">
        <v>11.11</v>
      </c>
      <c r="S1098" s="119">
        <v>0</v>
      </c>
      <c r="T1098" s="119">
        <v>0</v>
      </c>
      <c r="U1098" s="119">
        <v>0</v>
      </c>
      <c r="V1098" s="119">
        <v>0</v>
      </c>
      <c r="W1098" s="119">
        <v>0</v>
      </c>
      <c r="X1098" s="119">
        <v>0</v>
      </c>
      <c r="Y1098" s="119">
        <v>0</v>
      </c>
      <c r="Z1098" s="119">
        <v>0</v>
      </c>
      <c r="AA1098" s="119" t="s">
        <v>573</v>
      </c>
      <c r="AB1098" s="119" t="s">
        <v>192</v>
      </c>
      <c r="AC1098" s="119" t="s">
        <v>56</v>
      </c>
      <c r="AD1098" s="119" t="s">
        <v>424</v>
      </c>
      <c r="AE1098" s="119" t="s">
        <v>56</v>
      </c>
      <c r="AF1098" s="119" t="s">
        <v>56</v>
      </c>
      <c r="AG1098" s="119" t="s">
        <v>56</v>
      </c>
      <c r="AH1098" s="119" t="s">
        <v>56</v>
      </c>
      <c r="AI1098" s="119" t="s">
        <v>56</v>
      </c>
      <c r="AJ1098" s="119" t="s">
        <v>56</v>
      </c>
      <c r="AK1098" s="119" t="s">
        <v>56</v>
      </c>
      <c r="AL1098" s="119" t="s">
        <v>56</v>
      </c>
      <c r="AM1098" s="119">
        <v>0</v>
      </c>
      <c r="AN1098" s="119">
        <v>3</v>
      </c>
      <c r="AO1098" s="119">
        <v>2</v>
      </c>
      <c r="AP1098" s="119">
        <v>1</v>
      </c>
      <c r="AQ1098" s="119">
        <v>2</v>
      </c>
      <c r="AR1098" s="119">
        <v>1</v>
      </c>
      <c r="AS1098" s="119">
        <v>0</v>
      </c>
      <c r="AT1098" s="119">
        <v>0</v>
      </c>
      <c r="AU1098" s="119">
        <v>0</v>
      </c>
      <c r="AV1098" s="119">
        <v>0</v>
      </c>
      <c r="AW1098" s="119">
        <v>0</v>
      </c>
      <c r="AX1098" s="119">
        <v>0</v>
      </c>
      <c r="AY1098" s="119">
        <v>0</v>
      </c>
      <c r="AZ1098" s="119">
        <v>0</v>
      </c>
      <c r="BA1098" s="119">
        <v>0</v>
      </c>
      <c r="BB1098" s="119">
        <v>0</v>
      </c>
      <c r="BC1098" s="119">
        <v>0</v>
      </c>
      <c r="BD1098" s="119">
        <v>0</v>
      </c>
      <c r="BE1098" s="119">
        <v>0</v>
      </c>
      <c r="BF1098" s="119">
        <v>0</v>
      </c>
      <c r="BG1098" s="119">
        <v>0</v>
      </c>
      <c r="BH1098" s="119">
        <v>14.4</v>
      </c>
      <c r="BI1098" s="119" t="s">
        <v>55</v>
      </c>
      <c r="BJ1098" s="119" t="s">
        <v>55</v>
      </c>
      <c r="BK1098" s="119" t="s">
        <v>55</v>
      </c>
      <c r="BL1098" s="119">
        <v>0</v>
      </c>
      <c r="BM1098" s="119" t="s">
        <v>545</v>
      </c>
    </row>
    <row r="1099" spans="1:65" s="119" customFormat="1" ht="11.4" x14ac:dyDescent="0.2">
      <c r="A1099" s="119" t="s">
        <v>139</v>
      </c>
      <c r="B1099" s="119">
        <v>9</v>
      </c>
      <c r="C1099" s="119">
        <v>2</v>
      </c>
      <c r="D1099" s="119">
        <v>6</v>
      </c>
      <c r="E1099" s="119">
        <v>0</v>
      </c>
      <c r="F1099" s="119">
        <v>1</v>
      </c>
      <c r="G1099" s="119">
        <v>0</v>
      </c>
      <c r="H1099" s="119">
        <v>0</v>
      </c>
      <c r="I1099" s="119">
        <v>0</v>
      </c>
      <c r="J1099" s="119">
        <v>0</v>
      </c>
      <c r="K1099" s="119">
        <v>0</v>
      </c>
      <c r="L1099" s="119">
        <v>0</v>
      </c>
      <c r="M1099" s="119">
        <v>0</v>
      </c>
      <c r="N1099" s="119">
        <v>0</v>
      </c>
      <c r="O1099" s="119">
        <v>22.22</v>
      </c>
      <c r="P1099" s="119">
        <v>66.67</v>
      </c>
      <c r="Q1099" s="119">
        <v>0</v>
      </c>
      <c r="R1099" s="119">
        <v>11.11</v>
      </c>
      <c r="S1099" s="119">
        <v>0</v>
      </c>
      <c r="T1099" s="119">
        <v>0</v>
      </c>
      <c r="U1099" s="119">
        <v>0</v>
      </c>
      <c r="V1099" s="119">
        <v>0</v>
      </c>
      <c r="W1099" s="119">
        <v>0</v>
      </c>
      <c r="X1099" s="119">
        <v>0</v>
      </c>
      <c r="Y1099" s="119">
        <v>0</v>
      </c>
      <c r="Z1099" s="119">
        <v>0</v>
      </c>
      <c r="AA1099" s="119" t="s">
        <v>504</v>
      </c>
      <c r="AB1099" s="119" t="s">
        <v>534</v>
      </c>
      <c r="AC1099" s="119" t="s">
        <v>56</v>
      </c>
      <c r="AD1099" s="119" t="s">
        <v>610</v>
      </c>
      <c r="AE1099" s="119" t="s">
        <v>56</v>
      </c>
      <c r="AF1099" s="119" t="s">
        <v>56</v>
      </c>
      <c r="AG1099" s="119" t="s">
        <v>56</v>
      </c>
      <c r="AH1099" s="119" t="s">
        <v>56</v>
      </c>
      <c r="AI1099" s="119" t="s">
        <v>56</v>
      </c>
      <c r="AJ1099" s="119" t="s">
        <v>56</v>
      </c>
      <c r="AK1099" s="119" t="s">
        <v>56</v>
      </c>
      <c r="AL1099" s="119" t="s">
        <v>56</v>
      </c>
      <c r="AM1099" s="119">
        <v>0</v>
      </c>
      <c r="AN1099" s="119">
        <v>1</v>
      </c>
      <c r="AO1099" s="119">
        <v>4</v>
      </c>
      <c r="AP1099" s="119">
        <v>1</v>
      </c>
      <c r="AQ1099" s="119">
        <v>2</v>
      </c>
      <c r="AR1099" s="119">
        <v>0</v>
      </c>
      <c r="AS1099" s="119">
        <v>1</v>
      </c>
      <c r="AT1099" s="119">
        <v>0</v>
      </c>
      <c r="AU1099" s="119">
        <v>0</v>
      </c>
      <c r="AV1099" s="119">
        <v>0</v>
      </c>
      <c r="AW1099" s="119">
        <v>0</v>
      </c>
      <c r="AX1099" s="119">
        <v>0</v>
      </c>
      <c r="AY1099" s="119">
        <v>0</v>
      </c>
      <c r="AZ1099" s="119">
        <v>0</v>
      </c>
      <c r="BA1099" s="119">
        <v>0</v>
      </c>
      <c r="BB1099" s="119">
        <v>0</v>
      </c>
      <c r="BC1099" s="119">
        <v>0</v>
      </c>
      <c r="BD1099" s="119">
        <v>0</v>
      </c>
      <c r="BE1099" s="119">
        <v>0</v>
      </c>
      <c r="BF1099" s="119">
        <v>0</v>
      </c>
      <c r="BG1099" s="119">
        <v>0</v>
      </c>
      <c r="BH1099" s="119">
        <v>16.600000000000001</v>
      </c>
      <c r="BI1099" s="119" t="s">
        <v>55</v>
      </c>
      <c r="BJ1099" s="119" t="s">
        <v>55</v>
      </c>
      <c r="BK1099" s="119" t="s">
        <v>55</v>
      </c>
      <c r="BL1099" s="119">
        <v>0</v>
      </c>
      <c r="BM1099" s="119" t="s">
        <v>544</v>
      </c>
    </row>
    <row r="1100" spans="1:65" s="119" customFormat="1" ht="11.4" x14ac:dyDescent="0.2">
      <c r="A1100" s="119" t="s">
        <v>139</v>
      </c>
      <c r="B1100" s="119">
        <v>10</v>
      </c>
      <c r="C1100" s="119">
        <v>3</v>
      </c>
      <c r="D1100" s="119">
        <v>7</v>
      </c>
      <c r="E1100" s="119">
        <v>0</v>
      </c>
      <c r="F1100" s="119">
        <v>0</v>
      </c>
      <c r="G1100" s="119">
        <v>0</v>
      </c>
      <c r="H1100" s="119">
        <v>0</v>
      </c>
      <c r="I1100" s="119">
        <v>0</v>
      </c>
      <c r="J1100" s="119">
        <v>0</v>
      </c>
      <c r="K1100" s="119">
        <v>0</v>
      </c>
      <c r="L1100" s="119">
        <v>0</v>
      </c>
      <c r="M1100" s="119">
        <v>0</v>
      </c>
      <c r="N1100" s="119">
        <v>0</v>
      </c>
      <c r="O1100" s="119">
        <v>30</v>
      </c>
      <c r="P1100" s="119">
        <v>70</v>
      </c>
      <c r="Q1100" s="119">
        <v>0</v>
      </c>
      <c r="R1100" s="119">
        <v>0</v>
      </c>
      <c r="S1100" s="119">
        <v>0</v>
      </c>
      <c r="T1100" s="119">
        <v>0</v>
      </c>
      <c r="U1100" s="119">
        <v>0</v>
      </c>
      <c r="V1100" s="119">
        <v>0</v>
      </c>
      <c r="W1100" s="119">
        <v>0</v>
      </c>
      <c r="X1100" s="119">
        <v>0</v>
      </c>
      <c r="Y1100" s="119">
        <v>0</v>
      </c>
      <c r="Z1100" s="119">
        <v>0</v>
      </c>
      <c r="AA1100" s="119" t="s">
        <v>552</v>
      </c>
      <c r="AB1100" s="119" t="s">
        <v>184</v>
      </c>
      <c r="AC1100" s="119" t="s">
        <v>56</v>
      </c>
      <c r="AD1100" s="119" t="s">
        <v>56</v>
      </c>
      <c r="AE1100" s="119" t="s">
        <v>56</v>
      </c>
      <c r="AF1100" s="119" t="s">
        <v>56</v>
      </c>
      <c r="AG1100" s="119" t="s">
        <v>56</v>
      </c>
      <c r="AH1100" s="119" t="s">
        <v>56</v>
      </c>
      <c r="AI1100" s="119" t="s">
        <v>56</v>
      </c>
      <c r="AJ1100" s="119" t="s">
        <v>56</v>
      </c>
      <c r="AK1100" s="119" t="s">
        <v>56</v>
      </c>
      <c r="AL1100" s="119" t="s">
        <v>56</v>
      </c>
      <c r="AM1100" s="119">
        <v>1</v>
      </c>
      <c r="AN1100" s="119">
        <v>2</v>
      </c>
      <c r="AO1100" s="119">
        <v>2</v>
      </c>
      <c r="AP1100" s="119">
        <v>3</v>
      </c>
      <c r="AQ1100" s="119">
        <v>1</v>
      </c>
      <c r="AR1100" s="119">
        <v>1</v>
      </c>
      <c r="AS1100" s="119">
        <v>0</v>
      </c>
      <c r="AT1100" s="119">
        <v>0</v>
      </c>
      <c r="AU1100" s="119">
        <v>0</v>
      </c>
      <c r="AV1100" s="119">
        <v>0</v>
      </c>
      <c r="AW1100" s="119">
        <v>0</v>
      </c>
      <c r="AX1100" s="119">
        <v>0</v>
      </c>
      <c r="AY1100" s="119">
        <v>0</v>
      </c>
      <c r="AZ1100" s="119">
        <v>0</v>
      </c>
      <c r="BA1100" s="119">
        <v>0</v>
      </c>
      <c r="BB1100" s="119">
        <v>0</v>
      </c>
      <c r="BC1100" s="119">
        <v>0</v>
      </c>
      <c r="BD1100" s="119">
        <v>0</v>
      </c>
      <c r="BE1100" s="119">
        <v>0</v>
      </c>
      <c r="BF1100" s="119">
        <v>0</v>
      </c>
      <c r="BG1100" s="119">
        <v>0</v>
      </c>
      <c r="BH1100" s="119">
        <v>14.4</v>
      </c>
      <c r="BI1100" s="119" t="s">
        <v>55</v>
      </c>
      <c r="BJ1100" s="119" t="s">
        <v>55</v>
      </c>
      <c r="BK1100" s="119" t="s">
        <v>55</v>
      </c>
      <c r="BL1100" s="119">
        <v>0</v>
      </c>
      <c r="BM1100" s="119" t="s">
        <v>545</v>
      </c>
    </row>
    <row r="1101" spans="1:65" s="119" customFormat="1" ht="11.4" x14ac:dyDescent="0.2">
      <c r="A1101" s="119" t="s">
        <v>140</v>
      </c>
      <c r="B1101" s="119">
        <v>6</v>
      </c>
      <c r="C1101" s="119">
        <v>2</v>
      </c>
      <c r="D1101" s="119">
        <v>4</v>
      </c>
      <c r="E1101" s="119">
        <v>0</v>
      </c>
      <c r="F1101" s="119">
        <v>0</v>
      </c>
      <c r="G1101" s="119">
        <v>0</v>
      </c>
      <c r="H1101" s="119">
        <v>0</v>
      </c>
      <c r="I1101" s="119">
        <v>0</v>
      </c>
      <c r="J1101" s="119">
        <v>0</v>
      </c>
      <c r="K1101" s="119">
        <v>0</v>
      </c>
      <c r="L1101" s="119">
        <v>0</v>
      </c>
      <c r="M1101" s="119">
        <v>0</v>
      </c>
      <c r="N1101" s="119">
        <v>0</v>
      </c>
      <c r="O1101" s="119">
        <v>33.33</v>
      </c>
      <c r="P1101" s="119">
        <v>66.67</v>
      </c>
      <c r="Q1101" s="119">
        <v>0</v>
      </c>
      <c r="R1101" s="119">
        <v>0</v>
      </c>
      <c r="S1101" s="119">
        <v>0</v>
      </c>
      <c r="T1101" s="119">
        <v>0</v>
      </c>
      <c r="U1101" s="119">
        <v>0</v>
      </c>
      <c r="V1101" s="119">
        <v>0</v>
      </c>
      <c r="W1101" s="119">
        <v>0</v>
      </c>
      <c r="X1101" s="119">
        <v>0</v>
      </c>
      <c r="Y1101" s="119">
        <v>0</v>
      </c>
      <c r="Z1101" s="119">
        <v>0</v>
      </c>
      <c r="AA1101" s="119" t="s">
        <v>528</v>
      </c>
      <c r="AB1101" s="119" t="s">
        <v>510</v>
      </c>
      <c r="AC1101" s="119" t="s">
        <v>56</v>
      </c>
      <c r="AD1101" s="119" t="s">
        <v>56</v>
      </c>
      <c r="AE1101" s="119" t="s">
        <v>56</v>
      </c>
      <c r="AF1101" s="119" t="s">
        <v>56</v>
      </c>
      <c r="AG1101" s="119" t="s">
        <v>56</v>
      </c>
      <c r="AH1101" s="119" t="s">
        <v>56</v>
      </c>
      <c r="AI1101" s="119" t="s">
        <v>56</v>
      </c>
      <c r="AJ1101" s="119" t="s">
        <v>56</v>
      </c>
      <c r="AK1101" s="119" t="s">
        <v>56</v>
      </c>
      <c r="AL1101" s="119" t="s">
        <v>56</v>
      </c>
      <c r="AM1101" s="119">
        <v>0</v>
      </c>
      <c r="AN1101" s="119">
        <v>0</v>
      </c>
      <c r="AO1101" s="119">
        <v>1</v>
      </c>
      <c r="AP1101" s="119">
        <v>4</v>
      </c>
      <c r="AQ1101" s="119">
        <v>1</v>
      </c>
      <c r="AR1101" s="119">
        <v>0</v>
      </c>
      <c r="AS1101" s="119">
        <v>0</v>
      </c>
      <c r="AT1101" s="119">
        <v>0</v>
      </c>
      <c r="AU1101" s="119">
        <v>0</v>
      </c>
      <c r="AV1101" s="119">
        <v>0</v>
      </c>
      <c r="AW1101" s="119">
        <v>0</v>
      </c>
      <c r="AX1101" s="119">
        <v>0</v>
      </c>
      <c r="AY1101" s="119">
        <v>0</v>
      </c>
      <c r="AZ1101" s="119">
        <v>0</v>
      </c>
      <c r="BA1101" s="119">
        <v>0</v>
      </c>
      <c r="BB1101" s="119">
        <v>0</v>
      </c>
      <c r="BC1101" s="119">
        <v>0</v>
      </c>
      <c r="BD1101" s="119">
        <v>0</v>
      </c>
      <c r="BE1101" s="119">
        <v>0</v>
      </c>
      <c r="BF1101" s="119">
        <v>0</v>
      </c>
      <c r="BG1101" s="119">
        <v>0</v>
      </c>
      <c r="BH1101" s="119">
        <v>16.7</v>
      </c>
      <c r="BI1101" s="119" t="s">
        <v>55</v>
      </c>
      <c r="BJ1101" s="119" t="s">
        <v>55</v>
      </c>
      <c r="BK1101" s="119" t="s">
        <v>55</v>
      </c>
      <c r="BL1101" s="119">
        <v>0</v>
      </c>
      <c r="BM1101" s="119" t="s">
        <v>544</v>
      </c>
    </row>
    <row r="1102" spans="1:65" s="119" customFormat="1" ht="11.4" x14ac:dyDescent="0.2">
      <c r="A1102" s="119" t="s">
        <v>140</v>
      </c>
      <c r="B1102" s="119">
        <v>10</v>
      </c>
      <c r="C1102" s="119">
        <v>0</v>
      </c>
      <c r="D1102" s="119">
        <v>10</v>
      </c>
      <c r="E1102" s="119">
        <v>0</v>
      </c>
      <c r="F1102" s="119">
        <v>0</v>
      </c>
      <c r="G1102" s="119">
        <v>0</v>
      </c>
      <c r="H1102" s="119">
        <v>0</v>
      </c>
      <c r="I1102" s="119">
        <v>0</v>
      </c>
      <c r="J1102" s="119">
        <v>0</v>
      </c>
      <c r="K1102" s="119">
        <v>0</v>
      </c>
      <c r="L1102" s="119">
        <v>0</v>
      </c>
      <c r="M1102" s="119">
        <v>0</v>
      </c>
      <c r="N1102" s="119">
        <v>0</v>
      </c>
      <c r="O1102" s="119">
        <v>0</v>
      </c>
      <c r="P1102" s="119">
        <v>100</v>
      </c>
      <c r="Q1102" s="119">
        <v>0</v>
      </c>
      <c r="R1102" s="119">
        <v>0</v>
      </c>
      <c r="S1102" s="119">
        <v>0</v>
      </c>
      <c r="T1102" s="119">
        <v>0</v>
      </c>
      <c r="U1102" s="119">
        <v>0</v>
      </c>
      <c r="V1102" s="119">
        <v>0</v>
      </c>
      <c r="W1102" s="119">
        <v>0</v>
      </c>
      <c r="X1102" s="119">
        <v>0</v>
      </c>
      <c r="Y1102" s="119">
        <v>0</v>
      </c>
      <c r="Z1102" s="119">
        <v>0</v>
      </c>
      <c r="AA1102" s="119" t="s">
        <v>56</v>
      </c>
      <c r="AB1102" s="119" t="s">
        <v>192</v>
      </c>
      <c r="AC1102" s="119" t="s">
        <v>56</v>
      </c>
      <c r="AD1102" s="119" t="s">
        <v>56</v>
      </c>
      <c r="AE1102" s="119" t="s">
        <v>56</v>
      </c>
      <c r="AF1102" s="119" t="s">
        <v>56</v>
      </c>
      <c r="AG1102" s="119" t="s">
        <v>56</v>
      </c>
      <c r="AH1102" s="119" t="s">
        <v>56</v>
      </c>
      <c r="AI1102" s="119" t="s">
        <v>56</v>
      </c>
      <c r="AJ1102" s="119" t="s">
        <v>56</v>
      </c>
      <c r="AK1102" s="119" t="s">
        <v>56</v>
      </c>
      <c r="AL1102" s="119" t="s">
        <v>56</v>
      </c>
      <c r="AM1102" s="119">
        <v>0</v>
      </c>
      <c r="AN1102" s="119">
        <v>0</v>
      </c>
      <c r="AO1102" s="119">
        <v>3</v>
      </c>
      <c r="AP1102" s="119">
        <v>4</v>
      </c>
      <c r="AQ1102" s="119">
        <v>3</v>
      </c>
      <c r="AR1102" s="119">
        <v>0</v>
      </c>
      <c r="AS1102" s="119">
        <v>0</v>
      </c>
      <c r="AT1102" s="119">
        <v>0</v>
      </c>
      <c r="AU1102" s="119">
        <v>0</v>
      </c>
      <c r="AV1102" s="119">
        <v>0</v>
      </c>
      <c r="AW1102" s="119">
        <v>0</v>
      </c>
      <c r="AX1102" s="119">
        <v>0</v>
      </c>
      <c r="AY1102" s="119">
        <v>0</v>
      </c>
      <c r="AZ1102" s="119">
        <v>0</v>
      </c>
      <c r="BA1102" s="119">
        <v>0</v>
      </c>
      <c r="BB1102" s="119">
        <v>0</v>
      </c>
      <c r="BC1102" s="119">
        <v>0</v>
      </c>
      <c r="BD1102" s="119">
        <v>0</v>
      </c>
      <c r="BE1102" s="119">
        <v>0</v>
      </c>
      <c r="BF1102" s="119">
        <v>0</v>
      </c>
      <c r="BG1102" s="119">
        <v>0</v>
      </c>
      <c r="BH1102" s="119">
        <v>16.8</v>
      </c>
      <c r="BI1102" s="119" t="s">
        <v>55</v>
      </c>
      <c r="BJ1102" s="119" t="s">
        <v>55</v>
      </c>
      <c r="BK1102" s="119" t="s">
        <v>55</v>
      </c>
      <c r="BL1102" s="119">
        <v>0</v>
      </c>
      <c r="BM1102" s="119" t="s">
        <v>545</v>
      </c>
    </row>
    <row r="1103" spans="1:65" s="119" customFormat="1" ht="11.4" x14ac:dyDescent="0.2">
      <c r="A1103" s="119" t="s">
        <v>141</v>
      </c>
      <c r="B1103" s="119">
        <v>9</v>
      </c>
      <c r="C1103" s="119">
        <v>0</v>
      </c>
      <c r="D1103" s="119">
        <v>8</v>
      </c>
      <c r="E1103" s="119">
        <v>0</v>
      </c>
      <c r="F1103" s="119">
        <v>1</v>
      </c>
      <c r="G1103" s="119">
        <v>0</v>
      </c>
      <c r="H1103" s="119">
        <v>0</v>
      </c>
      <c r="I1103" s="119">
        <v>0</v>
      </c>
      <c r="J1103" s="119">
        <v>0</v>
      </c>
      <c r="K1103" s="119">
        <v>0</v>
      </c>
      <c r="L1103" s="119">
        <v>0</v>
      </c>
      <c r="M1103" s="119">
        <v>0</v>
      </c>
      <c r="N1103" s="119">
        <v>0</v>
      </c>
      <c r="O1103" s="119">
        <v>0</v>
      </c>
      <c r="P1103" s="119">
        <v>88.89</v>
      </c>
      <c r="Q1103" s="119">
        <v>0</v>
      </c>
      <c r="R1103" s="119">
        <v>11.11</v>
      </c>
      <c r="S1103" s="119">
        <v>0</v>
      </c>
      <c r="T1103" s="119">
        <v>0</v>
      </c>
      <c r="U1103" s="119">
        <v>0</v>
      </c>
      <c r="V1103" s="119">
        <v>0</v>
      </c>
      <c r="W1103" s="119">
        <v>0</v>
      </c>
      <c r="X1103" s="119">
        <v>0</v>
      </c>
      <c r="Y1103" s="119">
        <v>0</v>
      </c>
      <c r="Z1103" s="119">
        <v>0</v>
      </c>
      <c r="AA1103" s="119" t="s">
        <v>56</v>
      </c>
      <c r="AB1103" s="119" t="s">
        <v>527</v>
      </c>
      <c r="AC1103" s="119" t="s">
        <v>56</v>
      </c>
      <c r="AD1103" s="119" t="s">
        <v>530</v>
      </c>
      <c r="AE1103" s="119" t="s">
        <v>56</v>
      </c>
      <c r="AF1103" s="119" t="s">
        <v>56</v>
      </c>
      <c r="AG1103" s="119" t="s">
        <v>56</v>
      </c>
      <c r="AH1103" s="119" t="s">
        <v>56</v>
      </c>
      <c r="AI1103" s="119" t="s">
        <v>56</v>
      </c>
      <c r="AJ1103" s="119" t="s">
        <v>56</v>
      </c>
      <c r="AK1103" s="119" t="s">
        <v>56</v>
      </c>
      <c r="AL1103" s="119" t="s">
        <v>56</v>
      </c>
      <c r="AM1103" s="119">
        <v>0</v>
      </c>
      <c r="AN1103" s="119">
        <v>2</v>
      </c>
      <c r="AO1103" s="119">
        <v>3</v>
      </c>
      <c r="AP1103" s="119">
        <v>3</v>
      </c>
      <c r="AQ1103" s="119">
        <v>1</v>
      </c>
      <c r="AR1103" s="119">
        <v>0</v>
      </c>
      <c r="AS1103" s="119">
        <v>0</v>
      </c>
      <c r="AT1103" s="119">
        <v>0</v>
      </c>
      <c r="AU1103" s="119">
        <v>0</v>
      </c>
      <c r="AV1103" s="119">
        <v>0</v>
      </c>
      <c r="AW1103" s="119">
        <v>0</v>
      </c>
      <c r="AX1103" s="119">
        <v>0</v>
      </c>
      <c r="AY1103" s="119">
        <v>0</v>
      </c>
      <c r="AZ1103" s="119">
        <v>0</v>
      </c>
      <c r="BA1103" s="119">
        <v>0</v>
      </c>
      <c r="BB1103" s="119">
        <v>0</v>
      </c>
      <c r="BC1103" s="119">
        <v>0</v>
      </c>
      <c r="BD1103" s="119">
        <v>0</v>
      </c>
      <c r="BE1103" s="119">
        <v>0</v>
      </c>
      <c r="BF1103" s="119">
        <v>0</v>
      </c>
      <c r="BG1103" s="119">
        <v>0</v>
      </c>
      <c r="BH1103" s="119">
        <v>13.8</v>
      </c>
      <c r="BI1103" s="119" t="s">
        <v>55</v>
      </c>
      <c r="BJ1103" s="119" t="s">
        <v>55</v>
      </c>
      <c r="BK1103" s="119" t="s">
        <v>55</v>
      </c>
      <c r="BL1103" s="119">
        <v>0</v>
      </c>
      <c r="BM1103" s="119" t="s">
        <v>544</v>
      </c>
    </row>
    <row r="1104" spans="1:65" s="119" customFormat="1" ht="11.4" x14ac:dyDescent="0.2">
      <c r="A1104" s="119" t="s">
        <v>141</v>
      </c>
      <c r="B1104" s="119">
        <v>4</v>
      </c>
      <c r="C1104" s="119">
        <v>3</v>
      </c>
      <c r="D1104" s="119">
        <v>1</v>
      </c>
      <c r="E1104" s="119">
        <v>0</v>
      </c>
      <c r="F1104" s="119">
        <v>0</v>
      </c>
      <c r="G1104" s="119">
        <v>0</v>
      </c>
      <c r="H1104" s="119">
        <v>0</v>
      </c>
      <c r="I1104" s="119">
        <v>0</v>
      </c>
      <c r="J1104" s="119">
        <v>0</v>
      </c>
      <c r="K1104" s="119">
        <v>0</v>
      </c>
      <c r="L1104" s="119">
        <v>0</v>
      </c>
      <c r="M1104" s="119">
        <v>0</v>
      </c>
      <c r="N1104" s="119">
        <v>0</v>
      </c>
      <c r="O1104" s="119">
        <v>75</v>
      </c>
      <c r="P1104" s="119">
        <v>25</v>
      </c>
      <c r="Q1104" s="119">
        <v>0</v>
      </c>
      <c r="R1104" s="119">
        <v>0</v>
      </c>
      <c r="S1104" s="119">
        <v>0</v>
      </c>
      <c r="T1104" s="119">
        <v>0</v>
      </c>
      <c r="U1104" s="119">
        <v>0</v>
      </c>
      <c r="V1104" s="119">
        <v>0</v>
      </c>
      <c r="W1104" s="119">
        <v>0</v>
      </c>
      <c r="X1104" s="119">
        <v>0</v>
      </c>
      <c r="Y1104" s="119">
        <v>0</v>
      </c>
      <c r="Z1104" s="119">
        <v>0</v>
      </c>
      <c r="AA1104" s="119" t="s">
        <v>602</v>
      </c>
      <c r="AB1104" s="119" t="s">
        <v>504</v>
      </c>
      <c r="AC1104" s="119" t="s">
        <v>56</v>
      </c>
      <c r="AD1104" s="119" t="s">
        <v>56</v>
      </c>
      <c r="AE1104" s="119" t="s">
        <v>56</v>
      </c>
      <c r="AF1104" s="119" t="s">
        <v>56</v>
      </c>
      <c r="AG1104" s="119" t="s">
        <v>56</v>
      </c>
      <c r="AH1104" s="119" t="s">
        <v>56</v>
      </c>
      <c r="AI1104" s="119" t="s">
        <v>56</v>
      </c>
      <c r="AJ1104" s="119" t="s">
        <v>56</v>
      </c>
      <c r="AK1104" s="119" t="s">
        <v>56</v>
      </c>
      <c r="AL1104" s="119" t="s">
        <v>56</v>
      </c>
      <c r="AM1104" s="119">
        <v>0</v>
      </c>
      <c r="AN1104" s="119">
        <v>2</v>
      </c>
      <c r="AO1104" s="119">
        <v>1</v>
      </c>
      <c r="AP1104" s="119">
        <v>1</v>
      </c>
      <c r="AQ1104" s="119">
        <v>0</v>
      </c>
      <c r="AR1104" s="119">
        <v>0</v>
      </c>
      <c r="AS1104" s="119">
        <v>0</v>
      </c>
      <c r="AT1104" s="119">
        <v>0</v>
      </c>
      <c r="AU1104" s="119">
        <v>0</v>
      </c>
      <c r="AV1104" s="119">
        <v>0</v>
      </c>
      <c r="AW1104" s="119">
        <v>0</v>
      </c>
      <c r="AX1104" s="119">
        <v>0</v>
      </c>
      <c r="AY1104" s="119">
        <v>0</v>
      </c>
      <c r="AZ1104" s="119">
        <v>0</v>
      </c>
      <c r="BA1104" s="119">
        <v>0</v>
      </c>
      <c r="BB1104" s="119">
        <v>0</v>
      </c>
      <c r="BC1104" s="119">
        <v>0</v>
      </c>
      <c r="BD1104" s="119">
        <v>0</v>
      </c>
      <c r="BE1104" s="119">
        <v>0</v>
      </c>
      <c r="BF1104" s="119">
        <v>0</v>
      </c>
      <c r="BG1104" s="119">
        <v>0</v>
      </c>
      <c r="BH1104" s="119">
        <v>10.9</v>
      </c>
      <c r="BI1104" s="119" t="s">
        <v>55</v>
      </c>
      <c r="BJ1104" s="119" t="s">
        <v>55</v>
      </c>
      <c r="BK1104" s="119" t="s">
        <v>55</v>
      </c>
      <c r="BL1104" s="119">
        <v>0</v>
      </c>
      <c r="BM1104" s="119" t="s">
        <v>545</v>
      </c>
    </row>
    <row r="1105" spans="1:65" s="119" customFormat="1" ht="11.4" x14ac:dyDescent="0.2">
      <c r="A1105" s="119" t="s">
        <v>143</v>
      </c>
      <c r="B1105" s="119">
        <v>1</v>
      </c>
      <c r="C1105" s="119">
        <v>0</v>
      </c>
      <c r="D1105" s="119">
        <v>1</v>
      </c>
      <c r="E1105" s="119">
        <v>0</v>
      </c>
      <c r="F1105" s="119">
        <v>0</v>
      </c>
      <c r="G1105" s="119">
        <v>0</v>
      </c>
      <c r="H1105" s="119">
        <v>0</v>
      </c>
      <c r="I1105" s="119">
        <v>0</v>
      </c>
      <c r="J1105" s="119">
        <v>0</v>
      </c>
      <c r="K1105" s="119">
        <v>0</v>
      </c>
      <c r="L1105" s="119">
        <v>0</v>
      </c>
      <c r="M1105" s="119">
        <v>0</v>
      </c>
      <c r="N1105" s="119">
        <v>0</v>
      </c>
      <c r="O1105" s="119">
        <v>0</v>
      </c>
      <c r="P1105" s="119">
        <v>100</v>
      </c>
      <c r="Q1105" s="119">
        <v>0</v>
      </c>
      <c r="R1105" s="119">
        <v>0</v>
      </c>
      <c r="S1105" s="119">
        <v>0</v>
      </c>
      <c r="T1105" s="119">
        <v>0</v>
      </c>
      <c r="U1105" s="119">
        <v>0</v>
      </c>
      <c r="V1105" s="119">
        <v>0</v>
      </c>
      <c r="W1105" s="119">
        <v>0</v>
      </c>
      <c r="X1105" s="119">
        <v>0</v>
      </c>
      <c r="Y1105" s="119">
        <v>0</v>
      </c>
      <c r="Z1105" s="119">
        <v>0</v>
      </c>
      <c r="AA1105" s="119" t="s">
        <v>56</v>
      </c>
      <c r="AB1105" s="119" t="s">
        <v>553</v>
      </c>
      <c r="AC1105" s="119" t="s">
        <v>56</v>
      </c>
      <c r="AD1105" s="119" t="s">
        <v>56</v>
      </c>
      <c r="AE1105" s="119" t="s">
        <v>56</v>
      </c>
      <c r="AF1105" s="119" t="s">
        <v>56</v>
      </c>
      <c r="AG1105" s="119" t="s">
        <v>56</v>
      </c>
      <c r="AH1105" s="119" t="s">
        <v>56</v>
      </c>
      <c r="AI1105" s="119" t="s">
        <v>56</v>
      </c>
      <c r="AJ1105" s="119" t="s">
        <v>56</v>
      </c>
      <c r="AK1105" s="119" t="s">
        <v>56</v>
      </c>
      <c r="AL1105" s="119" t="s">
        <v>56</v>
      </c>
      <c r="AM1105" s="119">
        <v>0</v>
      </c>
      <c r="AN1105" s="119">
        <v>1</v>
      </c>
      <c r="AO1105" s="119">
        <v>0</v>
      </c>
      <c r="AP1105" s="119">
        <v>0</v>
      </c>
      <c r="AQ1105" s="119">
        <v>0</v>
      </c>
      <c r="AR1105" s="119">
        <v>0</v>
      </c>
      <c r="AS1105" s="119">
        <v>0</v>
      </c>
      <c r="AT1105" s="119">
        <v>0</v>
      </c>
      <c r="AU1105" s="119">
        <v>0</v>
      </c>
      <c r="AV1105" s="119">
        <v>0</v>
      </c>
      <c r="AW1105" s="119">
        <v>0</v>
      </c>
      <c r="AX1105" s="119">
        <v>0</v>
      </c>
      <c r="AY1105" s="119">
        <v>0</v>
      </c>
      <c r="AZ1105" s="119">
        <v>0</v>
      </c>
      <c r="BA1105" s="119">
        <v>0</v>
      </c>
      <c r="BB1105" s="119">
        <v>0</v>
      </c>
      <c r="BC1105" s="119">
        <v>0</v>
      </c>
      <c r="BD1105" s="119">
        <v>0</v>
      </c>
      <c r="BE1105" s="119">
        <v>0</v>
      </c>
      <c r="BF1105" s="119">
        <v>0</v>
      </c>
      <c r="BG1105" s="119">
        <v>0</v>
      </c>
      <c r="BH1105" s="119">
        <v>8.3000000000000007</v>
      </c>
      <c r="BI1105" s="119" t="s">
        <v>55</v>
      </c>
      <c r="BJ1105" s="119" t="s">
        <v>55</v>
      </c>
      <c r="BK1105" s="119" t="s">
        <v>55</v>
      </c>
      <c r="BL1105" s="119">
        <v>0</v>
      </c>
      <c r="BM1105" s="119" t="s">
        <v>544</v>
      </c>
    </row>
    <row r="1106" spans="1:65" s="119" customFormat="1" ht="11.4" x14ac:dyDescent="0.2">
      <c r="A1106" s="119" t="s">
        <v>143</v>
      </c>
      <c r="B1106" s="119">
        <v>4</v>
      </c>
      <c r="C1106" s="119">
        <v>0</v>
      </c>
      <c r="D1106" s="119">
        <v>4</v>
      </c>
      <c r="E1106" s="119">
        <v>0</v>
      </c>
      <c r="F1106" s="119">
        <v>0</v>
      </c>
      <c r="G1106" s="119">
        <v>0</v>
      </c>
      <c r="H1106" s="119">
        <v>0</v>
      </c>
      <c r="I1106" s="119">
        <v>0</v>
      </c>
      <c r="J1106" s="119">
        <v>0</v>
      </c>
      <c r="K1106" s="119">
        <v>0</v>
      </c>
      <c r="L1106" s="119">
        <v>0</v>
      </c>
      <c r="M1106" s="119">
        <v>0</v>
      </c>
      <c r="N1106" s="119">
        <v>0</v>
      </c>
      <c r="O1106" s="119">
        <v>0</v>
      </c>
      <c r="P1106" s="119">
        <v>100</v>
      </c>
      <c r="Q1106" s="119">
        <v>0</v>
      </c>
      <c r="R1106" s="119">
        <v>0</v>
      </c>
      <c r="S1106" s="119">
        <v>0</v>
      </c>
      <c r="T1106" s="119">
        <v>0</v>
      </c>
      <c r="U1106" s="119">
        <v>0</v>
      </c>
      <c r="V1106" s="119">
        <v>0</v>
      </c>
      <c r="W1106" s="119">
        <v>0</v>
      </c>
      <c r="X1106" s="119">
        <v>0</v>
      </c>
      <c r="Y1106" s="119">
        <v>0</v>
      </c>
      <c r="Z1106" s="119">
        <v>0</v>
      </c>
      <c r="AA1106" s="119" t="s">
        <v>56</v>
      </c>
      <c r="AB1106" s="119" t="s">
        <v>169</v>
      </c>
      <c r="AC1106" s="119" t="s">
        <v>56</v>
      </c>
      <c r="AD1106" s="119" t="s">
        <v>56</v>
      </c>
      <c r="AE1106" s="119" t="s">
        <v>56</v>
      </c>
      <c r="AF1106" s="119" t="s">
        <v>56</v>
      </c>
      <c r="AG1106" s="119" t="s">
        <v>56</v>
      </c>
      <c r="AH1106" s="119" t="s">
        <v>56</v>
      </c>
      <c r="AI1106" s="119" t="s">
        <v>56</v>
      </c>
      <c r="AJ1106" s="119" t="s">
        <v>56</v>
      </c>
      <c r="AK1106" s="119" t="s">
        <v>56</v>
      </c>
      <c r="AL1106" s="119" t="s">
        <v>56</v>
      </c>
      <c r="AM1106" s="119">
        <v>0</v>
      </c>
      <c r="AN1106" s="119">
        <v>1</v>
      </c>
      <c r="AO1106" s="119">
        <v>0</v>
      </c>
      <c r="AP1106" s="119">
        <v>0</v>
      </c>
      <c r="AQ1106" s="119">
        <v>1</v>
      </c>
      <c r="AR1106" s="119">
        <v>2</v>
      </c>
      <c r="AS1106" s="119">
        <v>0</v>
      </c>
      <c r="AT1106" s="119">
        <v>0</v>
      </c>
      <c r="AU1106" s="119">
        <v>0</v>
      </c>
      <c r="AV1106" s="119">
        <v>0</v>
      </c>
      <c r="AW1106" s="119">
        <v>0</v>
      </c>
      <c r="AX1106" s="119">
        <v>0</v>
      </c>
      <c r="AY1106" s="119">
        <v>0</v>
      </c>
      <c r="AZ1106" s="119">
        <v>0</v>
      </c>
      <c r="BA1106" s="119">
        <v>0</v>
      </c>
      <c r="BB1106" s="119">
        <v>0</v>
      </c>
      <c r="BC1106" s="119">
        <v>0</v>
      </c>
      <c r="BD1106" s="119">
        <v>0</v>
      </c>
      <c r="BE1106" s="119">
        <v>0</v>
      </c>
      <c r="BF1106" s="119">
        <v>0</v>
      </c>
      <c r="BG1106" s="119">
        <v>0</v>
      </c>
      <c r="BH1106" s="119">
        <v>22.2</v>
      </c>
      <c r="BI1106" s="119" t="s">
        <v>55</v>
      </c>
      <c r="BJ1106" s="119" t="s">
        <v>55</v>
      </c>
      <c r="BK1106" s="119" t="s">
        <v>55</v>
      </c>
      <c r="BL1106" s="119">
        <v>0</v>
      </c>
      <c r="BM1106" s="119" t="s">
        <v>545</v>
      </c>
    </row>
    <row r="1107" spans="1:65" s="119" customFormat="1" ht="11.4" x14ac:dyDescent="0.2">
      <c r="A1107" s="119" t="s">
        <v>144</v>
      </c>
      <c r="B1107" s="119">
        <v>3</v>
      </c>
      <c r="C1107" s="119">
        <v>0</v>
      </c>
      <c r="D1107" s="119">
        <v>3</v>
      </c>
      <c r="E1107" s="119">
        <v>0</v>
      </c>
      <c r="F1107" s="119">
        <v>0</v>
      </c>
      <c r="G1107" s="119">
        <v>0</v>
      </c>
      <c r="H1107" s="119">
        <v>0</v>
      </c>
      <c r="I1107" s="119">
        <v>0</v>
      </c>
      <c r="J1107" s="119">
        <v>0</v>
      </c>
      <c r="K1107" s="119">
        <v>0</v>
      </c>
      <c r="L1107" s="119">
        <v>0</v>
      </c>
      <c r="M1107" s="119">
        <v>0</v>
      </c>
      <c r="N1107" s="119">
        <v>0</v>
      </c>
      <c r="O1107" s="119">
        <v>0</v>
      </c>
      <c r="P1107" s="119">
        <v>100</v>
      </c>
      <c r="Q1107" s="119">
        <v>0</v>
      </c>
      <c r="R1107" s="119">
        <v>0</v>
      </c>
      <c r="S1107" s="119">
        <v>0</v>
      </c>
      <c r="T1107" s="119">
        <v>0</v>
      </c>
      <c r="U1107" s="119">
        <v>0</v>
      </c>
      <c r="V1107" s="119">
        <v>0</v>
      </c>
      <c r="W1107" s="119">
        <v>0</v>
      </c>
      <c r="X1107" s="119">
        <v>0</v>
      </c>
      <c r="Y1107" s="119">
        <v>0</v>
      </c>
      <c r="Z1107" s="119">
        <v>0</v>
      </c>
      <c r="AA1107" s="119" t="s">
        <v>56</v>
      </c>
      <c r="AB1107" s="119" t="s">
        <v>493</v>
      </c>
      <c r="AC1107" s="119" t="s">
        <v>56</v>
      </c>
      <c r="AD1107" s="119" t="s">
        <v>56</v>
      </c>
      <c r="AE1107" s="119" t="s">
        <v>56</v>
      </c>
      <c r="AF1107" s="119" t="s">
        <v>56</v>
      </c>
      <c r="AG1107" s="119" t="s">
        <v>56</v>
      </c>
      <c r="AH1107" s="119" t="s">
        <v>56</v>
      </c>
      <c r="AI1107" s="119" t="s">
        <v>56</v>
      </c>
      <c r="AJ1107" s="119" t="s">
        <v>56</v>
      </c>
      <c r="AK1107" s="119" t="s">
        <v>56</v>
      </c>
      <c r="AL1107" s="119" t="s">
        <v>56</v>
      </c>
      <c r="AM1107" s="119">
        <v>0</v>
      </c>
      <c r="AN1107" s="119">
        <v>0</v>
      </c>
      <c r="AO1107" s="119">
        <v>0</v>
      </c>
      <c r="AP1107" s="119">
        <v>3</v>
      </c>
      <c r="AQ1107" s="119">
        <v>0</v>
      </c>
      <c r="AR1107" s="119">
        <v>0</v>
      </c>
      <c r="AS1107" s="119">
        <v>0</v>
      </c>
      <c r="AT1107" s="119">
        <v>0</v>
      </c>
      <c r="AU1107" s="119">
        <v>0</v>
      </c>
      <c r="AV1107" s="119">
        <v>0</v>
      </c>
      <c r="AW1107" s="119">
        <v>0</v>
      </c>
      <c r="AX1107" s="119">
        <v>0</v>
      </c>
      <c r="AY1107" s="119">
        <v>0</v>
      </c>
      <c r="AZ1107" s="119">
        <v>0</v>
      </c>
      <c r="BA1107" s="119">
        <v>0</v>
      </c>
      <c r="BB1107" s="119">
        <v>0</v>
      </c>
      <c r="BC1107" s="119">
        <v>0</v>
      </c>
      <c r="BD1107" s="119">
        <v>0</v>
      </c>
      <c r="BE1107" s="119">
        <v>0</v>
      </c>
      <c r="BF1107" s="119">
        <v>0</v>
      </c>
      <c r="BG1107" s="119">
        <v>0</v>
      </c>
      <c r="BH1107" s="119">
        <v>16.7</v>
      </c>
      <c r="BI1107" s="119" t="s">
        <v>55</v>
      </c>
      <c r="BJ1107" s="119" t="s">
        <v>55</v>
      </c>
      <c r="BK1107" s="119" t="s">
        <v>55</v>
      </c>
      <c r="BL1107" s="119">
        <v>0</v>
      </c>
      <c r="BM1107" s="119" t="s">
        <v>544</v>
      </c>
    </row>
    <row r="1108" spans="1:65" s="119" customFormat="1" ht="11.4" x14ac:dyDescent="0.2">
      <c r="A1108" s="119" t="s">
        <v>144</v>
      </c>
      <c r="B1108" s="119">
        <v>3</v>
      </c>
      <c r="C1108" s="119">
        <v>1</v>
      </c>
      <c r="D1108" s="119">
        <v>1</v>
      </c>
      <c r="E1108" s="119">
        <v>0</v>
      </c>
      <c r="F1108" s="119">
        <v>1</v>
      </c>
      <c r="G1108" s="119">
        <v>0</v>
      </c>
      <c r="H1108" s="119">
        <v>0</v>
      </c>
      <c r="I1108" s="119">
        <v>0</v>
      </c>
      <c r="J1108" s="119">
        <v>0</v>
      </c>
      <c r="K1108" s="119">
        <v>0</v>
      </c>
      <c r="L1108" s="119">
        <v>0</v>
      </c>
      <c r="M1108" s="119">
        <v>0</v>
      </c>
      <c r="N1108" s="119">
        <v>0</v>
      </c>
      <c r="O1108" s="119">
        <v>33.33</v>
      </c>
      <c r="P1108" s="119">
        <v>33.33</v>
      </c>
      <c r="Q1108" s="119">
        <v>0</v>
      </c>
      <c r="R1108" s="119">
        <v>33.33</v>
      </c>
      <c r="S1108" s="119">
        <v>0</v>
      </c>
      <c r="T1108" s="119">
        <v>0</v>
      </c>
      <c r="U1108" s="119">
        <v>0</v>
      </c>
      <c r="V1108" s="119">
        <v>0</v>
      </c>
      <c r="W1108" s="119">
        <v>0</v>
      </c>
      <c r="X1108" s="119">
        <v>0</v>
      </c>
      <c r="Y1108" s="119">
        <v>0</v>
      </c>
      <c r="Z1108" s="119">
        <v>0</v>
      </c>
      <c r="AA1108" s="119" t="s">
        <v>535</v>
      </c>
      <c r="AB1108" s="119" t="s">
        <v>185</v>
      </c>
      <c r="AC1108" s="119" t="s">
        <v>56</v>
      </c>
      <c r="AD1108" s="119" t="s">
        <v>129</v>
      </c>
      <c r="AE1108" s="119" t="s">
        <v>56</v>
      </c>
      <c r="AF1108" s="119" t="s">
        <v>56</v>
      </c>
      <c r="AG1108" s="119" t="s">
        <v>56</v>
      </c>
      <c r="AH1108" s="119" t="s">
        <v>56</v>
      </c>
      <c r="AI1108" s="119" t="s">
        <v>56</v>
      </c>
      <c r="AJ1108" s="119" t="s">
        <v>56</v>
      </c>
      <c r="AK1108" s="119" t="s">
        <v>56</v>
      </c>
      <c r="AL1108" s="119" t="s">
        <v>56</v>
      </c>
      <c r="AM1108" s="119">
        <v>0</v>
      </c>
      <c r="AN1108" s="119">
        <v>0</v>
      </c>
      <c r="AO1108" s="119">
        <v>1</v>
      </c>
      <c r="AP1108" s="119">
        <v>2</v>
      </c>
      <c r="AQ1108" s="119">
        <v>0</v>
      </c>
      <c r="AR1108" s="119">
        <v>0</v>
      </c>
      <c r="AS1108" s="119">
        <v>0</v>
      </c>
      <c r="AT1108" s="119">
        <v>0</v>
      </c>
      <c r="AU1108" s="119">
        <v>0</v>
      </c>
      <c r="AV1108" s="119">
        <v>0</v>
      </c>
      <c r="AW1108" s="119">
        <v>0</v>
      </c>
      <c r="AX1108" s="119">
        <v>0</v>
      </c>
      <c r="AY1108" s="119">
        <v>0</v>
      </c>
      <c r="AZ1108" s="119">
        <v>0</v>
      </c>
      <c r="BA1108" s="119">
        <v>0</v>
      </c>
      <c r="BB1108" s="119">
        <v>0</v>
      </c>
      <c r="BC1108" s="119">
        <v>0</v>
      </c>
      <c r="BD1108" s="119">
        <v>0</v>
      </c>
      <c r="BE1108" s="119">
        <v>0</v>
      </c>
      <c r="BF1108" s="119">
        <v>0</v>
      </c>
      <c r="BG1108" s="119">
        <v>0</v>
      </c>
      <c r="BH1108" s="119">
        <v>16.399999999999999</v>
      </c>
      <c r="BI1108" s="119" t="s">
        <v>55</v>
      </c>
      <c r="BJ1108" s="119" t="s">
        <v>55</v>
      </c>
      <c r="BK1108" s="119" t="s">
        <v>55</v>
      </c>
      <c r="BL1108" s="119">
        <v>0</v>
      </c>
      <c r="BM1108" s="119" t="s">
        <v>545</v>
      </c>
    </row>
    <row r="1109" spans="1:65" s="119" customFormat="1" ht="11.4" x14ac:dyDescent="0.2">
      <c r="A1109" s="119" t="s">
        <v>145</v>
      </c>
      <c r="B1109" s="119">
        <v>4</v>
      </c>
      <c r="C1109" s="119">
        <v>0</v>
      </c>
      <c r="D1109" s="119">
        <v>4</v>
      </c>
      <c r="E1109" s="119">
        <v>0</v>
      </c>
      <c r="F1109" s="119">
        <v>0</v>
      </c>
      <c r="G1109" s="119">
        <v>0</v>
      </c>
      <c r="H1109" s="119">
        <v>0</v>
      </c>
      <c r="I1109" s="119">
        <v>0</v>
      </c>
      <c r="J1109" s="119">
        <v>0</v>
      </c>
      <c r="K1109" s="119">
        <v>0</v>
      </c>
      <c r="L1109" s="119">
        <v>0</v>
      </c>
      <c r="M1109" s="119">
        <v>0</v>
      </c>
      <c r="N1109" s="119">
        <v>0</v>
      </c>
      <c r="O1109" s="119">
        <v>0</v>
      </c>
      <c r="P1109" s="119">
        <v>100</v>
      </c>
      <c r="Q1109" s="119">
        <v>0</v>
      </c>
      <c r="R1109" s="119">
        <v>0</v>
      </c>
      <c r="S1109" s="119">
        <v>0</v>
      </c>
      <c r="T1109" s="119">
        <v>0</v>
      </c>
      <c r="U1109" s="119">
        <v>0</v>
      </c>
      <c r="V1109" s="119">
        <v>0</v>
      </c>
      <c r="W1109" s="119">
        <v>0</v>
      </c>
      <c r="X1109" s="119">
        <v>0</v>
      </c>
      <c r="Y1109" s="119">
        <v>0</v>
      </c>
      <c r="Z1109" s="119">
        <v>0</v>
      </c>
      <c r="AA1109" s="119" t="s">
        <v>56</v>
      </c>
      <c r="AB1109" s="119" t="s">
        <v>509</v>
      </c>
      <c r="AC1109" s="119" t="s">
        <v>56</v>
      </c>
      <c r="AD1109" s="119" t="s">
        <v>56</v>
      </c>
      <c r="AE1109" s="119" t="s">
        <v>56</v>
      </c>
      <c r="AF1109" s="119" t="s">
        <v>56</v>
      </c>
      <c r="AG1109" s="119" t="s">
        <v>56</v>
      </c>
      <c r="AH1109" s="119" t="s">
        <v>56</v>
      </c>
      <c r="AI1109" s="119" t="s">
        <v>56</v>
      </c>
      <c r="AJ1109" s="119" t="s">
        <v>56</v>
      </c>
      <c r="AK1109" s="119" t="s">
        <v>56</v>
      </c>
      <c r="AL1109" s="119" t="s">
        <v>56</v>
      </c>
      <c r="AM1109" s="119">
        <v>0</v>
      </c>
      <c r="AN1109" s="119">
        <v>0</v>
      </c>
      <c r="AO1109" s="119">
        <v>1</v>
      </c>
      <c r="AP1109" s="119">
        <v>2</v>
      </c>
      <c r="AQ1109" s="119">
        <v>1</v>
      </c>
      <c r="AR1109" s="119">
        <v>0</v>
      </c>
      <c r="AS1109" s="119">
        <v>0</v>
      </c>
      <c r="AT1109" s="119">
        <v>0</v>
      </c>
      <c r="AU1109" s="119">
        <v>0</v>
      </c>
      <c r="AV1109" s="119">
        <v>0</v>
      </c>
      <c r="AW1109" s="119">
        <v>0</v>
      </c>
      <c r="AX1109" s="119">
        <v>0</v>
      </c>
      <c r="AY1109" s="119">
        <v>0</v>
      </c>
      <c r="AZ1109" s="119">
        <v>0</v>
      </c>
      <c r="BA1109" s="119">
        <v>0</v>
      </c>
      <c r="BB1109" s="119">
        <v>0</v>
      </c>
      <c r="BC1109" s="119">
        <v>0</v>
      </c>
      <c r="BD1109" s="119">
        <v>0</v>
      </c>
      <c r="BE1109" s="119">
        <v>0</v>
      </c>
      <c r="BF1109" s="119">
        <v>0</v>
      </c>
      <c r="BG1109" s="119">
        <v>0</v>
      </c>
      <c r="BH1109" s="119">
        <v>19.100000000000001</v>
      </c>
      <c r="BI1109" s="119" t="s">
        <v>55</v>
      </c>
      <c r="BJ1109" s="119" t="s">
        <v>55</v>
      </c>
      <c r="BK1109" s="119" t="s">
        <v>55</v>
      </c>
      <c r="BL1109" s="119">
        <v>0</v>
      </c>
      <c r="BM1109" s="119" t="s">
        <v>544</v>
      </c>
    </row>
    <row r="1110" spans="1:65" s="119" customFormat="1" ht="11.4" x14ac:dyDescent="0.2">
      <c r="A1110" s="119" t="s">
        <v>145</v>
      </c>
      <c r="B1110" s="119">
        <v>5</v>
      </c>
      <c r="C1110" s="119">
        <v>1</v>
      </c>
      <c r="D1110" s="119">
        <v>4</v>
      </c>
      <c r="E1110" s="119">
        <v>0</v>
      </c>
      <c r="F1110" s="119">
        <v>0</v>
      </c>
      <c r="G1110" s="119">
        <v>0</v>
      </c>
      <c r="H1110" s="119">
        <v>0</v>
      </c>
      <c r="I1110" s="119">
        <v>0</v>
      </c>
      <c r="J1110" s="119">
        <v>0</v>
      </c>
      <c r="K1110" s="119">
        <v>0</v>
      </c>
      <c r="L1110" s="119">
        <v>0</v>
      </c>
      <c r="M1110" s="119">
        <v>0</v>
      </c>
      <c r="N1110" s="119">
        <v>0</v>
      </c>
      <c r="O1110" s="119">
        <v>20</v>
      </c>
      <c r="P1110" s="119">
        <v>80</v>
      </c>
      <c r="Q1110" s="119">
        <v>0</v>
      </c>
      <c r="R1110" s="119">
        <v>0</v>
      </c>
      <c r="S1110" s="119">
        <v>0</v>
      </c>
      <c r="T1110" s="119">
        <v>0</v>
      </c>
      <c r="U1110" s="119">
        <v>0</v>
      </c>
      <c r="V1110" s="119">
        <v>0</v>
      </c>
      <c r="W1110" s="119">
        <v>0</v>
      </c>
      <c r="X1110" s="119">
        <v>0</v>
      </c>
      <c r="Y1110" s="119">
        <v>0</v>
      </c>
      <c r="Z1110" s="119">
        <v>0</v>
      </c>
      <c r="AA1110" s="119" t="s">
        <v>575</v>
      </c>
      <c r="AB1110" s="119" t="s">
        <v>249</v>
      </c>
      <c r="AC1110" s="119" t="s">
        <v>56</v>
      </c>
      <c r="AD1110" s="119" t="s">
        <v>56</v>
      </c>
      <c r="AE1110" s="119" t="s">
        <v>56</v>
      </c>
      <c r="AF1110" s="119" t="s">
        <v>56</v>
      </c>
      <c r="AG1110" s="119" t="s">
        <v>56</v>
      </c>
      <c r="AH1110" s="119" t="s">
        <v>56</v>
      </c>
      <c r="AI1110" s="119" t="s">
        <v>56</v>
      </c>
      <c r="AJ1110" s="119" t="s">
        <v>56</v>
      </c>
      <c r="AK1110" s="119" t="s">
        <v>56</v>
      </c>
      <c r="AL1110" s="119" t="s">
        <v>56</v>
      </c>
      <c r="AM1110" s="119">
        <v>0</v>
      </c>
      <c r="AN1110" s="119">
        <v>2</v>
      </c>
      <c r="AO1110" s="119">
        <v>2</v>
      </c>
      <c r="AP1110" s="119">
        <v>0</v>
      </c>
      <c r="AQ1110" s="119">
        <v>1</v>
      </c>
      <c r="AR1110" s="119">
        <v>0</v>
      </c>
      <c r="AS1110" s="119">
        <v>0</v>
      </c>
      <c r="AT1110" s="119">
        <v>0</v>
      </c>
      <c r="AU1110" s="119">
        <v>0</v>
      </c>
      <c r="AV1110" s="119">
        <v>0</v>
      </c>
      <c r="AW1110" s="119">
        <v>0</v>
      </c>
      <c r="AX1110" s="119">
        <v>0</v>
      </c>
      <c r="AY1110" s="119">
        <v>0</v>
      </c>
      <c r="AZ1110" s="119">
        <v>0</v>
      </c>
      <c r="BA1110" s="119">
        <v>0</v>
      </c>
      <c r="BB1110" s="119">
        <v>0</v>
      </c>
      <c r="BC1110" s="119">
        <v>0</v>
      </c>
      <c r="BD1110" s="119">
        <v>0</v>
      </c>
      <c r="BE1110" s="119">
        <v>0</v>
      </c>
      <c r="BF1110" s="119">
        <v>0</v>
      </c>
      <c r="BG1110" s="119">
        <v>0</v>
      </c>
      <c r="BH1110" s="119">
        <v>12.5</v>
      </c>
      <c r="BI1110" s="119" t="s">
        <v>55</v>
      </c>
      <c r="BJ1110" s="119" t="s">
        <v>55</v>
      </c>
      <c r="BK1110" s="119" t="s">
        <v>55</v>
      </c>
      <c r="BL1110" s="119">
        <v>0</v>
      </c>
      <c r="BM1110" s="119" t="s">
        <v>545</v>
      </c>
    </row>
    <row r="1111" spans="1:65" s="119" customFormat="1" ht="11.4" x14ac:dyDescent="0.2">
      <c r="A1111" s="119" t="s">
        <v>146</v>
      </c>
      <c r="B1111" s="119">
        <v>9</v>
      </c>
      <c r="C1111" s="119">
        <v>2</v>
      </c>
      <c r="D1111" s="119">
        <v>7</v>
      </c>
      <c r="E1111" s="119">
        <v>0</v>
      </c>
      <c r="F1111" s="119">
        <v>0</v>
      </c>
      <c r="G1111" s="119">
        <v>0</v>
      </c>
      <c r="H1111" s="119">
        <v>0</v>
      </c>
      <c r="I1111" s="119">
        <v>0</v>
      </c>
      <c r="J1111" s="119">
        <v>0</v>
      </c>
      <c r="K1111" s="119">
        <v>0</v>
      </c>
      <c r="L1111" s="119">
        <v>0</v>
      </c>
      <c r="M1111" s="119">
        <v>0</v>
      </c>
      <c r="N1111" s="119">
        <v>0</v>
      </c>
      <c r="O1111" s="119">
        <v>22.22</v>
      </c>
      <c r="P1111" s="119">
        <v>77.78</v>
      </c>
      <c r="Q1111" s="119">
        <v>0</v>
      </c>
      <c r="R1111" s="119">
        <v>0</v>
      </c>
      <c r="S1111" s="119">
        <v>0</v>
      </c>
      <c r="T1111" s="119">
        <v>0</v>
      </c>
      <c r="U1111" s="119">
        <v>0</v>
      </c>
      <c r="V1111" s="119">
        <v>0</v>
      </c>
      <c r="W1111" s="119">
        <v>0</v>
      </c>
      <c r="X1111" s="119">
        <v>0</v>
      </c>
      <c r="Y1111" s="119">
        <v>0</v>
      </c>
      <c r="Z1111" s="119">
        <v>0</v>
      </c>
      <c r="AA1111" s="119" t="s">
        <v>249</v>
      </c>
      <c r="AB1111" s="119" t="s">
        <v>504</v>
      </c>
      <c r="AC1111" s="119" t="s">
        <v>56</v>
      </c>
      <c r="AD1111" s="119" t="s">
        <v>56</v>
      </c>
      <c r="AE1111" s="119" t="s">
        <v>56</v>
      </c>
      <c r="AF1111" s="119" t="s">
        <v>56</v>
      </c>
      <c r="AG1111" s="119" t="s">
        <v>56</v>
      </c>
      <c r="AH1111" s="119" t="s">
        <v>56</v>
      </c>
      <c r="AI1111" s="119" t="s">
        <v>56</v>
      </c>
      <c r="AJ1111" s="119" t="s">
        <v>56</v>
      </c>
      <c r="AK1111" s="119" t="s">
        <v>56</v>
      </c>
      <c r="AL1111" s="119" t="s">
        <v>56</v>
      </c>
      <c r="AM1111" s="119">
        <v>0</v>
      </c>
      <c r="AN1111" s="119">
        <v>0</v>
      </c>
      <c r="AO1111" s="119">
        <v>2</v>
      </c>
      <c r="AP1111" s="119">
        <v>5</v>
      </c>
      <c r="AQ1111" s="119">
        <v>2</v>
      </c>
      <c r="AR1111" s="119">
        <v>0</v>
      </c>
      <c r="AS1111" s="119">
        <v>0</v>
      </c>
      <c r="AT1111" s="119">
        <v>0</v>
      </c>
      <c r="AU1111" s="119">
        <v>0</v>
      </c>
      <c r="AV1111" s="119">
        <v>0</v>
      </c>
      <c r="AW1111" s="119">
        <v>0</v>
      </c>
      <c r="AX1111" s="119">
        <v>0</v>
      </c>
      <c r="AY1111" s="119">
        <v>0</v>
      </c>
      <c r="AZ1111" s="119">
        <v>0</v>
      </c>
      <c r="BA1111" s="119">
        <v>0</v>
      </c>
      <c r="BB1111" s="119">
        <v>0</v>
      </c>
      <c r="BC1111" s="119">
        <v>0</v>
      </c>
      <c r="BD1111" s="119">
        <v>0</v>
      </c>
      <c r="BE1111" s="119">
        <v>0</v>
      </c>
      <c r="BF1111" s="119">
        <v>0</v>
      </c>
      <c r="BG1111" s="119">
        <v>0</v>
      </c>
      <c r="BH1111" s="119">
        <v>17.2</v>
      </c>
      <c r="BI1111" s="119" t="s">
        <v>55</v>
      </c>
      <c r="BJ1111" s="119" t="s">
        <v>55</v>
      </c>
      <c r="BK1111" s="119" t="s">
        <v>55</v>
      </c>
      <c r="BL1111" s="119">
        <v>0</v>
      </c>
      <c r="BM1111" s="119" t="s">
        <v>544</v>
      </c>
    </row>
    <row r="1112" spans="1:65" s="119" customFormat="1" ht="11.4" x14ac:dyDescent="0.2">
      <c r="A1112" s="119" t="s">
        <v>146</v>
      </c>
      <c r="B1112" s="119">
        <v>5</v>
      </c>
      <c r="C1112" s="119">
        <v>0</v>
      </c>
      <c r="D1112" s="119">
        <v>4</v>
      </c>
      <c r="E1112" s="119">
        <v>1</v>
      </c>
      <c r="F1112" s="119">
        <v>0</v>
      </c>
      <c r="G1112" s="119">
        <v>0</v>
      </c>
      <c r="H1112" s="119">
        <v>0</v>
      </c>
      <c r="I1112" s="119">
        <v>0</v>
      </c>
      <c r="J1112" s="119">
        <v>0</v>
      </c>
      <c r="K1112" s="119">
        <v>0</v>
      </c>
      <c r="L1112" s="119">
        <v>0</v>
      </c>
      <c r="M1112" s="119">
        <v>0</v>
      </c>
      <c r="N1112" s="119">
        <v>0</v>
      </c>
      <c r="O1112" s="119">
        <v>0</v>
      </c>
      <c r="P1112" s="119">
        <v>80</v>
      </c>
      <c r="Q1112" s="119">
        <v>20</v>
      </c>
      <c r="R1112" s="119">
        <v>0</v>
      </c>
      <c r="S1112" s="119">
        <v>0</v>
      </c>
      <c r="T1112" s="119">
        <v>0</v>
      </c>
      <c r="U1112" s="119">
        <v>0</v>
      </c>
      <c r="V1112" s="119">
        <v>0</v>
      </c>
      <c r="W1112" s="119">
        <v>0</v>
      </c>
      <c r="X1112" s="119">
        <v>0</v>
      </c>
      <c r="Y1112" s="119">
        <v>0</v>
      </c>
      <c r="Z1112" s="119">
        <v>0</v>
      </c>
      <c r="AA1112" s="119" t="s">
        <v>56</v>
      </c>
      <c r="AB1112" s="119" t="s">
        <v>192</v>
      </c>
      <c r="AC1112" s="119" t="s">
        <v>525</v>
      </c>
      <c r="AD1112" s="119" t="s">
        <v>56</v>
      </c>
      <c r="AE1112" s="119" t="s">
        <v>56</v>
      </c>
      <c r="AF1112" s="119" t="s">
        <v>56</v>
      </c>
      <c r="AG1112" s="119" t="s">
        <v>56</v>
      </c>
      <c r="AH1112" s="119" t="s">
        <v>56</v>
      </c>
      <c r="AI1112" s="119" t="s">
        <v>56</v>
      </c>
      <c r="AJ1112" s="119" t="s">
        <v>56</v>
      </c>
      <c r="AK1112" s="119" t="s">
        <v>56</v>
      </c>
      <c r="AL1112" s="119" t="s">
        <v>56</v>
      </c>
      <c r="AM1112" s="119">
        <v>0</v>
      </c>
      <c r="AN1112" s="119">
        <v>1</v>
      </c>
      <c r="AO1112" s="119">
        <v>1</v>
      </c>
      <c r="AP1112" s="119">
        <v>1</v>
      </c>
      <c r="AQ1112" s="119">
        <v>2</v>
      </c>
      <c r="AR1112" s="119">
        <v>0</v>
      </c>
      <c r="AS1112" s="119">
        <v>0</v>
      </c>
      <c r="AT1112" s="119">
        <v>0</v>
      </c>
      <c r="AU1112" s="119">
        <v>0</v>
      </c>
      <c r="AV1112" s="119">
        <v>0</v>
      </c>
      <c r="AW1112" s="119">
        <v>0</v>
      </c>
      <c r="AX1112" s="119">
        <v>0</v>
      </c>
      <c r="AY1112" s="119">
        <v>0</v>
      </c>
      <c r="AZ1112" s="119">
        <v>0</v>
      </c>
      <c r="BA1112" s="119">
        <v>0</v>
      </c>
      <c r="BB1112" s="119">
        <v>0</v>
      </c>
      <c r="BC1112" s="119">
        <v>0</v>
      </c>
      <c r="BD1112" s="119">
        <v>0</v>
      </c>
      <c r="BE1112" s="119">
        <v>0</v>
      </c>
      <c r="BF1112" s="119">
        <v>0</v>
      </c>
      <c r="BG1112" s="119">
        <v>0</v>
      </c>
      <c r="BH1112" s="119">
        <v>16.5</v>
      </c>
      <c r="BI1112" s="119" t="s">
        <v>55</v>
      </c>
      <c r="BJ1112" s="119" t="s">
        <v>55</v>
      </c>
      <c r="BK1112" s="119" t="s">
        <v>55</v>
      </c>
      <c r="BL1112" s="119">
        <v>0</v>
      </c>
      <c r="BM1112" s="119" t="s">
        <v>545</v>
      </c>
    </row>
    <row r="1113" spans="1:65" s="119" customFormat="1" ht="11.4" x14ac:dyDescent="0.2">
      <c r="A1113" s="119" t="s">
        <v>147</v>
      </c>
      <c r="B1113" s="119">
        <v>6</v>
      </c>
      <c r="C1113" s="119">
        <v>0</v>
      </c>
      <c r="D1113" s="119">
        <v>6</v>
      </c>
      <c r="E1113" s="119">
        <v>0</v>
      </c>
      <c r="F1113" s="119">
        <v>0</v>
      </c>
      <c r="G1113" s="119">
        <v>0</v>
      </c>
      <c r="H1113" s="119">
        <v>0</v>
      </c>
      <c r="I1113" s="119">
        <v>0</v>
      </c>
      <c r="J1113" s="119">
        <v>0</v>
      </c>
      <c r="K1113" s="119">
        <v>0</v>
      </c>
      <c r="L1113" s="119">
        <v>0</v>
      </c>
      <c r="M1113" s="119">
        <v>0</v>
      </c>
      <c r="N1113" s="119">
        <v>0</v>
      </c>
      <c r="O1113" s="119">
        <v>0</v>
      </c>
      <c r="P1113" s="119">
        <v>100</v>
      </c>
      <c r="Q1113" s="119">
        <v>0</v>
      </c>
      <c r="R1113" s="119">
        <v>0</v>
      </c>
      <c r="S1113" s="119">
        <v>0</v>
      </c>
      <c r="T1113" s="119">
        <v>0</v>
      </c>
      <c r="U1113" s="119">
        <v>0</v>
      </c>
      <c r="V1113" s="119">
        <v>0</v>
      </c>
      <c r="W1113" s="119">
        <v>0</v>
      </c>
      <c r="X1113" s="119">
        <v>0</v>
      </c>
      <c r="Y1113" s="119">
        <v>0</v>
      </c>
      <c r="Z1113" s="119">
        <v>0</v>
      </c>
      <c r="AA1113" s="119" t="s">
        <v>56</v>
      </c>
      <c r="AB1113" s="119" t="s">
        <v>119</v>
      </c>
      <c r="AC1113" s="119" t="s">
        <v>56</v>
      </c>
      <c r="AD1113" s="119" t="s">
        <v>56</v>
      </c>
      <c r="AE1113" s="119" t="s">
        <v>56</v>
      </c>
      <c r="AF1113" s="119" t="s">
        <v>56</v>
      </c>
      <c r="AG1113" s="119" t="s">
        <v>56</v>
      </c>
      <c r="AH1113" s="119" t="s">
        <v>56</v>
      </c>
      <c r="AI1113" s="119" t="s">
        <v>56</v>
      </c>
      <c r="AJ1113" s="119" t="s">
        <v>56</v>
      </c>
      <c r="AK1113" s="119" t="s">
        <v>56</v>
      </c>
      <c r="AL1113" s="119" t="s">
        <v>56</v>
      </c>
      <c r="AM1113" s="119">
        <v>0</v>
      </c>
      <c r="AN1113" s="119">
        <v>0</v>
      </c>
      <c r="AO1113" s="119">
        <v>1</v>
      </c>
      <c r="AP1113" s="119">
        <v>3</v>
      </c>
      <c r="AQ1113" s="119">
        <v>2</v>
      </c>
      <c r="AR1113" s="119">
        <v>0</v>
      </c>
      <c r="AS1113" s="119">
        <v>0</v>
      </c>
      <c r="AT1113" s="119">
        <v>0</v>
      </c>
      <c r="AU1113" s="119">
        <v>0</v>
      </c>
      <c r="AV1113" s="119">
        <v>0</v>
      </c>
      <c r="AW1113" s="119">
        <v>0</v>
      </c>
      <c r="AX1113" s="119">
        <v>0</v>
      </c>
      <c r="AY1113" s="119">
        <v>0</v>
      </c>
      <c r="AZ1113" s="119">
        <v>0</v>
      </c>
      <c r="BA1113" s="119">
        <v>0</v>
      </c>
      <c r="BB1113" s="119">
        <v>0</v>
      </c>
      <c r="BC1113" s="119">
        <v>0</v>
      </c>
      <c r="BD1113" s="119">
        <v>0</v>
      </c>
      <c r="BE1113" s="119">
        <v>0</v>
      </c>
      <c r="BF1113" s="119">
        <v>0</v>
      </c>
      <c r="BG1113" s="119">
        <v>0</v>
      </c>
      <c r="BH1113" s="119">
        <v>18.8</v>
      </c>
      <c r="BI1113" s="119" t="s">
        <v>55</v>
      </c>
      <c r="BJ1113" s="119" t="s">
        <v>55</v>
      </c>
      <c r="BK1113" s="119" t="s">
        <v>55</v>
      </c>
      <c r="BL1113" s="119">
        <v>0</v>
      </c>
      <c r="BM1113" s="119" t="s">
        <v>544</v>
      </c>
    </row>
    <row r="1114" spans="1:65" s="119" customFormat="1" ht="11.4" x14ac:dyDescent="0.2">
      <c r="A1114" s="119" t="s">
        <v>147</v>
      </c>
      <c r="B1114" s="119">
        <v>3</v>
      </c>
      <c r="C1114" s="119">
        <v>0</v>
      </c>
      <c r="D1114" s="119">
        <v>3</v>
      </c>
      <c r="E1114" s="119">
        <v>0</v>
      </c>
      <c r="F1114" s="119">
        <v>0</v>
      </c>
      <c r="G1114" s="119">
        <v>0</v>
      </c>
      <c r="H1114" s="119">
        <v>0</v>
      </c>
      <c r="I1114" s="119">
        <v>0</v>
      </c>
      <c r="J1114" s="119">
        <v>0</v>
      </c>
      <c r="K1114" s="119">
        <v>0</v>
      </c>
      <c r="L1114" s="119">
        <v>0</v>
      </c>
      <c r="M1114" s="119">
        <v>0</v>
      </c>
      <c r="N1114" s="119">
        <v>0</v>
      </c>
      <c r="O1114" s="119">
        <v>0</v>
      </c>
      <c r="P1114" s="119">
        <v>100</v>
      </c>
      <c r="Q1114" s="119">
        <v>0</v>
      </c>
      <c r="R1114" s="119">
        <v>0</v>
      </c>
      <c r="S1114" s="119">
        <v>0</v>
      </c>
      <c r="T1114" s="119">
        <v>0</v>
      </c>
      <c r="U1114" s="119">
        <v>0</v>
      </c>
      <c r="V1114" s="119">
        <v>0</v>
      </c>
      <c r="W1114" s="119">
        <v>0</v>
      </c>
      <c r="X1114" s="119">
        <v>0</v>
      </c>
      <c r="Y1114" s="119">
        <v>0</v>
      </c>
      <c r="Z1114" s="119">
        <v>0</v>
      </c>
      <c r="AA1114" s="119" t="s">
        <v>56</v>
      </c>
      <c r="AB1114" s="119" t="s">
        <v>513</v>
      </c>
      <c r="AC1114" s="119" t="s">
        <v>56</v>
      </c>
      <c r="AD1114" s="119" t="s">
        <v>56</v>
      </c>
      <c r="AE1114" s="119" t="s">
        <v>56</v>
      </c>
      <c r="AF1114" s="119" t="s">
        <v>56</v>
      </c>
      <c r="AG1114" s="119" t="s">
        <v>56</v>
      </c>
      <c r="AH1114" s="119" t="s">
        <v>56</v>
      </c>
      <c r="AI1114" s="119" t="s">
        <v>56</v>
      </c>
      <c r="AJ1114" s="119" t="s">
        <v>56</v>
      </c>
      <c r="AK1114" s="119" t="s">
        <v>56</v>
      </c>
      <c r="AL1114" s="119" t="s">
        <v>56</v>
      </c>
      <c r="AM1114" s="119">
        <v>0</v>
      </c>
      <c r="AN1114" s="119">
        <v>1</v>
      </c>
      <c r="AO1114" s="119">
        <v>1</v>
      </c>
      <c r="AP1114" s="119">
        <v>0</v>
      </c>
      <c r="AQ1114" s="119">
        <v>1</v>
      </c>
      <c r="AR1114" s="119">
        <v>0</v>
      </c>
      <c r="AS1114" s="119">
        <v>0</v>
      </c>
      <c r="AT1114" s="119">
        <v>0</v>
      </c>
      <c r="AU1114" s="119">
        <v>0</v>
      </c>
      <c r="AV1114" s="119">
        <v>0</v>
      </c>
      <c r="AW1114" s="119">
        <v>0</v>
      </c>
      <c r="AX1114" s="119">
        <v>0</v>
      </c>
      <c r="AY1114" s="119">
        <v>0</v>
      </c>
      <c r="AZ1114" s="119">
        <v>0</v>
      </c>
      <c r="BA1114" s="119">
        <v>0</v>
      </c>
      <c r="BB1114" s="119">
        <v>0</v>
      </c>
      <c r="BC1114" s="119">
        <v>0</v>
      </c>
      <c r="BD1114" s="119">
        <v>0</v>
      </c>
      <c r="BE1114" s="119">
        <v>0</v>
      </c>
      <c r="BF1114" s="119">
        <v>0</v>
      </c>
      <c r="BG1114" s="119">
        <v>0</v>
      </c>
      <c r="BH1114" s="119">
        <v>14.4</v>
      </c>
      <c r="BI1114" s="119" t="s">
        <v>55</v>
      </c>
      <c r="BJ1114" s="119" t="s">
        <v>55</v>
      </c>
      <c r="BK1114" s="119" t="s">
        <v>55</v>
      </c>
      <c r="BL1114" s="119">
        <v>0</v>
      </c>
      <c r="BM1114" s="119" t="s">
        <v>545</v>
      </c>
    </row>
    <row r="1115" spans="1:65" s="119" customFormat="1" ht="11.4" x14ac:dyDescent="0.2">
      <c r="A1115" s="119" t="s">
        <v>148</v>
      </c>
      <c r="B1115" s="119">
        <v>2</v>
      </c>
      <c r="C1115" s="119">
        <v>0</v>
      </c>
      <c r="D1115" s="119">
        <v>2</v>
      </c>
      <c r="E1115" s="119">
        <v>0</v>
      </c>
      <c r="F1115" s="119">
        <v>0</v>
      </c>
      <c r="G1115" s="119">
        <v>0</v>
      </c>
      <c r="H1115" s="119">
        <v>0</v>
      </c>
      <c r="I1115" s="119">
        <v>0</v>
      </c>
      <c r="J1115" s="119">
        <v>0</v>
      </c>
      <c r="K1115" s="119">
        <v>0</v>
      </c>
      <c r="L1115" s="119">
        <v>0</v>
      </c>
      <c r="M1115" s="119">
        <v>0</v>
      </c>
      <c r="N1115" s="119">
        <v>0</v>
      </c>
      <c r="O1115" s="119">
        <v>0</v>
      </c>
      <c r="P1115" s="119">
        <v>100</v>
      </c>
      <c r="Q1115" s="119">
        <v>0</v>
      </c>
      <c r="R1115" s="119">
        <v>0</v>
      </c>
      <c r="S1115" s="119">
        <v>0</v>
      </c>
      <c r="T1115" s="119">
        <v>0</v>
      </c>
      <c r="U1115" s="119">
        <v>0</v>
      </c>
      <c r="V1115" s="119">
        <v>0</v>
      </c>
      <c r="W1115" s="119">
        <v>0</v>
      </c>
      <c r="X1115" s="119">
        <v>0</v>
      </c>
      <c r="Y1115" s="119">
        <v>0</v>
      </c>
      <c r="Z1115" s="119">
        <v>0</v>
      </c>
      <c r="AA1115" s="119" t="s">
        <v>56</v>
      </c>
      <c r="AB1115" s="119" t="s">
        <v>173</v>
      </c>
      <c r="AC1115" s="119" t="s">
        <v>56</v>
      </c>
      <c r="AD1115" s="119" t="s">
        <v>56</v>
      </c>
      <c r="AE1115" s="119" t="s">
        <v>56</v>
      </c>
      <c r="AF1115" s="119" t="s">
        <v>56</v>
      </c>
      <c r="AG1115" s="119" t="s">
        <v>56</v>
      </c>
      <c r="AH1115" s="119" t="s">
        <v>56</v>
      </c>
      <c r="AI1115" s="119" t="s">
        <v>56</v>
      </c>
      <c r="AJ1115" s="119" t="s">
        <v>56</v>
      </c>
      <c r="AK1115" s="119" t="s">
        <v>56</v>
      </c>
      <c r="AL1115" s="119" t="s">
        <v>56</v>
      </c>
      <c r="AM1115" s="119">
        <v>0</v>
      </c>
      <c r="AN1115" s="119">
        <v>0</v>
      </c>
      <c r="AO1115" s="119">
        <v>1</v>
      </c>
      <c r="AP1115" s="119">
        <v>0</v>
      </c>
      <c r="AQ1115" s="119">
        <v>1</v>
      </c>
      <c r="AR1115" s="119">
        <v>0</v>
      </c>
      <c r="AS1115" s="119">
        <v>0</v>
      </c>
      <c r="AT1115" s="119">
        <v>0</v>
      </c>
      <c r="AU1115" s="119">
        <v>0</v>
      </c>
      <c r="AV1115" s="119">
        <v>0</v>
      </c>
      <c r="AW1115" s="119">
        <v>0</v>
      </c>
      <c r="AX1115" s="119">
        <v>0</v>
      </c>
      <c r="AY1115" s="119">
        <v>0</v>
      </c>
      <c r="AZ1115" s="119">
        <v>0</v>
      </c>
      <c r="BA1115" s="119">
        <v>0</v>
      </c>
      <c r="BB1115" s="119">
        <v>0</v>
      </c>
      <c r="BC1115" s="119">
        <v>0</v>
      </c>
      <c r="BD1115" s="119">
        <v>0</v>
      </c>
      <c r="BE1115" s="119">
        <v>0</v>
      </c>
      <c r="BF1115" s="119">
        <v>0</v>
      </c>
      <c r="BG1115" s="119">
        <v>0</v>
      </c>
      <c r="BH1115" s="119">
        <v>17</v>
      </c>
      <c r="BI1115" s="119" t="s">
        <v>55</v>
      </c>
      <c r="BJ1115" s="119" t="s">
        <v>55</v>
      </c>
      <c r="BK1115" s="119" t="s">
        <v>55</v>
      </c>
      <c r="BL1115" s="119">
        <v>0</v>
      </c>
      <c r="BM1115" s="119" t="s">
        <v>544</v>
      </c>
    </row>
    <row r="1116" spans="1:65" s="119" customFormat="1" ht="11.4" x14ac:dyDescent="0.2">
      <c r="A1116" s="119" t="s">
        <v>148</v>
      </c>
      <c r="B1116" s="119">
        <v>3</v>
      </c>
      <c r="C1116" s="119">
        <v>0</v>
      </c>
      <c r="D1116" s="119">
        <v>2</v>
      </c>
      <c r="E1116" s="119">
        <v>0</v>
      </c>
      <c r="F1116" s="119">
        <v>1</v>
      </c>
      <c r="G1116" s="119">
        <v>0</v>
      </c>
      <c r="H1116" s="119">
        <v>0</v>
      </c>
      <c r="I1116" s="119">
        <v>0</v>
      </c>
      <c r="J1116" s="119">
        <v>0</v>
      </c>
      <c r="K1116" s="119">
        <v>0</v>
      </c>
      <c r="L1116" s="119">
        <v>0</v>
      </c>
      <c r="M1116" s="119">
        <v>0</v>
      </c>
      <c r="N1116" s="119">
        <v>0</v>
      </c>
      <c r="O1116" s="119">
        <v>0</v>
      </c>
      <c r="P1116" s="119">
        <v>66.67</v>
      </c>
      <c r="Q1116" s="119">
        <v>0</v>
      </c>
      <c r="R1116" s="119">
        <v>33.33</v>
      </c>
      <c r="S1116" s="119">
        <v>0</v>
      </c>
      <c r="T1116" s="119">
        <v>0</v>
      </c>
      <c r="U1116" s="119">
        <v>0</v>
      </c>
      <c r="V1116" s="119">
        <v>0</v>
      </c>
      <c r="W1116" s="119">
        <v>0</v>
      </c>
      <c r="X1116" s="119">
        <v>0</v>
      </c>
      <c r="Y1116" s="119">
        <v>0</v>
      </c>
      <c r="Z1116" s="119">
        <v>0</v>
      </c>
      <c r="AA1116" s="119" t="s">
        <v>56</v>
      </c>
      <c r="AB1116" s="119" t="s">
        <v>427</v>
      </c>
      <c r="AC1116" s="119" t="s">
        <v>56</v>
      </c>
      <c r="AD1116" s="119" t="s">
        <v>430</v>
      </c>
      <c r="AE1116" s="119" t="s">
        <v>56</v>
      </c>
      <c r="AF1116" s="119" t="s">
        <v>56</v>
      </c>
      <c r="AG1116" s="119" t="s">
        <v>56</v>
      </c>
      <c r="AH1116" s="119" t="s">
        <v>56</v>
      </c>
      <c r="AI1116" s="119" t="s">
        <v>56</v>
      </c>
      <c r="AJ1116" s="119" t="s">
        <v>56</v>
      </c>
      <c r="AK1116" s="119" t="s">
        <v>56</v>
      </c>
      <c r="AL1116" s="119" t="s">
        <v>56</v>
      </c>
      <c r="AM1116" s="119">
        <v>0</v>
      </c>
      <c r="AN1116" s="119">
        <v>1</v>
      </c>
      <c r="AO1116" s="119">
        <v>0</v>
      </c>
      <c r="AP1116" s="119">
        <v>1</v>
      </c>
      <c r="AQ1116" s="119">
        <v>1</v>
      </c>
      <c r="AR1116" s="119">
        <v>0</v>
      </c>
      <c r="AS1116" s="119">
        <v>0</v>
      </c>
      <c r="AT1116" s="119">
        <v>0</v>
      </c>
      <c r="AU1116" s="119">
        <v>0</v>
      </c>
      <c r="AV1116" s="119">
        <v>0</v>
      </c>
      <c r="AW1116" s="119">
        <v>0</v>
      </c>
      <c r="AX1116" s="119">
        <v>0</v>
      </c>
      <c r="AY1116" s="119">
        <v>0</v>
      </c>
      <c r="AZ1116" s="119">
        <v>0</v>
      </c>
      <c r="BA1116" s="119">
        <v>0</v>
      </c>
      <c r="BB1116" s="119">
        <v>0</v>
      </c>
      <c r="BC1116" s="119">
        <v>0</v>
      </c>
      <c r="BD1116" s="119">
        <v>0</v>
      </c>
      <c r="BE1116" s="119">
        <v>0</v>
      </c>
      <c r="BF1116" s="119">
        <v>0</v>
      </c>
      <c r="BG1116" s="119">
        <v>0</v>
      </c>
      <c r="BH1116" s="119">
        <v>16.899999999999999</v>
      </c>
      <c r="BI1116" s="119" t="s">
        <v>55</v>
      </c>
      <c r="BJ1116" s="119" t="s">
        <v>55</v>
      </c>
      <c r="BK1116" s="119" t="s">
        <v>55</v>
      </c>
      <c r="BL1116" s="119">
        <v>0</v>
      </c>
      <c r="BM1116" s="119" t="s">
        <v>545</v>
      </c>
    </row>
    <row r="1117" spans="1:65" s="119" customFormat="1" ht="11.4" x14ac:dyDescent="0.2">
      <c r="A1117" s="119" t="s">
        <v>149</v>
      </c>
      <c r="B1117" s="119">
        <v>2</v>
      </c>
      <c r="C1117" s="119">
        <v>0</v>
      </c>
      <c r="D1117" s="119">
        <v>1</v>
      </c>
      <c r="E1117" s="119">
        <v>0</v>
      </c>
      <c r="F1117" s="119">
        <v>1</v>
      </c>
      <c r="G1117" s="119">
        <v>0</v>
      </c>
      <c r="H1117" s="119">
        <v>0</v>
      </c>
      <c r="I1117" s="119">
        <v>0</v>
      </c>
      <c r="J1117" s="119">
        <v>0</v>
      </c>
      <c r="K1117" s="119">
        <v>0</v>
      </c>
      <c r="L1117" s="119">
        <v>0</v>
      </c>
      <c r="M1117" s="119">
        <v>0</v>
      </c>
      <c r="N1117" s="119">
        <v>0</v>
      </c>
      <c r="O1117" s="119">
        <v>0</v>
      </c>
      <c r="P1117" s="119">
        <v>50</v>
      </c>
      <c r="Q1117" s="119">
        <v>0</v>
      </c>
      <c r="R1117" s="119">
        <v>50</v>
      </c>
      <c r="S1117" s="119">
        <v>0</v>
      </c>
      <c r="T1117" s="119">
        <v>0</v>
      </c>
      <c r="U1117" s="119">
        <v>0</v>
      </c>
      <c r="V1117" s="119">
        <v>0</v>
      </c>
      <c r="W1117" s="119">
        <v>0</v>
      </c>
      <c r="X1117" s="119">
        <v>0</v>
      </c>
      <c r="Y1117" s="119">
        <v>0</v>
      </c>
      <c r="Z1117" s="119">
        <v>0</v>
      </c>
      <c r="AA1117" s="119" t="s">
        <v>56</v>
      </c>
      <c r="AB1117" s="119" t="s">
        <v>495</v>
      </c>
      <c r="AC1117" s="119" t="s">
        <v>56</v>
      </c>
      <c r="AD1117" s="119" t="s">
        <v>534</v>
      </c>
      <c r="AE1117" s="119" t="s">
        <v>56</v>
      </c>
      <c r="AF1117" s="119" t="s">
        <v>56</v>
      </c>
      <c r="AG1117" s="119" t="s">
        <v>56</v>
      </c>
      <c r="AH1117" s="119" t="s">
        <v>56</v>
      </c>
      <c r="AI1117" s="119" t="s">
        <v>56</v>
      </c>
      <c r="AJ1117" s="119" t="s">
        <v>56</v>
      </c>
      <c r="AK1117" s="119" t="s">
        <v>56</v>
      </c>
      <c r="AL1117" s="119" t="s">
        <v>56</v>
      </c>
      <c r="AM1117" s="119">
        <v>0</v>
      </c>
      <c r="AN1117" s="119">
        <v>0</v>
      </c>
      <c r="AO1117" s="119">
        <v>0</v>
      </c>
      <c r="AP1117" s="119">
        <v>2</v>
      </c>
      <c r="AQ1117" s="119">
        <v>0</v>
      </c>
      <c r="AR1117" s="119">
        <v>0</v>
      </c>
      <c r="AS1117" s="119">
        <v>0</v>
      </c>
      <c r="AT1117" s="119">
        <v>0</v>
      </c>
      <c r="AU1117" s="119">
        <v>0</v>
      </c>
      <c r="AV1117" s="119">
        <v>0</v>
      </c>
      <c r="AW1117" s="119">
        <v>0</v>
      </c>
      <c r="AX1117" s="119">
        <v>0</v>
      </c>
      <c r="AY1117" s="119">
        <v>0</v>
      </c>
      <c r="AZ1117" s="119">
        <v>0</v>
      </c>
      <c r="BA1117" s="119">
        <v>0</v>
      </c>
      <c r="BB1117" s="119">
        <v>0</v>
      </c>
      <c r="BC1117" s="119">
        <v>0</v>
      </c>
      <c r="BD1117" s="119">
        <v>0</v>
      </c>
      <c r="BE1117" s="119">
        <v>0</v>
      </c>
      <c r="BF1117" s="119">
        <v>0</v>
      </c>
      <c r="BG1117" s="119">
        <v>0</v>
      </c>
      <c r="BH1117" s="119">
        <v>16.100000000000001</v>
      </c>
      <c r="BI1117" s="119" t="s">
        <v>55</v>
      </c>
      <c r="BJ1117" s="119" t="s">
        <v>55</v>
      </c>
      <c r="BK1117" s="119" t="s">
        <v>55</v>
      </c>
      <c r="BL1117" s="119">
        <v>0</v>
      </c>
      <c r="BM1117" s="119" t="s">
        <v>544</v>
      </c>
    </row>
    <row r="1118" spans="1:65" s="119" customFormat="1" ht="11.4" x14ac:dyDescent="0.2">
      <c r="A1118" s="119" t="s">
        <v>149</v>
      </c>
      <c r="B1118" s="119">
        <v>4</v>
      </c>
      <c r="C1118" s="119">
        <v>0</v>
      </c>
      <c r="D1118" s="119">
        <v>4</v>
      </c>
      <c r="E1118" s="119">
        <v>0</v>
      </c>
      <c r="F1118" s="119">
        <v>0</v>
      </c>
      <c r="G1118" s="119">
        <v>0</v>
      </c>
      <c r="H1118" s="119">
        <v>0</v>
      </c>
      <c r="I1118" s="119">
        <v>0</v>
      </c>
      <c r="J1118" s="119">
        <v>0</v>
      </c>
      <c r="K1118" s="119">
        <v>0</v>
      </c>
      <c r="L1118" s="119">
        <v>0</v>
      </c>
      <c r="M1118" s="119">
        <v>0</v>
      </c>
      <c r="N1118" s="119">
        <v>0</v>
      </c>
      <c r="O1118" s="119">
        <v>0</v>
      </c>
      <c r="P1118" s="119">
        <v>100</v>
      </c>
      <c r="Q1118" s="119">
        <v>0</v>
      </c>
      <c r="R1118" s="119">
        <v>0</v>
      </c>
      <c r="S1118" s="119">
        <v>0</v>
      </c>
      <c r="T1118" s="119">
        <v>0</v>
      </c>
      <c r="U1118" s="119">
        <v>0</v>
      </c>
      <c r="V1118" s="119">
        <v>0</v>
      </c>
      <c r="W1118" s="119">
        <v>0</v>
      </c>
      <c r="X1118" s="119">
        <v>0</v>
      </c>
      <c r="Y1118" s="119">
        <v>0</v>
      </c>
      <c r="Z1118" s="119">
        <v>0</v>
      </c>
      <c r="AA1118" s="119" t="s">
        <v>56</v>
      </c>
      <c r="AB1118" s="119" t="s">
        <v>513</v>
      </c>
      <c r="AC1118" s="119" t="s">
        <v>56</v>
      </c>
      <c r="AD1118" s="119" t="s">
        <v>56</v>
      </c>
      <c r="AE1118" s="119" t="s">
        <v>56</v>
      </c>
      <c r="AF1118" s="119" t="s">
        <v>56</v>
      </c>
      <c r="AG1118" s="119" t="s">
        <v>56</v>
      </c>
      <c r="AH1118" s="119" t="s">
        <v>56</v>
      </c>
      <c r="AI1118" s="119" t="s">
        <v>56</v>
      </c>
      <c r="AJ1118" s="119" t="s">
        <v>56</v>
      </c>
      <c r="AK1118" s="119" t="s">
        <v>56</v>
      </c>
      <c r="AL1118" s="119" t="s">
        <v>56</v>
      </c>
      <c r="AM1118" s="119">
        <v>0</v>
      </c>
      <c r="AN1118" s="119">
        <v>2</v>
      </c>
      <c r="AO1118" s="119">
        <v>0</v>
      </c>
      <c r="AP1118" s="119">
        <v>1</v>
      </c>
      <c r="AQ1118" s="119">
        <v>0</v>
      </c>
      <c r="AR1118" s="119">
        <v>1</v>
      </c>
      <c r="AS1118" s="119">
        <v>0</v>
      </c>
      <c r="AT1118" s="119">
        <v>0</v>
      </c>
      <c r="AU1118" s="119">
        <v>0</v>
      </c>
      <c r="AV1118" s="119">
        <v>0</v>
      </c>
      <c r="AW1118" s="119">
        <v>0</v>
      </c>
      <c r="AX1118" s="119">
        <v>0</v>
      </c>
      <c r="AY1118" s="119">
        <v>0</v>
      </c>
      <c r="AZ1118" s="119">
        <v>0</v>
      </c>
      <c r="BA1118" s="119">
        <v>0</v>
      </c>
      <c r="BB1118" s="119">
        <v>0</v>
      </c>
      <c r="BC1118" s="119">
        <v>0</v>
      </c>
      <c r="BD1118" s="119">
        <v>0</v>
      </c>
      <c r="BE1118" s="119">
        <v>0</v>
      </c>
      <c r="BF1118" s="119">
        <v>0</v>
      </c>
      <c r="BG1118" s="119">
        <v>0</v>
      </c>
      <c r="BH1118" s="119">
        <v>14.4</v>
      </c>
      <c r="BI1118" s="119" t="s">
        <v>55</v>
      </c>
      <c r="BJ1118" s="119" t="s">
        <v>55</v>
      </c>
      <c r="BK1118" s="119" t="s">
        <v>55</v>
      </c>
      <c r="BL1118" s="119">
        <v>0</v>
      </c>
      <c r="BM1118" s="119" t="s">
        <v>545</v>
      </c>
    </row>
    <row r="1119" spans="1:65" s="119" customFormat="1" ht="11.4" x14ac:dyDescent="0.2">
      <c r="A1119" s="119" t="s">
        <v>150</v>
      </c>
      <c r="B1119" s="119">
        <v>3</v>
      </c>
      <c r="C1119" s="119">
        <v>0</v>
      </c>
      <c r="D1119" s="119">
        <v>3</v>
      </c>
      <c r="E1119" s="119">
        <v>0</v>
      </c>
      <c r="F1119" s="119">
        <v>0</v>
      </c>
      <c r="G1119" s="119">
        <v>0</v>
      </c>
      <c r="H1119" s="119">
        <v>0</v>
      </c>
      <c r="I1119" s="119">
        <v>0</v>
      </c>
      <c r="J1119" s="119">
        <v>0</v>
      </c>
      <c r="K1119" s="119">
        <v>0</v>
      </c>
      <c r="L1119" s="119">
        <v>0</v>
      </c>
      <c r="M1119" s="119">
        <v>0</v>
      </c>
      <c r="N1119" s="119">
        <v>0</v>
      </c>
      <c r="O1119" s="119">
        <v>0</v>
      </c>
      <c r="P1119" s="119">
        <v>100</v>
      </c>
      <c r="Q1119" s="119">
        <v>0</v>
      </c>
      <c r="R1119" s="119">
        <v>0</v>
      </c>
      <c r="S1119" s="119">
        <v>0</v>
      </c>
      <c r="T1119" s="119">
        <v>0</v>
      </c>
      <c r="U1119" s="119">
        <v>0</v>
      </c>
      <c r="V1119" s="119">
        <v>0</v>
      </c>
      <c r="W1119" s="119">
        <v>0</v>
      </c>
      <c r="X1119" s="119">
        <v>0</v>
      </c>
      <c r="Y1119" s="119">
        <v>0</v>
      </c>
      <c r="Z1119" s="119">
        <v>0</v>
      </c>
      <c r="AA1119" s="119" t="s">
        <v>56</v>
      </c>
      <c r="AB1119" s="119" t="s">
        <v>102</v>
      </c>
      <c r="AC1119" s="119" t="s">
        <v>56</v>
      </c>
      <c r="AD1119" s="119" t="s">
        <v>56</v>
      </c>
      <c r="AE1119" s="119" t="s">
        <v>56</v>
      </c>
      <c r="AF1119" s="119" t="s">
        <v>56</v>
      </c>
      <c r="AG1119" s="119" t="s">
        <v>56</v>
      </c>
      <c r="AH1119" s="119" t="s">
        <v>56</v>
      </c>
      <c r="AI1119" s="119" t="s">
        <v>56</v>
      </c>
      <c r="AJ1119" s="119" t="s">
        <v>56</v>
      </c>
      <c r="AK1119" s="119" t="s">
        <v>56</v>
      </c>
      <c r="AL1119" s="119" t="s">
        <v>56</v>
      </c>
      <c r="AM1119" s="119">
        <v>0</v>
      </c>
      <c r="AN1119" s="119">
        <v>0</v>
      </c>
      <c r="AO1119" s="119">
        <v>1</v>
      </c>
      <c r="AP1119" s="119">
        <v>1</v>
      </c>
      <c r="AQ1119" s="119">
        <v>1</v>
      </c>
      <c r="AR1119" s="119">
        <v>0</v>
      </c>
      <c r="AS1119" s="119">
        <v>0</v>
      </c>
      <c r="AT1119" s="119">
        <v>0</v>
      </c>
      <c r="AU1119" s="119">
        <v>0</v>
      </c>
      <c r="AV1119" s="119">
        <v>0</v>
      </c>
      <c r="AW1119" s="119">
        <v>0</v>
      </c>
      <c r="AX1119" s="119">
        <v>0</v>
      </c>
      <c r="AY1119" s="119">
        <v>0</v>
      </c>
      <c r="AZ1119" s="119">
        <v>0</v>
      </c>
      <c r="BA1119" s="119">
        <v>0</v>
      </c>
      <c r="BB1119" s="119">
        <v>0</v>
      </c>
      <c r="BC1119" s="119">
        <v>0</v>
      </c>
      <c r="BD1119" s="119">
        <v>0</v>
      </c>
      <c r="BE1119" s="119">
        <v>0</v>
      </c>
      <c r="BF1119" s="119">
        <v>0</v>
      </c>
      <c r="BG1119" s="119">
        <v>0</v>
      </c>
      <c r="BH1119" s="119">
        <v>18.100000000000001</v>
      </c>
      <c r="BI1119" s="119" t="s">
        <v>55</v>
      </c>
      <c r="BJ1119" s="119" t="s">
        <v>55</v>
      </c>
      <c r="BK1119" s="119" t="s">
        <v>55</v>
      </c>
      <c r="BL1119" s="119">
        <v>0</v>
      </c>
      <c r="BM1119" s="119" t="s">
        <v>544</v>
      </c>
    </row>
    <row r="1120" spans="1:65" s="119" customFormat="1" ht="11.4" x14ac:dyDescent="0.2">
      <c r="A1120" s="119" t="s">
        <v>150</v>
      </c>
      <c r="B1120" s="119">
        <v>1</v>
      </c>
      <c r="C1120" s="119">
        <v>0</v>
      </c>
      <c r="D1120" s="119">
        <v>1</v>
      </c>
      <c r="E1120" s="119">
        <v>0</v>
      </c>
      <c r="F1120" s="119">
        <v>0</v>
      </c>
      <c r="G1120" s="119">
        <v>0</v>
      </c>
      <c r="H1120" s="119">
        <v>0</v>
      </c>
      <c r="I1120" s="119">
        <v>0</v>
      </c>
      <c r="J1120" s="119">
        <v>0</v>
      </c>
      <c r="K1120" s="119">
        <v>0</v>
      </c>
      <c r="L1120" s="119">
        <v>0</v>
      </c>
      <c r="M1120" s="119">
        <v>0</v>
      </c>
      <c r="N1120" s="119">
        <v>0</v>
      </c>
      <c r="O1120" s="119">
        <v>0</v>
      </c>
      <c r="P1120" s="119">
        <v>100</v>
      </c>
      <c r="Q1120" s="119">
        <v>0</v>
      </c>
      <c r="R1120" s="119">
        <v>0</v>
      </c>
      <c r="S1120" s="119">
        <v>0</v>
      </c>
      <c r="T1120" s="119">
        <v>0</v>
      </c>
      <c r="U1120" s="119">
        <v>0</v>
      </c>
      <c r="V1120" s="119">
        <v>0</v>
      </c>
      <c r="W1120" s="119">
        <v>0</v>
      </c>
      <c r="X1120" s="119">
        <v>0</v>
      </c>
      <c r="Y1120" s="119">
        <v>0</v>
      </c>
      <c r="Z1120" s="119">
        <v>0</v>
      </c>
      <c r="AA1120" s="119" t="s">
        <v>56</v>
      </c>
      <c r="AB1120" s="119" t="s">
        <v>473</v>
      </c>
      <c r="AC1120" s="119" t="s">
        <v>56</v>
      </c>
      <c r="AD1120" s="119" t="s">
        <v>56</v>
      </c>
      <c r="AE1120" s="119" t="s">
        <v>56</v>
      </c>
      <c r="AF1120" s="119" t="s">
        <v>56</v>
      </c>
      <c r="AG1120" s="119" t="s">
        <v>56</v>
      </c>
      <c r="AH1120" s="119" t="s">
        <v>56</v>
      </c>
      <c r="AI1120" s="119" t="s">
        <v>56</v>
      </c>
      <c r="AJ1120" s="119" t="s">
        <v>56</v>
      </c>
      <c r="AK1120" s="119" t="s">
        <v>56</v>
      </c>
      <c r="AL1120" s="119" t="s">
        <v>56</v>
      </c>
      <c r="AM1120" s="119">
        <v>0</v>
      </c>
      <c r="AN1120" s="119">
        <v>0</v>
      </c>
      <c r="AO1120" s="119">
        <v>0</v>
      </c>
      <c r="AP1120" s="119">
        <v>0</v>
      </c>
      <c r="AQ1120" s="119">
        <v>0</v>
      </c>
      <c r="AR1120" s="119">
        <v>1</v>
      </c>
      <c r="AS1120" s="119">
        <v>0</v>
      </c>
      <c r="AT1120" s="119">
        <v>0</v>
      </c>
      <c r="AU1120" s="119">
        <v>0</v>
      </c>
      <c r="AV1120" s="119">
        <v>0</v>
      </c>
      <c r="AW1120" s="119">
        <v>0</v>
      </c>
      <c r="AX1120" s="119">
        <v>0</v>
      </c>
      <c r="AY1120" s="119">
        <v>0</v>
      </c>
      <c r="AZ1120" s="119">
        <v>0</v>
      </c>
      <c r="BA1120" s="119">
        <v>0</v>
      </c>
      <c r="BB1120" s="119">
        <v>0</v>
      </c>
      <c r="BC1120" s="119">
        <v>0</v>
      </c>
      <c r="BD1120" s="119">
        <v>0</v>
      </c>
      <c r="BE1120" s="119">
        <v>0</v>
      </c>
      <c r="BF1120" s="119">
        <v>0</v>
      </c>
      <c r="BG1120" s="119">
        <v>0</v>
      </c>
      <c r="BH1120" s="119">
        <v>26.1</v>
      </c>
      <c r="BI1120" s="119" t="s">
        <v>55</v>
      </c>
      <c r="BJ1120" s="119" t="s">
        <v>55</v>
      </c>
      <c r="BK1120" s="119" t="s">
        <v>55</v>
      </c>
      <c r="BL1120" s="119">
        <v>0</v>
      </c>
      <c r="BM1120" s="119" t="s">
        <v>545</v>
      </c>
    </row>
    <row r="1121" spans="1:65" s="119" customFormat="1" ht="11.4" x14ac:dyDescent="0.2">
      <c r="A1121" s="119" t="s">
        <v>151</v>
      </c>
      <c r="B1121" s="119">
        <v>1</v>
      </c>
      <c r="C1121" s="119">
        <v>0</v>
      </c>
      <c r="D1121" s="119">
        <v>1</v>
      </c>
      <c r="E1121" s="119">
        <v>0</v>
      </c>
      <c r="F1121" s="119">
        <v>0</v>
      </c>
      <c r="G1121" s="119">
        <v>0</v>
      </c>
      <c r="H1121" s="119">
        <v>0</v>
      </c>
      <c r="I1121" s="119">
        <v>0</v>
      </c>
      <c r="J1121" s="119">
        <v>0</v>
      </c>
      <c r="K1121" s="119">
        <v>0</v>
      </c>
      <c r="L1121" s="119">
        <v>0</v>
      </c>
      <c r="M1121" s="119">
        <v>0</v>
      </c>
      <c r="N1121" s="119">
        <v>0</v>
      </c>
      <c r="O1121" s="119">
        <v>0</v>
      </c>
      <c r="P1121" s="119">
        <v>100</v>
      </c>
      <c r="Q1121" s="119">
        <v>0</v>
      </c>
      <c r="R1121" s="119">
        <v>0</v>
      </c>
      <c r="S1121" s="119">
        <v>0</v>
      </c>
      <c r="T1121" s="119">
        <v>0</v>
      </c>
      <c r="U1121" s="119">
        <v>0</v>
      </c>
      <c r="V1121" s="119">
        <v>0</v>
      </c>
      <c r="W1121" s="119">
        <v>0</v>
      </c>
      <c r="X1121" s="119">
        <v>0</v>
      </c>
      <c r="Y1121" s="119">
        <v>0</v>
      </c>
      <c r="Z1121" s="119">
        <v>0</v>
      </c>
      <c r="AA1121" s="119" t="s">
        <v>56</v>
      </c>
      <c r="AB1121" s="119" t="s">
        <v>447</v>
      </c>
      <c r="AC1121" s="119" t="s">
        <v>56</v>
      </c>
      <c r="AD1121" s="119" t="s">
        <v>56</v>
      </c>
      <c r="AE1121" s="119" t="s">
        <v>56</v>
      </c>
      <c r="AF1121" s="119" t="s">
        <v>56</v>
      </c>
      <c r="AG1121" s="119" t="s">
        <v>56</v>
      </c>
      <c r="AH1121" s="119" t="s">
        <v>56</v>
      </c>
      <c r="AI1121" s="119" t="s">
        <v>56</v>
      </c>
      <c r="AJ1121" s="119" t="s">
        <v>56</v>
      </c>
      <c r="AK1121" s="119" t="s">
        <v>56</v>
      </c>
      <c r="AL1121" s="119" t="s">
        <v>56</v>
      </c>
      <c r="AM1121" s="119">
        <v>0</v>
      </c>
      <c r="AN1121" s="119">
        <v>0</v>
      </c>
      <c r="AO1121" s="119">
        <v>0</v>
      </c>
      <c r="AP1121" s="119">
        <v>0</v>
      </c>
      <c r="AQ1121" s="119">
        <v>1</v>
      </c>
      <c r="AR1121" s="119">
        <v>0</v>
      </c>
      <c r="AS1121" s="119">
        <v>0</v>
      </c>
      <c r="AT1121" s="119">
        <v>0</v>
      </c>
      <c r="AU1121" s="119">
        <v>0</v>
      </c>
      <c r="AV1121" s="119">
        <v>0</v>
      </c>
      <c r="AW1121" s="119">
        <v>0</v>
      </c>
      <c r="AX1121" s="119">
        <v>0</v>
      </c>
      <c r="AY1121" s="119">
        <v>0</v>
      </c>
      <c r="AZ1121" s="119">
        <v>0</v>
      </c>
      <c r="BA1121" s="119">
        <v>0</v>
      </c>
      <c r="BB1121" s="119">
        <v>0</v>
      </c>
      <c r="BC1121" s="119">
        <v>0</v>
      </c>
      <c r="BD1121" s="119">
        <v>0</v>
      </c>
      <c r="BE1121" s="119">
        <v>0</v>
      </c>
      <c r="BF1121" s="119">
        <v>0</v>
      </c>
      <c r="BG1121" s="119">
        <v>0</v>
      </c>
      <c r="BH1121" s="119">
        <v>23.5</v>
      </c>
      <c r="BI1121" s="119" t="s">
        <v>55</v>
      </c>
      <c r="BJ1121" s="119" t="s">
        <v>55</v>
      </c>
      <c r="BK1121" s="119" t="s">
        <v>55</v>
      </c>
      <c r="BL1121" s="119">
        <v>0</v>
      </c>
      <c r="BM1121" s="119" t="s">
        <v>544</v>
      </c>
    </row>
    <row r="1122" spans="1:65" s="119" customFormat="1" ht="11.4" x14ac:dyDescent="0.2">
      <c r="A1122" s="119" t="s">
        <v>151</v>
      </c>
      <c r="B1122" s="119">
        <v>1</v>
      </c>
      <c r="C1122" s="119">
        <v>1</v>
      </c>
      <c r="D1122" s="119">
        <v>0</v>
      </c>
      <c r="E1122" s="119">
        <v>0</v>
      </c>
      <c r="F1122" s="119">
        <v>0</v>
      </c>
      <c r="G1122" s="119">
        <v>0</v>
      </c>
      <c r="H1122" s="119">
        <v>0</v>
      </c>
      <c r="I1122" s="119">
        <v>0</v>
      </c>
      <c r="J1122" s="119">
        <v>0</v>
      </c>
      <c r="K1122" s="119">
        <v>0</v>
      </c>
      <c r="L1122" s="119">
        <v>0</v>
      </c>
      <c r="M1122" s="119">
        <v>0</v>
      </c>
      <c r="N1122" s="119">
        <v>0</v>
      </c>
      <c r="O1122" s="119">
        <v>100</v>
      </c>
      <c r="P1122" s="119">
        <v>0</v>
      </c>
      <c r="Q1122" s="119">
        <v>0</v>
      </c>
      <c r="R1122" s="119">
        <v>0</v>
      </c>
      <c r="S1122" s="119">
        <v>0</v>
      </c>
      <c r="T1122" s="119">
        <v>0</v>
      </c>
      <c r="U1122" s="119">
        <v>0</v>
      </c>
      <c r="V1122" s="119">
        <v>0</v>
      </c>
      <c r="W1122" s="119">
        <v>0</v>
      </c>
      <c r="X1122" s="119">
        <v>0</v>
      </c>
      <c r="Y1122" s="119">
        <v>0</v>
      </c>
      <c r="Z1122" s="119">
        <v>0</v>
      </c>
      <c r="AA1122" s="119" t="s">
        <v>520</v>
      </c>
      <c r="AB1122" s="119" t="s">
        <v>56</v>
      </c>
      <c r="AC1122" s="119" t="s">
        <v>56</v>
      </c>
      <c r="AD1122" s="119" t="s">
        <v>56</v>
      </c>
      <c r="AE1122" s="119" t="s">
        <v>56</v>
      </c>
      <c r="AF1122" s="119" t="s">
        <v>56</v>
      </c>
      <c r="AG1122" s="119" t="s">
        <v>56</v>
      </c>
      <c r="AH1122" s="119" t="s">
        <v>56</v>
      </c>
      <c r="AI1122" s="119" t="s">
        <v>56</v>
      </c>
      <c r="AJ1122" s="119" t="s">
        <v>56</v>
      </c>
      <c r="AK1122" s="119" t="s">
        <v>56</v>
      </c>
      <c r="AL1122" s="119" t="s">
        <v>56</v>
      </c>
      <c r="AM1122" s="119">
        <v>0</v>
      </c>
      <c r="AN1122" s="119">
        <v>0</v>
      </c>
      <c r="AO1122" s="119">
        <v>1</v>
      </c>
      <c r="AP1122" s="119">
        <v>0</v>
      </c>
      <c r="AQ1122" s="119">
        <v>0</v>
      </c>
      <c r="AR1122" s="119">
        <v>0</v>
      </c>
      <c r="AS1122" s="119">
        <v>0</v>
      </c>
      <c r="AT1122" s="119">
        <v>0</v>
      </c>
      <c r="AU1122" s="119">
        <v>0</v>
      </c>
      <c r="AV1122" s="119">
        <v>0</v>
      </c>
      <c r="AW1122" s="119">
        <v>0</v>
      </c>
      <c r="AX1122" s="119">
        <v>0</v>
      </c>
      <c r="AY1122" s="119">
        <v>0</v>
      </c>
      <c r="AZ1122" s="119">
        <v>0</v>
      </c>
      <c r="BA1122" s="119">
        <v>0</v>
      </c>
      <c r="BB1122" s="119">
        <v>0</v>
      </c>
      <c r="BC1122" s="119">
        <v>0</v>
      </c>
      <c r="BD1122" s="119">
        <v>0</v>
      </c>
      <c r="BE1122" s="119">
        <v>0</v>
      </c>
      <c r="BF1122" s="119">
        <v>0</v>
      </c>
      <c r="BG1122" s="119">
        <v>0</v>
      </c>
      <c r="BH1122" s="119">
        <v>13.2</v>
      </c>
      <c r="BI1122" s="119" t="s">
        <v>55</v>
      </c>
      <c r="BJ1122" s="119" t="s">
        <v>55</v>
      </c>
      <c r="BK1122" s="119" t="s">
        <v>55</v>
      </c>
      <c r="BL1122" s="119">
        <v>0</v>
      </c>
      <c r="BM1122" s="119" t="s">
        <v>545</v>
      </c>
    </row>
    <row r="1123" spans="1:65" s="119" customFormat="1" ht="11.4" x14ac:dyDescent="0.2">
      <c r="A1123" s="119" t="s">
        <v>152</v>
      </c>
      <c r="B1123" s="119">
        <v>2</v>
      </c>
      <c r="C1123" s="119">
        <v>1</v>
      </c>
      <c r="D1123" s="119">
        <v>1</v>
      </c>
      <c r="E1123" s="119">
        <v>0</v>
      </c>
      <c r="F1123" s="119">
        <v>0</v>
      </c>
      <c r="G1123" s="119">
        <v>0</v>
      </c>
      <c r="H1123" s="119">
        <v>0</v>
      </c>
      <c r="I1123" s="119">
        <v>0</v>
      </c>
      <c r="J1123" s="119">
        <v>0</v>
      </c>
      <c r="K1123" s="119">
        <v>0</v>
      </c>
      <c r="L1123" s="119">
        <v>0</v>
      </c>
      <c r="M1123" s="119">
        <v>0</v>
      </c>
      <c r="N1123" s="119">
        <v>0</v>
      </c>
      <c r="O1123" s="119">
        <v>50</v>
      </c>
      <c r="P1123" s="119">
        <v>50</v>
      </c>
      <c r="Q1123" s="119">
        <v>0</v>
      </c>
      <c r="R1123" s="119">
        <v>0</v>
      </c>
      <c r="S1123" s="119">
        <v>0</v>
      </c>
      <c r="T1123" s="119">
        <v>0</v>
      </c>
      <c r="U1123" s="119">
        <v>0</v>
      </c>
      <c r="V1123" s="119">
        <v>0</v>
      </c>
      <c r="W1123" s="119">
        <v>0</v>
      </c>
      <c r="X1123" s="119">
        <v>0</v>
      </c>
      <c r="Y1123" s="119">
        <v>0</v>
      </c>
      <c r="Z1123" s="119">
        <v>0</v>
      </c>
      <c r="AA1123" s="119" t="s">
        <v>472</v>
      </c>
      <c r="AB1123" s="119" t="s">
        <v>583</v>
      </c>
      <c r="AC1123" s="119" t="s">
        <v>56</v>
      </c>
      <c r="AD1123" s="119" t="s">
        <v>56</v>
      </c>
      <c r="AE1123" s="119" t="s">
        <v>56</v>
      </c>
      <c r="AF1123" s="119" t="s">
        <v>56</v>
      </c>
      <c r="AG1123" s="119" t="s">
        <v>56</v>
      </c>
      <c r="AH1123" s="119" t="s">
        <v>56</v>
      </c>
      <c r="AI1123" s="119" t="s">
        <v>56</v>
      </c>
      <c r="AJ1123" s="119" t="s">
        <v>56</v>
      </c>
      <c r="AK1123" s="119" t="s">
        <v>56</v>
      </c>
      <c r="AL1123" s="119" t="s">
        <v>56</v>
      </c>
      <c r="AM1123" s="119">
        <v>0</v>
      </c>
      <c r="AN1123" s="119">
        <v>1</v>
      </c>
      <c r="AO1123" s="119">
        <v>0</v>
      </c>
      <c r="AP1123" s="119">
        <v>0</v>
      </c>
      <c r="AQ1123" s="119">
        <v>0</v>
      </c>
      <c r="AR1123" s="119">
        <v>1</v>
      </c>
      <c r="AS1123" s="119">
        <v>0</v>
      </c>
      <c r="AT1123" s="119">
        <v>0</v>
      </c>
      <c r="AU1123" s="119">
        <v>0</v>
      </c>
      <c r="AV1123" s="119">
        <v>0</v>
      </c>
      <c r="AW1123" s="119">
        <v>0</v>
      </c>
      <c r="AX1123" s="119">
        <v>0</v>
      </c>
      <c r="AY1123" s="119">
        <v>0</v>
      </c>
      <c r="AZ1123" s="119">
        <v>0</v>
      </c>
      <c r="BA1123" s="119">
        <v>0</v>
      </c>
      <c r="BB1123" s="119">
        <v>0</v>
      </c>
      <c r="BC1123" s="119">
        <v>0</v>
      </c>
      <c r="BD1123" s="119">
        <v>0</v>
      </c>
      <c r="BE1123" s="119">
        <v>0</v>
      </c>
      <c r="BF1123" s="119">
        <v>0</v>
      </c>
      <c r="BG1123" s="119">
        <v>0</v>
      </c>
      <c r="BH1123" s="119">
        <v>16.8</v>
      </c>
      <c r="BI1123" s="119" t="s">
        <v>55</v>
      </c>
      <c r="BJ1123" s="119" t="s">
        <v>55</v>
      </c>
      <c r="BK1123" s="119" t="s">
        <v>55</v>
      </c>
      <c r="BL1123" s="119">
        <v>0</v>
      </c>
      <c r="BM1123" s="119" t="s">
        <v>544</v>
      </c>
    </row>
    <row r="1124" spans="1:65" s="119" customFormat="1" ht="11.4" x14ac:dyDescent="0.2">
      <c r="A1124" s="119" t="s">
        <v>152</v>
      </c>
      <c r="B1124" s="119">
        <v>5</v>
      </c>
      <c r="C1124" s="119">
        <v>2</v>
      </c>
      <c r="D1124" s="119">
        <v>3</v>
      </c>
      <c r="E1124" s="119">
        <v>0</v>
      </c>
      <c r="F1124" s="119">
        <v>0</v>
      </c>
      <c r="G1124" s="119">
        <v>0</v>
      </c>
      <c r="H1124" s="119">
        <v>0</v>
      </c>
      <c r="I1124" s="119">
        <v>0</v>
      </c>
      <c r="J1124" s="119">
        <v>0</v>
      </c>
      <c r="K1124" s="119">
        <v>0</v>
      </c>
      <c r="L1124" s="119">
        <v>0</v>
      </c>
      <c r="M1124" s="119">
        <v>0</v>
      </c>
      <c r="N1124" s="119">
        <v>0</v>
      </c>
      <c r="O1124" s="119">
        <v>40</v>
      </c>
      <c r="P1124" s="119">
        <v>60</v>
      </c>
      <c r="Q1124" s="119">
        <v>0</v>
      </c>
      <c r="R1124" s="119">
        <v>0</v>
      </c>
      <c r="S1124" s="119">
        <v>0</v>
      </c>
      <c r="T1124" s="119">
        <v>0</v>
      </c>
      <c r="U1124" s="119">
        <v>0</v>
      </c>
      <c r="V1124" s="119">
        <v>0</v>
      </c>
      <c r="W1124" s="119">
        <v>0</v>
      </c>
      <c r="X1124" s="119">
        <v>0</v>
      </c>
      <c r="Y1124" s="119">
        <v>0</v>
      </c>
      <c r="Z1124" s="119">
        <v>0</v>
      </c>
      <c r="AA1124" s="119" t="s">
        <v>177</v>
      </c>
      <c r="AB1124" s="119" t="s">
        <v>186</v>
      </c>
      <c r="AC1124" s="119" t="s">
        <v>56</v>
      </c>
      <c r="AD1124" s="119" t="s">
        <v>56</v>
      </c>
      <c r="AE1124" s="119" t="s">
        <v>56</v>
      </c>
      <c r="AF1124" s="119" t="s">
        <v>56</v>
      </c>
      <c r="AG1124" s="119" t="s">
        <v>56</v>
      </c>
      <c r="AH1124" s="119" t="s">
        <v>56</v>
      </c>
      <c r="AI1124" s="119" t="s">
        <v>56</v>
      </c>
      <c r="AJ1124" s="119" t="s">
        <v>56</v>
      </c>
      <c r="AK1124" s="119" t="s">
        <v>56</v>
      </c>
      <c r="AL1124" s="119" t="s">
        <v>56</v>
      </c>
      <c r="AM1124" s="119">
        <v>1</v>
      </c>
      <c r="AN1124" s="119">
        <v>0</v>
      </c>
      <c r="AO1124" s="119">
        <v>1</v>
      </c>
      <c r="AP1124" s="119">
        <v>1</v>
      </c>
      <c r="AQ1124" s="119">
        <v>0</v>
      </c>
      <c r="AR1124" s="119">
        <v>2</v>
      </c>
      <c r="AS1124" s="119">
        <v>0</v>
      </c>
      <c r="AT1124" s="119">
        <v>0</v>
      </c>
      <c r="AU1124" s="119">
        <v>0</v>
      </c>
      <c r="AV1124" s="119">
        <v>0</v>
      </c>
      <c r="AW1124" s="119">
        <v>0</v>
      </c>
      <c r="AX1124" s="119">
        <v>0</v>
      </c>
      <c r="AY1124" s="119">
        <v>0</v>
      </c>
      <c r="AZ1124" s="119">
        <v>0</v>
      </c>
      <c r="BA1124" s="119">
        <v>0</v>
      </c>
      <c r="BB1124" s="119">
        <v>0</v>
      </c>
      <c r="BC1124" s="119">
        <v>0</v>
      </c>
      <c r="BD1124" s="119">
        <v>0</v>
      </c>
      <c r="BE1124" s="119">
        <v>0</v>
      </c>
      <c r="BF1124" s="119">
        <v>0</v>
      </c>
      <c r="BG1124" s="119">
        <v>0</v>
      </c>
      <c r="BH1124" s="119">
        <v>18.399999999999999</v>
      </c>
      <c r="BI1124" s="119" t="s">
        <v>55</v>
      </c>
      <c r="BJ1124" s="119" t="s">
        <v>55</v>
      </c>
      <c r="BK1124" s="119" t="s">
        <v>55</v>
      </c>
      <c r="BL1124" s="119">
        <v>0</v>
      </c>
      <c r="BM1124" s="119" t="s">
        <v>545</v>
      </c>
    </row>
    <row r="1125" spans="1:65" s="119" customFormat="1" ht="11.4" x14ac:dyDescent="0.2">
      <c r="A1125" s="119" t="s">
        <v>153</v>
      </c>
      <c r="B1125" s="119">
        <v>4</v>
      </c>
      <c r="C1125" s="119">
        <v>0</v>
      </c>
      <c r="D1125" s="119">
        <v>3</v>
      </c>
      <c r="E1125" s="119">
        <v>0</v>
      </c>
      <c r="F1125" s="119">
        <v>1</v>
      </c>
      <c r="G1125" s="119">
        <v>0</v>
      </c>
      <c r="H1125" s="119">
        <v>0</v>
      </c>
      <c r="I1125" s="119">
        <v>0</v>
      </c>
      <c r="J1125" s="119">
        <v>0</v>
      </c>
      <c r="K1125" s="119">
        <v>0</v>
      </c>
      <c r="L1125" s="119">
        <v>0</v>
      </c>
      <c r="M1125" s="119">
        <v>0</v>
      </c>
      <c r="N1125" s="119">
        <v>0</v>
      </c>
      <c r="O1125" s="119">
        <v>0</v>
      </c>
      <c r="P1125" s="119">
        <v>75</v>
      </c>
      <c r="Q1125" s="119">
        <v>0</v>
      </c>
      <c r="R1125" s="119">
        <v>25</v>
      </c>
      <c r="S1125" s="119">
        <v>0</v>
      </c>
      <c r="T1125" s="119">
        <v>0</v>
      </c>
      <c r="U1125" s="119">
        <v>0</v>
      </c>
      <c r="V1125" s="119">
        <v>0</v>
      </c>
      <c r="W1125" s="119">
        <v>0</v>
      </c>
      <c r="X1125" s="119">
        <v>0</v>
      </c>
      <c r="Y1125" s="119">
        <v>0</v>
      </c>
      <c r="Z1125" s="119">
        <v>0</v>
      </c>
      <c r="AA1125" s="119" t="s">
        <v>56</v>
      </c>
      <c r="AB1125" s="119" t="s">
        <v>421</v>
      </c>
      <c r="AC1125" s="119" t="s">
        <v>56</v>
      </c>
      <c r="AD1125" s="119" t="s">
        <v>494</v>
      </c>
      <c r="AE1125" s="119" t="s">
        <v>56</v>
      </c>
      <c r="AF1125" s="119" t="s">
        <v>56</v>
      </c>
      <c r="AG1125" s="119" t="s">
        <v>56</v>
      </c>
      <c r="AH1125" s="119" t="s">
        <v>56</v>
      </c>
      <c r="AI1125" s="119" t="s">
        <v>56</v>
      </c>
      <c r="AJ1125" s="119" t="s">
        <v>56</v>
      </c>
      <c r="AK1125" s="119" t="s">
        <v>56</v>
      </c>
      <c r="AL1125" s="119" t="s">
        <v>56</v>
      </c>
      <c r="AM1125" s="119">
        <v>0</v>
      </c>
      <c r="AN1125" s="119">
        <v>0</v>
      </c>
      <c r="AO1125" s="119">
        <v>2</v>
      </c>
      <c r="AP1125" s="119">
        <v>2</v>
      </c>
      <c r="AQ1125" s="119">
        <v>0</v>
      </c>
      <c r="AR1125" s="119">
        <v>0</v>
      </c>
      <c r="AS1125" s="119">
        <v>0</v>
      </c>
      <c r="AT1125" s="119">
        <v>0</v>
      </c>
      <c r="AU1125" s="119">
        <v>0</v>
      </c>
      <c r="AV1125" s="119">
        <v>0</v>
      </c>
      <c r="AW1125" s="119">
        <v>0</v>
      </c>
      <c r="AX1125" s="119">
        <v>0</v>
      </c>
      <c r="AY1125" s="119">
        <v>0</v>
      </c>
      <c r="AZ1125" s="119">
        <v>0</v>
      </c>
      <c r="BA1125" s="119">
        <v>0</v>
      </c>
      <c r="BB1125" s="119">
        <v>0</v>
      </c>
      <c r="BC1125" s="119">
        <v>0</v>
      </c>
      <c r="BD1125" s="119">
        <v>0</v>
      </c>
      <c r="BE1125" s="119">
        <v>0</v>
      </c>
      <c r="BF1125" s="119">
        <v>0</v>
      </c>
      <c r="BG1125" s="119">
        <v>0</v>
      </c>
      <c r="BH1125" s="119">
        <v>14</v>
      </c>
      <c r="BI1125" s="119" t="s">
        <v>55</v>
      </c>
      <c r="BJ1125" s="119" t="s">
        <v>55</v>
      </c>
      <c r="BK1125" s="119" t="s">
        <v>55</v>
      </c>
      <c r="BL1125" s="119">
        <v>0</v>
      </c>
      <c r="BM1125" s="119" t="s">
        <v>544</v>
      </c>
    </row>
    <row r="1126" spans="1:65" s="119" customFormat="1" ht="11.4" x14ac:dyDescent="0.2">
      <c r="A1126" s="119" t="s">
        <v>153</v>
      </c>
      <c r="B1126" s="119">
        <v>3</v>
      </c>
      <c r="C1126" s="119">
        <v>0</v>
      </c>
      <c r="D1126" s="119">
        <v>2</v>
      </c>
      <c r="E1126" s="119">
        <v>0</v>
      </c>
      <c r="F1126" s="119">
        <v>1</v>
      </c>
      <c r="G1126" s="119">
        <v>0</v>
      </c>
      <c r="H1126" s="119">
        <v>0</v>
      </c>
      <c r="I1126" s="119">
        <v>0</v>
      </c>
      <c r="J1126" s="119">
        <v>0</v>
      </c>
      <c r="K1126" s="119">
        <v>0</v>
      </c>
      <c r="L1126" s="119">
        <v>0</v>
      </c>
      <c r="M1126" s="119">
        <v>0</v>
      </c>
      <c r="N1126" s="119">
        <v>0</v>
      </c>
      <c r="O1126" s="119">
        <v>0</v>
      </c>
      <c r="P1126" s="119">
        <v>66.67</v>
      </c>
      <c r="Q1126" s="119">
        <v>0</v>
      </c>
      <c r="R1126" s="119">
        <v>33.33</v>
      </c>
      <c r="S1126" s="119">
        <v>0</v>
      </c>
      <c r="T1126" s="119">
        <v>0</v>
      </c>
      <c r="U1126" s="119">
        <v>0</v>
      </c>
      <c r="V1126" s="119">
        <v>0</v>
      </c>
      <c r="W1126" s="119">
        <v>0</v>
      </c>
      <c r="X1126" s="119">
        <v>0</v>
      </c>
      <c r="Y1126" s="119">
        <v>0</v>
      </c>
      <c r="Z1126" s="119">
        <v>0</v>
      </c>
      <c r="AA1126" s="119" t="s">
        <v>56</v>
      </c>
      <c r="AB1126" s="119" t="s">
        <v>533</v>
      </c>
      <c r="AC1126" s="119" t="s">
        <v>56</v>
      </c>
      <c r="AD1126" s="119" t="s">
        <v>188</v>
      </c>
      <c r="AE1126" s="119" t="s">
        <v>56</v>
      </c>
      <c r="AF1126" s="119" t="s">
        <v>56</v>
      </c>
      <c r="AG1126" s="119" t="s">
        <v>56</v>
      </c>
      <c r="AH1126" s="119" t="s">
        <v>56</v>
      </c>
      <c r="AI1126" s="119" t="s">
        <v>56</v>
      </c>
      <c r="AJ1126" s="119" t="s">
        <v>56</v>
      </c>
      <c r="AK1126" s="119" t="s">
        <v>56</v>
      </c>
      <c r="AL1126" s="119" t="s">
        <v>56</v>
      </c>
      <c r="AM1126" s="119">
        <v>0</v>
      </c>
      <c r="AN1126" s="119">
        <v>0</v>
      </c>
      <c r="AO1126" s="119">
        <v>2</v>
      </c>
      <c r="AP1126" s="119">
        <v>1</v>
      </c>
      <c r="AQ1126" s="119">
        <v>0</v>
      </c>
      <c r="AR1126" s="119">
        <v>0</v>
      </c>
      <c r="AS1126" s="119">
        <v>0</v>
      </c>
      <c r="AT1126" s="119">
        <v>0</v>
      </c>
      <c r="AU1126" s="119">
        <v>0</v>
      </c>
      <c r="AV1126" s="119">
        <v>0</v>
      </c>
      <c r="AW1126" s="119">
        <v>0</v>
      </c>
      <c r="AX1126" s="119">
        <v>0</v>
      </c>
      <c r="AY1126" s="119">
        <v>0</v>
      </c>
      <c r="AZ1126" s="119">
        <v>0</v>
      </c>
      <c r="BA1126" s="119">
        <v>0</v>
      </c>
      <c r="BB1126" s="119">
        <v>0</v>
      </c>
      <c r="BC1126" s="119">
        <v>0</v>
      </c>
      <c r="BD1126" s="119">
        <v>0</v>
      </c>
      <c r="BE1126" s="119">
        <v>0</v>
      </c>
      <c r="BF1126" s="119">
        <v>0</v>
      </c>
      <c r="BG1126" s="119">
        <v>0</v>
      </c>
      <c r="BH1126" s="119">
        <v>13.8</v>
      </c>
      <c r="BI1126" s="119" t="s">
        <v>55</v>
      </c>
      <c r="BJ1126" s="119" t="s">
        <v>55</v>
      </c>
      <c r="BK1126" s="119" t="s">
        <v>55</v>
      </c>
      <c r="BL1126" s="119">
        <v>0</v>
      </c>
      <c r="BM1126" s="119" t="s">
        <v>545</v>
      </c>
    </row>
    <row r="1127" spans="1:65" s="119" customFormat="1" ht="11.4" x14ac:dyDescent="0.2">
      <c r="A1127" s="119" t="s">
        <v>154</v>
      </c>
      <c r="B1127" s="119">
        <v>0</v>
      </c>
      <c r="C1127" s="119">
        <v>0</v>
      </c>
      <c r="D1127" s="119">
        <v>0</v>
      </c>
      <c r="E1127" s="119">
        <v>0</v>
      </c>
      <c r="F1127" s="119">
        <v>0</v>
      </c>
      <c r="G1127" s="119">
        <v>0</v>
      </c>
      <c r="H1127" s="119">
        <v>0</v>
      </c>
      <c r="I1127" s="119">
        <v>0</v>
      </c>
      <c r="J1127" s="119">
        <v>0</v>
      </c>
      <c r="K1127" s="119">
        <v>0</v>
      </c>
      <c r="L1127" s="119">
        <v>0</v>
      </c>
      <c r="M1127" s="119">
        <v>0</v>
      </c>
      <c r="N1127" s="119">
        <v>0</v>
      </c>
      <c r="O1127" s="119" t="s">
        <v>55</v>
      </c>
      <c r="P1127" s="119" t="s">
        <v>55</v>
      </c>
      <c r="Q1127" s="119" t="s">
        <v>55</v>
      </c>
      <c r="R1127" s="119" t="s">
        <v>55</v>
      </c>
      <c r="S1127" s="119" t="s">
        <v>55</v>
      </c>
      <c r="T1127" s="119" t="s">
        <v>55</v>
      </c>
      <c r="U1127" s="119" t="s">
        <v>55</v>
      </c>
      <c r="V1127" s="119" t="s">
        <v>55</v>
      </c>
      <c r="W1127" s="119" t="s">
        <v>55</v>
      </c>
      <c r="X1127" s="119" t="s">
        <v>55</v>
      </c>
      <c r="Y1127" s="119" t="s">
        <v>55</v>
      </c>
      <c r="Z1127" s="119" t="s">
        <v>55</v>
      </c>
      <c r="AA1127" s="119" t="s">
        <v>56</v>
      </c>
      <c r="AB1127" s="119" t="s">
        <v>56</v>
      </c>
      <c r="AC1127" s="119" t="s">
        <v>56</v>
      </c>
      <c r="AD1127" s="119" t="s">
        <v>56</v>
      </c>
      <c r="AE1127" s="119" t="s">
        <v>56</v>
      </c>
      <c r="AF1127" s="119" t="s">
        <v>56</v>
      </c>
      <c r="AG1127" s="119" t="s">
        <v>56</v>
      </c>
      <c r="AH1127" s="119" t="s">
        <v>56</v>
      </c>
      <c r="AI1127" s="119" t="s">
        <v>56</v>
      </c>
      <c r="AJ1127" s="119" t="s">
        <v>56</v>
      </c>
      <c r="AK1127" s="119" t="s">
        <v>56</v>
      </c>
      <c r="AL1127" s="119" t="s">
        <v>56</v>
      </c>
      <c r="AM1127" s="119">
        <v>0</v>
      </c>
      <c r="AN1127" s="119">
        <v>0</v>
      </c>
      <c r="AO1127" s="119">
        <v>0</v>
      </c>
      <c r="AP1127" s="119">
        <v>0</v>
      </c>
      <c r="AQ1127" s="119">
        <v>0</v>
      </c>
      <c r="AR1127" s="119">
        <v>0</v>
      </c>
      <c r="AS1127" s="119">
        <v>0</v>
      </c>
      <c r="AT1127" s="119">
        <v>0</v>
      </c>
      <c r="AU1127" s="119">
        <v>0</v>
      </c>
      <c r="AV1127" s="119">
        <v>0</v>
      </c>
      <c r="AW1127" s="119">
        <v>0</v>
      </c>
      <c r="AX1127" s="119">
        <v>0</v>
      </c>
      <c r="AY1127" s="119">
        <v>0</v>
      </c>
      <c r="AZ1127" s="119">
        <v>0</v>
      </c>
      <c r="BA1127" s="119">
        <v>0</v>
      </c>
      <c r="BB1127" s="119">
        <v>0</v>
      </c>
      <c r="BC1127" s="119">
        <v>0</v>
      </c>
      <c r="BD1127" s="119">
        <v>0</v>
      </c>
      <c r="BE1127" s="119">
        <v>0</v>
      </c>
      <c r="BF1127" s="119">
        <v>0</v>
      </c>
      <c r="BG1127" s="119">
        <v>0</v>
      </c>
      <c r="BH1127" s="119" t="s">
        <v>55</v>
      </c>
      <c r="BI1127" s="119" t="s">
        <v>55</v>
      </c>
      <c r="BJ1127" s="119" t="s">
        <v>55</v>
      </c>
      <c r="BK1127" s="119" t="s">
        <v>55</v>
      </c>
      <c r="BL1127" s="119">
        <v>0</v>
      </c>
      <c r="BM1127" s="119" t="s">
        <v>544</v>
      </c>
    </row>
    <row r="1128" spans="1:65" s="119" customFormat="1" ht="11.4" x14ac:dyDescent="0.2">
      <c r="A1128" s="119" t="s">
        <v>154</v>
      </c>
      <c r="B1128" s="119">
        <v>2</v>
      </c>
      <c r="C1128" s="119">
        <v>0</v>
      </c>
      <c r="D1128" s="119">
        <v>2</v>
      </c>
      <c r="E1128" s="119">
        <v>0</v>
      </c>
      <c r="F1128" s="119">
        <v>0</v>
      </c>
      <c r="G1128" s="119">
        <v>0</v>
      </c>
      <c r="H1128" s="119">
        <v>0</v>
      </c>
      <c r="I1128" s="119">
        <v>0</v>
      </c>
      <c r="J1128" s="119">
        <v>0</v>
      </c>
      <c r="K1128" s="119">
        <v>0</v>
      </c>
      <c r="L1128" s="119">
        <v>0</v>
      </c>
      <c r="M1128" s="119">
        <v>0</v>
      </c>
      <c r="N1128" s="119">
        <v>0</v>
      </c>
      <c r="O1128" s="119">
        <v>0</v>
      </c>
      <c r="P1128" s="119">
        <v>100</v>
      </c>
      <c r="Q1128" s="119">
        <v>0</v>
      </c>
      <c r="R1128" s="119">
        <v>0</v>
      </c>
      <c r="S1128" s="119">
        <v>0</v>
      </c>
      <c r="T1128" s="119">
        <v>0</v>
      </c>
      <c r="U1128" s="119">
        <v>0</v>
      </c>
      <c r="V1128" s="119">
        <v>0</v>
      </c>
      <c r="W1128" s="119">
        <v>0</v>
      </c>
      <c r="X1128" s="119">
        <v>0</v>
      </c>
      <c r="Y1128" s="119">
        <v>0</v>
      </c>
      <c r="Z1128" s="119">
        <v>0</v>
      </c>
      <c r="AA1128" s="119" t="s">
        <v>56</v>
      </c>
      <c r="AB1128" s="119" t="s">
        <v>431</v>
      </c>
      <c r="AC1128" s="119" t="s">
        <v>56</v>
      </c>
      <c r="AD1128" s="119" t="s">
        <v>56</v>
      </c>
      <c r="AE1128" s="119" t="s">
        <v>56</v>
      </c>
      <c r="AF1128" s="119" t="s">
        <v>56</v>
      </c>
      <c r="AG1128" s="119" t="s">
        <v>56</v>
      </c>
      <c r="AH1128" s="119" t="s">
        <v>56</v>
      </c>
      <c r="AI1128" s="119" t="s">
        <v>56</v>
      </c>
      <c r="AJ1128" s="119" t="s">
        <v>56</v>
      </c>
      <c r="AK1128" s="119" t="s">
        <v>56</v>
      </c>
      <c r="AL1128" s="119" t="s">
        <v>56</v>
      </c>
      <c r="AM1128" s="119">
        <v>0</v>
      </c>
      <c r="AN1128" s="119">
        <v>0</v>
      </c>
      <c r="AO1128" s="119">
        <v>0</v>
      </c>
      <c r="AP1128" s="119">
        <v>0</v>
      </c>
      <c r="AQ1128" s="119">
        <v>2</v>
      </c>
      <c r="AR1128" s="119">
        <v>0</v>
      </c>
      <c r="AS1128" s="119">
        <v>0</v>
      </c>
      <c r="AT1128" s="119">
        <v>0</v>
      </c>
      <c r="AU1128" s="119">
        <v>0</v>
      </c>
      <c r="AV1128" s="119">
        <v>0</v>
      </c>
      <c r="AW1128" s="119">
        <v>0</v>
      </c>
      <c r="AX1128" s="119">
        <v>0</v>
      </c>
      <c r="AY1128" s="119">
        <v>0</v>
      </c>
      <c r="AZ1128" s="119">
        <v>0</v>
      </c>
      <c r="BA1128" s="119">
        <v>0</v>
      </c>
      <c r="BB1128" s="119">
        <v>0</v>
      </c>
      <c r="BC1128" s="119">
        <v>0</v>
      </c>
      <c r="BD1128" s="119">
        <v>0</v>
      </c>
      <c r="BE1128" s="119">
        <v>0</v>
      </c>
      <c r="BF1128" s="119">
        <v>0</v>
      </c>
      <c r="BG1128" s="119">
        <v>0</v>
      </c>
      <c r="BH1128" s="119">
        <v>22</v>
      </c>
      <c r="BI1128" s="119" t="s">
        <v>55</v>
      </c>
      <c r="BJ1128" s="119" t="s">
        <v>55</v>
      </c>
      <c r="BK1128" s="119" t="s">
        <v>55</v>
      </c>
      <c r="BL1128" s="119">
        <v>0</v>
      </c>
      <c r="BM1128" s="119" t="s">
        <v>545</v>
      </c>
    </row>
    <row r="1129" spans="1:65" s="119" customFormat="1" ht="11.4" x14ac:dyDescent="0.2">
      <c r="A1129" s="119" t="s">
        <v>155</v>
      </c>
      <c r="B1129" s="119">
        <v>1</v>
      </c>
      <c r="C1129" s="119">
        <v>0</v>
      </c>
      <c r="D1129" s="119">
        <v>1</v>
      </c>
      <c r="E1129" s="119">
        <v>0</v>
      </c>
      <c r="F1129" s="119">
        <v>0</v>
      </c>
      <c r="G1129" s="119">
        <v>0</v>
      </c>
      <c r="H1129" s="119">
        <v>0</v>
      </c>
      <c r="I1129" s="119">
        <v>0</v>
      </c>
      <c r="J1129" s="119">
        <v>0</v>
      </c>
      <c r="K1129" s="119">
        <v>0</v>
      </c>
      <c r="L1129" s="119">
        <v>0</v>
      </c>
      <c r="M1129" s="119">
        <v>0</v>
      </c>
      <c r="N1129" s="119">
        <v>0</v>
      </c>
      <c r="O1129" s="119">
        <v>0</v>
      </c>
      <c r="P1129" s="119">
        <v>100</v>
      </c>
      <c r="Q1129" s="119">
        <v>0</v>
      </c>
      <c r="R1129" s="119">
        <v>0</v>
      </c>
      <c r="S1129" s="119">
        <v>0</v>
      </c>
      <c r="T1129" s="119">
        <v>0</v>
      </c>
      <c r="U1129" s="119">
        <v>0</v>
      </c>
      <c r="V1129" s="119">
        <v>0</v>
      </c>
      <c r="W1129" s="119">
        <v>0</v>
      </c>
      <c r="X1129" s="119">
        <v>0</v>
      </c>
      <c r="Y1129" s="119">
        <v>0</v>
      </c>
      <c r="Z1129" s="119">
        <v>0</v>
      </c>
      <c r="AA1129" s="119" t="s">
        <v>56</v>
      </c>
      <c r="AB1129" s="119" t="s">
        <v>178</v>
      </c>
      <c r="AC1129" s="119" t="s">
        <v>56</v>
      </c>
      <c r="AD1129" s="119" t="s">
        <v>56</v>
      </c>
      <c r="AE1129" s="119" t="s">
        <v>56</v>
      </c>
      <c r="AF1129" s="119" t="s">
        <v>56</v>
      </c>
      <c r="AG1129" s="119" t="s">
        <v>56</v>
      </c>
      <c r="AH1129" s="119" t="s">
        <v>56</v>
      </c>
      <c r="AI1129" s="119" t="s">
        <v>56</v>
      </c>
      <c r="AJ1129" s="119" t="s">
        <v>56</v>
      </c>
      <c r="AK1129" s="119" t="s">
        <v>56</v>
      </c>
      <c r="AL1129" s="119" t="s">
        <v>56</v>
      </c>
      <c r="AM1129" s="119">
        <v>0</v>
      </c>
      <c r="AN1129" s="119">
        <v>0</v>
      </c>
      <c r="AO1129" s="119">
        <v>0</v>
      </c>
      <c r="AP1129" s="119">
        <v>1</v>
      </c>
      <c r="AQ1129" s="119">
        <v>0</v>
      </c>
      <c r="AR1129" s="119">
        <v>0</v>
      </c>
      <c r="AS1129" s="119">
        <v>0</v>
      </c>
      <c r="AT1129" s="119">
        <v>0</v>
      </c>
      <c r="AU1129" s="119">
        <v>0</v>
      </c>
      <c r="AV1129" s="119">
        <v>0</v>
      </c>
      <c r="AW1129" s="119">
        <v>0</v>
      </c>
      <c r="AX1129" s="119">
        <v>0</v>
      </c>
      <c r="AY1129" s="119">
        <v>0</v>
      </c>
      <c r="AZ1129" s="119">
        <v>0</v>
      </c>
      <c r="BA1129" s="119">
        <v>0</v>
      </c>
      <c r="BB1129" s="119">
        <v>0</v>
      </c>
      <c r="BC1129" s="119">
        <v>0</v>
      </c>
      <c r="BD1129" s="119">
        <v>0</v>
      </c>
      <c r="BE1129" s="119">
        <v>0</v>
      </c>
      <c r="BF1129" s="119">
        <v>0</v>
      </c>
      <c r="BG1129" s="119">
        <v>0</v>
      </c>
      <c r="BH1129" s="119">
        <v>19.7</v>
      </c>
      <c r="BI1129" s="119" t="s">
        <v>55</v>
      </c>
      <c r="BJ1129" s="119" t="s">
        <v>55</v>
      </c>
      <c r="BK1129" s="119" t="s">
        <v>55</v>
      </c>
      <c r="BL1129" s="119">
        <v>0</v>
      </c>
      <c r="BM1129" s="119" t="s">
        <v>544</v>
      </c>
    </row>
    <row r="1130" spans="1:65" s="119" customFormat="1" ht="11.4" x14ac:dyDescent="0.2">
      <c r="A1130" s="119" t="s">
        <v>155</v>
      </c>
      <c r="B1130" s="119">
        <v>2</v>
      </c>
      <c r="C1130" s="119">
        <v>1</v>
      </c>
      <c r="D1130" s="119">
        <v>1</v>
      </c>
      <c r="E1130" s="119">
        <v>0</v>
      </c>
      <c r="F1130" s="119">
        <v>0</v>
      </c>
      <c r="G1130" s="119">
        <v>0</v>
      </c>
      <c r="H1130" s="119">
        <v>0</v>
      </c>
      <c r="I1130" s="119">
        <v>0</v>
      </c>
      <c r="J1130" s="119">
        <v>0</v>
      </c>
      <c r="K1130" s="119">
        <v>0</v>
      </c>
      <c r="L1130" s="119">
        <v>0</v>
      </c>
      <c r="M1130" s="119">
        <v>0</v>
      </c>
      <c r="N1130" s="119">
        <v>0</v>
      </c>
      <c r="O1130" s="119">
        <v>50</v>
      </c>
      <c r="P1130" s="119">
        <v>50</v>
      </c>
      <c r="Q1130" s="119">
        <v>0</v>
      </c>
      <c r="R1130" s="119">
        <v>0</v>
      </c>
      <c r="S1130" s="119">
        <v>0</v>
      </c>
      <c r="T1130" s="119">
        <v>0</v>
      </c>
      <c r="U1130" s="119">
        <v>0</v>
      </c>
      <c r="V1130" s="119">
        <v>0</v>
      </c>
      <c r="W1130" s="119">
        <v>0</v>
      </c>
      <c r="X1130" s="119">
        <v>0</v>
      </c>
      <c r="Y1130" s="119">
        <v>0</v>
      </c>
      <c r="Z1130" s="119">
        <v>0</v>
      </c>
      <c r="AA1130" s="119" t="s">
        <v>607</v>
      </c>
      <c r="AB1130" s="119" t="s">
        <v>552</v>
      </c>
      <c r="AC1130" s="119" t="s">
        <v>56</v>
      </c>
      <c r="AD1130" s="119" t="s">
        <v>56</v>
      </c>
      <c r="AE1130" s="119" t="s">
        <v>56</v>
      </c>
      <c r="AF1130" s="119" t="s">
        <v>56</v>
      </c>
      <c r="AG1130" s="119" t="s">
        <v>56</v>
      </c>
      <c r="AH1130" s="119" t="s">
        <v>56</v>
      </c>
      <c r="AI1130" s="119" t="s">
        <v>56</v>
      </c>
      <c r="AJ1130" s="119" t="s">
        <v>56</v>
      </c>
      <c r="AK1130" s="119" t="s">
        <v>56</v>
      </c>
      <c r="AL1130" s="119" t="s">
        <v>56</v>
      </c>
      <c r="AM1130" s="119">
        <v>0</v>
      </c>
      <c r="AN1130" s="119">
        <v>2</v>
      </c>
      <c r="AO1130" s="119">
        <v>0</v>
      </c>
      <c r="AP1130" s="119">
        <v>0</v>
      </c>
      <c r="AQ1130" s="119">
        <v>0</v>
      </c>
      <c r="AR1130" s="119">
        <v>0</v>
      </c>
      <c r="AS1130" s="119">
        <v>0</v>
      </c>
      <c r="AT1130" s="119">
        <v>0</v>
      </c>
      <c r="AU1130" s="119">
        <v>0</v>
      </c>
      <c r="AV1130" s="119">
        <v>0</v>
      </c>
      <c r="AW1130" s="119">
        <v>0</v>
      </c>
      <c r="AX1130" s="119">
        <v>0</v>
      </c>
      <c r="AY1130" s="119">
        <v>0</v>
      </c>
      <c r="AZ1130" s="119">
        <v>0</v>
      </c>
      <c r="BA1130" s="119">
        <v>0</v>
      </c>
      <c r="BB1130" s="119">
        <v>0</v>
      </c>
      <c r="BC1130" s="119">
        <v>0</v>
      </c>
      <c r="BD1130" s="119">
        <v>0</v>
      </c>
      <c r="BE1130" s="119">
        <v>0</v>
      </c>
      <c r="BF1130" s="119">
        <v>0</v>
      </c>
      <c r="BG1130" s="119">
        <v>0</v>
      </c>
      <c r="BH1130" s="119">
        <v>8.9</v>
      </c>
      <c r="BI1130" s="119" t="s">
        <v>55</v>
      </c>
      <c r="BJ1130" s="119" t="s">
        <v>55</v>
      </c>
      <c r="BK1130" s="119" t="s">
        <v>55</v>
      </c>
      <c r="BL1130" s="119">
        <v>0</v>
      </c>
      <c r="BM1130" s="119" t="s">
        <v>545</v>
      </c>
    </row>
    <row r="1131" spans="1:65" s="119" customFormat="1" ht="11.4" x14ac:dyDescent="0.2">
      <c r="A1131" s="119" t="s">
        <v>156</v>
      </c>
      <c r="B1131" s="119">
        <v>2</v>
      </c>
      <c r="C1131" s="119">
        <v>0</v>
      </c>
      <c r="D1131" s="119">
        <v>2</v>
      </c>
      <c r="E1131" s="119">
        <v>0</v>
      </c>
      <c r="F1131" s="119">
        <v>0</v>
      </c>
      <c r="G1131" s="119">
        <v>0</v>
      </c>
      <c r="H1131" s="119">
        <v>0</v>
      </c>
      <c r="I1131" s="119">
        <v>0</v>
      </c>
      <c r="J1131" s="119">
        <v>0</v>
      </c>
      <c r="K1131" s="119">
        <v>0</v>
      </c>
      <c r="L1131" s="119">
        <v>0</v>
      </c>
      <c r="M1131" s="119">
        <v>0</v>
      </c>
      <c r="N1131" s="119">
        <v>0</v>
      </c>
      <c r="O1131" s="119">
        <v>0</v>
      </c>
      <c r="P1131" s="119">
        <v>100</v>
      </c>
      <c r="Q1131" s="119">
        <v>0</v>
      </c>
      <c r="R1131" s="119">
        <v>0</v>
      </c>
      <c r="S1131" s="119">
        <v>0</v>
      </c>
      <c r="T1131" s="119">
        <v>0</v>
      </c>
      <c r="U1131" s="119">
        <v>0</v>
      </c>
      <c r="V1131" s="119">
        <v>0</v>
      </c>
      <c r="W1131" s="119">
        <v>0</v>
      </c>
      <c r="X1131" s="119">
        <v>0</v>
      </c>
      <c r="Y1131" s="119">
        <v>0</v>
      </c>
      <c r="Z1131" s="119">
        <v>0</v>
      </c>
      <c r="AA1131" s="119" t="s">
        <v>56</v>
      </c>
      <c r="AB1131" s="119" t="s">
        <v>167</v>
      </c>
      <c r="AC1131" s="119" t="s">
        <v>56</v>
      </c>
      <c r="AD1131" s="119" t="s">
        <v>56</v>
      </c>
      <c r="AE1131" s="119" t="s">
        <v>56</v>
      </c>
      <c r="AF1131" s="119" t="s">
        <v>56</v>
      </c>
      <c r="AG1131" s="119" t="s">
        <v>56</v>
      </c>
      <c r="AH1131" s="119" t="s">
        <v>56</v>
      </c>
      <c r="AI1131" s="119" t="s">
        <v>56</v>
      </c>
      <c r="AJ1131" s="119" t="s">
        <v>56</v>
      </c>
      <c r="AK1131" s="119" t="s">
        <v>56</v>
      </c>
      <c r="AL1131" s="119" t="s">
        <v>56</v>
      </c>
      <c r="AM1131" s="119">
        <v>0</v>
      </c>
      <c r="AN1131" s="119">
        <v>0</v>
      </c>
      <c r="AO1131" s="119">
        <v>1</v>
      </c>
      <c r="AP1131" s="119">
        <v>0</v>
      </c>
      <c r="AQ1131" s="119">
        <v>1</v>
      </c>
      <c r="AR1131" s="119">
        <v>0</v>
      </c>
      <c r="AS1131" s="119">
        <v>0</v>
      </c>
      <c r="AT1131" s="119">
        <v>0</v>
      </c>
      <c r="AU1131" s="119">
        <v>0</v>
      </c>
      <c r="AV1131" s="119">
        <v>0</v>
      </c>
      <c r="AW1131" s="119">
        <v>0</v>
      </c>
      <c r="AX1131" s="119">
        <v>0</v>
      </c>
      <c r="AY1131" s="119">
        <v>0</v>
      </c>
      <c r="AZ1131" s="119">
        <v>0</v>
      </c>
      <c r="BA1131" s="119">
        <v>0</v>
      </c>
      <c r="BB1131" s="119">
        <v>0</v>
      </c>
      <c r="BC1131" s="119">
        <v>0</v>
      </c>
      <c r="BD1131" s="119">
        <v>0</v>
      </c>
      <c r="BE1131" s="119">
        <v>0</v>
      </c>
      <c r="BF1131" s="119">
        <v>0</v>
      </c>
      <c r="BG1131" s="119">
        <v>0</v>
      </c>
      <c r="BH1131" s="119">
        <v>18.899999999999999</v>
      </c>
      <c r="BI1131" s="119" t="s">
        <v>55</v>
      </c>
      <c r="BJ1131" s="119" t="s">
        <v>55</v>
      </c>
      <c r="BK1131" s="119" t="s">
        <v>55</v>
      </c>
      <c r="BL1131" s="119">
        <v>0</v>
      </c>
      <c r="BM1131" s="119" t="s">
        <v>544</v>
      </c>
    </row>
    <row r="1132" spans="1:65" s="119" customFormat="1" ht="11.4" x14ac:dyDescent="0.2">
      <c r="A1132" s="119" t="s">
        <v>156</v>
      </c>
      <c r="B1132" s="119">
        <v>0</v>
      </c>
      <c r="C1132" s="119">
        <v>0</v>
      </c>
      <c r="D1132" s="119">
        <v>0</v>
      </c>
      <c r="E1132" s="119">
        <v>0</v>
      </c>
      <c r="F1132" s="119">
        <v>0</v>
      </c>
      <c r="G1132" s="119">
        <v>0</v>
      </c>
      <c r="H1132" s="119">
        <v>0</v>
      </c>
      <c r="I1132" s="119">
        <v>0</v>
      </c>
      <c r="J1132" s="119">
        <v>0</v>
      </c>
      <c r="K1132" s="119">
        <v>0</v>
      </c>
      <c r="L1132" s="119">
        <v>0</v>
      </c>
      <c r="M1132" s="119">
        <v>0</v>
      </c>
      <c r="N1132" s="119">
        <v>0</v>
      </c>
      <c r="O1132" s="119" t="s">
        <v>55</v>
      </c>
      <c r="P1132" s="119" t="s">
        <v>55</v>
      </c>
      <c r="Q1132" s="119" t="s">
        <v>55</v>
      </c>
      <c r="R1132" s="119" t="s">
        <v>55</v>
      </c>
      <c r="S1132" s="119" t="s">
        <v>55</v>
      </c>
      <c r="T1132" s="119" t="s">
        <v>55</v>
      </c>
      <c r="U1132" s="119" t="s">
        <v>55</v>
      </c>
      <c r="V1132" s="119" t="s">
        <v>55</v>
      </c>
      <c r="W1132" s="119" t="s">
        <v>55</v>
      </c>
      <c r="X1132" s="119" t="s">
        <v>55</v>
      </c>
      <c r="Y1132" s="119" t="s">
        <v>55</v>
      </c>
      <c r="Z1132" s="119" t="s">
        <v>55</v>
      </c>
      <c r="AA1132" s="119" t="s">
        <v>56</v>
      </c>
      <c r="AB1132" s="119" t="s">
        <v>56</v>
      </c>
      <c r="AC1132" s="119" t="s">
        <v>56</v>
      </c>
      <c r="AD1132" s="119" t="s">
        <v>56</v>
      </c>
      <c r="AE1132" s="119" t="s">
        <v>56</v>
      </c>
      <c r="AF1132" s="119" t="s">
        <v>56</v>
      </c>
      <c r="AG1132" s="119" t="s">
        <v>56</v>
      </c>
      <c r="AH1132" s="119" t="s">
        <v>56</v>
      </c>
      <c r="AI1132" s="119" t="s">
        <v>56</v>
      </c>
      <c r="AJ1132" s="119" t="s">
        <v>56</v>
      </c>
      <c r="AK1132" s="119" t="s">
        <v>56</v>
      </c>
      <c r="AL1132" s="119" t="s">
        <v>56</v>
      </c>
      <c r="AM1132" s="119">
        <v>0</v>
      </c>
      <c r="AN1132" s="119">
        <v>0</v>
      </c>
      <c r="AO1132" s="119">
        <v>0</v>
      </c>
      <c r="AP1132" s="119">
        <v>0</v>
      </c>
      <c r="AQ1132" s="119">
        <v>0</v>
      </c>
      <c r="AR1132" s="119">
        <v>0</v>
      </c>
      <c r="AS1132" s="119">
        <v>0</v>
      </c>
      <c r="AT1132" s="119">
        <v>0</v>
      </c>
      <c r="AU1132" s="119">
        <v>0</v>
      </c>
      <c r="AV1132" s="119">
        <v>0</v>
      </c>
      <c r="AW1132" s="119">
        <v>0</v>
      </c>
      <c r="AX1132" s="119">
        <v>0</v>
      </c>
      <c r="AY1132" s="119">
        <v>0</v>
      </c>
      <c r="AZ1132" s="119">
        <v>0</v>
      </c>
      <c r="BA1132" s="119">
        <v>0</v>
      </c>
      <c r="BB1132" s="119">
        <v>0</v>
      </c>
      <c r="BC1132" s="119">
        <v>0</v>
      </c>
      <c r="BD1132" s="119">
        <v>0</v>
      </c>
      <c r="BE1132" s="119">
        <v>0</v>
      </c>
      <c r="BF1132" s="119">
        <v>0</v>
      </c>
      <c r="BG1132" s="119">
        <v>0</v>
      </c>
      <c r="BH1132" s="119" t="s">
        <v>55</v>
      </c>
      <c r="BI1132" s="119" t="s">
        <v>55</v>
      </c>
      <c r="BJ1132" s="119" t="s">
        <v>55</v>
      </c>
      <c r="BK1132" s="119" t="s">
        <v>55</v>
      </c>
      <c r="BL1132" s="119">
        <v>0</v>
      </c>
      <c r="BM1132" s="119" t="s">
        <v>545</v>
      </c>
    </row>
    <row r="1133" spans="1:65" s="119" customFormat="1" ht="11.4" x14ac:dyDescent="0.2">
      <c r="A1133" s="119" t="s">
        <v>157</v>
      </c>
      <c r="B1133" s="119">
        <v>2</v>
      </c>
      <c r="C1133" s="119">
        <v>0</v>
      </c>
      <c r="D1133" s="119">
        <v>2</v>
      </c>
      <c r="E1133" s="119">
        <v>0</v>
      </c>
      <c r="F1133" s="119">
        <v>0</v>
      </c>
      <c r="G1133" s="119">
        <v>0</v>
      </c>
      <c r="H1133" s="119">
        <v>0</v>
      </c>
      <c r="I1133" s="119">
        <v>0</v>
      </c>
      <c r="J1133" s="119">
        <v>0</v>
      </c>
      <c r="K1133" s="119">
        <v>0</v>
      </c>
      <c r="L1133" s="119">
        <v>0</v>
      </c>
      <c r="M1133" s="119">
        <v>0</v>
      </c>
      <c r="N1133" s="119">
        <v>0</v>
      </c>
      <c r="O1133" s="119">
        <v>0</v>
      </c>
      <c r="P1133" s="119">
        <v>100</v>
      </c>
      <c r="Q1133" s="119">
        <v>0</v>
      </c>
      <c r="R1133" s="119">
        <v>0</v>
      </c>
      <c r="S1133" s="119">
        <v>0</v>
      </c>
      <c r="T1133" s="119">
        <v>0</v>
      </c>
      <c r="U1133" s="119">
        <v>0</v>
      </c>
      <c r="V1133" s="119">
        <v>0</v>
      </c>
      <c r="W1133" s="119">
        <v>0</v>
      </c>
      <c r="X1133" s="119">
        <v>0</v>
      </c>
      <c r="Y1133" s="119">
        <v>0</v>
      </c>
      <c r="Z1133" s="119">
        <v>0</v>
      </c>
      <c r="AA1133" s="119" t="s">
        <v>56</v>
      </c>
      <c r="AB1133" s="119" t="s">
        <v>503</v>
      </c>
      <c r="AC1133" s="119" t="s">
        <v>56</v>
      </c>
      <c r="AD1133" s="119" t="s">
        <v>56</v>
      </c>
      <c r="AE1133" s="119" t="s">
        <v>56</v>
      </c>
      <c r="AF1133" s="119" t="s">
        <v>56</v>
      </c>
      <c r="AG1133" s="119" t="s">
        <v>56</v>
      </c>
      <c r="AH1133" s="119" t="s">
        <v>56</v>
      </c>
      <c r="AI1133" s="119" t="s">
        <v>56</v>
      </c>
      <c r="AJ1133" s="119" t="s">
        <v>56</v>
      </c>
      <c r="AK1133" s="119" t="s">
        <v>56</v>
      </c>
      <c r="AL1133" s="119" t="s">
        <v>56</v>
      </c>
      <c r="AM1133" s="119">
        <v>0</v>
      </c>
      <c r="AN1133" s="119">
        <v>0</v>
      </c>
      <c r="AO1133" s="119">
        <v>2</v>
      </c>
      <c r="AP1133" s="119">
        <v>0</v>
      </c>
      <c r="AQ1133" s="119">
        <v>0</v>
      </c>
      <c r="AR1133" s="119">
        <v>0</v>
      </c>
      <c r="AS1133" s="119">
        <v>0</v>
      </c>
      <c r="AT1133" s="119">
        <v>0</v>
      </c>
      <c r="AU1133" s="119">
        <v>0</v>
      </c>
      <c r="AV1133" s="119">
        <v>0</v>
      </c>
      <c r="AW1133" s="119">
        <v>0</v>
      </c>
      <c r="AX1133" s="119">
        <v>0</v>
      </c>
      <c r="AY1133" s="119">
        <v>0</v>
      </c>
      <c r="AZ1133" s="119">
        <v>0</v>
      </c>
      <c r="BA1133" s="119">
        <v>0</v>
      </c>
      <c r="BB1133" s="119">
        <v>0</v>
      </c>
      <c r="BC1133" s="119">
        <v>0</v>
      </c>
      <c r="BD1133" s="119">
        <v>0</v>
      </c>
      <c r="BE1133" s="119">
        <v>0</v>
      </c>
      <c r="BF1133" s="119">
        <v>0</v>
      </c>
      <c r="BG1133" s="119">
        <v>0</v>
      </c>
      <c r="BH1133" s="119">
        <v>11.9</v>
      </c>
      <c r="BI1133" s="119" t="s">
        <v>55</v>
      </c>
      <c r="BJ1133" s="119" t="s">
        <v>55</v>
      </c>
      <c r="BK1133" s="119" t="s">
        <v>55</v>
      </c>
      <c r="BL1133" s="119">
        <v>0</v>
      </c>
      <c r="BM1133" s="119" t="s">
        <v>544</v>
      </c>
    </row>
    <row r="1134" spans="1:65" s="119" customFormat="1" ht="11.4" x14ac:dyDescent="0.2">
      <c r="A1134" s="119" t="s">
        <v>157</v>
      </c>
      <c r="B1134" s="119">
        <v>6</v>
      </c>
      <c r="C1134" s="119">
        <v>0</v>
      </c>
      <c r="D1134" s="119">
        <v>6</v>
      </c>
      <c r="E1134" s="119">
        <v>0</v>
      </c>
      <c r="F1134" s="119">
        <v>0</v>
      </c>
      <c r="G1134" s="119">
        <v>0</v>
      </c>
      <c r="H1134" s="119">
        <v>0</v>
      </c>
      <c r="I1134" s="119">
        <v>0</v>
      </c>
      <c r="J1134" s="119">
        <v>0</v>
      </c>
      <c r="K1134" s="119">
        <v>0</v>
      </c>
      <c r="L1134" s="119">
        <v>0</v>
      </c>
      <c r="M1134" s="119">
        <v>0</v>
      </c>
      <c r="N1134" s="119">
        <v>0</v>
      </c>
      <c r="O1134" s="119">
        <v>0</v>
      </c>
      <c r="P1134" s="119">
        <v>100</v>
      </c>
      <c r="Q1134" s="119">
        <v>0</v>
      </c>
      <c r="R1134" s="119">
        <v>0</v>
      </c>
      <c r="S1134" s="119">
        <v>0</v>
      </c>
      <c r="T1134" s="119">
        <v>0</v>
      </c>
      <c r="U1134" s="119">
        <v>0</v>
      </c>
      <c r="V1134" s="119">
        <v>0</v>
      </c>
      <c r="W1134" s="119">
        <v>0</v>
      </c>
      <c r="X1134" s="119">
        <v>0</v>
      </c>
      <c r="Y1134" s="119">
        <v>0</v>
      </c>
      <c r="Z1134" s="119">
        <v>0</v>
      </c>
      <c r="AA1134" s="119" t="s">
        <v>56</v>
      </c>
      <c r="AB1134" s="119" t="s">
        <v>528</v>
      </c>
      <c r="AC1134" s="119" t="s">
        <v>56</v>
      </c>
      <c r="AD1134" s="119" t="s">
        <v>56</v>
      </c>
      <c r="AE1134" s="119" t="s">
        <v>56</v>
      </c>
      <c r="AF1134" s="119" t="s">
        <v>56</v>
      </c>
      <c r="AG1134" s="119" t="s">
        <v>56</v>
      </c>
      <c r="AH1134" s="119" t="s">
        <v>56</v>
      </c>
      <c r="AI1134" s="119" t="s">
        <v>56</v>
      </c>
      <c r="AJ1134" s="119" t="s">
        <v>56</v>
      </c>
      <c r="AK1134" s="119" t="s">
        <v>56</v>
      </c>
      <c r="AL1134" s="119" t="s">
        <v>56</v>
      </c>
      <c r="AM1134" s="119">
        <v>0</v>
      </c>
      <c r="AN1134" s="119">
        <v>0</v>
      </c>
      <c r="AO1134" s="119">
        <v>1</v>
      </c>
      <c r="AP1134" s="119">
        <v>3</v>
      </c>
      <c r="AQ1134" s="119">
        <v>2</v>
      </c>
      <c r="AR1134" s="119">
        <v>0</v>
      </c>
      <c r="AS1134" s="119">
        <v>0</v>
      </c>
      <c r="AT1134" s="119">
        <v>0</v>
      </c>
      <c r="AU1134" s="119">
        <v>0</v>
      </c>
      <c r="AV1134" s="119">
        <v>0</v>
      </c>
      <c r="AW1134" s="119">
        <v>0</v>
      </c>
      <c r="AX1134" s="119">
        <v>0</v>
      </c>
      <c r="AY1134" s="119">
        <v>0</v>
      </c>
      <c r="AZ1134" s="119">
        <v>0</v>
      </c>
      <c r="BA1134" s="119">
        <v>0</v>
      </c>
      <c r="BB1134" s="119">
        <v>0</v>
      </c>
      <c r="BC1134" s="119">
        <v>0</v>
      </c>
      <c r="BD1134" s="119">
        <v>0</v>
      </c>
      <c r="BE1134" s="119">
        <v>0</v>
      </c>
      <c r="BF1134" s="119">
        <v>0</v>
      </c>
      <c r="BG1134" s="119">
        <v>0</v>
      </c>
      <c r="BH1134" s="119">
        <v>18.3</v>
      </c>
      <c r="BI1134" s="119" t="s">
        <v>55</v>
      </c>
      <c r="BJ1134" s="119" t="s">
        <v>55</v>
      </c>
      <c r="BK1134" s="119" t="s">
        <v>55</v>
      </c>
      <c r="BL1134" s="119">
        <v>0</v>
      </c>
      <c r="BM1134" s="119" t="s">
        <v>545</v>
      </c>
    </row>
    <row r="1135" spans="1:65" s="119" customFormat="1" ht="11.4" x14ac:dyDescent="0.2">
      <c r="A1135" s="119" t="s">
        <v>158</v>
      </c>
      <c r="B1135" s="119">
        <v>2</v>
      </c>
      <c r="C1135" s="119">
        <v>0</v>
      </c>
      <c r="D1135" s="119">
        <v>2</v>
      </c>
      <c r="E1135" s="119">
        <v>0</v>
      </c>
      <c r="F1135" s="119">
        <v>0</v>
      </c>
      <c r="G1135" s="119">
        <v>0</v>
      </c>
      <c r="H1135" s="119">
        <v>0</v>
      </c>
      <c r="I1135" s="119">
        <v>0</v>
      </c>
      <c r="J1135" s="119">
        <v>0</v>
      </c>
      <c r="K1135" s="119">
        <v>0</v>
      </c>
      <c r="L1135" s="119">
        <v>0</v>
      </c>
      <c r="M1135" s="119">
        <v>0</v>
      </c>
      <c r="N1135" s="119">
        <v>0</v>
      </c>
      <c r="O1135" s="119">
        <v>0</v>
      </c>
      <c r="P1135" s="119">
        <v>100</v>
      </c>
      <c r="Q1135" s="119">
        <v>0</v>
      </c>
      <c r="R1135" s="119">
        <v>0</v>
      </c>
      <c r="S1135" s="119">
        <v>0</v>
      </c>
      <c r="T1135" s="119">
        <v>0</v>
      </c>
      <c r="U1135" s="119">
        <v>0</v>
      </c>
      <c r="V1135" s="119">
        <v>0</v>
      </c>
      <c r="W1135" s="119">
        <v>0</v>
      </c>
      <c r="X1135" s="119">
        <v>0</v>
      </c>
      <c r="Y1135" s="119">
        <v>0</v>
      </c>
      <c r="Z1135" s="119">
        <v>0</v>
      </c>
      <c r="AA1135" s="119" t="s">
        <v>56</v>
      </c>
      <c r="AB1135" s="119" t="s">
        <v>630</v>
      </c>
      <c r="AC1135" s="119" t="s">
        <v>56</v>
      </c>
      <c r="AD1135" s="119" t="s">
        <v>56</v>
      </c>
      <c r="AE1135" s="119" t="s">
        <v>56</v>
      </c>
      <c r="AF1135" s="119" t="s">
        <v>56</v>
      </c>
      <c r="AG1135" s="119" t="s">
        <v>56</v>
      </c>
      <c r="AH1135" s="119" t="s">
        <v>56</v>
      </c>
      <c r="AI1135" s="119" t="s">
        <v>56</v>
      </c>
      <c r="AJ1135" s="119" t="s">
        <v>56</v>
      </c>
      <c r="AK1135" s="119" t="s">
        <v>56</v>
      </c>
      <c r="AL1135" s="119" t="s">
        <v>56</v>
      </c>
      <c r="AM1135" s="119">
        <v>0</v>
      </c>
      <c r="AN1135" s="119">
        <v>0</v>
      </c>
      <c r="AO1135" s="119">
        <v>2</v>
      </c>
      <c r="AP1135" s="119">
        <v>0</v>
      </c>
      <c r="AQ1135" s="119">
        <v>0</v>
      </c>
      <c r="AR1135" s="119">
        <v>0</v>
      </c>
      <c r="AS1135" s="119">
        <v>0</v>
      </c>
      <c r="AT1135" s="119">
        <v>0</v>
      </c>
      <c r="AU1135" s="119">
        <v>0</v>
      </c>
      <c r="AV1135" s="119">
        <v>0</v>
      </c>
      <c r="AW1135" s="119">
        <v>0</v>
      </c>
      <c r="AX1135" s="119">
        <v>0</v>
      </c>
      <c r="AY1135" s="119">
        <v>0</v>
      </c>
      <c r="AZ1135" s="119">
        <v>0</v>
      </c>
      <c r="BA1135" s="119">
        <v>0</v>
      </c>
      <c r="BB1135" s="119">
        <v>0</v>
      </c>
      <c r="BC1135" s="119">
        <v>0</v>
      </c>
      <c r="BD1135" s="119">
        <v>0</v>
      </c>
      <c r="BE1135" s="119">
        <v>0</v>
      </c>
      <c r="BF1135" s="119">
        <v>0</v>
      </c>
      <c r="BG1135" s="119">
        <v>0</v>
      </c>
      <c r="BH1135" s="119">
        <v>11.1</v>
      </c>
      <c r="BI1135" s="119" t="s">
        <v>55</v>
      </c>
      <c r="BJ1135" s="119" t="s">
        <v>55</v>
      </c>
      <c r="BK1135" s="119" t="s">
        <v>55</v>
      </c>
      <c r="BL1135" s="119">
        <v>0</v>
      </c>
      <c r="BM1135" s="119" t="s">
        <v>544</v>
      </c>
    </row>
    <row r="1136" spans="1:65" s="119" customFormat="1" ht="11.4" x14ac:dyDescent="0.2">
      <c r="A1136" s="119" t="s">
        <v>158</v>
      </c>
      <c r="B1136" s="119">
        <v>2</v>
      </c>
      <c r="C1136" s="119">
        <v>1</v>
      </c>
      <c r="D1136" s="119">
        <v>1</v>
      </c>
      <c r="E1136" s="119">
        <v>0</v>
      </c>
      <c r="F1136" s="119">
        <v>0</v>
      </c>
      <c r="G1136" s="119">
        <v>0</v>
      </c>
      <c r="H1136" s="119">
        <v>0</v>
      </c>
      <c r="I1136" s="119">
        <v>0</v>
      </c>
      <c r="J1136" s="119">
        <v>0</v>
      </c>
      <c r="K1136" s="119">
        <v>0</v>
      </c>
      <c r="L1136" s="119">
        <v>0</v>
      </c>
      <c r="M1136" s="119">
        <v>0</v>
      </c>
      <c r="N1136" s="119">
        <v>0</v>
      </c>
      <c r="O1136" s="119">
        <v>50</v>
      </c>
      <c r="P1136" s="119">
        <v>50</v>
      </c>
      <c r="Q1136" s="119">
        <v>0</v>
      </c>
      <c r="R1136" s="119">
        <v>0</v>
      </c>
      <c r="S1136" s="119">
        <v>0</v>
      </c>
      <c r="T1136" s="119">
        <v>0</v>
      </c>
      <c r="U1136" s="119">
        <v>0</v>
      </c>
      <c r="V1136" s="119">
        <v>0</v>
      </c>
      <c r="W1136" s="119">
        <v>0</v>
      </c>
      <c r="X1136" s="119">
        <v>0</v>
      </c>
      <c r="Y1136" s="119">
        <v>0</v>
      </c>
      <c r="Z1136" s="119">
        <v>0</v>
      </c>
      <c r="AA1136" s="119" t="s">
        <v>427</v>
      </c>
      <c r="AB1136" s="119" t="s">
        <v>629</v>
      </c>
      <c r="AC1136" s="119" t="s">
        <v>56</v>
      </c>
      <c r="AD1136" s="119" t="s">
        <v>56</v>
      </c>
      <c r="AE1136" s="119" t="s">
        <v>56</v>
      </c>
      <c r="AF1136" s="119" t="s">
        <v>56</v>
      </c>
      <c r="AG1136" s="119" t="s">
        <v>56</v>
      </c>
      <c r="AH1136" s="119" t="s">
        <v>56</v>
      </c>
      <c r="AI1136" s="119" t="s">
        <v>56</v>
      </c>
      <c r="AJ1136" s="119" t="s">
        <v>56</v>
      </c>
      <c r="AK1136" s="119" t="s">
        <v>56</v>
      </c>
      <c r="AL1136" s="119" t="s">
        <v>56</v>
      </c>
      <c r="AM1136" s="119">
        <v>0</v>
      </c>
      <c r="AN1136" s="119">
        <v>1</v>
      </c>
      <c r="AO1136" s="119">
        <v>0</v>
      </c>
      <c r="AP1136" s="119">
        <v>0</v>
      </c>
      <c r="AQ1136" s="119">
        <v>1</v>
      </c>
      <c r="AR1136" s="119">
        <v>0</v>
      </c>
      <c r="AS1136" s="119">
        <v>0</v>
      </c>
      <c r="AT1136" s="119">
        <v>0</v>
      </c>
      <c r="AU1136" s="119">
        <v>0</v>
      </c>
      <c r="AV1136" s="119">
        <v>0</v>
      </c>
      <c r="AW1136" s="119">
        <v>0</v>
      </c>
      <c r="AX1136" s="119">
        <v>0</v>
      </c>
      <c r="AY1136" s="119">
        <v>0</v>
      </c>
      <c r="AZ1136" s="119">
        <v>0</v>
      </c>
      <c r="BA1136" s="119">
        <v>0</v>
      </c>
      <c r="BB1136" s="119">
        <v>0</v>
      </c>
      <c r="BC1136" s="119">
        <v>0</v>
      </c>
      <c r="BD1136" s="119">
        <v>0</v>
      </c>
      <c r="BE1136" s="119">
        <v>0</v>
      </c>
      <c r="BF1136" s="119">
        <v>0</v>
      </c>
      <c r="BG1136" s="119">
        <v>0</v>
      </c>
      <c r="BH1136" s="119">
        <v>14.8</v>
      </c>
      <c r="BI1136" s="119" t="s">
        <v>55</v>
      </c>
      <c r="BJ1136" s="119" t="s">
        <v>55</v>
      </c>
      <c r="BK1136" s="119" t="s">
        <v>55</v>
      </c>
      <c r="BL1136" s="119">
        <v>0</v>
      </c>
      <c r="BM1136" s="119" t="s">
        <v>545</v>
      </c>
    </row>
    <row r="1137" spans="1:65" s="119" customFormat="1" ht="11.4" x14ac:dyDescent="0.2">
      <c r="A1137" s="119" t="s">
        <v>160</v>
      </c>
      <c r="B1137" s="119">
        <v>1</v>
      </c>
      <c r="C1137" s="119">
        <v>1</v>
      </c>
      <c r="D1137" s="119">
        <v>0</v>
      </c>
      <c r="E1137" s="119">
        <v>0</v>
      </c>
      <c r="F1137" s="119">
        <v>0</v>
      </c>
      <c r="G1137" s="119">
        <v>0</v>
      </c>
      <c r="H1137" s="119">
        <v>0</v>
      </c>
      <c r="I1137" s="119">
        <v>0</v>
      </c>
      <c r="J1137" s="119">
        <v>0</v>
      </c>
      <c r="K1137" s="119">
        <v>0</v>
      </c>
      <c r="L1137" s="119">
        <v>0</v>
      </c>
      <c r="M1137" s="119">
        <v>0</v>
      </c>
      <c r="N1137" s="119">
        <v>0</v>
      </c>
      <c r="O1137" s="119">
        <v>100</v>
      </c>
      <c r="P1137" s="119">
        <v>0</v>
      </c>
      <c r="Q1137" s="119">
        <v>0</v>
      </c>
      <c r="R1137" s="119">
        <v>0</v>
      </c>
      <c r="S1137" s="119">
        <v>0</v>
      </c>
      <c r="T1137" s="119">
        <v>0</v>
      </c>
      <c r="U1137" s="119">
        <v>0</v>
      </c>
      <c r="V1137" s="119">
        <v>0</v>
      </c>
      <c r="W1137" s="119">
        <v>0</v>
      </c>
      <c r="X1137" s="119">
        <v>0</v>
      </c>
      <c r="Y1137" s="119">
        <v>0</v>
      </c>
      <c r="Z1137" s="119">
        <v>0</v>
      </c>
      <c r="AA1137" s="119" t="s">
        <v>525</v>
      </c>
      <c r="AB1137" s="119" t="s">
        <v>56</v>
      </c>
      <c r="AC1137" s="119" t="s">
        <v>56</v>
      </c>
      <c r="AD1137" s="119" t="s">
        <v>56</v>
      </c>
      <c r="AE1137" s="119" t="s">
        <v>56</v>
      </c>
      <c r="AF1137" s="119" t="s">
        <v>56</v>
      </c>
      <c r="AG1137" s="119" t="s">
        <v>56</v>
      </c>
      <c r="AH1137" s="119" t="s">
        <v>56</v>
      </c>
      <c r="AI1137" s="119" t="s">
        <v>56</v>
      </c>
      <c r="AJ1137" s="119" t="s">
        <v>56</v>
      </c>
      <c r="AK1137" s="119" t="s">
        <v>56</v>
      </c>
      <c r="AL1137" s="119" t="s">
        <v>56</v>
      </c>
      <c r="AM1137" s="119">
        <v>0</v>
      </c>
      <c r="AN1137" s="119">
        <v>0</v>
      </c>
      <c r="AO1137" s="119">
        <v>0</v>
      </c>
      <c r="AP1137" s="119">
        <v>1</v>
      </c>
      <c r="AQ1137" s="119">
        <v>0</v>
      </c>
      <c r="AR1137" s="119">
        <v>0</v>
      </c>
      <c r="AS1137" s="119">
        <v>0</v>
      </c>
      <c r="AT1137" s="119">
        <v>0</v>
      </c>
      <c r="AU1137" s="119">
        <v>0</v>
      </c>
      <c r="AV1137" s="119">
        <v>0</v>
      </c>
      <c r="AW1137" s="119">
        <v>0</v>
      </c>
      <c r="AX1137" s="119">
        <v>0</v>
      </c>
      <c r="AY1137" s="119">
        <v>0</v>
      </c>
      <c r="AZ1137" s="119">
        <v>0</v>
      </c>
      <c r="BA1137" s="119">
        <v>0</v>
      </c>
      <c r="BB1137" s="119">
        <v>0</v>
      </c>
      <c r="BC1137" s="119">
        <v>0</v>
      </c>
      <c r="BD1137" s="119">
        <v>0</v>
      </c>
      <c r="BE1137" s="119">
        <v>0</v>
      </c>
      <c r="BF1137" s="119">
        <v>0</v>
      </c>
      <c r="BG1137" s="119">
        <v>0</v>
      </c>
      <c r="BH1137" s="119">
        <v>15.3</v>
      </c>
      <c r="BI1137" s="119" t="s">
        <v>55</v>
      </c>
      <c r="BJ1137" s="119" t="s">
        <v>55</v>
      </c>
      <c r="BK1137" s="119" t="s">
        <v>55</v>
      </c>
      <c r="BL1137" s="119">
        <v>0</v>
      </c>
      <c r="BM1137" s="119" t="s">
        <v>544</v>
      </c>
    </row>
    <row r="1138" spans="1:65" s="119" customFormat="1" ht="11.4" x14ac:dyDescent="0.2">
      <c r="A1138" s="119" t="s">
        <v>160</v>
      </c>
      <c r="B1138" s="119">
        <v>0</v>
      </c>
      <c r="C1138" s="119">
        <v>0</v>
      </c>
      <c r="D1138" s="119">
        <v>0</v>
      </c>
      <c r="E1138" s="119">
        <v>0</v>
      </c>
      <c r="F1138" s="119">
        <v>0</v>
      </c>
      <c r="G1138" s="119">
        <v>0</v>
      </c>
      <c r="H1138" s="119">
        <v>0</v>
      </c>
      <c r="I1138" s="119">
        <v>0</v>
      </c>
      <c r="J1138" s="119">
        <v>0</v>
      </c>
      <c r="K1138" s="119">
        <v>0</v>
      </c>
      <c r="L1138" s="119">
        <v>0</v>
      </c>
      <c r="M1138" s="119">
        <v>0</v>
      </c>
      <c r="N1138" s="119">
        <v>0</v>
      </c>
      <c r="O1138" s="119" t="s">
        <v>55</v>
      </c>
      <c r="P1138" s="119" t="s">
        <v>55</v>
      </c>
      <c r="Q1138" s="119" t="s">
        <v>55</v>
      </c>
      <c r="R1138" s="119" t="s">
        <v>55</v>
      </c>
      <c r="S1138" s="119" t="s">
        <v>55</v>
      </c>
      <c r="T1138" s="119" t="s">
        <v>55</v>
      </c>
      <c r="U1138" s="119" t="s">
        <v>55</v>
      </c>
      <c r="V1138" s="119" t="s">
        <v>55</v>
      </c>
      <c r="W1138" s="119" t="s">
        <v>55</v>
      </c>
      <c r="X1138" s="119" t="s">
        <v>55</v>
      </c>
      <c r="Y1138" s="119" t="s">
        <v>55</v>
      </c>
      <c r="Z1138" s="119" t="s">
        <v>55</v>
      </c>
      <c r="AA1138" s="119" t="s">
        <v>56</v>
      </c>
      <c r="AB1138" s="119" t="s">
        <v>56</v>
      </c>
      <c r="AC1138" s="119" t="s">
        <v>56</v>
      </c>
      <c r="AD1138" s="119" t="s">
        <v>56</v>
      </c>
      <c r="AE1138" s="119" t="s">
        <v>56</v>
      </c>
      <c r="AF1138" s="119" t="s">
        <v>56</v>
      </c>
      <c r="AG1138" s="119" t="s">
        <v>56</v>
      </c>
      <c r="AH1138" s="119" t="s">
        <v>56</v>
      </c>
      <c r="AI1138" s="119" t="s">
        <v>56</v>
      </c>
      <c r="AJ1138" s="119" t="s">
        <v>56</v>
      </c>
      <c r="AK1138" s="119" t="s">
        <v>56</v>
      </c>
      <c r="AL1138" s="119" t="s">
        <v>56</v>
      </c>
      <c r="AM1138" s="119">
        <v>0</v>
      </c>
      <c r="AN1138" s="119">
        <v>0</v>
      </c>
      <c r="AO1138" s="119">
        <v>0</v>
      </c>
      <c r="AP1138" s="119">
        <v>0</v>
      </c>
      <c r="AQ1138" s="119">
        <v>0</v>
      </c>
      <c r="AR1138" s="119">
        <v>0</v>
      </c>
      <c r="AS1138" s="119">
        <v>0</v>
      </c>
      <c r="AT1138" s="119">
        <v>0</v>
      </c>
      <c r="AU1138" s="119">
        <v>0</v>
      </c>
      <c r="AV1138" s="119">
        <v>0</v>
      </c>
      <c r="AW1138" s="119">
        <v>0</v>
      </c>
      <c r="AX1138" s="119">
        <v>0</v>
      </c>
      <c r="AY1138" s="119">
        <v>0</v>
      </c>
      <c r="AZ1138" s="119">
        <v>0</v>
      </c>
      <c r="BA1138" s="119">
        <v>0</v>
      </c>
      <c r="BB1138" s="119">
        <v>0</v>
      </c>
      <c r="BC1138" s="119">
        <v>0</v>
      </c>
      <c r="BD1138" s="119">
        <v>0</v>
      </c>
      <c r="BE1138" s="119">
        <v>0</v>
      </c>
      <c r="BF1138" s="119">
        <v>0</v>
      </c>
      <c r="BG1138" s="119">
        <v>0</v>
      </c>
      <c r="BH1138" s="119" t="s">
        <v>55</v>
      </c>
      <c r="BI1138" s="119" t="s">
        <v>55</v>
      </c>
      <c r="BJ1138" s="119" t="s">
        <v>55</v>
      </c>
      <c r="BK1138" s="119" t="s">
        <v>55</v>
      </c>
      <c r="BL1138" s="119">
        <v>0</v>
      </c>
      <c r="BM1138" s="119" t="s">
        <v>545</v>
      </c>
    </row>
    <row r="1139" spans="1:65" s="119" customFormat="1" ht="11.4" x14ac:dyDescent="0.2">
      <c r="A1139" s="119" t="s">
        <v>161</v>
      </c>
      <c r="B1139" s="119">
        <v>1</v>
      </c>
      <c r="C1139" s="119">
        <v>0</v>
      </c>
      <c r="D1139" s="119">
        <v>1</v>
      </c>
      <c r="E1139" s="119">
        <v>0</v>
      </c>
      <c r="F1139" s="119">
        <v>0</v>
      </c>
      <c r="G1139" s="119">
        <v>0</v>
      </c>
      <c r="H1139" s="119">
        <v>0</v>
      </c>
      <c r="I1139" s="119">
        <v>0</v>
      </c>
      <c r="J1139" s="119">
        <v>0</v>
      </c>
      <c r="K1139" s="119">
        <v>0</v>
      </c>
      <c r="L1139" s="119">
        <v>0</v>
      </c>
      <c r="M1139" s="119">
        <v>0</v>
      </c>
      <c r="N1139" s="119">
        <v>0</v>
      </c>
      <c r="O1139" s="119">
        <v>0</v>
      </c>
      <c r="P1139" s="119">
        <v>100</v>
      </c>
      <c r="Q1139" s="119">
        <v>0</v>
      </c>
      <c r="R1139" s="119">
        <v>0</v>
      </c>
      <c r="S1139" s="119">
        <v>0</v>
      </c>
      <c r="T1139" s="119">
        <v>0</v>
      </c>
      <c r="U1139" s="119">
        <v>0</v>
      </c>
      <c r="V1139" s="119">
        <v>0</v>
      </c>
      <c r="W1139" s="119">
        <v>0</v>
      </c>
      <c r="X1139" s="119">
        <v>0</v>
      </c>
      <c r="Y1139" s="119">
        <v>0</v>
      </c>
      <c r="Z1139" s="119">
        <v>0</v>
      </c>
      <c r="AA1139" s="119" t="s">
        <v>56</v>
      </c>
      <c r="AB1139" s="119" t="s">
        <v>423</v>
      </c>
      <c r="AC1139" s="119" t="s">
        <v>56</v>
      </c>
      <c r="AD1139" s="119" t="s">
        <v>56</v>
      </c>
      <c r="AE1139" s="119" t="s">
        <v>56</v>
      </c>
      <c r="AF1139" s="119" t="s">
        <v>56</v>
      </c>
      <c r="AG1139" s="119" t="s">
        <v>56</v>
      </c>
      <c r="AH1139" s="119" t="s">
        <v>56</v>
      </c>
      <c r="AI1139" s="119" t="s">
        <v>56</v>
      </c>
      <c r="AJ1139" s="119" t="s">
        <v>56</v>
      </c>
      <c r="AK1139" s="119" t="s">
        <v>56</v>
      </c>
      <c r="AL1139" s="119" t="s">
        <v>56</v>
      </c>
      <c r="AM1139" s="119">
        <v>0</v>
      </c>
      <c r="AN1139" s="119">
        <v>0</v>
      </c>
      <c r="AO1139" s="119">
        <v>0</v>
      </c>
      <c r="AP1139" s="119">
        <v>0</v>
      </c>
      <c r="AQ1139" s="119">
        <v>1</v>
      </c>
      <c r="AR1139" s="119">
        <v>0</v>
      </c>
      <c r="AS1139" s="119">
        <v>0</v>
      </c>
      <c r="AT1139" s="119">
        <v>0</v>
      </c>
      <c r="AU1139" s="119">
        <v>0</v>
      </c>
      <c r="AV1139" s="119">
        <v>0</v>
      </c>
      <c r="AW1139" s="119">
        <v>0</v>
      </c>
      <c r="AX1139" s="119">
        <v>0</v>
      </c>
      <c r="AY1139" s="119">
        <v>0</v>
      </c>
      <c r="AZ1139" s="119">
        <v>0</v>
      </c>
      <c r="BA1139" s="119">
        <v>0</v>
      </c>
      <c r="BB1139" s="119">
        <v>0</v>
      </c>
      <c r="BC1139" s="119">
        <v>0</v>
      </c>
      <c r="BD1139" s="119">
        <v>0</v>
      </c>
      <c r="BE1139" s="119">
        <v>0</v>
      </c>
      <c r="BF1139" s="119">
        <v>0</v>
      </c>
      <c r="BG1139" s="119">
        <v>0</v>
      </c>
      <c r="BH1139" s="119">
        <v>22.1</v>
      </c>
      <c r="BI1139" s="119" t="s">
        <v>55</v>
      </c>
      <c r="BJ1139" s="119" t="s">
        <v>55</v>
      </c>
      <c r="BK1139" s="119" t="s">
        <v>55</v>
      </c>
      <c r="BL1139" s="119">
        <v>0</v>
      </c>
      <c r="BM1139" s="119" t="s">
        <v>544</v>
      </c>
    </row>
    <row r="1140" spans="1:65" s="119" customFormat="1" ht="11.4" x14ac:dyDescent="0.2">
      <c r="A1140" s="119" t="s">
        <v>161</v>
      </c>
      <c r="B1140" s="119">
        <v>1</v>
      </c>
      <c r="C1140" s="119">
        <v>0</v>
      </c>
      <c r="D1140" s="119">
        <v>1</v>
      </c>
      <c r="E1140" s="119">
        <v>0</v>
      </c>
      <c r="F1140" s="119">
        <v>0</v>
      </c>
      <c r="G1140" s="119">
        <v>0</v>
      </c>
      <c r="H1140" s="119">
        <v>0</v>
      </c>
      <c r="I1140" s="119">
        <v>0</v>
      </c>
      <c r="J1140" s="119">
        <v>0</v>
      </c>
      <c r="K1140" s="119">
        <v>0</v>
      </c>
      <c r="L1140" s="119">
        <v>0</v>
      </c>
      <c r="M1140" s="119">
        <v>0</v>
      </c>
      <c r="N1140" s="119">
        <v>0</v>
      </c>
      <c r="O1140" s="119">
        <v>0</v>
      </c>
      <c r="P1140" s="119">
        <v>100</v>
      </c>
      <c r="Q1140" s="119">
        <v>0</v>
      </c>
      <c r="R1140" s="119">
        <v>0</v>
      </c>
      <c r="S1140" s="119">
        <v>0</v>
      </c>
      <c r="T1140" s="119">
        <v>0</v>
      </c>
      <c r="U1140" s="119">
        <v>0</v>
      </c>
      <c r="V1140" s="119">
        <v>0</v>
      </c>
      <c r="W1140" s="119">
        <v>0</v>
      </c>
      <c r="X1140" s="119">
        <v>0</v>
      </c>
      <c r="Y1140" s="119">
        <v>0</v>
      </c>
      <c r="Z1140" s="119">
        <v>0</v>
      </c>
      <c r="AA1140" s="119" t="s">
        <v>56</v>
      </c>
      <c r="AB1140" s="119" t="s">
        <v>442</v>
      </c>
      <c r="AC1140" s="119" t="s">
        <v>56</v>
      </c>
      <c r="AD1140" s="119" t="s">
        <v>56</v>
      </c>
      <c r="AE1140" s="119" t="s">
        <v>56</v>
      </c>
      <c r="AF1140" s="119" t="s">
        <v>56</v>
      </c>
      <c r="AG1140" s="119" t="s">
        <v>56</v>
      </c>
      <c r="AH1140" s="119" t="s">
        <v>56</v>
      </c>
      <c r="AI1140" s="119" t="s">
        <v>56</v>
      </c>
      <c r="AJ1140" s="119" t="s">
        <v>56</v>
      </c>
      <c r="AK1140" s="119" t="s">
        <v>56</v>
      </c>
      <c r="AL1140" s="119" t="s">
        <v>56</v>
      </c>
      <c r="AM1140" s="119">
        <v>0</v>
      </c>
      <c r="AN1140" s="119">
        <v>0</v>
      </c>
      <c r="AO1140" s="119">
        <v>0</v>
      </c>
      <c r="AP1140" s="119">
        <v>0</v>
      </c>
      <c r="AQ1140" s="119">
        <v>0</v>
      </c>
      <c r="AR1140" s="119">
        <v>1</v>
      </c>
      <c r="AS1140" s="119">
        <v>0</v>
      </c>
      <c r="AT1140" s="119">
        <v>0</v>
      </c>
      <c r="AU1140" s="119">
        <v>0</v>
      </c>
      <c r="AV1140" s="119">
        <v>0</v>
      </c>
      <c r="AW1140" s="119">
        <v>0</v>
      </c>
      <c r="AX1140" s="119">
        <v>0</v>
      </c>
      <c r="AY1140" s="119">
        <v>0</v>
      </c>
      <c r="AZ1140" s="119">
        <v>0</v>
      </c>
      <c r="BA1140" s="119">
        <v>0</v>
      </c>
      <c r="BB1140" s="119">
        <v>0</v>
      </c>
      <c r="BC1140" s="119">
        <v>0</v>
      </c>
      <c r="BD1140" s="119">
        <v>0</v>
      </c>
      <c r="BE1140" s="119">
        <v>0</v>
      </c>
      <c r="BF1140" s="119">
        <v>0</v>
      </c>
      <c r="BG1140" s="119">
        <v>0</v>
      </c>
      <c r="BH1140" s="119">
        <v>27.9</v>
      </c>
      <c r="BI1140" s="119" t="s">
        <v>55</v>
      </c>
      <c r="BJ1140" s="119" t="s">
        <v>55</v>
      </c>
      <c r="BK1140" s="119" t="s">
        <v>55</v>
      </c>
      <c r="BL1140" s="119">
        <v>0</v>
      </c>
      <c r="BM1140" s="119" t="s">
        <v>545</v>
      </c>
    </row>
    <row r="1141" spans="1:65" s="119" customFormat="1" ht="11.4" x14ac:dyDescent="0.2">
      <c r="A1141" s="119" t="s">
        <v>162</v>
      </c>
      <c r="B1141" s="119">
        <v>1</v>
      </c>
      <c r="C1141" s="119">
        <v>0</v>
      </c>
      <c r="D1141" s="119">
        <v>1</v>
      </c>
      <c r="E1141" s="119">
        <v>0</v>
      </c>
      <c r="F1141" s="119">
        <v>0</v>
      </c>
      <c r="G1141" s="119">
        <v>0</v>
      </c>
      <c r="H1141" s="119">
        <v>0</v>
      </c>
      <c r="I1141" s="119">
        <v>0</v>
      </c>
      <c r="J1141" s="119">
        <v>0</v>
      </c>
      <c r="K1141" s="119">
        <v>0</v>
      </c>
      <c r="L1141" s="119">
        <v>0</v>
      </c>
      <c r="M1141" s="119">
        <v>0</v>
      </c>
      <c r="N1141" s="119">
        <v>0</v>
      </c>
      <c r="O1141" s="119">
        <v>0</v>
      </c>
      <c r="P1141" s="119">
        <v>100</v>
      </c>
      <c r="Q1141" s="119">
        <v>0</v>
      </c>
      <c r="R1141" s="119">
        <v>0</v>
      </c>
      <c r="S1141" s="119">
        <v>0</v>
      </c>
      <c r="T1141" s="119">
        <v>0</v>
      </c>
      <c r="U1141" s="119">
        <v>0</v>
      </c>
      <c r="V1141" s="119">
        <v>0</v>
      </c>
      <c r="W1141" s="119">
        <v>0</v>
      </c>
      <c r="X1141" s="119">
        <v>0</v>
      </c>
      <c r="Y1141" s="119">
        <v>0</v>
      </c>
      <c r="Z1141" s="119">
        <v>0</v>
      </c>
      <c r="AA1141" s="119" t="s">
        <v>56</v>
      </c>
      <c r="AB1141" s="119" t="s">
        <v>504</v>
      </c>
      <c r="AC1141" s="119" t="s">
        <v>56</v>
      </c>
      <c r="AD1141" s="119" t="s">
        <v>56</v>
      </c>
      <c r="AE1141" s="119" t="s">
        <v>56</v>
      </c>
      <c r="AF1141" s="119" t="s">
        <v>56</v>
      </c>
      <c r="AG1141" s="119" t="s">
        <v>56</v>
      </c>
      <c r="AH1141" s="119" t="s">
        <v>56</v>
      </c>
      <c r="AI1141" s="119" t="s">
        <v>56</v>
      </c>
      <c r="AJ1141" s="119" t="s">
        <v>56</v>
      </c>
      <c r="AK1141" s="119" t="s">
        <v>56</v>
      </c>
      <c r="AL1141" s="119" t="s">
        <v>56</v>
      </c>
      <c r="AM1141" s="119">
        <v>0</v>
      </c>
      <c r="AN1141" s="119">
        <v>0</v>
      </c>
      <c r="AO1141" s="119">
        <v>0</v>
      </c>
      <c r="AP1141" s="119">
        <v>1</v>
      </c>
      <c r="AQ1141" s="119">
        <v>0</v>
      </c>
      <c r="AR1141" s="119">
        <v>0</v>
      </c>
      <c r="AS1141" s="119">
        <v>0</v>
      </c>
      <c r="AT1141" s="119">
        <v>0</v>
      </c>
      <c r="AU1141" s="119">
        <v>0</v>
      </c>
      <c r="AV1141" s="119">
        <v>0</v>
      </c>
      <c r="AW1141" s="119">
        <v>0</v>
      </c>
      <c r="AX1141" s="119">
        <v>0</v>
      </c>
      <c r="AY1141" s="119">
        <v>0</v>
      </c>
      <c r="AZ1141" s="119">
        <v>0</v>
      </c>
      <c r="BA1141" s="119">
        <v>0</v>
      </c>
      <c r="BB1141" s="119">
        <v>0</v>
      </c>
      <c r="BC1141" s="119">
        <v>0</v>
      </c>
      <c r="BD1141" s="119">
        <v>0</v>
      </c>
      <c r="BE1141" s="119">
        <v>0</v>
      </c>
      <c r="BF1141" s="119">
        <v>0</v>
      </c>
      <c r="BG1141" s="119">
        <v>0</v>
      </c>
      <c r="BH1141" s="119">
        <v>18.5</v>
      </c>
      <c r="BI1141" s="119" t="s">
        <v>55</v>
      </c>
      <c r="BJ1141" s="119" t="s">
        <v>55</v>
      </c>
      <c r="BK1141" s="119" t="s">
        <v>55</v>
      </c>
      <c r="BL1141" s="119">
        <v>0</v>
      </c>
      <c r="BM1141" s="119" t="s">
        <v>544</v>
      </c>
    </row>
    <row r="1142" spans="1:65" s="119" customFormat="1" ht="11.4" x14ac:dyDescent="0.2">
      <c r="A1142" s="119" t="s">
        <v>162</v>
      </c>
      <c r="B1142" s="119">
        <v>1</v>
      </c>
      <c r="C1142" s="119">
        <v>0</v>
      </c>
      <c r="D1142" s="119">
        <v>1</v>
      </c>
      <c r="E1142" s="119">
        <v>0</v>
      </c>
      <c r="F1142" s="119">
        <v>0</v>
      </c>
      <c r="G1142" s="119">
        <v>0</v>
      </c>
      <c r="H1142" s="119">
        <v>0</v>
      </c>
      <c r="I1142" s="119">
        <v>0</v>
      </c>
      <c r="J1142" s="119">
        <v>0</v>
      </c>
      <c r="K1142" s="119">
        <v>0</v>
      </c>
      <c r="L1142" s="119">
        <v>0</v>
      </c>
      <c r="M1142" s="119">
        <v>0</v>
      </c>
      <c r="N1142" s="119">
        <v>0</v>
      </c>
      <c r="O1142" s="119">
        <v>0</v>
      </c>
      <c r="P1142" s="119">
        <v>100</v>
      </c>
      <c r="Q1142" s="119">
        <v>0</v>
      </c>
      <c r="R1142" s="119">
        <v>0</v>
      </c>
      <c r="S1142" s="119">
        <v>0</v>
      </c>
      <c r="T1142" s="119">
        <v>0</v>
      </c>
      <c r="U1142" s="119">
        <v>0</v>
      </c>
      <c r="V1142" s="119">
        <v>0</v>
      </c>
      <c r="W1142" s="119">
        <v>0</v>
      </c>
      <c r="X1142" s="119">
        <v>0</v>
      </c>
      <c r="Y1142" s="119">
        <v>0</v>
      </c>
      <c r="Z1142" s="119">
        <v>0</v>
      </c>
      <c r="AA1142" s="119" t="s">
        <v>56</v>
      </c>
      <c r="AB1142" s="119" t="s">
        <v>178</v>
      </c>
      <c r="AC1142" s="119" t="s">
        <v>56</v>
      </c>
      <c r="AD1142" s="119" t="s">
        <v>56</v>
      </c>
      <c r="AE1142" s="119" t="s">
        <v>56</v>
      </c>
      <c r="AF1142" s="119" t="s">
        <v>56</v>
      </c>
      <c r="AG1142" s="119" t="s">
        <v>56</v>
      </c>
      <c r="AH1142" s="119" t="s">
        <v>56</v>
      </c>
      <c r="AI1142" s="119" t="s">
        <v>56</v>
      </c>
      <c r="AJ1142" s="119" t="s">
        <v>56</v>
      </c>
      <c r="AK1142" s="119" t="s">
        <v>56</v>
      </c>
      <c r="AL1142" s="119" t="s">
        <v>56</v>
      </c>
      <c r="AM1142" s="119">
        <v>0</v>
      </c>
      <c r="AN1142" s="119">
        <v>0</v>
      </c>
      <c r="AO1142" s="119">
        <v>0</v>
      </c>
      <c r="AP1142" s="119">
        <v>1</v>
      </c>
      <c r="AQ1142" s="119">
        <v>0</v>
      </c>
      <c r="AR1142" s="119">
        <v>0</v>
      </c>
      <c r="AS1142" s="119">
        <v>0</v>
      </c>
      <c r="AT1142" s="119">
        <v>0</v>
      </c>
      <c r="AU1142" s="119">
        <v>0</v>
      </c>
      <c r="AV1142" s="119">
        <v>0</v>
      </c>
      <c r="AW1142" s="119">
        <v>0</v>
      </c>
      <c r="AX1142" s="119">
        <v>0</v>
      </c>
      <c r="AY1142" s="119">
        <v>0</v>
      </c>
      <c r="AZ1142" s="119">
        <v>0</v>
      </c>
      <c r="BA1142" s="119">
        <v>0</v>
      </c>
      <c r="BB1142" s="119">
        <v>0</v>
      </c>
      <c r="BC1142" s="119">
        <v>0</v>
      </c>
      <c r="BD1142" s="119">
        <v>0</v>
      </c>
      <c r="BE1142" s="119">
        <v>0</v>
      </c>
      <c r="BF1142" s="119">
        <v>0</v>
      </c>
      <c r="BG1142" s="119">
        <v>0</v>
      </c>
      <c r="BH1142" s="119">
        <v>19.7</v>
      </c>
      <c r="BI1142" s="119" t="s">
        <v>55</v>
      </c>
      <c r="BJ1142" s="119" t="s">
        <v>55</v>
      </c>
      <c r="BK1142" s="119" t="s">
        <v>55</v>
      </c>
      <c r="BL1142" s="119">
        <v>0</v>
      </c>
      <c r="BM1142" s="119" t="s">
        <v>545</v>
      </c>
    </row>
    <row r="1143" spans="1:65" s="120" customFormat="1" ht="12" x14ac:dyDescent="0.25">
      <c r="A1143" s="120" t="s">
        <v>163</v>
      </c>
      <c r="B1143" s="120">
        <v>415</v>
      </c>
      <c r="C1143" s="120">
        <v>83</v>
      </c>
      <c r="D1143" s="120">
        <v>300</v>
      </c>
      <c r="E1143" s="120">
        <v>2</v>
      </c>
      <c r="F1143" s="120">
        <v>25</v>
      </c>
      <c r="G1143" s="120">
        <v>2</v>
      </c>
      <c r="H1143" s="120">
        <v>3</v>
      </c>
      <c r="I1143" s="120">
        <v>0</v>
      </c>
      <c r="J1143" s="120">
        <v>0</v>
      </c>
      <c r="K1143" s="120">
        <v>0</v>
      </c>
      <c r="L1143" s="120">
        <v>0</v>
      </c>
      <c r="M1143" s="120">
        <v>0</v>
      </c>
      <c r="N1143" s="120">
        <v>0</v>
      </c>
      <c r="O1143" s="120">
        <v>20</v>
      </c>
      <c r="P1143" s="120">
        <v>72.290000000000006</v>
      </c>
      <c r="Q1143" s="120">
        <v>0.48199999999999998</v>
      </c>
      <c r="R1143" s="120">
        <v>6.024</v>
      </c>
      <c r="S1143" s="120">
        <v>0.48199999999999998</v>
      </c>
      <c r="T1143" s="120">
        <v>0.72299999999999998</v>
      </c>
      <c r="U1143" s="120">
        <v>0</v>
      </c>
      <c r="V1143" s="120">
        <v>0</v>
      </c>
      <c r="W1143" s="120">
        <v>0</v>
      </c>
      <c r="X1143" s="120">
        <v>0</v>
      </c>
      <c r="Y1143" s="120">
        <v>0</v>
      </c>
      <c r="Z1143" s="120">
        <v>0</v>
      </c>
      <c r="AA1143" s="120" t="s">
        <v>504</v>
      </c>
      <c r="AB1143" s="120" t="s">
        <v>495</v>
      </c>
      <c r="AC1143" s="120" t="s">
        <v>518</v>
      </c>
      <c r="AD1143" s="120" t="s">
        <v>513</v>
      </c>
      <c r="AE1143" s="120" t="s">
        <v>190</v>
      </c>
      <c r="AF1143" s="120" t="s">
        <v>610</v>
      </c>
      <c r="AG1143" s="120" t="s">
        <v>56</v>
      </c>
      <c r="AH1143" s="120" t="s">
        <v>56</v>
      </c>
      <c r="AI1143" s="120" t="s">
        <v>56</v>
      </c>
      <c r="AJ1143" s="120" t="s">
        <v>56</v>
      </c>
      <c r="AK1143" s="120" t="s">
        <v>56</v>
      </c>
      <c r="AL1143" s="120" t="s">
        <v>56</v>
      </c>
      <c r="AM1143" s="120">
        <v>0</v>
      </c>
      <c r="AN1143" s="120">
        <v>40</v>
      </c>
      <c r="AO1143" s="120">
        <v>114</v>
      </c>
      <c r="AP1143" s="120">
        <v>168</v>
      </c>
      <c r="AQ1143" s="120">
        <v>83</v>
      </c>
      <c r="AR1143" s="120">
        <v>9</v>
      </c>
      <c r="AS1143" s="120">
        <v>1</v>
      </c>
      <c r="AT1143" s="120">
        <v>0</v>
      </c>
      <c r="AU1143" s="120">
        <v>0</v>
      </c>
      <c r="AV1143" s="120">
        <v>0</v>
      </c>
      <c r="AW1143" s="120">
        <v>0</v>
      </c>
      <c r="AX1143" s="120">
        <v>0</v>
      </c>
      <c r="AY1143" s="120">
        <v>0</v>
      </c>
      <c r="AZ1143" s="120">
        <v>0</v>
      </c>
      <c r="BA1143" s="120">
        <v>0</v>
      </c>
      <c r="BB1143" s="120">
        <v>0</v>
      </c>
      <c r="BC1143" s="120">
        <v>0</v>
      </c>
      <c r="BD1143" s="120">
        <v>0</v>
      </c>
      <c r="BE1143" s="120">
        <v>0</v>
      </c>
      <c r="BF1143" s="120">
        <v>0</v>
      </c>
      <c r="BG1143" s="120">
        <v>0</v>
      </c>
      <c r="BH1143" s="120">
        <v>16.399999999999999</v>
      </c>
      <c r="BI1143" s="120">
        <v>16.600000000000001</v>
      </c>
      <c r="BJ1143" s="120">
        <v>21.2</v>
      </c>
      <c r="BK1143" s="120">
        <v>23.8</v>
      </c>
      <c r="BL1143" s="120">
        <v>0</v>
      </c>
      <c r="BM1143" s="120" t="s">
        <v>544</v>
      </c>
    </row>
    <row r="1144" spans="1:65" s="120" customFormat="1" ht="12" x14ac:dyDescent="0.25">
      <c r="A1144" s="120" t="s">
        <v>163</v>
      </c>
      <c r="B1144" s="120">
        <v>385</v>
      </c>
      <c r="C1144" s="120">
        <v>49</v>
      </c>
      <c r="D1144" s="120">
        <v>310</v>
      </c>
      <c r="E1144" s="120">
        <v>0</v>
      </c>
      <c r="F1144" s="120">
        <v>24</v>
      </c>
      <c r="G1144" s="120">
        <v>1</v>
      </c>
      <c r="H1144" s="120">
        <v>1</v>
      </c>
      <c r="I1144" s="120">
        <v>0</v>
      </c>
      <c r="J1144" s="120">
        <v>0</v>
      </c>
      <c r="K1144" s="120">
        <v>0</v>
      </c>
      <c r="L1144" s="120">
        <v>0</v>
      </c>
      <c r="M1144" s="120">
        <v>0</v>
      </c>
      <c r="N1144" s="120">
        <v>0</v>
      </c>
      <c r="O1144" s="120">
        <v>12.73</v>
      </c>
      <c r="P1144" s="120">
        <v>80.52</v>
      </c>
      <c r="Q1144" s="120">
        <v>0</v>
      </c>
      <c r="R1144" s="120">
        <v>6.234</v>
      </c>
      <c r="S1144" s="120">
        <v>0.26</v>
      </c>
      <c r="T1144" s="120">
        <v>0.26</v>
      </c>
      <c r="U1144" s="120">
        <v>0</v>
      </c>
      <c r="V1144" s="120">
        <v>0</v>
      </c>
      <c r="W1144" s="120">
        <v>0</v>
      </c>
      <c r="X1144" s="120">
        <v>0</v>
      </c>
      <c r="Y1144" s="120">
        <v>0</v>
      </c>
      <c r="Z1144" s="120">
        <v>0</v>
      </c>
      <c r="AA1144" s="120" t="s">
        <v>467</v>
      </c>
      <c r="AB1144" s="120" t="s">
        <v>495</v>
      </c>
      <c r="AC1144" s="120" t="s">
        <v>56</v>
      </c>
      <c r="AD1144" s="120" t="s">
        <v>521</v>
      </c>
      <c r="AE1144" s="120" t="s">
        <v>514</v>
      </c>
      <c r="AF1144" s="120" t="s">
        <v>613</v>
      </c>
      <c r="AG1144" s="120" t="s">
        <v>56</v>
      </c>
      <c r="AH1144" s="120" t="s">
        <v>56</v>
      </c>
      <c r="AI1144" s="120" t="s">
        <v>56</v>
      </c>
      <c r="AJ1144" s="120" t="s">
        <v>56</v>
      </c>
      <c r="AK1144" s="120" t="s">
        <v>56</v>
      </c>
      <c r="AL1144" s="120" t="s">
        <v>56</v>
      </c>
      <c r="AM1144" s="120">
        <v>8</v>
      </c>
      <c r="AN1144" s="120">
        <v>73</v>
      </c>
      <c r="AO1144" s="120">
        <v>121</v>
      </c>
      <c r="AP1144" s="120">
        <v>87</v>
      </c>
      <c r="AQ1144" s="120">
        <v>76</v>
      </c>
      <c r="AR1144" s="120">
        <v>19</v>
      </c>
      <c r="AS1144" s="120">
        <v>1</v>
      </c>
      <c r="AT1144" s="120">
        <v>0</v>
      </c>
      <c r="AU1144" s="120">
        <v>0</v>
      </c>
      <c r="AV1144" s="120">
        <v>0</v>
      </c>
      <c r="AW1144" s="120">
        <v>0</v>
      </c>
      <c r="AX1144" s="120">
        <v>0</v>
      </c>
      <c r="AY1144" s="120">
        <v>0</v>
      </c>
      <c r="AZ1144" s="120">
        <v>0</v>
      </c>
      <c r="BA1144" s="120">
        <v>0</v>
      </c>
      <c r="BB1144" s="120">
        <v>0</v>
      </c>
      <c r="BC1144" s="120">
        <v>0</v>
      </c>
      <c r="BD1144" s="120">
        <v>0</v>
      </c>
      <c r="BE1144" s="120">
        <v>0</v>
      </c>
      <c r="BF1144" s="120">
        <v>0</v>
      </c>
      <c r="BG1144" s="120">
        <v>0</v>
      </c>
      <c r="BH1144" s="120">
        <v>15.2</v>
      </c>
      <c r="BI1144" s="120">
        <v>14.2</v>
      </c>
      <c r="BJ1144" s="120">
        <v>21.9</v>
      </c>
      <c r="BK1144" s="120">
        <v>25.1</v>
      </c>
      <c r="BL1144" s="120">
        <v>0</v>
      </c>
      <c r="BM1144" s="120" t="s">
        <v>545</v>
      </c>
    </row>
    <row r="1145" spans="1:65" s="120" customFormat="1" ht="12" x14ac:dyDescent="0.25">
      <c r="A1145" s="120" t="s">
        <v>164</v>
      </c>
      <c r="B1145" s="120">
        <v>463</v>
      </c>
      <c r="C1145" s="120">
        <v>86</v>
      </c>
      <c r="D1145" s="120">
        <v>342</v>
      </c>
      <c r="E1145" s="120">
        <v>2</v>
      </c>
      <c r="F1145" s="120">
        <v>28</v>
      </c>
      <c r="G1145" s="120">
        <v>2</v>
      </c>
      <c r="H1145" s="120">
        <v>3</v>
      </c>
      <c r="I1145" s="120">
        <v>0</v>
      </c>
      <c r="J1145" s="120">
        <v>0</v>
      </c>
      <c r="K1145" s="120">
        <v>0</v>
      </c>
      <c r="L1145" s="120">
        <v>0</v>
      </c>
      <c r="M1145" s="120">
        <v>0</v>
      </c>
      <c r="N1145" s="120">
        <v>0</v>
      </c>
      <c r="O1145" s="120">
        <v>18.57</v>
      </c>
      <c r="P1145" s="120">
        <v>73.87</v>
      </c>
      <c r="Q1145" s="120">
        <v>0.432</v>
      </c>
      <c r="R1145" s="120">
        <v>6.048</v>
      </c>
      <c r="S1145" s="120">
        <v>0.432</v>
      </c>
      <c r="T1145" s="120">
        <v>0.64800000000000002</v>
      </c>
      <c r="U1145" s="120">
        <v>0</v>
      </c>
      <c r="V1145" s="120">
        <v>0</v>
      </c>
      <c r="W1145" s="120">
        <v>0</v>
      </c>
      <c r="X1145" s="120">
        <v>0</v>
      </c>
      <c r="Y1145" s="120">
        <v>0</v>
      </c>
      <c r="Z1145" s="120">
        <v>0</v>
      </c>
      <c r="AA1145" s="120" t="s">
        <v>65</v>
      </c>
      <c r="AB1145" s="120" t="s">
        <v>516</v>
      </c>
      <c r="AC1145" s="120" t="s">
        <v>518</v>
      </c>
      <c r="AD1145" s="120" t="s">
        <v>513</v>
      </c>
      <c r="AE1145" s="120" t="s">
        <v>190</v>
      </c>
      <c r="AF1145" s="120" t="s">
        <v>610</v>
      </c>
      <c r="AG1145" s="120" t="s">
        <v>56</v>
      </c>
      <c r="AH1145" s="120" t="s">
        <v>56</v>
      </c>
      <c r="AI1145" s="120" t="s">
        <v>56</v>
      </c>
      <c r="AJ1145" s="120" t="s">
        <v>56</v>
      </c>
      <c r="AK1145" s="120" t="s">
        <v>56</v>
      </c>
      <c r="AL1145" s="120" t="s">
        <v>56</v>
      </c>
      <c r="AM1145" s="120">
        <v>0</v>
      </c>
      <c r="AN1145" s="120">
        <v>44</v>
      </c>
      <c r="AO1145" s="120">
        <v>126</v>
      </c>
      <c r="AP1145" s="120">
        <v>189</v>
      </c>
      <c r="AQ1145" s="120">
        <v>93</v>
      </c>
      <c r="AR1145" s="120">
        <v>10</v>
      </c>
      <c r="AS1145" s="120">
        <v>1</v>
      </c>
      <c r="AT1145" s="120">
        <v>0</v>
      </c>
      <c r="AU1145" s="120">
        <v>0</v>
      </c>
      <c r="AV1145" s="120">
        <v>0</v>
      </c>
      <c r="AW1145" s="120">
        <v>0</v>
      </c>
      <c r="AX1145" s="120">
        <v>0</v>
      </c>
      <c r="AY1145" s="120">
        <v>0</v>
      </c>
      <c r="AZ1145" s="120">
        <v>0</v>
      </c>
      <c r="BA1145" s="120">
        <v>0</v>
      </c>
      <c r="BB1145" s="120">
        <v>0</v>
      </c>
      <c r="BC1145" s="120">
        <v>0</v>
      </c>
      <c r="BD1145" s="120">
        <v>0</v>
      </c>
      <c r="BE1145" s="120">
        <v>0</v>
      </c>
      <c r="BF1145" s="120">
        <v>0</v>
      </c>
      <c r="BG1145" s="120">
        <v>0</v>
      </c>
      <c r="BH1145" s="120">
        <v>16.399999999999999</v>
      </c>
      <c r="BI1145" s="120">
        <v>16.600000000000001</v>
      </c>
      <c r="BJ1145" s="120">
        <v>21.3</v>
      </c>
      <c r="BK1145" s="120">
        <v>23.8</v>
      </c>
      <c r="BL1145" s="120">
        <v>0</v>
      </c>
      <c r="BM1145" s="120" t="s">
        <v>544</v>
      </c>
    </row>
    <row r="1146" spans="1:65" s="120" customFormat="1" ht="12" x14ac:dyDescent="0.25">
      <c r="A1146" s="120" t="s">
        <v>164</v>
      </c>
      <c r="B1146" s="120">
        <v>434</v>
      </c>
      <c r="C1146" s="120">
        <v>57</v>
      </c>
      <c r="D1146" s="120">
        <v>347</v>
      </c>
      <c r="E1146" s="120">
        <v>1</v>
      </c>
      <c r="F1146" s="120">
        <v>27</v>
      </c>
      <c r="G1146" s="120">
        <v>1</v>
      </c>
      <c r="H1146" s="120">
        <v>1</v>
      </c>
      <c r="I1146" s="120">
        <v>0</v>
      </c>
      <c r="J1146" s="120">
        <v>0</v>
      </c>
      <c r="K1146" s="120">
        <v>0</v>
      </c>
      <c r="L1146" s="120">
        <v>0</v>
      </c>
      <c r="M1146" s="120">
        <v>0</v>
      </c>
      <c r="N1146" s="120">
        <v>0</v>
      </c>
      <c r="O1146" s="120">
        <v>13.13</v>
      </c>
      <c r="P1146" s="120">
        <v>79.95</v>
      </c>
      <c r="Q1146" s="120">
        <v>0.23</v>
      </c>
      <c r="R1146" s="120">
        <v>6.2210000000000001</v>
      </c>
      <c r="S1146" s="120">
        <v>0.23</v>
      </c>
      <c r="T1146" s="120">
        <v>0.23</v>
      </c>
      <c r="U1146" s="120">
        <v>0</v>
      </c>
      <c r="V1146" s="120">
        <v>0</v>
      </c>
      <c r="W1146" s="120">
        <v>0</v>
      </c>
      <c r="X1146" s="120">
        <v>0</v>
      </c>
      <c r="Y1146" s="120">
        <v>0</v>
      </c>
      <c r="Z1146" s="120">
        <v>0</v>
      </c>
      <c r="AA1146" s="120" t="s">
        <v>596</v>
      </c>
      <c r="AB1146" s="120" t="s">
        <v>516</v>
      </c>
      <c r="AC1146" s="120" t="s">
        <v>525</v>
      </c>
      <c r="AD1146" s="120" t="s">
        <v>173</v>
      </c>
      <c r="AE1146" s="120" t="s">
        <v>514</v>
      </c>
      <c r="AF1146" s="120" t="s">
        <v>613</v>
      </c>
      <c r="AG1146" s="120" t="s">
        <v>56</v>
      </c>
      <c r="AH1146" s="120" t="s">
        <v>56</v>
      </c>
      <c r="AI1146" s="120" t="s">
        <v>56</v>
      </c>
      <c r="AJ1146" s="120" t="s">
        <v>56</v>
      </c>
      <c r="AK1146" s="120" t="s">
        <v>56</v>
      </c>
      <c r="AL1146" s="120" t="s">
        <v>56</v>
      </c>
      <c r="AM1146" s="120">
        <v>9</v>
      </c>
      <c r="AN1146" s="120">
        <v>85</v>
      </c>
      <c r="AO1146" s="120">
        <v>135</v>
      </c>
      <c r="AP1146" s="120">
        <v>96</v>
      </c>
      <c r="AQ1146" s="120">
        <v>82</v>
      </c>
      <c r="AR1146" s="120">
        <v>26</v>
      </c>
      <c r="AS1146" s="120">
        <v>1</v>
      </c>
      <c r="AT1146" s="120">
        <v>0</v>
      </c>
      <c r="AU1146" s="120">
        <v>0</v>
      </c>
      <c r="AV1146" s="120">
        <v>0</v>
      </c>
      <c r="AW1146" s="120">
        <v>0</v>
      </c>
      <c r="AX1146" s="120">
        <v>0</v>
      </c>
      <c r="AY1146" s="120">
        <v>0</v>
      </c>
      <c r="AZ1146" s="120">
        <v>0</v>
      </c>
      <c r="BA1146" s="120">
        <v>0</v>
      </c>
      <c r="BB1146" s="120">
        <v>0</v>
      </c>
      <c r="BC1146" s="120">
        <v>0</v>
      </c>
      <c r="BD1146" s="120">
        <v>0</v>
      </c>
      <c r="BE1146" s="120">
        <v>0</v>
      </c>
      <c r="BF1146" s="120">
        <v>0</v>
      </c>
      <c r="BG1146" s="120">
        <v>0</v>
      </c>
      <c r="BH1146" s="120">
        <v>15.2</v>
      </c>
      <c r="BI1146" s="120">
        <v>14.2</v>
      </c>
      <c r="BJ1146" s="120">
        <v>22.1</v>
      </c>
      <c r="BK1146" s="120">
        <v>25.6</v>
      </c>
      <c r="BL1146" s="120">
        <v>0</v>
      </c>
      <c r="BM1146" s="120" t="s">
        <v>545</v>
      </c>
    </row>
    <row r="1147" spans="1:65" s="120" customFormat="1" ht="12" x14ac:dyDescent="0.25">
      <c r="A1147" s="120" t="s">
        <v>165</v>
      </c>
      <c r="B1147" s="120">
        <v>473</v>
      </c>
      <c r="C1147" s="120">
        <v>87</v>
      </c>
      <c r="D1147" s="120">
        <v>351</v>
      </c>
      <c r="E1147" s="120">
        <v>2</v>
      </c>
      <c r="F1147" s="120">
        <v>28</v>
      </c>
      <c r="G1147" s="120">
        <v>2</v>
      </c>
      <c r="H1147" s="120">
        <v>3</v>
      </c>
      <c r="I1147" s="120">
        <v>0</v>
      </c>
      <c r="J1147" s="120">
        <v>0</v>
      </c>
      <c r="K1147" s="120">
        <v>0</v>
      </c>
      <c r="L1147" s="120">
        <v>0</v>
      </c>
      <c r="M1147" s="120">
        <v>0</v>
      </c>
      <c r="N1147" s="120">
        <v>0</v>
      </c>
      <c r="O1147" s="120">
        <v>18.39</v>
      </c>
      <c r="P1147" s="120">
        <v>74.209999999999994</v>
      </c>
      <c r="Q1147" s="120">
        <v>0.42299999999999999</v>
      </c>
      <c r="R1147" s="120">
        <v>5.92</v>
      </c>
      <c r="S1147" s="120">
        <v>0.42299999999999999</v>
      </c>
      <c r="T1147" s="120">
        <v>0.63400000000000001</v>
      </c>
      <c r="U1147" s="120">
        <v>0</v>
      </c>
      <c r="V1147" s="120">
        <v>0</v>
      </c>
      <c r="W1147" s="120">
        <v>0</v>
      </c>
      <c r="X1147" s="120">
        <v>0</v>
      </c>
      <c r="Y1147" s="120">
        <v>0</v>
      </c>
      <c r="Z1147" s="120">
        <v>0</v>
      </c>
      <c r="AA1147" s="120" t="s">
        <v>65</v>
      </c>
      <c r="AB1147" s="120" t="s">
        <v>516</v>
      </c>
      <c r="AC1147" s="120" t="s">
        <v>518</v>
      </c>
      <c r="AD1147" s="120" t="s">
        <v>513</v>
      </c>
      <c r="AE1147" s="120" t="s">
        <v>190</v>
      </c>
      <c r="AF1147" s="120" t="s">
        <v>610</v>
      </c>
      <c r="AG1147" s="120" t="s">
        <v>56</v>
      </c>
      <c r="AH1147" s="120" t="s">
        <v>56</v>
      </c>
      <c r="AI1147" s="120" t="s">
        <v>56</v>
      </c>
      <c r="AJ1147" s="120" t="s">
        <v>56</v>
      </c>
      <c r="AK1147" s="120" t="s">
        <v>56</v>
      </c>
      <c r="AL1147" s="120" t="s">
        <v>56</v>
      </c>
      <c r="AM1147" s="120">
        <v>0</v>
      </c>
      <c r="AN1147" s="120">
        <v>44</v>
      </c>
      <c r="AO1147" s="120">
        <v>131</v>
      </c>
      <c r="AP1147" s="120">
        <v>192</v>
      </c>
      <c r="AQ1147" s="120">
        <v>95</v>
      </c>
      <c r="AR1147" s="120">
        <v>10</v>
      </c>
      <c r="AS1147" s="120">
        <v>1</v>
      </c>
      <c r="AT1147" s="120">
        <v>0</v>
      </c>
      <c r="AU1147" s="120">
        <v>0</v>
      </c>
      <c r="AV1147" s="120">
        <v>0</v>
      </c>
      <c r="AW1147" s="120">
        <v>0</v>
      </c>
      <c r="AX1147" s="120">
        <v>0</v>
      </c>
      <c r="AY1147" s="120">
        <v>0</v>
      </c>
      <c r="AZ1147" s="120">
        <v>0</v>
      </c>
      <c r="BA1147" s="120">
        <v>0</v>
      </c>
      <c r="BB1147" s="120">
        <v>0</v>
      </c>
      <c r="BC1147" s="120">
        <v>0</v>
      </c>
      <c r="BD1147" s="120">
        <v>0</v>
      </c>
      <c r="BE1147" s="120">
        <v>0</v>
      </c>
      <c r="BF1147" s="120">
        <v>0</v>
      </c>
      <c r="BG1147" s="120">
        <v>0</v>
      </c>
      <c r="BH1147" s="120">
        <v>16.399999999999999</v>
      </c>
      <c r="BI1147" s="120">
        <v>16.600000000000001</v>
      </c>
      <c r="BJ1147" s="120">
        <v>21.3</v>
      </c>
      <c r="BK1147" s="120">
        <v>23.8</v>
      </c>
      <c r="BL1147" s="120">
        <v>0</v>
      </c>
      <c r="BM1147" s="120" t="s">
        <v>544</v>
      </c>
    </row>
    <row r="1148" spans="1:65" s="120" customFormat="1" ht="12" x14ac:dyDescent="0.25">
      <c r="A1148" s="120" t="s">
        <v>165</v>
      </c>
      <c r="B1148" s="120">
        <v>448</v>
      </c>
      <c r="C1148" s="120">
        <v>59</v>
      </c>
      <c r="D1148" s="120">
        <v>359</v>
      </c>
      <c r="E1148" s="120">
        <v>1</v>
      </c>
      <c r="F1148" s="120">
        <v>27</v>
      </c>
      <c r="G1148" s="120">
        <v>1</v>
      </c>
      <c r="H1148" s="120">
        <v>1</v>
      </c>
      <c r="I1148" s="120">
        <v>0</v>
      </c>
      <c r="J1148" s="120">
        <v>0</v>
      </c>
      <c r="K1148" s="120">
        <v>0</v>
      </c>
      <c r="L1148" s="120">
        <v>0</v>
      </c>
      <c r="M1148" s="120">
        <v>0</v>
      </c>
      <c r="N1148" s="120">
        <v>0</v>
      </c>
      <c r="O1148" s="120">
        <v>13.17</v>
      </c>
      <c r="P1148" s="120">
        <v>80.13</v>
      </c>
      <c r="Q1148" s="120">
        <v>0.223</v>
      </c>
      <c r="R1148" s="120">
        <v>6.0270000000000001</v>
      </c>
      <c r="S1148" s="120">
        <v>0.223</v>
      </c>
      <c r="T1148" s="120">
        <v>0.223</v>
      </c>
      <c r="U1148" s="120">
        <v>0</v>
      </c>
      <c r="V1148" s="120">
        <v>0</v>
      </c>
      <c r="W1148" s="120">
        <v>0</v>
      </c>
      <c r="X1148" s="120">
        <v>0</v>
      </c>
      <c r="Y1148" s="120">
        <v>0</v>
      </c>
      <c r="Z1148" s="120">
        <v>0</v>
      </c>
      <c r="AA1148" s="120" t="s">
        <v>564</v>
      </c>
      <c r="AB1148" s="120" t="s">
        <v>516</v>
      </c>
      <c r="AC1148" s="120" t="s">
        <v>525</v>
      </c>
      <c r="AD1148" s="120" t="s">
        <v>173</v>
      </c>
      <c r="AE1148" s="120" t="s">
        <v>514</v>
      </c>
      <c r="AF1148" s="120" t="s">
        <v>613</v>
      </c>
      <c r="AG1148" s="120" t="s">
        <v>56</v>
      </c>
      <c r="AH1148" s="120" t="s">
        <v>56</v>
      </c>
      <c r="AI1148" s="120" t="s">
        <v>56</v>
      </c>
      <c r="AJ1148" s="120" t="s">
        <v>56</v>
      </c>
      <c r="AK1148" s="120" t="s">
        <v>56</v>
      </c>
      <c r="AL1148" s="120" t="s">
        <v>56</v>
      </c>
      <c r="AM1148" s="120">
        <v>9</v>
      </c>
      <c r="AN1148" s="120">
        <v>88</v>
      </c>
      <c r="AO1148" s="120">
        <v>136</v>
      </c>
      <c r="AP1148" s="120">
        <v>100</v>
      </c>
      <c r="AQ1148" s="120">
        <v>87</v>
      </c>
      <c r="AR1148" s="120">
        <v>27</v>
      </c>
      <c r="AS1148" s="120">
        <v>1</v>
      </c>
      <c r="AT1148" s="120">
        <v>0</v>
      </c>
      <c r="AU1148" s="120">
        <v>0</v>
      </c>
      <c r="AV1148" s="120">
        <v>0</v>
      </c>
      <c r="AW1148" s="120">
        <v>0</v>
      </c>
      <c r="AX1148" s="120">
        <v>0</v>
      </c>
      <c r="AY1148" s="120">
        <v>0</v>
      </c>
      <c r="AZ1148" s="120">
        <v>0</v>
      </c>
      <c r="BA1148" s="120">
        <v>0</v>
      </c>
      <c r="BB1148" s="120">
        <v>0</v>
      </c>
      <c r="BC1148" s="120">
        <v>0</v>
      </c>
      <c r="BD1148" s="120">
        <v>0</v>
      </c>
      <c r="BE1148" s="120">
        <v>0</v>
      </c>
      <c r="BF1148" s="120">
        <v>0</v>
      </c>
      <c r="BG1148" s="120">
        <v>0</v>
      </c>
      <c r="BH1148" s="120">
        <v>15.3</v>
      </c>
      <c r="BI1148" s="120">
        <v>14.5</v>
      </c>
      <c r="BJ1148" s="120">
        <v>22.1</v>
      </c>
      <c r="BK1148" s="120">
        <v>25.6</v>
      </c>
      <c r="BL1148" s="120">
        <v>0</v>
      </c>
      <c r="BM1148" s="120" t="s">
        <v>545</v>
      </c>
    </row>
    <row r="1149" spans="1:65" s="120" customFormat="1" ht="12" x14ac:dyDescent="0.25">
      <c r="A1149" s="120" t="s">
        <v>166</v>
      </c>
      <c r="B1149" s="120">
        <v>479</v>
      </c>
      <c r="C1149" s="120">
        <v>90</v>
      </c>
      <c r="D1149" s="120">
        <v>354</v>
      </c>
      <c r="E1149" s="120">
        <v>2</v>
      </c>
      <c r="F1149" s="120">
        <v>28</v>
      </c>
      <c r="G1149" s="120">
        <v>2</v>
      </c>
      <c r="H1149" s="120">
        <v>3</v>
      </c>
      <c r="I1149" s="120">
        <v>0</v>
      </c>
      <c r="J1149" s="120">
        <v>0</v>
      </c>
      <c r="K1149" s="120">
        <v>0</v>
      </c>
      <c r="L1149" s="120">
        <v>0</v>
      </c>
      <c r="M1149" s="120">
        <v>0</v>
      </c>
      <c r="N1149" s="120">
        <v>0</v>
      </c>
      <c r="O1149" s="120">
        <v>18.79</v>
      </c>
      <c r="P1149" s="120">
        <v>73.900000000000006</v>
      </c>
      <c r="Q1149" s="120">
        <v>0.41799999999999998</v>
      </c>
      <c r="R1149" s="120">
        <v>5.8460000000000001</v>
      </c>
      <c r="S1149" s="120">
        <v>0.41799999999999998</v>
      </c>
      <c r="T1149" s="120">
        <v>0.626</v>
      </c>
      <c r="U1149" s="120">
        <v>0</v>
      </c>
      <c r="V1149" s="120">
        <v>0</v>
      </c>
      <c r="W1149" s="120">
        <v>0</v>
      </c>
      <c r="X1149" s="120">
        <v>0</v>
      </c>
      <c r="Y1149" s="120">
        <v>0</v>
      </c>
      <c r="Z1149" s="120">
        <v>0</v>
      </c>
      <c r="AA1149" s="120" t="s">
        <v>65</v>
      </c>
      <c r="AB1149" s="120" t="s">
        <v>516</v>
      </c>
      <c r="AC1149" s="120" t="s">
        <v>518</v>
      </c>
      <c r="AD1149" s="120" t="s">
        <v>513</v>
      </c>
      <c r="AE1149" s="120" t="s">
        <v>190</v>
      </c>
      <c r="AF1149" s="120" t="s">
        <v>610</v>
      </c>
      <c r="AG1149" s="120" t="s">
        <v>56</v>
      </c>
      <c r="AH1149" s="120" t="s">
        <v>56</v>
      </c>
      <c r="AI1149" s="120" t="s">
        <v>56</v>
      </c>
      <c r="AJ1149" s="120" t="s">
        <v>56</v>
      </c>
      <c r="AK1149" s="120" t="s">
        <v>56</v>
      </c>
      <c r="AL1149" s="120" t="s">
        <v>56</v>
      </c>
      <c r="AM1149" s="120">
        <v>0</v>
      </c>
      <c r="AN1149" s="120">
        <v>44</v>
      </c>
      <c r="AO1149" s="120">
        <v>132</v>
      </c>
      <c r="AP1149" s="120">
        <v>195</v>
      </c>
      <c r="AQ1149" s="120">
        <v>96</v>
      </c>
      <c r="AR1149" s="120">
        <v>11</v>
      </c>
      <c r="AS1149" s="120">
        <v>1</v>
      </c>
      <c r="AT1149" s="120">
        <v>0</v>
      </c>
      <c r="AU1149" s="120">
        <v>0</v>
      </c>
      <c r="AV1149" s="120">
        <v>0</v>
      </c>
      <c r="AW1149" s="120">
        <v>0</v>
      </c>
      <c r="AX1149" s="120">
        <v>0</v>
      </c>
      <c r="AY1149" s="120">
        <v>0</v>
      </c>
      <c r="AZ1149" s="120">
        <v>0</v>
      </c>
      <c r="BA1149" s="120">
        <v>0</v>
      </c>
      <c r="BB1149" s="120">
        <v>0</v>
      </c>
      <c r="BC1149" s="120">
        <v>0</v>
      </c>
      <c r="BD1149" s="120">
        <v>0</v>
      </c>
      <c r="BE1149" s="120">
        <v>0</v>
      </c>
      <c r="BF1149" s="120">
        <v>0</v>
      </c>
      <c r="BG1149" s="120">
        <v>0</v>
      </c>
      <c r="BH1149" s="120">
        <v>16.399999999999999</v>
      </c>
      <c r="BI1149" s="120">
        <v>16.600000000000001</v>
      </c>
      <c r="BJ1149" s="120">
        <v>21.4</v>
      </c>
      <c r="BK1149" s="120">
        <v>23.8</v>
      </c>
      <c r="BL1149" s="120">
        <v>0</v>
      </c>
      <c r="BM1149" s="120" t="s">
        <v>544</v>
      </c>
    </row>
    <row r="1150" spans="1:65" s="120" customFormat="1" ht="12" x14ac:dyDescent="0.25">
      <c r="A1150" s="120" t="s">
        <v>166</v>
      </c>
      <c r="B1150" s="120">
        <v>454</v>
      </c>
      <c r="C1150" s="120">
        <v>59</v>
      </c>
      <c r="D1150" s="120">
        <v>364</v>
      </c>
      <c r="E1150" s="120">
        <v>1</v>
      </c>
      <c r="F1150" s="120">
        <v>28</v>
      </c>
      <c r="G1150" s="120">
        <v>1</v>
      </c>
      <c r="H1150" s="120">
        <v>1</v>
      </c>
      <c r="I1150" s="120">
        <v>0</v>
      </c>
      <c r="J1150" s="120">
        <v>0</v>
      </c>
      <c r="K1150" s="120">
        <v>0</v>
      </c>
      <c r="L1150" s="120">
        <v>0</v>
      </c>
      <c r="M1150" s="120">
        <v>0</v>
      </c>
      <c r="N1150" s="120">
        <v>0</v>
      </c>
      <c r="O1150" s="120">
        <v>13</v>
      </c>
      <c r="P1150" s="120">
        <v>80.180000000000007</v>
      </c>
      <c r="Q1150" s="120">
        <v>0.22</v>
      </c>
      <c r="R1150" s="120">
        <v>6.1669999999999998</v>
      </c>
      <c r="S1150" s="120">
        <v>0.22</v>
      </c>
      <c r="T1150" s="120">
        <v>0.22</v>
      </c>
      <c r="U1150" s="120">
        <v>0</v>
      </c>
      <c r="V1150" s="120">
        <v>0</v>
      </c>
      <c r="W1150" s="120">
        <v>0</v>
      </c>
      <c r="X1150" s="120">
        <v>0</v>
      </c>
      <c r="Y1150" s="120">
        <v>0</v>
      </c>
      <c r="Z1150" s="120">
        <v>0</v>
      </c>
      <c r="AA1150" s="120" t="s">
        <v>564</v>
      </c>
      <c r="AB1150" s="120" t="s">
        <v>534</v>
      </c>
      <c r="AC1150" s="120" t="s">
        <v>525</v>
      </c>
      <c r="AD1150" s="120" t="s">
        <v>171</v>
      </c>
      <c r="AE1150" s="120" t="s">
        <v>514</v>
      </c>
      <c r="AF1150" s="120" t="s">
        <v>613</v>
      </c>
      <c r="AG1150" s="120" t="s">
        <v>56</v>
      </c>
      <c r="AH1150" s="120" t="s">
        <v>56</v>
      </c>
      <c r="AI1150" s="120" t="s">
        <v>56</v>
      </c>
      <c r="AJ1150" s="120" t="s">
        <v>56</v>
      </c>
      <c r="AK1150" s="120" t="s">
        <v>56</v>
      </c>
      <c r="AL1150" s="120" t="s">
        <v>56</v>
      </c>
      <c r="AM1150" s="120">
        <v>9</v>
      </c>
      <c r="AN1150" s="120">
        <v>88</v>
      </c>
      <c r="AO1150" s="120">
        <v>138</v>
      </c>
      <c r="AP1150" s="120">
        <v>101</v>
      </c>
      <c r="AQ1150" s="120">
        <v>88</v>
      </c>
      <c r="AR1150" s="120">
        <v>29</v>
      </c>
      <c r="AS1150" s="120">
        <v>1</v>
      </c>
      <c r="AT1150" s="120">
        <v>0</v>
      </c>
      <c r="AU1150" s="120">
        <v>0</v>
      </c>
      <c r="AV1150" s="120">
        <v>0</v>
      </c>
      <c r="AW1150" s="120">
        <v>0</v>
      </c>
      <c r="AX1150" s="120">
        <v>0</v>
      </c>
      <c r="AY1150" s="120">
        <v>0</v>
      </c>
      <c r="AZ1150" s="120">
        <v>0</v>
      </c>
      <c r="BA1150" s="120">
        <v>0</v>
      </c>
      <c r="BB1150" s="120">
        <v>0</v>
      </c>
      <c r="BC1150" s="120">
        <v>0</v>
      </c>
      <c r="BD1150" s="120">
        <v>0</v>
      </c>
      <c r="BE1150" s="120">
        <v>0</v>
      </c>
      <c r="BF1150" s="120">
        <v>0</v>
      </c>
      <c r="BG1150" s="120">
        <v>0</v>
      </c>
      <c r="BH1150" s="120">
        <v>15.4</v>
      </c>
      <c r="BI1150" s="120">
        <v>14.6</v>
      </c>
      <c r="BJ1150" s="120">
        <v>22.2</v>
      </c>
      <c r="BK1150" s="120">
        <v>25.7</v>
      </c>
      <c r="BL1150" s="120">
        <v>0</v>
      </c>
      <c r="BM1150" s="120" t="s">
        <v>545</v>
      </c>
    </row>
    <row r="1153" spans="1:65" s="115" customFormat="1" x14ac:dyDescent="0.25">
      <c r="A1153" s="115" t="s">
        <v>637</v>
      </c>
    </row>
    <row r="1155" spans="1:65" s="118" customFormat="1" ht="12" x14ac:dyDescent="0.25">
      <c r="A1155" s="118" t="s">
        <v>31</v>
      </c>
      <c r="B1155" s="118" t="s">
        <v>32</v>
      </c>
      <c r="C1155" s="118" t="s">
        <v>33</v>
      </c>
      <c r="D1155" s="118" t="s">
        <v>33</v>
      </c>
      <c r="E1155" s="118" t="s">
        <v>33</v>
      </c>
      <c r="F1155" s="118" t="s">
        <v>33</v>
      </c>
      <c r="G1155" s="118" t="s">
        <v>33</v>
      </c>
      <c r="H1155" s="118" t="s">
        <v>33</v>
      </c>
      <c r="I1155" s="118" t="s">
        <v>33</v>
      </c>
      <c r="J1155" s="118" t="s">
        <v>33</v>
      </c>
      <c r="K1155" s="118" t="s">
        <v>33</v>
      </c>
      <c r="L1155" s="118" t="s">
        <v>33</v>
      </c>
      <c r="M1155" s="118" t="s">
        <v>33</v>
      </c>
      <c r="N1155" s="118" t="s">
        <v>33</v>
      </c>
      <c r="O1155" s="118" t="s">
        <v>34</v>
      </c>
      <c r="P1155" s="118" t="s">
        <v>34</v>
      </c>
      <c r="Q1155" s="118" t="s">
        <v>34</v>
      </c>
      <c r="R1155" s="118" t="s">
        <v>34</v>
      </c>
      <c r="S1155" s="118" t="s">
        <v>34</v>
      </c>
      <c r="T1155" s="118" t="s">
        <v>34</v>
      </c>
      <c r="U1155" s="118" t="s">
        <v>34</v>
      </c>
      <c r="V1155" s="118" t="s">
        <v>34</v>
      </c>
      <c r="W1155" s="118" t="s">
        <v>34</v>
      </c>
      <c r="X1155" s="118" t="s">
        <v>34</v>
      </c>
      <c r="Y1155" s="118" t="s">
        <v>34</v>
      </c>
      <c r="Z1155" s="118" t="s">
        <v>34</v>
      </c>
      <c r="AA1155" s="118" t="s">
        <v>35</v>
      </c>
      <c r="AB1155" s="118" t="s">
        <v>35</v>
      </c>
      <c r="AC1155" s="118" t="s">
        <v>35</v>
      </c>
      <c r="AD1155" s="118" t="s">
        <v>35</v>
      </c>
      <c r="AE1155" s="118" t="s">
        <v>35</v>
      </c>
      <c r="AF1155" s="118" t="s">
        <v>35</v>
      </c>
      <c r="AG1155" s="118" t="s">
        <v>35</v>
      </c>
      <c r="AH1155" s="118" t="s">
        <v>35</v>
      </c>
      <c r="AI1155" s="118" t="s">
        <v>35</v>
      </c>
      <c r="AJ1155" s="118" t="s">
        <v>35</v>
      </c>
      <c r="AK1155" s="118" t="s">
        <v>35</v>
      </c>
      <c r="AL1155" s="118" t="s">
        <v>35</v>
      </c>
      <c r="AM1155" s="118" t="s">
        <v>36</v>
      </c>
      <c r="AN1155" s="118" t="s">
        <v>36</v>
      </c>
      <c r="AO1155" s="118" t="s">
        <v>36</v>
      </c>
      <c r="AP1155" s="118" t="s">
        <v>36</v>
      </c>
      <c r="AQ1155" s="118" t="s">
        <v>36</v>
      </c>
      <c r="AR1155" s="118" t="s">
        <v>36</v>
      </c>
      <c r="AS1155" s="118" t="s">
        <v>36</v>
      </c>
      <c r="AT1155" s="118" t="s">
        <v>36</v>
      </c>
      <c r="AU1155" s="118" t="s">
        <v>36</v>
      </c>
      <c r="AV1155" s="118" t="s">
        <v>36</v>
      </c>
      <c r="AW1155" s="118" t="s">
        <v>36</v>
      </c>
      <c r="AX1155" s="118" t="s">
        <v>36</v>
      </c>
      <c r="AY1155" s="118" t="s">
        <v>36</v>
      </c>
      <c r="AZ1155" s="118" t="s">
        <v>36</v>
      </c>
      <c r="BA1155" s="118" t="s">
        <v>36</v>
      </c>
      <c r="BB1155" s="118" t="s">
        <v>36</v>
      </c>
      <c r="BC1155" s="118" t="s">
        <v>36</v>
      </c>
      <c r="BD1155" s="118" t="s">
        <v>36</v>
      </c>
      <c r="BE1155" s="118" t="s">
        <v>36</v>
      </c>
      <c r="BF1155" s="118" t="s">
        <v>36</v>
      </c>
      <c r="BG1155" s="118" t="s">
        <v>36</v>
      </c>
      <c r="BH1155" s="118" t="s">
        <v>39</v>
      </c>
      <c r="BI1155" s="118" t="s">
        <v>37</v>
      </c>
      <c r="BJ1155" s="118" t="s">
        <v>38</v>
      </c>
      <c r="BK1155" s="118" t="s">
        <v>38</v>
      </c>
      <c r="BL1155" s="118" t="s">
        <v>40</v>
      </c>
      <c r="BM1155" s="118" t="s">
        <v>41</v>
      </c>
    </row>
    <row r="1156" spans="1:65" s="118" customFormat="1" ht="12" x14ac:dyDescent="0.25">
      <c r="A1156" s="118" t="s">
        <v>2</v>
      </c>
      <c r="B1156" s="118" t="s">
        <v>2</v>
      </c>
      <c r="C1156" s="118" t="s">
        <v>42</v>
      </c>
      <c r="D1156" s="118" t="s">
        <v>43</v>
      </c>
      <c r="E1156" s="118" t="s">
        <v>44</v>
      </c>
      <c r="F1156" s="118" t="s">
        <v>45</v>
      </c>
      <c r="G1156" s="118" t="s">
        <v>46</v>
      </c>
      <c r="H1156" s="118" t="s">
        <v>20</v>
      </c>
      <c r="I1156" s="118" t="s">
        <v>10</v>
      </c>
      <c r="J1156" s="118" t="s">
        <v>47</v>
      </c>
      <c r="K1156" s="118" t="s">
        <v>48</v>
      </c>
      <c r="L1156" s="118" t="s">
        <v>49</v>
      </c>
      <c r="M1156" s="118" t="s">
        <v>50</v>
      </c>
      <c r="N1156" s="118" t="s">
        <v>17</v>
      </c>
      <c r="O1156" s="118" t="s">
        <v>42</v>
      </c>
      <c r="P1156" s="118" t="s">
        <v>43</v>
      </c>
      <c r="Q1156" s="118" t="s">
        <v>44</v>
      </c>
      <c r="R1156" s="118" t="s">
        <v>45</v>
      </c>
      <c r="S1156" s="118" t="s">
        <v>46</v>
      </c>
      <c r="T1156" s="118" t="s">
        <v>20</v>
      </c>
      <c r="U1156" s="118" t="s">
        <v>10</v>
      </c>
      <c r="V1156" s="118" t="s">
        <v>47</v>
      </c>
      <c r="W1156" s="118" t="s">
        <v>48</v>
      </c>
      <c r="X1156" s="118" t="s">
        <v>49</v>
      </c>
      <c r="Y1156" s="118" t="s">
        <v>50</v>
      </c>
      <c r="Z1156" s="118" t="s">
        <v>17</v>
      </c>
      <c r="AA1156" s="118" t="s">
        <v>42</v>
      </c>
      <c r="AB1156" s="118" t="s">
        <v>43</v>
      </c>
      <c r="AC1156" s="118" t="s">
        <v>44</v>
      </c>
      <c r="AD1156" s="118" t="s">
        <v>45</v>
      </c>
      <c r="AE1156" s="118" t="s">
        <v>46</v>
      </c>
      <c r="AF1156" s="118" t="s">
        <v>20</v>
      </c>
      <c r="AG1156" s="118" t="s">
        <v>10</v>
      </c>
      <c r="AH1156" s="118" t="s">
        <v>47</v>
      </c>
      <c r="AI1156" s="118" t="s">
        <v>48</v>
      </c>
      <c r="AJ1156" s="118" t="s">
        <v>49</v>
      </c>
      <c r="AK1156" s="118" t="s">
        <v>50</v>
      </c>
      <c r="AL1156" s="118" t="s">
        <v>17</v>
      </c>
      <c r="AM1156" s="118" t="s">
        <v>9</v>
      </c>
      <c r="AN1156" s="118" t="s">
        <v>46</v>
      </c>
      <c r="AO1156" s="118" t="s">
        <v>49</v>
      </c>
      <c r="AP1156" s="118" t="s">
        <v>23</v>
      </c>
      <c r="AQ1156" s="118" t="s">
        <v>237</v>
      </c>
      <c r="AR1156" s="118" t="s">
        <v>51</v>
      </c>
      <c r="AS1156" s="118" t="s">
        <v>238</v>
      </c>
      <c r="AT1156" s="118" t="s">
        <v>239</v>
      </c>
      <c r="AU1156" s="118" t="s">
        <v>240</v>
      </c>
      <c r="AV1156" s="118" t="s">
        <v>241</v>
      </c>
      <c r="AW1156" s="118" t="s">
        <v>52</v>
      </c>
      <c r="AX1156" s="118" t="s">
        <v>242</v>
      </c>
      <c r="AY1156" s="118" t="s">
        <v>243</v>
      </c>
      <c r="AZ1156" s="118" t="s">
        <v>244</v>
      </c>
      <c r="BA1156" s="118" t="s">
        <v>245</v>
      </c>
      <c r="BB1156" s="118" t="s">
        <v>53</v>
      </c>
      <c r="BC1156" s="118" t="s">
        <v>246</v>
      </c>
      <c r="BD1156" s="118" t="s">
        <v>15</v>
      </c>
      <c r="BE1156" s="118" t="s">
        <v>247</v>
      </c>
      <c r="BF1156" s="118" t="s">
        <v>16</v>
      </c>
      <c r="BG1156" s="118" t="s">
        <v>235</v>
      </c>
      <c r="BH1156" s="118" t="s">
        <v>2</v>
      </c>
      <c r="BI1156" s="118" t="s">
        <v>2</v>
      </c>
      <c r="BJ1156" s="118" t="s">
        <v>15</v>
      </c>
      <c r="BK1156" s="118" t="s">
        <v>16</v>
      </c>
      <c r="BL1156" s="118" t="s">
        <v>420</v>
      </c>
      <c r="BM1156" s="118" t="s">
        <v>2</v>
      </c>
    </row>
    <row r="1157" spans="1:65" s="118" customFormat="1" ht="12" x14ac:dyDescent="0.25">
      <c r="A1157" s="118" t="s">
        <v>2</v>
      </c>
      <c r="B1157" s="118" t="s">
        <v>2</v>
      </c>
      <c r="C1157" s="118" t="s">
        <v>2</v>
      </c>
      <c r="D1157" s="118" t="s">
        <v>2</v>
      </c>
      <c r="E1157" s="118" t="s">
        <v>2</v>
      </c>
      <c r="F1157" s="118" t="s">
        <v>2</v>
      </c>
      <c r="G1157" s="118" t="s">
        <v>2</v>
      </c>
      <c r="H1157" s="118" t="s">
        <v>2</v>
      </c>
      <c r="I1157" s="118" t="s">
        <v>2</v>
      </c>
      <c r="J1157" s="118" t="s">
        <v>2</v>
      </c>
      <c r="K1157" s="118" t="s">
        <v>2</v>
      </c>
      <c r="L1157" s="118" t="s">
        <v>2</v>
      </c>
      <c r="M1157" s="118" t="s">
        <v>2</v>
      </c>
      <c r="N1157" s="118" t="s">
        <v>2</v>
      </c>
      <c r="O1157" s="118" t="s">
        <v>2</v>
      </c>
      <c r="P1157" s="118" t="s">
        <v>2</v>
      </c>
      <c r="Q1157" s="118" t="s">
        <v>2</v>
      </c>
      <c r="R1157" s="118" t="s">
        <v>2</v>
      </c>
      <c r="S1157" s="118" t="s">
        <v>2</v>
      </c>
      <c r="T1157" s="118" t="s">
        <v>2</v>
      </c>
      <c r="U1157" s="118" t="s">
        <v>2</v>
      </c>
      <c r="V1157" s="118" t="s">
        <v>2</v>
      </c>
      <c r="W1157" s="118" t="s">
        <v>2</v>
      </c>
      <c r="X1157" s="118" t="s">
        <v>2</v>
      </c>
      <c r="Y1157" s="118" t="s">
        <v>2</v>
      </c>
      <c r="Z1157" s="118" t="s">
        <v>2</v>
      </c>
      <c r="AA1157" s="118" t="s">
        <v>2</v>
      </c>
      <c r="AB1157" s="118" t="s">
        <v>2</v>
      </c>
      <c r="AC1157" s="118" t="s">
        <v>2</v>
      </c>
      <c r="AD1157" s="118" t="s">
        <v>2</v>
      </c>
      <c r="AE1157" s="118" t="s">
        <v>2</v>
      </c>
      <c r="AF1157" s="118" t="s">
        <v>2</v>
      </c>
      <c r="AG1157" s="118" t="s">
        <v>2</v>
      </c>
      <c r="AH1157" s="118" t="s">
        <v>2</v>
      </c>
      <c r="AI1157" s="118" t="s">
        <v>2</v>
      </c>
      <c r="AJ1157" s="118" t="s">
        <v>2</v>
      </c>
      <c r="AK1157" s="118" t="s">
        <v>2</v>
      </c>
      <c r="AL1157" s="118" t="s">
        <v>2</v>
      </c>
      <c r="AM1157" s="118" t="s">
        <v>46</v>
      </c>
      <c r="AN1157" s="118" t="s">
        <v>49</v>
      </c>
      <c r="AO1157" s="118" t="s">
        <v>23</v>
      </c>
      <c r="AP1157" s="118" t="s">
        <v>237</v>
      </c>
      <c r="AQ1157" s="118" t="s">
        <v>51</v>
      </c>
      <c r="AR1157" s="118" t="s">
        <v>238</v>
      </c>
      <c r="AS1157" s="118" t="s">
        <v>239</v>
      </c>
      <c r="AT1157" s="118" t="s">
        <v>240</v>
      </c>
      <c r="AU1157" s="118" t="s">
        <v>241</v>
      </c>
      <c r="AV1157" s="118" t="s">
        <v>52</v>
      </c>
      <c r="AW1157" s="118" t="s">
        <v>242</v>
      </c>
      <c r="AX1157" s="118" t="s">
        <v>243</v>
      </c>
      <c r="AY1157" s="118" t="s">
        <v>244</v>
      </c>
      <c r="AZ1157" s="118" t="s">
        <v>245</v>
      </c>
      <c r="BA1157" s="118" t="s">
        <v>53</v>
      </c>
      <c r="BB1157" s="118" t="s">
        <v>246</v>
      </c>
      <c r="BC1157" s="118" t="s">
        <v>15</v>
      </c>
      <c r="BD1157" s="118" t="s">
        <v>247</v>
      </c>
      <c r="BE1157" s="118" t="s">
        <v>16</v>
      </c>
      <c r="BF1157" s="118" t="s">
        <v>235</v>
      </c>
      <c r="BG1157" s="118" t="s">
        <v>248</v>
      </c>
      <c r="BH1157" s="118" t="s">
        <v>2</v>
      </c>
      <c r="BI1157" s="118" t="s">
        <v>2</v>
      </c>
      <c r="BJ1157" s="118" t="s">
        <v>2</v>
      </c>
      <c r="BK1157" s="118" t="s">
        <v>2</v>
      </c>
      <c r="BL1157" s="118" t="s">
        <v>2</v>
      </c>
      <c r="BM1157" s="118" t="s">
        <v>2</v>
      </c>
    </row>
    <row r="1158" spans="1:65" s="119" customFormat="1" ht="11.4" x14ac:dyDescent="0.2">
      <c r="A1158" s="119" t="s">
        <v>54</v>
      </c>
      <c r="B1158" s="119">
        <v>1</v>
      </c>
      <c r="C1158" s="119">
        <v>0</v>
      </c>
      <c r="D1158" s="119">
        <v>1</v>
      </c>
      <c r="E1158" s="119">
        <v>0</v>
      </c>
      <c r="F1158" s="119">
        <v>0</v>
      </c>
      <c r="G1158" s="119">
        <v>0</v>
      </c>
      <c r="H1158" s="119">
        <v>0</v>
      </c>
      <c r="I1158" s="119">
        <v>0</v>
      </c>
      <c r="J1158" s="119">
        <v>0</v>
      </c>
      <c r="K1158" s="119">
        <v>0</v>
      </c>
      <c r="L1158" s="119">
        <v>0</v>
      </c>
      <c r="M1158" s="119">
        <v>0</v>
      </c>
      <c r="N1158" s="119">
        <v>0</v>
      </c>
      <c r="O1158" s="119">
        <v>0</v>
      </c>
      <c r="P1158" s="119">
        <v>100</v>
      </c>
      <c r="Q1158" s="119">
        <v>0</v>
      </c>
      <c r="R1158" s="119">
        <v>0</v>
      </c>
      <c r="S1158" s="119">
        <v>0</v>
      </c>
      <c r="T1158" s="119">
        <v>0</v>
      </c>
      <c r="U1158" s="119">
        <v>0</v>
      </c>
      <c r="V1158" s="119">
        <v>0</v>
      </c>
      <c r="W1158" s="119">
        <v>0</v>
      </c>
      <c r="X1158" s="119">
        <v>0</v>
      </c>
      <c r="Y1158" s="119">
        <v>0</v>
      </c>
      <c r="Z1158" s="119">
        <v>0</v>
      </c>
      <c r="AA1158" s="119" t="s">
        <v>56</v>
      </c>
      <c r="AB1158" s="119" t="s">
        <v>532</v>
      </c>
      <c r="AC1158" s="119" t="s">
        <v>56</v>
      </c>
      <c r="AD1158" s="119" t="s">
        <v>56</v>
      </c>
      <c r="AE1158" s="119" t="s">
        <v>56</v>
      </c>
      <c r="AF1158" s="119" t="s">
        <v>56</v>
      </c>
      <c r="AG1158" s="119" t="s">
        <v>56</v>
      </c>
      <c r="AH1158" s="119" t="s">
        <v>56</v>
      </c>
      <c r="AI1158" s="119" t="s">
        <v>56</v>
      </c>
      <c r="AJ1158" s="119" t="s">
        <v>56</v>
      </c>
      <c r="AK1158" s="119" t="s">
        <v>56</v>
      </c>
      <c r="AL1158" s="119" t="s">
        <v>56</v>
      </c>
      <c r="AM1158" s="119">
        <v>0</v>
      </c>
      <c r="AN1158" s="119">
        <v>0</v>
      </c>
      <c r="AO1158" s="119">
        <v>0</v>
      </c>
      <c r="AP1158" s="119">
        <v>1</v>
      </c>
      <c r="AQ1158" s="119">
        <v>0</v>
      </c>
      <c r="AR1158" s="119">
        <v>0</v>
      </c>
      <c r="AS1158" s="119">
        <v>0</v>
      </c>
      <c r="AT1158" s="119">
        <v>0</v>
      </c>
      <c r="AU1158" s="119">
        <v>0</v>
      </c>
      <c r="AV1158" s="119">
        <v>0</v>
      </c>
      <c r="AW1158" s="119">
        <v>0</v>
      </c>
      <c r="AX1158" s="119">
        <v>0</v>
      </c>
      <c r="AY1158" s="119">
        <v>0</v>
      </c>
      <c r="AZ1158" s="119">
        <v>0</v>
      </c>
      <c r="BA1158" s="119">
        <v>0</v>
      </c>
      <c r="BB1158" s="119">
        <v>0</v>
      </c>
      <c r="BC1158" s="119">
        <v>0</v>
      </c>
      <c r="BD1158" s="119">
        <v>0</v>
      </c>
      <c r="BE1158" s="119">
        <v>0</v>
      </c>
      <c r="BF1158" s="119">
        <v>0</v>
      </c>
      <c r="BG1158" s="119">
        <v>0</v>
      </c>
      <c r="BH1158" s="119">
        <v>15.2</v>
      </c>
      <c r="BI1158" s="119" t="s">
        <v>55</v>
      </c>
      <c r="BJ1158" s="119" t="s">
        <v>55</v>
      </c>
      <c r="BK1158" s="119" t="s">
        <v>55</v>
      </c>
      <c r="BL1158" s="119">
        <v>0</v>
      </c>
      <c r="BM1158" s="119" t="s">
        <v>544</v>
      </c>
    </row>
    <row r="1159" spans="1:65" s="119" customFormat="1" ht="11.4" x14ac:dyDescent="0.2">
      <c r="A1159" s="119" t="s">
        <v>54</v>
      </c>
      <c r="B1159" s="119">
        <v>1</v>
      </c>
      <c r="C1159" s="119">
        <v>1</v>
      </c>
      <c r="D1159" s="119">
        <v>0</v>
      </c>
      <c r="E1159" s="119">
        <v>0</v>
      </c>
      <c r="F1159" s="119">
        <v>0</v>
      </c>
      <c r="G1159" s="119">
        <v>0</v>
      </c>
      <c r="H1159" s="119">
        <v>0</v>
      </c>
      <c r="I1159" s="119">
        <v>0</v>
      </c>
      <c r="J1159" s="119">
        <v>0</v>
      </c>
      <c r="K1159" s="119">
        <v>0</v>
      </c>
      <c r="L1159" s="119">
        <v>0</v>
      </c>
      <c r="M1159" s="119">
        <v>0</v>
      </c>
      <c r="N1159" s="119">
        <v>0</v>
      </c>
      <c r="O1159" s="119">
        <v>100</v>
      </c>
      <c r="P1159" s="119">
        <v>0</v>
      </c>
      <c r="Q1159" s="119">
        <v>0</v>
      </c>
      <c r="R1159" s="119">
        <v>0</v>
      </c>
      <c r="S1159" s="119">
        <v>0</v>
      </c>
      <c r="T1159" s="119">
        <v>0</v>
      </c>
      <c r="U1159" s="119">
        <v>0</v>
      </c>
      <c r="V1159" s="119">
        <v>0</v>
      </c>
      <c r="W1159" s="119">
        <v>0</v>
      </c>
      <c r="X1159" s="119">
        <v>0</v>
      </c>
      <c r="Y1159" s="119">
        <v>0</v>
      </c>
      <c r="Z1159" s="119">
        <v>0</v>
      </c>
      <c r="AA1159" s="119" t="s">
        <v>598</v>
      </c>
      <c r="AB1159" s="119" t="s">
        <v>56</v>
      </c>
      <c r="AC1159" s="119" t="s">
        <v>56</v>
      </c>
      <c r="AD1159" s="119" t="s">
        <v>56</v>
      </c>
      <c r="AE1159" s="119" t="s">
        <v>56</v>
      </c>
      <c r="AF1159" s="119" t="s">
        <v>56</v>
      </c>
      <c r="AG1159" s="119" t="s">
        <v>56</v>
      </c>
      <c r="AH1159" s="119" t="s">
        <v>56</v>
      </c>
      <c r="AI1159" s="119" t="s">
        <v>56</v>
      </c>
      <c r="AJ1159" s="119" t="s">
        <v>56</v>
      </c>
      <c r="AK1159" s="119" t="s">
        <v>56</v>
      </c>
      <c r="AL1159" s="119" t="s">
        <v>56</v>
      </c>
      <c r="AM1159" s="119">
        <v>0</v>
      </c>
      <c r="AN1159" s="119">
        <v>1</v>
      </c>
      <c r="AO1159" s="119">
        <v>0</v>
      </c>
      <c r="AP1159" s="119">
        <v>0</v>
      </c>
      <c r="AQ1159" s="119">
        <v>0</v>
      </c>
      <c r="AR1159" s="119">
        <v>0</v>
      </c>
      <c r="AS1159" s="119">
        <v>0</v>
      </c>
      <c r="AT1159" s="119">
        <v>0</v>
      </c>
      <c r="AU1159" s="119">
        <v>0</v>
      </c>
      <c r="AV1159" s="119">
        <v>0</v>
      </c>
      <c r="AW1159" s="119">
        <v>0</v>
      </c>
      <c r="AX1159" s="119">
        <v>0</v>
      </c>
      <c r="AY1159" s="119">
        <v>0</v>
      </c>
      <c r="AZ1159" s="119">
        <v>0</v>
      </c>
      <c r="BA1159" s="119">
        <v>0</v>
      </c>
      <c r="BB1159" s="119">
        <v>0</v>
      </c>
      <c r="BC1159" s="119">
        <v>0</v>
      </c>
      <c r="BD1159" s="119">
        <v>0</v>
      </c>
      <c r="BE1159" s="119">
        <v>0</v>
      </c>
      <c r="BF1159" s="119">
        <v>0</v>
      </c>
      <c r="BG1159" s="119">
        <v>0</v>
      </c>
      <c r="BH1159" s="119">
        <v>6</v>
      </c>
      <c r="BI1159" s="119" t="s">
        <v>55</v>
      </c>
      <c r="BJ1159" s="119" t="s">
        <v>55</v>
      </c>
      <c r="BK1159" s="119" t="s">
        <v>55</v>
      </c>
      <c r="BL1159" s="119">
        <v>0</v>
      </c>
      <c r="BM1159" s="119" t="s">
        <v>545</v>
      </c>
    </row>
    <row r="1160" spans="1:65" s="119" customFormat="1" ht="11.4" x14ac:dyDescent="0.2">
      <c r="A1160" s="119" t="s">
        <v>57</v>
      </c>
      <c r="B1160" s="119">
        <v>1</v>
      </c>
      <c r="C1160" s="119">
        <v>0</v>
      </c>
      <c r="D1160" s="119">
        <v>1</v>
      </c>
      <c r="E1160" s="119">
        <v>0</v>
      </c>
      <c r="F1160" s="119">
        <v>0</v>
      </c>
      <c r="G1160" s="119">
        <v>0</v>
      </c>
      <c r="H1160" s="119">
        <v>0</v>
      </c>
      <c r="I1160" s="119">
        <v>0</v>
      </c>
      <c r="J1160" s="119">
        <v>0</v>
      </c>
      <c r="K1160" s="119">
        <v>0</v>
      </c>
      <c r="L1160" s="119">
        <v>0</v>
      </c>
      <c r="M1160" s="119">
        <v>0</v>
      </c>
      <c r="N1160" s="119">
        <v>0</v>
      </c>
      <c r="O1160" s="119">
        <v>0</v>
      </c>
      <c r="P1160" s="119">
        <v>100</v>
      </c>
      <c r="Q1160" s="119">
        <v>0</v>
      </c>
      <c r="R1160" s="119">
        <v>0</v>
      </c>
      <c r="S1160" s="119">
        <v>0</v>
      </c>
      <c r="T1160" s="119">
        <v>0</v>
      </c>
      <c r="U1160" s="119">
        <v>0</v>
      </c>
      <c r="V1160" s="119">
        <v>0</v>
      </c>
      <c r="W1160" s="119">
        <v>0</v>
      </c>
      <c r="X1160" s="119">
        <v>0</v>
      </c>
      <c r="Y1160" s="119">
        <v>0</v>
      </c>
      <c r="Z1160" s="119">
        <v>0</v>
      </c>
      <c r="AA1160" s="119" t="s">
        <v>56</v>
      </c>
      <c r="AB1160" s="119" t="s">
        <v>169</v>
      </c>
      <c r="AC1160" s="119" t="s">
        <v>56</v>
      </c>
      <c r="AD1160" s="119" t="s">
        <v>56</v>
      </c>
      <c r="AE1160" s="119" t="s">
        <v>56</v>
      </c>
      <c r="AF1160" s="119" t="s">
        <v>56</v>
      </c>
      <c r="AG1160" s="119" t="s">
        <v>56</v>
      </c>
      <c r="AH1160" s="119" t="s">
        <v>56</v>
      </c>
      <c r="AI1160" s="119" t="s">
        <v>56</v>
      </c>
      <c r="AJ1160" s="119" t="s">
        <v>56</v>
      </c>
      <c r="AK1160" s="119" t="s">
        <v>56</v>
      </c>
      <c r="AL1160" s="119" t="s">
        <v>56</v>
      </c>
      <c r="AM1160" s="119">
        <v>0</v>
      </c>
      <c r="AN1160" s="119">
        <v>0</v>
      </c>
      <c r="AO1160" s="119">
        <v>0</v>
      </c>
      <c r="AP1160" s="119">
        <v>0</v>
      </c>
      <c r="AQ1160" s="119">
        <v>1</v>
      </c>
      <c r="AR1160" s="119">
        <v>0</v>
      </c>
      <c r="AS1160" s="119">
        <v>0</v>
      </c>
      <c r="AT1160" s="119">
        <v>0</v>
      </c>
      <c r="AU1160" s="119">
        <v>0</v>
      </c>
      <c r="AV1160" s="119">
        <v>0</v>
      </c>
      <c r="AW1160" s="119">
        <v>0</v>
      </c>
      <c r="AX1160" s="119">
        <v>0</v>
      </c>
      <c r="AY1160" s="119">
        <v>0</v>
      </c>
      <c r="AZ1160" s="119">
        <v>0</v>
      </c>
      <c r="BA1160" s="119">
        <v>0</v>
      </c>
      <c r="BB1160" s="119">
        <v>0</v>
      </c>
      <c r="BC1160" s="119">
        <v>0</v>
      </c>
      <c r="BD1160" s="119">
        <v>0</v>
      </c>
      <c r="BE1160" s="119">
        <v>0</v>
      </c>
      <c r="BF1160" s="119">
        <v>0</v>
      </c>
      <c r="BG1160" s="119">
        <v>0</v>
      </c>
      <c r="BH1160" s="119">
        <v>22.2</v>
      </c>
      <c r="BI1160" s="119" t="s">
        <v>55</v>
      </c>
      <c r="BJ1160" s="119" t="s">
        <v>55</v>
      </c>
      <c r="BK1160" s="119" t="s">
        <v>55</v>
      </c>
      <c r="BL1160" s="119">
        <v>0</v>
      </c>
      <c r="BM1160" s="119" t="s">
        <v>544</v>
      </c>
    </row>
    <row r="1161" spans="1:65" s="119" customFormat="1" ht="11.4" x14ac:dyDescent="0.2">
      <c r="A1161" s="119" t="s">
        <v>57</v>
      </c>
      <c r="B1161" s="119">
        <v>1</v>
      </c>
      <c r="C1161" s="119">
        <v>0</v>
      </c>
      <c r="D1161" s="119">
        <v>1</v>
      </c>
      <c r="E1161" s="119">
        <v>0</v>
      </c>
      <c r="F1161" s="119">
        <v>0</v>
      </c>
      <c r="G1161" s="119">
        <v>0</v>
      </c>
      <c r="H1161" s="119">
        <v>0</v>
      </c>
      <c r="I1161" s="119">
        <v>0</v>
      </c>
      <c r="J1161" s="119">
        <v>0</v>
      </c>
      <c r="K1161" s="119">
        <v>0</v>
      </c>
      <c r="L1161" s="119">
        <v>0</v>
      </c>
      <c r="M1161" s="119">
        <v>0</v>
      </c>
      <c r="N1161" s="119">
        <v>0</v>
      </c>
      <c r="O1161" s="119">
        <v>0</v>
      </c>
      <c r="P1161" s="119">
        <v>100</v>
      </c>
      <c r="Q1161" s="119">
        <v>0</v>
      </c>
      <c r="R1161" s="119">
        <v>0</v>
      </c>
      <c r="S1161" s="119">
        <v>0</v>
      </c>
      <c r="T1161" s="119">
        <v>0</v>
      </c>
      <c r="U1161" s="119">
        <v>0</v>
      </c>
      <c r="V1161" s="119">
        <v>0</v>
      </c>
      <c r="W1161" s="119">
        <v>0</v>
      </c>
      <c r="X1161" s="119">
        <v>0</v>
      </c>
      <c r="Y1161" s="119">
        <v>0</v>
      </c>
      <c r="Z1161" s="119">
        <v>0</v>
      </c>
      <c r="AA1161" s="119" t="s">
        <v>56</v>
      </c>
      <c r="AB1161" s="119" t="s">
        <v>533</v>
      </c>
      <c r="AC1161" s="119" t="s">
        <v>56</v>
      </c>
      <c r="AD1161" s="119" t="s">
        <v>56</v>
      </c>
      <c r="AE1161" s="119" t="s">
        <v>56</v>
      </c>
      <c r="AF1161" s="119" t="s">
        <v>56</v>
      </c>
      <c r="AG1161" s="119" t="s">
        <v>56</v>
      </c>
      <c r="AH1161" s="119" t="s">
        <v>56</v>
      </c>
      <c r="AI1161" s="119" t="s">
        <v>56</v>
      </c>
      <c r="AJ1161" s="119" t="s">
        <v>56</v>
      </c>
      <c r="AK1161" s="119" t="s">
        <v>56</v>
      </c>
      <c r="AL1161" s="119" t="s">
        <v>56</v>
      </c>
      <c r="AM1161" s="119">
        <v>0</v>
      </c>
      <c r="AN1161" s="119">
        <v>0</v>
      </c>
      <c r="AO1161" s="119">
        <v>1</v>
      </c>
      <c r="AP1161" s="119">
        <v>0</v>
      </c>
      <c r="AQ1161" s="119">
        <v>0</v>
      </c>
      <c r="AR1161" s="119">
        <v>0</v>
      </c>
      <c r="AS1161" s="119">
        <v>0</v>
      </c>
      <c r="AT1161" s="119">
        <v>0</v>
      </c>
      <c r="AU1161" s="119">
        <v>0</v>
      </c>
      <c r="AV1161" s="119">
        <v>0</v>
      </c>
      <c r="AW1161" s="119">
        <v>0</v>
      </c>
      <c r="AX1161" s="119">
        <v>0</v>
      </c>
      <c r="AY1161" s="119">
        <v>0</v>
      </c>
      <c r="AZ1161" s="119">
        <v>0</v>
      </c>
      <c r="BA1161" s="119">
        <v>0</v>
      </c>
      <c r="BB1161" s="119">
        <v>0</v>
      </c>
      <c r="BC1161" s="119">
        <v>0</v>
      </c>
      <c r="BD1161" s="119">
        <v>0</v>
      </c>
      <c r="BE1161" s="119">
        <v>0</v>
      </c>
      <c r="BF1161" s="119">
        <v>0</v>
      </c>
      <c r="BG1161" s="119">
        <v>0</v>
      </c>
      <c r="BH1161" s="119">
        <v>13.1</v>
      </c>
      <c r="BI1161" s="119" t="s">
        <v>55</v>
      </c>
      <c r="BJ1161" s="119" t="s">
        <v>55</v>
      </c>
      <c r="BK1161" s="119" t="s">
        <v>55</v>
      </c>
      <c r="BL1161" s="119">
        <v>0</v>
      </c>
      <c r="BM1161" s="119" t="s">
        <v>545</v>
      </c>
    </row>
    <row r="1162" spans="1:65" s="119" customFormat="1" ht="11.4" x14ac:dyDescent="0.2">
      <c r="A1162" s="119" t="s">
        <v>59</v>
      </c>
      <c r="B1162" s="119">
        <v>0</v>
      </c>
      <c r="C1162" s="119">
        <v>0</v>
      </c>
      <c r="D1162" s="119">
        <v>0</v>
      </c>
      <c r="E1162" s="119">
        <v>0</v>
      </c>
      <c r="F1162" s="119">
        <v>0</v>
      </c>
      <c r="G1162" s="119">
        <v>0</v>
      </c>
      <c r="H1162" s="119">
        <v>0</v>
      </c>
      <c r="I1162" s="119">
        <v>0</v>
      </c>
      <c r="J1162" s="119">
        <v>0</v>
      </c>
      <c r="K1162" s="119">
        <v>0</v>
      </c>
      <c r="L1162" s="119">
        <v>0</v>
      </c>
      <c r="M1162" s="119">
        <v>0</v>
      </c>
      <c r="N1162" s="119">
        <v>0</v>
      </c>
      <c r="O1162" s="119" t="s">
        <v>55</v>
      </c>
      <c r="P1162" s="119" t="s">
        <v>55</v>
      </c>
      <c r="Q1162" s="119" t="s">
        <v>55</v>
      </c>
      <c r="R1162" s="119" t="s">
        <v>55</v>
      </c>
      <c r="S1162" s="119" t="s">
        <v>55</v>
      </c>
      <c r="T1162" s="119" t="s">
        <v>55</v>
      </c>
      <c r="U1162" s="119" t="s">
        <v>55</v>
      </c>
      <c r="V1162" s="119" t="s">
        <v>55</v>
      </c>
      <c r="W1162" s="119" t="s">
        <v>55</v>
      </c>
      <c r="X1162" s="119" t="s">
        <v>55</v>
      </c>
      <c r="Y1162" s="119" t="s">
        <v>55</v>
      </c>
      <c r="Z1162" s="119" t="s">
        <v>55</v>
      </c>
      <c r="AA1162" s="119" t="s">
        <v>56</v>
      </c>
      <c r="AB1162" s="119" t="s">
        <v>56</v>
      </c>
      <c r="AC1162" s="119" t="s">
        <v>56</v>
      </c>
      <c r="AD1162" s="119" t="s">
        <v>56</v>
      </c>
      <c r="AE1162" s="119" t="s">
        <v>56</v>
      </c>
      <c r="AF1162" s="119" t="s">
        <v>56</v>
      </c>
      <c r="AG1162" s="119" t="s">
        <v>56</v>
      </c>
      <c r="AH1162" s="119" t="s">
        <v>56</v>
      </c>
      <c r="AI1162" s="119" t="s">
        <v>56</v>
      </c>
      <c r="AJ1162" s="119" t="s">
        <v>56</v>
      </c>
      <c r="AK1162" s="119" t="s">
        <v>56</v>
      </c>
      <c r="AL1162" s="119" t="s">
        <v>56</v>
      </c>
      <c r="AM1162" s="119">
        <v>0</v>
      </c>
      <c r="AN1162" s="119">
        <v>0</v>
      </c>
      <c r="AO1162" s="119">
        <v>0</v>
      </c>
      <c r="AP1162" s="119">
        <v>0</v>
      </c>
      <c r="AQ1162" s="119">
        <v>0</v>
      </c>
      <c r="AR1162" s="119">
        <v>0</v>
      </c>
      <c r="AS1162" s="119">
        <v>0</v>
      </c>
      <c r="AT1162" s="119">
        <v>0</v>
      </c>
      <c r="AU1162" s="119">
        <v>0</v>
      </c>
      <c r="AV1162" s="119">
        <v>0</v>
      </c>
      <c r="AW1162" s="119">
        <v>0</v>
      </c>
      <c r="AX1162" s="119">
        <v>0</v>
      </c>
      <c r="AY1162" s="119">
        <v>0</v>
      </c>
      <c r="AZ1162" s="119">
        <v>0</v>
      </c>
      <c r="BA1162" s="119">
        <v>0</v>
      </c>
      <c r="BB1162" s="119">
        <v>0</v>
      </c>
      <c r="BC1162" s="119">
        <v>0</v>
      </c>
      <c r="BD1162" s="119">
        <v>0</v>
      </c>
      <c r="BE1162" s="119">
        <v>0</v>
      </c>
      <c r="BF1162" s="119">
        <v>0</v>
      </c>
      <c r="BG1162" s="119">
        <v>0</v>
      </c>
      <c r="BH1162" s="119" t="s">
        <v>55</v>
      </c>
      <c r="BI1162" s="119" t="s">
        <v>55</v>
      </c>
      <c r="BJ1162" s="119" t="s">
        <v>55</v>
      </c>
      <c r="BK1162" s="119" t="s">
        <v>55</v>
      </c>
      <c r="BL1162" s="119">
        <v>0</v>
      </c>
      <c r="BM1162" s="119" t="s">
        <v>544</v>
      </c>
    </row>
    <row r="1163" spans="1:65" s="119" customFormat="1" ht="11.4" x14ac:dyDescent="0.2">
      <c r="A1163" s="119" t="s">
        <v>59</v>
      </c>
      <c r="B1163" s="119">
        <v>0</v>
      </c>
      <c r="C1163" s="119">
        <v>0</v>
      </c>
      <c r="D1163" s="119">
        <v>0</v>
      </c>
      <c r="E1163" s="119">
        <v>0</v>
      </c>
      <c r="F1163" s="119">
        <v>0</v>
      </c>
      <c r="G1163" s="119">
        <v>0</v>
      </c>
      <c r="H1163" s="119">
        <v>0</v>
      </c>
      <c r="I1163" s="119">
        <v>0</v>
      </c>
      <c r="J1163" s="119">
        <v>0</v>
      </c>
      <c r="K1163" s="119">
        <v>0</v>
      </c>
      <c r="L1163" s="119">
        <v>0</v>
      </c>
      <c r="M1163" s="119">
        <v>0</v>
      </c>
      <c r="N1163" s="119">
        <v>0</v>
      </c>
      <c r="O1163" s="119" t="s">
        <v>55</v>
      </c>
      <c r="P1163" s="119" t="s">
        <v>55</v>
      </c>
      <c r="Q1163" s="119" t="s">
        <v>55</v>
      </c>
      <c r="R1163" s="119" t="s">
        <v>55</v>
      </c>
      <c r="S1163" s="119" t="s">
        <v>55</v>
      </c>
      <c r="T1163" s="119" t="s">
        <v>55</v>
      </c>
      <c r="U1163" s="119" t="s">
        <v>55</v>
      </c>
      <c r="V1163" s="119" t="s">
        <v>55</v>
      </c>
      <c r="W1163" s="119" t="s">
        <v>55</v>
      </c>
      <c r="X1163" s="119" t="s">
        <v>55</v>
      </c>
      <c r="Y1163" s="119" t="s">
        <v>55</v>
      </c>
      <c r="Z1163" s="119" t="s">
        <v>55</v>
      </c>
      <c r="AA1163" s="119" t="s">
        <v>56</v>
      </c>
      <c r="AB1163" s="119" t="s">
        <v>56</v>
      </c>
      <c r="AC1163" s="119" t="s">
        <v>56</v>
      </c>
      <c r="AD1163" s="119" t="s">
        <v>56</v>
      </c>
      <c r="AE1163" s="119" t="s">
        <v>56</v>
      </c>
      <c r="AF1163" s="119" t="s">
        <v>56</v>
      </c>
      <c r="AG1163" s="119" t="s">
        <v>56</v>
      </c>
      <c r="AH1163" s="119" t="s">
        <v>56</v>
      </c>
      <c r="AI1163" s="119" t="s">
        <v>56</v>
      </c>
      <c r="AJ1163" s="119" t="s">
        <v>56</v>
      </c>
      <c r="AK1163" s="119" t="s">
        <v>56</v>
      </c>
      <c r="AL1163" s="119" t="s">
        <v>56</v>
      </c>
      <c r="AM1163" s="119">
        <v>0</v>
      </c>
      <c r="AN1163" s="119">
        <v>0</v>
      </c>
      <c r="AO1163" s="119">
        <v>0</v>
      </c>
      <c r="AP1163" s="119">
        <v>0</v>
      </c>
      <c r="AQ1163" s="119">
        <v>0</v>
      </c>
      <c r="AR1163" s="119">
        <v>0</v>
      </c>
      <c r="AS1163" s="119">
        <v>0</v>
      </c>
      <c r="AT1163" s="119">
        <v>0</v>
      </c>
      <c r="AU1163" s="119">
        <v>0</v>
      </c>
      <c r="AV1163" s="119">
        <v>0</v>
      </c>
      <c r="AW1163" s="119">
        <v>0</v>
      </c>
      <c r="AX1163" s="119">
        <v>0</v>
      </c>
      <c r="AY1163" s="119">
        <v>0</v>
      </c>
      <c r="AZ1163" s="119">
        <v>0</v>
      </c>
      <c r="BA1163" s="119">
        <v>0</v>
      </c>
      <c r="BB1163" s="119">
        <v>0</v>
      </c>
      <c r="BC1163" s="119">
        <v>0</v>
      </c>
      <c r="BD1163" s="119">
        <v>0</v>
      </c>
      <c r="BE1163" s="119">
        <v>0</v>
      </c>
      <c r="BF1163" s="119">
        <v>0</v>
      </c>
      <c r="BG1163" s="119">
        <v>0</v>
      </c>
      <c r="BH1163" s="119" t="s">
        <v>55</v>
      </c>
      <c r="BI1163" s="119" t="s">
        <v>55</v>
      </c>
      <c r="BJ1163" s="119" t="s">
        <v>55</v>
      </c>
      <c r="BK1163" s="119" t="s">
        <v>55</v>
      </c>
      <c r="BL1163" s="119">
        <v>0</v>
      </c>
      <c r="BM1163" s="119" t="s">
        <v>545</v>
      </c>
    </row>
    <row r="1164" spans="1:65" s="119" customFormat="1" ht="11.4" x14ac:dyDescent="0.2">
      <c r="A1164" s="119" t="s">
        <v>60</v>
      </c>
      <c r="B1164" s="119">
        <v>0</v>
      </c>
      <c r="C1164" s="119">
        <v>0</v>
      </c>
      <c r="D1164" s="119">
        <v>0</v>
      </c>
      <c r="E1164" s="119">
        <v>0</v>
      </c>
      <c r="F1164" s="119">
        <v>0</v>
      </c>
      <c r="G1164" s="119">
        <v>0</v>
      </c>
      <c r="H1164" s="119">
        <v>0</v>
      </c>
      <c r="I1164" s="119">
        <v>0</v>
      </c>
      <c r="J1164" s="119">
        <v>0</v>
      </c>
      <c r="K1164" s="119">
        <v>0</v>
      </c>
      <c r="L1164" s="119">
        <v>0</v>
      </c>
      <c r="M1164" s="119">
        <v>0</v>
      </c>
      <c r="N1164" s="119">
        <v>0</v>
      </c>
      <c r="O1164" s="119" t="s">
        <v>55</v>
      </c>
      <c r="P1164" s="119" t="s">
        <v>55</v>
      </c>
      <c r="Q1164" s="119" t="s">
        <v>55</v>
      </c>
      <c r="R1164" s="119" t="s">
        <v>55</v>
      </c>
      <c r="S1164" s="119" t="s">
        <v>55</v>
      </c>
      <c r="T1164" s="119" t="s">
        <v>55</v>
      </c>
      <c r="U1164" s="119" t="s">
        <v>55</v>
      </c>
      <c r="V1164" s="119" t="s">
        <v>55</v>
      </c>
      <c r="W1164" s="119" t="s">
        <v>55</v>
      </c>
      <c r="X1164" s="119" t="s">
        <v>55</v>
      </c>
      <c r="Y1164" s="119" t="s">
        <v>55</v>
      </c>
      <c r="Z1164" s="119" t="s">
        <v>55</v>
      </c>
      <c r="AA1164" s="119" t="s">
        <v>56</v>
      </c>
      <c r="AB1164" s="119" t="s">
        <v>56</v>
      </c>
      <c r="AC1164" s="119" t="s">
        <v>56</v>
      </c>
      <c r="AD1164" s="119" t="s">
        <v>56</v>
      </c>
      <c r="AE1164" s="119" t="s">
        <v>56</v>
      </c>
      <c r="AF1164" s="119" t="s">
        <v>56</v>
      </c>
      <c r="AG1164" s="119" t="s">
        <v>56</v>
      </c>
      <c r="AH1164" s="119" t="s">
        <v>56</v>
      </c>
      <c r="AI1164" s="119" t="s">
        <v>56</v>
      </c>
      <c r="AJ1164" s="119" t="s">
        <v>56</v>
      </c>
      <c r="AK1164" s="119" t="s">
        <v>56</v>
      </c>
      <c r="AL1164" s="119" t="s">
        <v>56</v>
      </c>
      <c r="AM1164" s="119">
        <v>0</v>
      </c>
      <c r="AN1164" s="119">
        <v>0</v>
      </c>
      <c r="AO1164" s="119">
        <v>0</v>
      </c>
      <c r="AP1164" s="119">
        <v>0</v>
      </c>
      <c r="AQ1164" s="119">
        <v>0</v>
      </c>
      <c r="AR1164" s="119">
        <v>0</v>
      </c>
      <c r="AS1164" s="119">
        <v>0</v>
      </c>
      <c r="AT1164" s="119">
        <v>0</v>
      </c>
      <c r="AU1164" s="119">
        <v>0</v>
      </c>
      <c r="AV1164" s="119">
        <v>0</v>
      </c>
      <c r="AW1164" s="119">
        <v>0</v>
      </c>
      <c r="AX1164" s="119">
        <v>0</v>
      </c>
      <c r="AY1164" s="119">
        <v>0</v>
      </c>
      <c r="AZ1164" s="119">
        <v>0</v>
      </c>
      <c r="BA1164" s="119">
        <v>0</v>
      </c>
      <c r="BB1164" s="119">
        <v>0</v>
      </c>
      <c r="BC1164" s="119">
        <v>0</v>
      </c>
      <c r="BD1164" s="119">
        <v>0</v>
      </c>
      <c r="BE1164" s="119">
        <v>0</v>
      </c>
      <c r="BF1164" s="119">
        <v>0</v>
      </c>
      <c r="BG1164" s="119">
        <v>0</v>
      </c>
      <c r="BH1164" s="119" t="s">
        <v>55</v>
      </c>
      <c r="BI1164" s="119" t="s">
        <v>55</v>
      </c>
      <c r="BJ1164" s="119" t="s">
        <v>55</v>
      </c>
      <c r="BK1164" s="119" t="s">
        <v>55</v>
      </c>
      <c r="BL1164" s="119">
        <v>0</v>
      </c>
      <c r="BM1164" s="119" t="s">
        <v>544</v>
      </c>
    </row>
    <row r="1165" spans="1:65" s="119" customFormat="1" ht="11.4" x14ac:dyDescent="0.2">
      <c r="A1165" s="119" t="s">
        <v>60</v>
      </c>
      <c r="B1165" s="119">
        <v>0</v>
      </c>
      <c r="C1165" s="119">
        <v>0</v>
      </c>
      <c r="D1165" s="119">
        <v>0</v>
      </c>
      <c r="E1165" s="119">
        <v>0</v>
      </c>
      <c r="F1165" s="119">
        <v>0</v>
      </c>
      <c r="G1165" s="119">
        <v>0</v>
      </c>
      <c r="H1165" s="119">
        <v>0</v>
      </c>
      <c r="I1165" s="119">
        <v>0</v>
      </c>
      <c r="J1165" s="119">
        <v>0</v>
      </c>
      <c r="K1165" s="119">
        <v>0</v>
      </c>
      <c r="L1165" s="119">
        <v>0</v>
      </c>
      <c r="M1165" s="119">
        <v>0</v>
      </c>
      <c r="N1165" s="119">
        <v>0</v>
      </c>
      <c r="O1165" s="119" t="s">
        <v>55</v>
      </c>
      <c r="P1165" s="119" t="s">
        <v>55</v>
      </c>
      <c r="Q1165" s="119" t="s">
        <v>55</v>
      </c>
      <c r="R1165" s="119" t="s">
        <v>55</v>
      </c>
      <c r="S1165" s="119" t="s">
        <v>55</v>
      </c>
      <c r="T1165" s="119" t="s">
        <v>55</v>
      </c>
      <c r="U1165" s="119" t="s">
        <v>55</v>
      </c>
      <c r="V1165" s="119" t="s">
        <v>55</v>
      </c>
      <c r="W1165" s="119" t="s">
        <v>55</v>
      </c>
      <c r="X1165" s="119" t="s">
        <v>55</v>
      </c>
      <c r="Y1165" s="119" t="s">
        <v>55</v>
      </c>
      <c r="Z1165" s="119" t="s">
        <v>55</v>
      </c>
      <c r="AA1165" s="119" t="s">
        <v>56</v>
      </c>
      <c r="AB1165" s="119" t="s">
        <v>56</v>
      </c>
      <c r="AC1165" s="119" t="s">
        <v>56</v>
      </c>
      <c r="AD1165" s="119" t="s">
        <v>56</v>
      </c>
      <c r="AE1165" s="119" t="s">
        <v>56</v>
      </c>
      <c r="AF1165" s="119" t="s">
        <v>56</v>
      </c>
      <c r="AG1165" s="119" t="s">
        <v>56</v>
      </c>
      <c r="AH1165" s="119" t="s">
        <v>56</v>
      </c>
      <c r="AI1165" s="119" t="s">
        <v>56</v>
      </c>
      <c r="AJ1165" s="119" t="s">
        <v>56</v>
      </c>
      <c r="AK1165" s="119" t="s">
        <v>56</v>
      </c>
      <c r="AL1165" s="119" t="s">
        <v>56</v>
      </c>
      <c r="AM1165" s="119">
        <v>0</v>
      </c>
      <c r="AN1165" s="119">
        <v>0</v>
      </c>
      <c r="AO1165" s="119">
        <v>0</v>
      </c>
      <c r="AP1165" s="119">
        <v>0</v>
      </c>
      <c r="AQ1165" s="119">
        <v>0</v>
      </c>
      <c r="AR1165" s="119">
        <v>0</v>
      </c>
      <c r="AS1165" s="119">
        <v>0</v>
      </c>
      <c r="AT1165" s="119">
        <v>0</v>
      </c>
      <c r="AU1165" s="119">
        <v>0</v>
      </c>
      <c r="AV1165" s="119">
        <v>0</v>
      </c>
      <c r="AW1165" s="119">
        <v>0</v>
      </c>
      <c r="AX1165" s="119">
        <v>0</v>
      </c>
      <c r="AY1165" s="119">
        <v>0</v>
      </c>
      <c r="AZ1165" s="119">
        <v>0</v>
      </c>
      <c r="BA1165" s="119">
        <v>0</v>
      </c>
      <c r="BB1165" s="119">
        <v>0</v>
      </c>
      <c r="BC1165" s="119">
        <v>0</v>
      </c>
      <c r="BD1165" s="119">
        <v>0</v>
      </c>
      <c r="BE1165" s="119">
        <v>0</v>
      </c>
      <c r="BF1165" s="119">
        <v>0</v>
      </c>
      <c r="BG1165" s="119">
        <v>0</v>
      </c>
      <c r="BH1165" s="119" t="s">
        <v>55</v>
      </c>
      <c r="BI1165" s="119" t="s">
        <v>55</v>
      </c>
      <c r="BJ1165" s="119" t="s">
        <v>55</v>
      </c>
      <c r="BK1165" s="119" t="s">
        <v>55</v>
      </c>
      <c r="BL1165" s="119">
        <v>0</v>
      </c>
      <c r="BM1165" s="119" t="s">
        <v>545</v>
      </c>
    </row>
    <row r="1166" spans="1:65" s="119" customFormat="1" ht="11.4" x14ac:dyDescent="0.2">
      <c r="A1166" s="119" t="s">
        <v>61</v>
      </c>
      <c r="B1166" s="119">
        <v>1</v>
      </c>
      <c r="C1166" s="119">
        <v>0</v>
      </c>
      <c r="D1166" s="119">
        <v>1</v>
      </c>
      <c r="E1166" s="119">
        <v>0</v>
      </c>
      <c r="F1166" s="119">
        <v>0</v>
      </c>
      <c r="G1166" s="119">
        <v>0</v>
      </c>
      <c r="H1166" s="119">
        <v>0</v>
      </c>
      <c r="I1166" s="119">
        <v>0</v>
      </c>
      <c r="J1166" s="119">
        <v>0</v>
      </c>
      <c r="K1166" s="119">
        <v>0</v>
      </c>
      <c r="L1166" s="119">
        <v>0</v>
      </c>
      <c r="M1166" s="119">
        <v>0</v>
      </c>
      <c r="N1166" s="119">
        <v>0</v>
      </c>
      <c r="O1166" s="119">
        <v>0</v>
      </c>
      <c r="P1166" s="119">
        <v>100</v>
      </c>
      <c r="Q1166" s="119">
        <v>0</v>
      </c>
      <c r="R1166" s="119">
        <v>0</v>
      </c>
      <c r="S1166" s="119">
        <v>0</v>
      </c>
      <c r="T1166" s="119">
        <v>0</v>
      </c>
      <c r="U1166" s="119">
        <v>0</v>
      </c>
      <c r="V1166" s="119">
        <v>0</v>
      </c>
      <c r="W1166" s="119">
        <v>0</v>
      </c>
      <c r="X1166" s="119">
        <v>0</v>
      </c>
      <c r="Y1166" s="119">
        <v>0</v>
      </c>
      <c r="Z1166" s="119">
        <v>0</v>
      </c>
      <c r="AA1166" s="119" t="s">
        <v>56</v>
      </c>
      <c r="AB1166" s="119" t="s">
        <v>437</v>
      </c>
      <c r="AC1166" s="119" t="s">
        <v>56</v>
      </c>
      <c r="AD1166" s="119" t="s">
        <v>56</v>
      </c>
      <c r="AE1166" s="119" t="s">
        <v>56</v>
      </c>
      <c r="AF1166" s="119" t="s">
        <v>56</v>
      </c>
      <c r="AG1166" s="119" t="s">
        <v>56</v>
      </c>
      <c r="AH1166" s="119" t="s">
        <v>56</v>
      </c>
      <c r="AI1166" s="119" t="s">
        <v>56</v>
      </c>
      <c r="AJ1166" s="119" t="s">
        <v>56</v>
      </c>
      <c r="AK1166" s="119" t="s">
        <v>56</v>
      </c>
      <c r="AL1166" s="119" t="s">
        <v>56</v>
      </c>
      <c r="AM1166" s="119">
        <v>0</v>
      </c>
      <c r="AN1166" s="119">
        <v>0</v>
      </c>
      <c r="AO1166" s="119">
        <v>0</v>
      </c>
      <c r="AP1166" s="119">
        <v>0</v>
      </c>
      <c r="AQ1166" s="119">
        <v>1</v>
      </c>
      <c r="AR1166" s="119">
        <v>0</v>
      </c>
      <c r="AS1166" s="119">
        <v>0</v>
      </c>
      <c r="AT1166" s="119">
        <v>0</v>
      </c>
      <c r="AU1166" s="119">
        <v>0</v>
      </c>
      <c r="AV1166" s="119">
        <v>0</v>
      </c>
      <c r="AW1166" s="119">
        <v>0</v>
      </c>
      <c r="AX1166" s="119">
        <v>0</v>
      </c>
      <c r="AY1166" s="119">
        <v>0</v>
      </c>
      <c r="AZ1166" s="119">
        <v>0</v>
      </c>
      <c r="BA1166" s="119">
        <v>0</v>
      </c>
      <c r="BB1166" s="119">
        <v>0</v>
      </c>
      <c r="BC1166" s="119">
        <v>0</v>
      </c>
      <c r="BD1166" s="119">
        <v>0</v>
      </c>
      <c r="BE1166" s="119">
        <v>0</v>
      </c>
      <c r="BF1166" s="119">
        <v>0</v>
      </c>
      <c r="BG1166" s="119">
        <v>0</v>
      </c>
      <c r="BH1166" s="119">
        <v>22.8</v>
      </c>
      <c r="BI1166" s="119" t="s">
        <v>55</v>
      </c>
      <c r="BJ1166" s="119" t="s">
        <v>55</v>
      </c>
      <c r="BK1166" s="119" t="s">
        <v>55</v>
      </c>
      <c r="BL1166" s="119">
        <v>0</v>
      </c>
      <c r="BM1166" s="119" t="s">
        <v>544</v>
      </c>
    </row>
    <row r="1167" spans="1:65" s="119" customFormat="1" ht="11.4" x14ac:dyDescent="0.2">
      <c r="A1167" s="119" t="s">
        <v>61</v>
      </c>
      <c r="B1167" s="119">
        <v>1</v>
      </c>
      <c r="C1167" s="119">
        <v>1</v>
      </c>
      <c r="D1167" s="119">
        <v>0</v>
      </c>
      <c r="E1167" s="119">
        <v>0</v>
      </c>
      <c r="F1167" s="119">
        <v>0</v>
      </c>
      <c r="G1167" s="119">
        <v>0</v>
      </c>
      <c r="H1167" s="119">
        <v>0</v>
      </c>
      <c r="I1167" s="119">
        <v>0</v>
      </c>
      <c r="J1167" s="119">
        <v>0</v>
      </c>
      <c r="K1167" s="119">
        <v>0</v>
      </c>
      <c r="L1167" s="119">
        <v>0</v>
      </c>
      <c r="M1167" s="119">
        <v>0</v>
      </c>
      <c r="N1167" s="119">
        <v>0</v>
      </c>
      <c r="O1167" s="119">
        <v>100</v>
      </c>
      <c r="P1167" s="119">
        <v>0</v>
      </c>
      <c r="Q1167" s="119">
        <v>0</v>
      </c>
      <c r="R1167" s="119">
        <v>0</v>
      </c>
      <c r="S1167" s="119">
        <v>0</v>
      </c>
      <c r="T1167" s="119">
        <v>0</v>
      </c>
      <c r="U1167" s="119">
        <v>0</v>
      </c>
      <c r="V1167" s="119">
        <v>0</v>
      </c>
      <c r="W1167" s="119">
        <v>0</v>
      </c>
      <c r="X1167" s="119">
        <v>0</v>
      </c>
      <c r="Y1167" s="119">
        <v>0</v>
      </c>
      <c r="Z1167" s="119">
        <v>0</v>
      </c>
      <c r="AA1167" s="119" t="s">
        <v>635</v>
      </c>
      <c r="AB1167" s="119" t="s">
        <v>56</v>
      </c>
      <c r="AC1167" s="119" t="s">
        <v>56</v>
      </c>
      <c r="AD1167" s="119" t="s">
        <v>56</v>
      </c>
      <c r="AE1167" s="119" t="s">
        <v>56</v>
      </c>
      <c r="AF1167" s="119" t="s">
        <v>56</v>
      </c>
      <c r="AG1167" s="119" t="s">
        <v>56</v>
      </c>
      <c r="AH1167" s="119" t="s">
        <v>56</v>
      </c>
      <c r="AI1167" s="119" t="s">
        <v>56</v>
      </c>
      <c r="AJ1167" s="119" t="s">
        <v>56</v>
      </c>
      <c r="AK1167" s="119" t="s">
        <v>56</v>
      </c>
      <c r="AL1167" s="119" t="s">
        <v>56</v>
      </c>
      <c r="AM1167" s="119">
        <v>0</v>
      </c>
      <c r="AN1167" s="119">
        <v>1</v>
      </c>
      <c r="AO1167" s="119">
        <v>0</v>
      </c>
      <c r="AP1167" s="119">
        <v>0</v>
      </c>
      <c r="AQ1167" s="119">
        <v>0</v>
      </c>
      <c r="AR1167" s="119">
        <v>0</v>
      </c>
      <c r="AS1167" s="119">
        <v>0</v>
      </c>
      <c r="AT1167" s="119">
        <v>0</v>
      </c>
      <c r="AU1167" s="119">
        <v>0</v>
      </c>
      <c r="AV1167" s="119">
        <v>0</v>
      </c>
      <c r="AW1167" s="119">
        <v>0</v>
      </c>
      <c r="AX1167" s="119">
        <v>0</v>
      </c>
      <c r="AY1167" s="119">
        <v>0</v>
      </c>
      <c r="AZ1167" s="119">
        <v>0</v>
      </c>
      <c r="BA1167" s="119">
        <v>0</v>
      </c>
      <c r="BB1167" s="119">
        <v>0</v>
      </c>
      <c r="BC1167" s="119">
        <v>0</v>
      </c>
      <c r="BD1167" s="119">
        <v>0</v>
      </c>
      <c r="BE1167" s="119">
        <v>0</v>
      </c>
      <c r="BF1167" s="119">
        <v>0</v>
      </c>
      <c r="BG1167" s="119">
        <v>0</v>
      </c>
      <c r="BH1167" s="119">
        <v>5.9</v>
      </c>
      <c r="BI1167" s="119" t="s">
        <v>55</v>
      </c>
      <c r="BJ1167" s="119" t="s">
        <v>55</v>
      </c>
      <c r="BK1167" s="119" t="s">
        <v>55</v>
      </c>
      <c r="BL1167" s="119">
        <v>0</v>
      </c>
      <c r="BM1167" s="119" t="s">
        <v>545</v>
      </c>
    </row>
    <row r="1168" spans="1:65" s="119" customFormat="1" ht="11.4" x14ac:dyDescent="0.2">
      <c r="A1168" s="119" t="s">
        <v>62</v>
      </c>
      <c r="B1168" s="119">
        <v>0</v>
      </c>
      <c r="C1168" s="119">
        <v>0</v>
      </c>
      <c r="D1168" s="119">
        <v>0</v>
      </c>
      <c r="E1168" s="119">
        <v>0</v>
      </c>
      <c r="F1168" s="119">
        <v>0</v>
      </c>
      <c r="G1168" s="119">
        <v>0</v>
      </c>
      <c r="H1168" s="119">
        <v>0</v>
      </c>
      <c r="I1168" s="119">
        <v>0</v>
      </c>
      <c r="J1168" s="119">
        <v>0</v>
      </c>
      <c r="K1168" s="119">
        <v>0</v>
      </c>
      <c r="L1168" s="119">
        <v>0</v>
      </c>
      <c r="M1168" s="119">
        <v>0</v>
      </c>
      <c r="N1168" s="119">
        <v>0</v>
      </c>
      <c r="O1168" s="119" t="s">
        <v>55</v>
      </c>
      <c r="P1168" s="119" t="s">
        <v>55</v>
      </c>
      <c r="Q1168" s="119" t="s">
        <v>55</v>
      </c>
      <c r="R1168" s="119" t="s">
        <v>55</v>
      </c>
      <c r="S1168" s="119" t="s">
        <v>55</v>
      </c>
      <c r="T1168" s="119" t="s">
        <v>55</v>
      </c>
      <c r="U1168" s="119" t="s">
        <v>55</v>
      </c>
      <c r="V1168" s="119" t="s">
        <v>55</v>
      </c>
      <c r="W1168" s="119" t="s">
        <v>55</v>
      </c>
      <c r="X1168" s="119" t="s">
        <v>55</v>
      </c>
      <c r="Y1168" s="119" t="s">
        <v>55</v>
      </c>
      <c r="Z1168" s="119" t="s">
        <v>55</v>
      </c>
      <c r="AA1168" s="119" t="s">
        <v>56</v>
      </c>
      <c r="AB1168" s="119" t="s">
        <v>56</v>
      </c>
      <c r="AC1168" s="119" t="s">
        <v>56</v>
      </c>
      <c r="AD1168" s="119" t="s">
        <v>56</v>
      </c>
      <c r="AE1168" s="119" t="s">
        <v>56</v>
      </c>
      <c r="AF1168" s="119" t="s">
        <v>56</v>
      </c>
      <c r="AG1168" s="119" t="s">
        <v>56</v>
      </c>
      <c r="AH1168" s="119" t="s">
        <v>56</v>
      </c>
      <c r="AI1168" s="119" t="s">
        <v>56</v>
      </c>
      <c r="AJ1168" s="119" t="s">
        <v>56</v>
      </c>
      <c r="AK1168" s="119" t="s">
        <v>56</v>
      </c>
      <c r="AL1168" s="119" t="s">
        <v>56</v>
      </c>
      <c r="AM1168" s="119">
        <v>0</v>
      </c>
      <c r="AN1168" s="119">
        <v>0</v>
      </c>
      <c r="AO1168" s="119">
        <v>0</v>
      </c>
      <c r="AP1168" s="119">
        <v>0</v>
      </c>
      <c r="AQ1168" s="119">
        <v>0</v>
      </c>
      <c r="AR1168" s="119">
        <v>0</v>
      </c>
      <c r="AS1168" s="119">
        <v>0</v>
      </c>
      <c r="AT1168" s="119">
        <v>0</v>
      </c>
      <c r="AU1168" s="119">
        <v>0</v>
      </c>
      <c r="AV1168" s="119">
        <v>0</v>
      </c>
      <c r="AW1168" s="119">
        <v>0</v>
      </c>
      <c r="AX1168" s="119">
        <v>0</v>
      </c>
      <c r="AY1168" s="119">
        <v>0</v>
      </c>
      <c r="AZ1168" s="119">
        <v>0</v>
      </c>
      <c r="BA1168" s="119">
        <v>0</v>
      </c>
      <c r="BB1168" s="119">
        <v>0</v>
      </c>
      <c r="BC1168" s="119">
        <v>0</v>
      </c>
      <c r="BD1168" s="119">
        <v>0</v>
      </c>
      <c r="BE1168" s="119">
        <v>0</v>
      </c>
      <c r="BF1168" s="119">
        <v>0</v>
      </c>
      <c r="BG1168" s="119">
        <v>0</v>
      </c>
      <c r="BH1168" s="119" t="s">
        <v>55</v>
      </c>
      <c r="BI1168" s="119" t="s">
        <v>55</v>
      </c>
      <c r="BJ1168" s="119" t="s">
        <v>55</v>
      </c>
      <c r="BK1168" s="119" t="s">
        <v>55</v>
      </c>
      <c r="BL1168" s="119">
        <v>0</v>
      </c>
      <c r="BM1168" s="119" t="s">
        <v>544</v>
      </c>
    </row>
    <row r="1169" spans="1:65" s="119" customFormat="1" ht="11.4" x14ac:dyDescent="0.2">
      <c r="A1169" s="119" t="s">
        <v>62</v>
      </c>
      <c r="B1169" s="119">
        <v>0</v>
      </c>
      <c r="C1169" s="119">
        <v>0</v>
      </c>
      <c r="D1169" s="119">
        <v>0</v>
      </c>
      <c r="E1169" s="119">
        <v>0</v>
      </c>
      <c r="F1169" s="119">
        <v>0</v>
      </c>
      <c r="G1169" s="119">
        <v>0</v>
      </c>
      <c r="H1169" s="119">
        <v>0</v>
      </c>
      <c r="I1169" s="119">
        <v>0</v>
      </c>
      <c r="J1169" s="119">
        <v>0</v>
      </c>
      <c r="K1169" s="119">
        <v>0</v>
      </c>
      <c r="L1169" s="119">
        <v>0</v>
      </c>
      <c r="M1169" s="119">
        <v>0</v>
      </c>
      <c r="N1169" s="119">
        <v>0</v>
      </c>
      <c r="O1169" s="119" t="s">
        <v>55</v>
      </c>
      <c r="P1169" s="119" t="s">
        <v>55</v>
      </c>
      <c r="Q1169" s="119" t="s">
        <v>55</v>
      </c>
      <c r="R1169" s="119" t="s">
        <v>55</v>
      </c>
      <c r="S1169" s="119" t="s">
        <v>55</v>
      </c>
      <c r="T1169" s="119" t="s">
        <v>55</v>
      </c>
      <c r="U1169" s="119" t="s">
        <v>55</v>
      </c>
      <c r="V1169" s="119" t="s">
        <v>55</v>
      </c>
      <c r="W1169" s="119" t="s">
        <v>55</v>
      </c>
      <c r="X1169" s="119" t="s">
        <v>55</v>
      </c>
      <c r="Y1169" s="119" t="s">
        <v>55</v>
      </c>
      <c r="Z1169" s="119" t="s">
        <v>55</v>
      </c>
      <c r="AA1169" s="119" t="s">
        <v>56</v>
      </c>
      <c r="AB1169" s="119" t="s">
        <v>56</v>
      </c>
      <c r="AC1169" s="119" t="s">
        <v>56</v>
      </c>
      <c r="AD1169" s="119" t="s">
        <v>56</v>
      </c>
      <c r="AE1169" s="119" t="s">
        <v>56</v>
      </c>
      <c r="AF1169" s="119" t="s">
        <v>56</v>
      </c>
      <c r="AG1169" s="119" t="s">
        <v>56</v>
      </c>
      <c r="AH1169" s="119" t="s">
        <v>56</v>
      </c>
      <c r="AI1169" s="119" t="s">
        <v>56</v>
      </c>
      <c r="AJ1169" s="119" t="s">
        <v>56</v>
      </c>
      <c r="AK1169" s="119" t="s">
        <v>56</v>
      </c>
      <c r="AL1169" s="119" t="s">
        <v>56</v>
      </c>
      <c r="AM1169" s="119">
        <v>0</v>
      </c>
      <c r="AN1169" s="119">
        <v>0</v>
      </c>
      <c r="AO1169" s="119">
        <v>0</v>
      </c>
      <c r="AP1169" s="119">
        <v>0</v>
      </c>
      <c r="AQ1169" s="119">
        <v>0</v>
      </c>
      <c r="AR1169" s="119">
        <v>0</v>
      </c>
      <c r="AS1169" s="119">
        <v>0</v>
      </c>
      <c r="AT1169" s="119">
        <v>0</v>
      </c>
      <c r="AU1169" s="119">
        <v>0</v>
      </c>
      <c r="AV1169" s="119">
        <v>0</v>
      </c>
      <c r="AW1169" s="119">
        <v>0</v>
      </c>
      <c r="AX1169" s="119">
        <v>0</v>
      </c>
      <c r="AY1169" s="119">
        <v>0</v>
      </c>
      <c r="AZ1169" s="119">
        <v>0</v>
      </c>
      <c r="BA1169" s="119">
        <v>0</v>
      </c>
      <c r="BB1169" s="119">
        <v>0</v>
      </c>
      <c r="BC1169" s="119">
        <v>0</v>
      </c>
      <c r="BD1169" s="119">
        <v>0</v>
      </c>
      <c r="BE1169" s="119">
        <v>0</v>
      </c>
      <c r="BF1169" s="119">
        <v>0</v>
      </c>
      <c r="BG1169" s="119">
        <v>0</v>
      </c>
      <c r="BH1169" s="119" t="s">
        <v>55</v>
      </c>
      <c r="BI1169" s="119" t="s">
        <v>55</v>
      </c>
      <c r="BJ1169" s="119" t="s">
        <v>55</v>
      </c>
      <c r="BK1169" s="119" t="s">
        <v>55</v>
      </c>
      <c r="BL1169" s="119">
        <v>0</v>
      </c>
      <c r="BM1169" s="119" t="s">
        <v>545</v>
      </c>
    </row>
    <row r="1170" spans="1:65" s="119" customFormat="1" ht="11.4" x14ac:dyDescent="0.2">
      <c r="A1170" s="119" t="s">
        <v>63</v>
      </c>
      <c r="B1170" s="119">
        <v>1</v>
      </c>
      <c r="C1170" s="119">
        <v>0</v>
      </c>
      <c r="D1170" s="119">
        <v>1</v>
      </c>
      <c r="E1170" s="119">
        <v>0</v>
      </c>
      <c r="F1170" s="119">
        <v>0</v>
      </c>
      <c r="G1170" s="119">
        <v>0</v>
      </c>
      <c r="H1170" s="119">
        <v>0</v>
      </c>
      <c r="I1170" s="119">
        <v>0</v>
      </c>
      <c r="J1170" s="119">
        <v>0</v>
      </c>
      <c r="K1170" s="119">
        <v>0</v>
      </c>
      <c r="L1170" s="119">
        <v>0</v>
      </c>
      <c r="M1170" s="119">
        <v>0</v>
      </c>
      <c r="N1170" s="119">
        <v>0</v>
      </c>
      <c r="O1170" s="119">
        <v>0</v>
      </c>
      <c r="P1170" s="119">
        <v>100</v>
      </c>
      <c r="Q1170" s="119">
        <v>0</v>
      </c>
      <c r="R1170" s="119">
        <v>0</v>
      </c>
      <c r="S1170" s="119">
        <v>0</v>
      </c>
      <c r="T1170" s="119">
        <v>0</v>
      </c>
      <c r="U1170" s="119">
        <v>0</v>
      </c>
      <c r="V1170" s="119">
        <v>0</v>
      </c>
      <c r="W1170" s="119">
        <v>0</v>
      </c>
      <c r="X1170" s="119">
        <v>0</v>
      </c>
      <c r="Y1170" s="119">
        <v>0</v>
      </c>
      <c r="Z1170" s="119">
        <v>0</v>
      </c>
      <c r="AA1170" s="119" t="s">
        <v>56</v>
      </c>
      <c r="AB1170" s="119" t="s">
        <v>503</v>
      </c>
      <c r="AC1170" s="119" t="s">
        <v>56</v>
      </c>
      <c r="AD1170" s="119" t="s">
        <v>56</v>
      </c>
      <c r="AE1170" s="119" t="s">
        <v>56</v>
      </c>
      <c r="AF1170" s="119" t="s">
        <v>56</v>
      </c>
      <c r="AG1170" s="119" t="s">
        <v>56</v>
      </c>
      <c r="AH1170" s="119" t="s">
        <v>56</v>
      </c>
      <c r="AI1170" s="119" t="s">
        <v>56</v>
      </c>
      <c r="AJ1170" s="119" t="s">
        <v>56</v>
      </c>
      <c r="AK1170" s="119" t="s">
        <v>56</v>
      </c>
      <c r="AL1170" s="119" t="s">
        <v>56</v>
      </c>
      <c r="AM1170" s="119">
        <v>0</v>
      </c>
      <c r="AN1170" s="119">
        <v>0</v>
      </c>
      <c r="AO1170" s="119">
        <v>1</v>
      </c>
      <c r="AP1170" s="119">
        <v>0</v>
      </c>
      <c r="AQ1170" s="119">
        <v>0</v>
      </c>
      <c r="AR1170" s="119">
        <v>0</v>
      </c>
      <c r="AS1170" s="119">
        <v>0</v>
      </c>
      <c r="AT1170" s="119">
        <v>0</v>
      </c>
      <c r="AU1170" s="119">
        <v>0</v>
      </c>
      <c r="AV1170" s="119">
        <v>0</v>
      </c>
      <c r="AW1170" s="119">
        <v>0</v>
      </c>
      <c r="AX1170" s="119">
        <v>0</v>
      </c>
      <c r="AY1170" s="119">
        <v>0</v>
      </c>
      <c r="AZ1170" s="119">
        <v>0</v>
      </c>
      <c r="BA1170" s="119">
        <v>0</v>
      </c>
      <c r="BB1170" s="119">
        <v>0</v>
      </c>
      <c r="BC1170" s="119">
        <v>0</v>
      </c>
      <c r="BD1170" s="119">
        <v>0</v>
      </c>
      <c r="BE1170" s="119">
        <v>0</v>
      </c>
      <c r="BF1170" s="119">
        <v>0</v>
      </c>
      <c r="BG1170" s="119">
        <v>0</v>
      </c>
      <c r="BH1170" s="119">
        <v>11.9</v>
      </c>
      <c r="BI1170" s="119" t="s">
        <v>55</v>
      </c>
      <c r="BJ1170" s="119" t="s">
        <v>55</v>
      </c>
      <c r="BK1170" s="119" t="s">
        <v>55</v>
      </c>
      <c r="BL1170" s="119">
        <v>0</v>
      </c>
      <c r="BM1170" s="119" t="s">
        <v>544</v>
      </c>
    </row>
    <row r="1171" spans="1:65" s="119" customFormat="1" ht="11.4" x14ac:dyDescent="0.2">
      <c r="A1171" s="119" t="s">
        <v>63</v>
      </c>
      <c r="B1171" s="119">
        <v>1</v>
      </c>
      <c r="C1171" s="119">
        <v>0</v>
      </c>
      <c r="D1171" s="119">
        <v>0</v>
      </c>
      <c r="E1171" s="119">
        <v>0</v>
      </c>
      <c r="F1171" s="119">
        <v>0</v>
      </c>
      <c r="G1171" s="119">
        <v>1</v>
      </c>
      <c r="H1171" s="119">
        <v>0</v>
      </c>
      <c r="I1171" s="119">
        <v>0</v>
      </c>
      <c r="J1171" s="119">
        <v>0</v>
      </c>
      <c r="K1171" s="119">
        <v>0</v>
      </c>
      <c r="L1171" s="119">
        <v>0</v>
      </c>
      <c r="M1171" s="119">
        <v>0</v>
      </c>
      <c r="N1171" s="119">
        <v>0</v>
      </c>
      <c r="O1171" s="119">
        <v>0</v>
      </c>
      <c r="P1171" s="119">
        <v>0</v>
      </c>
      <c r="Q1171" s="119">
        <v>0</v>
      </c>
      <c r="R1171" s="119">
        <v>0</v>
      </c>
      <c r="S1171" s="119">
        <v>100</v>
      </c>
      <c r="T1171" s="119">
        <v>0</v>
      </c>
      <c r="U1171" s="119">
        <v>0</v>
      </c>
      <c r="V1171" s="119">
        <v>0</v>
      </c>
      <c r="W1171" s="119">
        <v>0</v>
      </c>
      <c r="X1171" s="119">
        <v>0</v>
      </c>
      <c r="Y1171" s="119">
        <v>0</v>
      </c>
      <c r="Z1171" s="119">
        <v>0</v>
      </c>
      <c r="AA1171" s="119" t="s">
        <v>56</v>
      </c>
      <c r="AB1171" s="119" t="s">
        <v>56</v>
      </c>
      <c r="AC1171" s="119" t="s">
        <v>56</v>
      </c>
      <c r="AD1171" s="119" t="s">
        <v>56</v>
      </c>
      <c r="AE1171" s="119" t="s">
        <v>467</v>
      </c>
      <c r="AF1171" s="119" t="s">
        <v>56</v>
      </c>
      <c r="AG1171" s="119" t="s">
        <v>56</v>
      </c>
      <c r="AH1171" s="119" t="s">
        <v>56</v>
      </c>
      <c r="AI1171" s="119" t="s">
        <v>56</v>
      </c>
      <c r="AJ1171" s="119" t="s">
        <v>56</v>
      </c>
      <c r="AK1171" s="119" t="s">
        <v>56</v>
      </c>
      <c r="AL1171" s="119" t="s">
        <v>56</v>
      </c>
      <c r="AM1171" s="119">
        <v>0</v>
      </c>
      <c r="AN1171" s="119">
        <v>1</v>
      </c>
      <c r="AO1171" s="119">
        <v>0</v>
      </c>
      <c r="AP1171" s="119">
        <v>0</v>
      </c>
      <c r="AQ1171" s="119">
        <v>0</v>
      </c>
      <c r="AR1171" s="119">
        <v>0</v>
      </c>
      <c r="AS1171" s="119">
        <v>0</v>
      </c>
      <c r="AT1171" s="119">
        <v>0</v>
      </c>
      <c r="AU1171" s="119">
        <v>0</v>
      </c>
      <c r="AV1171" s="119">
        <v>0</v>
      </c>
      <c r="AW1171" s="119">
        <v>0</v>
      </c>
      <c r="AX1171" s="119">
        <v>0</v>
      </c>
      <c r="AY1171" s="119">
        <v>0</v>
      </c>
      <c r="AZ1171" s="119">
        <v>0</v>
      </c>
      <c r="BA1171" s="119">
        <v>0</v>
      </c>
      <c r="BB1171" s="119">
        <v>0</v>
      </c>
      <c r="BC1171" s="119">
        <v>0</v>
      </c>
      <c r="BD1171" s="119">
        <v>0</v>
      </c>
      <c r="BE1171" s="119">
        <v>0</v>
      </c>
      <c r="BF1171" s="119">
        <v>0</v>
      </c>
      <c r="BG1171" s="119">
        <v>0</v>
      </c>
      <c r="BH1171" s="119">
        <v>9.1999999999999993</v>
      </c>
      <c r="BI1171" s="119" t="s">
        <v>55</v>
      </c>
      <c r="BJ1171" s="119" t="s">
        <v>55</v>
      </c>
      <c r="BK1171" s="119" t="s">
        <v>55</v>
      </c>
      <c r="BL1171" s="119">
        <v>0</v>
      </c>
      <c r="BM1171" s="119" t="s">
        <v>545</v>
      </c>
    </row>
    <row r="1172" spans="1:65" s="119" customFormat="1" ht="11.4" x14ac:dyDescent="0.2">
      <c r="A1172" s="119" t="s">
        <v>64</v>
      </c>
      <c r="B1172" s="119">
        <v>2</v>
      </c>
      <c r="C1172" s="119">
        <v>0</v>
      </c>
      <c r="D1172" s="119">
        <v>1</v>
      </c>
      <c r="E1172" s="119">
        <v>0</v>
      </c>
      <c r="F1172" s="119">
        <v>1</v>
      </c>
      <c r="G1172" s="119">
        <v>0</v>
      </c>
      <c r="H1172" s="119">
        <v>0</v>
      </c>
      <c r="I1172" s="119">
        <v>0</v>
      </c>
      <c r="J1172" s="119">
        <v>0</v>
      </c>
      <c r="K1172" s="119">
        <v>0</v>
      </c>
      <c r="L1172" s="119">
        <v>0</v>
      </c>
      <c r="M1172" s="119">
        <v>0</v>
      </c>
      <c r="N1172" s="119">
        <v>0</v>
      </c>
      <c r="O1172" s="119">
        <v>0</v>
      </c>
      <c r="P1172" s="119">
        <v>50</v>
      </c>
      <c r="Q1172" s="119">
        <v>0</v>
      </c>
      <c r="R1172" s="119">
        <v>50</v>
      </c>
      <c r="S1172" s="119">
        <v>0</v>
      </c>
      <c r="T1172" s="119">
        <v>0</v>
      </c>
      <c r="U1172" s="119">
        <v>0</v>
      </c>
      <c r="V1172" s="119">
        <v>0</v>
      </c>
      <c r="W1172" s="119">
        <v>0</v>
      </c>
      <c r="X1172" s="119">
        <v>0</v>
      </c>
      <c r="Y1172" s="119">
        <v>0</v>
      </c>
      <c r="Z1172" s="119">
        <v>0</v>
      </c>
      <c r="AA1172" s="119" t="s">
        <v>56</v>
      </c>
      <c r="AB1172" s="119" t="s">
        <v>634</v>
      </c>
      <c r="AC1172" s="119" t="s">
        <v>56</v>
      </c>
      <c r="AD1172" s="119" t="s">
        <v>634</v>
      </c>
      <c r="AE1172" s="119" t="s">
        <v>56</v>
      </c>
      <c r="AF1172" s="119" t="s">
        <v>56</v>
      </c>
      <c r="AG1172" s="119" t="s">
        <v>56</v>
      </c>
      <c r="AH1172" s="119" t="s">
        <v>56</v>
      </c>
      <c r="AI1172" s="119" t="s">
        <v>56</v>
      </c>
      <c r="AJ1172" s="119" t="s">
        <v>56</v>
      </c>
      <c r="AK1172" s="119" t="s">
        <v>56</v>
      </c>
      <c r="AL1172" s="119" t="s">
        <v>56</v>
      </c>
      <c r="AM1172" s="119">
        <v>0</v>
      </c>
      <c r="AN1172" s="119">
        <v>0</v>
      </c>
      <c r="AO1172" s="119">
        <v>2</v>
      </c>
      <c r="AP1172" s="119">
        <v>0</v>
      </c>
      <c r="AQ1172" s="119">
        <v>0</v>
      </c>
      <c r="AR1172" s="119">
        <v>0</v>
      </c>
      <c r="AS1172" s="119">
        <v>0</v>
      </c>
      <c r="AT1172" s="119">
        <v>0</v>
      </c>
      <c r="AU1172" s="119">
        <v>0</v>
      </c>
      <c r="AV1172" s="119">
        <v>0</v>
      </c>
      <c r="AW1172" s="119">
        <v>0</v>
      </c>
      <c r="AX1172" s="119">
        <v>0</v>
      </c>
      <c r="AY1172" s="119">
        <v>0</v>
      </c>
      <c r="AZ1172" s="119">
        <v>0</v>
      </c>
      <c r="BA1172" s="119">
        <v>0</v>
      </c>
      <c r="BB1172" s="119">
        <v>0</v>
      </c>
      <c r="BC1172" s="119">
        <v>0</v>
      </c>
      <c r="BD1172" s="119">
        <v>0</v>
      </c>
      <c r="BE1172" s="119">
        <v>0</v>
      </c>
      <c r="BF1172" s="119">
        <v>0</v>
      </c>
      <c r="BG1172" s="119">
        <v>0</v>
      </c>
      <c r="BH1172" s="119">
        <v>10.9</v>
      </c>
      <c r="BI1172" s="119" t="s">
        <v>55</v>
      </c>
      <c r="BJ1172" s="119" t="s">
        <v>55</v>
      </c>
      <c r="BK1172" s="119" t="s">
        <v>55</v>
      </c>
      <c r="BL1172" s="119">
        <v>0</v>
      </c>
      <c r="BM1172" s="119" t="s">
        <v>544</v>
      </c>
    </row>
    <row r="1173" spans="1:65" s="119" customFormat="1" ht="11.4" x14ac:dyDescent="0.2">
      <c r="A1173" s="119" t="s">
        <v>64</v>
      </c>
      <c r="B1173" s="119">
        <v>1</v>
      </c>
      <c r="C1173" s="119">
        <v>0</v>
      </c>
      <c r="D1173" s="119">
        <v>1</v>
      </c>
      <c r="E1173" s="119">
        <v>0</v>
      </c>
      <c r="F1173" s="119">
        <v>0</v>
      </c>
      <c r="G1173" s="119">
        <v>0</v>
      </c>
      <c r="H1173" s="119">
        <v>0</v>
      </c>
      <c r="I1173" s="119">
        <v>0</v>
      </c>
      <c r="J1173" s="119">
        <v>0</v>
      </c>
      <c r="K1173" s="119">
        <v>0</v>
      </c>
      <c r="L1173" s="119">
        <v>0</v>
      </c>
      <c r="M1173" s="119">
        <v>0</v>
      </c>
      <c r="N1173" s="119">
        <v>0</v>
      </c>
      <c r="O1173" s="119">
        <v>0</v>
      </c>
      <c r="P1173" s="119">
        <v>100</v>
      </c>
      <c r="Q1173" s="119">
        <v>0</v>
      </c>
      <c r="R1173" s="119">
        <v>0</v>
      </c>
      <c r="S1173" s="119">
        <v>0</v>
      </c>
      <c r="T1173" s="119">
        <v>0</v>
      </c>
      <c r="U1173" s="119">
        <v>0</v>
      </c>
      <c r="V1173" s="119">
        <v>0</v>
      </c>
      <c r="W1173" s="119">
        <v>0</v>
      </c>
      <c r="X1173" s="119">
        <v>0</v>
      </c>
      <c r="Y1173" s="119">
        <v>0</v>
      </c>
      <c r="Z1173" s="119">
        <v>0</v>
      </c>
      <c r="AA1173" s="119" t="s">
        <v>56</v>
      </c>
      <c r="AB1173" s="119" t="s">
        <v>430</v>
      </c>
      <c r="AC1173" s="119" t="s">
        <v>56</v>
      </c>
      <c r="AD1173" s="119" t="s">
        <v>56</v>
      </c>
      <c r="AE1173" s="119" t="s">
        <v>56</v>
      </c>
      <c r="AF1173" s="119" t="s">
        <v>56</v>
      </c>
      <c r="AG1173" s="119" t="s">
        <v>56</v>
      </c>
      <c r="AH1173" s="119" t="s">
        <v>56</v>
      </c>
      <c r="AI1173" s="119" t="s">
        <v>56</v>
      </c>
      <c r="AJ1173" s="119" t="s">
        <v>56</v>
      </c>
      <c r="AK1173" s="119" t="s">
        <v>56</v>
      </c>
      <c r="AL1173" s="119" t="s">
        <v>56</v>
      </c>
      <c r="AM1173" s="119">
        <v>0</v>
      </c>
      <c r="AN1173" s="119">
        <v>1</v>
      </c>
      <c r="AO1173" s="119">
        <v>0</v>
      </c>
      <c r="AP1173" s="119">
        <v>0</v>
      </c>
      <c r="AQ1173" s="119">
        <v>0</v>
      </c>
      <c r="AR1173" s="119">
        <v>0</v>
      </c>
      <c r="AS1173" s="119">
        <v>0</v>
      </c>
      <c r="AT1173" s="119">
        <v>0</v>
      </c>
      <c r="AU1173" s="119">
        <v>0</v>
      </c>
      <c r="AV1173" s="119">
        <v>0</v>
      </c>
      <c r="AW1173" s="119">
        <v>0</v>
      </c>
      <c r="AX1173" s="119">
        <v>0</v>
      </c>
      <c r="AY1173" s="119">
        <v>0</v>
      </c>
      <c r="AZ1173" s="119">
        <v>0</v>
      </c>
      <c r="BA1173" s="119">
        <v>0</v>
      </c>
      <c r="BB1173" s="119">
        <v>0</v>
      </c>
      <c r="BC1173" s="119">
        <v>0</v>
      </c>
      <c r="BD1173" s="119">
        <v>0</v>
      </c>
      <c r="BE1173" s="119">
        <v>0</v>
      </c>
      <c r="BF1173" s="119">
        <v>0</v>
      </c>
      <c r="BG1173" s="119">
        <v>0</v>
      </c>
      <c r="BH1173" s="119">
        <v>9</v>
      </c>
      <c r="BI1173" s="119" t="s">
        <v>55</v>
      </c>
      <c r="BJ1173" s="119" t="s">
        <v>55</v>
      </c>
      <c r="BK1173" s="119" t="s">
        <v>55</v>
      </c>
      <c r="BL1173" s="119">
        <v>0</v>
      </c>
      <c r="BM1173" s="119" t="s">
        <v>545</v>
      </c>
    </row>
    <row r="1174" spans="1:65" s="119" customFormat="1" ht="11.4" x14ac:dyDescent="0.2">
      <c r="A1174" s="119" t="s">
        <v>66</v>
      </c>
      <c r="B1174" s="119">
        <v>0</v>
      </c>
      <c r="C1174" s="119">
        <v>0</v>
      </c>
      <c r="D1174" s="119">
        <v>0</v>
      </c>
      <c r="E1174" s="119">
        <v>0</v>
      </c>
      <c r="F1174" s="119">
        <v>0</v>
      </c>
      <c r="G1174" s="119">
        <v>0</v>
      </c>
      <c r="H1174" s="119">
        <v>0</v>
      </c>
      <c r="I1174" s="119">
        <v>0</v>
      </c>
      <c r="J1174" s="119">
        <v>0</v>
      </c>
      <c r="K1174" s="119">
        <v>0</v>
      </c>
      <c r="L1174" s="119">
        <v>0</v>
      </c>
      <c r="M1174" s="119">
        <v>0</v>
      </c>
      <c r="N1174" s="119">
        <v>0</v>
      </c>
      <c r="O1174" s="119" t="s">
        <v>55</v>
      </c>
      <c r="P1174" s="119" t="s">
        <v>55</v>
      </c>
      <c r="Q1174" s="119" t="s">
        <v>55</v>
      </c>
      <c r="R1174" s="119" t="s">
        <v>55</v>
      </c>
      <c r="S1174" s="119" t="s">
        <v>55</v>
      </c>
      <c r="T1174" s="119" t="s">
        <v>55</v>
      </c>
      <c r="U1174" s="119" t="s">
        <v>55</v>
      </c>
      <c r="V1174" s="119" t="s">
        <v>55</v>
      </c>
      <c r="W1174" s="119" t="s">
        <v>55</v>
      </c>
      <c r="X1174" s="119" t="s">
        <v>55</v>
      </c>
      <c r="Y1174" s="119" t="s">
        <v>55</v>
      </c>
      <c r="Z1174" s="119" t="s">
        <v>55</v>
      </c>
      <c r="AA1174" s="119" t="s">
        <v>56</v>
      </c>
      <c r="AB1174" s="119" t="s">
        <v>56</v>
      </c>
      <c r="AC1174" s="119" t="s">
        <v>56</v>
      </c>
      <c r="AD1174" s="119" t="s">
        <v>56</v>
      </c>
      <c r="AE1174" s="119" t="s">
        <v>56</v>
      </c>
      <c r="AF1174" s="119" t="s">
        <v>56</v>
      </c>
      <c r="AG1174" s="119" t="s">
        <v>56</v>
      </c>
      <c r="AH1174" s="119" t="s">
        <v>56</v>
      </c>
      <c r="AI1174" s="119" t="s">
        <v>56</v>
      </c>
      <c r="AJ1174" s="119" t="s">
        <v>56</v>
      </c>
      <c r="AK1174" s="119" t="s">
        <v>56</v>
      </c>
      <c r="AL1174" s="119" t="s">
        <v>56</v>
      </c>
      <c r="AM1174" s="119">
        <v>0</v>
      </c>
      <c r="AN1174" s="119">
        <v>0</v>
      </c>
      <c r="AO1174" s="119">
        <v>0</v>
      </c>
      <c r="AP1174" s="119">
        <v>0</v>
      </c>
      <c r="AQ1174" s="119">
        <v>0</v>
      </c>
      <c r="AR1174" s="119">
        <v>0</v>
      </c>
      <c r="AS1174" s="119">
        <v>0</v>
      </c>
      <c r="AT1174" s="119">
        <v>0</v>
      </c>
      <c r="AU1174" s="119">
        <v>0</v>
      </c>
      <c r="AV1174" s="119">
        <v>0</v>
      </c>
      <c r="AW1174" s="119">
        <v>0</v>
      </c>
      <c r="AX1174" s="119">
        <v>0</v>
      </c>
      <c r="AY1174" s="119">
        <v>0</v>
      </c>
      <c r="AZ1174" s="119">
        <v>0</v>
      </c>
      <c r="BA1174" s="119">
        <v>0</v>
      </c>
      <c r="BB1174" s="119">
        <v>0</v>
      </c>
      <c r="BC1174" s="119">
        <v>0</v>
      </c>
      <c r="BD1174" s="119">
        <v>0</v>
      </c>
      <c r="BE1174" s="119">
        <v>0</v>
      </c>
      <c r="BF1174" s="119">
        <v>0</v>
      </c>
      <c r="BG1174" s="119">
        <v>0</v>
      </c>
      <c r="BH1174" s="119" t="s">
        <v>55</v>
      </c>
      <c r="BI1174" s="119" t="s">
        <v>55</v>
      </c>
      <c r="BJ1174" s="119" t="s">
        <v>55</v>
      </c>
      <c r="BK1174" s="119" t="s">
        <v>55</v>
      </c>
      <c r="BL1174" s="119">
        <v>0</v>
      </c>
      <c r="BM1174" s="119" t="s">
        <v>544</v>
      </c>
    </row>
    <row r="1175" spans="1:65" s="119" customFormat="1" ht="11.4" x14ac:dyDescent="0.2">
      <c r="A1175" s="119" t="s">
        <v>66</v>
      </c>
      <c r="B1175" s="119">
        <v>1</v>
      </c>
      <c r="C1175" s="119">
        <v>0</v>
      </c>
      <c r="D1175" s="119">
        <v>1</v>
      </c>
      <c r="E1175" s="119">
        <v>0</v>
      </c>
      <c r="F1175" s="119">
        <v>0</v>
      </c>
      <c r="G1175" s="119">
        <v>0</v>
      </c>
      <c r="H1175" s="119">
        <v>0</v>
      </c>
      <c r="I1175" s="119">
        <v>0</v>
      </c>
      <c r="J1175" s="119">
        <v>0</v>
      </c>
      <c r="K1175" s="119">
        <v>0</v>
      </c>
      <c r="L1175" s="119">
        <v>0</v>
      </c>
      <c r="M1175" s="119">
        <v>0</v>
      </c>
      <c r="N1175" s="119">
        <v>0</v>
      </c>
      <c r="O1175" s="119">
        <v>0</v>
      </c>
      <c r="P1175" s="119">
        <v>100</v>
      </c>
      <c r="Q1175" s="119">
        <v>0</v>
      </c>
      <c r="R1175" s="119">
        <v>0</v>
      </c>
      <c r="S1175" s="119">
        <v>0</v>
      </c>
      <c r="T1175" s="119">
        <v>0</v>
      </c>
      <c r="U1175" s="119">
        <v>0</v>
      </c>
      <c r="V1175" s="119">
        <v>0</v>
      </c>
      <c r="W1175" s="119">
        <v>0</v>
      </c>
      <c r="X1175" s="119">
        <v>0</v>
      </c>
      <c r="Y1175" s="119">
        <v>0</v>
      </c>
      <c r="Z1175" s="119">
        <v>0</v>
      </c>
      <c r="AA1175" s="119" t="s">
        <v>56</v>
      </c>
      <c r="AB1175" s="119" t="s">
        <v>467</v>
      </c>
      <c r="AC1175" s="119" t="s">
        <v>56</v>
      </c>
      <c r="AD1175" s="119" t="s">
        <v>56</v>
      </c>
      <c r="AE1175" s="119" t="s">
        <v>56</v>
      </c>
      <c r="AF1175" s="119" t="s">
        <v>56</v>
      </c>
      <c r="AG1175" s="119" t="s">
        <v>56</v>
      </c>
      <c r="AH1175" s="119" t="s">
        <v>56</v>
      </c>
      <c r="AI1175" s="119" t="s">
        <v>56</v>
      </c>
      <c r="AJ1175" s="119" t="s">
        <v>56</v>
      </c>
      <c r="AK1175" s="119" t="s">
        <v>56</v>
      </c>
      <c r="AL1175" s="119" t="s">
        <v>56</v>
      </c>
      <c r="AM1175" s="119">
        <v>0</v>
      </c>
      <c r="AN1175" s="119">
        <v>1</v>
      </c>
      <c r="AO1175" s="119">
        <v>0</v>
      </c>
      <c r="AP1175" s="119">
        <v>0</v>
      </c>
      <c r="AQ1175" s="119">
        <v>0</v>
      </c>
      <c r="AR1175" s="119">
        <v>0</v>
      </c>
      <c r="AS1175" s="119">
        <v>0</v>
      </c>
      <c r="AT1175" s="119">
        <v>0</v>
      </c>
      <c r="AU1175" s="119">
        <v>0</v>
      </c>
      <c r="AV1175" s="119">
        <v>0</v>
      </c>
      <c r="AW1175" s="119">
        <v>0</v>
      </c>
      <c r="AX1175" s="119">
        <v>0</v>
      </c>
      <c r="AY1175" s="119">
        <v>0</v>
      </c>
      <c r="AZ1175" s="119">
        <v>0</v>
      </c>
      <c r="BA1175" s="119">
        <v>0</v>
      </c>
      <c r="BB1175" s="119">
        <v>0</v>
      </c>
      <c r="BC1175" s="119">
        <v>0</v>
      </c>
      <c r="BD1175" s="119">
        <v>0</v>
      </c>
      <c r="BE1175" s="119">
        <v>0</v>
      </c>
      <c r="BF1175" s="119">
        <v>0</v>
      </c>
      <c r="BG1175" s="119">
        <v>0</v>
      </c>
      <c r="BH1175" s="119">
        <v>9.1999999999999993</v>
      </c>
      <c r="BI1175" s="119" t="s">
        <v>55</v>
      </c>
      <c r="BJ1175" s="119" t="s">
        <v>55</v>
      </c>
      <c r="BK1175" s="119" t="s">
        <v>55</v>
      </c>
      <c r="BL1175" s="119">
        <v>0</v>
      </c>
      <c r="BM1175" s="119" t="s">
        <v>545</v>
      </c>
    </row>
    <row r="1176" spans="1:65" s="119" customFormat="1" ht="11.4" x14ac:dyDescent="0.2">
      <c r="A1176" s="119" t="s">
        <v>67</v>
      </c>
      <c r="B1176" s="119">
        <v>0</v>
      </c>
      <c r="C1176" s="119">
        <v>0</v>
      </c>
      <c r="D1176" s="119">
        <v>0</v>
      </c>
      <c r="E1176" s="119">
        <v>0</v>
      </c>
      <c r="F1176" s="119">
        <v>0</v>
      </c>
      <c r="G1176" s="119">
        <v>0</v>
      </c>
      <c r="H1176" s="119">
        <v>0</v>
      </c>
      <c r="I1176" s="119">
        <v>0</v>
      </c>
      <c r="J1176" s="119">
        <v>0</v>
      </c>
      <c r="K1176" s="119">
        <v>0</v>
      </c>
      <c r="L1176" s="119">
        <v>0</v>
      </c>
      <c r="M1176" s="119">
        <v>0</v>
      </c>
      <c r="N1176" s="119">
        <v>0</v>
      </c>
      <c r="O1176" s="119" t="s">
        <v>55</v>
      </c>
      <c r="P1176" s="119" t="s">
        <v>55</v>
      </c>
      <c r="Q1176" s="119" t="s">
        <v>55</v>
      </c>
      <c r="R1176" s="119" t="s">
        <v>55</v>
      </c>
      <c r="S1176" s="119" t="s">
        <v>55</v>
      </c>
      <c r="T1176" s="119" t="s">
        <v>55</v>
      </c>
      <c r="U1176" s="119" t="s">
        <v>55</v>
      </c>
      <c r="V1176" s="119" t="s">
        <v>55</v>
      </c>
      <c r="W1176" s="119" t="s">
        <v>55</v>
      </c>
      <c r="X1176" s="119" t="s">
        <v>55</v>
      </c>
      <c r="Y1176" s="119" t="s">
        <v>55</v>
      </c>
      <c r="Z1176" s="119" t="s">
        <v>55</v>
      </c>
      <c r="AA1176" s="119" t="s">
        <v>56</v>
      </c>
      <c r="AB1176" s="119" t="s">
        <v>56</v>
      </c>
      <c r="AC1176" s="119" t="s">
        <v>56</v>
      </c>
      <c r="AD1176" s="119" t="s">
        <v>56</v>
      </c>
      <c r="AE1176" s="119" t="s">
        <v>56</v>
      </c>
      <c r="AF1176" s="119" t="s">
        <v>56</v>
      </c>
      <c r="AG1176" s="119" t="s">
        <v>56</v>
      </c>
      <c r="AH1176" s="119" t="s">
        <v>56</v>
      </c>
      <c r="AI1176" s="119" t="s">
        <v>56</v>
      </c>
      <c r="AJ1176" s="119" t="s">
        <v>56</v>
      </c>
      <c r="AK1176" s="119" t="s">
        <v>56</v>
      </c>
      <c r="AL1176" s="119" t="s">
        <v>56</v>
      </c>
      <c r="AM1176" s="119">
        <v>0</v>
      </c>
      <c r="AN1176" s="119">
        <v>0</v>
      </c>
      <c r="AO1176" s="119">
        <v>0</v>
      </c>
      <c r="AP1176" s="119">
        <v>0</v>
      </c>
      <c r="AQ1176" s="119">
        <v>0</v>
      </c>
      <c r="AR1176" s="119">
        <v>0</v>
      </c>
      <c r="AS1176" s="119">
        <v>0</v>
      </c>
      <c r="AT1176" s="119">
        <v>0</v>
      </c>
      <c r="AU1176" s="119">
        <v>0</v>
      </c>
      <c r="AV1176" s="119">
        <v>0</v>
      </c>
      <c r="AW1176" s="119">
        <v>0</v>
      </c>
      <c r="AX1176" s="119">
        <v>0</v>
      </c>
      <c r="AY1176" s="119">
        <v>0</v>
      </c>
      <c r="AZ1176" s="119">
        <v>0</v>
      </c>
      <c r="BA1176" s="119">
        <v>0</v>
      </c>
      <c r="BB1176" s="119">
        <v>0</v>
      </c>
      <c r="BC1176" s="119">
        <v>0</v>
      </c>
      <c r="BD1176" s="119">
        <v>0</v>
      </c>
      <c r="BE1176" s="119">
        <v>0</v>
      </c>
      <c r="BF1176" s="119">
        <v>0</v>
      </c>
      <c r="BG1176" s="119">
        <v>0</v>
      </c>
      <c r="BH1176" s="119" t="s">
        <v>55</v>
      </c>
      <c r="BI1176" s="119" t="s">
        <v>55</v>
      </c>
      <c r="BJ1176" s="119" t="s">
        <v>55</v>
      </c>
      <c r="BK1176" s="119" t="s">
        <v>55</v>
      </c>
      <c r="BL1176" s="119">
        <v>0</v>
      </c>
      <c r="BM1176" s="119" t="s">
        <v>544</v>
      </c>
    </row>
    <row r="1177" spans="1:65" s="119" customFormat="1" ht="11.4" x14ac:dyDescent="0.2">
      <c r="A1177" s="119" t="s">
        <v>67</v>
      </c>
      <c r="B1177" s="119">
        <v>0</v>
      </c>
      <c r="C1177" s="119">
        <v>0</v>
      </c>
      <c r="D1177" s="119">
        <v>0</v>
      </c>
      <c r="E1177" s="119">
        <v>0</v>
      </c>
      <c r="F1177" s="119">
        <v>0</v>
      </c>
      <c r="G1177" s="119">
        <v>0</v>
      </c>
      <c r="H1177" s="119">
        <v>0</v>
      </c>
      <c r="I1177" s="119">
        <v>0</v>
      </c>
      <c r="J1177" s="119">
        <v>0</v>
      </c>
      <c r="K1177" s="119">
        <v>0</v>
      </c>
      <c r="L1177" s="119">
        <v>0</v>
      </c>
      <c r="M1177" s="119">
        <v>0</v>
      </c>
      <c r="N1177" s="119">
        <v>0</v>
      </c>
      <c r="O1177" s="119" t="s">
        <v>55</v>
      </c>
      <c r="P1177" s="119" t="s">
        <v>55</v>
      </c>
      <c r="Q1177" s="119" t="s">
        <v>55</v>
      </c>
      <c r="R1177" s="119" t="s">
        <v>55</v>
      </c>
      <c r="S1177" s="119" t="s">
        <v>55</v>
      </c>
      <c r="T1177" s="119" t="s">
        <v>55</v>
      </c>
      <c r="U1177" s="119" t="s">
        <v>55</v>
      </c>
      <c r="V1177" s="119" t="s">
        <v>55</v>
      </c>
      <c r="W1177" s="119" t="s">
        <v>55</v>
      </c>
      <c r="X1177" s="119" t="s">
        <v>55</v>
      </c>
      <c r="Y1177" s="119" t="s">
        <v>55</v>
      </c>
      <c r="Z1177" s="119" t="s">
        <v>55</v>
      </c>
      <c r="AA1177" s="119" t="s">
        <v>56</v>
      </c>
      <c r="AB1177" s="119" t="s">
        <v>56</v>
      </c>
      <c r="AC1177" s="119" t="s">
        <v>56</v>
      </c>
      <c r="AD1177" s="119" t="s">
        <v>56</v>
      </c>
      <c r="AE1177" s="119" t="s">
        <v>56</v>
      </c>
      <c r="AF1177" s="119" t="s">
        <v>56</v>
      </c>
      <c r="AG1177" s="119" t="s">
        <v>56</v>
      </c>
      <c r="AH1177" s="119" t="s">
        <v>56</v>
      </c>
      <c r="AI1177" s="119" t="s">
        <v>56</v>
      </c>
      <c r="AJ1177" s="119" t="s">
        <v>56</v>
      </c>
      <c r="AK1177" s="119" t="s">
        <v>56</v>
      </c>
      <c r="AL1177" s="119" t="s">
        <v>56</v>
      </c>
      <c r="AM1177" s="119">
        <v>0</v>
      </c>
      <c r="AN1177" s="119">
        <v>0</v>
      </c>
      <c r="AO1177" s="119">
        <v>0</v>
      </c>
      <c r="AP1177" s="119">
        <v>0</v>
      </c>
      <c r="AQ1177" s="119">
        <v>0</v>
      </c>
      <c r="AR1177" s="119">
        <v>0</v>
      </c>
      <c r="AS1177" s="119">
        <v>0</v>
      </c>
      <c r="AT1177" s="119">
        <v>0</v>
      </c>
      <c r="AU1177" s="119">
        <v>0</v>
      </c>
      <c r="AV1177" s="119">
        <v>0</v>
      </c>
      <c r="AW1177" s="119">
        <v>0</v>
      </c>
      <c r="AX1177" s="119">
        <v>0</v>
      </c>
      <c r="AY1177" s="119">
        <v>0</v>
      </c>
      <c r="AZ1177" s="119">
        <v>0</v>
      </c>
      <c r="BA1177" s="119">
        <v>0</v>
      </c>
      <c r="BB1177" s="119">
        <v>0</v>
      </c>
      <c r="BC1177" s="119">
        <v>0</v>
      </c>
      <c r="BD1177" s="119">
        <v>0</v>
      </c>
      <c r="BE1177" s="119">
        <v>0</v>
      </c>
      <c r="BF1177" s="119">
        <v>0</v>
      </c>
      <c r="BG1177" s="119">
        <v>0</v>
      </c>
      <c r="BH1177" s="119" t="s">
        <v>55</v>
      </c>
      <c r="BI1177" s="119" t="s">
        <v>55</v>
      </c>
      <c r="BJ1177" s="119" t="s">
        <v>55</v>
      </c>
      <c r="BK1177" s="119" t="s">
        <v>55</v>
      </c>
      <c r="BL1177" s="119">
        <v>0</v>
      </c>
      <c r="BM1177" s="119" t="s">
        <v>545</v>
      </c>
    </row>
    <row r="1178" spans="1:65" s="119" customFormat="1" ht="11.4" x14ac:dyDescent="0.2">
      <c r="A1178" s="119" t="s">
        <v>68</v>
      </c>
      <c r="B1178" s="119">
        <v>1</v>
      </c>
      <c r="C1178" s="119">
        <v>0</v>
      </c>
      <c r="D1178" s="119">
        <v>1</v>
      </c>
      <c r="E1178" s="119">
        <v>0</v>
      </c>
      <c r="F1178" s="119">
        <v>0</v>
      </c>
      <c r="G1178" s="119">
        <v>0</v>
      </c>
      <c r="H1178" s="119">
        <v>0</v>
      </c>
      <c r="I1178" s="119">
        <v>0</v>
      </c>
      <c r="J1178" s="119">
        <v>0</v>
      </c>
      <c r="K1178" s="119">
        <v>0</v>
      </c>
      <c r="L1178" s="119">
        <v>0</v>
      </c>
      <c r="M1178" s="119">
        <v>0</v>
      </c>
      <c r="N1178" s="119">
        <v>0</v>
      </c>
      <c r="O1178" s="119">
        <v>0</v>
      </c>
      <c r="P1178" s="119">
        <v>100</v>
      </c>
      <c r="Q1178" s="119">
        <v>0</v>
      </c>
      <c r="R1178" s="119">
        <v>0</v>
      </c>
      <c r="S1178" s="119">
        <v>0</v>
      </c>
      <c r="T1178" s="119">
        <v>0</v>
      </c>
      <c r="U1178" s="119">
        <v>0</v>
      </c>
      <c r="V1178" s="119">
        <v>0</v>
      </c>
      <c r="W1178" s="119">
        <v>0</v>
      </c>
      <c r="X1178" s="119">
        <v>0</v>
      </c>
      <c r="Y1178" s="119">
        <v>0</v>
      </c>
      <c r="Z1178" s="119">
        <v>0</v>
      </c>
      <c r="AA1178" s="119" t="s">
        <v>56</v>
      </c>
      <c r="AB1178" s="119" t="s">
        <v>471</v>
      </c>
      <c r="AC1178" s="119" t="s">
        <v>56</v>
      </c>
      <c r="AD1178" s="119" t="s">
        <v>56</v>
      </c>
      <c r="AE1178" s="119" t="s">
        <v>56</v>
      </c>
      <c r="AF1178" s="119" t="s">
        <v>56</v>
      </c>
      <c r="AG1178" s="119" t="s">
        <v>56</v>
      </c>
      <c r="AH1178" s="119" t="s">
        <v>56</v>
      </c>
      <c r="AI1178" s="119" t="s">
        <v>56</v>
      </c>
      <c r="AJ1178" s="119" t="s">
        <v>56</v>
      </c>
      <c r="AK1178" s="119" t="s">
        <v>56</v>
      </c>
      <c r="AL1178" s="119" t="s">
        <v>56</v>
      </c>
      <c r="AM1178" s="119">
        <v>0</v>
      </c>
      <c r="AN1178" s="119">
        <v>0</v>
      </c>
      <c r="AO1178" s="119">
        <v>0</v>
      </c>
      <c r="AP1178" s="119">
        <v>0</v>
      </c>
      <c r="AQ1178" s="119">
        <v>0</v>
      </c>
      <c r="AR1178" s="119">
        <v>0</v>
      </c>
      <c r="AS1178" s="119">
        <v>1</v>
      </c>
      <c r="AT1178" s="119">
        <v>0</v>
      </c>
      <c r="AU1178" s="119">
        <v>0</v>
      </c>
      <c r="AV1178" s="119">
        <v>0</v>
      </c>
      <c r="AW1178" s="119">
        <v>0</v>
      </c>
      <c r="AX1178" s="119">
        <v>0</v>
      </c>
      <c r="AY1178" s="119">
        <v>0</v>
      </c>
      <c r="AZ1178" s="119">
        <v>0</v>
      </c>
      <c r="BA1178" s="119">
        <v>0</v>
      </c>
      <c r="BB1178" s="119">
        <v>0</v>
      </c>
      <c r="BC1178" s="119">
        <v>0</v>
      </c>
      <c r="BD1178" s="119">
        <v>0</v>
      </c>
      <c r="BE1178" s="119">
        <v>0</v>
      </c>
      <c r="BF1178" s="119">
        <v>0</v>
      </c>
      <c r="BG1178" s="119">
        <v>0</v>
      </c>
      <c r="BH1178" s="119">
        <v>31.3</v>
      </c>
      <c r="BI1178" s="119" t="s">
        <v>55</v>
      </c>
      <c r="BJ1178" s="119" t="s">
        <v>55</v>
      </c>
      <c r="BK1178" s="119" t="s">
        <v>55</v>
      </c>
      <c r="BL1178" s="119">
        <v>0</v>
      </c>
      <c r="BM1178" s="119" t="s">
        <v>544</v>
      </c>
    </row>
    <row r="1179" spans="1:65" s="119" customFormat="1" ht="11.4" x14ac:dyDescent="0.2">
      <c r="A1179" s="119" t="s">
        <v>68</v>
      </c>
      <c r="B1179" s="119">
        <v>1</v>
      </c>
      <c r="C1179" s="119">
        <v>0</v>
      </c>
      <c r="D1179" s="119">
        <v>1</v>
      </c>
      <c r="E1179" s="119">
        <v>0</v>
      </c>
      <c r="F1179" s="119">
        <v>0</v>
      </c>
      <c r="G1179" s="119">
        <v>0</v>
      </c>
      <c r="H1179" s="119">
        <v>0</v>
      </c>
      <c r="I1179" s="119">
        <v>0</v>
      </c>
      <c r="J1179" s="119">
        <v>0</v>
      </c>
      <c r="K1179" s="119">
        <v>0</v>
      </c>
      <c r="L1179" s="119">
        <v>0</v>
      </c>
      <c r="M1179" s="119">
        <v>0</v>
      </c>
      <c r="N1179" s="119">
        <v>0</v>
      </c>
      <c r="O1179" s="119">
        <v>0</v>
      </c>
      <c r="P1179" s="119">
        <v>100</v>
      </c>
      <c r="Q1179" s="119">
        <v>0</v>
      </c>
      <c r="R1179" s="119">
        <v>0</v>
      </c>
      <c r="S1179" s="119">
        <v>0</v>
      </c>
      <c r="T1179" s="119">
        <v>0</v>
      </c>
      <c r="U1179" s="119">
        <v>0</v>
      </c>
      <c r="V1179" s="119">
        <v>0</v>
      </c>
      <c r="W1179" s="119">
        <v>0</v>
      </c>
      <c r="X1179" s="119">
        <v>0</v>
      </c>
      <c r="Y1179" s="119">
        <v>0</v>
      </c>
      <c r="Z1179" s="119">
        <v>0</v>
      </c>
      <c r="AA1179" s="119" t="s">
        <v>56</v>
      </c>
      <c r="AB1179" s="119" t="s">
        <v>480</v>
      </c>
      <c r="AC1179" s="119" t="s">
        <v>56</v>
      </c>
      <c r="AD1179" s="119" t="s">
        <v>56</v>
      </c>
      <c r="AE1179" s="119" t="s">
        <v>56</v>
      </c>
      <c r="AF1179" s="119" t="s">
        <v>56</v>
      </c>
      <c r="AG1179" s="119" t="s">
        <v>56</v>
      </c>
      <c r="AH1179" s="119" t="s">
        <v>56</v>
      </c>
      <c r="AI1179" s="119" t="s">
        <v>56</v>
      </c>
      <c r="AJ1179" s="119" t="s">
        <v>56</v>
      </c>
      <c r="AK1179" s="119" t="s">
        <v>56</v>
      </c>
      <c r="AL1179" s="119" t="s">
        <v>56</v>
      </c>
      <c r="AM1179" s="119">
        <v>0</v>
      </c>
      <c r="AN1179" s="119">
        <v>0</v>
      </c>
      <c r="AO1179" s="119">
        <v>0</v>
      </c>
      <c r="AP1179" s="119">
        <v>0</v>
      </c>
      <c r="AQ1179" s="119">
        <v>0</v>
      </c>
      <c r="AR1179" s="119">
        <v>1</v>
      </c>
      <c r="AS1179" s="119">
        <v>0</v>
      </c>
      <c r="AT1179" s="119">
        <v>0</v>
      </c>
      <c r="AU1179" s="119">
        <v>0</v>
      </c>
      <c r="AV1179" s="119">
        <v>0</v>
      </c>
      <c r="AW1179" s="119">
        <v>0</v>
      </c>
      <c r="AX1179" s="119">
        <v>0</v>
      </c>
      <c r="AY1179" s="119">
        <v>0</v>
      </c>
      <c r="AZ1179" s="119">
        <v>0</v>
      </c>
      <c r="BA1179" s="119">
        <v>0</v>
      </c>
      <c r="BB1179" s="119">
        <v>0</v>
      </c>
      <c r="BC1179" s="119">
        <v>0</v>
      </c>
      <c r="BD1179" s="119">
        <v>0</v>
      </c>
      <c r="BE1179" s="119">
        <v>0</v>
      </c>
      <c r="BF1179" s="119">
        <v>0</v>
      </c>
      <c r="BG1179" s="119">
        <v>0</v>
      </c>
      <c r="BH1179" s="119">
        <v>27.3</v>
      </c>
      <c r="BI1179" s="119" t="s">
        <v>55</v>
      </c>
      <c r="BJ1179" s="119" t="s">
        <v>55</v>
      </c>
      <c r="BK1179" s="119" t="s">
        <v>55</v>
      </c>
      <c r="BL1179" s="119">
        <v>0</v>
      </c>
      <c r="BM1179" s="119" t="s">
        <v>545</v>
      </c>
    </row>
    <row r="1180" spans="1:65" s="119" customFormat="1" ht="11.4" x14ac:dyDescent="0.2">
      <c r="A1180" s="119" t="s">
        <v>69</v>
      </c>
      <c r="B1180" s="119">
        <v>0</v>
      </c>
      <c r="C1180" s="119">
        <v>0</v>
      </c>
      <c r="D1180" s="119">
        <v>0</v>
      </c>
      <c r="E1180" s="119">
        <v>0</v>
      </c>
      <c r="F1180" s="119">
        <v>0</v>
      </c>
      <c r="G1180" s="119">
        <v>0</v>
      </c>
      <c r="H1180" s="119">
        <v>0</v>
      </c>
      <c r="I1180" s="119">
        <v>0</v>
      </c>
      <c r="J1180" s="119">
        <v>0</v>
      </c>
      <c r="K1180" s="119">
        <v>0</v>
      </c>
      <c r="L1180" s="119">
        <v>0</v>
      </c>
      <c r="M1180" s="119">
        <v>0</v>
      </c>
      <c r="N1180" s="119">
        <v>0</v>
      </c>
      <c r="O1180" s="119" t="s">
        <v>55</v>
      </c>
      <c r="P1180" s="119" t="s">
        <v>55</v>
      </c>
      <c r="Q1180" s="119" t="s">
        <v>55</v>
      </c>
      <c r="R1180" s="119" t="s">
        <v>55</v>
      </c>
      <c r="S1180" s="119" t="s">
        <v>55</v>
      </c>
      <c r="T1180" s="119" t="s">
        <v>55</v>
      </c>
      <c r="U1180" s="119" t="s">
        <v>55</v>
      </c>
      <c r="V1180" s="119" t="s">
        <v>55</v>
      </c>
      <c r="W1180" s="119" t="s">
        <v>55</v>
      </c>
      <c r="X1180" s="119" t="s">
        <v>55</v>
      </c>
      <c r="Y1180" s="119" t="s">
        <v>55</v>
      </c>
      <c r="Z1180" s="119" t="s">
        <v>55</v>
      </c>
      <c r="AA1180" s="119" t="s">
        <v>56</v>
      </c>
      <c r="AB1180" s="119" t="s">
        <v>56</v>
      </c>
      <c r="AC1180" s="119" t="s">
        <v>56</v>
      </c>
      <c r="AD1180" s="119" t="s">
        <v>56</v>
      </c>
      <c r="AE1180" s="119" t="s">
        <v>56</v>
      </c>
      <c r="AF1180" s="119" t="s">
        <v>56</v>
      </c>
      <c r="AG1180" s="119" t="s">
        <v>56</v>
      </c>
      <c r="AH1180" s="119" t="s">
        <v>56</v>
      </c>
      <c r="AI1180" s="119" t="s">
        <v>56</v>
      </c>
      <c r="AJ1180" s="119" t="s">
        <v>56</v>
      </c>
      <c r="AK1180" s="119" t="s">
        <v>56</v>
      </c>
      <c r="AL1180" s="119" t="s">
        <v>56</v>
      </c>
      <c r="AM1180" s="119">
        <v>0</v>
      </c>
      <c r="AN1180" s="119">
        <v>0</v>
      </c>
      <c r="AO1180" s="119">
        <v>0</v>
      </c>
      <c r="AP1180" s="119">
        <v>0</v>
      </c>
      <c r="AQ1180" s="119">
        <v>0</v>
      </c>
      <c r="AR1180" s="119">
        <v>0</v>
      </c>
      <c r="AS1180" s="119">
        <v>0</v>
      </c>
      <c r="AT1180" s="119">
        <v>0</v>
      </c>
      <c r="AU1180" s="119">
        <v>0</v>
      </c>
      <c r="AV1180" s="119">
        <v>0</v>
      </c>
      <c r="AW1180" s="119">
        <v>0</v>
      </c>
      <c r="AX1180" s="119">
        <v>0</v>
      </c>
      <c r="AY1180" s="119">
        <v>0</v>
      </c>
      <c r="AZ1180" s="119">
        <v>0</v>
      </c>
      <c r="BA1180" s="119">
        <v>0</v>
      </c>
      <c r="BB1180" s="119">
        <v>0</v>
      </c>
      <c r="BC1180" s="119">
        <v>0</v>
      </c>
      <c r="BD1180" s="119">
        <v>0</v>
      </c>
      <c r="BE1180" s="119">
        <v>0</v>
      </c>
      <c r="BF1180" s="119">
        <v>0</v>
      </c>
      <c r="BG1180" s="119">
        <v>0</v>
      </c>
      <c r="BH1180" s="119" t="s">
        <v>55</v>
      </c>
      <c r="BI1180" s="119" t="s">
        <v>55</v>
      </c>
      <c r="BJ1180" s="119" t="s">
        <v>55</v>
      </c>
      <c r="BK1180" s="119" t="s">
        <v>55</v>
      </c>
      <c r="BL1180" s="119">
        <v>0</v>
      </c>
      <c r="BM1180" s="119" t="s">
        <v>544</v>
      </c>
    </row>
    <row r="1181" spans="1:65" s="119" customFormat="1" ht="11.4" x14ac:dyDescent="0.2">
      <c r="A1181" s="119" t="s">
        <v>69</v>
      </c>
      <c r="B1181" s="119">
        <v>0</v>
      </c>
      <c r="C1181" s="119">
        <v>0</v>
      </c>
      <c r="D1181" s="119">
        <v>0</v>
      </c>
      <c r="E1181" s="119">
        <v>0</v>
      </c>
      <c r="F1181" s="119">
        <v>0</v>
      </c>
      <c r="G1181" s="119">
        <v>0</v>
      </c>
      <c r="H1181" s="119">
        <v>0</v>
      </c>
      <c r="I1181" s="119">
        <v>0</v>
      </c>
      <c r="J1181" s="119">
        <v>0</v>
      </c>
      <c r="K1181" s="119">
        <v>0</v>
      </c>
      <c r="L1181" s="119">
        <v>0</v>
      </c>
      <c r="M1181" s="119">
        <v>0</v>
      </c>
      <c r="N1181" s="119">
        <v>0</v>
      </c>
      <c r="O1181" s="119" t="s">
        <v>55</v>
      </c>
      <c r="P1181" s="119" t="s">
        <v>55</v>
      </c>
      <c r="Q1181" s="119" t="s">
        <v>55</v>
      </c>
      <c r="R1181" s="119" t="s">
        <v>55</v>
      </c>
      <c r="S1181" s="119" t="s">
        <v>55</v>
      </c>
      <c r="T1181" s="119" t="s">
        <v>55</v>
      </c>
      <c r="U1181" s="119" t="s">
        <v>55</v>
      </c>
      <c r="V1181" s="119" t="s">
        <v>55</v>
      </c>
      <c r="W1181" s="119" t="s">
        <v>55</v>
      </c>
      <c r="X1181" s="119" t="s">
        <v>55</v>
      </c>
      <c r="Y1181" s="119" t="s">
        <v>55</v>
      </c>
      <c r="Z1181" s="119" t="s">
        <v>55</v>
      </c>
      <c r="AA1181" s="119" t="s">
        <v>56</v>
      </c>
      <c r="AB1181" s="119" t="s">
        <v>56</v>
      </c>
      <c r="AC1181" s="119" t="s">
        <v>56</v>
      </c>
      <c r="AD1181" s="119" t="s">
        <v>56</v>
      </c>
      <c r="AE1181" s="119" t="s">
        <v>56</v>
      </c>
      <c r="AF1181" s="119" t="s">
        <v>56</v>
      </c>
      <c r="AG1181" s="119" t="s">
        <v>56</v>
      </c>
      <c r="AH1181" s="119" t="s">
        <v>56</v>
      </c>
      <c r="AI1181" s="119" t="s">
        <v>56</v>
      </c>
      <c r="AJ1181" s="119" t="s">
        <v>56</v>
      </c>
      <c r="AK1181" s="119" t="s">
        <v>56</v>
      </c>
      <c r="AL1181" s="119" t="s">
        <v>56</v>
      </c>
      <c r="AM1181" s="119">
        <v>0</v>
      </c>
      <c r="AN1181" s="119">
        <v>0</v>
      </c>
      <c r="AO1181" s="119">
        <v>0</v>
      </c>
      <c r="AP1181" s="119">
        <v>0</v>
      </c>
      <c r="AQ1181" s="119">
        <v>0</v>
      </c>
      <c r="AR1181" s="119">
        <v>0</v>
      </c>
      <c r="AS1181" s="119">
        <v>0</v>
      </c>
      <c r="AT1181" s="119">
        <v>0</v>
      </c>
      <c r="AU1181" s="119">
        <v>0</v>
      </c>
      <c r="AV1181" s="119">
        <v>0</v>
      </c>
      <c r="AW1181" s="119">
        <v>0</v>
      </c>
      <c r="AX1181" s="119">
        <v>0</v>
      </c>
      <c r="AY1181" s="119">
        <v>0</v>
      </c>
      <c r="AZ1181" s="119">
        <v>0</v>
      </c>
      <c r="BA1181" s="119">
        <v>0</v>
      </c>
      <c r="BB1181" s="119">
        <v>0</v>
      </c>
      <c r="BC1181" s="119">
        <v>0</v>
      </c>
      <c r="BD1181" s="119">
        <v>0</v>
      </c>
      <c r="BE1181" s="119">
        <v>0</v>
      </c>
      <c r="BF1181" s="119">
        <v>0</v>
      </c>
      <c r="BG1181" s="119">
        <v>0</v>
      </c>
      <c r="BH1181" s="119" t="s">
        <v>55</v>
      </c>
      <c r="BI1181" s="119" t="s">
        <v>55</v>
      </c>
      <c r="BJ1181" s="119" t="s">
        <v>55</v>
      </c>
      <c r="BK1181" s="119" t="s">
        <v>55</v>
      </c>
      <c r="BL1181" s="119">
        <v>0</v>
      </c>
      <c r="BM1181" s="119" t="s">
        <v>545</v>
      </c>
    </row>
    <row r="1182" spans="1:65" s="119" customFormat="1" ht="11.4" x14ac:dyDescent="0.2">
      <c r="A1182" s="119" t="s">
        <v>70</v>
      </c>
      <c r="B1182" s="119">
        <v>0</v>
      </c>
      <c r="C1182" s="119">
        <v>0</v>
      </c>
      <c r="D1182" s="119">
        <v>0</v>
      </c>
      <c r="E1182" s="119">
        <v>0</v>
      </c>
      <c r="F1182" s="119">
        <v>0</v>
      </c>
      <c r="G1182" s="119">
        <v>0</v>
      </c>
      <c r="H1182" s="119">
        <v>0</v>
      </c>
      <c r="I1182" s="119">
        <v>0</v>
      </c>
      <c r="J1182" s="119">
        <v>0</v>
      </c>
      <c r="K1182" s="119">
        <v>0</v>
      </c>
      <c r="L1182" s="119">
        <v>0</v>
      </c>
      <c r="M1182" s="119">
        <v>0</v>
      </c>
      <c r="N1182" s="119">
        <v>0</v>
      </c>
      <c r="O1182" s="119" t="s">
        <v>55</v>
      </c>
      <c r="P1182" s="119" t="s">
        <v>55</v>
      </c>
      <c r="Q1182" s="119" t="s">
        <v>55</v>
      </c>
      <c r="R1182" s="119" t="s">
        <v>55</v>
      </c>
      <c r="S1182" s="119" t="s">
        <v>55</v>
      </c>
      <c r="T1182" s="119" t="s">
        <v>55</v>
      </c>
      <c r="U1182" s="119" t="s">
        <v>55</v>
      </c>
      <c r="V1182" s="119" t="s">
        <v>55</v>
      </c>
      <c r="W1182" s="119" t="s">
        <v>55</v>
      </c>
      <c r="X1182" s="119" t="s">
        <v>55</v>
      </c>
      <c r="Y1182" s="119" t="s">
        <v>55</v>
      </c>
      <c r="Z1182" s="119" t="s">
        <v>55</v>
      </c>
      <c r="AA1182" s="119" t="s">
        <v>56</v>
      </c>
      <c r="AB1182" s="119" t="s">
        <v>56</v>
      </c>
      <c r="AC1182" s="119" t="s">
        <v>56</v>
      </c>
      <c r="AD1182" s="119" t="s">
        <v>56</v>
      </c>
      <c r="AE1182" s="119" t="s">
        <v>56</v>
      </c>
      <c r="AF1182" s="119" t="s">
        <v>56</v>
      </c>
      <c r="AG1182" s="119" t="s">
        <v>56</v>
      </c>
      <c r="AH1182" s="119" t="s">
        <v>56</v>
      </c>
      <c r="AI1182" s="119" t="s">
        <v>56</v>
      </c>
      <c r="AJ1182" s="119" t="s">
        <v>56</v>
      </c>
      <c r="AK1182" s="119" t="s">
        <v>56</v>
      </c>
      <c r="AL1182" s="119" t="s">
        <v>56</v>
      </c>
      <c r="AM1182" s="119">
        <v>0</v>
      </c>
      <c r="AN1182" s="119">
        <v>0</v>
      </c>
      <c r="AO1182" s="119">
        <v>0</v>
      </c>
      <c r="AP1182" s="119">
        <v>0</v>
      </c>
      <c r="AQ1182" s="119">
        <v>0</v>
      </c>
      <c r="AR1182" s="119">
        <v>0</v>
      </c>
      <c r="AS1182" s="119">
        <v>0</v>
      </c>
      <c r="AT1182" s="119">
        <v>0</v>
      </c>
      <c r="AU1182" s="119">
        <v>0</v>
      </c>
      <c r="AV1182" s="119">
        <v>0</v>
      </c>
      <c r="AW1182" s="119">
        <v>0</v>
      </c>
      <c r="AX1182" s="119">
        <v>0</v>
      </c>
      <c r="AY1182" s="119">
        <v>0</v>
      </c>
      <c r="AZ1182" s="119">
        <v>0</v>
      </c>
      <c r="BA1182" s="119">
        <v>0</v>
      </c>
      <c r="BB1182" s="119">
        <v>0</v>
      </c>
      <c r="BC1182" s="119">
        <v>0</v>
      </c>
      <c r="BD1182" s="119">
        <v>0</v>
      </c>
      <c r="BE1182" s="119">
        <v>0</v>
      </c>
      <c r="BF1182" s="119">
        <v>0</v>
      </c>
      <c r="BG1182" s="119">
        <v>0</v>
      </c>
      <c r="BH1182" s="119" t="s">
        <v>55</v>
      </c>
      <c r="BI1182" s="119" t="s">
        <v>55</v>
      </c>
      <c r="BJ1182" s="119" t="s">
        <v>55</v>
      </c>
      <c r="BK1182" s="119" t="s">
        <v>55</v>
      </c>
      <c r="BL1182" s="119">
        <v>0</v>
      </c>
      <c r="BM1182" s="119" t="s">
        <v>544</v>
      </c>
    </row>
    <row r="1183" spans="1:65" s="119" customFormat="1" ht="11.4" x14ac:dyDescent="0.2">
      <c r="A1183" s="119" t="s">
        <v>70</v>
      </c>
      <c r="B1183" s="119">
        <v>0</v>
      </c>
      <c r="C1183" s="119">
        <v>0</v>
      </c>
      <c r="D1183" s="119">
        <v>0</v>
      </c>
      <c r="E1183" s="119">
        <v>0</v>
      </c>
      <c r="F1183" s="119">
        <v>0</v>
      </c>
      <c r="G1183" s="119">
        <v>0</v>
      </c>
      <c r="H1183" s="119">
        <v>0</v>
      </c>
      <c r="I1183" s="119">
        <v>0</v>
      </c>
      <c r="J1183" s="119">
        <v>0</v>
      </c>
      <c r="K1183" s="119">
        <v>0</v>
      </c>
      <c r="L1183" s="119">
        <v>0</v>
      </c>
      <c r="M1183" s="119">
        <v>0</v>
      </c>
      <c r="N1183" s="119">
        <v>0</v>
      </c>
      <c r="O1183" s="119" t="s">
        <v>55</v>
      </c>
      <c r="P1183" s="119" t="s">
        <v>55</v>
      </c>
      <c r="Q1183" s="119" t="s">
        <v>55</v>
      </c>
      <c r="R1183" s="119" t="s">
        <v>55</v>
      </c>
      <c r="S1183" s="119" t="s">
        <v>55</v>
      </c>
      <c r="T1183" s="119" t="s">
        <v>55</v>
      </c>
      <c r="U1183" s="119" t="s">
        <v>55</v>
      </c>
      <c r="V1183" s="119" t="s">
        <v>55</v>
      </c>
      <c r="W1183" s="119" t="s">
        <v>55</v>
      </c>
      <c r="X1183" s="119" t="s">
        <v>55</v>
      </c>
      <c r="Y1183" s="119" t="s">
        <v>55</v>
      </c>
      <c r="Z1183" s="119" t="s">
        <v>55</v>
      </c>
      <c r="AA1183" s="119" t="s">
        <v>56</v>
      </c>
      <c r="AB1183" s="119" t="s">
        <v>56</v>
      </c>
      <c r="AC1183" s="119" t="s">
        <v>56</v>
      </c>
      <c r="AD1183" s="119" t="s">
        <v>56</v>
      </c>
      <c r="AE1183" s="119" t="s">
        <v>56</v>
      </c>
      <c r="AF1183" s="119" t="s">
        <v>56</v>
      </c>
      <c r="AG1183" s="119" t="s">
        <v>56</v>
      </c>
      <c r="AH1183" s="119" t="s">
        <v>56</v>
      </c>
      <c r="AI1183" s="119" t="s">
        <v>56</v>
      </c>
      <c r="AJ1183" s="119" t="s">
        <v>56</v>
      </c>
      <c r="AK1183" s="119" t="s">
        <v>56</v>
      </c>
      <c r="AL1183" s="119" t="s">
        <v>56</v>
      </c>
      <c r="AM1183" s="119">
        <v>0</v>
      </c>
      <c r="AN1183" s="119">
        <v>0</v>
      </c>
      <c r="AO1183" s="119">
        <v>0</v>
      </c>
      <c r="AP1183" s="119">
        <v>0</v>
      </c>
      <c r="AQ1183" s="119">
        <v>0</v>
      </c>
      <c r="AR1183" s="119">
        <v>0</v>
      </c>
      <c r="AS1183" s="119">
        <v>0</v>
      </c>
      <c r="AT1183" s="119">
        <v>0</v>
      </c>
      <c r="AU1183" s="119">
        <v>0</v>
      </c>
      <c r="AV1183" s="119">
        <v>0</v>
      </c>
      <c r="AW1183" s="119">
        <v>0</v>
      </c>
      <c r="AX1183" s="119">
        <v>0</v>
      </c>
      <c r="AY1183" s="119">
        <v>0</v>
      </c>
      <c r="AZ1183" s="119">
        <v>0</v>
      </c>
      <c r="BA1183" s="119">
        <v>0</v>
      </c>
      <c r="BB1183" s="119">
        <v>0</v>
      </c>
      <c r="BC1183" s="119">
        <v>0</v>
      </c>
      <c r="BD1183" s="119">
        <v>0</v>
      </c>
      <c r="BE1183" s="119">
        <v>0</v>
      </c>
      <c r="BF1183" s="119">
        <v>0</v>
      </c>
      <c r="BG1183" s="119">
        <v>0</v>
      </c>
      <c r="BH1183" s="119" t="s">
        <v>55</v>
      </c>
      <c r="BI1183" s="119" t="s">
        <v>55</v>
      </c>
      <c r="BJ1183" s="119" t="s">
        <v>55</v>
      </c>
      <c r="BK1183" s="119" t="s">
        <v>55</v>
      </c>
      <c r="BL1183" s="119">
        <v>0</v>
      </c>
      <c r="BM1183" s="119" t="s">
        <v>545</v>
      </c>
    </row>
    <row r="1184" spans="1:65" s="119" customFormat="1" ht="11.4" x14ac:dyDescent="0.2">
      <c r="A1184" s="119" t="s">
        <v>71</v>
      </c>
      <c r="B1184" s="119">
        <v>0</v>
      </c>
      <c r="C1184" s="119">
        <v>0</v>
      </c>
      <c r="D1184" s="119">
        <v>0</v>
      </c>
      <c r="E1184" s="119">
        <v>0</v>
      </c>
      <c r="F1184" s="119">
        <v>0</v>
      </c>
      <c r="G1184" s="119">
        <v>0</v>
      </c>
      <c r="H1184" s="119">
        <v>0</v>
      </c>
      <c r="I1184" s="119">
        <v>0</v>
      </c>
      <c r="J1184" s="119">
        <v>0</v>
      </c>
      <c r="K1184" s="119">
        <v>0</v>
      </c>
      <c r="L1184" s="119">
        <v>0</v>
      </c>
      <c r="M1184" s="119">
        <v>0</v>
      </c>
      <c r="N1184" s="119">
        <v>0</v>
      </c>
      <c r="O1184" s="119" t="s">
        <v>55</v>
      </c>
      <c r="P1184" s="119" t="s">
        <v>55</v>
      </c>
      <c r="Q1184" s="119" t="s">
        <v>55</v>
      </c>
      <c r="R1184" s="119" t="s">
        <v>55</v>
      </c>
      <c r="S1184" s="119" t="s">
        <v>55</v>
      </c>
      <c r="T1184" s="119" t="s">
        <v>55</v>
      </c>
      <c r="U1184" s="119" t="s">
        <v>55</v>
      </c>
      <c r="V1184" s="119" t="s">
        <v>55</v>
      </c>
      <c r="W1184" s="119" t="s">
        <v>55</v>
      </c>
      <c r="X1184" s="119" t="s">
        <v>55</v>
      </c>
      <c r="Y1184" s="119" t="s">
        <v>55</v>
      </c>
      <c r="Z1184" s="119" t="s">
        <v>55</v>
      </c>
      <c r="AA1184" s="119" t="s">
        <v>56</v>
      </c>
      <c r="AB1184" s="119" t="s">
        <v>56</v>
      </c>
      <c r="AC1184" s="119" t="s">
        <v>56</v>
      </c>
      <c r="AD1184" s="119" t="s">
        <v>56</v>
      </c>
      <c r="AE1184" s="119" t="s">
        <v>56</v>
      </c>
      <c r="AF1184" s="119" t="s">
        <v>56</v>
      </c>
      <c r="AG1184" s="119" t="s">
        <v>56</v>
      </c>
      <c r="AH1184" s="119" t="s">
        <v>56</v>
      </c>
      <c r="AI1184" s="119" t="s">
        <v>56</v>
      </c>
      <c r="AJ1184" s="119" t="s">
        <v>56</v>
      </c>
      <c r="AK1184" s="119" t="s">
        <v>56</v>
      </c>
      <c r="AL1184" s="119" t="s">
        <v>56</v>
      </c>
      <c r="AM1184" s="119">
        <v>0</v>
      </c>
      <c r="AN1184" s="119">
        <v>0</v>
      </c>
      <c r="AO1184" s="119">
        <v>0</v>
      </c>
      <c r="AP1184" s="119">
        <v>0</v>
      </c>
      <c r="AQ1184" s="119">
        <v>0</v>
      </c>
      <c r="AR1184" s="119">
        <v>0</v>
      </c>
      <c r="AS1184" s="119">
        <v>0</v>
      </c>
      <c r="AT1184" s="119">
        <v>0</v>
      </c>
      <c r="AU1184" s="119">
        <v>0</v>
      </c>
      <c r="AV1184" s="119">
        <v>0</v>
      </c>
      <c r="AW1184" s="119">
        <v>0</v>
      </c>
      <c r="AX1184" s="119">
        <v>0</v>
      </c>
      <c r="AY1184" s="119">
        <v>0</v>
      </c>
      <c r="AZ1184" s="119">
        <v>0</v>
      </c>
      <c r="BA1184" s="119">
        <v>0</v>
      </c>
      <c r="BB1184" s="119">
        <v>0</v>
      </c>
      <c r="BC1184" s="119">
        <v>0</v>
      </c>
      <c r="BD1184" s="119">
        <v>0</v>
      </c>
      <c r="BE1184" s="119">
        <v>0</v>
      </c>
      <c r="BF1184" s="119">
        <v>0</v>
      </c>
      <c r="BG1184" s="119">
        <v>0</v>
      </c>
      <c r="BH1184" s="119" t="s">
        <v>55</v>
      </c>
      <c r="BI1184" s="119" t="s">
        <v>55</v>
      </c>
      <c r="BJ1184" s="119" t="s">
        <v>55</v>
      </c>
      <c r="BK1184" s="119" t="s">
        <v>55</v>
      </c>
      <c r="BL1184" s="119">
        <v>0</v>
      </c>
      <c r="BM1184" s="119" t="s">
        <v>544</v>
      </c>
    </row>
    <row r="1185" spans="1:65" s="119" customFormat="1" ht="11.4" x14ac:dyDescent="0.2">
      <c r="A1185" s="119" t="s">
        <v>71</v>
      </c>
      <c r="B1185" s="119">
        <v>0</v>
      </c>
      <c r="C1185" s="119">
        <v>0</v>
      </c>
      <c r="D1185" s="119">
        <v>0</v>
      </c>
      <c r="E1185" s="119">
        <v>0</v>
      </c>
      <c r="F1185" s="119">
        <v>0</v>
      </c>
      <c r="G1185" s="119">
        <v>0</v>
      </c>
      <c r="H1185" s="119">
        <v>0</v>
      </c>
      <c r="I1185" s="119">
        <v>0</v>
      </c>
      <c r="J1185" s="119">
        <v>0</v>
      </c>
      <c r="K1185" s="119">
        <v>0</v>
      </c>
      <c r="L1185" s="119">
        <v>0</v>
      </c>
      <c r="M1185" s="119">
        <v>0</v>
      </c>
      <c r="N1185" s="119">
        <v>0</v>
      </c>
      <c r="O1185" s="119" t="s">
        <v>55</v>
      </c>
      <c r="P1185" s="119" t="s">
        <v>55</v>
      </c>
      <c r="Q1185" s="119" t="s">
        <v>55</v>
      </c>
      <c r="R1185" s="119" t="s">
        <v>55</v>
      </c>
      <c r="S1185" s="119" t="s">
        <v>55</v>
      </c>
      <c r="T1185" s="119" t="s">
        <v>55</v>
      </c>
      <c r="U1185" s="119" t="s">
        <v>55</v>
      </c>
      <c r="V1185" s="119" t="s">
        <v>55</v>
      </c>
      <c r="W1185" s="119" t="s">
        <v>55</v>
      </c>
      <c r="X1185" s="119" t="s">
        <v>55</v>
      </c>
      <c r="Y1185" s="119" t="s">
        <v>55</v>
      </c>
      <c r="Z1185" s="119" t="s">
        <v>55</v>
      </c>
      <c r="AA1185" s="119" t="s">
        <v>56</v>
      </c>
      <c r="AB1185" s="119" t="s">
        <v>56</v>
      </c>
      <c r="AC1185" s="119" t="s">
        <v>56</v>
      </c>
      <c r="AD1185" s="119" t="s">
        <v>56</v>
      </c>
      <c r="AE1185" s="119" t="s">
        <v>56</v>
      </c>
      <c r="AF1185" s="119" t="s">
        <v>56</v>
      </c>
      <c r="AG1185" s="119" t="s">
        <v>56</v>
      </c>
      <c r="AH1185" s="119" t="s">
        <v>56</v>
      </c>
      <c r="AI1185" s="119" t="s">
        <v>56</v>
      </c>
      <c r="AJ1185" s="119" t="s">
        <v>56</v>
      </c>
      <c r="AK1185" s="119" t="s">
        <v>56</v>
      </c>
      <c r="AL1185" s="119" t="s">
        <v>56</v>
      </c>
      <c r="AM1185" s="119">
        <v>0</v>
      </c>
      <c r="AN1185" s="119">
        <v>0</v>
      </c>
      <c r="AO1185" s="119">
        <v>0</v>
      </c>
      <c r="AP1185" s="119">
        <v>0</v>
      </c>
      <c r="AQ1185" s="119">
        <v>0</v>
      </c>
      <c r="AR1185" s="119">
        <v>0</v>
      </c>
      <c r="AS1185" s="119">
        <v>0</v>
      </c>
      <c r="AT1185" s="119">
        <v>0</v>
      </c>
      <c r="AU1185" s="119">
        <v>0</v>
      </c>
      <c r="AV1185" s="119">
        <v>0</v>
      </c>
      <c r="AW1185" s="119">
        <v>0</v>
      </c>
      <c r="AX1185" s="119">
        <v>0</v>
      </c>
      <c r="AY1185" s="119">
        <v>0</v>
      </c>
      <c r="AZ1185" s="119">
        <v>0</v>
      </c>
      <c r="BA1185" s="119">
        <v>0</v>
      </c>
      <c r="BB1185" s="119">
        <v>0</v>
      </c>
      <c r="BC1185" s="119">
        <v>0</v>
      </c>
      <c r="BD1185" s="119">
        <v>0</v>
      </c>
      <c r="BE1185" s="119">
        <v>0</v>
      </c>
      <c r="BF1185" s="119">
        <v>0</v>
      </c>
      <c r="BG1185" s="119">
        <v>0</v>
      </c>
      <c r="BH1185" s="119" t="s">
        <v>55</v>
      </c>
      <c r="BI1185" s="119" t="s">
        <v>55</v>
      </c>
      <c r="BJ1185" s="119" t="s">
        <v>55</v>
      </c>
      <c r="BK1185" s="119" t="s">
        <v>55</v>
      </c>
      <c r="BL1185" s="119">
        <v>0</v>
      </c>
      <c r="BM1185" s="119" t="s">
        <v>545</v>
      </c>
    </row>
    <row r="1186" spans="1:65" s="119" customFormat="1" ht="11.4" x14ac:dyDescent="0.2">
      <c r="A1186" s="119" t="s">
        <v>72</v>
      </c>
      <c r="B1186" s="119">
        <v>0</v>
      </c>
      <c r="C1186" s="119">
        <v>0</v>
      </c>
      <c r="D1186" s="119">
        <v>0</v>
      </c>
      <c r="E1186" s="119">
        <v>0</v>
      </c>
      <c r="F1186" s="119">
        <v>0</v>
      </c>
      <c r="G1186" s="119">
        <v>0</v>
      </c>
      <c r="H1186" s="119">
        <v>0</v>
      </c>
      <c r="I1186" s="119">
        <v>0</v>
      </c>
      <c r="J1186" s="119">
        <v>0</v>
      </c>
      <c r="K1186" s="119">
        <v>0</v>
      </c>
      <c r="L1186" s="119">
        <v>0</v>
      </c>
      <c r="M1186" s="119">
        <v>0</v>
      </c>
      <c r="N1186" s="119">
        <v>0</v>
      </c>
      <c r="O1186" s="119" t="s">
        <v>55</v>
      </c>
      <c r="P1186" s="119" t="s">
        <v>55</v>
      </c>
      <c r="Q1186" s="119" t="s">
        <v>55</v>
      </c>
      <c r="R1186" s="119" t="s">
        <v>55</v>
      </c>
      <c r="S1186" s="119" t="s">
        <v>55</v>
      </c>
      <c r="T1186" s="119" t="s">
        <v>55</v>
      </c>
      <c r="U1186" s="119" t="s">
        <v>55</v>
      </c>
      <c r="V1186" s="119" t="s">
        <v>55</v>
      </c>
      <c r="W1186" s="119" t="s">
        <v>55</v>
      </c>
      <c r="X1186" s="119" t="s">
        <v>55</v>
      </c>
      <c r="Y1186" s="119" t="s">
        <v>55</v>
      </c>
      <c r="Z1186" s="119" t="s">
        <v>55</v>
      </c>
      <c r="AA1186" s="119" t="s">
        <v>56</v>
      </c>
      <c r="AB1186" s="119" t="s">
        <v>56</v>
      </c>
      <c r="AC1186" s="119" t="s">
        <v>56</v>
      </c>
      <c r="AD1186" s="119" t="s">
        <v>56</v>
      </c>
      <c r="AE1186" s="119" t="s">
        <v>56</v>
      </c>
      <c r="AF1186" s="119" t="s">
        <v>56</v>
      </c>
      <c r="AG1186" s="119" t="s">
        <v>56</v>
      </c>
      <c r="AH1186" s="119" t="s">
        <v>56</v>
      </c>
      <c r="AI1186" s="119" t="s">
        <v>56</v>
      </c>
      <c r="AJ1186" s="119" t="s">
        <v>56</v>
      </c>
      <c r="AK1186" s="119" t="s">
        <v>56</v>
      </c>
      <c r="AL1186" s="119" t="s">
        <v>56</v>
      </c>
      <c r="AM1186" s="119">
        <v>0</v>
      </c>
      <c r="AN1186" s="119">
        <v>0</v>
      </c>
      <c r="AO1186" s="119">
        <v>0</v>
      </c>
      <c r="AP1186" s="119">
        <v>0</v>
      </c>
      <c r="AQ1186" s="119">
        <v>0</v>
      </c>
      <c r="AR1186" s="119">
        <v>0</v>
      </c>
      <c r="AS1186" s="119">
        <v>0</v>
      </c>
      <c r="AT1186" s="119">
        <v>0</v>
      </c>
      <c r="AU1186" s="119">
        <v>0</v>
      </c>
      <c r="AV1186" s="119">
        <v>0</v>
      </c>
      <c r="AW1186" s="119">
        <v>0</v>
      </c>
      <c r="AX1186" s="119">
        <v>0</v>
      </c>
      <c r="AY1186" s="119">
        <v>0</v>
      </c>
      <c r="AZ1186" s="119">
        <v>0</v>
      </c>
      <c r="BA1186" s="119">
        <v>0</v>
      </c>
      <c r="BB1186" s="119">
        <v>0</v>
      </c>
      <c r="BC1186" s="119">
        <v>0</v>
      </c>
      <c r="BD1186" s="119">
        <v>0</v>
      </c>
      <c r="BE1186" s="119">
        <v>0</v>
      </c>
      <c r="BF1186" s="119">
        <v>0</v>
      </c>
      <c r="BG1186" s="119">
        <v>0</v>
      </c>
      <c r="BH1186" s="119" t="s">
        <v>55</v>
      </c>
      <c r="BI1186" s="119" t="s">
        <v>55</v>
      </c>
      <c r="BJ1186" s="119" t="s">
        <v>55</v>
      </c>
      <c r="BK1186" s="119" t="s">
        <v>55</v>
      </c>
      <c r="BL1186" s="119">
        <v>0</v>
      </c>
      <c r="BM1186" s="119" t="s">
        <v>544</v>
      </c>
    </row>
    <row r="1187" spans="1:65" s="119" customFormat="1" ht="11.4" x14ac:dyDescent="0.2">
      <c r="A1187" s="119" t="s">
        <v>72</v>
      </c>
      <c r="B1187" s="119">
        <v>0</v>
      </c>
      <c r="C1187" s="119">
        <v>0</v>
      </c>
      <c r="D1187" s="119">
        <v>0</v>
      </c>
      <c r="E1187" s="119">
        <v>0</v>
      </c>
      <c r="F1187" s="119">
        <v>0</v>
      </c>
      <c r="G1187" s="119">
        <v>0</v>
      </c>
      <c r="H1187" s="119">
        <v>0</v>
      </c>
      <c r="I1187" s="119">
        <v>0</v>
      </c>
      <c r="J1187" s="119">
        <v>0</v>
      </c>
      <c r="K1187" s="119">
        <v>0</v>
      </c>
      <c r="L1187" s="119">
        <v>0</v>
      </c>
      <c r="M1187" s="119">
        <v>0</v>
      </c>
      <c r="N1187" s="119">
        <v>0</v>
      </c>
      <c r="O1187" s="119" t="s">
        <v>55</v>
      </c>
      <c r="P1187" s="119" t="s">
        <v>55</v>
      </c>
      <c r="Q1187" s="119" t="s">
        <v>55</v>
      </c>
      <c r="R1187" s="119" t="s">
        <v>55</v>
      </c>
      <c r="S1187" s="119" t="s">
        <v>55</v>
      </c>
      <c r="T1187" s="119" t="s">
        <v>55</v>
      </c>
      <c r="U1187" s="119" t="s">
        <v>55</v>
      </c>
      <c r="V1187" s="119" t="s">
        <v>55</v>
      </c>
      <c r="W1187" s="119" t="s">
        <v>55</v>
      </c>
      <c r="X1187" s="119" t="s">
        <v>55</v>
      </c>
      <c r="Y1187" s="119" t="s">
        <v>55</v>
      </c>
      <c r="Z1187" s="119" t="s">
        <v>55</v>
      </c>
      <c r="AA1187" s="119" t="s">
        <v>56</v>
      </c>
      <c r="AB1187" s="119" t="s">
        <v>56</v>
      </c>
      <c r="AC1187" s="119" t="s">
        <v>56</v>
      </c>
      <c r="AD1187" s="119" t="s">
        <v>56</v>
      </c>
      <c r="AE1187" s="119" t="s">
        <v>56</v>
      </c>
      <c r="AF1187" s="119" t="s">
        <v>56</v>
      </c>
      <c r="AG1187" s="119" t="s">
        <v>56</v>
      </c>
      <c r="AH1187" s="119" t="s">
        <v>56</v>
      </c>
      <c r="AI1187" s="119" t="s">
        <v>56</v>
      </c>
      <c r="AJ1187" s="119" t="s">
        <v>56</v>
      </c>
      <c r="AK1187" s="119" t="s">
        <v>56</v>
      </c>
      <c r="AL1187" s="119" t="s">
        <v>56</v>
      </c>
      <c r="AM1187" s="119">
        <v>0</v>
      </c>
      <c r="AN1187" s="119">
        <v>0</v>
      </c>
      <c r="AO1187" s="119">
        <v>0</v>
      </c>
      <c r="AP1187" s="119">
        <v>0</v>
      </c>
      <c r="AQ1187" s="119">
        <v>0</v>
      </c>
      <c r="AR1187" s="119">
        <v>0</v>
      </c>
      <c r="AS1187" s="119">
        <v>0</v>
      </c>
      <c r="AT1187" s="119">
        <v>0</v>
      </c>
      <c r="AU1187" s="119">
        <v>0</v>
      </c>
      <c r="AV1187" s="119">
        <v>0</v>
      </c>
      <c r="AW1187" s="119">
        <v>0</v>
      </c>
      <c r="AX1187" s="119">
        <v>0</v>
      </c>
      <c r="AY1187" s="119">
        <v>0</v>
      </c>
      <c r="AZ1187" s="119">
        <v>0</v>
      </c>
      <c r="BA1187" s="119">
        <v>0</v>
      </c>
      <c r="BB1187" s="119">
        <v>0</v>
      </c>
      <c r="BC1187" s="119">
        <v>0</v>
      </c>
      <c r="BD1187" s="119">
        <v>0</v>
      </c>
      <c r="BE1187" s="119">
        <v>0</v>
      </c>
      <c r="BF1187" s="119">
        <v>0</v>
      </c>
      <c r="BG1187" s="119">
        <v>0</v>
      </c>
      <c r="BH1187" s="119" t="s">
        <v>55</v>
      </c>
      <c r="BI1187" s="119" t="s">
        <v>55</v>
      </c>
      <c r="BJ1187" s="119" t="s">
        <v>55</v>
      </c>
      <c r="BK1187" s="119" t="s">
        <v>55</v>
      </c>
      <c r="BL1187" s="119">
        <v>0</v>
      </c>
      <c r="BM1187" s="119" t="s">
        <v>545</v>
      </c>
    </row>
    <row r="1188" spans="1:65" s="119" customFormat="1" ht="11.4" x14ac:dyDescent="0.2">
      <c r="A1188" s="119" t="s">
        <v>73</v>
      </c>
      <c r="B1188" s="119">
        <v>0</v>
      </c>
      <c r="C1188" s="119">
        <v>0</v>
      </c>
      <c r="D1188" s="119">
        <v>0</v>
      </c>
      <c r="E1188" s="119">
        <v>0</v>
      </c>
      <c r="F1188" s="119">
        <v>0</v>
      </c>
      <c r="G1188" s="119">
        <v>0</v>
      </c>
      <c r="H1188" s="119">
        <v>0</v>
      </c>
      <c r="I1188" s="119">
        <v>0</v>
      </c>
      <c r="J1188" s="119">
        <v>0</v>
      </c>
      <c r="K1188" s="119">
        <v>0</v>
      </c>
      <c r="L1188" s="119">
        <v>0</v>
      </c>
      <c r="M1188" s="119">
        <v>0</v>
      </c>
      <c r="N1188" s="119">
        <v>0</v>
      </c>
      <c r="O1188" s="119" t="s">
        <v>55</v>
      </c>
      <c r="P1188" s="119" t="s">
        <v>55</v>
      </c>
      <c r="Q1188" s="119" t="s">
        <v>55</v>
      </c>
      <c r="R1188" s="119" t="s">
        <v>55</v>
      </c>
      <c r="S1188" s="119" t="s">
        <v>55</v>
      </c>
      <c r="T1188" s="119" t="s">
        <v>55</v>
      </c>
      <c r="U1188" s="119" t="s">
        <v>55</v>
      </c>
      <c r="V1188" s="119" t="s">
        <v>55</v>
      </c>
      <c r="W1188" s="119" t="s">
        <v>55</v>
      </c>
      <c r="X1188" s="119" t="s">
        <v>55</v>
      </c>
      <c r="Y1188" s="119" t="s">
        <v>55</v>
      </c>
      <c r="Z1188" s="119" t="s">
        <v>55</v>
      </c>
      <c r="AA1188" s="119" t="s">
        <v>56</v>
      </c>
      <c r="AB1188" s="119" t="s">
        <v>56</v>
      </c>
      <c r="AC1188" s="119" t="s">
        <v>56</v>
      </c>
      <c r="AD1188" s="119" t="s">
        <v>56</v>
      </c>
      <c r="AE1188" s="119" t="s">
        <v>56</v>
      </c>
      <c r="AF1188" s="119" t="s">
        <v>56</v>
      </c>
      <c r="AG1188" s="119" t="s">
        <v>56</v>
      </c>
      <c r="AH1188" s="119" t="s">
        <v>56</v>
      </c>
      <c r="AI1188" s="119" t="s">
        <v>56</v>
      </c>
      <c r="AJ1188" s="119" t="s">
        <v>56</v>
      </c>
      <c r="AK1188" s="119" t="s">
        <v>56</v>
      </c>
      <c r="AL1188" s="119" t="s">
        <v>56</v>
      </c>
      <c r="AM1188" s="119">
        <v>0</v>
      </c>
      <c r="AN1188" s="119">
        <v>0</v>
      </c>
      <c r="AO1188" s="119">
        <v>0</v>
      </c>
      <c r="AP1188" s="119">
        <v>0</v>
      </c>
      <c r="AQ1188" s="119">
        <v>0</v>
      </c>
      <c r="AR1188" s="119">
        <v>0</v>
      </c>
      <c r="AS1188" s="119">
        <v>0</v>
      </c>
      <c r="AT1188" s="119">
        <v>0</v>
      </c>
      <c r="AU1188" s="119">
        <v>0</v>
      </c>
      <c r="AV1188" s="119">
        <v>0</v>
      </c>
      <c r="AW1188" s="119">
        <v>0</v>
      </c>
      <c r="AX1188" s="119">
        <v>0</v>
      </c>
      <c r="AY1188" s="119">
        <v>0</v>
      </c>
      <c r="AZ1188" s="119">
        <v>0</v>
      </c>
      <c r="BA1188" s="119">
        <v>0</v>
      </c>
      <c r="BB1188" s="119">
        <v>0</v>
      </c>
      <c r="BC1188" s="119">
        <v>0</v>
      </c>
      <c r="BD1188" s="119">
        <v>0</v>
      </c>
      <c r="BE1188" s="119">
        <v>0</v>
      </c>
      <c r="BF1188" s="119">
        <v>0</v>
      </c>
      <c r="BG1188" s="119">
        <v>0</v>
      </c>
      <c r="BH1188" s="119" t="s">
        <v>55</v>
      </c>
      <c r="BI1188" s="119" t="s">
        <v>55</v>
      </c>
      <c r="BJ1188" s="119" t="s">
        <v>55</v>
      </c>
      <c r="BK1188" s="119" t="s">
        <v>55</v>
      </c>
      <c r="BL1188" s="119">
        <v>0</v>
      </c>
      <c r="BM1188" s="119" t="s">
        <v>544</v>
      </c>
    </row>
    <row r="1189" spans="1:65" s="119" customFormat="1" ht="11.4" x14ac:dyDescent="0.2">
      <c r="A1189" s="119" t="s">
        <v>73</v>
      </c>
      <c r="B1189" s="119">
        <v>0</v>
      </c>
      <c r="C1189" s="119">
        <v>0</v>
      </c>
      <c r="D1189" s="119">
        <v>0</v>
      </c>
      <c r="E1189" s="119">
        <v>0</v>
      </c>
      <c r="F1189" s="119">
        <v>0</v>
      </c>
      <c r="G1189" s="119">
        <v>0</v>
      </c>
      <c r="H1189" s="119">
        <v>0</v>
      </c>
      <c r="I1189" s="119">
        <v>0</v>
      </c>
      <c r="J1189" s="119">
        <v>0</v>
      </c>
      <c r="K1189" s="119">
        <v>0</v>
      </c>
      <c r="L1189" s="119">
        <v>0</v>
      </c>
      <c r="M1189" s="119">
        <v>0</v>
      </c>
      <c r="N1189" s="119">
        <v>0</v>
      </c>
      <c r="O1189" s="119" t="s">
        <v>55</v>
      </c>
      <c r="P1189" s="119" t="s">
        <v>55</v>
      </c>
      <c r="Q1189" s="119" t="s">
        <v>55</v>
      </c>
      <c r="R1189" s="119" t="s">
        <v>55</v>
      </c>
      <c r="S1189" s="119" t="s">
        <v>55</v>
      </c>
      <c r="T1189" s="119" t="s">
        <v>55</v>
      </c>
      <c r="U1189" s="119" t="s">
        <v>55</v>
      </c>
      <c r="V1189" s="119" t="s">
        <v>55</v>
      </c>
      <c r="W1189" s="119" t="s">
        <v>55</v>
      </c>
      <c r="X1189" s="119" t="s">
        <v>55</v>
      </c>
      <c r="Y1189" s="119" t="s">
        <v>55</v>
      </c>
      <c r="Z1189" s="119" t="s">
        <v>55</v>
      </c>
      <c r="AA1189" s="119" t="s">
        <v>56</v>
      </c>
      <c r="AB1189" s="119" t="s">
        <v>56</v>
      </c>
      <c r="AC1189" s="119" t="s">
        <v>56</v>
      </c>
      <c r="AD1189" s="119" t="s">
        <v>56</v>
      </c>
      <c r="AE1189" s="119" t="s">
        <v>56</v>
      </c>
      <c r="AF1189" s="119" t="s">
        <v>56</v>
      </c>
      <c r="AG1189" s="119" t="s">
        <v>56</v>
      </c>
      <c r="AH1189" s="119" t="s">
        <v>56</v>
      </c>
      <c r="AI1189" s="119" t="s">
        <v>56</v>
      </c>
      <c r="AJ1189" s="119" t="s">
        <v>56</v>
      </c>
      <c r="AK1189" s="119" t="s">
        <v>56</v>
      </c>
      <c r="AL1189" s="119" t="s">
        <v>56</v>
      </c>
      <c r="AM1189" s="119">
        <v>0</v>
      </c>
      <c r="AN1189" s="119">
        <v>0</v>
      </c>
      <c r="AO1189" s="119">
        <v>0</v>
      </c>
      <c r="AP1189" s="119">
        <v>0</v>
      </c>
      <c r="AQ1189" s="119">
        <v>0</v>
      </c>
      <c r="AR1189" s="119">
        <v>0</v>
      </c>
      <c r="AS1189" s="119">
        <v>0</v>
      </c>
      <c r="AT1189" s="119">
        <v>0</v>
      </c>
      <c r="AU1189" s="119">
        <v>0</v>
      </c>
      <c r="AV1189" s="119">
        <v>0</v>
      </c>
      <c r="AW1189" s="119">
        <v>0</v>
      </c>
      <c r="AX1189" s="119">
        <v>0</v>
      </c>
      <c r="AY1189" s="119">
        <v>0</v>
      </c>
      <c r="AZ1189" s="119">
        <v>0</v>
      </c>
      <c r="BA1189" s="119">
        <v>0</v>
      </c>
      <c r="BB1189" s="119">
        <v>0</v>
      </c>
      <c r="BC1189" s="119">
        <v>0</v>
      </c>
      <c r="BD1189" s="119">
        <v>0</v>
      </c>
      <c r="BE1189" s="119">
        <v>0</v>
      </c>
      <c r="BF1189" s="119">
        <v>0</v>
      </c>
      <c r="BG1189" s="119">
        <v>0</v>
      </c>
      <c r="BH1189" s="119" t="s">
        <v>55</v>
      </c>
      <c r="BI1189" s="119" t="s">
        <v>55</v>
      </c>
      <c r="BJ1189" s="119" t="s">
        <v>55</v>
      </c>
      <c r="BK1189" s="119" t="s">
        <v>55</v>
      </c>
      <c r="BL1189" s="119">
        <v>0</v>
      </c>
      <c r="BM1189" s="119" t="s">
        <v>545</v>
      </c>
    </row>
    <row r="1190" spans="1:65" s="119" customFormat="1" ht="11.4" x14ac:dyDescent="0.2">
      <c r="A1190" s="119" t="s">
        <v>74</v>
      </c>
      <c r="B1190" s="119">
        <v>0</v>
      </c>
      <c r="C1190" s="119">
        <v>0</v>
      </c>
      <c r="D1190" s="119">
        <v>0</v>
      </c>
      <c r="E1190" s="119">
        <v>0</v>
      </c>
      <c r="F1190" s="119">
        <v>0</v>
      </c>
      <c r="G1190" s="119">
        <v>0</v>
      </c>
      <c r="H1190" s="119">
        <v>0</v>
      </c>
      <c r="I1190" s="119">
        <v>0</v>
      </c>
      <c r="J1190" s="119">
        <v>0</v>
      </c>
      <c r="K1190" s="119">
        <v>0</v>
      </c>
      <c r="L1190" s="119">
        <v>0</v>
      </c>
      <c r="M1190" s="119">
        <v>0</v>
      </c>
      <c r="N1190" s="119">
        <v>0</v>
      </c>
      <c r="O1190" s="119" t="s">
        <v>55</v>
      </c>
      <c r="P1190" s="119" t="s">
        <v>55</v>
      </c>
      <c r="Q1190" s="119" t="s">
        <v>55</v>
      </c>
      <c r="R1190" s="119" t="s">
        <v>55</v>
      </c>
      <c r="S1190" s="119" t="s">
        <v>55</v>
      </c>
      <c r="T1190" s="119" t="s">
        <v>55</v>
      </c>
      <c r="U1190" s="119" t="s">
        <v>55</v>
      </c>
      <c r="V1190" s="119" t="s">
        <v>55</v>
      </c>
      <c r="W1190" s="119" t="s">
        <v>55</v>
      </c>
      <c r="X1190" s="119" t="s">
        <v>55</v>
      </c>
      <c r="Y1190" s="119" t="s">
        <v>55</v>
      </c>
      <c r="Z1190" s="119" t="s">
        <v>55</v>
      </c>
      <c r="AA1190" s="119" t="s">
        <v>56</v>
      </c>
      <c r="AB1190" s="119" t="s">
        <v>56</v>
      </c>
      <c r="AC1190" s="119" t="s">
        <v>56</v>
      </c>
      <c r="AD1190" s="119" t="s">
        <v>56</v>
      </c>
      <c r="AE1190" s="119" t="s">
        <v>56</v>
      </c>
      <c r="AF1190" s="119" t="s">
        <v>56</v>
      </c>
      <c r="AG1190" s="119" t="s">
        <v>56</v>
      </c>
      <c r="AH1190" s="119" t="s">
        <v>56</v>
      </c>
      <c r="AI1190" s="119" t="s">
        <v>56</v>
      </c>
      <c r="AJ1190" s="119" t="s">
        <v>56</v>
      </c>
      <c r="AK1190" s="119" t="s">
        <v>56</v>
      </c>
      <c r="AL1190" s="119" t="s">
        <v>56</v>
      </c>
      <c r="AM1190" s="119">
        <v>0</v>
      </c>
      <c r="AN1190" s="119">
        <v>0</v>
      </c>
      <c r="AO1190" s="119">
        <v>0</v>
      </c>
      <c r="AP1190" s="119">
        <v>0</v>
      </c>
      <c r="AQ1190" s="119">
        <v>0</v>
      </c>
      <c r="AR1190" s="119">
        <v>0</v>
      </c>
      <c r="AS1190" s="119">
        <v>0</v>
      </c>
      <c r="AT1190" s="119">
        <v>0</v>
      </c>
      <c r="AU1190" s="119">
        <v>0</v>
      </c>
      <c r="AV1190" s="119">
        <v>0</v>
      </c>
      <c r="AW1190" s="119">
        <v>0</v>
      </c>
      <c r="AX1190" s="119">
        <v>0</v>
      </c>
      <c r="AY1190" s="119">
        <v>0</v>
      </c>
      <c r="AZ1190" s="119">
        <v>0</v>
      </c>
      <c r="BA1190" s="119">
        <v>0</v>
      </c>
      <c r="BB1190" s="119">
        <v>0</v>
      </c>
      <c r="BC1190" s="119">
        <v>0</v>
      </c>
      <c r="BD1190" s="119">
        <v>0</v>
      </c>
      <c r="BE1190" s="119">
        <v>0</v>
      </c>
      <c r="BF1190" s="119">
        <v>0</v>
      </c>
      <c r="BG1190" s="119">
        <v>0</v>
      </c>
      <c r="BH1190" s="119" t="s">
        <v>55</v>
      </c>
      <c r="BI1190" s="119" t="s">
        <v>55</v>
      </c>
      <c r="BJ1190" s="119" t="s">
        <v>55</v>
      </c>
      <c r="BK1190" s="119" t="s">
        <v>55</v>
      </c>
      <c r="BL1190" s="119">
        <v>0</v>
      </c>
      <c r="BM1190" s="119" t="s">
        <v>544</v>
      </c>
    </row>
    <row r="1191" spans="1:65" s="119" customFormat="1" ht="11.4" x14ac:dyDescent="0.2">
      <c r="A1191" s="119" t="s">
        <v>74</v>
      </c>
      <c r="B1191" s="119">
        <v>0</v>
      </c>
      <c r="C1191" s="119">
        <v>0</v>
      </c>
      <c r="D1191" s="119">
        <v>0</v>
      </c>
      <c r="E1191" s="119">
        <v>0</v>
      </c>
      <c r="F1191" s="119">
        <v>0</v>
      </c>
      <c r="G1191" s="119">
        <v>0</v>
      </c>
      <c r="H1191" s="119">
        <v>0</v>
      </c>
      <c r="I1191" s="119">
        <v>0</v>
      </c>
      <c r="J1191" s="119">
        <v>0</v>
      </c>
      <c r="K1191" s="119">
        <v>0</v>
      </c>
      <c r="L1191" s="119">
        <v>0</v>
      </c>
      <c r="M1191" s="119">
        <v>0</v>
      </c>
      <c r="N1191" s="119">
        <v>0</v>
      </c>
      <c r="O1191" s="119" t="s">
        <v>55</v>
      </c>
      <c r="P1191" s="119" t="s">
        <v>55</v>
      </c>
      <c r="Q1191" s="119" t="s">
        <v>55</v>
      </c>
      <c r="R1191" s="119" t="s">
        <v>55</v>
      </c>
      <c r="S1191" s="119" t="s">
        <v>55</v>
      </c>
      <c r="T1191" s="119" t="s">
        <v>55</v>
      </c>
      <c r="U1191" s="119" t="s">
        <v>55</v>
      </c>
      <c r="V1191" s="119" t="s">
        <v>55</v>
      </c>
      <c r="W1191" s="119" t="s">
        <v>55</v>
      </c>
      <c r="X1191" s="119" t="s">
        <v>55</v>
      </c>
      <c r="Y1191" s="119" t="s">
        <v>55</v>
      </c>
      <c r="Z1191" s="119" t="s">
        <v>55</v>
      </c>
      <c r="AA1191" s="119" t="s">
        <v>56</v>
      </c>
      <c r="AB1191" s="119" t="s">
        <v>56</v>
      </c>
      <c r="AC1191" s="119" t="s">
        <v>56</v>
      </c>
      <c r="AD1191" s="119" t="s">
        <v>56</v>
      </c>
      <c r="AE1191" s="119" t="s">
        <v>56</v>
      </c>
      <c r="AF1191" s="119" t="s">
        <v>56</v>
      </c>
      <c r="AG1191" s="119" t="s">
        <v>56</v>
      </c>
      <c r="AH1191" s="119" t="s">
        <v>56</v>
      </c>
      <c r="AI1191" s="119" t="s">
        <v>56</v>
      </c>
      <c r="AJ1191" s="119" t="s">
        <v>56</v>
      </c>
      <c r="AK1191" s="119" t="s">
        <v>56</v>
      </c>
      <c r="AL1191" s="119" t="s">
        <v>56</v>
      </c>
      <c r="AM1191" s="119">
        <v>0</v>
      </c>
      <c r="AN1191" s="119">
        <v>0</v>
      </c>
      <c r="AO1191" s="119">
        <v>0</v>
      </c>
      <c r="AP1191" s="119">
        <v>0</v>
      </c>
      <c r="AQ1191" s="119">
        <v>0</v>
      </c>
      <c r="AR1191" s="119">
        <v>0</v>
      </c>
      <c r="AS1191" s="119">
        <v>0</v>
      </c>
      <c r="AT1191" s="119">
        <v>0</v>
      </c>
      <c r="AU1191" s="119">
        <v>0</v>
      </c>
      <c r="AV1191" s="119">
        <v>0</v>
      </c>
      <c r="AW1191" s="119">
        <v>0</v>
      </c>
      <c r="AX1191" s="119">
        <v>0</v>
      </c>
      <c r="AY1191" s="119">
        <v>0</v>
      </c>
      <c r="AZ1191" s="119">
        <v>0</v>
      </c>
      <c r="BA1191" s="119">
        <v>0</v>
      </c>
      <c r="BB1191" s="119">
        <v>0</v>
      </c>
      <c r="BC1191" s="119">
        <v>0</v>
      </c>
      <c r="BD1191" s="119">
        <v>0</v>
      </c>
      <c r="BE1191" s="119">
        <v>0</v>
      </c>
      <c r="BF1191" s="119">
        <v>0</v>
      </c>
      <c r="BG1191" s="119">
        <v>0</v>
      </c>
      <c r="BH1191" s="119" t="s">
        <v>55</v>
      </c>
      <c r="BI1191" s="119" t="s">
        <v>55</v>
      </c>
      <c r="BJ1191" s="119" t="s">
        <v>55</v>
      </c>
      <c r="BK1191" s="119" t="s">
        <v>55</v>
      </c>
      <c r="BL1191" s="119">
        <v>0</v>
      </c>
      <c r="BM1191" s="119" t="s">
        <v>545</v>
      </c>
    </row>
    <row r="1192" spans="1:65" s="119" customFormat="1" ht="11.4" x14ac:dyDescent="0.2">
      <c r="A1192" s="119" t="s">
        <v>75</v>
      </c>
      <c r="B1192" s="119">
        <v>0</v>
      </c>
      <c r="C1192" s="119">
        <v>0</v>
      </c>
      <c r="D1192" s="119">
        <v>0</v>
      </c>
      <c r="E1192" s="119">
        <v>0</v>
      </c>
      <c r="F1192" s="119">
        <v>0</v>
      </c>
      <c r="G1192" s="119">
        <v>0</v>
      </c>
      <c r="H1192" s="119">
        <v>0</v>
      </c>
      <c r="I1192" s="119">
        <v>0</v>
      </c>
      <c r="J1192" s="119">
        <v>0</v>
      </c>
      <c r="K1192" s="119">
        <v>0</v>
      </c>
      <c r="L1192" s="119">
        <v>0</v>
      </c>
      <c r="M1192" s="119">
        <v>0</v>
      </c>
      <c r="N1192" s="119">
        <v>0</v>
      </c>
      <c r="O1192" s="119" t="s">
        <v>55</v>
      </c>
      <c r="P1192" s="119" t="s">
        <v>55</v>
      </c>
      <c r="Q1192" s="119" t="s">
        <v>55</v>
      </c>
      <c r="R1192" s="119" t="s">
        <v>55</v>
      </c>
      <c r="S1192" s="119" t="s">
        <v>55</v>
      </c>
      <c r="T1192" s="119" t="s">
        <v>55</v>
      </c>
      <c r="U1192" s="119" t="s">
        <v>55</v>
      </c>
      <c r="V1192" s="119" t="s">
        <v>55</v>
      </c>
      <c r="W1192" s="119" t="s">
        <v>55</v>
      </c>
      <c r="X1192" s="119" t="s">
        <v>55</v>
      </c>
      <c r="Y1192" s="119" t="s">
        <v>55</v>
      </c>
      <c r="Z1192" s="119" t="s">
        <v>55</v>
      </c>
      <c r="AA1192" s="119" t="s">
        <v>56</v>
      </c>
      <c r="AB1192" s="119" t="s">
        <v>56</v>
      </c>
      <c r="AC1192" s="119" t="s">
        <v>56</v>
      </c>
      <c r="AD1192" s="119" t="s">
        <v>56</v>
      </c>
      <c r="AE1192" s="119" t="s">
        <v>56</v>
      </c>
      <c r="AF1192" s="119" t="s">
        <v>56</v>
      </c>
      <c r="AG1192" s="119" t="s">
        <v>56</v>
      </c>
      <c r="AH1192" s="119" t="s">
        <v>56</v>
      </c>
      <c r="AI1192" s="119" t="s">
        <v>56</v>
      </c>
      <c r="AJ1192" s="119" t="s">
        <v>56</v>
      </c>
      <c r="AK1192" s="119" t="s">
        <v>56</v>
      </c>
      <c r="AL1192" s="119" t="s">
        <v>56</v>
      </c>
      <c r="AM1192" s="119">
        <v>0</v>
      </c>
      <c r="AN1192" s="119">
        <v>0</v>
      </c>
      <c r="AO1192" s="119">
        <v>0</v>
      </c>
      <c r="AP1192" s="119">
        <v>0</v>
      </c>
      <c r="AQ1192" s="119">
        <v>0</v>
      </c>
      <c r="AR1192" s="119">
        <v>0</v>
      </c>
      <c r="AS1192" s="119">
        <v>0</v>
      </c>
      <c r="AT1192" s="119">
        <v>0</v>
      </c>
      <c r="AU1192" s="119">
        <v>0</v>
      </c>
      <c r="AV1192" s="119">
        <v>0</v>
      </c>
      <c r="AW1192" s="119">
        <v>0</v>
      </c>
      <c r="AX1192" s="119">
        <v>0</v>
      </c>
      <c r="AY1192" s="119">
        <v>0</v>
      </c>
      <c r="AZ1192" s="119">
        <v>0</v>
      </c>
      <c r="BA1192" s="119">
        <v>0</v>
      </c>
      <c r="BB1192" s="119">
        <v>0</v>
      </c>
      <c r="BC1192" s="119">
        <v>0</v>
      </c>
      <c r="BD1192" s="119">
        <v>0</v>
      </c>
      <c r="BE1192" s="119">
        <v>0</v>
      </c>
      <c r="BF1192" s="119">
        <v>0</v>
      </c>
      <c r="BG1192" s="119">
        <v>0</v>
      </c>
      <c r="BH1192" s="119" t="s">
        <v>55</v>
      </c>
      <c r="BI1192" s="119" t="s">
        <v>55</v>
      </c>
      <c r="BJ1192" s="119" t="s">
        <v>55</v>
      </c>
      <c r="BK1192" s="119" t="s">
        <v>55</v>
      </c>
      <c r="BL1192" s="119">
        <v>0</v>
      </c>
      <c r="BM1192" s="119" t="s">
        <v>544</v>
      </c>
    </row>
    <row r="1193" spans="1:65" s="119" customFormat="1" ht="11.4" x14ac:dyDescent="0.2">
      <c r="A1193" s="119" t="s">
        <v>75</v>
      </c>
      <c r="B1193" s="119">
        <v>0</v>
      </c>
      <c r="C1193" s="119">
        <v>0</v>
      </c>
      <c r="D1193" s="119">
        <v>0</v>
      </c>
      <c r="E1193" s="119">
        <v>0</v>
      </c>
      <c r="F1193" s="119">
        <v>0</v>
      </c>
      <c r="G1193" s="119">
        <v>0</v>
      </c>
      <c r="H1193" s="119">
        <v>0</v>
      </c>
      <c r="I1193" s="119">
        <v>0</v>
      </c>
      <c r="J1193" s="119">
        <v>0</v>
      </c>
      <c r="K1193" s="119">
        <v>0</v>
      </c>
      <c r="L1193" s="119">
        <v>0</v>
      </c>
      <c r="M1193" s="119">
        <v>0</v>
      </c>
      <c r="N1193" s="119">
        <v>0</v>
      </c>
      <c r="O1193" s="119" t="s">
        <v>55</v>
      </c>
      <c r="P1193" s="119" t="s">
        <v>55</v>
      </c>
      <c r="Q1193" s="119" t="s">
        <v>55</v>
      </c>
      <c r="R1193" s="119" t="s">
        <v>55</v>
      </c>
      <c r="S1193" s="119" t="s">
        <v>55</v>
      </c>
      <c r="T1193" s="119" t="s">
        <v>55</v>
      </c>
      <c r="U1193" s="119" t="s">
        <v>55</v>
      </c>
      <c r="V1193" s="119" t="s">
        <v>55</v>
      </c>
      <c r="W1193" s="119" t="s">
        <v>55</v>
      </c>
      <c r="X1193" s="119" t="s">
        <v>55</v>
      </c>
      <c r="Y1193" s="119" t="s">
        <v>55</v>
      </c>
      <c r="Z1193" s="119" t="s">
        <v>55</v>
      </c>
      <c r="AA1193" s="119" t="s">
        <v>56</v>
      </c>
      <c r="AB1193" s="119" t="s">
        <v>56</v>
      </c>
      <c r="AC1193" s="119" t="s">
        <v>56</v>
      </c>
      <c r="AD1193" s="119" t="s">
        <v>56</v>
      </c>
      <c r="AE1193" s="119" t="s">
        <v>56</v>
      </c>
      <c r="AF1193" s="119" t="s">
        <v>56</v>
      </c>
      <c r="AG1193" s="119" t="s">
        <v>56</v>
      </c>
      <c r="AH1193" s="119" t="s">
        <v>56</v>
      </c>
      <c r="AI1193" s="119" t="s">
        <v>56</v>
      </c>
      <c r="AJ1193" s="119" t="s">
        <v>56</v>
      </c>
      <c r="AK1193" s="119" t="s">
        <v>56</v>
      </c>
      <c r="AL1193" s="119" t="s">
        <v>56</v>
      </c>
      <c r="AM1193" s="119">
        <v>0</v>
      </c>
      <c r="AN1193" s="119">
        <v>0</v>
      </c>
      <c r="AO1193" s="119">
        <v>0</v>
      </c>
      <c r="AP1193" s="119">
        <v>0</v>
      </c>
      <c r="AQ1193" s="119">
        <v>0</v>
      </c>
      <c r="AR1193" s="119">
        <v>0</v>
      </c>
      <c r="AS1193" s="119">
        <v>0</v>
      </c>
      <c r="AT1193" s="119">
        <v>0</v>
      </c>
      <c r="AU1193" s="119">
        <v>0</v>
      </c>
      <c r="AV1193" s="119">
        <v>0</v>
      </c>
      <c r="AW1193" s="119">
        <v>0</v>
      </c>
      <c r="AX1193" s="119">
        <v>0</v>
      </c>
      <c r="AY1193" s="119">
        <v>0</v>
      </c>
      <c r="AZ1193" s="119">
        <v>0</v>
      </c>
      <c r="BA1193" s="119">
        <v>0</v>
      </c>
      <c r="BB1193" s="119">
        <v>0</v>
      </c>
      <c r="BC1193" s="119">
        <v>0</v>
      </c>
      <c r="BD1193" s="119">
        <v>0</v>
      </c>
      <c r="BE1193" s="119">
        <v>0</v>
      </c>
      <c r="BF1193" s="119">
        <v>0</v>
      </c>
      <c r="BG1193" s="119">
        <v>0</v>
      </c>
      <c r="BH1193" s="119" t="s">
        <v>55</v>
      </c>
      <c r="BI1193" s="119" t="s">
        <v>55</v>
      </c>
      <c r="BJ1193" s="119" t="s">
        <v>55</v>
      </c>
      <c r="BK1193" s="119" t="s">
        <v>55</v>
      </c>
      <c r="BL1193" s="119">
        <v>0</v>
      </c>
      <c r="BM1193" s="119" t="s">
        <v>545</v>
      </c>
    </row>
    <row r="1194" spans="1:65" s="119" customFormat="1" ht="11.4" x14ac:dyDescent="0.2">
      <c r="A1194" s="119" t="s">
        <v>76</v>
      </c>
      <c r="B1194" s="119">
        <v>0</v>
      </c>
      <c r="C1194" s="119">
        <v>0</v>
      </c>
      <c r="D1194" s="119">
        <v>0</v>
      </c>
      <c r="E1194" s="119">
        <v>0</v>
      </c>
      <c r="F1194" s="119">
        <v>0</v>
      </c>
      <c r="G1194" s="119">
        <v>0</v>
      </c>
      <c r="H1194" s="119">
        <v>0</v>
      </c>
      <c r="I1194" s="119">
        <v>0</v>
      </c>
      <c r="J1194" s="119">
        <v>0</v>
      </c>
      <c r="K1194" s="119">
        <v>0</v>
      </c>
      <c r="L1194" s="119">
        <v>0</v>
      </c>
      <c r="M1194" s="119">
        <v>0</v>
      </c>
      <c r="N1194" s="119">
        <v>0</v>
      </c>
      <c r="O1194" s="119" t="s">
        <v>55</v>
      </c>
      <c r="P1194" s="119" t="s">
        <v>55</v>
      </c>
      <c r="Q1194" s="119" t="s">
        <v>55</v>
      </c>
      <c r="R1194" s="119" t="s">
        <v>55</v>
      </c>
      <c r="S1194" s="119" t="s">
        <v>55</v>
      </c>
      <c r="T1194" s="119" t="s">
        <v>55</v>
      </c>
      <c r="U1194" s="119" t="s">
        <v>55</v>
      </c>
      <c r="V1194" s="119" t="s">
        <v>55</v>
      </c>
      <c r="W1194" s="119" t="s">
        <v>55</v>
      </c>
      <c r="X1194" s="119" t="s">
        <v>55</v>
      </c>
      <c r="Y1194" s="119" t="s">
        <v>55</v>
      </c>
      <c r="Z1194" s="119" t="s">
        <v>55</v>
      </c>
      <c r="AA1194" s="119" t="s">
        <v>56</v>
      </c>
      <c r="AB1194" s="119" t="s">
        <v>56</v>
      </c>
      <c r="AC1194" s="119" t="s">
        <v>56</v>
      </c>
      <c r="AD1194" s="119" t="s">
        <v>56</v>
      </c>
      <c r="AE1194" s="119" t="s">
        <v>56</v>
      </c>
      <c r="AF1194" s="119" t="s">
        <v>56</v>
      </c>
      <c r="AG1194" s="119" t="s">
        <v>56</v>
      </c>
      <c r="AH1194" s="119" t="s">
        <v>56</v>
      </c>
      <c r="AI1194" s="119" t="s">
        <v>56</v>
      </c>
      <c r="AJ1194" s="119" t="s">
        <v>56</v>
      </c>
      <c r="AK1194" s="119" t="s">
        <v>56</v>
      </c>
      <c r="AL1194" s="119" t="s">
        <v>56</v>
      </c>
      <c r="AM1194" s="119">
        <v>0</v>
      </c>
      <c r="AN1194" s="119">
        <v>0</v>
      </c>
      <c r="AO1194" s="119">
        <v>0</v>
      </c>
      <c r="AP1194" s="119">
        <v>0</v>
      </c>
      <c r="AQ1194" s="119">
        <v>0</v>
      </c>
      <c r="AR1194" s="119">
        <v>0</v>
      </c>
      <c r="AS1194" s="119">
        <v>0</v>
      </c>
      <c r="AT1194" s="119">
        <v>0</v>
      </c>
      <c r="AU1194" s="119">
        <v>0</v>
      </c>
      <c r="AV1194" s="119">
        <v>0</v>
      </c>
      <c r="AW1194" s="119">
        <v>0</v>
      </c>
      <c r="AX1194" s="119">
        <v>0</v>
      </c>
      <c r="AY1194" s="119">
        <v>0</v>
      </c>
      <c r="AZ1194" s="119">
        <v>0</v>
      </c>
      <c r="BA1194" s="119">
        <v>0</v>
      </c>
      <c r="BB1194" s="119">
        <v>0</v>
      </c>
      <c r="BC1194" s="119">
        <v>0</v>
      </c>
      <c r="BD1194" s="119">
        <v>0</v>
      </c>
      <c r="BE1194" s="119">
        <v>0</v>
      </c>
      <c r="BF1194" s="119">
        <v>0</v>
      </c>
      <c r="BG1194" s="119">
        <v>0</v>
      </c>
      <c r="BH1194" s="119" t="s">
        <v>55</v>
      </c>
      <c r="BI1194" s="119" t="s">
        <v>55</v>
      </c>
      <c r="BJ1194" s="119" t="s">
        <v>55</v>
      </c>
      <c r="BK1194" s="119" t="s">
        <v>55</v>
      </c>
      <c r="BL1194" s="119">
        <v>0</v>
      </c>
      <c r="BM1194" s="119" t="s">
        <v>544</v>
      </c>
    </row>
    <row r="1195" spans="1:65" s="119" customFormat="1" ht="11.4" x14ac:dyDescent="0.2">
      <c r="A1195" s="119" t="s">
        <v>76</v>
      </c>
      <c r="B1195" s="119">
        <v>0</v>
      </c>
      <c r="C1195" s="119">
        <v>0</v>
      </c>
      <c r="D1195" s="119">
        <v>0</v>
      </c>
      <c r="E1195" s="119">
        <v>0</v>
      </c>
      <c r="F1195" s="119">
        <v>0</v>
      </c>
      <c r="G1195" s="119">
        <v>0</v>
      </c>
      <c r="H1195" s="119">
        <v>0</v>
      </c>
      <c r="I1195" s="119">
        <v>0</v>
      </c>
      <c r="J1195" s="119">
        <v>0</v>
      </c>
      <c r="K1195" s="119">
        <v>0</v>
      </c>
      <c r="L1195" s="119">
        <v>0</v>
      </c>
      <c r="M1195" s="119">
        <v>0</v>
      </c>
      <c r="N1195" s="119">
        <v>0</v>
      </c>
      <c r="O1195" s="119" t="s">
        <v>55</v>
      </c>
      <c r="P1195" s="119" t="s">
        <v>55</v>
      </c>
      <c r="Q1195" s="119" t="s">
        <v>55</v>
      </c>
      <c r="R1195" s="119" t="s">
        <v>55</v>
      </c>
      <c r="S1195" s="119" t="s">
        <v>55</v>
      </c>
      <c r="T1195" s="119" t="s">
        <v>55</v>
      </c>
      <c r="U1195" s="119" t="s">
        <v>55</v>
      </c>
      <c r="V1195" s="119" t="s">
        <v>55</v>
      </c>
      <c r="W1195" s="119" t="s">
        <v>55</v>
      </c>
      <c r="X1195" s="119" t="s">
        <v>55</v>
      </c>
      <c r="Y1195" s="119" t="s">
        <v>55</v>
      </c>
      <c r="Z1195" s="119" t="s">
        <v>55</v>
      </c>
      <c r="AA1195" s="119" t="s">
        <v>56</v>
      </c>
      <c r="AB1195" s="119" t="s">
        <v>56</v>
      </c>
      <c r="AC1195" s="119" t="s">
        <v>56</v>
      </c>
      <c r="AD1195" s="119" t="s">
        <v>56</v>
      </c>
      <c r="AE1195" s="119" t="s">
        <v>56</v>
      </c>
      <c r="AF1195" s="119" t="s">
        <v>56</v>
      </c>
      <c r="AG1195" s="119" t="s">
        <v>56</v>
      </c>
      <c r="AH1195" s="119" t="s">
        <v>56</v>
      </c>
      <c r="AI1195" s="119" t="s">
        <v>56</v>
      </c>
      <c r="AJ1195" s="119" t="s">
        <v>56</v>
      </c>
      <c r="AK1195" s="119" t="s">
        <v>56</v>
      </c>
      <c r="AL1195" s="119" t="s">
        <v>56</v>
      </c>
      <c r="AM1195" s="119">
        <v>0</v>
      </c>
      <c r="AN1195" s="119">
        <v>0</v>
      </c>
      <c r="AO1195" s="119">
        <v>0</v>
      </c>
      <c r="AP1195" s="119">
        <v>0</v>
      </c>
      <c r="AQ1195" s="119">
        <v>0</v>
      </c>
      <c r="AR1195" s="119">
        <v>0</v>
      </c>
      <c r="AS1195" s="119">
        <v>0</v>
      </c>
      <c r="AT1195" s="119">
        <v>0</v>
      </c>
      <c r="AU1195" s="119">
        <v>0</v>
      </c>
      <c r="AV1195" s="119">
        <v>0</v>
      </c>
      <c r="AW1195" s="119">
        <v>0</v>
      </c>
      <c r="AX1195" s="119">
        <v>0</v>
      </c>
      <c r="AY1195" s="119">
        <v>0</v>
      </c>
      <c r="AZ1195" s="119">
        <v>0</v>
      </c>
      <c r="BA1195" s="119">
        <v>0</v>
      </c>
      <c r="BB1195" s="119">
        <v>0</v>
      </c>
      <c r="BC1195" s="119">
        <v>0</v>
      </c>
      <c r="BD1195" s="119">
        <v>0</v>
      </c>
      <c r="BE1195" s="119">
        <v>0</v>
      </c>
      <c r="BF1195" s="119">
        <v>0</v>
      </c>
      <c r="BG1195" s="119">
        <v>0</v>
      </c>
      <c r="BH1195" s="119" t="s">
        <v>55</v>
      </c>
      <c r="BI1195" s="119" t="s">
        <v>55</v>
      </c>
      <c r="BJ1195" s="119" t="s">
        <v>55</v>
      </c>
      <c r="BK1195" s="119" t="s">
        <v>55</v>
      </c>
      <c r="BL1195" s="119">
        <v>0</v>
      </c>
      <c r="BM1195" s="119" t="s">
        <v>545</v>
      </c>
    </row>
    <row r="1196" spans="1:65" s="119" customFormat="1" ht="11.4" x14ac:dyDescent="0.2">
      <c r="A1196" s="119" t="s">
        <v>77</v>
      </c>
      <c r="B1196" s="119">
        <v>1</v>
      </c>
      <c r="C1196" s="119">
        <v>0</v>
      </c>
      <c r="D1196" s="119">
        <v>1</v>
      </c>
      <c r="E1196" s="119">
        <v>0</v>
      </c>
      <c r="F1196" s="119">
        <v>0</v>
      </c>
      <c r="G1196" s="119">
        <v>0</v>
      </c>
      <c r="H1196" s="119">
        <v>0</v>
      </c>
      <c r="I1196" s="119">
        <v>0</v>
      </c>
      <c r="J1196" s="119">
        <v>0</v>
      </c>
      <c r="K1196" s="119">
        <v>0</v>
      </c>
      <c r="L1196" s="119">
        <v>0</v>
      </c>
      <c r="M1196" s="119">
        <v>0</v>
      </c>
      <c r="N1196" s="119">
        <v>0</v>
      </c>
      <c r="O1196" s="119">
        <v>0</v>
      </c>
      <c r="P1196" s="119">
        <v>100</v>
      </c>
      <c r="Q1196" s="119">
        <v>0</v>
      </c>
      <c r="R1196" s="119">
        <v>0</v>
      </c>
      <c r="S1196" s="119">
        <v>0</v>
      </c>
      <c r="T1196" s="119">
        <v>0</v>
      </c>
      <c r="U1196" s="119">
        <v>0</v>
      </c>
      <c r="V1196" s="119">
        <v>0</v>
      </c>
      <c r="W1196" s="119">
        <v>0</v>
      </c>
      <c r="X1196" s="119">
        <v>0</v>
      </c>
      <c r="Y1196" s="119">
        <v>0</v>
      </c>
      <c r="Z1196" s="119">
        <v>0</v>
      </c>
      <c r="AA1196" s="119" t="s">
        <v>56</v>
      </c>
      <c r="AB1196" s="119" t="s">
        <v>461</v>
      </c>
      <c r="AC1196" s="119" t="s">
        <v>56</v>
      </c>
      <c r="AD1196" s="119" t="s">
        <v>56</v>
      </c>
      <c r="AE1196" s="119" t="s">
        <v>56</v>
      </c>
      <c r="AF1196" s="119" t="s">
        <v>56</v>
      </c>
      <c r="AG1196" s="119" t="s">
        <v>56</v>
      </c>
      <c r="AH1196" s="119" t="s">
        <v>56</v>
      </c>
      <c r="AI1196" s="119" t="s">
        <v>56</v>
      </c>
      <c r="AJ1196" s="119" t="s">
        <v>56</v>
      </c>
      <c r="AK1196" s="119" t="s">
        <v>56</v>
      </c>
      <c r="AL1196" s="119" t="s">
        <v>56</v>
      </c>
      <c r="AM1196" s="119">
        <v>0</v>
      </c>
      <c r="AN1196" s="119">
        <v>0</v>
      </c>
      <c r="AO1196" s="119">
        <v>0</v>
      </c>
      <c r="AP1196" s="119">
        <v>0</v>
      </c>
      <c r="AQ1196" s="119">
        <v>1</v>
      </c>
      <c r="AR1196" s="119">
        <v>0</v>
      </c>
      <c r="AS1196" s="119">
        <v>0</v>
      </c>
      <c r="AT1196" s="119">
        <v>0</v>
      </c>
      <c r="AU1196" s="119">
        <v>0</v>
      </c>
      <c r="AV1196" s="119">
        <v>0</v>
      </c>
      <c r="AW1196" s="119">
        <v>0</v>
      </c>
      <c r="AX1196" s="119">
        <v>0</v>
      </c>
      <c r="AY1196" s="119">
        <v>0</v>
      </c>
      <c r="AZ1196" s="119">
        <v>0</v>
      </c>
      <c r="BA1196" s="119">
        <v>0</v>
      </c>
      <c r="BB1196" s="119">
        <v>0</v>
      </c>
      <c r="BC1196" s="119">
        <v>0</v>
      </c>
      <c r="BD1196" s="119">
        <v>0</v>
      </c>
      <c r="BE1196" s="119">
        <v>0</v>
      </c>
      <c r="BF1196" s="119">
        <v>0</v>
      </c>
      <c r="BG1196" s="119">
        <v>0</v>
      </c>
      <c r="BH1196" s="119">
        <v>21.7</v>
      </c>
      <c r="BI1196" s="119" t="s">
        <v>55</v>
      </c>
      <c r="BJ1196" s="119" t="s">
        <v>55</v>
      </c>
      <c r="BK1196" s="119" t="s">
        <v>55</v>
      </c>
      <c r="BL1196" s="119">
        <v>0</v>
      </c>
      <c r="BM1196" s="119" t="s">
        <v>544</v>
      </c>
    </row>
    <row r="1197" spans="1:65" s="119" customFormat="1" ht="11.4" x14ac:dyDescent="0.2">
      <c r="A1197" s="119" t="s">
        <v>77</v>
      </c>
      <c r="B1197" s="119">
        <v>1</v>
      </c>
      <c r="C1197" s="119">
        <v>0</v>
      </c>
      <c r="D1197" s="119">
        <v>1</v>
      </c>
      <c r="E1197" s="119">
        <v>0</v>
      </c>
      <c r="F1197" s="119">
        <v>0</v>
      </c>
      <c r="G1197" s="119">
        <v>0</v>
      </c>
      <c r="H1197" s="119">
        <v>0</v>
      </c>
      <c r="I1197" s="119">
        <v>0</v>
      </c>
      <c r="J1197" s="119">
        <v>0</v>
      </c>
      <c r="K1197" s="119">
        <v>0</v>
      </c>
      <c r="L1197" s="119">
        <v>0</v>
      </c>
      <c r="M1197" s="119">
        <v>0</v>
      </c>
      <c r="N1197" s="119">
        <v>0</v>
      </c>
      <c r="O1197" s="119">
        <v>0</v>
      </c>
      <c r="P1197" s="119">
        <v>100</v>
      </c>
      <c r="Q1197" s="119">
        <v>0</v>
      </c>
      <c r="R1197" s="119">
        <v>0</v>
      </c>
      <c r="S1197" s="119">
        <v>0</v>
      </c>
      <c r="T1197" s="119">
        <v>0</v>
      </c>
      <c r="U1197" s="119">
        <v>0</v>
      </c>
      <c r="V1197" s="119">
        <v>0</v>
      </c>
      <c r="W1197" s="119">
        <v>0</v>
      </c>
      <c r="X1197" s="119">
        <v>0</v>
      </c>
      <c r="Y1197" s="119">
        <v>0</v>
      </c>
      <c r="Z1197" s="119">
        <v>0</v>
      </c>
      <c r="AA1197" s="119" t="s">
        <v>56</v>
      </c>
      <c r="AB1197" s="119" t="s">
        <v>440</v>
      </c>
      <c r="AC1197" s="119" t="s">
        <v>56</v>
      </c>
      <c r="AD1197" s="119" t="s">
        <v>56</v>
      </c>
      <c r="AE1197" s="119" t="s">
        <v>56</v>
      </c>
      <c r="AF1197" s="119" t="s">
        <v>56</v>
      </c>
      <c r="AG1197" s="119" t="s">
        <v>56</v>
      </c>
      <c r="AH1197" s="119" t="s">
        <v>56</v>
      </c>
      <c r="AI1197" s="119" t="s">
        <v>56</v>
      </c>
      <c r="AJ1197" s="119" t="s">
        <v>56</v>
      </c>
      <c r="AK1197" s="119" t="s">
        <v>56</v>
      </c>
      <c r="AL1197" s="119" t="s">
        <v>56</v>
      </c>
      <c r="AM1197" s="119">
        <v>0</v>
      </c>
      <c r="AN1197" s="119">
        <v>0</v>
      </c>
      <c r="AO1197" s="119">
        <v>0</v>
      </c>
      <c r="AP1197" s="119">
        <v>0</v>
      </c>
      <c r="AQ1197" s="119">
        <v>1</v>
      </c>
      <c r="AR1197" s="119">
        <v>0</v>
      </c>
      <c r="AS1197" s="119">
        <v>0</v>
      </c>
      <c r="AT1197" s="119">
        <v>0</v>
      </c>
      <c r="AU1197" s="119">
        <v>0</v>
      </c>
      <c r="AV1197" s="119">
        <v>0</v>
      </c>
      <c r="AW1197" s="119">
        <v>0</v>
      </c>
      <c r="AX1197" s="119">
        <v>0</v>
      </c>
      <c r="AY1197" s="119">
        <v>0</v>
      </c>
      <c r="AZ1197" s="119">
        <v>0</v>
      </c>
      <c r="BA1197" s="119">
        <v>0</v>
      </c>
      <c r="BB1197" s="119">
        <v>0</v>
      </c>
      <c r="BC1197" s="119">
        <v>0</v>
      </c>
      <c r="BD1197" s="119">
        <v>0</v>
      </c>
      <c r="BE1197" s="119">
        <v>0</v>
      </c>
      <c r="BF1197" s="119">
        <v>0</v>
      </c>
      <c r="BG1197" s="119">
        <v>0</v>
      </c>
      <c r="BH1197" s="119">
        <v>20.9</v>
      </c>
      <c r="BI1197" s="119" t="s">
        <v>55</v>
      </c>
      <c r="BJ1197" s="119" t="s">
        <v>55</v>
      </c>
      <c r="BK1197" s="119" t="s">
        <v>55</v>
      </c>
      <c r="BL1197" s="119">
        <v>0</v>
      </c>
      <c r="BM1197" s="119" t="s">
        <v>545</v>
      </c>
    </row>
    <row r="1198" spans="1:65" s="119" customFormat="1" ht="11.4" x14ac:dyDescent="0.2">
      <c r="A1198" s="119" t="s">
        <v>78</v>
      </c>
      <c r="B1198" s="119">
        <v>1</v>
      </c>
      <c r="C1198" s="119">
        <v>1</v>
      </c>
      <c r="D1198" s="119">
        <v>0</v>
      </c>
      <c r="E1198" s="119">
        <v>0</v>
      </c>
      <c r="F1198" s="119">
        <v>0</v>
      </c>
      <c r="G1198" s="119">
        <v>0</v>
      </c>
      <c r="H1198" s="119">
        <v>0</v>
      </c>
      <c r="I1198" s="119">
        <v>0</v>
      </c>
      <c r="J1198" s="119">
        <v>0</v>
      </c>
      <c r="K1198" s="119">
        <v>0</v>
      </c>
      <c r="L1198" s="119">
        <v>0</v>
      </c>
      <c r="M1198" s="119">
        <v>0</v>
      </c>
      <c r="N1198" s="119">
        <v>0</v>
      </c>
      <c r="O1198" s="119">
        <v>100</v>
      </c>
      <c r="P1198" s="119">
        <v>0</v>
      </c>
      <c r="Q1198" s="119">
        <v>0</v>
      </c>
      <c r="R1198" s="119">
        <v>0</v>
      </c>
      <c r="S1198" s="119">
        <v>0</v>
      </c>
      <c r="T1198" s="119">
        <v>0</v>
      </c>
      <c r="U1198" s="119">
        <v>0</v>
      </c>
      <c r="V1198" s="119">
        <v>0</v>
      </c>
      <c r="W1198" s="119">
        <v>0</v>
      </c>
      <c r="X1198" s="119">
        <v>0</v>
      </c>
      <c r="Y1198" s="119">
        <v>0</v>
      </c>
      <c r="Z1198" s="119">
        <v>0</v>
      </c>
      <c r="AA1198" s="119" t="s">
        <v>503</v>
      </c>
      <c r="AB1198" s="119" t="s">
        <v>56</v>
      </c>
      <c r="AC1198" s="119" t="s">
        <v>56</v>
      </c>
      <c r="AD1198" s="119" t="s">
        <v>56</v>
      </c>
      <c r="AE1198" s="119" t="s">
        <v>56</v>
      </c>
      <c r="AF1198" s="119" t="s">
        <v>56</v>
      </c>
      <c r="AG1198" s="119" t="s">
        <v>56</v>
      </c>
      <c r="AH1198" s="119" t="s">
        <v>56</v>
      </c>
      <c r="AI1198" s="119" t="s">
        <v>56</v>
      </c>
      <c r="AJ1198" s="119" t="s">
        <v>56</v>
      </c>
      <c r="AK1198" s="119" t="s">
        <v>56</v>
      </c>
      <c r="AL1198" s="119" t="s">
        <v>56</v>
      </c>
      <c r="AM1198" s="119">
        <v>0</v>
      </c>
      <c r="AN1198" s="119">
        <v>0</v>
      </c>
      <c r="AO1198" s="119">
        <v>1</v>
      </c>
      <c r="AP1198" s="119">
        <v>0</v>
      </c>
      <c r="AQ1198" s="119">
        <v>0</v>
      </c>
      <c r="AR1198" s="119">
        <v>0</v>
      </c>
      <c r="AS1198" s="119">
        <v>0</v>
      </c>
      <c r="AT1198" s="119">
        <v>0</v>
      </c>
      <c r="AU1198" s="119">
        <v>0</v>
      </c>
      <c r="AV1198" s="119">
        <v>0</v>
      </c>
      <c r="AW1198" s="119">
        <v>0</v>
      </c>
      <c r="AX1198" s="119">
        <v>0</v>
      </c>
      <c r="AY1198" s="119">
        <v>0</v>
      </c>
      <c r="AZ1198" s="119">
        <v>0</v>
      </c>
      <c r="BA1198" s="119">
        <v>0</v>
      </c>
      <c r="BB1198" s="119">
        <v>0</v>
      </c>
      <c r="BC1198" s="119">
        <v>0</v>
      </c>
      <c r="BD1198" s="119">
        <v>0</v>
      </c>
      <c r="BE1198" s="119">
        <v>0</v>
      </c>
      <c r="BF1198" s="119">
        <v>0</v>
      </c>
      <c r="BG1198" s="119">
        <v>0</v>
      </c>
      <c r="BH1198" s="119">
        <v>11.9</v>
      </c>
      <c r="BI1198" s="119" t="s">
        <v>55</v>
      </c>
      <c r="BJ1198" s="119" t="s">
        <v>55</v>
      </c>
      <c r="BK1198" s="119" t="s">
        <v>55</v>
      </c>
      <c r="BL1198" s="119">
        <v>0</v>
      </c>
      <c r="BM1198" s="119" t="s">
        <v>544</v>
      </c>
    </row>
    <row r="1199" spans="1:65" s="119" customFormat="1" ht="11.4" x14ac:dyDescent="0.2">
      <c r="A1199" s="119" t="s">
        <v>78</v>
      </c>
      <c r="B1199" s="119">
        <v>1</v>
      </c>
      <c r="C1199" s="119">
        <v>1</v>
      </c>
      <c r="D1199" s="119">
        <v>0</v>
      </c>
      <c r="E1199" s="119">
        <v>0</v>
      </c>
      <c r="F1199" s="119">
        <v>0</v>
      </c>
      <c r="G1199" s="119">
        <v>0</v>
      </c>
      <c r="H1199" s="119">
        <v>0</v>
      </c>
      <c r="I1199" s="119">
        <v>0</v>
      </c>
      <c r="J1199" s="119">
        <v>0</v>
      </c>
      <c r="K1199" s="119">
        <v>0</v>
      </c>
      <c r="L1199" s="119">
        <v>0</v>
      </c>
      <c r="M1199" s="119">
        <v>0</v>
      </c>
      <c r="N1199" s="119">
        <v>0</v>
      </c>
      <c r="O1199" s="119">
        <v>100</v>
      </c>
      <c r="P1199" s="119">
        <v>0</v>
      </c>
      <c r="Q1199" s="119">
        <v>0</v>
      </c>
      <c r="R1199" s="119">
        <v>0</v>
      </c>
      <c r="S1199" s="119">
        <v>0</v>
      </c>
      <c r="T1199" s="119">
        <v>0</v>
      </c>
      <c r="U1199" s="119">
        <v>0</v>
      </c>
      <c r="V1199" s="119">
        <v>0</v>
      </c>
      <c r="W1199" s="119">
        <v>0</v>
      </c>
      <c r="X1199" s="119">
        <v>0</v>
      </c>
      <c r="Y1199" s="119">
        <v>0</v>
      </c>
      <c r="Z1199" s="119">
        <v>0</v>
      </c>
      <c r="AA1199" s="119" t="s">
        <v>470</v>
      </c>
      <c r="AB1199" s="119" t="s">
        <v>56</v>
      </c>
      <c r="AC1199" s="119" t="s">
        <v>56</v>
      </c>
      <c r="AD1199" s="119" t="s">
        <v>56</v>
      </c>
      <c r="AE1199" s="119" t="s">
        <v>56</v>
      </c>
      <c r="AF1199" s="119" t="s">
        <v>56</v>
      </c>
      <c r="AG1199" s="119" t="s">
        <v>56</v>
      </c>
      <c r="AH1199" s="119" t="s">
        <v>56</v>
      </c>
      <c r="AI1199" s="119" t="s">
        <v>56</v>
      </c>
      <c r="AJ1199" s="119" t="s">
        <v>56</v>
      </c>
      <c r="AK1199" s="119" t="s">
        <v>56</v>
      </c>
      <c r="AL1199" s="119" t="s">
        <v>56</v>
      </c>
      <c r="AM1199" s="119">
        <v>0</v>
      </c>
      <c r="AN1199" s="119">
        <v>0</v>
      </c>
      <c r="AO1199" s="119">
        <v>0</v>
      </c>
      <c r="AP1199" s="119">
        <v>0</v>
      </c>
      <c r="AQ1199" s="119">
        <v>0</v>
      </c>
      <c r="AR1199" s="119">
        <v>1</v>
      </c>
      <c r="AS1199" s="119">
        <v>0</v>
      </c>
      <c r="AT1199" s="119">
        <v>0</v>
      </c>
      <c r="AU1199" s="119">
        <v>0</v>
      </c>
      <c r="AV1199" s="119">
        <v>0</v>
      </c>
      <c r="AW1199" s="119">
        <v>0</v>
      </c>
      <c r="AX1199" s="119">
        <v>0</v>
      </c>
      <c r="AY1199" s="119">
        <v>0</v>
      </c>
      <c r="AZ1199" s="119">
        <v>0</v>
      </c>
      <c r="BA1199" s="119">
        <v>0</v>
      </c>
      <c r="BB1199" s="119">
        <v>0</v>
      </c>
      <c r="BC1199" s="119">
        <v>0</v>
      </c>
      <c r="BD1199" s="119">
        <v>0</v>
      </c>
      <c r="BE1199" s="119">
        <v>0</v>
      </c>
      <c r="BF1199" s="119">
        <v>0</v>
      </c>
      <c r="BG1199" s="119">
        <v>0</v>
      </c>
      <c r="BH1199" s="119">
        <v>25.1</v>
      </c>
      <c r="BI1199" s="119" t="s">
        <v>55</v>
      </c>
      <c r="BJ1199" s="119" t="s">
        <v>55</v>
      </c>
      <c r="BK1199" s="119" t="s">
        <v>55</v>
      </c>
      <c r="BL1199" s="119">
        <v>0</v>
      </c>
      <c r="BM1199" s="119" t="s">
        <v>545</v>
      </c>
    </row>
    <row r="1200" spans="1:65" s="119" customFormat="1" ht="11.4" x14ac:dyDescent="0.2">
      <c r="A1200" s="119" t="s">
        <v>80</v>
      </c>
      <c r="B1200" s="119">
        <v>0</v>
      </c>
      <c r="C1200" s="119">
        <v>0</v>
      </c>
      <c r="D1200" s="119">
        <v>0</v>
      </c>
      <c r="E1200" s="119">
        <v>0</v>
      </c>
      <c r="F1200" s="119">
        <v>0</v>
      </c>
      <c r="G1200" s="119">
        <v>0</v>
      </c>
      <c r="H1200" s="119">
        <v>0</v>
      </c>
      <c r="I1200" s="119">
        <v>0</v>
      </c>
      <c r="J1200" s="119">
        <v>0</v>
      </c>
      <c r="K1200" s="119">
        <v>0</v>
      </c>
      <c r="L1200" s="119">
        <v>0</v>
      </c>
      <c r="M1200" s="119">
        <v>0</v>
      </c>
      <c r="N1200" s="119">
        <v>0</v>
      </c>
      <c r="O1200" s="119" t="s">
        <v>55</v>
      </c>
      <c r="P1200" s="119" t="s">
        <v>55</v>
      </c>
      <c r="Q1200" s="119" t="s">
        <v>55</v>
      </c>
      <c r="R1200" s="119" t="s">
        <v>55</v>
      </c>
      <c r="S1200" s="119" t="s">
        <v>55</v>
      </c>
      <c r="T1200" s="119" t="s">
        <v>55</v>
      </c>
      <c r="U1200" s="119" t="s">
        <v>55</v>
      </c>
      <c r="V1200" s="119" t="s">
        <v>55</v>
      </c>
      <c r="W1200" s="119" t="s">
        <v>55</v>
      </c>
      <c r="X1200" s="119" t="s">
        <v>55</v>
      </c>
      <c r="Y1200" s="119" t="s">
        <v>55</v>
      </c>
      <c r="Z1200" s="119" t="s">
        <v>55</v>
      </c>
      <c r="AA1200" s="119" t="s">
        <v>56</v>
      </c>
      <c r="AB1200" s="119" t="s">
        <v>56</v>
      </c>
      <c r="AC1200" s="119" t="s">
        <v>56</v>
      </c>
      <c r="AD1200" s="119" t="s">
        <v>56</v>
      </c>
      <c r="AE1200" s="119" t="s">
        <v>56</v>
      </c>
      <c r="AF1200" s="119" t="s">
        <v>56</v>
      </c>
      <c r="AG1200" s="119" t="s">
        <v>56</v>
      </c>
      <c r="AH1200" s="119" t="s">
        <v>56</v>
      </c>
      <c r="AI1200" s="119" t="s">
        <v>56</v>
      </c>
      <c r="AJ1200" s="119" t="s">
        <v>56</v>
      </c>
      <c r="AK1200" s="119" t="s">
        <v>56</v>
      </c>
      <c r="AL1200" s="119" t="s">
        <v>56</v>
      </c>
      <c r="AM1200" s="119">
        <v>0</v>
      </c>
      <c r="AN1200" s="119">
        <v>0</v>
      </c>
      <c r="AO1200" s="119">
        <v>0</v>
      </c>
      <c r="AP1200" s="119">
        <v>0</v>
      </c>
      <c r="AQ1200" s="119">
        <v>0</v>
      </c>
      <c r="AR1200" s="119">
        <v>0</v>
      </c>
      <c r="AS1200" s="119">
        <v>0</v>
      </c>
      <c r="AT1200" s="119">
        <v>0</v>
      </c>
      <c r="AU1200" s="119">
        <v>0</v>
      </c>
      <c r="AV1200" s="119">
        <v>0</v>
      </c>
      <c r="AW1200" s="119">
        <v>0</v>
      </c>
      <c r="AX1200" s="119">
        <v>0</v>
      </c>
      <c r="AY1200" s="119">
        <v>0</v>
      </c>
      <c r="AZ1200" s="119">
        <v>0</v>
      </c>
      <c r="BA1200" s="119">
        <v>0</v>
      </c>
      <c r="BB1200" s="119">
        <v>0</v>
      </c>
      <c r="BC1200" s="119">
        <v>0</v>
      </c>
      <c r="BD1200" s="119">
        <v>0</v>
      </c>
      <c r="BE1200" s="119">
        <v>0</v>
      </c>
      <c r="BF1200" s="119">
        <v>0</v>
      </c>
      <c r="BG1200" s="119">
        <v>0</v>
      </c>
      <c r="BH1200" s="119" t="s">
        <v>55</v>
      </c>
      <c r="BI1200" s="119" t="s">
        <v>55</v>
      </c>
      <c r="BJ1200" s="119" t="s">
        <v>55</v>
      </c>
      <c r="BK1200" s="119" t="s">
        <v>55</v>
      </c>
      <c r="BL1200" s="119">
        <v>0</v>
      </c>
      <c r="BM1200" s="119" t="s">
        <v>544</v>
      </c>
    </row>
    <row r="1201" spans="1:65" s="119" customFormat="1" ht="11.4" x14ac:dyDescent="0.2">
      <c r="A1201" s="119" t="s">
        <v>80</v>
      </c>
      <c r="B1201" s="119">
        <v>0</v>
      </c>
      <c r="C1201" s="119">
        <v>0</v>
      </c>
      <c r="D1201" s="119">
        <v>0</v>
      </c>
      <c r="E1201" s="119">
        <v>0</v>
      </c>
      <c r="F1201" s="119">
        <v>0</v>
      </c>
      <c r="G1201" s="119">
        <v>0</v>
      </c>
      <c r="H1201" s="119">
        <v>0</v>
      </c>
      <c r="I1201" s="119">
        <v>0</v>
      </c>
      <c r="J1201" s="119">
        <v>0</v>
      </c>
      <c r="K1201" s="119">
        <v>0</v>
      </c>
      <c r="L1201" s="119">
        <v>0</v>
      </c>
      <c r="M1201" s="119">
        <v>0</v>
      </c>
      <c r="N1201" s="119">
        <v>0</v>
      </c>
      <c r="O1201" s="119" t="s">
        <v>55</v>
      </c>
      <c r="P1201" s="119" t="s">
        <v>55</v>
      </c>
      <c r="Q1201" s="119" t="s">
        <v>55</v>
      </c>
      <c r="R1201" s="119" t="s">
        <v>55</v>
      </c>
      <c r="S1201" s="119" t="s">
        <v>55</v>
      </c>
      <c r="T1201" s="119" t="s">
        <v>55</v>
      </c>
      <c r="U1201" s="119" t="s">
        <v>55</v>
      </c>
      <c r="V1201" s="119" t="s">
        <v>55</v>
      </c>
      <c r="W1201" s="119" t="s">
        <v>55</v>
      </c>
      <c r="X1201" s="119" t="s">
        <v>55</v>
      </c>
      <c r="Y1201" s="119" t="s">
        <v>55</v>
      </c>
      <c r="Z1201" s="119" t="s">
        <v>55</v>
      </c>
      <c r="AA1201" s="119" t="s">
        <v>56</v>
      </c>
      <c r="AB1201" s="119" t="s">
        <v>56</v>
      </c>
      <c r="AC1201" s="119" t="s">
        <v>56</v>
      </c>
      <c r="AD1201" s="119" t="s">
        <v>56</v>
      </c>
      <c r="AE1201" s="119" t="s">
        <v>56</v>
      </c>
      <c r="AF1201" s="119" t="s">
        <v>56</v>
      </c>
      <c r="AG1201" s="119" t="s">
        <v>56</v>
      </c>
      <c r="AH1201" s="119" t="s">
        <v>56</v>
      </c>
      <c r="AI1201" s="119" t="s">
        <v>56</v>
      </c>
      <c r="AJ1201" s="119" t="s">
        <v>56</v>
      </c>
      <c r="AK1201" s="119" t="s">
        <v>56</v>
      </c>
      <c r="AL1201" s="119" t="s">
        <v>56</v>
      </c>
      <c r="AM1201" s="119">
        <v>0</v>
      </c>
      <c r="AN1201" s="119">
        <v>0</v>
      </c>
      <c r="AO1201" s="119">
        <v>0</v>
      </c>
      <c r="AP1201" s="119">
        <v>0</v>
      </c>
      <c r="AQ1201" s="119">
        <v>0</v>
      </c>
      <c r="AR1201" s="119">
        <v>0</v>
      </c>
      <c r="AS1201" s="119">
        <v>0</v>
      </c>
      <c r="AT1201" s="119">
        <v>0</v>
      </c>
      <c r="AU1201" s="119">
        <v>0</v>
      </c>
      <c r="AV1201" s="119">
        <v>0</v>
      </c>
      <c r="AW1201" s="119">
        <v>0</v>
      </c>
      <c r="AX1201" s="119">
        <v>0</v>
      </c>
      <c r="AY1201" s="119">
        <v>0</v>
      </c>
      <c r="AZ1201" s="119">
        <v>0</v>
      </c>
      <c r="BA1201" s="119">
        <v>0</v>
      </c>
      <c r="BB1201" s="119">
        <v>0</v>
      </c>
      <c r="BC1201" s="119">
        <v>0</v>
      </c>
      <c r="BD1201" s="119">
        <v>0</v>
      </c>
      <c r="BE1201" s="119">
        <v>0</v>
      </c>
      <c r="BF1201" s="119">
        <v>0</v>
      </c>
      <c r="BG1201" s="119">
        <v>0</v>
      </c>
      <c r="BH1201" s="119" t="s">
        <v>55</v>
      </c>
      <c r="BI1201" s="119" t="s">
        <v>55</v>
      </c>
      <c r="BJ1201" s="119" t="s">
        <v>55</v>
      </c>
      <c r="BK1201" s="119" t="s">
        <v>55</v>
      </c>
      <c r="BL1201" s="119">
        <v>0</v>
      </c>
      <c r="BM1201" s="119" t="s">
        <v>545</v>
      </c>
    </row>
    <row r="1202" spans="1:65" s="119" customFormat="1" ht="11.4" x14ac:dyDescent="0.2">
      <c r="A1202" s="119" t="s">
        <v>81</v>
      </c>
      <c r="B1202" s="119">
        <v>0</v>
      </c>
      <c r="C1202" s="119">
        <v>0</v>
      </c>
      <c r="D1202" s="119">
        <v>0</v>
      </c>
      <c r="E1202" s="119">
        <v>0</v>
      </c>
      <c r="F1202" s="119">
        <v>0</v>
      </c>
      <c r="G1202" s="119">
        <v>0</v>
      </c>
      <c r="H1202" s="119">
        <v>0</v>
      </c>
      <c r="I1202" s="119">
        <v>0</v>
      </c>
      <c r="J1202" s="119">
        <v>0</v>
      </c>
      <c r="K1202" s="119">
        <v>0</v>
      </c>
      <c r="L1202" s="119">
        <v>0</v>
      </c>
      <c r="M1202" s="119">
        <v>0</v>
      </c>
      <c r="N1202" s="119">
        <v>0</v>
      </c>
      <c r="O1202" s="119" t="s">
        <v>55</v>
      </c>
      <c r="P1202" s="119" t="s">
        <v>55</v>
      </c>
      <c r="Q1202" s="119" t="s">
        <v>55</v>
      </c>
      <c r="R1202" s="119" t="s">
        <v>55</v>
      </c>
      <c r="S1202" s="119" t="s">
        <v>55</v>
      </c>
      <c r="T1202" s="119" t="s">
        <v>55</v>
      </c>
      <c r="U1202" s="119" t="s">
        <v>55</v>
      </c>
      <c r="V1202" s="119" t="s">
        <v>55</v>
      </c>
      <c r="W1202" s="119" t="s">
        <v>55</v>
      </c>
      <c r="X1202" s="119" t="s">
        <v>55</v>
      </c>
      <c r="Y1202" s="119" t="s">
        <v>55</v>
      </c>
      <c r="Z1202" s="119" t="s">
        <v>55</v>
      </c>
      <c r="AA1202" s="119" t="s">
        <v>56</v>
      </c>
      <c r="AB1202" s="119" t="s">
        <v>56</v>
      </c>
      <c r="AC1202" s="119" t="s">
        <v>56</v>
      </c>
      <c r="AD1202" s="119" t="s">
        <v>56</v>
      </c>
      <c r="AE1202" s="119" t="s">
        <v>56</v>
      </c>
      <c r="AF1202" s="119" t="s">
        <v>56</v>
      </c>
      <c r="AG1202" s="119" t="s">
        <v>56</v>
      </c>
      <c r="AH1202" s="119" t="s">
        <v>56</v>
      </c>
      <c r="AI1202" s="119" t="s">
        <v>56</v>
      </c>
      <c r="AJ1202" s="119" t="s">
        <v>56</v>
      </c>
      <c r="AK1202" s="119" t="s">
        <v>56</v>
      </c>
      <c r="AL1202" s="119" t="s">
        <v>56</v>
      </c>
      <c r="AM1202" s="119">
        <v>0</v>
      </c>
      <c r="AN1202" s="119">
        <v>0</v>
      </c>
      <c r="AO1202" s="119">
        <v>0</v>
      </c>
      <c r="AP1202" s="119">
        <v>0</v>
      </c>
      <c r="AQ1202" s="119">
        <v>0</v>
      </c>
      <c r="AR1202" s="119">
        <v>0</v>
      </c>
      <c r="AS1202" s="119">
        <v>0</v>
      </c>
      <c r="AT1202" s="119">
        <v>0</v>
      </c>
      <c r="AU1202" s="119">
        <v>0</v>
      </c>
      <c r="AV1202" s="119">
        <v>0</v>
      </c>
      <c r="AW1202" s="119">
        <v>0</v>
      </c>
      <c r="AX1202" s="119">
        <v>0</v>
      </c>
      <c r="AY1202" s="119">
        <v>0</v>
      </c>
      <c r="AZ1202" s="119">
        <v>0</v>
      </c>
      <c r="BA1202" s="119">
        <v>0</v>
      </c>
      <c r="BB1202" s="119">
        <v>0</v>
      </c>
      <c r="BC1202" s="119">
        <v>0</v>
      </c>
      <c r="BD1202" s="119">
        <v>0</v>
      </c>
      <c r="BE1202" s="119">
        <v>0</v>
      </c>
      <c r="BF1202" s="119">
        <v>0</v>
      </c>
      <c r="BG1202" s="119">
        <v>0</v>
      </c>
      <c r="BH1202" s="119" t="s">
        <v>55</v>
      </c>
      <c r="BI1202" s="119" t="s">
        <v>55</v>
      </c>
      <c r="BJ1202" s="119" t="s">
        <v>55</v>
      </c>
      <c r="BK1202" s="119" t="s">
        <v>55</v>
      </c>
      <c r="BL1202" s="119">
        <v>0</v>
      </c>
      <c r="BM1202" s="119" t="s">
        <v>544</v>
      </c>
    </row>
    <row r="1203" spans="1:65" s="119" customFormat="1" ht="11.4" x14ac:dyDescent="0.2">
      <c r="A1203" s="119" t="s">
        <v>81</v>
      </c>
      <c r="B1203" s="119">
        <v>0</v>
      </c>
      <c r="C1203" s="119">
        <v>0</v>
      </c>
      <c r="D1203" s="119">
        <v>0</v>
      </c>
      <c r="E1203" s="119">
        <v>0</v>
      </c>
      <c r="F1203" s="119">
        <v>0</v>
      </c>
      <c r="G1203" s="119">
        <v>0</v>
      </c>
      <c r="H1203" s="119">
        <v>0</v>
      </c>
      <c r="I1203" s="119">
        <v>0</v>
      </c>
      <c r="J1203" s="119">
        <v>0</v>
      </c>
      <c r="K1203" s="119">
        <v>0</v>
      </c>
      <c r="L1203" s="119">
        <v>0</v>
      </c>
      <c r="M1203" s="119">
        <v>0</v>
      </c>
      <c r="N1203" s="119">
        <v>0</v>
      </c>
      <c r="O1203" s="119" t="s">
        <v>55</v>
      </c>
      <c r="P1203" s="119" t="s">
        <v>55</v>
      </c>
      <c r="Q1203" s="119" t="s">
        <v>55</v>
      </c>
      <c r="R1203" s="119" t="s">
        <v>55</v>
      </c>
      <c r="S1203" s="119" t="s">
        <v>55</v>
      </c>
      <c r="T1203" s="119" t="s">
        <v>55</v>
      </c>
      <c r="U1203" s="119" t="s">
        <v>55</v>
      </c>
      <c r="V1203" s="119" t="s">
        <v>55</v>
      </c>
      <c r="W1203" s="119" t="s">
        <v>55</v>
      </c>
      <c r="X1203" s="119" t="s">
        <v>55</v>
      </c>
      <c r="Y1203" s="119" t="s">
        <v>55</v>
      </c>
      <c r="Z1203" s="119" t="s">
        <v>55</v>
      </c>
      <c r="AA1203" s="119" t="s">
        <v>56</v>
      </c>
      <c r="AB1203" s="119" t="s">
        <v>56</v>
      </c>
      <c r="AC1203" s="119" t="s">
        <v>56</v>
      </c>
      <c r="AD1203" s="119" t="s">
        <v>56</v>
      </c>
      <c r="AE1203" s="119" t="s">
        <v>56</v>
      </c>
      <c r="AF1203" s="119" t="s">
        <v>56</v>
      </c>
      <c r="AG1203" s="119" t="s">
        <v>56</v>
      </c>
      <c r="AH1203" s="119" t="s">
        <v>56</v>
      </c>
      <c r="AI1203" s="119" t="s">
        <v>56</v>
      </c>
      <c r="AJ1203" s="119" t="s">
        <v>56</v>
      </c>
      <c r="AK1203" s="119" t="s">
        <v>56</v>
      </c>
      <c r="AL1203" s="119" t="s">
        <v>56</v>
      </c>
      <c r="AM1203" s="119">
        <v>0</v>
      </c>
      <c r="AN1203" s="119">
        <v>0</v>
      </c>
      <c r="AO1203" s="119">
        <v>0</v>
      </c>
      <c r="AP1203" s="119">
        <v>0</v>
      </c>
      <c r="AQ1203" s="119">
        <v>0</v>
      </c>
      <c r="AR1203" s="119">
        <v>0</v>
      </c>
      <c r="AS1203" s="119">
        <v>0</v>
      </c>
      <c r="AT1203" s="119">
        <v>0</v>
      </c>
      <c r="AU1203" s="119">
        <v>0</v>
      </c>
      <c r="AV1203" s="119">
        <v>0</v>
      </c>
      <c r="AW1203" s="119">
        <v>0</v>
      </c>
      <c r="AX1203" s="119">
        <v>0</v>
      </c>
      <c r="AY1203" s="119">
        <v>0</v>
      </c>
      <c r="AZ1203" s="119">
        <v>0</v>
      </c>
      <c r="BA1203" s="119">
        <v>0</v>
      </c>
      <c r="BB1203" s="119">
        <v>0</v>
      </c>
      <c r="BC1203" s="119">
        <v>0</v>
      </c>
      <c r="BD1203" s="119">
        <v>0</v>
      </c>
      <c r="BE1203" s="119">
        <v>0</v>
      </c>
      <c r="BF1203" s="119">
        <v>0</v>
      </c>
      <c r="BG1203" s="119">
        <v>0</v>
      </c>
      <c r="BH1203" s="119" t="s">
        <v>55</v>
      </c>
      <c r="BI1203" s="119" t="s">
        <v>55</v>
      </c>
      <c r="BJ1203" s="119" t="s">
        <v>55</v>
      </c>
      <c r="BK1203" s="119" t="s">
        <v>55</v>
      </c>
      <c r="BL1203" s="119">
        <v>0</v>
      </c>
      <c r="BM1203" s="119" t="s">
        <v>545</v>
      </c>
    </row>
    <row r="1204" spans="1:65" s="119" customFormat="1" ht="11.4" x14ac:dyDescent="0.2">
      <c r="A1204" s="119" t="s">
        <v>82</v>
      </c>
      <c r="B1204" s="119">
        <v>1</v>
      </c>
      <c r="C1204" s="119">
        <v>1</v>
      </c>
      <c r="D1204" s="119">
        <v>0</v>
      </c>
      <c r="E1204" s="119">
        <v>0</v>
      </c>
      <c r="F1204" s="119">
        <v>0</v>
      </c>
      <c r="G1204" s="119">
        <v>0</v>
      </c>
      <c r="H1204" s="119">
        <v>0</v>
      </c>
      <c r="I1204" s="119">
        <v>0</v>
      </c>
      <c r="J1204" s="119">
        <v>0</v>
      </c>
      <c r="K1204" s="119">
        <v>0</v>
      </c>
      <c r="L1204" s="119">
        <v>0</v>
      </c>
      <c r="M1204" s="119">
        <v>0</v>
      </c>
      <c r="N1204" s="119">
        <v>0</v>
      </c>
      <c r="O1204" s="119">
        <v>100</v>
      </c>
      <c r="P1204" s="119">
        <v>0</v>
      </c>
      <c r="Q1204" s="119">
        <v>0</v>
      </c>
      <c r="R1204" s="119">
        <v>0</v>
      </c>
      <c r="S1204" s="119">
        <v>0</v>
      </c>
      <c r="T1204" s="119">
        <v>0</v>
      </c>
      <c r="U1204" s="119">
        <v>0</v>
      </c>
      <c r="V1204" s="119">
        <v>0</v>
      </c>
      <c r="W1204" s="119">
        <v>0</v>
      </c>
      <c r="X1204" s="119">
        <v>0</v>
      </c>
      <c r="Y1204" s="119">
        <v>0</v>
      </c>
      <c r="Z1204" s="119">
        <v>0</v>
      </c>
      <c r="AA1204" s="119" t="s">
        <v>187</v>
      </c>
      <c r="AB1204" s="119" t="s">
        <v>56</v>
      </c>
      <c r="AC1204" s="119" t="s">
        <v>56</v>
      </c>
      <c r="AD1204" s="119" t="s">
        <v>56</v>
      </c>
      <c r="AE1204" s="119" t="s">
        <v>56</v>
      </c>
      <c r="AF1204" s="119" t="s">
        <v>56</v>
      </c>
      <c r="AG1204" s="119" t="s">
        <v>56</v>
      </c>
      <c r="AH1204" s="119" t="s">
        <v>56</v>
      </c>
      <c r="AI1204" s="119" t="s">
        <v>56</v>
      </c>
      <c r="AJ1204" s="119" t="s">
        <v>56</v>
      </c>
      <c r="AK1204" s="119" t="s">
        <v>56</v>
      </c>
      <c r="AL1204" s="119" t="s">
        <v>56</v>
      </c>
      <c r="AM1204" s="119">
        <v>0</v>
      </c>
      <c r="AN1204" s="119">
        <v>0</v>
      </c>
      <c r="AO1204" s="119">
        <v>0</v>
      </c>
      <c r="AP1204" s="119">
        <v>1</v>
      </c>
      <c r="AQ1204" s="119">
        <v>0</v>
      </c>
      <c r="AR1204" s="119">
        <v>0</v>
      </c>
      <c r="AS1204" s="119">
        <v>0</v>
      </c>
      <c r="AT1204" s="119">
        <v>0</v>
      </c>
      <c r="AU1204" s="119">
        <v>0</v>
      </c>
      <c r="AV1204" s="119">
        <v>0</v>
      </c>
      <c r="AW1204" s="119">
        <v>0</v>
      </c>
      <c r="AX1204" s="119">
        <v>0</v>
      </c>
      <c r="AY1204" s="119">
        <v>0</v>
      </c>
      <c r="AZ1204" s="119">
        <v>0</v>
      </c>
      <c r="BA1204" s="119">
        <v>0</v>
      </c>
      <c r="BB1204" s="119">
        <v>0</v>
      </c>
      <c r="BC1204" s="119">
        <v>0</v>
      </c>
      <c r="BD1204" s="119">
        <v>0</v>
      </c>
      <c r="BE1204" s="119">
        <v>0</v>
      </c>
      <c r="BF1204" s="119">
        <v>0</v>
      </c>
      <c r="BG1204" s="119">
        <v>0</v>
      </c>
      <c r="BH1204" s="119">
        <v>18.7</v>
      </c>
      <c r="BI1204" s="119" t="s">
        <v>55</v>
      </c>
      <c r="BJ1204" s="119" t="s">
        <v>55</v>
      </c>
      <c r="BK1204" s="119" t="s">
        <v>55</v>
      </c>
      <c r="BL1204" s="119">
        <v>0</v>
      </c>
      <c r="BM1204" s="119" t="s">
        <v>544</v>
      </c>
    </row>
    <row r="1205" spans="1:65" s="119" customFormat="1" ht="11.4" x14ac:dyDescent="0.2">
      <c r="A1205" s="119" t="s">
        <v>82</v>
      </c>
      <c r="B1205" s="119">
        <v>1</v>
      </c>
      <c r="C1205" s="119">
        <v>0</v>
      </c>
      <c r="D1205" s="119">
        <v>1</v>
      </c>
      <c r="E1205" s="119">
        <v>0</v>
      </c>
      <c r="F1205" s="119">
        <v>0</v>
      </c>
      <c r="G1205" s="119">
        <v>0</v>
      </c>
      <c r="H1205" s="119">
        <v>0</v>
      </c>
      <c r="I1205" s="119">
        <v>0</v>
      </c>
      <c r="J1205" s="119">
        <v>0</v>
      </c>
      <c r="K1205" s="119">
        <v>0</v>
      </c>
      <c r="L1205" s="119">
        <v>0</v>
      </c>
      <c r="M1205" s="119">
        <v>0</v>
      </c>
      <c r="N1205" s="119">
        <v>0</v>
      </c>
      <c r="O1205" s="119">
        <v>0</v>
      </c>
      <c r="P1205" s="119">
        <v>100</v>
      </c>
      <c r="Q1205" s="119">
        <v>0</v>
      </c>
      <c r="R1205" s="119">
        <v>0</v>
      </c>
      <c r="S1205" s="119">
        <v>0</v>
      </c>
      <c r="T1205" s="119">
        <v>0</v>
      </c>
      <c r="U1205" s="119">
        <v>0</v>
      </c>
      <c r="V1205" s="119">
        <v>0</v>
      </c>
      <c r="W1205" s="119">
        <v>0</v>
      </c>
      <c r="X1205" s="119">
        <v>0</v>
      </c>
      <c r="Y1205" s="119">
        <v>0</v>
      </c>
      <c r="Z1205" s="119">
        <v>0</v>
      </c>
      <c r="AA1205" s="119" t="s">
        <v>56</v>
      </c>
      <c r="AB1205" s="119" t="s">
        <v>571</v>
      </c>
      <c r="AC1205" s="119" t="s">
        <v>56</v>
      </c>
      <c r="AD1205" s="119" t="s">
        <v>56</v>
      </c>
      <c r="AE1205" s="119" t="s">
        <v>56</v>
      </c>
      <c r="AF1205" s="119" t="s">
        <v>56</v>
      </c>
      <c r="AG1205" s="119" t="s">
        <v>56</v>
      </c>
      <c r="AH1205" s="119" t="s">
        <v>56</v>
      </c>
      <c r="AI1205" s="119" t="s">
        <v>56</v>
      </c>
      <c r="AJ1205" s="119" t="s">
        <v>56</v>
      </c>
      <c r="AK1205" s="119" t="s">
        <v>56</v>
      </c>
      <c r="AL1205" s="119" t="s">
        <v>56</v>
      </c>
      <c r="AM1205" s="119">
        <v>0</v>
      </c>
      <c r="AN1205" s="119">
        <v>0</v>
      </c>
      <c r="AO1205" s="119">
        <v>0</v>
      </c>
      <c r="AP1205" s="119">
        <v>1</v>
      </c>
      <c r="AQ1205" s="119">
        <v>0</v>
      </c>
      <c r="AR1205" s="119">
        <v>0</v>
      </c>
      <c r="AS1205" s="119">
        <v>0</v>
      </c>
      <c r="AT1205" s="119">
        <v>0</v>
      </c>
      <c r="AU1205" s="119">
        <v>0</v>
      </c>
      <c r="AV1205" s="119">
        <v>0</v>
      </c>
      <c r="AW1205" s="119">
        <v>0</v>
      </c>
      <c r="AX1205" s="119">
        <v>0</v>
      </c>
      <c r="AY1205" s="119">
        <v>0</v>
      </c>
      <c r="AZ1205" s="119">
        <v>0</v>
      </c>
      <c r="BA1205" s="119">
        <v>0</v>
      </c>
      <c r="BB1205" s="119">
        <v>0</v>
      </c>
      <c r="BC1205" s="119">
        <v>0</v>
      </c>
      <c r="BD1205" s="119">
        <v>0</v>
      </c>
      <c r="BE1205" s="119">
        <v>0</v>
      </c>
      <c r="BF1205" s="119">
        <v>0</v>
      </c>
      <c r="BG1205" s="119">
        <v>0</v>
      </c>
      <c r="BH1205" s="119">
        <v>16.899999999999999</v>
      </c>
      <c r="BI1205" s="119" t="s">
        <v>55</v>
      </c>
      <c r="BJ1205" s="119" t="s">
        <v>55</v>
      </c>
      <c r="BK1205" s="119" t="s">
        <v>55</v>
      </c>
      <c r="BL1205" s="119">
        <v>0</v>
      </c>
      <c r="BM1205" s="119" t="s">
        <v>545</v>
      </c>
    </row>
    <row r="1206" spans="1:65" s="119" customFormat="1" ht="11.4" x14ac:dyDescent="0.2">
      <c r="A1206" s="119" t="s">
        <v>83</v>
      </c>
      <c r="B1206" s="119">
        <v>1</v>
      </c>
      <c r="C1206" s="119">
        <v>0</v>
      </c>
      <c r="D1206" s="119">
        <v>1</v>
      </c>
      <c r="E1206" s="119">
        <v>0</v>
      </c>
      <c r="F1206" s="119">
        <v>0</v>
      </c>
      <c r="G1206" s="119">
        <v>0</v>
      </c>
      <c r="H1206" s="119">
        <v>0</v>
      </c>
      <c r="I1206" s="119">
        <v>0</v>
      </c>
      <c r="J1206" s="119">
        <v>0</v>
      </c>
      <c r="K1206" s="119">
        <v>0</v>
      </c>
      <c r="L1206" s="119">
        <v>0</v>
      </c>
      <c r="M1206" s="119">
        <v>0</v>
      </c>
      <c r="N1206" s="119">
        <v>0</v>
      </c>
      <c r="O1206" s="119">
        <v>0</v>
      </c>
      <c r="P1206" s="119">
        <v>100</v>
      </c>
      <c r="Q1206" s="119">
        <v>0</v>
      </c>
      <c r="R1206" s="119">
        <v>0</v>
      </c>
      <c r="S1206" s="119">
        <v>0</v>
      </c>
      <c r="T1206" s="119">
        <v>0</v>
      </c>
      <c r="U1206" s="119">
        <v>0</v>
      </c>
      <c r="V1206" s="119">
        <v>0</v>
      </c>
      <c r="W1206" s="119">
        <v>0</v>
      </c>
      <c r="X1206" s="119">
        <v>0</v>
      </c>
      <c r="Y1206" s="119">
        <v>0</v>
      </c>
      <c r="Z1206" s="119">
        <v>0</v>
      </c>
      <c r="AA1206" s="119" t="s">
        <v>56</v>
      </c>
      <c r="AB1206" s="119" t="s">
        <v>458</v>
      </c>
      <c r="AC1206" s="119" t="s">
        <v>56</v>
      </c>
      <c r="AD1206" s="119" t="s">
        <v>56</v>
      </c>
      <c r="AE1206" s="119" t="s">
        <v>56</v>
      </c>
      <c r="AF1206" s="119" t="s">
        <v>56</v>
      </c>
      <c r="AG1206" s="119" t="s">
        <v>56</v>
      </c>
      <c r="AH1206" s="119" t="s">
        <v>56</v>
      </c>
      <c r="AI1206" s="119" t="s">
        <v>56</v>
      </c>
      <c r="AJ1206" s="119" t="s">
        <v>56</v>
      </c>
      <c r="AK1206" s="119" t="s">
        <v>56</v>
      </c>
      <c r="AL1206" s="119" t="s">
        <v>56</v>
      </c>
      <c r="AM1206" s="119">
        <v>0</v>
      </c>
      <c r="AN1206" s="119">
        <v>0</v>
      </c>
      <c r="AO1206" s="119">
        <v>0</v>
      </c>
      <c r="AP1206" s="119">
        <v>0</v>
      </c>
      <c r="AQ1206" s="119">
        <v>1</v>
      </c>
      <c r="AR1206" s="119">
        <v>0</v>
      </c>
      <c r="AS1206" s="119">
        <v>0</v>
      </c>
      <c r="AT1206" s="119">
        <v>0</v>
      </c>
      <c r="AU1206" s="119">
        <v>0</v>
      </c>
      <c r="AV1206" s="119">
        <v>0</v>
      </c>
      <c r="AW1206" s="119">
        <v>0</v>
      </c>
      <c r="AX1206" s="119">
        <v>0</v>
      </c>
      <c r="AY1206" s="119">
        <v>0</v>
      </c>
      <c r="AZ1206" s="119">
        <v>0</v>
      </c>
      <c r="BA1206" s="119">
        <v>0</v>
      </c>
      <c r="BB1206" s="119">
        <v>0</v>
      </c>
      <c r="BC1206" s="119">
        <v>0</v>
      </c>
      <c r="BD1206" s="119">
        <v>0</v>
      </c>
      <c r="BE1206" s="119">
        <v>0</v>
      </c>
      <c r="BF1206" s="119">
        <v>0</v>
      </c>
      <c r="BG1206" s="119">
        <v>0</v>
      </c>
      <c r="BH1206" s="119">
        <v>24.3</v>
      </c>
      <c r="BI1206" s="119" t="s">
        <v>55</v>
      </c>
      <c r="BJ1206" s="119" t="s">
        <v>55</v>
      </c>
      <c r="BK1206" s="119" t="s">
        <v>55</v>
      </c>
      <c r="BL1206" s="119">
        <v>0</v>
      </c>
      <c r="BM1206" s="119" t="s">
        <v>544</v>
      </c>
    </row>
    <row r="1207" spans="1:65" s="119" customFormat="1" ht="11.4" x14ac:dyDescent="0.2">
      <c r="A1207" s="119" t="s">
        <v>83</v>
      </c>
      <c r="B1207" s="119">
        <v>1</v>
      </c>
      <c r="C1207" s="119">
        <v>0</v>
      </c>
      <c r="D1207" s="119">
        <v>1</v>
      </c>
      <c r="E1207" s="119">
        <v>0</v>
      </c>
      <c r="F1207" s="119">
        <v>0</v>
      </c>
      <c r="G1207" s="119">
        <v>0</v>
      </c>
      <c r="H1207" s="119">
        <v>0</v>
      </c>
      <c r="I1207" s="119">
        <v>0</v>
      </c>
      <c r="J1207" s="119">
        <v>0</v>
      </c>
      <c r="K1207" s="119">
        <v>0</v>
      </c>
      <c r="L1207" s="119">
        <v>0</v>
      </c>
      <c r="M1207" s="119">
        <v>0</v>
      </c>
      <c r="N1207" s="119">
        <v>0</v>
      </c>
      <c r="O1207" s="119">
        <v>0</v>
      </c>
      <c r="P1207" s="119">
        <v>100</v>
      </c>
      <c r="Q1207" s="119">
        <v>0</v>
      </c>
      <c r="R1207" s="119">
        <v>0</v>
      </c>
      <c r="S1207" s="119">
        <v>0</v>
      </c>
      <c r="T1207" s="119">
        <v>0</v>
      </c>
      <c r="U1207" s="119">
        <v>0</v>
      </c>
      <c r="V1207" s="119">
        <v>0</v>
      </c>
      <c r="W1207" s="119">
        <v>0</v>
      </c>
      <c r="X1207" s="119">
        <v>0</v>
      </c>
      <c r="Y1207" s="119">
        <v>0</v>
      </c>
      <c r="Z1207" s="119">
        <v>0</v>
      </c>
      <c r="AA1207" s="119" t="s">
        <v>56</v>
      </c>
      <c r="AB1207" s="119" t="s">
        <v>484</v>
      </c>
      <c r="AC1207" s="119" t="s">
        <v>56</v>
      </c>
      <c r="AD1207" s="119" t="s">
        <v>56</v>
      </c>
      <c r="AE1207" s="119" t="s">
        <v>56</v>
      </c>
      <c r="AF1207" s="119" t="s">
        <v>56</v>
      </c>
      <c r="AG1207" s="119" t="s">
        <v>56</v>
      </c>
      <c r="AH1207" s="119" t="s">
        <v>56</v>
      </c>
      <c r="AI1207" s="119" t="s">
        <v>56</v>
      </c>
      <c r="AJ1207" s="119" t="s">
        <v>56</v>
      </c>
      <c r="AK1207" s="119" t="s">
        <v>56</v>
      </c>
      <c r="AL1207" s="119" t="s">
        <v>56</v>
      </c>
      <c r="AM1207" s="119">
        <v>0</v>
      </c>
      <c r="AN1207" s="119">
        <v>0</v>
      </c>
      <c r="AO1207" s="119">
        <v>0</v>
      </c>
      <c r="AP1207" s="119">
        <v>0</v>
      </c>
      <c r="AQ1207" s="119">
        <v>0</v>
      </c>
      <c r="AR1207" s="119">
        <v>1</v>
      </c>
      <c r="AS1207" s="119">
        <v>0</v>
      </c>
      <c r="AT1207" s="119">
        <v>0</v>
      </c>
      <c r="AU1207" s="119">
        <v>0</v>
      </c>
      <c r="AV1207" s="119">
        <v>0</v>
      </c>
      <c r="AW1207" s="119">
        <v>0</v>
      </c>
      <c r="AX1207" s="119">
        <v>0</v>
      </c>
      <c r="AY1207" s="119">
        <v>0</v>
      </c>
      <c r="AZ1207" s="119">
        <v>0</v>
      </c>
      <c r="BA1207" s="119">
        <v>0</v>
      </c>
      <c r="BB1207" s="119">
        <v>0</v>
      </c>
      <c r="BC1207" s="119">
        <v>0</v>
      </c>
      <c r="BD1207" s="119">
        <v>0</v>
      </c>
      <c r="BE1207" s="119">
        <v>0</v>
      </c>
      <c r="BF1207" s="119">
        <v>0</v>
      </c>
      <c r="BG1207" s="119">
        <v>0</v>
      </c>
      <c r="BH1207" s="119">
        <v>26.6</v>
      </c>
      <c r="BI1207" s="119" t="s">
        <v>55</v>
      </c>
      <c r="BJ1207" s="119" t="s">
        <v>55</v>
      </c>
      <c r="BK1207" s="119" t="s">
        <v>55</v>
      </c>
      <c r="BL1207" s="119">
        <v>0</v>
      </c>
      <c r="BM1207" s="119" t="s">
        <v>545</v>
      </c>
    </row>
    <row r="1208" spans="1:65" s="119" customFormat="1" ht="11.4" x14ac:dyDescent="0.2">
      <c r="A1208" s="119" t="s">
        <v>85</v>
      </c>
      <c r="B1208" s="119">
        <v>0</v>
      </c>
      <c r="C1208" s="119">
        <v>0</v>
      </c>
      <c r="D1208" s="119">
        <v>0</v>
      </c>
      <c r="E1208" s="119">
        <v>0</v>
      </c>
      <c r="F1208" s="119">
        <v>0</v>
      </c>
      <c r="G1208" s="119">
        <v>0</v>
      </c>
      <c r="H1208" s="119">
        <v>0</v>
      </c>
      <c r="I1208" s="119">
        <v>0</v>
      </c>
      <c r="J1208" s="119">
        <v>0</v>
      </c>
      <c r="K1208" s="119">
        <v>0</v>
      </c>
      <c r="L1208" s="119">
        <v>0</v>
      </c>
      <c r="M1208" s="119">
        <v>0</v>
      </c>
      <c r="N1208" s="119">
        <v>0</v>
      </c>
      <c r="O1208" s="119" t="s">
        <v>55</v>
      </c>
      <c r="P1208" s="119" t="s">
        <v>55</v>
      </c>
      <c r="Q1208" s="119" t="s">
        <v>55</v>
      </c>
      <c r="R1208" s="119" t="s">
        <v>55</v>
      </c>
      <c r="S1208" s="119" t="s">
        <v>55</v>
      </c>
      <c r="T1208" s="119" t="s">
        <v>55</v>
      </c>
      <c r="U1208" s="119" t="s">
        <v>55</v>
      </c>
      <c r="V1208" s="119" t="s">
        <v>55</v>
      </c>
      <c r="W1208" s="119" t="s">
        <v>55</v>
      </c>
      <c r="X1208" s="119" t="s">
        <v>55</v>
      </c>
      <c r="Y1208" s="119" t="s">
        <v>55</v>
      </c>
      <c r="Z1208" s="119" t="s">
        <v>55</v>
      </c>
      <c r="AA1208" s="119" t="s">
        <v>56</v>
      </c>
      <c r="AB1208" s="119" t="s">
        <v>56</v>
      </c>
      <c r="AC1208" s="119" t="s">
        <v>56</v>
      </c>
      <c r="AD1208" s="119" t="s">
        <v>56</v>
      </c>
      <c r="AE1208" s="119" t="s">
        <v>56</v>
      </c>
      <c r="AF1208" s="119" t="s">
        <v>56</v>
      </c>
      <c r="AG1208" s="119" t="s">
        <v>56</v>
      </c>
      <c r="AH1208" s="119" t="s">
        <v>56</v>
      </c>
      <c r="AI1208" s="119" t="s">
        <v>56</v>
      </c>
      <c r="AJ1208" s="119" t="s">
        <v>56</v>
      </c>
      <c r="AK1208" s="119" t="s">
        <v>56</v>
      </c>
      <c r="AL1208" s="119" t="s">
        <v>56</v>
      </c>
      <c r="AM1208" s="119">
        <v>0</v>
      </c>
      <c r="AN1208" s="119">
        <v>0</v>
      </c>
      <c r="AO1208" s="119">
        <v>0</v>
      </c>
      <c r="AP1208" s="119">
        <v>0</v>
      </c>
      <c r="AQ1208" s="119">
        <v>0</v>
      </c>
      <c r="AR1208" s="119">
        <v>0</v>
      </c>
      <c r="AS1208" s="119">
        <v>0</v>
      </c>
      <c r="AT1208" s="119">
        <v>0</v>
      </c>
      <c r="AU1208" s="119">
        <v>0</v>
      </c>
      <c r="AV1208" s="119">
        <v>0</v>
      </c>
      <c r="AW1208" s="119">
        <v>0</v>
      </c>
      <c r="AX1208" s="119">
        <v>0</v>
      </c>
      <c r="AY1208" s="119">
        <v>0</v>
      </c>
      <c r="AZ1208" s="119">
        <v>0</v>
      </c>
      <c r="BA1208" s="119">
        <v>0</v>
      </c>
      <c r="BB1208" s="119">
        <v>0</v>
      </c>
      <c r="BC1208" s="119">
        <v>0</v>
      </c>
      <c r="BD1208" s="119">
        <v>0</v>
      </c>
      <c r="BE1208" s="119">
        <v>0</v>
      </c>
      <c r="BF1208" s="119">
        <v>0</v>
      </c>
      <c r="BG1208" s="119">
        <v>0</v>
      </c>
      <c r="BH1208" s="119" t="s">
        <v>55</v>
      </c>
      <c r="BI1208" s="119" t="s">
        <v>55</v>
      </c>
      <c r="BJ1208" s="119" t="s">
        <v>55</v>
      </c>
      <c r="BK1208" s="119" t="s">
        <v>55</v>
      </c>
      <c r="BL1208" s="119">
        <v>0</v>
      </c>
      <c r="BM1208" s="119" t="s">
        <v>544</v>
      </c>
    </row>
    <row r="1209" spans="1:65" s="119" customFormat="1" ht="11.4" x14ac:dyDescent="0.2">
      <c r="A1209" s="119" t="s">
        <v>85</v>
      </c>
      <c r="B1209" s="119">
        <v>0</v>
      </c>
      <c r="C1209" s="119">
        <v>0</v>
      </c>
      <c r="D1209" s="119">
        <v>0</v>
      </c>
      <c r="E1209" s="119">
        <v>0</v>
      </c>
      <c r="F1209" s="119">
        <v>0</v>
      </c>
      <c r="G1209" s="119">
        <v>0</v>
      </c>
      <c r="H1209" s="119">
        <v>0</v>
      </c>
      <c r="I1209" s="119">
        <v>0</v>
      </c>
      <c r="J1209" s="119">
        <v>0</v>
      </c>
      <c r="K1209" s="119">
        <v>0</v>
      </c>
      <c r="L1209" s="119">
        <v>0</v>
      </c>
      <c r="M1209" s="119">
        <v>0</v>
      </c>
      <c r="N1209" s="119">
        <v>0</v>
      </c>
      <c r="O1209" s="119" t="s">
        <v>55</v>
      </c>
      <c r="P1209" s="119" t="s">
        <v>55</v>
      </c>
      <c r="Q1209" s="119" t="s">
        <v>55</v>
      </c>
      <c r="R1209" s="119" t="s">
        <v>55</v>
      </c>
      <c r="S1209" s="119" t="s">
        <v>55</v>
      </c>
      <c r="T1209" s="119" t="s">
        <v>55</v>
      </c>
      <c r="U1209" s="119" t="s">
        <v>55</v>
      </c>
      <c r="V1209" s="119" t="s">
        <v>55</v>
      </c>
      <c r="W1209" s="119" t="s">
        <v>55</v>
      </c>
      <c r="X1209" s="119" t="s">
        <v>55</v>
      </c>
      <c r="Y1209" s="119" t="s">
        <v>55</v>
      </c>
      <c r="Z1209" s="119" t="s">
        <v>55</v>
      </c>
      <c r="AA1209" s="119" t="s">
        <v>56</v>
      </c>
      <c r="AB1209" s="119" t="s">
        <v>56</v>
      </c>
      <c r="AC1209" s="119" t="s">
        <v>56</v>
      </c>
      <c r="AD1209" s="119" t="s">
        <v>56</v>
      </c>
      <c r="AE1209" s="119" t="s">
        <v>56</v>
      </c>
      <c r="AF1209" s="119" t="s">
        <v>56</v>
      </c>
      <c r="AG1209" s="119" t="s">
        <v>56</v>
      </c>
      <c r="AH1209" s="119" t="s">
        <v>56</v>
      </c>
      <c r="AI1209" s="119" t="s">
        <v>56</v>
      </c>
      <c r="AJ1209" s="119" t="s">
        <v>56</v>
      </c>
      <c r="AK1209" s="119" t="s">
        <v>56</v>
      </c>
      <c r="AL1209" s="119" t="s">
        <v>56</v>
      </c>
      <c r="AM1209" s="119">
        <v>0</v>
      </c>
      <c r="AN1209" s="119">
        <v>0</v>
      </c>
      <c r="AO1209" s="119">
        <v>0</v>
      </c>
      <c r="AP1209" s="119">
        <v>0</v>
      </c>
      <c r="AQ1209" s="119">
        <v>0</v>
      </c>
      <c r="AR1209" s="119">
        <v>0</v>
      </c>
      <c r="AS1209" s="119">
        <v>0</v>
      </c>
      <c r="AT1209" s="119">
        <v>0</v>
      </c>
      <c r="AU1209" s="119">
        <v>0</v>
      </c>
      <c r="AV1209" s="119">
        <v>0</v>
      </c>
      <c r="AW1209" s="119">
        <v>0</v>
      </c>
      <c r="AX1209" s="119">
        <v>0</v>
      </c>
      <c r="AY1209" s="119">
        <v>0</v>
      </c>
      <c r="AZ1209" s="119">
        <v>0</v>
      </c>
      <c r="BA1209" s="119">
        <v>0</v>
      </c>
      <c r="BB1209" s="119">
        <v>0</v>
      </c>
      <c r="BC1209" s="119">
        <v>0</v>
      </c>
      <c r="BD1209" s="119">
        <v>0</v>
      </c>
      <c r="BE1209" s="119">
        <v>0</v>
      </c>
      <c r="BF1209" s="119">
        <v>0</v>
      </c>
      <c r="BG1209" s="119">
        <v>0</v>
      </c>
      <c r="BH1209" s="119" t="s">
        <v>55</v>
      </c>
      <c r="BI1209" s="119" t="s">
        <v>55</v>
      </c>
      <c r="BJ1209" s="119" t="s">
        <v>55</v>
      </c>
      <c r="BK1209" s="119" t="s">
        <v>55</v>
      </c>
      <c r="BL1209" s="119">
        <v>0</v>
      </c>
      <c r="BM1209" s="119" t="s">
        <v>545</v>
      </c>
    </row>
    <row r="1210" spans="1:65" s="119" customFormat="1" ht="11.4" x14ac:dyDescent="0.2">
      <c r="A1210" s="119" t="s">
        <v>86</v>
      </c>
      <c r="B1210" s="119">
        <v>1</v>
      </c>
      <c r="C1210" s="119">
        <v>0</v>
      </c>
      <c r="D1210" s="119">
        <v>1</v>
      </c>
      <c r="E1210" s="119">
        <v>0</v>
      </c>
      <c r="F1210" s="119">
        <v>0</v>
      </c>
      <c r="G1210" s="119">
        <v>0</v>
      </c>
      <c r="H1210" s="119">
        <v>0</v>
      </c>
      <c r="I1210" s="119">
        <v>0</v>
      </c>
      <c r="J1210" s="119">
        <v>0</v>
      </c>
      <c r="K1210" s="119">
        <v>0</v>
      </c>
      <c r="L1210" s="119">
        <v>0</v>
      </c>
      <c r="M1210" s="119">
        <v>0</v>
      </c>
      <c r="N1210" s="119">
        <v>0</v>
      </c>
      <c r="O1210" s="119">
        <v>0</v>
      </c>
      <c r="P1210" s="119">
        <v>100</v>
      </c>
      <c r="Q1210" s="119">
        <v>0</v>
      </c>
      <c r="R1210" s="119">
        <v>0</v>
      </c>
      <c r="S1210" s="119">
        <v>0</v>
      </c>
      <c r="T1210" s="119">
        <v>0</v>
      </c>
      <c r="U1210" s="119">
        <v>0</v>
      </c>
      <c r="V1210" s="119">
        <v>0</v>
      </c>
      <c r="W1210" s="119">
        <v>0</v>
      </c>
      <c r="X1210" s="119">
        <v>0</v>
      </c>
      <c r="Y1210" s="119">
        <v>0</v>
      </c>
      <c r="Z1210" s="119">
        <v>0</v>
      </c>
      <c r="AA1210" s="119" t="s">
        <v>56</v>
      </c>
      <c r="AB1210" s="119" t="s">
        <v>469</v>
      </c>
      <c r="AC1210" s="119" t="s">
        <v>56</v>
      </c>
      <c r="AD1210" s="119" t="s">
        <v>56</v>
      </c>
      <c r="AE1210" s="119" t="s">
        <v>56</v>
      </c>
      <c r="AF1210" s="119" t="s">
        <v>56</v>
      </c>
      <c r="AG1210" s="119" t="s">
        <v>56</v>
      </c>
      <c r="AH1210" s="119" t="s">
        <v>56</v>
      </c>
      <c r="AI1210" s="119" t="s">
        <v>56</v>
      </c>
      <c r="AJ1210" s="119" t="s">
        <v>56</v>
      </c>
      <c r="AK1210" s="119" t="s">
        <v>56</v>
      </c>
      <c r="AL1210" s="119" t="s">
        <v>56</v>
      </c>
      <c r="AM1210" s="119">
        <v>0</v>
      </c>
      <c r="AN1210" s="119">
        <v>0</v>
      </c>
      <c r="AO1210" s="119">
        <v>0</v>
      </c>
      <c r="AP1210" s="119">
        <v>0</v>
      </c>
      <c r="AQ1210" s="119">
        <v>0</v>
      </c>
      <c r="AR1210" s="119">
        <v>0</v>
      </c>
      <c r="AS1210" s="119">
        <v>1</v>
      </c>
      <c r="AT1210" s="119">
        <v>0</v>
      </c>
      <c r="AU1210" s="119">
        <v>0</v>
      </c>
      <c r="AV1210" s="119">
        <v>0</v>
      </c>
      <c r="AW1210" s="119">
        <v>0</v>
      </c>
      <c r="AX1210" s="119">
        <v>0</v>
      </c>
      <c r="AY1210" s="119">
        <v>0</v>
      </c>
      <c r="AZ1210" s="119">
        <v>0</v>
      </c>
      <c r="BA1210" s="119">
        <v>0</v>
      </c>
      <c r="BB1210" s="119">
        <v>0</v>
      </c>
      <c r="BC1210" s="119">
        <v>0</v>
      </c>
      <c r="BD1210" s="119">
        <v>0</v>
      </c>
      <c r="BE1210" s="119">
        <v>0</v>
      </c>
      <c r="BF1210" s="119">
        <v>0</v>
      </c>
      <c r="BG1210" s="119">
        <v>0</v>
      </c>
      <c r="BH1210" s="119">
        <v>30.8</v>
      </c>
      <c r="BI1210" s="119" t="s">
        <v>55</v>
      </c>
      <c r="BJ1210" s="119" t="s">
        <v>55</v>
      </c>
      <c r="BK1210" s="119" t="s">
        <v>55</v>
      </c>
      <c r="BL1210" s="119">
        <v>0</v>
      </c>
      <c r="BM1210" s="119" t="s">
        <v>544</v>
      </c>
    </row>
    <row r="1211" spans="1:65" s="119" customFormat="1" ht="11.4" x14ac:dyDescent="0.2">
      <c r="A1211" s="119" t="s">
        <v>86</v>
      </c>
      <c r="B1211" s="119">
        <v>2</v>
      </c>
      <c r="C1211" s="119">
        <v>0</v>
      </c>
      <c r="D1211" s="119">
        <v>2</v>
      </c>
      <c r="E1211" s="119">
        <v>0</v>
      </c>
      <c r="F1211" s="119">
        <v>0</v>
      </c>
      <c r="G1211" s="119">
        <v>0</v>
      </c>
      <c r="H1211" s="119">
        <v>0</v>
      </c>
      <c r="I1211" s="119">
        <v>0</v>
      </c>
      <c r="J1211" s="119">
        <v>0</v>
      </c>
      <c r="K1211" s="119">
        <v>0</v>
      </c>
      <c r="L1211" s="119">
        <v>0</v>
      </c>
      <c r="M1211" s="119">
        <v>0</v>
      </c>
      <c r="N1211" s="119">
        <v>0</v>
      </c>
      <c r="O1211" s="119">
        <v>0</v>
      </c>
      <c r="P1211" s="119">
        <v>100</v>
      </c>
      <c r="Q1211" s="119">
        <v>0</v>
      </c>
      <c r="R1211" s="119">
        <v>0</v>
      </c>
      <c r="S1211" s="119">
        <v>0</v>
      </c>
      <c r="T1211" s="119">
        <v>0</v>
      </c>
      <c r="U1211" s="119">
        <v>0</v>
      </c>
      <c r="V1211" s="119">
        <v>0</v>
      </c>
      <c r="W1211" s="119">
        <v>0</v>
      </c>
      <c r="X1211" s="119">
        <v>0</v>
      </c>
      <c r="Y1211" s="119">
        <v>0</v>
      </c>
      <c r="Z1211" s="119">
        <v>0</v>
      </c>
      <c r="AA1211" s="119" t="s">
        <v>56</v>
      </c>
      <c r="AB1211" s="119" t="s">
        <v>553</v>
      </c>
      <c r="AC1211" s="119" t="s">
        <v>56</v>
      </c>
      <c r="AD1211" s="119" t="s">
        <v>56</v>
      </c>
      <c r="AE1211" s="119" t="s">
        <v>56</v>
      </c>
      <c r="AF1211" s="119" t="s">
        <v>56</v>
      </c>
      <c r="AG1211" s="119" t="s">
        <v>56</v>
      </c>
      <c r="AH1211" s="119" t="s">
        <v>56</v>
      </c>
      <c r="AI1211" s="119" t="s">
        <v>56</v>
      </c>
      <c r="AJ1211" s="119" t="s">
        <v>56</v>
      </c>
      <c r="AK1211" s="119" t="s">
        <v>56</v>
      </c>
      <c r="AL1211" s="119" t="s">
        <v>56</v>
      </c>
      <c r="AM1211" s="119">
        <v>0</v>
      </c>
      <c r="AN1211" s="119">
        <v>2</v>
      </c>
      <c r="AO1211" s="119">
        <v>0</v>
      </c>
      <c r="AP1211" s="119">
        <v>0</v>
      </c>
      <c r="AQ1211" s="119">
        <v>0</v>
      </c>
      <c r="AR1211" s="119">
        <v>0</v>
      </c>
      <c r="AS1211" s="119">
        <v>0</v>
      </c>
      <c r="AT1211" s="119">
        <v>0</v>
      </c>
      <c r="AU1211" s="119">
        <v>0</v>
      </c>
      <c r="AV1211" s="119">
        <v>0</v>
      </c>
      <c r="AW1211" s="119">
        <v>0</v>
      </c>
      <c r="AX1211" s="119">
        <v>0</v>
      </c>
      <c r="AY1211" s="119">
        <v>0</v>
      </c>
      <c r="AZ1211" s="119">
        <v>0</v>
      </c>
      <c r="BA1211" s="119">
        <v>0</v>
      </c>
      <c r="BB1211" s="119">
        <v>0</v>
      </c>
      <c r="BC1211" s="119">
        <v>0</v>
      </c>
      <c r="BD1211" s="119">
        <v>0</v>
      </c>
      <c r="BE1211" s="119">
        <v>0</v>
      </c>
      <c r="BF1211" s="119">
        <v>0</v>
      </c>
      <c r="BG1211" s="119">
        <v>0</v>
      </c>
      <c r="BH1211" s="119">
        <v>8.3000000000000007</v>
      </c>
      <c r="BI1211" s="119" t="s">
        <v>55</v>
      </c>
      <c r="BJ1211" s="119" t="s">
        <v>55</v>
      </c>
      <c r="BK1211" s="119" t="s">
        <v>55</v>
      </c>
      <c r="BL1211" s="119">
        <v>0</v>
      </c>
      <c r="BM1211" s="119" t="s">
        <v>545</v>
      </c>
    </row>
    <row r="1212" spans="1:65" s="119" customFormat="1" ht="11.4" x14ac:dyDescent="0.2">
      <c r="A1212" s="119" t="s">
        <v>87</v>
      </c>
      <c r="B1212" s="119">
        <v>0</v>
      </c>
      <c r="C1212" s="119">
        <v>0</v>
      </c>
      <c r="D1212" s="119">
        <v>0</v>
      </c>
      <c r="E1212" s="119">
        <v>0</v>
      </c>
      <c r="F1212" s="119">
        <v>0</v>
      </c>
      <c r="G1212" s="119">
        <v>0</v>
      </c>
      <c r="H1212" s="119">
        <v>0</v>
      </c>
      <c r="I1212" s="119">
        <v>0</v>
      </c>
      <c r="J1212" s="119">
        <v>0</v>
      </c>
      <c r="K1212" s="119">
        <v>0</v>
      </c>
      <c r="L1212" s="119">
        <v>0</v>
      </c>
      <c r="M1212" s="119">
        <v>0</v>
      </c>
      <c r="N1212" s="119">
        <v>0</v>
      </c>
      <c r="O1212" s="119" t="s">
        <v>55</v>
      </c>
      <c r="P1212" s="119" t="s">
        <v>55</v>
      </c>
      <c r="Q1212" s="119" t="s">
        <v>55</v>
      </c>
      <c r="R1212" s="119" t="s">
        <v>55</v>
      </c>
      <c r="S1212" s="119" t="s">
        <v>55</v>
      </c>
      <c r="T1212" s="119" t="s">
        <v>55</v>
      </c>
      <c r="U1212" s="119" t="s">
        <v>55</v>
      </c>
      <c r="V1212" s="119" t="s">
        <v>55</v>
      </c>
      <c r="W1212" s="119" t="s">
        <v>55</v>
      </c>
      <c r="X1212" s="119" t="s">
        <v>55</v>
      </c>
      <c r="Y1212" s="119" t="s">
        <v>55</v>
      </c>
      <c r="Z1212" s="119" t="s">
        <v>55</v>
      </c>
      <c r="AA1212" s="119" t="s">
        <v>56</v>
      </c>
      <c r="AB1212" s="119" t="s">
        <v>56</v>
      </c>
      <c r="AC1212" s="119" t="s">
        <v>56</v>
      </c>
      <c r="AD1212" s="119" t="s">
        <v>56</v>
      </c>
      <c r="AE1212" s="119" t="s">
        <v>56</v>
      </c>
      <c r="AF1212" s="119" t="s">
        <v>56</v>
      </c>
      <c r="AG1212" s="119" t="s">
        <v>56</v>
      </c>
      <c r="AH1212" s="119" t="s">
        <v>56</v>
      </c>
      <c r="AI1212" s="119" t="s">
        <v>56</v>
      </c>
      <c r="AJ1212" s="119" t="s">
        <v>56</v>
      </c>
      <c r="AK1212" s="119" t="s">
        <v>56</v>
      </c>
      <c r="AL1212" s="119" t="s">
        <v>56</v>
      </c>
      <c r="AM1212" s="119">
        <v>0</v>
      </c>
      <c r="AN1212" s="119">
        <v>0</v>
      </c>
      <c r="AO1212" s="119">
        <v>0</v>
      </c>
      <c r="AP1212" s="119">
        <v>0</v>
      </c>
      <c r="AQ1212" s="119">
        <v>0</v>
      </c>
      <c r="AR1212" s="119">
        <v>0</v>
      </c>
      <c r="AS1212" s="119">
        <v>0</v>
      </c>
      <c r="AT1212" s="119">
        <v>0</v>
      </c>
      <c r="AU1212" s="119">
        <v>0</v>
      </c>
      <c r="AV1212" s="119">
        <v>0</v>
      </c>
      <c r="AW1212" s="119">
        <v>0</v>
      </c>
      <c r="AX1212" s="119">
        <v>0</v>
      </c>
      <c r="AY1212" s="119">
        <v>0</v>
      </c>
      <c r="AZ1212" s="119">
        <v>0</v>
      </c>
      <c r="BA1212" s="119">
        <v>0</v>
      </c>
      <c r="BB1212" s="119">
        <v>0</v>
      </c>
      <c r="BC1212" s="119">
        <v>0</v>
      </c>
      <c r="BD1212" s="119">
        <v>0</v>
      </c>
      <c r="BE1212" s="119">
        <v>0</v>
      </c>
      <c r="BF1212" s="119">
        <v>0</v>
      </c>
      <c r="BG1212" s="119">
        <v>0</v>
      </c>
      <c r="BH1212" s="119" t="s">
        <v>55</v>
      </c>
      <c r="BI1212" s="119" t="s">
        <v>55</v>
      </c>
      <c r="BJ1212" s="119" t="s">
        <v>55</v>
      </c>
      <c r="BK1212" s="119" t="s">
        <v>55</v>
      </c>
      <c r="BL1212" s="119">
        <v>0</v>
      </c>
      <c r="BM1212" s="119" t="s">
        <v>544</v>
      </c>
    </row>
    <row r="1213" spans="1:65" s="119" customFormat="1" ht="11.4" x14ac:dyDescent="0.2">
      <c r="A1213" s="119" t="s">
        <v>87</v>
      </c>
      <c r="B1213" s="119">
        <v>0</v>
      </c>
      <c r="C1213" s="119">
        <v>0</v>
      </c>
      <c r="D1213" s="119">
        <v>0</v>
      </c>
      <c r="E1213" s="119">
        <v>0</v>
      </c>
      <c r="F1213" s="119">
        <v>0</v>
      </c>
      <c r="G1213" s="119">
        <v>0</v>
      </c>
      <c r="H1213" s="119">
        <v>0</v>
      </c>
      <c r="I1213" s="119">
        <v>0</v>
      </c>
      <c r="J1213" s="119">
        <v>0</v>
      </c>
      <c r="K1213" s="119">
        <v>0</v>
      </c>
      <c r="L1213" s="119">
        <v>0</v>
      </c>
      <c r="M1213" s="119">
        <v>0</v>
      </c>
      <c r="N1213" s="119">
        <v>0</v>
      </c>
      <c r="O1213" s="119" t="s">
        <v>55</v>
      </c>
      <c r="P1213" s="119" t="s">
        <v>55</v>
      </c>
      <c r="Q1213" s="119" t="s">
        <v>55</v>
      </c>
      <c r="R1213" s="119" t="s">
        <v>55</v>
      </c>
      <c r="S1213" s="119" t="s">
        <v>55</v>
      </c>
      <c r="T1213" s="119" t="s">
        <v>55</v>
      </c>
      <c r="U1213" s="119" t="s">
        <v>55</v>
      </c>
      <c r="V1213" s="119" t="s">
        <v>55</v>
      </c>
      <c r="W1213" s="119" t="s">
        <v>55</v>
      </c>
      <c r="X1213" s="119" t="s">
        <v>55</v>
      </c>
      <c r="Y1213" s="119" t="s">
        <v>55</v>
      </c>
      <c r="Z1213" s="119" t="s">
        <v>55</v>
      </c>
      <c r="AA1213" s="119" t="s">
        <v>56</v>
      </c>
      <c r="AB1213" s="119" t="s">
        <v>56</v>
      </c>
      <c r="AC1213" s="119" t="s">
        <v>56</v>
      </c>
      <c r="AD1213" s="119" t="s">
        <v>56</v>
      </c>
      <c r="AE1213" s="119" t="s">
        <v>56</v>
      </c>
      <c r="AF1213" s="119" t="s">
        <v>56</v>
      </c>
      <c r="AG1213" s="119" t="s">
        <v>56</v>
      </c>
      <c r="AH1213" s="119" t="s">
        <v>56</v>
      </c>
      <c r="AI1213" s="119" t="s">
        <v>56</v>
      </c>
      <c r="AJ1213" s="119" t="s">
        <v>56</v>
      </c>
      <c r="AK1213" s="119" t="s">
        <v>56</v>
      </c>
      <c r="AL1213" s="119" t="s">
        <v>56</v>
      </c>
      <c r="AM1213" s="119">
        <v>0</v>
      </c>
      <c r="AN1213" s="119">
        <v>0</v>
      </c>
      <c r="AO1213" s="119">
        <v>0</v>
      </c>
      <c r="AP1213" s="119">
        <v>0</v>
      </c>
      <c r="AQ1213" s="119">
        <v>0</v>
      </c>
      <c r="AR1213" s="119">
        <v>0</v>
      </c>
      <c r="AS1213" s="119">
        <v>0</v>
      </c>
      <c r="AT1213" s="119">
        <v>0</v>
      </c>
      <c r="AU1213" s="119">
        <v>0</v>
      </c>
      <c r="AV1213" s="119">
        <v>0</v>
      </c>
      <c r="AW1213" s="119">
        <v>0</v>
      </c>
      <c r="AX1213" s="119">
        <v>0</v>
      </c>
      <c r="AY1213" s="119">
        <v>0</v>
      </c>
      <c r="AZ1213" s="119">
        <v>0</v>
      </c>
      <c r="BA1213" s="119">
        <v>0</v>
      </c>
      <c r="BB1213" s="119">
        <v>0</v>
      </c>
      <c r="BC1213" s="119">
        <v>0</v>
      </c>
      <c r="BD1213" s="119">
        <v>0</v>
      </c>
      <c r="BE1213" s="119">
        <v>0</v>
      </c>
      <c r="BF1213" s="119">
        <v>0</v>
      </c>
      <c r="BG1213" s="119">
        <v>0</v>
      </c>
      <c r="BH1213" s="119" t="s">
        <v>55</v>
      </c>
      <c r="BI1213" s="119" t="s">
        <v>55</v>
      </c>
      <c r="BJ1213" s="119" t="s">
        <v>55</v>
      </c>
      <c r="BK1213" s="119" t="s">
        <v>55</v>
      </c>
      <c r="BL1213" s="119">
        <v>0</v>
      </c>
      <c r="BM1213" s="119" t="s">
        <v>545</v>
      </c>
    </row>
    <row r="1214" spans="1:65" s="119" customFormat="1" ht="11.4" x14ac:dyDescent="0.2">
      <c r="A1214" s="119" t="s">
        <v>88</v>
      </c>
      <c r="B1214" s="119">
        <v>5</v>
      </c>
      <c r="C1214" s="119">
        <v>1</v>
      </c>
      <c r="D1214" s="119">
        <v>4</v>
      </c>
      <c r="E1214" s="119">
        <v>0</v>
      </c>
      <c r="F1214" s="119">
        <v>0</v>
      </c>
      <c r="G1214" s="119">
        <v>0</v>
      </c>
      <c r="H1214" s="119">
        <v>0</v>
      </c>
      <c r="I1214" s="119">
        <v>0</v>
      </c>
      <c r="J1214" s="119">
        <v>0</v>
      </c>
      <c r="K1214" s="119">
        <v>0</v>
      </c>
      <c r="L1214" s="119">
        <v>0</v>
      </c>
      <c r="M1214" s="119">
        <v>0</v>
      </c>
      <c r="N1214" s="119">
        <v>0</v>
      </c>
      <c r="O1214" s="119">
        <v>20</v>
      </c>
      <c r="P1214" s="119">
        <v>80</v>
      </c>
      <c r="Q1214" s="119">
        <v>0</v>
      </c>
      <c r="R1214" s="119">
        <v>0</v>
      </c>
      <c r="S1214" s="119">
        <v>0</v>
      </c>
      <c r="T1214" s="119">
        <v>0</v>
      </c>
      <c r="U1214" s="119">
        <v>0</v>
      </c>
      <c r="V1214" s="119">
        <v>0</v>
      </c>
      <c r="W1214" s="119">
        <v>0</v>
      </c>
      <c r="X1214" s="119">
        <v>0</v>
      </c>
      <c r="Y1214" s="119">
        <v>0</v>
      </c>
      <c r="Z1214" s="119">
        <v>0</v>
      </c>
      <c r="AA1214" s="119" t="s">
        <v>521</v>
      </c>
      <c r="AB1214" s="119" t="s">
        <v>129</v>
      </c>
      <c r="AC1214" s="119" t="s">
        <v>56</v>
      </c>
      <c r="AD1214" s="119" t="s">
        <v>56</v>
      </c>
      <c r="AE1214" s="119" t="s">
        <v>56</v>
      </c>
      <c r="AF1214" s="119" t="s">
        <v>56</v>
      </c>
      <c r="AG1214" s="119" t="s">
        <v>56</v>
      </c>
      <c r="AH1214" s="119" t="s">
        <v>56</v>
      </c>
      <c r="AI1214" s="119" t="s">
        <v>56</v>
      </c>
      <c r="AJ1214" s="119" t="s">
        <v>56</v>
      </c>
      <c r="AK1214" s="119" t="s">
        <v>56</v>
      </c>
      <c r="AL1214" s="119" t="s">
        <v>56</v>
      </c>
      <c r="AM1214" s="119">
        <v>0</v>
      </c>
      <c r="AN1214" s="119">
        <v>0</v>
      </c>
      <c r="AO1214" s="119">
        <v>1</v>
      </c>
      <c r="AP1214" s="119">
        <v>3</v>
      </c>
      <c r="AQ1214" s="119">
        <v>0</v>
      </c>
      <c r="AR1214" s="119">
        <v>1</v>
      </c>
      <c r="AS1214" s="119">
        <v>0</v>
      </c>
      <c r="AT1214" s="119">
        <v>0</v>
      </c>
      <c r="AU1214" s="119">
        <v>0</v>
      </c>
      <c r="AV1214" s="119">
        <v>0</v>
      </c>
      <c r="AW1214" s="119">
        <v>0</v>
      </c>
      <c r="AX1214" s="119">
        <v>0</v>
      </c>
      <c r="AY1214" s="119">
        <v>0</v>
      </c>
      <c r="AZ1214" s="119">
        <v>0</v>
      </c>
      <c r="BA1214" s="119">
        <v>0</v>
      </c>
      <c r="BB1214" s="119">
        <v>0</v>
      </c>
      <c r="BC1214" s="119">
        <v>0</v>
      </c>
      <c r="BD1214" s="119">
        <v>0</v>
      </c>
      <c r="BE1214" s="119">
        <v>0</v>
      </c>
      <c r="BF1214" s="119">
        <v>0</v>
      </c>
      <c r="BG1214" s="119">
        <v>0</v>
      </c>
      <c r="BH1214" s="119">
        <v>18.899999999999999</v>
      </c>
      <c r="BI1214" s="119" t="s">
        <v>55</v>
      </c>
      <c r="BJ1214" s="119" t="s">
        <v>55</v>
      </c>
      <c r="BK1214" s="119" t="s">
        <v>55</v>
      </c>
      <c r="BL1214" s="119">
        <v>0</v>
      </c>
      <c r="BM1214" s="119" t="s">
        <v>544</v>
      </c>
    </row>
    <row r="1215" spans="1:65" s="119" customFormat="1" ht="11.4" x14ac:dyDescent="0.2">
      <c r="A1215" s="119" t="s">
        <v>88</v>
      </c>
      <c r="B1215" s="119">
        <v>6</v>
      </c>
      <c r="C1215" s="119">
        <v>0</v>
      </c>
      <c r="D1215" s="119">
        <v>6</v>
      </c>
      <c r="E1215" s="119">
        <v>0</v>
      </c>
      <c r="F1215" s="119">
        <v>0</v>
      </c>
      <c r="G1215" s="119">
        <v>0</v>
      </c>
      <c r="H1215" s="119">
        <v>0</v>
      </c>
      <c r="I1215" s="119">
        <v>0</v>
      </c>
      <c r="J1215" s="119">
        <v>0</v>
      </c>
      <c r="K1215" s="119">
        <v>0</v>
      </c>
      <c r="L1215" s="119">
        <v>0</v>
      </c>
      <c r="M1215" s="119">
        <v>0</v>
      </c>
      <c r="N1215" s="119">
        <v>0</v>
      </c>
      <c r="O1215" s="119">
        <v>0</v>
      </c>
      <c r="P1215" s="119">
        <v>100</v>
      </c>
      <c r="Q1215" s="119">
        <v>0</v>
      </c>
      <c r="R1215" s="119">
        <v>0</v>
      </c>
      <c r="S1215" s="119">
        <v>0</v>
      </c>
      <c r="T1215" s="119">
        <v>0</v>
      </c>
      <c r="U1215" s="119">
        <v>0</v>
      </c>
      <c r="V1215" s="119">
        <v>0</v>
      </c>
      <c r="W1215" s="119">
        <v>0</v>
      </c>
      <c r="X1215" s="119">
        <v>0</v>
      </c>
      <c r="Y1215" s="119">
        <v>0</v>
      </c>
      <c r="Z1215" s="119">
        <v>0</v>
      </c>
      <c r="AA1215" s="119" t="s">
        <v>56</v>
      </c>
      <c r="AB1215" s="119" t="s">
        <v>428</v>
      </c>
      <c r="AC1215" s="119" t="s">
        <v>56</v>
      </c>
      <c r="AD1215" s="119" t="s">
        <v>56</v>
      </c>
      <c r="AE1215" s="119" t="s">
        <v>56</v>
      </c>
      <c r="AF1215" s="119" t="s">
        <v>56</v>
      </c>
      <c r="AG1215" s="119" t="s">
        <v>56</v>
      </c>
      <c r="AH1215" s="119" t="s">
        <v>56</v>
      </c>
      <c r="AI1215" s="119" t="s">
        <v>56</v>
      </c>
      <c r="AJ1215" s="119" t="s">
        <v>56</v>
      </c>
      <c r="AK1215" s="119" t="s">
        <v>56</v>
      </c>
      <c r="AL1215" s="119" t="s">
        <v>56</v>
      </c>
      <c r="AM1215" s="119">
        <v>0</v>
      </c>
      <c r="AN1215" s="119">
        <v>0</v>
      </c>
      <c r="AO1215" s="119">
        <v>1</v>
      </c>
      <c r="AP1215" s="119">
        <v>2</v>
      </c>
      <c r="AQ1215" s="119">
        <v>1</v>
      </c>
      <c r="AR1215" s="119">
        <v>2</v>
      </c>
      <c r="AS1215" s="119">
        <v>0</v>
      </c>
      <c r="AT1215" s="119">
        <v>0</v>
      </c>
      <c r="AU1215" s="119">
        <v>0</v>
      </c>
      <c r="AV1215" s="119">
        <v>0</v>
      </c>
      <c r="AW1215" s="119">
        <v>0</v>
      </c>
      <c r="AX1215" s="119">
        <v>0</v>
      </c>
      <c r="AY1215" s="119">
        <v>0</v>
      </c>
      <c r="AZ1215" s="119">
        <v>0</v>
      </c>
      <c r="BA1215" s="119">
        <v>0</v>
      </c>
      <c r="BB1215" s="119">
        <v>0</v>
      </c>
      <c r="BC1215" s="119">
        <v>0</v>
      </c>
      <c r="BD1215" s="119">
        <v>0</v>
      </c>
      <c r="BE1215" s="119">
        <v>0</v>
      </c>
      <c r="BF1215" s="119">
        <v>0</v>
      </c>
      <c r="BG1215" s="119">
        <v>0</v>
      </c>
      <c r="BH1215" s="119">
        <v>20.5</v>
      </c>
      <c r="BI1215" s="119" t="s">
        <v>55</v>
      </c>
      <c r="BJ1215" s="119" t="s">
        <v>55</v>
      </c>
      <c r="BK1215" s="119" t="s">
        <v>55</v>
      </c>
      <c r="BL1215" s="119">
        <v>0</v>
      </c>
      <c r="BM1215" s="119" t="s">
        <v>545</v>
      </c>
    </row>
    <row r="1216" spans="1:65" s="119" customFormat="1" ht="11.4" x14ac:dyDescent="0.2">
      <c r="A1216" s="119" t="s">
        <v>89</v>
      </c>
      <c r="B1216" s="119">
        <v>5</v>
      </c>
      <c r="C1216" s="119">
        <v>3</v>
      </c>
      <c r="D1216" s="119">
        <v>2</v>
      </c>
      <c r="E1216" s="119">
        <v>0</v>
      </c>
      <c r="F1216" s="119">
        <v>0</v>
      </c>
      <c r="G1216" s="119">
        <v>0</v>
      </c>
      <c r="H1216" s="119">
        <v>0</v>
      </c>
      <c r="I1216" s="119">
        <v>0</v>
      </c>
      <c r="J1216" s="119">
        <v>0</v>
      </c>
      <c r="K1216" s="119">
        <v>0</v>
      </c>
      <c r="L1216" s="119">
        <v>0</v>
      </c>
      <c r="M1216" s="119">
        <v>0</v>
      </c>
      <c r="N1216" s="119">
        <v>0</v>
      </c>
      <c r="O1216" s="119">
        <v>60</v>
      </c>
      <c r="P1216" s="119">
        <v>40</v>
      </c>
      <c r="Q1216" s="119">
        <v>0</v>
      </c>
      <c r="R1216" s="119">
        <v>0</v>
      </c>
      <c r="S1216" s="119">
        <v>0</v>
      </c>
      <c r="T1216" s="119">
        <v>0</v>
      </c>
      <c r="U1216" s="119">
        <v>0</v>
      </c>
      <c r="V1216" s="119">
        <v>0</v>
      </c>
      <c r="W1216" s="119">
        <v>0</v>
      </c>
      <c r="X1216" s="119">
        <v>0</v>
      </c>
      <c r="Y1216" s="119">
        <v>0</v>
      </c>
      <c r="Z1216" s="119">
        <v>0</v>
      </c>
      <c r="AA1216" s="119" t="s">
        <v>185</v>
      </c>
      <c r="AB1216" s="119" t="s">
        <v>571</v>
      </c>
      <c r="AC1216" s="119" t="s">
        <v>56</v>
      </c>
      <c r="AD1216" s="119" t="s">
        <v>56</v>
      </c>
      <c r="AE1216" s="119" t="s">
        <v>56</v>
      </c>
      <c r="AF1216" s="119" t="s">
        <v>56</v>
      </c>
      <c r="AG1216" s="119" t="s">
        <v>56</v>
      </c>
      <c r="AH1216" s="119" t="s">
        <v>56</v>
      </c>
      <c r="AI1216" s="119" t="s">
        <v>56</v>
      </c>
      <c r="AJ1216" s="119" t="s">
        <v>56</v>
      </c>
      <c r="AK1216" s="119" t="s">
        <v>56</v>
      </c>
      <c r="AL1216" s="119" t="s">
        <v>56</v>
      </c>
      <c r="AM1216" s="119">
        <v>0</v>
      </c>
      <c r="AN1216" s="119">
        <v>0</v>
      </c>
      <c r="AO1216" s="119">
        <v>1</v>
      </c>
      <c r="AP1216" s="119">
        <v>3</v>
      </c>
      <c r="AQ1216" s="119">
        <v>1</v>
      </c>
      <c r="AR1216" s="119">
        <v>0</v>
      </c>
      <c r="AS1216" s="119">
        <v>0</v>
      </c>
      <c r="AT1216" s="119">
        <v>0</v>
      </c>
      <c r="AU1216" s="119">
        <v>0</v>
      </c>
      <c r="AV1216" s="119">
        <v>0</v>
      </c>
      <c r="AW1216" s="119">
        <v>0</v>
      </c>
      <c r="AX1216" s="119">
        <v>0</v>
      </c>
      <c r="AY1216" s="119">
        <v>0</v>
      </c>
      <c r="AZ1216" s="119">
        <v>0</v>
      </c>
      <c r="BA1216" s="119">
        <v>0</v>
      </c>
      <c r="BB1216" s="119">
        <v>0</v>
      </c>
      <c r="BC1216" s="119">
        <v>0</v>
      </c>
      <c r="BD1216" s="119">
        <v>0</v>
      </c>
      <c r="BE1216" s="119">
        <v>0</v>
      </c>
      <c r="BF1216" s="119">
        <v>0</v>
      </c>
      <c r="BG1216" s="119">
        <v>0</v>
      </c>
      <c r="BH1216" s="119">
        <v>17.600000000000001</v>
      </c>
      <c r="BI1216" s="119" t="s">
        <v>55</v>
      </c>
      <c r="BJ1216" s="119" t="s">
        <v>55</v>
      </c>
      <c r="BK1216" s="119" t="s">
        <v>55</v>
      </c>
      <c r="BL1216" s="119">
        <v>0</v>
      </c>
      <c r="BM1216" s="119" t="s">
        <v>544</v>
      </c>
    </row>
    <row r="1217" spans="1:65" s="119" customFormat="1" ht="11.4" x14ac:dyDescent="0.2">
      <c r="A1217" s="119" t="s">
        <v>89</v>
      </c>
      <c r="B1217" s="119">
        <v>3</v>
      </c>
      <c r="C1217" s="119">
        <v>1</v>
      </c>
      <c r="D1217" s="119">
        <v>2</v>
      </c>
      <c r="E1217" s="119">
        <v>0</v>
      </c>
      <c r="F1217" s="119">
        <v>0</v>
      </c>
      <c r="G1217" s="119">
        <v>0</v>
      </c>
      <c r="H1217" s="119">
        <v>0</v>
      </c>
      <c r="I1217" s="119">
        <v>0</v>
      </c>
      <c r="J1217" s="119">
        <v>0</v>
      </c>
      <c r="K1217" s="119">
        <v>0</v>
      </c>
      <c r="L1217" s="119">
        <v>0</v>
      </c>
      <c r="M1217" s="119">
        <v>0</v>
      </c>
      <c r="N1217" s="119">
        <v>0</v>
      </c>
      <c r="O1217" s="119">
        <v>33.33</v>
      </c>
      <c r="P1217" s="119">
        <v>66.67</v>
      </c>
      <c r="Q1217" s="119">
        <v>0</v>
      </c>
      <c r="R1217" s="119">
        <v>0</v>
      </c>
      <c r="S1217" s="119">
        <v>0</v>
      </c>
      <c r="T1217" s="119">
        <v>0</v>
      </c>
      <c r="U1217" s="119">
        <v>0</v>
      </c>
      <c r="V1217" s="119">
        <v>0</v>
      </c>
      <c r="W1217" s="119">
        <v>0</v>
      </c>
      <c r="X1217" s="119">
        <v>0</v>
      </c>
      <c r="Y1217" s="119">
        <v>0</v>
      </c>
      <c r="Z1217" s="119">
        <v>0</v>
      </c>
      <c r="AA1217" s="119" t="s">
        <v>582</v>
      </c>
      <c r="AB1217" s="119" t="s">
        <v>606</v>
      </c>
      <c r="AC1217" s="119" t="s">
        <v>56</v>
      </c>
      <c r="AD1217" s="119" t="s">
        <v>56</v>
      </c>
      <c r="AE1217" s="119" t="s">
        <v>56</v>
      </c>
      <c r="AF1217" s="119" t="s">
        <v>56</v>
      </c>
      <c r="AG1217" s="119" t="s">
        <v>56</v>
      </c>
      <c r="AH1217" s="119" t="s">
        <v>56</v>
      </c>
      <c r="AI1217" s="119" t="s">
        <v>56</v>
      </c>
      <c r="AJ1217" s="119" t="s">
        <v>56</v>
      </c>
      <c r="AK1217" s="119" t="s">
        <v>56</v>
      </c>
      <c r="AL1217" s="119" t="s">
        <v>56</v>
      </c>
      <c r="AM1217" s="119">
        <v>0</v>
      </c>
      <c r="AN1217" s="119">
        <v>2</v>
      </c>
      <c r="AO1217" s="119">
        <v>1</v>
      </c>
      <c r="AP1217" s="119">
        <v>0</v>
      </c>
      <c r="AQ1217" s="119">
        <v>0</v>
      </c>
      <c r="AR1217" s="119">
        <v>0</v>
      </c>
      <c r="AS1217" s="119">
        <v>0</v>
      </c>
      <c r="AT1217" s="119">
        <v>0</v>
      </c>
      <c r="AU1217" s="119">
        <v>0</v>
      </c>
      <c r="AV1217" s="119">
        <v>0</v>
      </c>
      <c r="AW1217" s="119">
        <v>0</v>
      </c>
      <c r="AX1217" s="119">
        <v>0</v>
      </c>
      <c r="AY1217" s="119">
        <v>0</v>
      </c>
      <c r="AZ1217" s="119">
        <v>0</v>
      </c>
      <c r="BA1217" s="119">
        <v>0</v>
      </c>
      <c r="BB1217" s="119">
        <v>0</v>
      </c>
      <c r="BC1217" s="119">
        <v>0</v>
      </c>
      <c r="BD1217" s="119">
        <v>0</v>
      </c>
      <c r="BE1217" s="119">
        <v>0</v>
      </c>
      <c r="BF1217" s="119">
        <v>0</v>
      </c>
      <c r="BG1217" s="119">
        <v>0</v>
      </c>
      <c r="BH1217" s="119">
        <v>8.8000000000000007</v>
      </c>
      <c r="BI1217" s="119" t="s">
        <v>55</v>
      </c>
      <c r="BJ1217" s="119" t="s">
        <v>55</v>
      </c>
      <c r="BK1217" s="119" t="s">
        <v>55</v>
      </c>
      <c r="BL1217" s="119">
        <v>0</v>
      </c>
      <c r="BM1217" s="119" t="s">
        <v>545</v>
      </c>
    </row>
    <row r="1218" spans="1:65" s="119" customFormat="1" ht="11.4" x14ac:dyDescent="0.2">
      <c r="A1218" s="119" t="s">
        <v>90</v>
      </c>
      <c r="B1218" s="119">
        <v>5</v>
      </c>
      <c r="C1218" s="119">
        <v>1</v>
      </c>
      <c r="D1218" s="119">
        <v>3</v>
      </c>
      <c r="E1218" s="119">
        <v>0</v>
      </c>
      <c r="F1218" s="119">
        <v>0</v>
      </c>
      <c r="G1218" s="119">
        <v>0</v>
      </c>
      <c r="H1218" s="119">
        <v>1</v>
      </c>
      <c r="I1218" s="119">
        <v>0</v>
      </c>
      <c r="J1218" s="119">
        <v>0</v>
      </c>
      <c r="K1218" s="119">
        <v>0</v>
      </c>
      <c r="L1218" s="119">
        <v>0</v>
      </c>
      <c r="M1218" s="119">
        <v>0</v>
      </c>
      <c r="N1218" s="119">
        <v>0</v>
      </c>
      <c r="O1218" s="119">
        <v>20</v>
      </c>
      <c r="P1218" s="119">
        <v>60</v>
      </c>
      <c r="Q1218" s="119">
        <v>0</v>
      </c>
      <c r="R1218" s="119">
        <v>0</v>
      </c>
      <c r="S1218" s="119">
        <v>0</v>
      </c>
      <c r="T1218" s="119">
        <v>20</v>
      </c>
      <c r="U1218" s="119">
        <v>0</v>
      </c>
      <c r="V1218" s="119">
        <v>0</v>
      </c>
      <c r="W1218" s="119">
        <v>0</v>
      </c>
      <c r="X1218" s="119">
        <v>0</v>
      </c>
      <c r="Y1218" s="119">
        <v>0</v>
      </c>
      <c r="Z1218" s="119">
        <v>0</v>
      </c>
      <c r="AA1218" s="119" t="s">
        <v>481</v>
      </c>
      <c r="AB1218" s="119" t="s">
        <v>180</v>
      </c>
      <c r="AC1218" s="119" t="s">
        <v>56</v>
      </c>
      <c r="AD1218" s="119" t="s">
        <v>56</v>
      </c>
      <c r="AE1218" s="119" t="s">
        <v>56</v>
      </c>
      <c r="AF1218" s="119" t="s">
        <v>489</v>
      </c>
      <c r="AG1218" s="119" t="s">
        <v>56</v>
      </c>
      <c r="AH1218" s="119" t="s">
        <v>56</v>
      </c>
      <c r="AI1218" s="119" t="s">
        <v>56</v>
      </c>
      <c r="AJ1218" s="119" t="s">
        <v>56</v>
      </c>
      <c r="AK1218" s="119" t="s">
        <v>56</v>
      </c>
      <c r="AL1218" s="119" t="s">
        <v>56</v>
      </c>
      <c r="AM1218" s="119">
        <v>0</v>
      </c>
      <c r="AN1218" s="119">
        <v>0</v>
      </c>
      <c r="AO1218" s="119">
        <v>0</v>
      </c>
      <c r="AP1218" s="119">
        <v>1</v>
      </c>
      <c r="AQ1218" s="119">
        <v>4</v>
      </c>
      <c r="AR1218" s="119">
        <v>0</v>
      </c>
      <c r="AS1218" s="119">
        <v>0</v>
      </c>
      <c r="AT1218" s="119">
        <v>0</v>
      </c>
      <c r="AU1218" s="119">
        <v>0</v>
      </c>
      <c r="AV1218" s="119">
        <v>0</v>
      </c>
      <c r="AW1218" s="119">
        <v>0</v>
      </c>
      <c r="AX1218" s="119">
        <v>0</v>
      </c>
      <c r="AY1218" s="119">
        <v>0</v>
      </c>
      <c r="AZ1218" s="119">
        <v>0</v>
      </c>
      <c r="BA1218" s="119">
        <v>0</v>
      </c>
      <c r="BB1218" s="119">
        <v>0</v>
      </c>
      <c r="BC1218" s="119">
        <v>0</v>
      </c>
      <c r="BD1218" s="119">
        <v>0</v>
      </c>
      <c r="BE1218" s="119">
        <v>0</v>
      </c>
      <c r="BF1218" s="119">
        <v>0</v>
      </c>
      <c r="BG1218" s="119">
        <v>0</v>
      </c>
      <c r="BH1218" s="119">
        <v>21.2</v>
      </c>
      <c r="BI1218" s="119" t="s">
        <v>55</v>
      </c>
      <c r="BJ1218" s="119" t="s">
        <v>55</v>
      </c>
      <c r="BK1218" s="119" t="s">
        <v>55</v>
      </c>
      <c r="BL1218" s="119">
        <v>0</v>
      </c>
      <c r="BM1218" s="119" t="s">
        <v>544</v>
      </c>
    </row>
    <row r="1219" spans="1:65" s="119" customFormat="1" ht="11.4" x14ac:dyDescent="0.2">
      <c r="A1219" s="119" t="s">
        <v>90</v>
      </c>
      <c r="B1219" s="119">
        <v>5</v>
      </c>
      <c r="C1219" s="119">
        <v>0</v>
      </c>
      <c r="D1219" s="119">
        <v>5</v>
      </c>
      <c r="E1219" s="119">
        <v>0</v>
      </c>
      <c r="F1219" s="119">
        <v>0</v>
      </c>
      <c r="G1219" s="119">
        <v>0</v>
      </c>
      <c r="H1219" s="119">
        <v>0</v>
      </c>
      <c r="I1219" s="119">
        <v>0</v>
      </c>
      <c r="J1219" s="119">
        <v>0</v>
      </c>
      <c r="K1219" s="119">
        <v>0</v>
      </c>
      <c r="L1219" s="119">
        <v>0</v>
      </c>
      <c r="M1219" s="119">
        <v>0</v>
      </c>
      <c r="N1219" s="119">
        <v>0</v>
      </c>
      <c r="O1219" s="119">
        <v>0</v>
      </c>
      <c r="P1219" s="119">
        <v>100</v>
      </c>
      <c r="Q1219" s="119">
        <v>0</v>
      </c>
      <c r="R1219" s="119">
        <v>0</v>
      </c>
      <c r="S1219" s="119">
        <v>0</v>
      </c>
      <c r="T1219" s="119">
        <v>0</v>
      </c>
      <c r="U1219" s="119">
        <v>0</v>
      </c>
      <c r="V1219" s="119">
        <v>0</v>
      </c>
      <c r="W1219" s="119">
        <v>0</v>
      </c>
      <c r="X1219" s="119">
        <v>0</v>
      </c>
      <c r="Y1219" s="119">
        <v>0</v>
      </c>
      <c r="Z1219" s="119">
        <v>0</v>
      </c>
      <c r="AA1219" s="119" t="s">
        <v>56</v>
      </c>
      <c r="AB1219" s="119" t="s">
        <v>133</v>
      </c>
      <c r="AC1219" s="119" t="s">
        <v>56</v>
      </c>
      <c r="AD1219" s="119" t="s">
        <v>56</v>
      </c>
      <c r="AE1219" s="119" t="s">
        <v>56</v>
      </c>
      <c r="AF1219" s="119" t="s">
        <v>56</v>
      </c>
      <c r="AG1219" s="119" t="s">
        <v>56</v>
      </c>
      <c r="AH1219" s="119" t="s">
        <v>56</v>
      </c>
      <c r="AI1219" s="119" t="s">
        <v>56</v>
      </c>
      <c r="AJ1219" s="119" t="s">
        <v>56</v>
      </c>
      <c r="AK1219" s="119" t="s">
        <v>56</v>
      </c>
      <c r="AL1219" s="119" t="s">
        <v>56</v>
      </c>
      <c r="AM1219" s="119">
        <v>0</v>
      </c>
      <c r="AN1219" s="119">
        <v>1</v>
      </c>
      <c r="AO1219" s="119">
        <v>1</v>
      </c>
      <c r="AP1219" s="119">
        <v>0</v>
      </c>
      <c r="AQ1219" s="119">
        <v>2</v>
      </c>
      <c r="AR1219" s="119">
        <v>1</v>
      </c>
      <c r="AS1219" s="119">
        <v>0</v>
      </c>
      <c r="AT1219" s="119">
        <v>0</v>
      </c>
      <c r="AU1219" s="119">
        <v>0</v>
      </c>
      <c r="AV1219" s="119">
        <v>0</v>
      </c>
      <c r="AW1219" s="119">
        <v>0</v>
      </c>
      <c r="AX1219" s="119">
        <v>0</v>
      </c>
      <c r="AY1219" s="119">
        <v>0</v>
      </c>
      <c r="AZ1219" s="119">
        <v>0</v>
      </c>
      <c r="BA1219" s="119">
        <v>0</v>
      </c>
      <c r="BB1219" s="119">
        <v>0</v>
      </c>
      <c r="BC1219" s="119">
        <v>0</v>
      </c>
      <c r="BD1219" s="119">
        <v>0</v>
      </c>
      <c r="BE1219" s="119">
        <v>0</v>
      </c>
      <c r="BF1219" s="119">
        <v>0</v>
      </c>
      <c r="BG1219" s="119">
        <v>0</v>
      </c>
      <c r="BH1219" s="119">
        <v>19.3</v>
      </c>
      <c r="BI1219" s="119" t="s">
        <v>55</v>
      </c>
      <c r="BJ1219" s="119" t="s">
        <v>55</v>
      </c>
      <c r="BK1219" s="119" t="s">
        <v>55</v>
      </c>
      <c r="BL1219" s="119">
        <v>0</v>
      </c>
      <c r="BM1219" s="119" t="s">
        <v>545</v>
      </c>
    </row>
    <row r="1220" spans="1:65" s="119" customFormat="1" ht="11.4" x14ac:dyDescent="0.2">
      <c r="A1220" s="119" t="s">
        <v>91</v>
      </c>
      <c r="B1220" s="119">
        <v>3</v>
      </c>
      <c r="C1220" s="119">
        <v>2</v>
      </c>
      <c r="D1220" s="119">
        <v>1</v>
      </c>
      <c r="E1220" s="119">
        <v>0</v>
      </c>
      <c r="F1220" s="119">
        <v>0</v>
      </c>
      <c r="G1220" s="119">
        <v>0</v>
      </c>
      <c r="H1220" s="119">
        <v>0</v>
      </c>
      <c r="I1220" s="119">
        <v>0</v>
      </c>
      <c r="J1220" s="119">
        <v>0</v>
      </c>
      <c r="K1220" s="119">
        <v>0</v>
      </c>
      <c r="L1220" s="119">
        <v>0</v>
      </c>
      <c r="M1220" s="119">
        <v>0</v>
      </c>
      <c r="N1220" s="119">
        <v>0</v>
      </c>
      <c r="O1220" s="119">
        <v>66.67</v>
      </c>
      <c r="P1220" s="119">
        <v>33.33</v>
      </c>
      <c r="Q1220" s="119">
        <v>0</v>
      </c>
      <c r="R1220" s="119">
        <v>0</v>
      </c>
      <c r="S1220" s="119">
        <v>0</v>
      </c>
      <c r="T1220" s="119">
        <v>0</v>
      </c>
      <c r="U1220" s="119">
        <v>0</v>
      </c>
      <c r="V1220" s="119">
        <v>0</v>
      </c>
      <c r="W1220" s="119">
        <v>0</v>
      </c>
      <c r="X1220" s="119">
        <v>0</v>
      </c>
      <c r="Y1220" s="119">
        <v>0</v>
      </c>
      <c r="Z1220" s="119">
        <v>0</v>
      </c>
      <c r="AA1220" s="119" t="s">
        <v>509</v>
      </c>
      <c r="AB1220" s="119" t="s">
        <v>168</v>
      </c>
      <c r="AC1220" s="119" t="s">
        <v>56</v>
      </c>
      <c r="AD1220" s="119" t="s">
        <v>56</v>
      </c>
      <c r="AE1220" s="119" t="s">
        <v>56</v>
      </c>
      <c r="AF1220" s="119" t="s">
        <v>56</v>
      </c>
      <c r="AG1220" s="119" t="s">
        <v>56</v>
      </c>
      <c r="AH1220" s="119" t="s">
        <v>56</v>
      </c>
      <c r="AI1220" s="119" t="s">
        <v>56</v>
      </c>
      <c r="AJ1220" s="119" t="s">
        <v>56</v>
      </c>
      <c r="AK1220" s="119" t="s">
        <v>56</v>
      </c>
      <c r="AL1220" s="119" t="s">
        <v>56</v>
      </c>
      <c r="AM1220" s="119">
        <v>0</v>
      </c>
      <c r="AN1220" s="119">
        <v>0</v>
      </c>
      <c r="AO1220" s="119">
        <v>1</v>
      </c>
      <c r="AP1220" s="119">
        <v>1</v>
      </c>
      <c r="AQ1220" s="119">
        <v>0</v>
      </c>
      <c r="AR1220" s="119">
        <v>1</v>
      </c>
      <c r="AS1220" s="119">
        <v>0</v>
      </c>
      <c r="AT1220" s="119">
        <v>0</v>
      </c>
      <c r="AU1220" s="119">
        <v>0</v>
      </c>
      <c r="AV1220" s="119">
        <v>0</v>
      </c>
      <c r="AW1220" s="119">
        <v>0</v>
      </c>
      <c r="AX1220" s="119">
        <v>0</v>
      </c>
      <c r="AY1220" s="119">
        <v>0</v>
      </c>
      <c r="AZ1220" s="119">
        <v>0</v>
      </c>
      <c r="BA1220" s="119">
        <v>0</v>
      </c>
      <c r="BB1220" s="119">
        <v>0</v>
      </c>
      <c r="BC1220" s="119">
        <v>0</v>
      </c>
      <c r="BD1220" s="119">
        <v>0</v>
      </c>
      <c r="BE1220" s="119">
        <v>0</v>
      </c>
      <c r="BF1220" s="119">
        <v>0</v>
      </c>
      <c r="BG1220" s="119">
        <v>0</v>
      </c>
      <c r="BH1220" s="119">
        <v>19.100000000000001</v>
      </c>
      <c r="BI1220" s="119" t="s">
        <v>55</v>
      </c>
      <c r="BJ1220" s="119" t="s">
        <v>55</v>
      </c>
      <c r="BK1220" s="119" t="s">
        <v>55</v>
      </c>
      <c r="BL1220" s="119">
        <v>0</v>
      </c>
      <c r="BM1220" s="119" t="s">
        <v>544</v>
      </c>
    </row>
    <row r="1221" spans="1:65" s="119" customFormat="1" ht="11.4" x14ac:dyDescent="0.2">
      <c r="A1221" s="119" t="s">
        <v>91</v>
      </c>
      <c r="B1221" s="119">
        <v>7</v>
      </c>
      <c r="C1221" s="119">
        <v>0</v>
      </c>
      <c r="D1221" s="119">
        <v>7</v>
      </c>
      <c r="E1221" s="119">
        <v>0</v>
      </c>
      <c r="F1221" s="119">
        <v>0</v>
      </c>
      <c r="G1221" s="119">
        <v>0</v>
      </c>
      <c r="H1221" s="119">
        <v>0</v>
      </c>
      <c r="I1221" s="119">
        <v>0</v>
      </c>
      <c r="J1221" s="119">
        <v>0</v>
      </c>
      <c r="K1221" s="119">
        <v>0</v>
      </c>
      <c r="L1221" s="119">
        <v>0</v>
      </c>
      <c r="M1221" s="119">
        <v>0</v>
      </c>
      <c r="N1221" s="119">
        <v>0</v>
      </c>
      <c r="O1221" s="119">
        <v>0</v>
      </c>
      <c r="P1221" s="119">
        <v>100</v>
      </c>
      <c r="Q1221" s="119">
        <v>0</v>
      </c>
      <c r="R1221" s="119">
        <v>0</v>
      </c>
      <c r="S1221" s="119">
        <v>0</v>
      </c>
      <c r="T1221" s="119">
        <v>0</v>
      </c>
      <c r="U1221" s="119">
        <v>0</v>
      </c>
      <c r="V1221" s="119">
        <v>0</v>
      </c>
      <c r="W1221" s="119">
        <v>0</v>
      </c>
      <c r="X1221" s="119">
        <v>0</v>
      </c>
      <c r="Y1221" s="119">
        <v>0</v>
      </c>
      <c r="Z1221" s="119">
        <v>0</v>
      </c>
      <c r="AA1221" s="119" t="s">
        <v>56</v>
      </c>
      <c r="AB1221" s="119" t="s">
        <v>571</v>
      </c>
      <c r="AC1221" s="119" t="s">
        <v>56</v>
      </c>
      <c r="AD1221" s="119" t="s">
        <v>56</v>
      </c>
      <c r="AE1221" s="119" t="s">
        <v>56</v>
      </c>
      <c r="AF1221" s="119" t="s">
        <v>56</v>
      </c>
      <c r="AG1221" s="119" t="s">
        <v>56</v>
      </c>
      <c r="AH1221" s="119" t="s">
        <v>56</v>
      </c>
      <c r="AI1221" s="119" t="s">
        <v>56</v>
      </c>
      <c r="AJ1221" s="119" t="s">
        <v>56</v>
      </c>
      <c r="AK1221" s="119" t="s">
        <v>56</v>
      </c>
      <c r="AL1221" s="119" t="s">
        <v>56</v>
      </c>
      <c r="AM1221" s="119">
        <v>0</v>
      </c>
      <c r="AN1221" s="119">
        <v>0</v>
      </c>
      <c r="AO1221" s="119">
        <v>3</v>
      </c>
      <c r="AP1221" s="119">
        <v>3</v>
      </c>
      <c r="AQ1221" s="119">
        <v>0</v>
      </c>
      <c r="AR1221" s="119">
        <v>0</v>
      </c>
      <c r="AS1221" s="119">
        <v>1</v>
      </c>
      <c r="AT1221" s="119">
        <v>0</v>
      </c>
      <c r="AU1221" s="119">
        <v>0</v>
      </c>
      <c r="AV1221" s="119">
        <v>0</v>
      </c>
      <c r="AW1221" s="119">
        <v>0</v>
      </c>
      <c r="AX1221" s="119">
        <v>0</v>
      </c>
      <c r="AY1221" s="119">
        <v>0</v>
      </c>
      <c r="AZ1221" s="119">
        <v>0</v>
      </c>
      <c r="BA1221" s="119">
        <v>0</v>
      </c>
      <c r="BB1221" s="119">
        <v>0</v>
      </c>
      <c r="BC1221" s="119">
        <v>0</v>
      </c>
      <c r="BD1221" s="119">
        <v>0</v>
      </c>
      <c r="BE1221" s="119">
        <v>0</v>
      </c>
      <c r="BF1221" s="119">
        <v>0</v>
      </c>
      <c r="BG1221" s="119">
        <v>0</v>
      </c>
      <c r="BH1221" s="119">
        <v>16.899999999999999</v>
      </c>
      <c r="BI1221" s="119" t="s">
        <v>55</v>
      </c>
      <c r="BJ1221" s="119" t="s">
        <v>55</v>
      </c>
      <c r="BK1221" s="119" t="s">
        <v>55</v>
      </c>
      <c r="BL1221" s="119">
        <v>0</v>
      </c>
      <c r="BM1221" s="119" t="s">
        <v>545</v>
      </c>
    </row>
    <row r="1222" spans="1:65" s="119" customFormat="1" ht="11.4" x14ac:dyDescent="0.2">
      <c r="A1222" s="119" t="s">
        <v>92</v>
      </c>
      <c r="B1222" s="119">
        <v>6</v>
      </c>
      <c r="C1222" s="119">
        <v>2</v>
      </c>
      <c r="D1222" s="119">
        <v>4</v>
      </c>
      <c r="E1222" s="119">
        <v>0</v>
      </c>
      <c r="F1222" s="119">
        <v>0</v>
      </c>
      <c r="G1222" s="119">
        <v>0</v>
      </c>
      <c r="H1222" s="119">
        <v>0</v>
      </c>
      <c r="I1222" s="119">
        <v>0</v>
      </c>
      <c r="J1222" s="119">
        <v>0</v>
      </c>
      <c r="K1222" s="119">
        <v>0</v>
      </c>
      <c r="L1222" s="119">
        <v>0</v>
      </c>
      <c r="M1222" s="119">
        <v>0</v>
      </c>
      <c r="N1222" s="119">
        <v>0</v>
      </c>
      <c r="O1222" s="119">
        <v>33.33</v>
      </c>
      <c r="P1222" s="119">
        <v>66.67</v>
      </c>
      <c r="Q1222" s="119">
        <v>0</v>
      </c>
      <c r="R1222" s="119">
        <v>0</v>
      </c>
      <c r="S1222" s="119">
        <v>0</v>
      </c>
      <c r="T1222" s="119">
        <v>0</v>
      </c>
      <c r="U1222" s="119">
        <v>0</v>
      </c>
      <c r="V1222" s="119">
        <v>0</v>
      </c>
      <c r="W1222" s="119">
        <v>0</v>
      </c>
      <c r="X1222" s="119">
        <v>0</v>
      </c>
      <c r="Y1222" s="119">
        <v>0</v>
      </c>
      <c r="Z1222" s="119">
        <v>0</v>
      </c>
      <c r="AA1222" s="119" t="s">
        <v>487</v>
      </c>
      <c r="AB1222" s="119" t="s">
        <v>580</v>
      </c>
      <c r="AC1222" s="119" t="s">
        <v>56</v>
      </c>
      <c r="AD1222" s="119" t="s">
        <v>56</v>
      </c>
      <c r="AE1222" s="119" t="s">
        <v>56</v>
      </c>
      <c r="AF1222" s="119" t="s">
        <v>56</v>
      </c>
      <c r="AG1222" s="119" t="s">
        <v>56</v>
      </c>
      <c r="AH1222" s="119" t="s">
        <v>56</v>
      </c>
      <c r="AI1222" s="119" t="s">
        <v>56</v>
      </c>
      <c r="AJ1222" s="119" t="s">
        <v>56</v>
      </c>
      <c r="AK1222" s="119" t="s">
        <v>56</v>
      </c>
      <c r="AL1222" s="119" t="s">
        <v>56</v>
      </c>
      <c r="AM1222" s="119">
        <v>0</v>
      </c>
      <c r="AN1222" s="119">
        <v>0</v>
      </c>
      <c r="AO1222" s="119">
        <v>2</v>
      </c>
      <c r="AP1222" s="119">
        <v>2</v>
      </c>
      <c r="AQ1222" s="119">
        <v>2</v>
      </c>
      <c r="AR1222" s="119">
        <v>0</v>
      </c>
      <c r="AS1222" s="119">
        <v>0</v>
      </c>
      <c r="AT1222" s="119">
        <v>0</v>
      </c>
      <c r="AU1222" s="119">
        <v>0</v>
      </c>
      <c r="AV1222" s="119">
        <v>0</v>
      </c>
      <c r="AW1222" s="119">
        <v>0</v>
      </c>
      <c r="AX1222" s="119">
        <v>0</v>
      </c>
      <c r="AY1222" s="119">
        <v>0</v>
      </c>
      <c r="AZ1222" s="119">
        <v>0</v>
      </c>
      <c r="BA1222" s="119">
        <v>0</v>
      </c>
      <c r="BB1222" s="119">
        <v>0</v>
      </c>
      <c r="BC1222" s="119">
        <v>0</v>
      </c>
      <c r="BD1222" s="119">
        <v>0</v>
      </c>
      <c r="BE1222" s="119">
        <v>0</v>
      </c>
      <c r="BF1222" s="119">
        <v>0</v>
      </c>
      <c r="BG1222" s="119">
        <v>0</v>
      </c>
      <c r="BH1222" s="119">
        <v>16.899999999999999</v>
      </c>
      <c r="BI1222" s="119" t="s">
        <v>55</v>
      </c>
      <c r="BJ1222" s="119" t="s">
        <v>55</v>
      </c>
      <c r="BK1222" s="119" t="s">
        <v>55</v>
      </c>
      <c r="BL1222" s="119">
        <v>0</v>
      </c>
      <c r="BM1222" s="119" t="s">
        <v>544</v>
      </c>
    </row>
    <row r="1223" spans="1:65" s="119" customFormat="1" ht="11.4" x14ac:dyDescent="0.2">
      <c r="A1223" s="119" t="s">
        <v>92</v>
      </c>
      <c r="B1223" s="119">
        <v>13</v>
      </c>
      <c r="C1223" s="119">
        <v>1</v>
      </c>
      <c r="D1223" s="119">
        <v>12</v>
      </c>
      <c r="E1223" s="119">
        <v>0</v>
      </c>
      <c r="F1223" s="119">
        <v>0</v>
      </c>
      <c r="G1223" s="119">
        <v>0</v>
      </c>
      <c r="H1223" s="119">
        <v>0</v>
      </c>
      <c r="I1223" s="119">
        <v>0</v>
      </c>
      <c r="J1223" s="119">
        <v>0</v>
      </c>
      <c r="K1223" s="119">
        <v>0</v>
      </c>
      <c r="L1223" s="119">
        <v>0</v>
      </c>
      <c r="M1223" s="119">
        <v>0</v>
      </c>
      <c r="N1223" s="119">
        <v>0</v>
      </c>
      <c r="O1223" s="119">
        <v>7.6920000000000002</v>
      </c>
      <c r="P1223" s="119">
        <v>92.31</v>
      </c>
      <c r="Q1223" s="119">
        <v>0</v>
      </c>
      <c r="R1223" s="119">
        <v>0</v>
      </c>
      <c r="S1223" s="119">
        <v>0</v>
      </c>
      <c r="T1223" s="119">
        <v>0</v>
      </c>
      <c r="U1223" s="119">
        <v>0</v>
      </c>
      <c r="V1223" s="119">
        <v>0</v>
      </c>
      <c r="W1223" s="119">
        <v>0</v>
      </c>
      <c r="X1223" s="119">
        <v>0</v>
      </c>
      <c r="Y1223" s="119">
        <v>0</v>
      </c>
      <c r="Z1223" s="119">
        <v>0</v>
      </c>
      <c r="AA1223" s="119" t="s">
        <v>538</v>
      </c>
      <c r="AB1223" s="119" t="s">
        <v>525</v>
      </c>
      <c r="AC1223" s="119" t="s">
        <v>56</v>
      </c>
      <c r="AD1223" s="119" t="s">
        <v>56</v>
      </c>
      <c r="AE1223" s="119" t="s">
        <v>56</v>
      </c>
      <c r="AF1223" s="119" t="s">
        <v>56</v>
      </c>
      <c r="AG1223" s="119" t="s">
        <v>56</v>
      </c>
      <c r="AH1223" s="119" t="s">
        <v>56</v>
      </c>
      <c r="AI1223" s="119" t="s">
        <v>56</v>
      </c>
      <c r="AJ1223" s="119" t="s">
        <v>56</v>
      </c>
      <c r="AK1223" s="119" t="s">
        <v>56</v>
      </c>
      <c r="AL1223" s="119" t="s">
        <v>56</v>
      </c>
      <c r="AM1223" s="119">
        <v>0</v>
      </c>
      <c r="AN1223" s="119">
        <v>1</v>
      </c>
      <c r="AO1223" s="119">
        <v>7</v>
      </c>
      <c r="AP1223" s="119">
        <v>3</v>
      </c>
      <c r="AQ1223" s="119">
        <v>1</v>
      </c>
      <c r="AR1223" s="119">
        <v>1</v>
      </c>
      <c r="AS1223" s="119">
        <v>0</v>
      </c>
      <c r="AT1223" s="119">
        <v>0</v>
      </c>
      <c r="AU1223" s="119">
        <v>0</v>
      </c>
      <c r="AV1223" s="119">
        <v>0</v>
      </c>
      <c r="AW1223" s="119">
        <v>0</v>
      </c>
      <c r="AX1223" s="119">
        <v>0</v>
      </c>
      <c r="AY1223" s="119">
        <v>0</v>
      </c>
      <c r="AZ1223" s="119">
        <v>0</v>
      </c>
      <c r="BA1223" s="119">
        <v>0</v>
      </c>
      <c r="BB1223" s="119">
        <v>0</v>
      </c>
      <c r="BC1223" s="119">
        <v>0</v>
      </c>
      <c r="BD1223" s="119">
        <v>0</v>
      </c>
      <c r="BE1223" s="119">
        <v>0</v>
      </c>
      <c r="BF1223" s="119">
        <v>0</v>
      </c>
      <c r="BG1223" s="119">
        <v>0</v>
      </c>
      <c r="BH1223" s="119">
        <v>14.7</v>
      </c>
      <c r="BI1223" s="119">
        <v>13</v>
      </c>
      <c r="BJ1223" s="119">
        <v>20.100000000000001</v>
      </c>
      <c r="BK1223" s="119">
        <v>25.5</v>
      </c>
      <c r="BL1223" s="119">
        <v>0</v>
      </c>
      <c r="BM1223" s="119" t="s">
        <v>545</v>
      </c>
    </row>
    <row r="1224" spans="1:65" s="119" customFormat="1" ht="11.4" x14ac:dyDescent="0.2">
      <c r="A1224" s="119" t="s">
        <v>93</v>
      </c>
      <c r="B1224" s="119">
        <v>10</v>
      </c>
      <c r="C1224" s="119">
        <v>3</v>
      </c>
      <c r="D1224" s="119">
        <v>7</v>
      </c>
      <c r="E1224" s="119">
        <v>0</v>
      </c>
      <c r="F1224" s="119">
        <v>0</v>
      </c>
      <c r="G1224" s="119">
        <v>0</v>
      </c>
      <c r="H1224" s="119">
        <v>0</v>
      </c>
      <c r="I1224" s="119">
        <v>0</v>
      </c>
      <c r="J1224" s="119">
        <v>0</v>
      </c>
      <c r="K1224" s="119">
        <v>0</v>
      </c>
      <c r="L1224" s="119">
        <v>0</v>
      </c>
      <c r="M1224" s="119">
        <v>0</v>
      </c>
      <c r="N1224" s="119">
        <v>0</v>
      </c>
      <c r="O1224" s="119">
        <v>30</v>
      </c>
      <c r="P1224" s="119">
        <v>70</v>
      </c>
      <c r="Q1224" s="119">
        <v>0</v>
      </c>
      <c r="R1224" s="119">
        <v>0</v>
      </c>
      <c r="S1224" s="119">
        <v>0</v>
      </c>
      <c r="T1224" s="119">
        <v>0</v>
      </c>
      <c r="U1224" s="119">
        <v>0</v>
      </c>
      <c r="V1224" s="119">
        <v>0</v>
      </c>
      <c r="W1224" s="119">
        <v>0</v>
      </c>
      <c r="X1224" s="119">
        <v>0</v>
      </c>
      <c r="Y1224" s="119">
        <v>0</v>
      </c>
      <c r="Z1224" s="119">
        <v>0</v>
      </c>
      <c r="AA1224" s="119" t="s">
        <v>179</v>
      </c>
      <c r="AB1224" s="119" t="s">
        <v>186</v>
      </c>
      <c r="AC1224" s="119" t="s">
        <v>56</v>
      </c>
      <c r="AD1224" s="119" t="s">
        <v>56</v>
      </c>
      <c r="AE1224" s="119" t="s">
        <v>56</v>
      </c>
      <c r="AF1224" s="119" t="s">
        <v>56</v>
      </c>
      <c r="AG1224" s="119" t="s">
        <v>56</v>
      </c>
      <c r="AH1224" s="119" t="s">
        <v>56</v>
      </c>
      <c r="AI1224" s="119" t="s">
        <v>56</v>
      </c>
      <c r="AJ1224" s="119" t="s">
        <v>56</v>
      </c>
      <c r="AK1224" s="119" t="s">
        <v>56</v>
      </c>
      <c r="AL1224" s="119" t="s">
        <v>56</v>
      </c>
      <c r="AM1224" s="119">
        <v>0</v>
      </c>
      <c r="AN1224" s="119">
        <v>0</v>
      </c>
      <c r="AO1224" s="119">
        <v>2</v>
      </c>
      <c r="AP1224" s="119">
        <v>3</v>
      </c>
      <c r="AQ1224" s="119">
        <v>5</v>
      </c>
      <c r="AR1224" s="119">
        <v>0</v>
      </c>
      <c r="AS1224" s="119">
        <v>0</v>
      </c>
      <c r="AT1224" s="119">
        <v>0</v>
      </c>
      <c r="AU1224" s="119">
        <v>0</v>
      </c>
      <c r="AV1224" s="119">
        <v>0</v>
      </c>
      <c r="AW1224" s="119">
        <v>0</v>
      </c>
      <c r="AX1224" s="119">
        <v>0</v>
      </c>
      <c r="AY1224" s="119">
        <v>0</v>
      </c>
      <c r="AZ1224" s="119">
        <v>0</v>
      </c>
      <c r="BA1224" s="119">
        <v>0</v>
      </c>
      <c r="BB1224" s="119">
        <v>0</v>
      </c>
      <c r="BC1224" s="119">
        <v>0</v>
      </c>
      <c r="BD1224" s="119">
        <v>0</v>
      </c>
      <c r="BE1224" s="119">
        <v>0</v>
      </c>
      <c r="BF1224" s="119">
        <v>0</v>
      </c>
      <c r="BG1224" s="119">
        <v>0</v>
      </c>
      <c r="BH1224" s="119">
        <v>19.399999999999999</v>
      </c>
      <c r="BI1224" s="119" t="s">
        <v>55</v>
      </c>
      <c r="BJ1224" s="119" t="s">
        <v>55</v>
      </c>
      <c r="BK1224" s="119" t="s">
        <v>55</v>
      </c>
      <c r="BL1224" s="119">
        <v>0</v>
      </c>
      <c r="BM1224" s="119" t="s">
        <v>544</v>
      </c>
    </row>
    <row r="1225" spans="1:65" s="119" customFormat="1" ht="11.4" x14ac:dyDescent="0.2">
      <c r="A1225" s="119" t="s">
        <v>93</v>
      </c>
      <c r="B1225" s="119">
        <v>10</v>
      </c>
      <c r="C1225" s="119">
        <v>0</v>
      </c>
      <c r="D1225" s="119">
        <v>10</v>
      </c>
      <c r="E1225" s="119">
        <v>0</v>
      </c>
      <c r="F1225" s="119">
        <v>0</v>
      </c>
      <c r="G1225" s="119">
        <v>0</v>
      </c>
      <c r="H1225" s="119">
        <v>0</v>
      </c>
      <c r="I1225" s="119">
        <v>0</v>
      </c>
      <c r="J1225" s="119">
        <v>0</v>
      </c>
      <c r="K1225" s="119">
        <v>0</v>
      </c>
      <c r="L1225" s="119">
        <v>0</v>
      </c>
      <c r="M1225" s="119">
        <v>0</v>
      </c>
      <c r="N1225" s="119">
        <v>0</v>
      </c>
      <c r="O1225" s="119">
        <v>0</v>
      </c>
      <c r="P1225" s="119">
        <v>100</v>
      </c>
      <c r="Q1225" s="119">
        <v>0</v>
      </c>
      <c r="R1225" s="119">
        <v>0</v>
      </c>
      <c r="S1225" s="119">
        <v>0</v>
      </c>
      <c r="T1225" s="119">
        <v>0</v>
      </c>
      <c r="U1225" s="119">
        <v>0</v>
      </c>
      <c r="V1225" s="119">
        <v>0</v>
      </c>
      <c r="W1225" s="119">
        <v>0</v>
      </c>
      <c r="X1225" s="119">
        <v>0</v>
      </c>
      <c r="Y1225" s="119">
        <v>0</v>
      </c>
      <c r="Z1225" s="119">
        <v>0</v>
      </c>
      <c r="AA1225" s="119" t="s">
        <v>56</v>
      </c>
      <c r="AB1225" s="119" t="s">
        <v>188</v>
      </c>
      <c r="AC1225" s="119" t="s">
        <v>56</v>
      </c>
      <c r="AD1225" s="119" t="s">
        <v>56</v>
      </c>
      <c r="AE1225" s="119" t="s">
        <v>56</v>
      </c>
      <c r="AF1225" s="119" t="s">
        <v>56</v>
      </c>
      <c r="AG1225" s="119" t="s">
        <v>56</v>
      </c>
      <c r="AH1225" s="119" t="s">
        <v>56</v>
      </c>
      <c r="AI1225" s="119" t="s">
        <v>56</v>
      </c>
      <c r="AJ1225" s="119" t="s">
        <v>56</v>
      </c>
      <c r="AK1225" s="119" t="s">
        <v>56</v>
      </c>
      <c r="AL1225" s="119" t="s">
        <v>56</v>
      </c>
      <c r="AM1225" s="119">
        <v>0</v>
      </c>
      <c r="AN1225" s="119">
        <v>2</v>
      </c>
      <c r="AO1225" s="119">
        <v>3</v>
      </c>
      <c r="AP1225" s="119">
        <v>3</v>
      </c>
      <c r="AQ1225" s="119">
        <v>2</v>
      </c>
      <c r="AR1225" s="119">
        <v>0</v>
      </c>
      <c r="AS1225" s="119">
        <v>0</v>
      </c>
      <c r="AT1225" s="119">
        <v>0</v>
      </c>
      <c r="AU1225" s="119">
        <v>0</v>
      </c>
      <c r="AV1225" s="119">
        <v>0</v>
      </c>
      <c r="AW1225" s="119">
        <v>0</v>
      </c>
      <c r="AX1225" s="119">
        <v>0</v>
      </c>
      <c r="AY1225" s="119">
        <v>0</v>
      </c>
      <c r="AZ1225" s="119">
        <v>0</v>
      </c>
      <c r="BA1225" s="119">
        <v>0</v>
      </c>
      <c r="BB1225" s="119">
        <v>0</v>
      </c>
      <c r="BC1225" s="119">
        <v>0</v>
      </c>
      <c r="BD1225" s="119">
        <v>0</v>
      </c>
      <c r="BE1225" s="119">
        <v>0</v>
      </c>
      <c r="BF1225" s="119">
        <v>0</v>
      </c>
      <c r="BG1225" s="119">
        <v>0</v>
      </c>
      <c r="BH1225" s="119">
        <v>15</v>
      </c>
      <c r="BI1225" s="119" t="s">
        <v>55</v>
      </c>
      <c r="BJ1225" s="119" t="s">
        <v>55</v>
      </c>
      <c r="BK1225" s="119" t="s">
        <v>55</v>
      </c>
      <c r="BL1225" s="119">
        <v>0</v>
      </c>
      <c r="BM1225" s="119" t="s">
        <v>545</v>
      </c>
    </row>
    <row r="1226" spans="1:65" s="119" customFormat="1" ht="11.4" x14ac:dyDescent="0.2">
      <c r="A1226" s="119" t="s">
        <v>94</v>
      </c>
      <c r="B1226" s="119">
        <v>12</v>
      </c>
      <c r="C1226" s="119">
        <v>4</v>
      </c>
      <c r="D1226" s="119">
        <v>7</v>
      </c>
      <c r="E1226" s="119">
        <v>0</v>
      </c>
      <c r="F1226" s="119">
        <v>0</v>
      </c>
      <c r="G1226" s="119">
        <v>0</v>
      </c>
      <c r="H1226" s="119">
        <v>0</v>
      </c>
      <c r="I1226" s="119">
        <v>0</v>
      </c>
      <c r="J1226" s="119">
        <v>0</v>
      </c>
      <c r="K1226" s="119">
        <v>0</v>
      </c>
      <c r="L1226" s="119">
        <v>1</v>
      </c>
      <c r="M1226" s="119">
        <v>0</v>
      </c>
      <c r="N1226" s="119">
        <v>0</v>
      </c>
      <c r="O1226" s="119">
        <v>33.33</v>
      </c>
      <c r="P1226" s="119">
        <v>58.33</v>
      </c>
      <c r="Q1226" s="119">
        <v>0</v>
      </c>
      <c r="R1226" s="119">
        <v>0</v>
      </c>
      <c r="S1226" s="119">
        <v>0</v>
      </c>
      <c r="T1226" s="119">
        <v>0</v>
      </c>
      <c r="U1226" s="119">
        <v>0</v>
      </c>
      <c r="V1226" s="119">
        <v>0</v>
      </c>
      <c r="W1226" s="119">
        <v>0</v>
      </c>
      <c r="X1226" s="119">
        <v>8.3330000000000002</v>
      </c>
      <c r="Y1226" s="119">
        <v>0</v>
      </c>
      <c r="Z1226" s="119">
        <v>0</v>
      </c>
      <c r="AA1226" s="119" t="s">
        <v>512</v>
      </c>
      <c r="AB1226" s="119" t="s">
        <v>187</v>
      </c>
      <c r="AC1226" s="119" t="s">
        <v>56</v>
      </c>
      <c r="AD1226" s="119" t="s">
        <v>56</v>
      </c>
      <c r="AE1226" s="119" t="s">
        <v>56</v>
      </c>
      <c r="AF1226" s="119" t="s">
        <v>56</v>
      </c>
      <c r="AG1226" s="119" t="s">
        <v>56</v>
      </c>
      <c r="AH1226" s="119" t="s">
        <v>56</v>
      </c>
      <c r="AI1226" s="119" t="s">
        <v>56</v>
      </c>
      <c r="AJ1226" s="119" t="s">
        <v>570</v>
      </c>
      <c r="AK1226" s="119" t="s">
        <v>56</v>
      </c>
      <c r="AL1226" s="119" t="s">
        <v>56</v>
      </c>
      <c r="AM1226" s="119">
        <v>0</v>
      </c>
      <c r="AN1226" s="119">
        <v>1</v>
      </c>
      <c r="AO1226" s="119">
        <v>2</v>
      </c>
      <c r="AP1226" s="119">
        <v>7</v>
      </c>
      <c r="AQ1226" s="119">
        <v>1</v>
      </c>
      <c r="AR1226" s="119">
        <v>1</v>
      </c>
      <c r="AS1226" s="119">
        <v>0</v>
      </c>
      <c r="AT1226" s="119">
        <v>0</v>
      </c>
      <c r="AU1226" s="119">
        <v>0</v>
      </c>
      <c r="AV1226" s="119">
        <v>0</v>
      </c>
      <c r="AW1226" s="119">
        <v>0</v>
      </c>
      <c r="AX1226" s="119">
        <v>0</v>
      </c>
      <c r="AY1226" s="119">
        <v>0</v>
      </c>
      <c r="AZ1226" s="119">
        <v>0</v>
      </c>
      <c r="BA1226" s="119">
        <v>0</v>
      </c>
      <c r="BB1226" s="119">
        <v>0</v>
      </c>
      <c r="BC1226" s="119">
        <v>0</v>
      </c>
      <c r="BD1226" s="119">
        <v>0</v>
      </c>
      <c r="BE1226" s="119">
        <v>0</v>
      </c>
      <c r="BF1226" s="119">
        <v>0</v>
      </c>
      <c r="BG1226" s="119">
        <v>0</v>
      </c>
      <c r="BH1226" s="119">
        <v>16.899999999999999</v>
      </c>
      <c r="BI1226" s="119">
        <v>16.7</v>
      </c>
      <c r="BJ1226" s="119">
        <v>21.5</v>
      </c>
      <c r="BK1226" s="119">
        <v>28</v>
      </c>
      <c r="BL1226" s="119">
        <v>0</v>
      </c>
      <c r="BM1226" s="119" t="s">
        <v>544</v>
      </c>
    </row>
    <row r="1227" spans="1:65" s="119" customFormat="1" ht="11.4" x14ac:dyDescent="0.2">
      <c r="A1227" s="119" t="s">
        <v>94</v>
      </c>
      <c r="B1227" s="119">
        <v>8</v>
      </c>
      <c r="C1227" s="119">
        <v>0</v>
      </c>
      <c r="D1227" s="119">
        <v>8</v>
      </c>
      <c r="E1227" s="119">
        <v>0</v>
      </c>
      <c r="F1227" s="119">
        <v>0</v>
      </c>
      <c r="G1227" s="119">
        <v>0</v>
      </c>
      <c r="H1227" s="119">
        <v>0</v>
      </c>
      <c r="I1227" s="119">
        <v>0</v>
      </c>
      <c r="J1227" s="119">
        <v>0</v>
      </c>
      <c r="K1227" s="119">
        <v>0</v>
      </c>
      <c r="L1227" s="119">
        <v>0</v>
      </c>
      <c r="M1227" s="119">
        <v>0</v>
      </c>
      <c r="N1227" s="119">
        <v>0</v>
      </c>
      <c r="O1227" s="119">
        <v>0</v>
      </c>
      <c r="P1227" s="119">
        <v>100</v>
      </c>
      <c r="Q1227" s="119">
        <v>0</v>
      </c>
      <c r="R1227" s="119">
        <v>0</v>
      </c>
      <c r="S1227" s="119">
        <v>0</v>
      </c>
      <c r="T1227" s="119">
        <v>0</v>
      </c>
      <c r="U1227" s="119">
        <v>0</v>
      </c>
      <c r="V1227" s="119">
        <v>0</v>
      </c>
      <c r="W1227" s="119">
        <v>0</v>
      </c>
      <c r="X1227" s="119">
        <v>0</v>
      </c>
      <c r="Y1227" s="119">
        <v>0</v>
      </c>
      <c r="Z1227" s="119">
        <v>0</v>
      </c>
      <c r="AA1227" s="119" t="s">
        <v>56</v>
      </c>
      <c r="AB1227" s="119" t="s">
        <v>499</v>
      </c>
      <c r="AC1227" s="119" t="s">
        <v>56</v>
      </c>
      <c r="AD1227" s="119" t="s">
        <v>56</v>
      </c>
      <c r="AE1227" s="119" t="s">
        <v>56</v>
      </c>
      <c r="AF1227" s="119" t="s">
        <v>56</v>
      </c>
      <c r="AG1227" s="119" t="s">
        <v>56</v>
      </c>
      <c r="AH1227" s="119" t="s">
        <v>56</v>
      </c>
      <c r="AI1227" s="119" t="s">
        <v>56</v>
      </c>
      <c r="AJ1227" s="119" t="s">
        <v>56</v>
      </c>
      <c r="AK1227" s="119" t="s">
        <v>56</v>
      </c>
      <c r="AL1227" s="119" t="s">
        <v>56</v>
      </c>
      <c r="AM1227" s="119">
        <v>0</v>
      </c>
      <c r="AN1227" s="119">
        <v>2</v>
      </c>
      <c r="AO1227" s="119">
        <v>4</v>
      </c>
      <c r="AP1227" s="119">
        <v>2</v>
      </c>
      <c r="AQ1227" s="119">
        <v>0</v>
      </c>
      <c r="AR1227" s="119">
        <v>0</v>
      </c>
      <c r="AS1227" s="119">
        <v>0</v>
      </c>
      <c r="AT1227" s="119">
        <v>0</v>
      </c>
      <c r="AU1227" s="119">
        <v>0</v>
      </c>
      <c r="AV1227" s="119">
        <v>0</v>
      </c>
      <c r="AW1227" s="119">
        <v>0</v>
      </c>
      <c r="AX1227" s="119">
        <v>0</v>
      </c>
      <c r="AY1227" s="119">
        <v>0</v>
      </c>
      <c r="AZ1227" s="119">
        <v>0</v>
      </c>
      <c r="BA1227" s="119">
        <v>0</v>
      </c>
      <c r="BB1227" s="119">
        <v>0</v>
      </c>
      <c r="BC1227" s="119">
        <v>0</v>
      </c>
      <c r="BD1227" s="119">
        <v>0</v>
      </c>
      <c r="BE1227" s="119">
        <v>0</v>
      </c>
      <c r="BF1227" s="119">
        <v>0</v>
      </c>
      <c r="BG1227" s="119">
        <v>0</v>
      </c>
      <c r="BH1227" s="119">
        <v>13</v>
      </c>
      <c r="BI1227" s="119" t="s">
        <v>55</v>
      </c>
      <c r="BJ1227" s="119" t="s">
        <v>55</v>
      </c>
      <c r="BK1227" s="119" t="s">
        <v>55</v>
      </c>
      <c r="BL1227" s="119">
        <v>0</v>
      </c>
      <c r="BM1227" s="119" t="s">
        <v>545</v>
      </c>
    </row>
    <row r="1228" spans="1:65" s="119" customFormat="1" ht="11.4" x14ac:dyDescent="0.2">
      <c r="A1228" s="119" t="s">
        <v>95</v>
      </c>
      <c r="B1228" s="119">
        <v>16</v>
      </c>
      <c r="C1228" s="119">
        <v>10</v>
      </c>
      <c r="D1228" s="119">
        <v>5</v>
      </c>
      <c r="E1228" s="119">
        <v>1</v>
      </c>
      <c r="F1228" s="119">
        <v>0</v>
      </c>
      <c r="G1228" s="119">
        <v>0</v>
      </c>
      <c r="H1228" s="119">
        <v>0</v>
      </c>
      <c r="I1228" s="119">
        <v>0</v>
      </c>
      <c r="J1228" s="119">
        <v>0</v>
      </c>
      <c r="K1228" s="119">
        <v>0</v>
      </c>
      <c r="L1228" s="119">
        <v>0</v>
      </c>
      <c r="M1228" s="119">
        <v>0</v>
      </c>
      <c r="N1228" s="119">
        <v>0</v>
      </c>
      <c r="O1228" s="119">
        <v>62.5</v>
      </c>
      <c r="P1228" s="119">
        <v>31.25</v>
      </c>
      <c r="Q1228" s="119">
        <v>6.25</v>
      </c>
      <c r="R1228" s="119">
        <v>0</v>
      </c>
      <c r="S1228" s="119">
        <v>0</v>
      </c>
      <c r="T1228" s="119">
        <v>0</v>
      </c>
      <c r="U1228" s="119">
        <v>0</v>
      </c>
      <c r="V1228" s="119">
        <v>0</v>
      </c>
      <c r="W1228" s="119">
        <v>0</v>
      </c>
      <c r="X1228" s="119">
        <v>0</v>
      </c>
      <c r="Y1228" s="119">
        <v>0</v>
      </c>
      <c r="Z1228" s="119">
        <v>0</v>
      </c>
      <c r="AA1228" s="119" t="s">
        <v>184</v>
      </c>
      <c r="AB1228" s="119" t="s">
        <v>65</v>
      </c>
      <c r="AC1228" s="119" t="s">
        <v>192</v>
      </c>
      <c r="AD1228" s="119" t="s">
        <v>56</v>
      </c>
      <c r="AE1228" s="119" t="s">
        <v>56</v>
      </c>
      <c r="AF1228" s="119" t="s">
        <v>56</v>
      </c>
      <c r="AG1228" s="119" t="s">
        <v>56</v>
      </c>
      <c r="AH1228" s="119" t="s">
        <v>56</v>
      </c>
      <c r="AI1228" s="119" t="s">
        <v>56</v>
      </c>
      <c r="AJ1228" s="119" t="s">
        <v>56</v>
      </c>
      <c r="AK1228" s="119" t="s">
        <v>56</v>
      </c>
      <c r="AL1228" s="119" t="s">
        <v>56</v>
      </c>
      <c r="AM1228" s="119">
        <v>0</v>
      </c>
      <c r="AN1228" s="119">
        <v>1</v>
      </c>
      <c r="AO1228" s="119">
        <v>3</v>
      </c>
      <c r="AP1228" s="119">
        <v>8</v>
      </c>
      <c r="AQ1228" s="119">
        <v>4</v>
      </c>
      <c r="AR1228" s="119">
        <v>0</v>
      </c>
      <c r="AS1228" s="119">
        <v>0</v>
      </c>
      <c r="AT1228" s="119">
        <v>0</v>
      </c>
      <c r="AU1228" s="119">
        <v>0</v>
      </c>
      <c r="AV1228" s="119">
        <v>0</v>
      </c>
      <c r="AW1228" s="119">
        <v>0</v>
      </c>
      <c r="AX1228" s="119">
        <v>0</v>
      </c>
      <c r="AY1228" s="119">
        <v>0</v>
      </c>
      <c r="AZ1228" s="119">
        <v>0</v>
      </c>
      <c r="BA1228" s="119">
        <v>0</v>
      </c>
      <c r="BB1228" s="119">
        <v>0</v>
      </c>
      <c r="BC1228" s="119">
        <v>0</v>
      </c>
      <c r="BD1228" s="119">
        <v>0</v>
      </c>
      <c r="BE1228" s="119">
        <v>0</v>
      </c>
      <c r="BF1228" s="119">
        <v>0</v>
      </c>
      <c r="BG1228" s="119">
        <v>0</v>
      </c>
      <c r="BH1228" s="119">
        <v>17.5</v>
      </c>
      <c r="BI1228" s="119">
        <v>19.2</v>
      </c>
      <c r="BJ1228" s="119">
        <v>21.5</v>
      </c>
      <c r="BK1228" s="119">
        <v>22.8</v>
      </c>
      <c r="BL1228" s="119">
        <v>0</v>
      </c>
      <c r="BM1228" s="119" t="s">
        <v>544</v>
      </c>
    </row>
    <row r="1229" spans="1:65" s="119" customFormat="1" ht="11.4" x14ac:dyDescent="0.2">
      <c r="A1229" s="119" t="s">
        <v>95</v>
      </c>
      <c r="B1229" s="119">
        <v>4</v>
      </c>
      <c r="C1229" s="119">
        <v>1</v>
      </c>
      <c r="D1229" s="119">
        <v>2</v>
      </c>
      <c r="E1229" s="119">
        <v>0</v>
      </c>
      <c r="F1229" s="119">
        <v>1</v>
      </c>
      <c r="G1229" s="119">
        <v>0</v>
      </c>
      <c r="H1229" s="119">
        <v>0</v>
      </c>
      <c r="I1229" s="119">
        <v>0</v>
      </c>
      <c r="J1229" s="119">
        <v>0</v>
      </c>
      <c r="K1229" s="119">
        <v>0</v>
      </c>
      <c r="L1229" s="119">
        <v>0</v>
      </c>
      <c r="M1229" s="119">
        <v>0</v>
      </c>
      <c r="N1229" s="119">
        <v>0</v>
      </c>
      <c r="O1229" s="119">
        <v>25</v>
      </c>
      <c r="P1229" s="119">
        <v>50</v>
      </c>
      <c r="Q1229" s="119">
        <v>0</v>
      </c>
      <c r="R1229" s="119">
        <v>25</v>
      </c>
      <c r="S1229" s="119">
        <v>0</v>
      </c>
      <c r="T1229" s="119">
        <v>0</v>
      </c>
      <c r="U1229" s="119">
        <v>0</v>
      </c>
      <c r="V1229" s="119">
        <v>0</v>
      </c>
      <c r="W1229" s="119">
        <v>0</v>
      </c>
      <c r="X1229" s="119">
        <v>0</v>
      </c>
      <c r="Y1229" s="119">
        <v>0</v>
      </c>
      <c r="Z1229" s="119">
        <v>0</v>
      </c>
      <c r="AA1229" s="119" t="s">
        <v>611</v>
      </c>
      <c r="AB1229" s="119" t="s">
        <v>523</v>
      </c>
      <c r="AC1229" s="119" t="s">
        <v>56</v>
      </c>
      <c r="AD1229" s="119" t="s">
        <v>188</v>
      </c>
      <c r="AE1229" s="119" t="s">
        <v>56</v>
      </c>
      <c r="AF1229" s="119" t="s">
        <v>56</v>
      </c>
      <c r="AG1229" s="119" t="s">
        <v>56</v>
      </c>
      <c r="AH1229" s="119" t="s">
        <v>56</v>
      </c>
      <c r="AI1229" s="119" t="s">
        <v>56</v>
      </c>
      <c r="AJ1229" s="119" t="s">
        <v>56</v>
      </c>
      <c r="AK1229" s="119" t="s">
        <v>56</v>
      </c>
      <c r="AL1229" s="119" t="s">
        <v>56</v>
      </c>
      <c r="AM1229" s="119">
        <v>0</v>
      </c>
      <c r="AN1229" s="119">
        <v>0</v>
      </c>
      <c r="AO1229" s="119">
        <v>3</v>
      </c>
      <c r="AP1229" s="119">
        <v>1</v>
      </c>
      <c r="AQ1229" s="119">
        <v>0</v>
      </c>
      <c r="AR1229" s="119">
        <v>0</v>
      </c>
      <c r="AS1229" s="119">
        <v>0</v>
      </c>
      <c r="AT1229" s="119">
        <v>0</v>
      </c>
      <c r="AU1229" s="119">
        <v>0</v>
      </c>
      <c r="AV1229" s="119">
        <v>0</v>
      </c>
      <c r="AW1229" s="119">
        <v>0</v>
      </c>
      <c r="AX1229" s="119">
        <v>0</v>
      </c>
      <c r="AY1229" s="119">
        <v>0</v>
      </c>
      <c r="AZ1229" s="119">
        <v>0</v>
      </c>
      <c r="BA1229" s="119">
        <v>0</v>
      </c>
      <c r="BB1229" s="119">
        <v>0</v>
      </c>
      <c r="BC1229" s="119">
        <v>0</v>
      </c>
      <c r="BD1229" s="119">
        <v>0</v>
      </c>
      <c r="BE1229" s="119">
        <v>0</v>
      </c>
      <c r="BF1229" s="119">
        <v>0</v>
      </c>
      <c r="BG1229" s="119">
        <v>0</v>
      </c>
      <c r="BH1229" s="119">
        <v>12.3</v>
      </c>
      <c r="BI1229" s="119" t="s">
        <v>55</v>
      </c>
      <c r="BJ1229" s="119" t="s">
        <v>55</v>
      </c>
      <c r="BK1229" s="119" t="s">
        <v>55</v>
      </c>
      <c r="BL1229" s="119">
        <v>0</v>
      </c>
      <c r="BM1229" s="119" t="s">
        <v>545</v>
      </c>
    </row>
    <row r="1230" spans="1:65" s="119" customFormat="1" ht="11.4" x14ac:dyDescent="0.2">
      <c r="A1230" s="119" t="s">
        <v>96</v>
      </c>
      <c r="B1230" s="119">
        <v>8</v>
      </c>
      <c r="C1230" s="119">
        <v>2</v>
      </c>
      <c r="D1230" s="119">
        <v>6</v>
      </c>
      <c r="E1230" s="119">
        <v>0</v>
      </c>
      <c r="F1230" s="119">
        <v>0</v>
      </c>
      <c r="G1230" s="119">
        <v>0</v>
      </c>
      <c r="H1230" s="119">
        <v>0</v>
      </c>
      <c r="I1230" s="119">
        <v>0</v>
      </c>
      <c r="J1230" s="119">
        <v>0</v>
      </c>
      <c r="K1230" s="119">
        <v>0</v>
      </c>
      <c r="L1230" s="119">
        <v>0</v>
      </c>
      <c r="M1230" s="119">
        <v>0</v>
      </c>
      <c r="N1230" s="119">
        <v>0</v>
      </c>
      <c r="O1230" s="119">
        <v>25</v>
      </c>
      <c r="P1230" s="119">
        <v>75</v>
      </c>
      <c r="Q1230" s="119">
        <v>0</v>
      </c>
      <c r="R1230" s="119">
        <v>0</v>
      </c>
      <c r="S1230" s="119">
        <v>0</v>
      </c>
      <c r="T1230" s="119">
        <v>0</v>
      </c>
      <c r="U1230" s="119">
        <v>0</v>
      </c>
      <c r="V1230" s="119">
        <v>0</v>
      </c>
      <c r="W1230" s="119">
        <v>0</v>
      </c>
      <c r="X1230" s="119">
        <v>0</v>
      </c>
      <c r="Y1230" s="119">
        <v>0</v>
      </c>
      <c r="Z1230" s="119">
        <v>0</v>
      </c>
      <c r="AA1230" s="119" t="s">
        <v>488</v>
      </c>
      <c r="AB1230" s="119" t="s">
        <v>183</v>
      </c>
      <c r="AC1230" s="119" t="s">
        <v>56</v>
      </c>
      <c r="AD1230" s="119" t="s">
        <v>56</v>
      </c>
      <c r="AE1230" s="119" t="s">
        <v>56</v>
      </c>
      <c r="AF1230" s="119" t="s">
        <v>56</v>
      </c>
      <c r="AG1230" s="119" t="s">
        <v>56</v>
      </c>
      <c r="AH1230" s="119" t="s">
        <v>56</v>
      </c>
      <c r="AI1230" s="119" t="s">
        <v>56</v>
      </c>
      <c r="AJ1230" s="119" t="s">
        <v>56</v>
      </c>
      <c r="AK1230" s="119" t="s">
        <v>56</v>
      </c>
      <c r="AL1230" s="119" t="s">
        <v>56</v>
      </c>
      <c r="AM1230" s="119">
        <v>0</v>
      </c>
      <c r="AN1230" s="119">
        <v>0</v>
      </c>
      <c r="AO1230" s="119">
        <v>2</v>
      </c>
      <c r="AP1230" s="119">
        <v>4</v>
      </c>
      <c r="AQ1230" s="119">
        <v>2</v>
      </c>
      <c r="AR1230" s="119">
        <v>0</v>
      </c>
      <c r="AS1230" s="119">
        <v>0</v>
      </c>
      <c r="AT1230" s="119">
        <v>0</v>
      </c>
      <c r="AU1230" s="119">
        <v>0</v>
      </c>
      <c r="AV1230" s="119">
        <v>0</v>
      </c>
      <c r="AW1230" s="119">
        <v>0</v>
      </c>
      <c r="AX1230" s="119">
        <v>0</v>
      </c>
      <c r="AY1230" s="119">
        <v>0</v>
      </c>
      <c r="AZ1230" s="119">
        <v>0</v>
      </c>
      <c r="BA1230" s="119">
        <v>0</v>
      </c>
      <c r="BB1230" s="119">
        <v>0</v>
      </c>
      <c r="BC1230" s="119">
        <v>0</v>
      </c>
      <c r="BD1230" s="119">
        <v>0</v>
      </c>
      <c r="BE1230" s="119">
        <v>0</v>
      </c>
      <c r="BF1230" s="119">
        <v>0</v>
      </c>
      <c r="BG1230" s="119">
        <v>0</v>
      </c>
      <c r="BH1230" s="119">
        <v>17.8</v>
      </c>
      <c r="BI1230" s="119" t="s">
        <v>55</v>
      </c>
      <c r="BJ1230" s="119" t="s">
        <v>55</v>
      </c>
      <c r="BK1230" s="119" t="s">
        <v>55</v>
      </c>
      <c r="BL1230" s="119">
        <v>0</v>
      </c>
      <c r="BM1230" s="119" t="s">
        <v>544</v>
      </c>
    </row>
    <row r="1231" spans="1:65" s="119" customFormat="1" ht="11.4" x14ac:dyDescent="0.2">
      <c r="A1231" s="119" t="s">
        <v>96</v>
      </c>
      <c r="B1231" s="119">
        <v>9</v>
      </c>
      <c r="C1231" s="119">
        <v>2</v>
      </c>
      <c r="D1231" s="119">
        <v>6</v>
      </c>
      <c r="E1231" s="119">
        <v>0</v>
      </c>
      <c r="F1231" s="119">
        <v>1</v>
      </c>
      <c r="G1231" s="119">
        <v>0</v>
      </c>
      <c r="H1231" s="119">
        <v>0</v>
      </c>
      <c r="I1231" s="119">
        <v>0</v>
      </c>
      <c r="J1231" s="119">
        <v>0</v>
      </c>
      <c r="K1231" s="119">
        <v>0</v>
      </c>
      <c r="L1231" s="119">
        <v>0</v>
      </c>
      <c r="M1231" s="119">
        <v>0</v>
      </c>
      <c r="N1231" s="119">
        <v>0</v>
      </c>
      <c r="O1231" s="119">
        <v>22.22</v>
      </c>
      <c r="P1231" s="119">
        <v>66.67</v>
      </c>
      <c r="Q1231" s="119">
        <v>0</v>
      </c>
      <c r="R1231" s="119">
        <v>11.11</v>
      </c>
      <c r="S1231" s="119">
        <v>0</v>
      </c>
      <c r="T1231" s="119">
        <v>0</v>
      </c>
      <c r="U1231" s="119">
        <v>0</v>
      </c>
      <c r="V1231" s="119">
        <v>0</v>
      </c>
      <c r="W1231" s="119">
        <v>0</v>
      </c>
      <c r="X1231" s="119">
        <v>0</v>
      </c>
      <c r="Y1231" s="119">
        <v>0</v>
      </c>
      <c r="Z1231" s="119">
        <v>0</v>
      </c>
      <c r="AA1231" s="119" t="s">
        <v>584</v>
      </c>
      <c r="AB1231" s="119" t="s">
        <v>512</v>
      </c>
      <c r="AC1231" s="119" t="s">
        <v>56</v>
      </c>
      <c r="AD1231" s="119" t="s">
        <v>531</v>
      </c>
      <c r="AE1231" s="119" t="s">
        <v>56</v>
      </c>
      <c r="AF1231" s="119" t="s">
        <v>56</v>
      </c>
      <c r="AG1231" s="119" t="s">
        <v>56</v>
      </c>
      <c r="AH1231" s="119" t="s">
        <v>56</v>
      </c>
      <c r="AI1231" s="119" t="s">
        <v>56</v>
      </c>
      <c r="AJ1231" s="119" t="s">
        <v>56</v>
      </c>
      <c r="AK1231" s="119" t="s">
        <v>56</v>
      </c>
      <c r="AL1231" s="119" t="s">
        <v>56</v>
      </c>
      <c r="AM1231" s="119">
        <v>0</v>
      </c>
      <c r="AN1231" s="119">
        <v>4</v>
      </c>
      <c r="AO1231" s="119">
        <v>2</v>
      </c>
      <c r="AP1231" s="119">
        <v>2</v>
      </c>
      <c r="AQ1231" s="119">
        <v>0</v>
      </c>
      <c r="AR1231" s="119">
        <v>1</v>
      </c>
      <c r="AS1231" s="119">
        <v>0</v>
      </c>
      <c r="AT1231" s="119">
        <v>0</v>
      </c>
      <c r="AU1231" s="119">
        <v>0</v>
      </c>
      <c r="AV1231" s="119">
        <v>0</v>
      </c>
      <c r="AW1231" s="119">
        <v>0</v>
      </c>
      <c r="AX1231" s="119">
        <v>0</v>
      </c>
      <c r="AY1231" s="119">
        <v>0</v>
      </c>
      <c r="AZ1231" s="119">
        <v>0</v>
      </c>
      <c r="BA1231" s="119">
        <v>0</v>
      </c>
      <c r="BB1231" s="119">
        <v>0</v>
      </c>
      <c r="BC1231" s="119">
        <v>0</v>
      </c>
      <c r="BD1231" s="119">
        <v>0</v>
      </c>
      <c r="BE1231" s="119">
        <v>0</v>
      </c>
      <c r="BF1231" s="119">
        <v>0</v>
      </c>
      <c r="BG1231" s="119">
        <v>0</v>
      </c>
      <c r="BH1231" s="119">
        <v>12.8</v>
      </c>
      <c r="BI1231" s="119" t="s">
        <v>55</v>
      </c>
      <c r="BJ1231" s="119" t="s">
        <v>55</v>
      </c>
      <c r="BK1231" s="119" t="s">
        <v>55</v>
      </c>
      <c r="BL1231" s="119">
        <v>0</v>
      </c>
      <c r="BM1231" s="119" t="s">
        <v>545</v>
      </c>
    </row>
    <row r="1232" spans="1:65" s="119" customFormat="1" ht="11.4" x14ac:dyDescent="0.2">
      <c r="A1232" s="119" t="s">
        <v>97</v>
      </c>
      <c r="B1232" s="119">
        <v>6</v>
      </c>
      <c r="C1232" s="119">
        <v>2</v>
      </c>
      <c r="D1232" s="119">
        <v>4</v>
      </c>
      <c r="E1232" s="119">
        <v>0</v>
      </c>
      <c r="F1232" s="119">
        <v>0</v>
      </c>
      <c r="G1232" s="119">
        <v>0</v>
      </c>
      <c r="H1232" s="119">
        <v>0</v>
      </c>
      <c r="I1232" s="119">
        <v>0</v>
      </c>
      <c r="J1232" s="119">
        <v>0</v>
      </c>
      <c r="K1232" s="119">
        <v>0</v>
      </c>
      <c r="L1232" s="119">
        <v>0</v>
      </c>
      <c r="M1232" s="119">
        <v>0</v>
      </c>
      <c r="N1232" s="119">
        <v>0</v>
      </c>
      <c r="O1232" s="119">
        <v>33.33</v>
      </c>
      <c r="P1232" s="119">
        <v>66.67</v>
      </c>
      <c r="Q1232" s="119">
        <v>0</v>
      </c>
      <c r="R1232" s="119">
        <v>0</v>
      </c>
      <c r="S1232" s="119">
        <v>0</v>
      </c>
      <c r="T1232" s="119">
        <v>0</v>
      </c>
      <c r="U1232" s="119">
        <v>0</v>
      </c>
      <c r="V1232" s="119">
        <v>0</v>
      </c>
      <c r="W1232" s="119">
        <v>0</v>
      </c>
      <c r="X1232" s="119">
        <v>0</v>
      </c>
      <c r="Y1232" s="119">
        <v>0</v>
      </c>
      <c r="Z1232" s="119">
        <v>0</v>
      </c>
      <c r="AA1232" s="119" t="s">
        <v>498</v>
      </c>
      <c r="AB1232" s="119" t="s">
        <v>173</v>
      </c>
      <c r="AC1232" s="119" t="s">
        <v>56</v>
      </c>
      <c r="AD1232" s="119" t="s">
        <v>56</v>
      </c>
      <c r="AE1232" s="119" t="s">
        <v>56</v>
      </c>
      <c r="AF1232" s="119" t="s">
        <v>56</v>
      </c>
      <c r="AG1232" s="119" t="s">
        <v>56</v>
      </c>
      <c r="AH1232" s="119" t="s">
        <v>56</v>
      </c>
      <c r="AI1232" s="119" t="s">
        <v>56</v>
      </c>
      <c r="AJ1232" s="119" t="s">
        <v>56</v>
      </c>
      <c r="AK1232" s="119" t="s">
        <v>56</v>
      </c>
      <c r="AL1232" s="119" t="s">
        <v>56</v>
      </c>
      <c r="AM1232" s="119">
        <v>0</v>
      </c>
      <c r="AN1232" s="119">
        <v>0</v>
      </c>
      <c r="AO1232" s="119">
        <v>2</v>
      </c>
      <c r="AP1232" s="119">
        <v>3</v>
      </c>
      <c r="AQ1232" s="119">
        <v>1</v>
      </c>
      <c r="AR1232" s="119">
        <v>0</v>
      </c>
      <c r="AS1232" s="119">
        <v>0</v>
      </c>
      <c r="AT1232" s="119">
        <v>0</v>
      </c>
      <c r="AU1232" s="119">
        <v>0</v>
      </c>
      <c r="AV1232" s="119">
        <v>0</v>
      </c>
      <c r="AW1232" s="119">
        <v>0</v>
      </c>
      <c r="AX1232" s="119">
        <v>0</v>
      </c>
      <c r="AY1232" s="119">
        <v>0</v>
      </c>
      <c r="AZ1232" s="119">
        <v>0</v>
      </c>
      <c r="BA1232" s="119">
        <v>0</v>
      </c>
      <c r="BB1232" s="119">
        <v>0</v>
      </c>
      <c r="BC1232" s="119">
        <v>0</v>
      </c>
      <c r="BD1232" s="119">
        <v>0</v>
      </c>
      <c r="BE1232" s="119">
        <v>0</v>
      </c>
      <c r="BF1232" s="119">
        <v>0</v>
      </c>
      <c r="BG1232" s="119">
        <v>0</v>
      </c>
      <c r="BH1232" s="119">
        <v>16.5</v>
      </c>
      <c r="BI1232" s="119" t="s">
        <v>55</v>
      </c>
      <c r="BJ1232" s="119" t="s">
        <v>55</v>
      </c>
      <c r="BK1232" s="119" t="s">
        <v>55</v>
      </c>
      <c r="BL1232" s="119">
        <v>0</v>
      </c>
      <c r="BM1232" s="119" t="s">
        <v>544</v>
      </c>
    </row>
    <row r="1233" spans="1:65" s="119" customFormat="1" ht="11.4" x14ac:dyDescent="0.2">
      <c r="A1233" s="119" t="s">
        <v>97</v>
      </c>
      <c r="B1233" s="119">
        <v>6</v>
      </c>
      <c r="C1233" s="119">
        <v>0</v>
      </c>
      <c r="D1233" s="119">
        <v>6</v>
      </c>
      <c r="E1233" s="119">
        <v>0</v>
      </c>
      <c r="F1233" s="119">
        <v>0</v>
      </c>
      <c r="G1233" s="119">
        <v>0</v>
      </c>
      <c r="H1233" s="119">
        <v>0</v>
      </c>
      <c r="I1233" s="119">
        <v>0</v>
      </c>
      <c r="J1233" s="119">
        <v>0</v>
      </c>
      <c r="K1233" s="119">
        <v>0</v>
      </c>
      <c r="L1233" s="119">
        <v>0</v>
      </c>
      <c r="M1233" s="119">
        <v>0</v>
      </c>
      <c r="N1233" s="119">
        <v>0</v>
      </c>
      <c r="O1233" s="119">
        <v>0</v>
      </c>
      <c r="P1233" s="119">
        <v>100</v>
      </c>
      <c r="Q1233" s="119">
        <v>0</v>
      </c>
      <c r="R1233" s="119">
        <v>0</v>
      </c>
      <c r="S1233" s="119">
        <v>0</v>
      </c>
      <c r="T1233" s="119">
        <v>0</v>
      </c>
      <c r="U1233" s="119">
        <v>0</v>
      </c>
      <c r="V1233" s="119">
        <v>0</v>
      </c>
      <c r="W1233" s="119">
        <v>0</v>
      </c>
      <c r="X1233" s="119">
        <v>0</v>
      </c>
      <c r="Y1233" s="119">
        <v>0</v>
      </c>
      <c r="Z1233" s="119">
        <v>0</v>
      </c>
      <c r="AA1233" s="119" t="s">
        <v>56</v>
      </c>
      <c r="AB1233" s="119" t="s">
        <v>502</v>
      </c>
      <c r="AC1233" s="119" t="s">
        <v>56</v>
      </c>
      <c r="AD1233" s="119" t="s">
        <v>56</v>
      </c>
      <c r="AE1233" s="119" t="s">
        <v>56</v>
      </c>
      <c r="AF1233" s="119" t="s">
        <v>56</v>
      </c>
      <c r="AG1233" s="119" t="s">
        <v>56</v>
      </c>
      <c r="AH1233" s="119" t="s">
        <v>56</v>
      </c>
      <c r="AI1233" s="119" t="s">
        <v>56</v>
      </c>
      <c r="AJ1233" s="119" t="s">
        <v>56</v>
      </c>
      <c r="AK1233" s="119" t="s">
        <v>56</v>
      </c>
      <c r="AL1233" s="119" t="s">
        <v>56</v>
      </c>
      <c r="AM1233" s="119">
        <v>0</v>
      </c>
      <c r="AN1233" s="119">
        <v>1</v>
      </c>
      <c r="AO1233" s="119">
        <v>2</v>
      </c>
      <c r="AP1233" s="119">
        <v>2</v>
      </c>
      <c r="AQ1233" s="119">
        <v>0</v>
      </c>
      <c r="AR1233" s="119">
        <v>1</v>
      </c>
      <c r="AS1233" s="119">
        <v>0</v>
      </c>
      <c r="AT1233" s="119">
        <v>0</v>
      </c>
      <c r="AU1233" s="119">
        <v>0</v>
      </c>
      <c r="AV1233" s="119">
        <v>0</v>
      </c>
      <c r="AW1233" s="119">
        <v>0</v>
      </c>
      <c r="AX1233" s="119">
        <v>0</v>
      </c>
      <c r="AY1233" s="119">
        <v>0</v>
      </c>
      <c r="AZ1233" s="119">
        <v>0</v>
      </c>
      <c r="BA1233" s="119">
        <v>0</v>
      </c>
      <c r="BB1233" s="119">
        <v>0</v>
      </c>
      <c r="BC1233" s="119">
        <v>0</v>
      </c>
      <c r="BD1233" s="119">
        <v>0</v>
      </c>
      <c r="BE1233" s="119">
        <v>0</v>
      </c>
      <c r="BF1233" s="119">
        <v>0</v>
      </c>
      <c r="BG1233" s="119">
        <v>0</v>
      </c>
      <c r="BH1233" s="119">
        <v>14.8</v>
      </c>
      <c r="BI1233" s="119" t="s">
        <v>55</v>
      </c>
      <c r="BJ1233" s="119" t="s">
        <v>55</v>
      </c>
      <c r="BK1233" s="119" t="s">
        <v>55</v>
      </c>
      <c r="BL1233" s="119">
        <v>0</v>
      </c>
      <c r="BM1233" s="119" t="s">
        <v>545</v>
      </c>
    </row>
    <row r="1234" spans="1:65" s="119" customFormat="1" ht="11.4" x14ac:dyDescent="0.2">
      <c r="A1234" s="119" t="s">
        <v>98</v>
      </c>
      <c r="B1234" s="119">
        <v>8</v>
      </c>
      <c r="C1234" s="119">
        <v>1</v>
      </c>
      <c r="D1234" s="119">
        <v>7</v>
      </c>
      <c r="E1234" s="119">
        <v>0</v>
      </c>
      <c r="F1234" s="119">
        <v>0</v>
      </c>
      <c r="G1234" s="119">
        <v>0</v>
      </c>
      <c r="H1234" s="119">
        <v>0</v>
      </c>
      <c r="I1234" s="119">
        <v>0</v>
      </c>
      <c r="J1234" s="119">
        <v>0</v>
      </c>
      <c r="K1234" s="119">
        <v>0</v>
      </c>
      <c r="L1234" s="119">
        <v>0</v>
      </c>
      <c r="M1234" s="119">
        <v>0</v>
      </c>
      <c r="N1234" s="119">
        <v>0</v>
      </c>
      <c r="O1234" s="119">
        <v>12.5</v>
      </c>
      <c r="P1234" s="119">
        <v>87.5</v>
      </c>
      <c r="Q1234" s="119">
        <v>0</v>
      </c>
      <c r="R1234" s="119">
        <v>0</v>
      </c>
      <c r="S1234" s="119">
        <v>0</v>
      </c>
      <c r="T1234" s="119">
        <v>0</v>
      </c>
      <c r="U1234" s="119">
        <v>0</v>
      </c>
      <c r="V1234" s="119">
        <v>0</v>
      </c>
      <c r="W1234" s="119">
        <v>0</v>
      </c>
      <c r="X1234" s="119">
        <v>0</v>
      </c>
      <c r="Y1234" s="119">
        <v>0</v>
      </c>
      <c r="Z1234" s="119">
        <v>0</v>
      </c>
      <c r="AA1234" s="119" t="s">
        <v>489</v>
      </c>
      <c r="AB1234" s="119" t="s">
        <v>493</v>
      </c>
      <c r="AC1234" s="119" t="s">
        <v>56</v>
      </c>
      <c r="AD1234" s="119" t="s">
        <v>56</v>
      </c>
      <c r="AE1234" s="119" t="s">
        <v>56</v>
      </c>
      <c r="AF1234" s="119" t="s">
        <v>56</v>
      </c>
      <c r="AG1234" s="119" t="s">
        <v>56</v>
      </c>
      <c r="AH1234" s="119" t="s">
        <v>56</v>
      </c>
      <c r="AI1234" s="119" t="s">
        <v>56</v>
      </c>
      <c r="AJ1234" s="119" t="s">
        <v>56</v>
      </c>
      <c r="AK1234" s="119" t="s">
        <v>56</v>
      </c>
      <c r="AL1234" s="119" t="s">
        <v>56</v>
      </c>
      <c r="AM1234" s="119">
        <v>0</v>
      </c>
      <c r="AN1234" s="119">
        <v>0</v>
      </c>
      <c r="AO1234" s="119">
        <v>4</v>
      </c>
      <c r="AP1234" s="119">
        <v>1</v>
      </c>
      <c r="AQ1234" s="119">
        <v>2</v>
      </c>
      <c r="AR1234" s="119">
        <v>1</v>
      </c>
      <c r="AS1234" s="119">
        <v>0</v>
      </c>
      <c r="AT1234" s="119">
        <v>0</v>
      </c>
      <c r="AU1234" s="119">
        <v>0</v>
      </c>
      <c r="AV1234" s="119">
        <v>0</v>
      </c>
      <c r="AW1234" s="119">
        <v>0</v>
      </c>
      <c r="AX1234" s="119">
        <v>0</v>
      </c>
      <c r="AY1234" s="119">
        <v>0</v>
      </c>
      <c r="AZ1234" s="119">
        <v>0</v>
      </c>
      <c r="BA1234" s="119">
        <v>0</v>
      </c>
      <c r="BB1234" s="119">
        <v>0</v>
      </c>
      <c r="BC1234" s="119">
        <v>0</v>
      </c>
      <c r="BD1234" s="119">
        <v>0</v>
      </c>
      <c r="BE1234" s="119">
        <v>0</v>
      </c>
      <c r="BF1234" s="119">
        <v>0</v>
      </c>
      <c r="BG1234" s="119">
        <v>0</v>
      </c>
      <c r="BH1234" s="119">
        <v>17.2</v>
      </c>
      <c r="BI1234" s="119" t="s">
        <v>55</v>
      </c>
      <c r="BJ1234" s="119" t="s">
        <v>55</v>
      </c>
      <c r="BK1234" s="119" t="s">
        <v>55</v>
      </c>
      <c r="BL1234" s="119">
        <v>0</v>
      </c>
      <c r="BM1234" s="119" t="s">
        <v>544</v>
      </c>
    </row>
    <row r="1235" spans="1:65" s="119" customFormat="1" ht="11.4" x14ac:dyDescent="0.2">
      <c r="A1235" s="119" t="s">
        <v>98</v>
      </c>
      <c r="B1235" s="119">
        <v>7</v>
      </c>
      <c r="C1235" s="119">
        <v>0</v>
      </c>
      <c r="D1235" s="119">
        <v>7</v>
      </c>
      <c r="E1235" s="119">
        <v>0</v>
      </c>
      <c r="F1235" s="119">
        <v>0</v>
      </c>
      <c r="G1235" s="119">
        <v>0</v>
      </c>
      <c r="H1235" s="119">
        <v>0</v>
      </c>
      <c r="I1235" s="119">
        <v>0</v>
      </c>
      <c r="J1235" s="119">
        <v>0</v>
      </c>
      <c r="K1235" s="119">
        <v>0</v>
      </c>
      <c r="L1235" s="119">
        <v>0</v>
      </c>
      <c r="M1235" s="119">
        <v>0</v>
      </c>
      <c r="N1235" s="119">
        <v>0</v>
      </c>
      <c r="O1235" s="119">
        <v>0</v>
      </c>
      <c r="P1235" s="119">
        <v>100</v>
      </c>
      <c r="Q1235" s="119">
        <v>0</v>
      </c>
      <c r="R1235" s="119">
        <v>0</v>
      </c>
      <c r="S1235" s="119">
        <v>0</v>
      </c>
      <c r="T1235" s="119">
        <v>0</v>
      </c>
      <c r="U1235" s="119">
        <v>0</v>
      </c>
      <c r="V1235" s="119">
        <v>0</v>
      </c>
      <c r="W1235" s="119">
        <v>0</v>
      </c>
      <c r="X1235" s="119">
        <v>0</v>
      </c>
      <c r="Y1235" s="119">
        <v>0</v>
      </c>
      <c r="Z1235" s="119">
        <v>0</v>
      </c>
      <c r="AA1235" s="119" t="s">
        <v>56</v>
      </c>
      <c r="AB1235" s="119" t="s">
        <v>192</v>
      </c>
      <c r="AC1235" s="119" t="s">
        <v>56</v>
      </c>
      <c r="AD1235" s="119" t="s">
        <v>56</v>
      </c>
      <c r="AE1235" s="119" t="s">
        <v>56</v>
      </c>
      <c r="AF1235" s="119" t="s">
        <v>56</v>
      </c>
      <c r="AG1235" s="119" t="s">
        <v>56</v>
      </c>
      <c r="AH1235" s="119" t="s">
        <v>56</v>
      </c>
      <c r="AI1235" s="119" t="s">
        <v>56</v>
      </c>
      <c r="AJ1235" s="119" t="s">
        <v>56</v>
      </c>
      <c r="AK1235" s="119" t="s">
        <v>56</v>
      </c>
      <c r="AL1235" s="119" t="s">
        <v>56</v>
      </c>
      <c r="AM1235" s="119">
        <v>0</v>
      </c>
      <c r="AN1235" s="119">
        <v>0</v>
      </c>
      <c r="AO1235" s="119">
        <v>2</v>
      </c>
      <c r="AP1235" s="119">
        <v>4</v>
      </c>
      <c r="AQ1235" s="119">
        <v>1</v>
      </c>
      <c r="AR1235" s="119">
        <v>0</v>
      </c>
      <c r="AS1235" s="119">
        <v>0</v>
      </c>
      <c r="AT1235" s="119">
        <v>0</v>
      </c>
      <c r="AU1235" s="119">
        <v>0</v>
      </c>
      <c r="AV1235" s="119">
        <v>0</v>
      </c>
      <c r="AW1235" s="119">
        <v>0</v>
      </c>
      <c r="AX1235" s="119">
        <v>0</v>
      </c>
      <c r="AY1235" s="119">
        <v>0</v>
      </c>
      <c r="AZ1235" s="119">
        <v>0</v>
      </c>
      <c r="BA1235" s="119">
        <v>0</v>
      </c>
      <c r="BB1235" s="119">
        <v>0</v>
      </c>
      <c r="BC1235" s="119">
        <v>0</v>
      </c>
      <c r="BD1235" s="119">
        <v>0</v>
      </c>
      <c r="BE1235" s="119">
        <v>0</v>
      </c>
      <c r="BF1235" s="119">
        <v>0</v>
      </c>
      <c r="BG1235" s="119">
        <v>0</v>
      </c>
      <c r="BH1235" s="119">
        <v>16.8</v>
      </c>
      <c r="BI1235" s="119" t="s">
        <v>55</v>
      </c>
      <c r="BJ1235" s="119" t="s">
        <v>55</v>
      </c>
      <c r="BK1235" s="119" t="s">
        <v>55</v>
      </c>
      <c r="BL1235" s="119">
        <v>0</v>
      </c>
      <c r="BM1235" s="119" t="s">
        <v>545</v>
      </c>
    </row>
    <row r="1236" spans="1:65" s="119" customFormat="1" ht="11.4" x14ac:dyDescent="0.2">
      <c r="A1236" s="119" t="s">
        <v>99</v>
      </c>
      <c r="B1236" s="119">
        <v>5</v>
      </c>
      <c r="C1236" s="119">
        <v>4</v>
      </c>
      <c r="D1236" s="119">
        <v>1</v>
      </c>
      <c r="E1236" s="119">
        <v>0</v>
      </c>
      <c r="F1236" s="119">
        <v>0</v>
      </c>
      <c r="G1236" s="119">
        <v>0</v>
      </c>
      <c r="H1236" s="119">
        <v>0</v>
      </c>
      <c r="I1236" s="119">
        <v>0</v>
      </c>
      <c r="J1236" s="119">
        <v>0</v>
      </c>
      <c r="K1236" s="119">
        <v>0</v>
      </c>
      <c r="L1236" s="119">
        <v>0</v>
      </c>
      <c r="M1236" s="119">
        <v>0</v>
      </c>
      <c r="N1236" s="119">
        <v>0</v>
      </c>
      <c r="O1236" s="119">
        <v>80</v>
      </c>
      <c r="P1236" s="119">
        <v>20</v>
      </c>
      <c r="Q1236" s="119">
        <v>0</v>
      </c>
      <c r="R1236" s="119">
        <v>0</v>
      </c>
      <c r="S1236" s="119">
        <v>0</v>
      </c>
      <c r="T1236" s="119">
        <v>0</v>
      </c>
      <c r="U1236" s="119">
        <v>0</v>
      </c>
      <c r="V1236" s="119">
        <v>0</v>
      </c>
      <c r="W1236" s="119">
        <v>0</v>
      </c>
      <c r="X1236" s="119">
        <v>0</v>
      </c>
      <c r="Y1236" s="119">
        <v>0</v>
      </c>
      <c r="Z1236" s="119">
        <v>0</v>
      </c>
      <c r="AA1236" s="119" t="s">
        <v>507</v>
      </c>
      <c r="AB1236" s="119" t="s">
        <v>576</v>
      </c>
      <c r="AC1236" s="119" t="s">
        <v>56</v>
      </c>
      <c r="AD1236" s="119" t="s">
        <v>56</v>
      </c>
      <c r="AE1236" s="119" t="s">
        <v>56</v>
      </c>
      <c r="AF1236" s="119" t="s">
        <v>56</v>
      </c>
      <c r="AG1236" s="119" t="s">
        <v>56</v>
      </c>
      <c r="AH1236" s="119" t="s">
        <v>56</v>
      </c>
      <c r="AI1236" s="119" t="s">
        <v>56</v>
      </c>
      <c r="AJ1236" s="119" t="s">
        <v>56</v>
      </c>
      <c r="AK1236" s="119" t="s">
        <v>56</v>
      </c>
      <c r="AL1236" s="119" t="s">
        <v>56</v>
      </c>
      <c r="AM1236" s="119">
        <v>0</v>
      </c>
      <c r="AN1236" s="119">
        <v>0</v>
      </c>
      <c r="AO1236" s="119">
        <v>1</v>
      </c>
      <c r="AP1236" s="119">
        <v>3</v>
      </c>
      <c r="AQ1236" s="119">
        <v>1</v>
      </c>
      <c r="AR1236" s="119">
        <v>0</v>
      </c>
      <c r="AS1236" s="119">
        <v>0</v>
      </c>
      <c r="AT1236" s="119">
        <v>0</v>
      </c>
      <c r="AU1236" s="119">
        <v>0</v>
      </c>
      <c r="AV1236" s="119">
        <v>0</v>
      </c>
      <c r="AW1236" s="119">
        <v>0</v>
      </c>
      <c r="AX1236" s="119">
        <v>0</v>
      </c>
      <c r="AY1236" s="119">
        <v>0</v>
      </c>
      <c r="AZ1236" s="119">
        <v>0</v>
      </c>
      <c r="BA1236" s="119">
        <v>0</v>
      </c>
      <c r="BB1236" s="119">
        <v>0</v>
      </c>
      <c r="BC1236" s="119">
        <v>0</v>
      </c>
      <c r="BD1236" s="119">
        <v>0</v>
      </c>
      <c r="BE1236" s="119">
        <v>0</v>
      </c>
      <c r="BF1236" s="119">
        <v>0</v>
      </c>
      <c r="BG1236" s="119">
        <v>0</v>
      </c>
      <c r="BH1236" s="119">
        <v>17</v>
      </c>
      <c r="BI1236" s="119" t="s">
        <v>55</v>
      </c>
      <c r="BJ1236" s="119" t="s">
        <v>55</v>
      </c>
      <c r="BK1236" s="119" t="s">
        <v>55</v>
      </c>
      <c r="BL1236" s="119">
        <v>0</v>
      </c>
      <c r="BM1236" s="119" t="s">
        <v>544</v>
      </c>
    </row>
    <row r="1237" spans="1:65" s="119" customFormat="1" ht="11.4" x14ac:dyDescent="0.2">
      <c r="A1237" s="119" t="s">
        <v>99</v>
      </c>
      <c r="B1237" s="119">
        <v>2</v>
      </c>
      <c r="C1237" s="119">
        <v>0</v>
      </c>
      <c r="D1237" s="119">
        <v>2</v>
      </c>
      <c r="E1237" s="119">
        <v>0</v>
      </c>
      <c r="F1237" s="119">
        <v>0</v>
      </c>
      <c r="G1237" s="119">
        <v>0</v>
      </c>
      <c r="H1237" s="119">
        <v>0</v>
      </c>
      <c r="I1237" s="119">
        <v>0</v>
      </c>
      <c r="J1237" s="119">
        <v>0</v>
      </c>
      <c r="K1237" s="119">
        <v>0</v>
      </c>
      <c r="L1237" s="119">
        <v>0</v>
      </c>
      <c r="M1237" s="119">
        <v>0</v>
      </c>
      <c r="N1237" s="119">
        <v>0</v>
      </c>
      <c r="O1237" s="119">
        <v>0</v>
      </c>
      <c r="P1237" s="119">
        <v>100</v>
      </c>
      <c r="Q1237" s="119">
        <v>0</v>
      </c>
      <c r="R1237" s="119">
        <v>0</v>
      </c>
      <c r="S1237" s="119">
        <v>0</v>
      </c>
      <c r="T1237" s="119">
        <v>0</v>
      </c>
      <c r="U1237" s="119">
        <v>0</v>
      </c>
      <c r="V1237" s="119">
        <v>0</v>
      </c>
      <c r="W1237" s="119">
        <v>0</v>
      </c>
      <c r="X1237" s="119">
        <v>0</v>
      </c>
      <c r="Y1237" s="119">
        <v>0</v>
      </c>
      <c r="Z1237" s="119">
        <v>0</v>
      </c>
      <c r="AA1237" s="119" t="s">
        <v>56</v>
      </c>
      <c r="AB1237" s="119" t="s">
        <v>102</v>
      </c>
      <c r="AC1237" s="119" t="s">
        <v>56</v>
      </c>
      <c r="AD1237" s="119" t="s">
        <v>56</v>
      </c>
      <c r="AE1237" s="119" t="s">
        <v>56</v>
      </c>
      <c r="AF1237" s="119" t="s">
        <v>56</v>
      </c>
      <c r="AG1237" s="119" t="s">
        <v>56</v>
      </c>
      <c r="AH1237" s="119" t="s">
        <v>56</v>
      </c>
      <c r="AI1237" s="119" t="s">
        <v>56</v>
      </c>
      <c r="AJ1237" s="119" t="s">
        <v>56</v>
      </c>
      <c r="AK1237" s="119" t="s">
        <v>56</v>
      </c>
      <c r="AL1237" s="119" t="s">
        <v>56</v>
      </c>
      <c r="AM1237" s="119">
        <v>0</v>
      </c>
      <c r="AN1237" s="119">
        <v>0</v>
      </c>
      <c r="AO1237" s="119">
        <v>1</v>
      </c>
      <c r="AP1237" s="119">
        <v>0</v>
      </c>
      <c r="AQ1237" s="119">
        <v>1</v>
      </c>
      <c r="AR1237" s="119">
        <v>0</v>
      </c>
      <c r="AS1237" s="119">
        <v>0</v>
      </c>
      <c r="AT1237" s="119">
        <v>0</v>
      </c>
      <c r="AU1237" s="119">
        <v>0</v>
      </c>
      <c r="AV1237" s="119">
        <v>0</v>
      </c>
      <c r="AW1237" s="119">
        <v>0</v>
      </c>
      <c r="AX1237" s="119">
        <v>0</v>
      </c>
      <c r="AY1237" s="119">
        <v>0</v>
      </c>
      <c r="AZ1237" s="119">
        <v>0</v>
      </c>
      <c r="BA1237" s="119">
        <v>0</v>
      </c>
      <c r="BB1237" s="119">
        <v>0</v>
      </c>
      <c r="BC1237" s="119">
        <v>0</v>
      </c>
      <c r="BD1237" s="119">
        <v>0</v>
      </c>
      <c r="BE1237" s="119">
        <v>0</v>
      </c>
      <c r="BF1237" s="119">
        <v>0</v>
      </c>
      <c r="BG1237" s="119">
        <v>0</v>
      </c>
      <c r="BH1237" s="119">
        <v>18.100000000000001</v>
      </c>
      <c r="BI1237" s="119" t="s">
        <v>55</v>
      </c>
      <c r="BJ1237" s="119" t="s">
        <v>55</v>
      </c>
      <c r="BK1237" s="119" t="s">
        <v>55</v>
      </c>
      <c r="BL1237" s="119">
        <v>0</v>
      </c>
      <c r="BM1237" s="119" t="s">
        <v>545</v>
      </c>
    </row>
    <row r="1238" spans="1:65" s="119" customFormat="1" ht="11.4" x14ac:dyDescent="0.2">
      <c r="A1238" s="119" t="s">
        <v>100</v>
      </c>
      <c r="B1238" s="119">
        <v>1</v>
      </c>
      <c r="C1238" s="119">
        <v>0</v>
      </c>
      <c r="D1238" s="119">
        <v>1</v>
      </c>
      <c r="E1238" s="119">
        <v>0</v>
      </c>
      <c r="F1238" s="119">
        <v>0</v>
      </c>
      <c r="G1238" s="119">
        <v>0</v>
      </c>
      <c r="H1238" s="119">
        <v>0</v>
      </c>
      <c r="I1238" s="119">
        <v>0</v>
      </c>
      <c r="J1238" s="119">
        <v>0</v>
      </c>
      <c r="K1238" s="119">
        <v>0</v>
      </c>
      <c r="L1238" s="119">
        <v>0</v>
      </c>
      <c r="M1238" s="119">
        <v>0</v>
      </c>
      <c r="N1238" s="119">
        <v>0</v>
      </c>
      <c r="O1238" s="119">
        <v>0</v>
      </c>
      <c r="P1238" s="119">
        <v>100</v>
      </c>
      <c r="Q1238" s="119">
        <v>0</v>
      </c>
      <c r="R1238" s="119">
        <v>0</v>
      </c>
      <c r="S1238" s="119">
        <v>0</v>
      </c>
      <c r="T1238" s="119">
        <v>0</v>
      </c>
      <c r="U1238" s="119">
        <v>0</v>
      </c>
      <c r="V1238" s="119">
        <v>0</v>
      </c>
      <c r="W1238" s="119">
        <v>0</v>
      </c>
      <c r="X1238" s="119">
        <v>0</v>
      </c>
      <c r="Y1238" s="119">
        <v>0</v>
      </c>
      <c r="Z1238" s="119">
        <v>0</v>
      </c>
      <c r="AA1238" s="119" t="s">
        <v>56</v>
      </c>
      <c r="AB1238" s="119" t="s">
        <v>630</v>
      </c>
      <c r="AC1238" s="119" t="s">
        <v>56</v>
      </c>
      <c r="AD1238" s="119" t="s">
        <v>56</v>
      </c>
      <c r="AE1238" s="119" t="s">
        <v>56</v>
      </c>
      <c r="AF1238" s="119" t="s">
        <v>56</v>
      </c>
      <c r="AG1238" s="119" t="s">
        <v>56</v>
      </c>
      <c r="AH1238" s="119" t="s">
        <v>56</v>
      </c>
      <c r="AI1238" s="119" t="s">
        <v>56</v>
      </c>
      <c r="AJ1238" s="119" t="s">
        <v>56</v>
      </c>
      <c r="AK1238" s="119" t="s">
        <v>56</v>
      </c>
      <c r="AL1238" s="119" t="s">
        <v>56</v>
      </c>
      <c r="AM1238" s="119">
        <v>0</v>
      </c>
      <c r="AN1238" s="119">
        <v>0</v>
      </c>
      <c r="AO1238" s="119">
        <v>1</v>
      </c>
      <c r="AP1238" s="119">
        <v>0</v>
      </c>
      <c r="AQ1238" s="119">
        <v>0</v>
      </c>
      <c r="AR1238" s="119">
        <v>0</v>
      </c>
      <c r="AS1238" s="119">
        <v>0</v>
      </c>
      <c r="AT1238" s="119">
        <v>0</v>
      </c>
      <c r="AU1238" s="119">
        <v>0</v>
      </c>
      <c r="AV1238" s="119">
        <v>0</v>
      </c>
      <c r="AW1238" s="119">
        <v>0</v>
      </c>
      <c r="AX1238" s="119">
        <v>0</v>
      </c>
      <c r="AY1238" s="119">
        <v>0</v>
      </c>
      <c r="AZ1238" s="119">
        <v>0</v>
      </c>
      <c r="BA1238" s="119">
        <v>0</v>
      </c>
      <c r="BB1238" s="119">
        <v>0</v>
      </c>
      <c r="BC1238" s="119">
        <v>0</v>
      </c>
      <c r="BD1238" s="119">
        <v>0</v>
      </c>
      <c r="BE1238" s="119">
        <v>0</v>
      </c>
      <c r="BF1238" s="119">
        <v>0</v>
      </c>
      <c r="BG1238" s="119">
        <v>0</v>
      </c>
      <c r="BH1238" s="119">
        <v>11.1</v>
      </c>
      <c r="BI1238" s="119" t="s">
        <v>55</v>
      </c>
      <c r="BJ1238" s="119" t="s">
        <v>55</v>
      </c>
      <c r="BK1238" s="119" t="s">
        <v>55</v>
      </c>
      <c r="BL1238" s="119">
        <v>0</v>
      </c>
      <c r="BM1238" s="119" t="s">
        <v>544</v>
      </c>
    </row>
    <row r="1239" spans="1:65" s="119" customFormat="1" ht="11.4" x14ac:dyDescent="0.2">
      <c r="A1239" s="119" t="s">
        <v>100</v>
      </c>
      <c r="B1239" s="119">
        <v>0</v>
      </c>
      <c r="C1239" s="119">
        <v>0</v>
      </c>
      <c r="D1239" s="119">
        <v>0</v>
      </c>
      <c r="E1239" s="119">
        <v>0</v>
      </c>
      <c r="F1239" s="119">
        <v>0</v>
      </c>
      <c r="G1239" s="119">
        <v>0</v>
      </c>
      <c r="H1239" s="119">
        <v>0</v>
      </c>
      <c r="I1239" s="119">
        <v>0</v>
      </c>
      <c r="J1239" s="119">
        <v>0</v>
      </c>
      <c r="K1239" s="119">
        <v>0</v>
      </c>
      <c r="L1239" s="119">
        <v>0</v>
      </c>
      <c r="M1239" s="119">
        <v>0</v>
      </c>
      <c r="N1239" s="119">
        <v>0</v>
      </c>
      <c r="O1239" s="119" t="s">
        <v>55</v>
      </c>
      <c r="P1239" s="119" t="s">
        <v>55</v>
      </c>
      <c r="Q1239" s="119" t="s">
        <v>55</v>
      </c>
      <c r="R1239" s="119" t="s">
        <v>55</v>
      </c>
      <c r="S1239" s="119" t="s">
        <v>55</v>
      </c>
      <c r="T1239" s="119" t="s">
        <v>55</v>
      </c>
      <c r="U1239" s="119" t="s">
        <v>55</v>
      </c>
      <c r="V1239" s="119" t="s">
        <v>55</v>
      </c>
      <c r="W1239" s="119" t="s">
        <v>55</v>
      </c>
      <c r="X1239" s="119" t="s">
        <v>55</v>
      </c>
      <c r="Y1239" s="119" t="s">
        <v>55</v>
      </c>
      <c r="Z1239" s="119" t="s">
        <v>55</v>
      </c>
      <c r="AA1239" s="119" t="s">
        <v>56</v>
      </c>
      <c r="AB1239" s="119" t="s">
        <v>56</v>
      </c>
      <c r="AC1239" s="119" t="s">
        <v>56</v>
      </c>
      <c r="AD1239" s="119" t="s">
        <v>56</v>
      </c>
      <c r="AE1239" s="119" t="s">
        <v>56</v>
      </c>
      <c r="AF1239" s="119" t="s">
        <v>56</v>
      </c>
      <c r="AG1239" s="119" t="s">
        <v>56</v>
      </c>
      <c r="AH1239" s="119" t="s">
        <v>56</v>
      </c>
      <c r="AI1239" s="119" t="s">
        <v>56</v>
      </c>
      <c r="AJ1239" s="119" t="s">
        <v>56</v>
      </c>
      <c r="AK1239" s="119" t="s">
        <v>56</v>
      </c>
      <c r="AL1239" s="119" t="s">
        <v>56</v>
      </c>
      <c r="AM1239" s="119">
        <v>0</v>
      </c>
      <c r="AN1239" s="119">
        <v>0</v>
      </c>
      <c r="AO1239" s="119">
        <v>0</v>
      </c>
      <c r="AP1239" s="119">
        <v>0</v>
      </c>
      <c r="AQ1239" s="119">
        <v>0</v>
      </c>
      <c r="AR1239" s="119">
        <v>0</v>
      </c>
      <c r="AS1239" s="119">
        <v>0</v>
      </c>
      <c r="AT1239" s="119">
        <v>0</v>
      </c>
      <c r="AU1239" s="119">
        <v>0</v>
      </c>
      <c r="AV1239" s="119">
        <v>0</v>
      </c>
      <c r="AW1239" s="119">
        <v>0</v>
      </c>
      <c r="AX1239" s="119">
        <v>0</v>
      </c>
      <c r="AY1239" s="119">
        <v>0</v>
      </c>
      <c r="AZ1239" s="119">
        <v>0</v>
      </c>
      <c r="BA1239" s="119">
        <v>0</v>
      </c>
      <c r="BB1239" s="119">
        <v>0</v>
      </c>
      <c r="BC1239" s="119">
        <v>0</v>
      </c>
      <c r="BD1239" s="119">
        <v>0</v>
      </c>
      <c r="BE1239" s="119">
        <v>0</v>
      </c>
      <c r="BF1239" s="119">
        <v>0</v>
      </c>
      <c r="BG1239" s="119">
        <v>0</v>
      </c>
      <c r="BH1239" s="119" t="s">
        <v>55</v>
      </c>
      <c r="BI1239" s="119" t="s">
        <v>55</v>
      </c>
      <c r="BJ1239" s="119" t="s">
        <v>55</v>
      </c>
      <c r="BK1239" s="119" t="s">
        <v>55</v>
      </c>
      <c r="BL1239" s="119">
        <v>0</v>
      </c>
      <c r="BM1239" s="119" t="s">
        <v>545</v>
      </c>
    </row>
    <row r="1240" spans="1:65" s="119" customFormat="1" ht="11.4" x14ac:dyDescent="0.2">
      <c r="A1240" s="119" t="s">
        <v>101</v>
      </c>
      <c r="B1240" s="119">
        <v>9</v>
      </c>
      <c r="C1240" s="119">
        <v>0</v>
      </c>
      <c r="D1240" s="119">
        <v>9</v>
      </c>
      <c r="E1240" s="119">
        <v>0</v>
      </c>
      <c r="F1240" s="119">
        <v>0</v>
      </c>
      <c r="G1240" s="119">
        <v>0</v>
      </c>
      <c r="H1240" s="119">
        <v>0</v>
      </c>
      <c r="I1240" s="119">
        <v>0</v>
      </c>
      <c r="J1240" s="119">
        <v>0</v>
      </c>
      <c r="K1240" s="119">
        <v>0</v>
      </c>
      <c r="L1240" s="119">
        <v>0</v>
      </c>
      <c r="M1240" s="119">
        <v>0</v>
      </c>
      <c r="N1240" s="119">
        <v>0</v>
      </c>
      <c r="O1240" s="119">
        <v>0</v>
      </c>
      <c r="P1240" s="119">
        <v>100</v>
      </c>
      <c r="Q1240" s="119">
        <v>0</v>
      </c>
      <c r="R1240" s="119">
        <v>0</v>
      </c>
      <c r="S1240" s="119">
        <v>0</v>
      </c>
      <c r="T1240" s="119">
        <v>0</v>
      </c>
      <c r="U1240" s="119">
        <v>0</v>
      </c>
      <c r="V1240" s="119">
        <v>0</v>
      </c>
      <c r="W1240" s="119">
        <v>0</v>
      </c>
      <c r="X1240" s="119">
        <v>0</v>
      </c>
      <c r="Y1240" s="119">
        <v>0</v>
      </c>
      <c r="Z1240" s="119">
        <v>0</v>
      </c>
      <c r="AA1240" s="119" t="s">
        <v>56</v>
      </c>
      <c r="AB1240" s="119" t="s">
        <v>524</v>
      </c>
      <c r="AC1240" s="119" t="s">
        <v>56</v>
      </c>
      <c r="AD1240" s="119" t="s">
        <v>56</v>
      </c>
      <c r="AE1240" s="119" t="s">
        <v>56</v>
      </c>
      <c r="AF1240" s="119" t="s">
        <v>56</v>
      </c>
      <c r="AG1240" s="119" t="s">
        <v>56</v>
      </c>
      <c r="AH1240" s="119" t="s">
        <v>56</v>
      </c>
      <c r="AI1240" s="119" t="s">
        <v>56</v>
      </c>
      <c r="AJ1240" s="119" t="s">
        <v>56</v>
      </c>
      <c r="AK1240" s="119" t="s">
        <v>56</v>
      </c>
      <c r="AL1240" s="119" t="s">
        <v>56</v>
      </c>
      <c r="AM1240" s="119">
        <v>0</v>
      </c>
      <c r="AN1240" s="119">
        <v>1</v>
      </c>
      <c r="AO1240" s="119">
        <v>5</v>
      </c>
      <c r="AP1240" s="119">
        <v>2</v>
      </c>
      <c r="AQ1240" s="119">
        <v>1</v>
      </c>
      <c r="AR1240" s="119">
        <v>0</v>
      </c>
      <c r="AS1240" s="119">
        <v>0</v>
      </c>
      <c r="AT1240" s="119">
        <v>0</v>
      </c>
      <c r="AU1240" s="119">
        <v>0</v>
      </c>
      <c r="AV1240" s="119">
        <v>0</v>
      </c>
      <c r="AW1240" s="119">
        <v>0</v>
      </c>
      <c r="AX1240" s="119">
        <v>0</v>
      </c>
      <c r="AY1240" s="119">
        <v>0</v>
      </c>
      <c r="AZ1240" s="119">
        <v>0</v>
      </c>
      <c r="BA1240" s="119">
        <v>0</v>
      </c>
      <c r="BB1240" s="119">
        <v>0</v>
      </c>
      <c r="BC1240" s="119">
        <v>0</v>
      </c>
      <c r="BD1240" s="119">
        <v>0</v>
      </c>
      <c r="BE1240" s="119">
        <v>0</v>
      </c>
      <c r="BF1240" s="119">
        <v>0</v>
      </c>
      <c r="BG1240" s="119">
        <v>0</v>
      </c>
      <c r="BH1240" s="119">
        <v>14.6</v>
      </c>
      <c r="BI1240" s="119" t="s">
        <v>55</v>
      </c>
      <c r="BJ1240" s="119" t="s">
        <v>55</v>
      </c>
      <c r="BK1240" s="119" t="s">
        <v>55</v>
      </c>
      <c r="BL1240" s="119">
        <v>0</v>
      </c>
      <c r="BM1240" s="119" t="s">
        <v>544</v>
      </c>
    </row>
    <row r="1241" spans="1:65" s="119" customFormat="1" ht="11.4" x14ac:dyDescent="0.2">
      <c r="A1241" s="119" t="s">
        <v>101</v>
      </c>
      <c r="B1241" s="119">
        <v>5</v>
      </c>
      <c r="C1241" s="119">
        <v>0</v>
      </c>
      <c r="D1241" s="119">
        <v>5</v>
      </c>
      <c r="E1241" s="119">
        <v>0</v>
      </c>
      <c r="F1241" s="119">
        <v>0</v>
      </c>
      <c r="G1241" s="119">
        <v>0</v>
      </c>
      <c r="H1241" s="119">
        <v>0</v>
      </c>
      <c r="I1241" s="119">
        <v>0</v>
      </c>
      <c r="J1241" s="119">
        <v>0</v>
      </c>
      <c r="K1241" s="119">
        <v>0</v>
      </c>
      <c r="L1241" s="119">
        <v>0</v>
      </c>
      <c r="M1241" s="119">
        <v>0</v>
      </c>
      <c r="N1241" s="119">
        <v>0</v>
      </c>
      <c r="O1241" s="119">
        <v>0</v>
      </c>
      <c r="P1241" s="119">
        <v>100</v>
      </c>
      <c r="Q1241" s="119">
        <v>0</v>
      </c>
      <c r="R1241" s="119">
        <v>0</v>
      </c>
      <c r="S1241" s="119">
        <v>0</v>
      </c>
      <c r="T1241" s="119">
        <v>0</v>
      </c>
      <c r="U1241" s="119">
        <v>0</v>
      </c>
      <c r="V1241" s="119">
        <v>0</v>
      </c>
      <c r="W1241" s="119">
        <v>0</v>
      </c>
      <c r="X1241" s="119">
        <v>0</v>
      </c>
      <c r="Y1241" s="119">
        <v>0</v>
      </c>
      <c r="Z1241" s="119">
        <v>0</v>
      </c>
      <c r="AA1241" s="119" t="s">
        <v>56</v>
      </c>
      <c r="AB1241" s="119" t="s">
        <v>522</v>
      </c>
      <c r="AC1241" s="119" t="s">
        <v>56</v>
      </c>
      <c r="AD1241" s="119" t="s">
        <v>56</v>
      </c>
      <c r="AE1241" s="119" t="s">
        <v>56</v>
      </c>
      <c r="AF1241" s="119" t="s">
        <v>56</v>
      </c>
      <c r="AG1241" s="119" t="s">
        <v>56</v>
      </c>
      <c r="AH1241" s="119" t="s">
        <v>56</v>
      </c>
      <c r="AI1241" s="119" t="s">
        <v>56</v>
      </c>
      <c r="AJ1241" s="119" t="s">
        <v>56</v>
      </c>
      <c r="AK1241" s="119" t="s">
        <v>56</v>
      </c>
      <c r="AL1241" s="119" t="s">
        <v>56</v>
      </c>
      <c r="AM1241" s="119">
        <v>0</v>
      </c>
      <c r="AN1241" s="119">
        <v>1</v>
      </c>
      <c r="AO1241" s="119">
        <v>0</v>
      </c>
      <c r="AP1241" s="119">
        <v>2</v>
      </c>
      <c r="AQ1241" s="119">
        <v>1</v>
      </c>
      <c r="AR1241" s="119">
        <v>1</v>
      </c>
      <c r="AS1241" s="119">
        <v>0</v>
      </c>
      <c r="AT1241" s="119">
        <v>0</v>
      </c>
      <c r="AU1241" s="119">
        <v>0</v>
      </c>
      <c r="AV1241" s="119">
        <v>0</v>
      </c>
      <c r="AW1241" s="119">
        <v>0</v>
      </c>
      <c r="AX1241" s="119">
        <v>0</v>
      </c>
      <c r="AY1241" s="119">
        <v>0</v>
      </c>
      <c r="AZ1241" s="119">
        <v>0</v>
      </c>
      <c r="BA1241" s="119">
        <v>0</v>
      </c>
      <c r="BB1241" s="119">
        <v>0</v>
      </c>
      <c r="BC1241" s="119">
        <v>0</v>
      </c>
      <c r="BD1241" s="119">
        <v>0</v>
      </c>
      <c r="BE1241" s="119">
        <v>0</v>
      </c>
      <c r="BF1241" s="119">
        <v>0</v>
      </c>
      <c r="BG1241" s="119">
        <v>0</v>
      </c>
      <c r="BH1241" s="119">
        <v>17.8</v>
      </c>
      <c r="BI1241" s="119" t="s">
        <v>55</v>
      </c>
      <c r="BJ1241" s="119" t="s">
        <v>55</v>
      </c>
      <c r="BK1241" s="119" t="s">
        <v>55</v>
      </c>
      <c r="BL1241" s="119">
        <v>0</v>
      </c>
      <c r="BM1241" s="119" t="s">
        <v>545</v>
      </c>
    </row>
    <row r="1242" spans="1:65" s="119" customFormat="1" ht="11.4" x14ac:dyDescent="0.2">
      <c r="A1242" s="119" t="s">
        <v>103</v>
      </c>
      <c r="B1242" s="119">
        <v>8</v>
      </c>
      <c r="C1242" s="119">
        <v>1</v>
      </c>
      <c r="D1242" s="119">
        <v>7</v>
      </c>
      <c r="E1242" s="119">
        <v>0</v>
      </c>
      <c r="F1242" s="119">
        <v>0</v>
      </c>
      <c r="G1242" s="119">
        <v>0</v>
      </c>
      <c r="H1242" s="119">
        <v>0</v>
      </c>
      <c r="I1242" s="119">
        <v>0</v>
      </c>
      <c r="J1242" s="119">
        <v>0</v>
      </c>
      <c r="K1242" s="119">
        <v>0</v>
      </c>
      <c r="L1242" s="119">
        <v>0</v>
      </c>
      <c r="M1242" s="119">
        <v>0</v>
      </c>
      <c r="N1242" s="119">
        <v>0</v>
      </c>
      <c r="O1242" s="119">
        <v>12.5</v>
      </c>
      <c r="P1242" s="119">
        <v>87.5</v>
      </c>
      <c r="Q1242" s="119">
        <v>0</v>
      </c>
      <c r="R1242" s="119">
        <v>0</v>
      </c>
      <c r="S1242" s="119">
        <v>0</v>
      </c>
      <c r="T1242" s="119">
        <v>0</v>
      </c>
      <c r="U1242" s="119">
        <v>0</v>
      </c>
      <c r="V1242" s="119">
        <v>0</v>
      </c>
      <c r="W1242" s="119">
        <v>0</v>
      </c>
      <c r="X1242" s="119">
        <v>0</v>
      </c>
      <c r="Y1242" s="119">
        <v>0</v>
      </c>
      <c r="Z1242" s="119">
        <v>0</v>
      </c>
      <c r="AA1242" s="119" t="s">
        <v>532</v>
      </c>
      <c r="AB1242" s="119" t="s">
        <v>502</v>
      </c>
      <c r="AC1242" s="119" t="s">
        <v>56</v>
      </c>
      <c r="AD1242" s="119" t="s">
        <v>56</v>
      </c>
      <c r="AE1242" s="119" t="s">
        <v>56</v>
      </c>
      <c r="AF1242" s="119" t="s">
        <v>56</v>
      </c>
      <c r="AG1242" s="119" t="s">
        <v>56</v>
      </c>
      <c r="AH1242" s="119" t="s">
        <v>56</v>
      </c>
      <c r="AI1242" s="119" t="s">
        <v>56</v>
      </c>
      <c r="AJ1242" s="119" t="s">
        <v>56</v>
      </c>
      <c r="AK1242" s="119" t="s">
        <v>56</v>
      </c>
      <c r="AL1242" s="119" t="s">
        <v>56</v>
      </c>
      <c r="AM1242" s="119">
        <v>1</v>
      </c>
      <c r="AN1242" s="119">
        <v>0</v>
      </c>
      <c r="AO1242" s="119">
        <v>1</v>
      </c>
      <c r="AP1242" s="119">
        <v>6</v>
      </c>
      <c r="AQ1242" s="119">
        <v>0</v>
      </c>
      <c r="AR1242" s="119">
        <v>0</v>
      </c>
      <c r="AS1242" s="119">
        <v>0</v>
      </c>
      <c r="AT1242" s="119">
        <v>0</v>
      </c>
      <c r="AU1242" s="119">
        <v>0</v>
      </c>
      <c r="AV1242" s="119">
        <v>0</v>
      </c>
      <c r="AW1242" s="119">
        <v>0</v>
      </c>
      <c r="AX1242" s="119">
        <v>0</v>
      </c>
      <c r="AY1242" s="119">
        <v>0</v>
      </c>
      <c r="AZ1242" s="119">
        <v>0</v>
      </c>
      <c r="BA1242" s="119">
        <v>0</v>
      </c>
      <c r="BB1242" s="119">
        <v>0</v>
      </c>
      <c r="BC1242" s="119">
        <v>0</v>
      </c>
      <c r="BD1242" s="119">
        <v>0</v>
      </c>
      <c r="BE1242" s="119">
        <v>0</v>
      </c>
      <c r="BF1242" s="119">
        <v>0</v>
      </c>
      <c r="BG1242" s="119">
        <v>0</v>
      </c>
      <c r="BH1242" s="119">
        <v>14.8</v>
      </c>
      <c r="BI1242" s="119" t="s">
        <v>55</v>
      </c>
      <c r="BJ1242" s="119" t="s">
        <v>55</v>
      </c>
      <c r="BK1242" s="119" t="s">
        <v>55</v>
      </c>
      <c r="BL1242" s="119">
        <v>0</v>
      </c>
      <c r="BM1242" s="119" t="s">
        <v>544</v>
      </c>
    </row>
    <row r="1243" spans="1:65" s="119" customFormat="1" ht="11.4" x14ac:dyDescent="0.2">
      <c r="A1243" s="119" t="s">
        <v>103</v>
      </c>
      <c r="B1243" s="119">
        <v>10</v>
      </c>
      <c r="C1243" s="119">
        <v>1</v>
      </c>
      <c r="D1243" s="119">
        <v>9</v>
      </c>
      <c r="E1243" s="119">
        <v>0</v>
      </c>
      <c r="F1243" s="119">
        <v>0</v>
      </c>
      <c r="G1243" s="119">
        <v>0</v>
      </c>
      <c r="H1243" s="119">
        <v>0</v>
      </c>
      <c r="I1243" s="119">
        <v>0</v>
      </c>
      <c r="J1243" s="119">
        <v>0</v>
      </c>
      <c r="K1243" s="119">
        <v>0</v>
      </c>
      <c r="L1243" s="119">
        <v>0</v>
      </c>
      <c r="M1243" s="119">
        <v>0</v>
      </c>
      <c r="N1243" s="119">
        <v>0</v>
      </c>
      <c r="O1243" s="119">
        <v>10</v>
      </c>
      <c r="P1243" s="119">
        <v>90</v>
      </c>
      <c r="Q1243" s="119">
        <v>0</v>
      </c>
      <c r="R1243" s="119">
        <v>0</v>
      </c>
      <c r="S1243" s="119">
        <v>0</v>
      </c>
      <c r="T1243" s="119">
        <v>0</v>
      </c>
      <c r="U1243" s="119">
        <v>0</v>
      </c>
      <c r="V1243" s="119">
        <v>0</v>
      </c>
      <c r="W1243" s="119">
        <v>0</v>
      </c>
      <c r="X1243" s="119">
        <v>0</v>
      </c>
      <c r="Y1243" s="119">
        <v>0</v>
      </c>
      <c r="Z1243" s="119">
        <v>0</v>
      </c>
      <c r="AA1243" s="119" t="s">
        <v>596</v>
      </c>
      <c r="AB1243" s="119" t="s">
        <v>521</v>
      </c>
      <c r="AC1243" s="119" t="s">
        <v>56</v>
      </c>
      <c r="AD1243" s="119" t="s">
        <v>56</v>
      </c>
      <c r="AE1243" s="119" t="s">
        <v>56</v>
      </c>
      <c r="AF1243" s="119" t="s">
        <v>56</v>
      </c>
      <c r="AG1243" s="119" t="s">
        <v>56</v>
      </c>
      <c r="AH1243" s="119" t="s">
        <v>56</v>
      </c>
      <c r="AI1243" s="119" t="s">
        <v>56</v>
      </c>
      <c r="AJ1243" s="119" t="s">
        <v>56</v>
      </c>
      <c r="AK1243" s="119" t="s">
        <v>56</v>
      </c>
      <c r="AL1243" s="119" t="s">
        <v>56</v>
      </c>
      <c r="AM1243" s="119">
        <v>0</v>
      </c>
      <c r="AN1243" s="119">
        <v>1</v>
      </c>
      <c r="AO1243" s="119">
        <v>2</v>
      </c>
      <c r="AP1243" s="119">
        <v>6</v>
      </c>
      <c r="AQ1243" s="119">
        <v>1</v>
      </c>
      <c r="AR1243" s="119">
        <v>0</v>
      </c>
      <c r="AS1243" s="119">
        <v>0</v>
      </c>
      <c r="AT1243" s="119">
        <v>0</v>
      </c>
      <c r="AU1243" s="119">
        <v>0</v>
      </c>
      <c r="AV1243" s="119">
        <v>0</v>
      </c>
      <c r="AW1243" s="119">
        <v>0</v>
      </c>
      <c r="AX1243" s="119">
        <v>0</v>
      </c>
      <c r="AY1243" s="119">
        <v>0</v>
      </c>
      <c r="AZ1243" s="119">
        <v>0</v>
      </c>
      <c r="BA1243" s="119">
        <v>0</v>
      </c>
      <c r="BB1243" s="119">
        <v>0</v>
      </c>
      <c r="BC1243" s="119">
        <v>0</v>
      </c>
      <c r="BD1243" s="119">
        <v>0</v>
      </c>
      <c r="BE1243" s="119">
        <v>0</v>
      </c>
      <c r="BF1243" s="119">
        <v>0</v>
      </c>
      <c r="BG1243" s="119">
        <v>0</v>
      </c>
      <c r="BH1243" s="119">
        <v>16.600000000000001</v>
      </c>
      <c r="BI1243" s="119" t="s">
        <v>55</v>
      </c>
      <c r="BJ1243" s="119" t="s">
        <v>55</v>
      </c>
      <c r="BK1243" s="119" t="s">
        <v>55</v>
      </c>
      <c r="BL1243" s="119">
        <v>0</v>
      </c>
      <c r="BM1243" s="119" t="s">
        <v>545</v>
      </c>
    </row>
    <row r="1244" spans="1:65" s="119" customFormat="1" ht="11.4" x14ac:dyDescent="0.2">
      <c r="A1244" s="119" t="s">
        <v>104</v>
      </c>
      <c r="B1244" s="119">
        <v>5</v>
      </c>
      <c r="C1244" s="119">
        <v>1</v>
      </c>
      <c r="D1244" s="119">
        <v>4</v>
      </c>
      <c r="E1244" s="119">
        <v>0</v>
      </c>
      <c r="F1244" s="119">
        <v>0</v>
      </c>
      <c r="G1244" s="119">
        <v>0</v>
      </c>
      <c r="H1244" s="119">
        <v>0</v>
      </c>
      <c r="I1244" s="119">
        <v>0</v>
      </c>
      <c r="J1244" s="119">
        <v>0</v>
      </c>
      <c r="K1244" s="119">
        <v>0</v>
      </c>
      <c r="L1244" s="119">
        <v>0</v>
      </c>
      <c r="M1244" s="119">
        <v>0</v>
      </c>
      <c r="N1244" s="119">
        <v>0</v>
      </c>
      <c r="O1244" s="119">
        <v>20</v>
      </c>
      <c r="P1244" s="119">
        <v>80</v>
      </c>
      <c r="Q1244" s="119">
        <v>0</v>
      </c>
      <c r="R1244" s="119">
        <v>0</v>
      </c>
      <c r="S1244" s="119">
        <v>0</v>
      </c>
      <c r="T1244" s="119">
        <v>0</v>
      </c>
      <c r="U1244" s="119">
        <v>0</v>
      </c>
      <c r="V1244" s="119">
        <v>0</v>
      </c>
      <c r="W1244" s="119">
        <v>0</v>
      </c>
      <c r="X1244" s="119">
        <v>0</v>
      </c>
      <c r="Y1244" s="119">
        <v>0</v>
      </c>
      <c r="Z1244" s="119">
        <v>0</v>
      </c>
      <c r="AA1244" s="119" t="s">
        <v>428</v>
      </c>
      <c r="AB1244" s="119" t="s">
        <v>489</v>
      </c>
      <c r="AC1244" s="119" t="s">
        <v>56</v>
      </c>
      <c r="AD1244" s="119" t="s">
        <v>56</v>
      </c>
      <c r="AE1244" s="119" t="s">
        <v>56</v>
      </c>
      <c r="AF1244" s="119" t="s">
        <v>56</v>
      </c>
      <c r="AG1244" s="119" t="s">
        <v>56</v>
      </c>
      <c r="AH1244" s="119" t="s">
        <v>56</v>
      </c>
      <c r="AI1244" s="119" t="s">
        <v>56</v>
      </c>
      <c r="AJ1244" s="119" t="s">
        <v>56</v>
      </c>
      <c r="AK1244" s="119" t="s">
        <v>56</v>
      </c>
      <c r="AL1244" s="119" t="s">
        <v>56</v>
      </c>
      <c r="AM1244" s="119">
        <v>0</v>
      </c>
      <c r="AN1244" s="119">
        <v>0</v>
      </c>
      <c r="AO1244" s="119">
        <v>0</v>
      </c>
      <c r="AP1244" s="119">
        <v>2</v>
      </c>
      <c r="AQ1244" s="119">
        <v>2</v>
      </c>
      <c r="AR1244" s="119">
        <v>1</v>
      </c>
      <c r="AS1244" s="119">
        <v>0</v>
      </c>
      <c r="AT1244" s="119">
        <v>0</v>
      </c>
      <c r="AU1244" s="119">
        <v>0</v>
      </c>
      <c r="AV1244" s="119">
        <v>0</v>
      </c>
      <c r="AW1244" s="119">
        <v>0</v>
      </c>
      <c r="AX1244" s="119">
        <v>0</v>
      </c>
      <c r="AY1244" s="119">
        <v>0</v>
      </c>
      <c r="AZ1244" s="119">
        <v>0</v>
      </c>
      <c r="BA1244" s="119">
        <v>0</v>
      </c>
      <c r="BB1244" s="119">
        <v>0</v>
      </c>
      <c r="BC1244" s="119">
        <v>0</v>
      </c>
      <c r="BD1244" s="119">
        <v>0</v>
      </c>
      <c r="BE1244" s="119">
        <v>0</v>
      </c>
      <c r="BF1244" s="119">
        <v>0</v>
      </c>
      <c r="BG1244" s="119">
        <v>0</v>
      </c>
      <c r="BH1244" s="119">
        <v>20.7</v>
      </c>
      <c r="BI1244" s="119" t="s">
        <v>55</v>
      </c>
      <c r="BJ1244" s="119" t="s">
        <v>55</v>
      </c>
      <c r="BK1244" s="119" t="s">
        <v>55</v>
      </c>
      <c r="BL1244" s="119">
        <v>0</v>
      </c>
      <c r="BM1244" s="119" t="s">
        <v>544</v>
      </c>
    </row>
    <row r="1245" spans="1:65" s="119" customFormat="1" ht="11.4" x14ac:dyDescent="0.2">
      <c r="A1245" s="119" t="s">
        <v>104</v>
      </c>
      <c r="B1245" s="119">
        <v>2</v>
      </c>
      <c r="C1245" s="119">
        <v>0</v>
      </c>
      <c r="D1245" s="119">
        <v>2</v>
      </c>
      <c r="E1245" s="119">
        <v>0</v>
      </c>
      <c r="F1245" s="119">
        <v>0</v>
      </c>
      <c r="G1245" s="119">
        <v>0</v>
      </c>
      <c r="H1245" s="119">
        <v>0</v>
      </c>
      <c r="I1245" s="119">
        <v>0</v>
      </c>
      <c r="J1245" s="119">
        <v>0</v>
      </c>
      <c r="K1245" s="119">
        <v>0</v>
      </c>
      <c r="L1245" s="119">
        <v>0</v>
      </c>
      <c r="M1245" s="119">
        <v>0</v>
      </c>
      <c r="N1245" s="119">
        <v>0</v>
      </c>
      <c r="O1245" s="119">
        <v>0</v>
      </c>
      <c r="P1245" s="119">
        <v>100</v>
      </c>
      <c r="Q1245" s="119">
        <v>0</v>
      </c>
      <c r="R1245" s="119">
        <v>0</v>
      </c>
      <c r="S1245" s="119">
        <v>0</v>
      </c>
      <c r="T1245" s="119">
        <v>0</v>
      </c>
      <c r="U1245" s="119">
        <v>0</v>
      </c>
      <c r="V1245" s="119">
        <v>0</v>
      </c>
      <c r="W1245" s="119">
        <v>0</v>
      </c>
      <c r="X1245" s="119">
        <v>0</v>
      </c>
      <c r="Y1245" s="119">
        <v>0</v>
      </c>
      <c r="Z1245" s="119">
        <v>0</v>
      </c>
      <c r="AA1245" s="119" t="s">
        <v>56</v>
      </c>
      <c r="AB1245" s="119" t="s">
        <v>524</v>
      </c>
      <c r="AC1245" s="119" t="s">
        <v>56</v>
      </c>
      <c r="AD1245" s="119" t="s">
        <v>56</v>
      </c>
      <c r="AE1245" s="119" t="s">
        <v>56</v>
      </c>
      <c r="AF1245" s="119" t="s">
        <v>56</v>
      </c>
      <c r="AG1245" s="119" t="s">
        <v>56</v>
      </c>
      <c r="AH1245" s="119" t="s">
        <v>56</v>
      </c>
      <c r="AI1245" s="119" t="s">
        <v>56</v>
      </c>
      <c r="AJ1245" s="119" t="s">
        <v>56</v>
      </c>
      <c r="AK1245" s="119" t="s">
        <v>56</v>
      </c>
      <c r="AL1245" s="119" t="s">
        <v>56</v>
      </c>
      <c r="AM1245" s="119">
        <v>0</v>
      </c>
      <c r="AN1245" s="119">
        <v>0</v>
      </c>
      <c r="AO1245" s="119">
        <v>1</v>
      </c>
      <c r="AP1245" s="119">
        <v>1</v>
      </c>
      <c r="AQ1245" s="119">
        <v>0</v>
      </c>
      <c r="AR1245" s="119">
        <v>0</v>
      </c>
      <c r="AS1245" s="119">
        <v>0</v>
      </c>
      <c r="AT1245" s="119">
        <v>0</v>
      </c>
      <c r="AU1245" s="119">
        <v>0</v>
      </c>
      <c r="AV1245" s="119">
        <v>0</v>
      </c>
      <c r="AW1245" s="119">
        <v>0</v>
      </c>
      <c r="AX1245" s="119">
        <v>0</v>
      </c>
      <c r="AY1245" s="119">
        <v>0</v>
      </c>
      <c r="AZ1245" s="119">
        <v>0</v>
      </c>
      <c r="BA1245" s="119">
        <v>0</v>
      </c>
      <c r="BB1245" s="119">
        <v>0</v>
      </c>
      <c r="BC1245" s="119">
        <v>0</v>
      </c>
      <c r="BD1245" s="119">
        <v>0</v>
      </c>
      <c r="BE1245" s="119">
        <v>0</v>
      </c>
      <c r="BF1245" s="119">
        <v>0</v>
      </c>
      <c r="BG1245" s="119">
        <v>0</v>
      </c>
      <c r="BH1245" s="119">
        <v>14.6</v>
      </c>
      <c r="BI1245" s="119" t="s">
        <v>55</v>
      </c>
      <c r="BJ1245" s="119" t="s">
        <v>55</v>
      </c>
      <c r="BK1245" s="119" t="s">
        <v>55</v>
      </c>
      <c r="BL1245" s="119">
        <v>0</v>
      </c>
      <c r="BM1245" s="119" t="s">
        <v>545</v>
      </c>
    </row>
    <row r="1246" spans="1:65" s="119" customFormat="1" ht="11.4" x14ac:dyDescent="0.2">
      <c r="A1246" s="119" t="s">
        <v>105</v>
      </c>
      <c r="B1246" s="119">
        <v>5</v>
      </c>
      <c r="C1246" s="119">
        <v>0</v>
      </c>
      <c r="D1246" s="119">
        <v>5</v>
      </c>
      <c r="E1246" s="119">
        <v>0</v>
      </c>
      <c r="F1246" s="119">
        <v>0</v>
      </c>
      <c r="G1246" s="119">
        <v>0</v>
      </c>
      <c r="H1246" s="119">
        <v>0</v>
      </c>
      <c r="I1246" s="119">
        <v>0</v>
      </c>
      <c r="J1246" s="119">
        <v>0</v>
      </c>
      <c r="K1246" s="119">
        <v>0</v>
      </c>
      <c r="L1246" s="119">
        <v>0</v>
      </c>
      <c r="M1246" s="119">
        <v>0</v>
      </c>
      <c r="N1246" s="119">
        <v>0</v>
      </c>
      <c r="O1246" s="119">
        <v>0</v>
      </c>
      <c r="P1246" s="119">
        <v>100</v>
      </c>
      <c r="Q1246" s="119">
        <v>0</v>
      </c>
      <c r="R1246" s="119">
        <v>0</v>
      </c>
      <c r="S1246" s="119">
        <v>0</v>
      </c>
      <c r="T1246" s="119">
        <v>0</v>
      </c>
      <c r="U1246" s="119">
        <v>0</v>
      </c>
      <c r="V1246" s="119">
        <v>0</v>
      </c>
      <c r="W1246" s="119">
        <v>0</v>
      </c>
      <c r="X1246" s="119">
        <v>0</v>
      </c>
      <c r="Y1246" s="119">
        <v>0</v>
      </c>
      <c r="Z1246" s="119">
        <v>0</v>
      </c>
      <c r="AA1246" s="119" t="s">
        <v>56</v>
      </c>
      <c r="AB1246" s="119" t="s">
        <v>525</v>
      </c>
      <c r="AC1246" s="119" t="s">
        <v>56</v>
      </c>
      <c r="AD1246" s="119" t="s">
        <v>56</v>
      </c>
      <c r="AE1246" s="119" t="s">
        <v>56</v>
      </c>
      <c r="AF1246" s="119" t="s">
        <v>56</v>
      </c>
      <c r="AG1246" s="119" t="s">
        <v>56</v>
      </c>
      <c r="AH1246" s="119" t="s">
        <v>56</v>
      </c>
      <c r="AI1246" s="119" t="s">
        <v>56</v>
      </c>
      <c r="AJ1246" s="119" t="s">
        <v>56</v>
      </c>
      <c r="AK1246" s="119" t="s">
        <v>56</v>
      </c>
      <c r="AL1246" s="119" t="s">
        <v>56</v>
      </c>
      <c r="AM1246" s="119">
        <v>0</v>
      </c>
      <c r="AN1246" s="119">
        <v>1</v>
      </c>
      <c r="AO1246" s="119">
        <v>1</v>
      </c>
      <c r="AP1246" s="119">
        <v>3</v>
      </c>
      <c r="AQ1246" s="119">
        <v>0</v>
      </c>
      <c r="AR1246" s="119">
        <v>0</v>
      </c>
      <c r="AS1246" s="119">
        <v>0</v>
      </c>
      <c r="AT1246" s="119">
        <v>0</v>
      </c>
      <c r="AU1246" s="119">
        <v>0</v>
      </c>
      <c r="AV1246" s="119">
        <v>0</v>
      </c>
      <c r="AW1246" s="119">
        <v>0</v>
      </c>
      <c r="AX1246" s="119">
        <v>0</v>
      </c>
      <c r="AY1246" s="119">
        <v>0</v>
      </c>
      <c r="AZ1246" s="119">
        <v>0</v>
      </c>
      <c r="BA1246" s="119">
        <v>0</v>
      </c>
      <c r="BB1246" s="119">
        <v>0</v>
      </c>
      <c r="BC1246" s="119">
        <v>0</v>
      </c>
      <c r="BD1246" s="119">
        <v>0</v>
      </c>
      <c r="BE1246" s="119">
        <v>0</v>
      </c>
      <c r="BF1246" s="119">
        <v>0</v>
      </c>
      <c r="BG1246" s="119">
        <v>0</v>
      </c>
      <c r="BH1246" s="119">
        <v>15.3</v>
      </c>
      <c r="BI1246" s="119" t="s">
        <v>55</v>
      </c>
      <c r="BJ1246" s="119" t="s">
        <v>55</v>
      </c>
      <c r="BK1246" s="119" t="s">
        <v>55</v>
      </c>
      <c r="BL1246" s="119">
        <v>0</v>
      </c>
      <c r="BM1246" s="119" t="s">
        <v>544</v>
      </c>
    </row>
    <row r="1247" spans="1:65" s="119" customFormat="1" ht="11.4" x14ac:dyDescent="0.2">
      <c r="A1247" s="119" t="s">
        <v>105</v>
      </c>
      <c r="B1247" s="119">
        <v>7</v>
      </c>
      <c r="C1247" s="119">
        <v>1</v>
      </c>
      <c r="D1247" s="119">
        <v>6</v>
      </c>
      <c r="E1247" s="119">
        <v>0</v>
      </c>
      <c r="F1247" s="119">
        <v>0</v>
      </c>
      <c r="G1247" s="119">
        <v>0</v>
      </c>
      <c r="H1247" s="119">
        <v>0</v>
      </c>
      <c r="I1247" s="119">
        <v>0</v>
      </c>
      <c r="J1247" s="119">
        <v>0</v>
      </c>
      <c r="K1247" s="119">
        <v>0</v>
      </c>
      <c r="L1247" s="119">
        <v>0</v>
      </c>
      <c r="M1247" s="119">
        <v>0</v>
      </c>
      <c r="N1247" s="119">
        <v>0</v>
      </c>
      <c r="O1247" s="119">
        <v>14.29</v>
      </c>
      <c r="P1247" s="119">
        <v>85.71</v>
      </c>
      <c r="Q1247" s="119">
        <v>0</v>
      </c>
      <c r="R1247" s="119">
        <v>0</v>
      </c>
      <c r="S1247" s="119">
        <v>0</v>
      </c>
      <c r="T1247" s="119">
        <v>0</v>
      </c>
      <c r="U1247" s="119">
        <v>0</v>
      </c>
      <c r="V1247" s="119">
        <v>0</v>
      </c>
      <c r="W1247" s="119">
        <v>0</v>
      </c>
      <c r="X1247" s="119">
        <v>0</v>
      </c>
      <c r="Y1247" s="119">
        <v>0</v>
      </c>
      <c r="Z1247" s="119">
        <v>0</v>
      </c>
      <c r="AA1247" s="119" t="s">
        <v>491</v>
      </c>
      <c r="AB1247" s="119" t="s">
        <v>532</v>
      </c>
      <c r="AC1247" s="119" t="s">
        <v>56</v>
      </c>
      <c r="AD1247" s="119" t="s">
        <v>56</v>
      </c>
      <c r="AE1247" s="119" t="s">
        <v>56</v>
      </c>
      <c r="AF1247" s="119" t="s">
        <v>56</v>
      </c>
      <c r="AG1247" s="119" t="s">
        <v>56</v>
      </c>
      <c r="AH1247" s="119" t="s">
        <v>56</v>
      </c>
      <c r="AI1247" s="119" t="s">
        <v>56</v>
      </c>
      <c r="AJ1247" s="119" t="s">
        <v>56</v>
      </c>
      <c r="AK1247" s="119" t="s">
        <v>56</v>
      </c>
      <c r="AL1247" s="119" t="s">
        <v>56</v>
      </c>
      <c r="AM1247" s="119">
        <v>0</v>
      </c>
      <c r="AN1247" s="119">
        <v>0</v>
      </c>
      <c r="AO1247" s="119">
        <v>5</v>
      </c>
      <c r="AP1247" s="119">
        <v>0</v>
      </c>
      <c r="AQ1247" s="119">
        <v>2</v>
      </c>
      <c r="AR1247" s="119">
        <v>0</v>
      </c>
      <c r="AS1247" s="119">
        <v>0</v>
      </c>
      <c r="AT1247" s="119">
        <v>0</v>
      </c>
      <c r="AU1247" s="119">
        <v>0</v>
      </c>
      <c r="AV1247" s="119">
        <v>0</v>
      </c>
      <c r="AW1247" s="119">
        <v>0</v>
      </c>
      <c r="AX1247" s="119">
        <v>0</v>
      </c>
      <c r="AY1247" s="119">
        <v>0</v>
      </c>
      <c r="AZ1247" s="119">
        <v>0</v>
      </c>
      <c r="BA1247" s="119">
        <v>0</v>
      </c>
      <c r="BB1247" s="119">
        <v>0</v>
      </c>
      <c r="BC1247" s="119">
        <v>0</v>
      </c>
      <c r="BD1247" s="119">
        <v>0</v>
      </c>
      <c r="BE1247" s="119">
        <v>0</v>
      </c>
      <c r="BF1247" s="119">
        <v>0</v>
      </c>
      <c r="BG1247" s="119">
        <v>0</v>
      </c>
      <c r="BH1247" s="119">
        <v>14.9</v>
      </c>
      <c r="BI1247" s="119" t="s">
        <v>55</v>
      </c>
      <c r="BJ1247" s="119" t="s">
        <v>55</v>
      </c>
      <c r="BK1247" s="119" t="s">
        <v>55</v>
      </c>
      <c r="BL1247" s="119">
        <v>0</v>
      </c>
      <c r="BM1247" s="119" t="s">
        <v>545</v>
      </c>
    </row>
    <row r="1248" spans="1:65" s="119" customFormat="1" ht="11.4" x14ac:dyDescent="0.2">
      <c r="A1248" s="119" t="s">
        <v>106</v>
      </c>
      <c r="B1248" s="119">
        <v>9</v>
      </c>
      <c r="C1248" s="119">
        <v>3</v>
      </c>
      <c r="D1248" s="119">
        <v>5</v>
      </c>
      <c r="E1248" s="119">
        <v>0</v>
      </c>
      <c r="F1248" s="119">
        <v>1</v>
      </c>
      <c r="G1248" s="119">
        <v>0</v>
      </c>
      <c r="H1248" s="119">
        <v>0</v>
      </c>
      <c r="I1248" s="119">
        <v>0</v>
      </c>
      <c r="J1248" s="119">
        <v>0</v>
      </c>
      <c r="K1248" s="119">
        <v>0</v>
      </c>
      <c r="L1248" s="119">
        <v>0</v>
      </c>
      <c r="M1248" s="119">
        <v>0</v>
      </c>
      <c r="N1248" s="119">
        <v>0</v>
      </c>
      <c r="O1248" s="119">
        <v>33.33</v>
      </c>
      <c r="P1248" s="119">
        <v>55.56</v>
      </c>
      <c r="Q1248" s="119">
        <v>0</v>
      </c>
      <c r="R1248" s="119">
        <v>11.11</v>
      </c>
      <c r="S1248" s="119">
        <v>0</v>
      </c>
      <c r="T1248" s="119">
        <v>0</v>
      </c>
      <c r="U1248" s="119">
        <v>0</v>
      </c>
      <c r="V1248" s="119">
        <v>0</v>
      </c>
      <c r="W1248" s="119">
        <v>0</v>
      </c>
      <c r="X1248" s="119">
        <v>0</v>
      </c>
      <c r="Y1248" s="119">
        <v>0</v>
      </c>
      <c r="Z1248" s="119">
        <v>0</v>
      </c>
      <c r="AA1248" s="119" t="s">
        <v>459</v>
      </c>
      <c r="AB1248" s="119" t="s">
        <v>172</v>
      </c>
      <c r="AC1248" s="119" t="s">
        <v>56</v>
      </c>
      <c r="AD1248" s="119" t="s">
        <v>553</v>
      </c>
      <c r="AE1248" s="119" t="s">
        <v>56</v>
      </c>
      <c r="AF1248" s="119" t="s">
        <v>56</v>
      </c>
      <c r="AG1248" s="119" t="s">
        <v>56</v>
      </c>
      <c r="AH1248" s="119" t="s">
        <v>56</v>
      </c>
      <c r="AI1248" s="119" t="s">
        <v>56</v>
      </c>
      <c r="AJ1248" s="119" t="s">
        <v>56</v>
      </c>
      <c r="AK1248" s="119" t="s">
        <v>56</v>
      </c>
      <c r="AL1248" s="119" t="s">
        <v>56</v>
      </c>
      <c r="AM1248" s="119">
        <v>0</v>
      </c>
      <c r="AN1248" s="119">
        <v>2</v>
      </c>
      <c r="AO1248" s="119">
        <v>0</v>
      </c>
      <c r="AP1248" s="119">
        <v>3</v>
      </c>
      <c r="AQ1248" s="119">
        <v>4</v>
      </c>
      <c r="AR1248" s="119">
        <v>0</v>
      </c>
      <c r="AS1248" s="119">
        <v>0</v>
      </c>
      <c r="AT1248" s="119">
        <v>0</v>
      </c>
      <c r="AU1248" s="119">
        <v>0</v>
      </c>
      <c r="AV1248" s="119">
        <v>0</v>
      </c>
      <c r="AW1248" s="119">
        <v>0</v>
      </c>
      <c r="AX1248" s="119">
        <v>0</v>
      </c>
      <c r="AY1248" s="119">
        <v>0</v>
      </c>
      <c r="AZ1248" s="119">
        <v>0</v>
      </c>
      <c r="BA1248" s="119">
        <v>0</v>
      </c>
      <c r="BB1248" s="119">
        <v>0</v>
      </c>
      <c r="BC1248" s="119">
        <v>0</v>
      </c>
      <c r="BD1248" s="119">
        <v>0</v>
      </c>
      <c r="BE1248" s="119">
        <v>0</v>
      </c>
      <c r="BF1248" s="119">
        <v>0</v>
      </c>
      <c r="BG1248" s="119">
        <v>0</v>
      </c>
      <c r="BH1248" s="119">
        <v>17.7</v>
      </c>
      <c r="BI1248" s="119" t="s">
        <v>55</v>
      </c>
      <c r="BJ1248" s="119" t="s">
        <v>55</v>
      </c>
      <c r="BK1248" s="119" t="s">
        <v>55</v>
      </c>
      <c r="BL1248" s="119">
        <v>0</v>
      </c>
      <c r="BM1248" s="119" t="s">
        <v>544</v>
      </c>
    </row>
    <row r="1249" spans="1:65" s="119" customFormat="1" ht="11.4" x14ac:dyDescent="0.2">
      <c r="A1249" s="119" t="s">
        <v>106</v>
      </c>
      <c r="B1249" s="119">
        <v>4</v>
      </c>
      <c r="C1249" s="119">
        <v>0</v>
      </c>
      <c r="D1249" s="119">
        <v>4</v>
      </c>
      <c r="E1249" s="119">
        <v>0</v>
      </c>
      <c r="F1249" s="119">
        <v>0</v>
      </c>
      <c r="G1249" s="119">
        <v>0</v>
      </c>
      <c r="H1249" s="119">
        <v>0</v>
      </c>
      <c r="I1249" s="119">
        <v>0</v>
      </c>
      <c r="J1249" s="119">
        <v>0</v>
      </c>
      <c r="K1249" s="119">
        <v>0</v>
      </c>
      <c r="L1249" s="119">
        <v>0</v>
      </c>
      <c r="M1249" s="119">
        <v>0</v>
      </c>
      <c r="N1249" s="119">
        <v>0</v>
      </c>
      <c r="O1249" s="119">
        <v>0</v>
      </c>
      <c r="P1249" s="119">
        <v>100</v>
      </c>
      <c r="Q1249" s="119">
        <v>0</v>
      </c>
      <c r="R1249" s="119">
        <v>0</v>
      </c>
      <c r="S1249" s="119">
        <v>0</v>
      </c>
      <c r="T1249" s="119">
        <v>0</v>
      </c>
      <c r="U1249" s="119">
        <v>0</v>
      </c>
      <c r="V1249" s="119">
        <v>0</v>
      </c>
      <c r="W1249" s="119">
        <v>0</v>
      </c>
      <c r="X1249" s="119">
        <v>0</v>
      </c>
      <c r="Y1249" s="119">
        <v>0</v>
      </c>
      <c r="Z1249" s="119">
        <v>0</v>
      </c>
      <c r="AA1249" s="119" t="s">
        <v>56</v>
      </c>
      <c r="AB1249" s="119" t="s">
        <v>581</v>
      </c>
      <c r="AC1249" s="119" t="s">
        <v>56</v>
      </c>
      <c r="AD1249" s="119" t="s">
        <v>56</v>
      </c>
      <c r="AE1249" s="119" t="s">
        <v>56</v>
      </c>
      <c r="AF1249" s="119" t="s">
        <v>56</v>
      </c>
      <c r="AG1249" s="119" t="s">
        <v>56</v>
      </c>
      <c r="AH1249" s="119" t="s">
        <v>56</v>
      </c>
      <c r="AI1249" s="119" t="s">
        <v>56</v>
      </c>
      <c r="AJ1249" s="119" t="s">
        <v>56</v>
      </c>
      <c r="AK1249" s="119" t="s">
        <v>56</v>
      </c>
      <c r="AL1249" s="119" t="s">
        <v>56</v>
      </c>
      <c r="AM1249" s="119">
        <v>0</v>
      </c>
      <c r="AN1249" s="119">
        <v>0</v>
      </c>
      <c r="AO1249" s="119">
        <v>2</v>
      </c>
      <c r="AP1249" s="119">
        <v>2</v>
      </c>
      <c r="AQ1249" s="119">
        <v>0</v>
      </c>
      <c r="AR1249" s="119">
        <v>0</v>
      </c>
      <c r="AS1249" s="119">
        <v>0</v>
      </c>
      <c r="AT1249" s="119">
        <v>0</v>
      </c>
      <c r="AU1249" s="119">
        <v>0</v>
      </c>
      <c r="AV1249" s="119">
        <v>0</v>
      </c>
      <c r="AW1249" s="119">
        <v>0</v>
      </c>
      <c r="AX1249" s="119">
        <v>0</v>
      </c>
      <c r="AY1249" s="119">
        <v>0</v>
      </c>
      <c r="AZ1249" s="119">
        <v>0</v>
      </c>
      <c r="BA1249" s="119">
        <v>0</v>
      </c>
      <c r="BB1249" s="119">
        <v>0</v>
      </c>
      <c r="BC1249" s="119">
        <v>0</v>
      </c>
      <c r="BD1249" s="119">
        <v>0</v>
      </c>
      <c r="BE1249" s="119">
        <v>0</v>
      </c>
      <c r="BF1249" s="119">
        <v>0</v>
      </c>
      <c r="BG1249" s="119">
        <v>0</v>
      </c>
      <c r="BH1249" s="119">
        <v>14.3</v>
      </c>
      <c r="BI1249" s="119" t="s">
        <v>55</v>
      </c>
      <c r="BJ1249" s="119" t="s">
        <v>55</v>
      </c>
      <c r="BK1249" s="119" t="s">
        <v>55</v>
      </c>
      <c r="BL1249" s="119">
        <v>0</v>
      </c>
      <c r="BM1249" s="119" t="s">
        <v>545</v>
      </c>
    </row>
    <row r="1250" spans="1:65" s="119" customFormat="1" ht="11.4" x14ac:dyDescent="0.2">
      <c r="A1250" s="119" t="s">
        <v>107</v>
      </c>
      <c r="B1250" s="119">
        <v>8</v>
      </c>
      <c r="C1250" s="119">
        <v>1</v>
      </c>
      <c r="D1250" s="119">
        <v>6</v>
      </c>
      <c r="E1250" s="119">
        <v>0</v>
      </c>
      <c r="F1250" s="119">
        <v>1</v>
      </c>
      <c r="G1250" s="119">
        <v>0</v>
      </c>
      <c r="H1250" s="119">
        <v>0</v>
      </c>
      <c r="I1250" s="119">
        <v>0</v>
      </c>
      <c r="J1250" s="119">
        <v>0</v>
      </c>
      <c r="K1250" s="119">
        <v>0</v>
      </c>
      <c r="L1250" s="119">
        <v>0</v>
      </c>
      <c r="M1250" s="119">
        <v>0</v>
      </c>
      <c r="N1250" s="119">
        <v>0</v>
      </c>
      <c r="O1250" s="119">
        <v>12.5</v>
      </c>
      <c r="P1250" s="119">
        <v>75</v>
      </c>
      <c r="Q1250" s="119">
        <v>0</v>
      </c>
      <c r="R1250" s="119">
        <v>12.5</v>
      </c>
      <c r="S1250" s="119">
        <v>0</v>
      </c>
      <c r="T1250" s="119">
        <v>0</v>
      </c>
      <c r="U1250" s="119">
        <v>0</v>
      </c>
      <c r="V1250" s="119">
        <v>0</v>
      </c>
      <c r="W1250" s="119">
        <v>0</v>
      </c>
      <c r="X1250" s="119">
        <v>0</v>
      </c>
      <c r="Y1250" s="119">
        <v>0</v>
      </c>
      <c r="Z1250" s="119">
        <v>0</v>
      </c>
      <c r="AA1250" s="119" t="s">
        <v>436</v>
      </c>
      <c r="AB1250" s="119" t="s">
        <v>172</v>
      </c>
      <c r="AC1250" s="119" t="s">
        <v>56</v>
      </c>
      <c r="AD1250" s="119" t="s">
        <v>185</v>
      </c>
      <c r="AE1250" s="119" t="s">
        <v>56</v>
      </c>
      <c r="AF1250" s="119" t="s">
        <v>56</v>
      </c>
      <c r="AG1250" s="119" t="s">
        <v>56</v>
      </c>
      <c r="AH1250" s="119" t="s">
        <v>56</v>
      </c>
      <c r="AI1250" s="119" t="s">
        <v>56</v>
      </c>
      <c r="AJ1250" s="119" t="s">
        <v>56</v>
      </c>
      <c r="AK1250" s="119" t="s">
        <v>56</v>
      </c>
      <c r="AL1250" s="119" t="s">
        <v>56</v>
      </c>
      <c r="AM1250" s="119">
        <v>0</v>
      </c>
      <c r="AN1250" s="119">
        <v>1</v>
      </c>
      <c r="AO1250" s="119">
        <v>2</v>
      </c>
      <c r="AP1250" s="119">
        <v>2</v>
      </c>
      <c r="AQ1250" s="119">
        <v>3</v>
      </c>
      <c r="AR1250" s="119">
        <v>0</v>
      </c>
      <c r="AS1250" s="119">
        <v>0</v>
      </c>
      <c r="AT1250" s="119">
        <v>0</v>
      </c>
      <c r="AU1250" s="119">
        <v>0</v>
      </c>
      <c r="AV1250" s="119">
        <v>0</v>
      </c>
      <c r="AW1250" s="119">
        <v>0</v>
      </c>
      <c r="AX1250" s="119">
        <v>0</v>
      </c>
      <c r="AY1250" s="119">
        <v>0</v>
      </c>
      <c r="AZ1250" s="119">
        <v>0</v>
      </c>
      <c r="BA1250" s="119">
        <v>0</v>
      </c>
      <c r="BB1250" s="119">
        <v>0</v>
      </c>
      <c r="BC1250" s="119">
        <v>0</v>
      </c>
      <c r="BD1250" s="119">
        <v>0</v>
      </c>
      <c r="BE1250" s="119">
        <v>0</v>
      </c>
      <c r="BF1250" s="119">
        <v>0</v>
      </c>
      <c r="BG1250" s="119">
        <v>0</v>
      </c>
      <c r="BH1250" s="119">
        <v>17.100000000000001</v>
      </c>
      <c r="BI1250" s="119" t="s">
        <v>55</v>
      </c>
      <c r="BJ1250" s="119" t="s">
        <v>55</v>
      </c>
      <c r="BK1250" s="119" t="s">
        <v>55</v>
      </c>
      <c r="BL1250" s="119">
        <v>0</v>
      </c>
      <c r="BM1250" s="119" t="s">
        <v>544</v>
      </c>
    </row>
    <row r="1251" spans="1:65" s="119" customFormat="1" ht="11.4" x14ac:dyDescent="0.2">
      <c r="A1251" s="119" t="s">
        <v>107</v>
      </c>
      <c r="B1251" s="119">
        <v>7</v>
      </c>
      <c r="C1251" s="119">
        <v>1</v>
      </c>
      <c r="D1251" s="119">
        <v>6</v>
      </c>
      <c r="E1251" s="119">
        <v>0</v>
      </c>
      <c r="F1251" s="119">
        <v>0</v>
      </c>
      <c r="G1251" s="119">
        <v>0</v>
      </c>
      <c r="H1251" s="119">
        <v>0</v>
      </c>
      <c r="I1251" s="119">
        <v>0</v>
      </c>
      <c r="J1251" s="119">
        <v>0</v>
      </c>
      <c r="K1251" s="119">
        <v>0</v>
      </c>
      <c r="L1251" s="119">
        <v>0</v>
      </c>
      <c r="M1251" s="119">
        <v>0</v>
      </c>
      <c r="N1251" s="119">
        <v>0</v>
      </c>
      <c r="O1251" s="119">
        <v>14.29</v>
      </c>
      <c r="P1251" s="119">
        <v>85.71</v>
      </c>
      <c r="Q1251" s="119">
        <v>0</v>
      </c>
      <c r="R1251" s="119">
        <v>0</v>
      </c>
      <c r="S1251" s="119">
        <v>0</v>
      </c>
      <c r="T1251" s="119">
        <v>0</v>
      </c>
      <c r="U1251" s="119">
        <v>0</v>
      </c>
      <c r="V1251" s="119">
        <v>0</v>
      </c>
      <c r="W1251" s="119">
        <v>0</v>
      </c>
      <c r="X1251" s="119">
        <v>0</v>
      </c>
      <c r="Y1251" s="119">
        <v>0</v>
      </c>
      <c r="Z1251" s="119">
        <v>0</v>
      </c>
      <c r="AA1251" s="119" t="s">
        <v>582</v>
      </c>
      <c r="AB1251" s="119" t="s">
        <v>504</v>
      </c>
      <c r="AC1251" s="119" t="s">
        <v>56</v>
      </c>
      <c r="AD1251" s="119" t="s">
        <v>56</v>
      </c>
      <c r="AE1251" s="119" t="s">
        <v>56</v>
      </c>
      <c r="AF1251" s="119" t="s">
        <v>56</v>
      </c>
      <c r="AG1251" s="119" t="s">
        <v>56</v>
      </c>
      <c r="AH1251" s="119" t="s">
        <v>56</v>
      </c>
      <c r="AI1251" s="119" t="s">
        <v>56</v>
      </c>
      <c r="AJ1251" s="119" t="s">
        <v>56</v>
      </c>
      <c r="AK1251" s="119" t="s">
        <v>56</v>
      </c>
      <c r="AL1251" s="119" t="s">
        <v>56</v>
      </c>
      <c r="AM1251" s="119">
        <v>0</v>
      </c>
      <c r="AN1251" s="119">
        <v>1</v>
      </c>
      <c r="AO1251" s="119">
        <v>1</v>
      </c>
      <c r="AP1251" s="119">
        <v>2</v>
      </c>
      <c r="AQ1251" s="119">
        <v>3</v>
      </c>
      <c r="AR1251" s="119">
        <v>0</v>
      </c>
      <c r="AS1251" s="119">
        <v>0</v>
      </c>
      <c r="AT1251" s="119">
        <v>0</v>
      </c>
      <c r="AU1251" s="119">
        <v>0</v>
      </c>
      <c r="AV1251" s="119">
        <v>0</v>
      </c>
      <c r="AW1251" s="119">
        <v>0</v>
      </c>
      <c r="AX1251" s="119">
        <v>0</v>
      </c>
      <c r="AY1251" s="119">
        <v>0</v>
      </c>
      <c r="AZ1251" s="119">
        <v>0</v>
      </c>
      <c r="BA1251" s="119">
        <v>0</v>
      </c>
      <c r="BB1251" s="119">
        <v>0</v>
      </c>
      <c r="BC1251" s="119">
        <v>0</v>
      </c>
      <c r="BD1251" s="119">
        <v>0</v>
      </c>
      <c r="BE1251" s="119">
        <v>0</v>
      </c>
      <c r="BF1251" s="119">
        <v>0</v>
      </c>
      <c r="BG1251" s="119">
        <v>0</v>
      </c>
      <c r="BH1251" s="119">
        <v>16.8</v>
      </c>
      <c r="BI1251" s="119" t="s">
        <v>55</v>
      </c>
      <c r="BJ1251" s="119" t="s">
        <v>55</v>
      </c>
      <c r="BK1251" s="119" t="s">
        <v>55</v>
      </c>
      <c r="BL1251" s="119">
        <v>0</v>
      </c>
      <c r="BM1251" s="119" t="s">
        <v>545</v>
      </c>
    </row>
    <row r="1252" spans="1:65" s="119" customFormat="1" ht="11.4" x14ac:dyDescent="0.2">
      <c r="A1252" s="119" t="s">
        <v>108</v>
      </c>
      <c r="B1252" s="119">
        <v>10</v>
      </c>
      <c r="C1252" s="119">
        <v>2</v>
      </c>
      <c r="D1252" s="119">
        <v>8</v>
      </c>
      <c r="E1252" s="119">
        <v>0</v>
      </c>
      <c r="F1252" s="119">
        <v>0</v>
      </c>
      <c r="G1252" s="119">
        <v>0</v>
      </c>
      <c r="H1252" s="119">
        <v>0</v>
      </c>
      <c r="I1252" s="119">
        <v>0</v>
      </c>
      <c r="J1252" s="119">
        <v>0</v>
      </c>
      <c r="K1252" s="119">
        <v>0</v>
      </c>
      <c r="L1252" s="119">
        <v>0</v>
      </c>
      <c r="M1252" s="119">
        <v>0</v>
      </c>
      <c r="N1252" s="119">
        <v>0</v>
      </c>
      <c r="O1252" s="119">
        <v>20</v>
      </c>
      <c r="P1252" s="119">
        <v>80</v>
      </c>
      <c r="Q1252" s="119">
        <v>0</v>
      </c>
      <c r="R1252" s="119">
        <v>0</v>
      </c>
      <c r="S1252" s="119">
        <v>0</v>
      </c>
      <c r="T1252" s="119">
        <v>0</v>
      </c>
      <c r="U1252" s="119">
        <v>0</v>
      </c>
      <c r="V1252" s="119">
        <v>0</v>
      </c>
      <c r="W1252" s="119">
        <v>0</v>
      </c>
      <c r="X1252" s="119">
        <v>0</v>
      </c>
      <c r="Y1252" s="119">
        <v>0</v>
      </c>
      <c r="Z1252" s="119">
        <v>0</v>
      </c>
      <c r="AA1252" s="119" t="s">
        <v>523</v>
      </c>
      <c r="AB1252" s="119" t="s">
        <v>190</v>
      </c>
      <c r="AC1252" s="119" t="s">
        <v>56</v>
      </c>
      <c r="AD1252" s="119" t="s">
        <v>56</v>
      </c>
      <c r="AE1252" s="119" t="s">
        <v>56</v>
      </c>
      <c r="AF1252" s="119" t="s">
        <v>56</v>
      </c>
      <c r="AG1252" s="119" t="s">
        <v>56</v>
      </c>
      <c r="AH1252" s="119" t="s">
        <v>56</v>
      </c>
      <c r="AI1252" s="119" t="s">
        <v>56</v>
      </c>
      <c r="AJ1252" s="119" t="s">
        <v>56</v>
      </c>
      <c r="AK1252" s="119" t="s">
        <v>56</v>
      </c>
      <c r="AL1252" s="119" t="s">
        <v>56</v>
      </c>
      <c r="AM1252" s="119">
        <v>0</v>
      </c>
      <c r="AN1252" s="119">
        <v>0</v>
      </c>
      <c r="AO1252" s="119">
        <v>7</v>
      </c>
      <c r="AP1252" s="119">
        <v>2</v>
      </c>
      <c r="AQ1252" s="119">
        <v>1</v>
      </c>
      <c r="AR1252" s="119">
        <v>0</v>
      </c>
      <c r="AS1252" s="119">
        <v>0</v>
      </c>
      <c r="AT1252" s="119">
        <v>0</v>
      </c>
      <c r="AU1252" s="119">
        <v>0</v>
      </c>
      <c r="AV1252" s="119">
        <v>0</v>
      </c>
      <c r="AW1252" s="119">
        <v>0</v>
      </c>
      <c r="AX1252" s="119">
        <v>0</v>
      </c>
      <c r="AY1252" s="119">
        <v>0</v>
      </c>
      <c r="AZ1252" s="119">
        <v>0</v>
      </c>
      <c r="BA1252" s="119">
        <v>0</v>
      </c>
      <c r="BB1252" s="119">
        <v>0</v>
      </c>
      <c r="BC1252" s="119">
        <v>0</v>
      </c>
      <c r="BD1252" s="119">
        <v>0</v>
      </c>
      <c r="BE1252" s="119">
        <v>0</v>
      </c>
      <c r="BF1252" s="119">
        <v>0</v>
      </c>
      <c r="BG1252" s="119">
        <v>0</v>
      </c>
      <c r="BH1252" s="119">
        <v>13.9</v>
      </c>
      <c r="BI1252" s="119" t="s">
        <v>55</v>
      </c>
      <c r="BJ1252" s="119" t="s">
        <v>55</v>
      </c>
      <c r="BK1252" s="119" t="s">
        <v>55</v>
      </c>
      <c r="BL1252" s="119">
        <v>0</v>
      </c>
      <c r="BM1252" s="119" t="s">
        <v>544</v>
      </c>
    </row>
    <row r="1253" spans="1:65" s="119" customFormat="1" ht="11.4" x14ac:dyDescent="0.2">
      <c r="A1253" s="119" t="s">
        <v>108</v>
      </c>
      <c r="B1253" s="119">
        <v>12</v>
      </c>
      <c r="C1253" s="119">
        <v>1</v>
      </c>
      <c r="D1253" s="119">
        <v>10</v>
      </c>
      <c r="E1253" s="119">
        <v>0</v>
      </c>
      <c r="F1253" s="119">
        <v>1</v>
      </c>
      <c r="G1253" s="119">
        <v>0</v>
      </c>
      <c r="H1253" s="119">
        <v>0</v>
      </c>
      <c r="I1253" s="119">
        <v>0</v>
      </c>
      <c r="J1253" s="119">
        <v>0</v>
      </c>
      <c r="K1253" s="119">
        <v>0</v>
      </c>
      <c r="L1253" s="119">
        <v>0</v>
      </c>
      <c r="M1253" s="119">
        <v>0</v>
      </c>
      <c r="N1253" s="119">
        <v>0</v>
      </c>
      <c r="O1253" s="119">
        <v>8.3330000000000002</v>
      </c>
      <c r="P1253" s="119">
        <v>83.33</v>
      </c>
      <c r="Q1253" s="119">
        <v>0</v>
      </c>
      <c r="R1253" s="119">
        <v>8.3330000000000002</v>
      </c>
      <c r="S1253" s="119">
        <v>0</v>
      </c>
      <c r="T1253" s="119">
        <v>0</v>
      </c>
      <c r="U1253" s="119">
        <v>0</v>
      </c>
      <c r="V1253" s="119">
        <v>0</v>
      </c>
      <c r="W1253" s="119">
        <v>0</v>
      </c>
      <c r="X1253" s="119">
        <v>0</v>
      </c>
      <c r="Y1253" s="119">
        <v>0</v>
      </c>
      <c r="Z1253" s="119">
        <v>0</v>
      </c>
      <c r="AA1253" s="119" t="s">
        <v>514</v>
      </c>
      <c r="AB1253" s="119" t="s">
        <v>171</v>
      </c>
      <c r="AC1253" s="119" t="s">
        <v>56</v>
      </c>
      <c r="AD1253" s="119" t="s">
        <v>564</v>
      </c>
      <c r="AE1253" s="119" t="s">
        <v>56</v>
      </c>
      <c r="AF1253" s="119" t="s">
        <v>56</v>
      </c>
      <c r="AG1253" s="119" t="s">
        <v>56</v>
      </c>
      <c r="AH1253" s="119" t="s">
        <v>56</v>
      </c>
      <c r="AI1253" s="119" t="s">
        <v>56</v>
      </c>
      <c r="AJ1253" s="119" t="s">
        <v>56</v>
      </c>
      <c r="AK1253" s="119" t="s">
        <v>56</v>
      </c>
      <c r="AL1253" s="119" t="s">
        <v>56</v>
      </c>
      <c r="AM1253" s="119">
        <v>0</v>
      </c>
      <c r="AN1253" s="119">
        <v>2</v>
      </c>
      <c r="AO1253" s="119">
        <v>3</v>
      </c>
      <c r="AP1253" s="119">
        <v>4</v>
      </c>
      <c r="AQ1253" s="119">
        <v>3</v>
      </c>
      <c r="AR1253" s="119">
        <v>0</v>
      </c>
      <c r="AS1253" s="119">
        <v>0</v>
      </c>
      <c r="AT1253" s="119">
        <v>0</v>
      </c>
      <c r="AU1253" s="119">
        <v>0</v>
      </c>
      <c r="AV1253" s="119">
        <v>0</v>
      </c>
      <c r="AW1253" s="119">
        <v>0</v>
      </c>
      <c r="AX1253" s="119">
        <v>0</v>
      </c>
      <c r="AY1253" s="119">
        <v>0</v>
      </c>
      <c r="AZ1253" s="119">
        <v>0</v>
      </c>
      <c r="BA1253" s="119">
        <v>0</v>
      </c>
      <c r="BB1253" s="119">
        <v>0</v>
      </c>
      <c r="BC1253" s="119">
        <v>0</v>
      </c>
      <c r="BD1253" s="119">
        <v>0</v>
      </c>
      <c r="BE1253" s="119">
        <v>0</v>
      </c>
      <c r="BF1253" s="119">
        <v>0</v>
      </c>
      <c r="BG1253" s="119">
        <v>0</v>
      </c>
      <c r="BH1253" s="119">
        <v>15.9</v>
      </c>
      <c r="BI1253" s="119">
        <v>16.899999999999999</v>
      </c>
      <c r="BJ1253" s="119">
        <v>20.7</v>
      </c>
      <c r="BK1253" s="119">
        <v>24.5</v>
      </c>
      <c r="BL1253" s="119">
        <v>0</v>
      </c>
      <c r="BM1253" s="119" t="s">
        <v>545</v>
      </c>
    </row>
    <row r="1254" spans="1:65" s="119" customFormat="1" ht="11.4" x14ac:dyDescent="0.2">
      <c r="A1254" s="119" t="s">
        <v>109</v>
      </c>
      <c r="B1254" s="119">
        <v>3</v>
      </c>
      <c r="C1254" s="119">
        <v>0</v>
      </c>
      <c r="D1254" s="119">
        <v>3</v>
      </c>
      <c r="E1254" s="119">
        <v>0</v>
      </c>
      <c r="F1254" s="119">
        <v>0</v>
      </c>
      <c r="G1254" s="119">
        <v>0</v>
      </c>
      <c r="H1254" s="119">
        <v>0</v>
      </c>
      <c r="I1254" s="119">
        <v>0</v>
      </c>
      <c r="J1254" s="119">
        <v>0</v>
      </c>
      <c r="K1254" s="119">
        <v>0</v>
      </c>
      <c r="L1254" s="119">
        <v>0</v>
      </c>
      <c r="M1254" s="119">
        <v>0</v>
      </c>
      <c r="N1254" s="119">
        <v>0</v>
      </c>
      <c r="O1254" s="119">
        <v>0</v>
      </c>
      <c r="P1254" s="119">
        <v>100</v>
      </c>
      <c r="Q1254" s="119">
        <v>0</v>
      </c>
      <c r="R1254" s="119">
        <v>0</v>
      </c>
      <c r="S1254" s="119">
        <v>0</v>
      </c>
      <c r="T1254" s="119">
        <v>0</v>
      </c>
      <c r="U1254" s="119">
        <v>0</v>
      </c>
      <c r="V1254" s="119">
        <v>0</v>
      </c>
      <c r="W1254" s="119">
        <v>0</v>
      </c>
      <c r="X1254" s="119">
        <v>0</v>
      </c>
      <c r="Y1254" s="119">
        <v>0</v>
      </c>
      <c r="Z1254" s="119">
        <v>0</v>
      </c>
      <c r="AA1254" s="119" t="s">
        <v>56</v>
      </c>
      <c r="AB1254" s="119" t="s">
        <v>102</v>
      </c>
      <c r="AC1254" s="119" t="s">
        <v>56</v>
      </c>
      <c r="AD1254" s="119" t="s">
        <v>56</v>
      </c>
      <c r="AE1254" s="119" t="s">
        <v>56</v>
      </c>
      <c r="AF1254" s="119" t="s">
        <v>56</v>
      </c>
      <c r="AG1254" s="119" t="s">
        <v>56</v>
      </c>
      <c r="AH1254" s="119" t="s">
        <v>56</v>
      </c>
      <c r="AI1254" s="119" t="s">
        <v>56</v>
      </c>
      <c r="AJ1254" s="119" t="s">
        <v>56</v>
      </c>
      <c r="AK1254" s="119" t="s">
        <v>56</v>
      </c>
      <c r="AL1254" s="119" t="s">
        <v>56</v>
      </c>
      <c r="AM1254" s="119">
        <v>0</v>
      </c>
      <c r="AN1254" s="119">
        <v>0</v>
      </c>
      <c r="AO1254" s="119">
        <v>0</v>
      </c>
      <c r="AP1254" s="119">
        <v>2</v>
      </c>
      <c r="AQ1254" s="119">
        <v>1</v>
      </c>
      <c r="AR1254" s="119">
        <v>0</v>
      </c>
      <c r="AS1254" s="119">
        <v>0</v>
      </c>
      <c r="AT1254" s="119">
        <v>0</v>
      </c>
      <c r="AU1254" s="119">
        <v>0</v>
      </c>
      <c r="AV1254" s="119">
        <v>0</v>
      </c>
      <c r="AW1254" s="119">
        <v>0</v>
      </c>
      <c r="AX1254" s="119">
        <v>0</v>
      </c>
      <c r="AY1254" s="119">
        <v>0</v>
      </c>
      <c r="AZ1254" s="119">
        <v>0</v>
      </c>
      <c r="BA1254" s="119">
        <v>0</v>
      </c>
      <c r="BB1254" s="119">
        <v>0</v>
      </c>
      <c r="BC1254" s="119">
        <v>0</v>
      </c>
      <c r="BD1254" s="119">
        <v>0</v>
      </c>
      <c r="BE1254" s="119">
        <v>0</v>
      </c>
      <c r="BF1254" s="119">
        <v>0</v>
      </c>
      <c r="BG1254" s="119">
        <v>0</v>
      </c>
      <c r="BH1254" s="119">
        <v>18.100000000000001</v>
      </c>
      <c r="BI1254" s="119" t="s">
        <v>55</v>
      </c>
      <c r="BJ1254" s="119" t="s">
        <v>55</v>
      </c>
      <c r="BK1254" s="119" t="s">
        <v>55</v>
      </c>
      <c r="BL1254" s="119">
        <v>0</v>
      </c>
      <c r="BM1254" s="119" t="s">
        <v>544</v>
      </c>
    </row>
    <row r="1255" spans="1:65" s="119" customFormat="1" ht="11.4" x14ac:dyDescent="0.2">
      <c r="A1255" s="119" t="s">
        <v>109</v>
      </c>
      <c r="B1255" s="119">
        <v>7</v>
      </c>
      <c r="C1255" s="119">
        <v>0</v>
      </c>
      <c r="D1255" s="119">
        <v>6</v>
      </c>
      <c r="E1255" s="119">
        <v>0</v>
      </c>
      <c r="F1255" s="119">
        <v>1</v>
      </c>
      <c r="G1255" s="119">
        <v>0</v>
      </c>
      <c r="H1255" s="119">
        <v>0</v>
      </c>
      <c r="I1255" s="119">
        <v>0</v>
      </c>
      <c r="J1255" s="119">
        <v>0</v>
      </c>
      <c r="K1255" s="119">
        <v>0</v>
      </c>
      <c r="L1255" s="119">
        <v>0</v>
      </c>
      <c r="M1255" s="119">
        <v>0</v>
      </c>
      <c r="N1255" s="119">
        <v>0</v>
      </c>
      <c r="O1255" s="119">
        <v>0</v>
      </c>
      <c r="P1255" s="119">
        <v>85.71</v>
      </c>
      <c r="Q1255" s="119">
        <v>0</v>
      </c>
      <c r="R1255" s="119">
        <v>14.29</v>
      </c>
      <c r="S1255" s="119">
        <v>0</v>
      </c>
      <c r="T1255" s="119">
        <v>0</v>
      </c>
      <c r="U1255" s="119">
        <v>0</v>
      </c>
      <c r="V1255" s="119">
        <v>0</v>
      </c>
      <c r="W1255" s="119">
        <v>0</v>
      </c>
      <c r="X1255" s="119">
        <v>0</v>
      </c>
      <c r="Y1255" s="119">
        <v>0</v>
      </c>
      <c r="Z1255" s="119">
        <v>0</v>
      </c>
      <c r="AA1255" s="119" t="s">
        <v>56</v>
      </c>
      <c r="AB1255" s="119" t="s">
        <v>173</v>
      </c>
      <c r="AC1255" s="119" t="s">
        <v>56</v>
      </c>
      <c r="AD1255" s="119" t="s">
        <v>590</v>
      </c>
      <c r="AE1255" s="119" t="s">
        <v>56</v>
      </c>
      <c r="AF1255" s="119" t="s">
        <v>56</v>
      </c>
      <c r="AG1255" s="119" t="s">
        <v>56</v>
      </c>
      <c r="AH1255" s="119" t="s">
        <v>56</v>
      </c>
      <c r="AI1255" s="119" t="s">
        <v>56</v>
      </c>
      <c r="AJ1255" s="119" t="s">
        <v>56</v>
      </c>
      <c r="AK1255" s="119" t="s">
        <v>56</v>
      </c>
      <c r="AL1255" s="119" t="s">
        <v>56</v>
      </c>
      <c r="AM1255" s="119">
        <v>0</v>
      </c>
      <c r="AN1255" s="119">
        <v>1</v>
      </c>
      <c r="AO1255" s="119">
        <v>2</v>
      </c>
      <c r="AP1255" s="119">
        <v>2</v>
      </c>
      <c r="AQ1255" s="119">
        <v>2</v>
      </c>
      <c r="AR1255" s="119">
        <v>0</v>
      </c>
      <c r="AS1255" s="119">
        <v>0</v>
      </c>
      <c r="AT1255" s="119">
        <v>0</v>
      </c>
      <c r="AU1255" s="119">
        <v>0</v>
      </c>
      <c r="AV1255" s="119">
        <v>0</v>
      </c>
      <c r="AW1255" s="119">
        <v>0</v>
      </c>
      <c r="AX1255" s="119">
        <v>0</v>
      </c>
      <c r="AY1255" s="119">
        <v>0</v>
      </c>
      <c r="AZ1255" s="119">
        <v>0</v>
      </c>
      <c r="BA1255" s="119">
        <v>0</v>
      </c>
      <c r="BB1255" s="119">
        <v>0</v>
      </c>
      <c r="BC1255" s="119">
        <v>0</v>
      </c>
      <c r="BD1255" s="119">
        <v>0</v>
      </c>
      <c r="BE1255" s="119">
        <v>0</v>
      </c>
      <c r="BF1255" s="119">
        <v>0</v>
      </c>
      <c r="BG1255" s="119">
        <v>0</v>
      </c>
      <c r="BH1255" s="119">
        <v>16.399999999999999</v>
      </c>
      <c r="BI1255" s="119" t="s">
        <v>55</v>
      </c>
      <c r="BJ1255" s="119" t="s">
        <v>55</v>
      </c>
      <c r="BK1255" s="119" t="s">
        <v>55</v>
      </c>
      <c r="BL1255" s="119">
        <v>0</v>
      </c>
      <c r="BM1255" s="119" t="s">
        <v>545</v>
      </c>
    </row>
    <row r="1256" spans="1:65" s="119" customFormat="1" ht="11.4" x14ac:dyDescent="0.2">
      <c r="A1256" s="119" t="s">
        <v>110</v>
      </c>
      <c r="B1256" s="119">
        <v>10</v>
      </c>
      <c r="C1256" s="119">
        <v>2</v>
      </c>
      <c r="D1256" s="119">
        <v>8</v>
      </c>
      <c r="E1256" s="119">
        <v>0</v>
      </c>
      <c r="F1256" s="119">
        <v>0</v>
      </c>
      <c r="G1256" s="119">
        <v>0</v>
      </c>
      <c r="H1256" s="119">
        <v>0</v>
      </c>
      <c r="I1256" s="119">
        <v>0</v>
      </c>
      <c r="J1256" s="119">
        <v>0</v>
      </c>
      <c r="K1256" s="119">
        <v>0</v>
      </c>
      <c r="L1256" s="119">
        <v>0</v>
      </c>
      <c r="M1256" s="119">
        <v>0</v>
      </c>
      <c r="N1256" s="119">
        <v>0</v>
      </c>
      <c r="O1256" s="119">
        <v>20</v>
      </c>
      <c r="P1256" s="119">
        <v>80</v>
      </c>
      <c r="Q1256" s="119">
        <v>0</v>
      </c>
      <c r="R1256" s="119">
        <v>0</v>
      </c>
      <c r="S1256" s="119">
        <v>0</v>
      </c>
      <c r="T1256" s="119">
        <v>0</v>
      </c>
      <c r="U1256" s="119">
        <v>0</v>
      </c>
      <c r="V1256" s="119">
        <v>0</v>
      </c>
      <c r="W1256" s="119">
        <v>0</v>
      </c>
      <c r="X1256" s="119">
        <v>0</v>
      </c>
      <c r="Y1256" s="119">
        <v>0</v>
      </c>
      <c r="Z1256" s="119">
        <v>0</v>
      </c>
      <c r="AA1256" s="119" t="s">
        <v>580</v>
      </c>
      <c r="AB1256" s="119" t="s">
        <v>421</v>
      </c>
      <c r="AC1256" s="119" t="s">
        <v>56</v>
      </c>
      <c r="AD1256" s="119" t="s">
        <v>56</v>
      </c>
      <c r="AE1256" s="119" t="s">
        <v>56</v>
      </c>
      <c r="AF1256" s="119" t="s">
        <v>56</v>
      </c>
      <c r="AG1256" s="119" t="s">
        <v>56</v>
      </c>
      <c r="AH1256" s="119" t="s">
        <v>56</v>
      </c>
      <c r="AI1256" s="119" t="s">
        <v>56</v>
      </c>
      <c r="AJ1256" s="119" t="s">
        <v>56</v>
      </c>
      <c r="AK1256" s="119" t="s">
        <v>56</v>
      </c>
      <c r="AL1256" s="119" t="s">
        <v>56</v>
      </c>
      <c r="AM1256" s="119">
        <v>0</v>
      </c>
      <c r="AN1256" s="119">
        <v>1</v>
      </c>
      <c r="AO1256" s="119">
        <v>6</v>
      </c>
      <c r="AP1256" s="119">
        <v>3</v>
      </c>
      <c r="AQ1256" s="119">
        <v>0</v>
      </c>
      <c r="AR1256" s="119">
        <v>0</v>
      </c>
      <c r="AS1256" s="119">
        <v>0</v>
      </c>
      <c r="AT1256" s="119">
        <v>0</v>
      </c>
      <c r="AU1256" s="119">
        <v>0</v>
      </c>
      <c r="AV1256" s="119">
        <v>0</v>
      </c>
      <c r="AW1256" s="119">
        <v>0</v>
      </c>
      <c r="AX1256" s="119">
        <v>0</v>
      </c>
      <c r="AY1256" s="119">
        <v>0</v>
      </c>
      <c r="AZ1256" s="119">
        <v>0</v>
      </c>
      <c r="BA1256" s="119">
        <v>0</v>
      </c>
      <c r="BB1256" s="119">
        <v>0</v>
      </c>
      <c r="BC1256" s="119">
        <v>0</v>
      </c>
      <c r="BD1256" s="119">
        <v>0</v>
      </c>
      <c r="BE1256" s="119">
        <v>0</v>
      </c>
      <c r="BF1256" s="119">
        <v>0</v>
      </c>
      <c r="BG1256" s="119">
        <v>0</v>
      </c>
      <c r="BH1256" s="119">
        <v>13.5</v>
      </c>
      <c r="BI1256" s="119" t="s">
        <v>55</v>
      </c>
      <c r="BJ1256" s="119" t="s">
        <v>55</v>
      </c>
      <c r="BK1256" s="119" t="s">
        <v>55</v>
      </c>
      <c r="BL1256" s="119">
        <v>0</v>
      </c>
      <c r="BM1256" s="119" t="s">
        <v>544</v>
      </c>
    </row>
    <row r="1257" spans="1:65" s="119" customFormat="1" ht="11.4" x14ac:dyDescent="0.2">
      <c r="A1257" s="119" t="s">
        <v>110</v>
      </c>
      <c r="B1257" s="119">
        <v>7</v>
      </c>
      <c r="C1257" s="119">
        <v>0</v>
      </c>
      <c r="D1257" s="119">
        <v>7</v>
      </c>
      <c r="E1257" s="119">
        <v>0</v>
      </c>
      <c r="F1257" s="119">
        <v>0</v>
      </c>
      <c r="G1257" s="119">
        <v>0</v>
      </c>
      <c r="H1257" s="119">
        <v>0</v>
      </c>
      <c r="I1257" s="119">
        <v>0</v>
      </c>
      <c r="J1257" s="119">
        <v>0</v>
      </c>
      <c r="K1257" s="119">
        <v>0</v>
      </c>
      <c r="L1257" s="119">
        <v>0</v>
      </c>
      <c r="M1257" s="119">
        <v>0</v>
      </c>
      <c r="N1257" s="119">
        <v>0</v>
      </c>
      <c r="O1257" s="119">
        <v>0</v>
      </c>
      <c r="P1257" s="119">
        <v>100</v>
      </c>
      <c r="Q1257" s="119">
        <v>0</v>
      </c>
      <c r="R1257" s="119">
        <v>0</v>
      </c>
      <c r="S1257" s="119">
        <v>0</v>
      </c>
      <c r="T1257" s="119">
        <v>0</v>
      </c>
      <c r="U1257" s="119">
        <v>0</v>
      </c>
      <c r="V1257" s="119">
        <v>0</v>
      </c>
      <c r="W1257" s="119">
        <v>0</v>
      </c>
      <c r="X1257" s="119">
        <v>0</v>
      </c>
      <c r="Y1257" s="119">
        <v>0</v>
      </c>
      <c r="Z1257" s="119">
        <v>0</v>
      </c>
      <c r="AA1257" s="119" t="s">
        <v>56</v>
      </c>
      <c r="AB1257" s="119" t="s">
        <v>511</v>
      </c>
      <c r="AC1257" s="119" t="s">
        <v>56</v>
      </c>
      <c r="AD1257" s="119" t="s">
        <v>56</v>
      </c>
      <c r="AE1257" s="119" t="s">
        <v>56</v>
      </c>
      <c r="AF1257" s="119" t="s">
        <v>56</v>
      </c>
      <c r="AG1257" s="119" t="s">
        <v>56</v>
      </c>
      <c r="AH1257" s="119" t="s">
        <v>56</v>
      </c>
      <c r="AI1257" s="119" t="s">
        <v>56</v>
      </c>
      <c r="AJ1257" s="119" t="s">
        <v>56</v>
      </c>
      <c r="AK1257" s="119" t="s">
        <v>56</v>
      </c>
      <c r="AL1257" s="119" t="s">
        <v>56</v>
      </c>
      <c r="AM1257" s="119">
        <v>0</v>
      </c>
      <c r="AN1257" s="119">
        <v>0</v>
      </c>
      <c r="AO1257" s="119">
        <v>4</v>
      </c>
      <c r="AP1257" s="119">
        <v>2</v>
      </c>
      <c r="AQ1257" s="119">
        <v>0</v>
      </c>
      <c r="AR1257" s="119">
        <v>1</v>
      </c>
      <c r="AS1257" s="119">
        <v>0</v>
      </c>
      <c r="AT1257" s="119">
        <v>0</v>
      </c>
      <c r="AU1257" s="119">
        <v>0</v>
      </c>
      <c r="AV1257" s="119">
        <v>0</v>
      </c>
      <c r="AW1257" s="119">
        <v>0</v>
      </c>
      <c r="AX1257" s="119">
        <v>0</v>
      </c>
      <c r="AY1257" s="119">
        <v>0</v>
      </c>
      <c r="AZ1257" s="119">
        <v>0</v>
      </c>
      <c r="BA1257" s="119">
        <v>0</v>
      </c>
      <c r="BB1257" s="119">
        <v>0</v>
      </c>
      <c r="BC1257" s="119">
        <v>0</v>
      </c>
      <c r="BD1257" s="119">
        <v>0</v>
      </c>
      <c r="BE1257" s="119">
        <v>0</v>
      </c>
      <c r="BF1257" s="119">
        <v>0</v>
      </c>
      <c r="BG1257" s="119">
        <v>0</v>
      </c>
      <c r="BH1257" s="119">
        <v>16.399999999999999</v>
      </c>
      <c r="BI1257" s="119" t="s">
        <v>55</v>
      </c>
      <c r="BJ1257" s="119" t="s">
        <v>55</v>
      </c>
      <c r="BK1257" s="119" t="s">
        <v>55</v>
      </c>
      <c r="BL1257" s="119">
        <v>0</v>
      </c>
      <c r="BM1257" s="119" t="s">
        <v>545</v>
      </c>
    </row>
    <row r="1258" spans="1:65" s="119" customFormat="1" ht="11.4" x14ac:dyDescent="0.2">
      <c r="A1258" s="119" t="s">
        <v>111</v>
      </c>
      <c r="B1258" s="119">
        <v>8</v>
      </c>
      <c r="C1258" s="119">
        <v>1</v>
      </c>
      <c r="D1258" s="119">
        <v>6</v>
      </c>
      <c r="E1258" s="119">
        <v>0</v>
      </c>
      <c r="F1258" s="119">
        <v>1</v>
      </c>
      <c r="G1258" s="119">
        <v>0</v>
      </c>
      <c r="H1258" s="119">
        <v>0</v>
      </c>
      <c r="I1258" s="119">
        <v>0</v>
      </c>
      <c r="J1258" s="119">
        <v>0</v>
      </c>
      <c r="K1258" s="119">
        <v>0</v>
      </c>
      <c r="L1258" s="119">
        <v>0</v>
      </c>
      <c r="M1258" s="119">
        <v>0</v>
      </c>
      <c r="N1258" s="119">
        <v>0</v>
      </c>
      <c r="O1258" s="119">
        <v>12.5</v>
      </c>
      <c r="P1258" s="119">
        <v>75</v>
      </c>
      <c r="Q1258" s="119">
        <v>0</v>
      </c>
      <c r="R1258" s="119">
        <v>12.5</v>
      </c>
      <c r="S1258" s="119">
        <v>0</v>
      </c>
      <c r="T1258" s="119">
        <v>0</v>
      </c>
      <c r="U1258" s="119">
        <v>0</v>
      </c>
      <c r="V1258" s="119">
        <v>0</v>
      </c>
      <c r="W1258" s="119">
        <v>0</v>
      </c>
      <c r="X1258" s="119">
        <v>0</v>
      </c>
      <c r="Y1258" s="119">
        <v>0</v>
      </c>
      <c r="Z1258" s="119">
        <v>0</v>
      </c>
      <c r="AA1258" s="119" t="s">
        <v>170</v>
      </c>
      <c r="AB1258" s="119" t="s">
        <v>184</v>
      </c>
      <c r="AC1258" s="119" t="s">
        <v>56</v>
      </c>
      <c r="AD1258" s="119" t="s">
        <v>490</v>
      </c>
      <c r="AE1258" s="119" t="s">
        <v>56</v>
      </c>
      <c r="AF1258" s="119" t="s">
        <v>56</v>
      </c>
      <c r="AG1258" s="119" t="s">
        <v>56</v>
      </c>
      <c r="AH1258" s="119" t="s">
        <v>56</v>
      </c>
      <c r="AI1258" s="119" t="s">
        <v>56</v>
      </c>
      <c r="AJ1258" s="119" t="s">
        <v>56</v>
      </c>
      <c r="AK1258" s="119" t="s">
        <v>56</v>
      </c>
      <c r="AL1258" s="119" t="s">
        <v>56</v>
      </c>
      <c r="AM1258" s="119">
        <v>0</v>
      </c>
      <c r="AN1258" s="119">
        <v>0</v>
      </c>
      <c r="AO1258" s="119">
        <v>3</v>
      </c>
      <c r="AP1258" s="119">
        <v>3</v>
      </c>
      <c r="AQ1258" s="119">
        <v>2</v>
      </c>
      <c r="AR1258" s="119">
        <v>0</v>
      </c>
      <c r="AS1258" s="119">
        <v>0</v>
      </c>
      <c r="AT1258" s="119">
        <v>0</v>
      </c>
      <c r="AU1258" s="119">
        <v>0</v>
      </c>
      <c r="AV1258" s="119">
        <v>0</v>
      </c>
      <c r="AW1258" s="119">
        <v>0</v>
      </c>
      <c r="AX1258" s="119">
        <v>0</v>
      </c>
      <c r="AY1258" s="119">
        <v>0</v>
      </c>
      <c r="AZ1258" s="119">
        <v>0</v>
      </c>
      <c r="BA1258" s="119">
        <v>0</v>
      </c>
      <c r="BB1258" s="119">
        <v>0</v>
      </c>
      <c r="BC1258" s="119">
        <v>0</v>
      </c>
      <c r="BD1258" s="119">
        <v>0</v>
      </c>
      <c r="BE1258" s="119">
        <v>0</v>
      </c>
      <c r="BF1258" s="119">
        <v>0</v>
      </c>
      <c r="BG1258" s="119">
        <v>0</v>
      </c>
      <c r="BH1258" s="119">
        <v>16.3</v>
      </c>
      <c r="BI1258" s="119" t="s">
        <v>55</v>
      </c>
      <c r="BJ1258" s="119" t="s">
        <v>55</v>
      </c>
      <c r="BK1258" s="119" t="s">
        <v>55</v>
      </c>
      <c r="BL1258" s="119">
        <v>0</v>
      </c>
      <c r="BM1258" s="119" t="s">
        <v>544</v>
      </c>
    </row>
    <row r="1259" spans="1:65" s="119" customFormat="1" ht="11.4" x14ac:dyDescent="0.2">
      <c r="A1259" s="119" t="s">
        <v>111</v>
      </c>
      <c r="B1259" s="119">
        <v>8</v>
      </c>
      <c r="C1259" s="119">
        <v>1</v>
      </c>
      <c r="D1259" s="119">
        <v>7</v>
      </c>
      <c r="E1259" s="119">
        <v>0</v>
      </c>
      <c r="F1259" s="119">
        <v>0</v>
      </c>
      <c r="G1259" s="119">
        <v>0</v>
      </c>
      <c r="H1259" s="119">
        <v>0</v>
      </c>
      <c r="I1259" s="119">
        <v>0</v>
      </c>
      <c r="J1259" s="119">
        <v>0</v>
      </c>
      <c r="K1259" s="119">
        <v>0</v>
      </c>
      <c r="L1259" s="119">
        <v>0</v>
      </c>
      <c r="M1259" s="119">
        <v>0</v>
      </c>
      <c r="N1259" s="119">
        <v>0</v>
      </c>
      <c r="O1259" s="119">
        <v>12.5</v>
      </c>
      <c r="P1259" s="119">
        <v>87.5</v>
      </c>
      <c r="Q1259" s="119">
        <v>0</v>
      </c>
      <c r="R1259" s="119">
        <v>0</v>
      </c>
      <c r="S1259" s="119">
        <v>0</v>
      </c>
      <c r="T1259" s="119">
        <v>0</v>
      </c>
      <c r="U1259" s="119">
        <v>0</v>
      </c>
      <c r="V1259" s="119">
        <v>0</v>
      </c>
      <c r="W1259" s="119">
        <v>0</v>
      </c>
      <c r="X1259" s="119">
        <v>0</v>
      </c>
      <c r="Y1259" s="119">
        <v>0</v>
      </c>
      <c r="Z1259" s="119">
        <v>0</v>
      </c>
      <c r="AA1259" s="119" t="s">
        <v>530</v>
      </c>
      <c r="AB1259" s="119" t="s">
        <v>190</v>
      </c>
      <c r="AC1259" s="119" t="s">
        <v>56</v>
      </c>
      <c r="AD1259" s="119" t="s">
        <v>56</v>
      </c>
      <c r="AE1259" s="119" t="s">
        <v>56</v>
      </c>
      <c r="AF1259" s="119" t="s">
        <v>56</v>
      </c>
      <c r="AG1259" s="119" t="s">
        <v>56</v>
      </c>
      <c r="AH1259" s="119" t="s">
        <v>56</v>
      </c>
      <c r="AI1259" s="119" t="s">
        <v>56</v>
      </c>
      <c r="AJ1259" s="119" t="s">
        <v>56</v>
      </c>
      <c r="AK1259" s="119" t="s">
        <v>56</v>
      </c>
      <c r="AL1259" s="119" t="s">
        <v>56</v>
      </c>
      <c r="AM1259" s="119">
        <v>0</v>
      </c>
      <c r="AN1259" s="119">
        <v>2</v>
      </c>
      <c r="AO1259" s="119">
        <v>3</v>
      </c>
      <c r="AP1259" s="119">
        <v>2</v>
      </c>
      <c r="AQ1259" s="119">
        <v>1</v>
      </c>
      <c r="AR1259" s="119">
        <v>0</v>
      </c>
      <c r="AS1259" s="119">
        <v>0</v>
      </c>
      <c r="AT1259" s="119">
        <v>0</v>
      </c>
      <c r="AU1259" s="119">
        <v>0</v>
      </c>
      <c r="AV1259" s="119">
        <v>0</v>
      </c>
      <c r="AW1259" s="119">
        <v>0</v>
      </c>
      <c r="AX1259" s="119">
        <v>0</v>
      </c>
      <c r="AY1259" s="119">
        <v>0</v>
      </c>
      <c r="AZ1259" s="119">
        <v>0</v>
      </c>
      <c r="BA1259" s="119">
        <v>0</v>
      </c>
      <c r="BB1259" s="119">
        <v>0</v>
      </c>
      <c r="BC1259" s="119">
        <v>0</v>
      </c>
      <c r="BD1259" s="119">
        <v>0</v>
      </c>
      <c r="BE1259" s="119">
        <v>0</v>
      </c>
      <c r="BF1259" s="119">
        <v>0</v>
      </c>
      <c r="BG1259" s="119">
        <v>0</v>
      </c>
      <c r="BH1259" s="119">
        <v>14</v>
      </c>
      <c r="BI1259" s="119" t="s">
        <v>55</v>
      </c>
      <c r="BJ1259" s="119" t="s">
        <v>55</v>
      </c>
      <c r="BK1259" s="119" t="s">
        <v>55</v>
      </c>
      <c r="BL1259" s="119">
        <v>0</v>
      </c>
      <c r="BM1259" s="119" t="s">
        <v>545</v>
      </c>
    </row>
    <row r="1260" spans="1:65" s="119" customFormat="1" ht="11.4" x14ac:dyDescent="0.2">
      <c r="A1260" s="119" t="s">
        <v>112</v>
      </c>
      <c r="B1260" s="119">
        <v>7</v>
      </c>
      <c r="C1260" s="119">
        <v>2</v>
      </c>
      <c r="D1260" s="119">
        <v>5</v>
      </c>
      <c r="E1260" s="119">
        <v>0</v>
      </c>
      <c r="F1260" s="119">
        <v>0</v>
      </c>
      <c r="G1260" s="119">
        <v>0</v>
      </c>
      <c r="H1260" s="119">
        <v>0</v>
      </c>
      <c r="I1260" s="119">
        <v>0</v>
      </c>
      <c r="J1260" s="119">
        <v>0</v>
      </c>
      <c r="K1260" s="119">
        <v>0</v>
      </c>
      <c r="L1260" s="119">
        <v>0</v>
      </c>
      <c r="M1260" s="119">
        <v>0</v>
      </c>
      <c r="N1260" s="119">
        <v>0</v>
      </c>
      <c r="O1260" s="119">
        <v>28.57</v>
      </c>
      <c r="P1260" s="119">
        <v>71.430000000000007</v>
      </c>
      <c r="Q1260" s="119">
        <v>0</v>
      </c>
      <c r="R1260" s="119">
        <v>0</v>
      </c>
      <c r="S1260" s="119">
        <v>0</v>
      </c>
      <c r="T1260" s="119">
        <v>0</v>
      </c>
      <c r="U1260" s="119">
        <v>0</v>
      </c>
      <c r="V1260" s="119">
        <v>0</v>
      </c>
      <c r="W1260" s="119">
        <v>0</v>
      </c>
      <c r="X1260" s="119">
        <v>0</v>
      </c>
      <c r="Y1260" s="119">
        <v>0</v>
      </c>
      <c r="Z1260" s="119">
        <v>0</v>
      </c>
      <c r="AA1260" s="119" t="s">
        <v>129</v>
      </c>
      <c r="AB1260" s="119" t="s">
        <v>491</v>
      </c>
      <c r="AC1260" s="119" t="s">
        <v>56</v>
      </c>
      <c r="AD1260" s="119" t="s">
        <v>56</v>
      </c>
      <c r="AE1260" s="119" t="s">
        <v>56</v>
      </c>
      <c r="AF1260" s="119" t="s">
        <v>56</v>
      </c>
      <c r="AG1260" s="119" t="s">
        <v>56</v>
      </c>
      <c r="AH1260" s="119" t="s">
        <v>56</v>
      </c>
      <c r="AI1260" s="119" t="s">
        <v>56</v>
      </c>
      <c r="AJ1260" s="119" t="s">
        <v>56</v>
      </c>
      <c r="AK1260" s="119" t="s">
        <v>56</v>
      </c>
      <c r="AL1260" s="119" t="s">
        <v>56</v>
      </c>
      <c r="AM1260" s="119">
        <v>0</v>
      </c>
      <c r="AN1260" s="119">
        <v>0</v>
      </c>
      <c r="AO1260" s="119">
        <v>4</v>
      </c>
      <c r="AP1260" s="119">
        <v>2</v>
      </c>
      <c r="AQ1260" s="119">
        <v>1</v>
      </c>
      <c r="AR1260" s="119">
        <v>0</v>
      </c>
      <c r="AS1260" s="119">
        <v>0</v>
      </c>
      <c r="AT1260" s="119">
        <v>0</v>
      </c>
      <c r="AU1260" s="119">
        <v>0</v>
      </c>
      <c r="AV1260" s="119">
        <v>0</v>
      </c>
      <c r="AW1260" s="119">
        <v>0</v>
      </c>
      <c r="AX1260" s="119">
        <v>0</v>
      </c>
      <c r="AY1260" s="119">
        <v>0</v>
      </c>
      <c r="AZ1260" s="119">
        <v>0</v>
      </c>
      <c r="BA1260" s="119">
        <v>0</v>
      </c>
      <c r="BB1260" s="119">
        <v>0</v>
      </c>
      <c r="BC1260" s="119">
        <v>0</v>
      </c>
      <c r="BD1260" s="119">
        <v>0</v>
      </c>
      <c r="BE1260" s="119">
        <v>0</v>
      </c>
      <c r="BF1260" s="119">
        <v>0</v>
      </c>
      <c r="BG1260" s="119">
        <v>0</v>
      </c>
      <c r="BH1260" s="119">
        <v>15</v>
      </c>
      <c r="BI1260" s="119" t="s">
        <v>55</v>
      </c>
      <c r="BJ1260" s="119" t="s">
        <v>55</v>
      </c>
      <c r="BK1260" s="119" t="s">
        <v>55</v>
      </c>
      <c r="BL1260" s="119">
        <v>0</v>
      </c>
      <c r="BM1260" s="119" t="s">
        <v>544</v>
      </c>
    </row>
    <row r="1261" spans="1:65" s="119" customFormat="1" ht="11.4" x14ac:dyDescent="0.2">
      <c r="A1261" s="119" t="s">
        <v>112</v>
      </c>
      <c r="B1261" s="119">
        <v>10</v>
      </c>
      <c r="C1261" s="119">
        <v>1</v>
      </c>
      <c r="D1261" s="119">
        <v>9</v>
      </c>
      <c r="E1261" s="119">
        <v>0</v>
      </c>
      <c r="F1261" s="119">
        <v>0</v>
      </c>
      <c r="G1261" s="119">
        <v>0</v>
      </c>
      <c r="H1261" s="119">
        <v>0</v>
      </c>
      <c r="I1261" s="119">
        <v>0</v>
      </c>
      <c r="J1261" s="119">
        <v>0</v>
      </c>
      <c r="K1261" s="119">
        <v>0</v>
      </c>
      <c r="L1261" s="119">
        <v>0</v>
      </c>
      <c r="M1261" s="119">
        <v>0</v>
      </c>
      <c r="N1261" s="119">
        <v>0</v>
      </c>
      <c r="O1261" s="119">
        <v>10</v>
      </c>
      <c r="P1261" s="119">
        <v>90</v>
      </c>
      <c r="Q1261" s="119">
        <v>0</v>
      </c>
      <c r="R1261" s="119">
        <v>0</v>
      </c>
      <c r="S1261" s="119">
        <v>0</v>
      </c>
      <c r="T1261" s="119">
        <v>0</v>
      </c>
      <c r="U1261" s="119">
        <v>0</v>
      </c>
      <c r="V1261" s="119">
        <v>0</v>
      </c>
      <c r="W1261" s="119">
        <v>0</v>
      </c>
      <c r="X1261" s="119">
        <v>0</v>
      </c>
      <c r="Y1261" s="119">
        <v>0</v>
      </c>
      <c r="Z1261" s="119">
        <v>0</v>
      </c>
      <c r="AA1261" s="119" t="s">
        <v>617</v>
      </c>
      <c r="AB1261" s="119" t="s">
        <v>499</v>
      </c>
      <c r="AC1261" s="119" t="s">
        <v>56</v>
      </c>
      <c r="AD1261" s="119" t="s">
        <v>56</v>
      </c>
      <c r="AE1261" s="119" t="s">
        <v>56</v>
      </c>
      <c r="AF1261" s="119" t="s">
        <v>56</v>
      </c>
      <c r="AG1261" s="119" t="s">
        <v>56</v>
      </c>
      <c r="AH1261" s="119" t="s">
        <v>56</v>
      </c>
      <c r="AI1261" s="119" t="s">
        <v>56</v>
      </c>
      <c r="AJ1261" s="119" t="s">
        <v>56</v>
      </c>
      <c r="AK1261" s="119" t="s">
        <v>56</v>
      </c>
      <c r="AL1261" s="119" t="s">
        <v>56</v>
      </c>
      <c r="AM1261" s="119">
        <v>0</v>
      </c>
      <c r="AN1261" s="119">
        <v>3</v>
      </c>
      <c r="AO1261" s="119">
        <v>5</v>
      </c>
      <c r="AP1261" s="119">
        <v>1</v>
      </c>
      <c r="AQ1261" s="119">
        <v>1</v>
      </c>
      <c r="AR1261" s="119">
        <v>0</v>
      </c>
      <c r="AS1261" s="119">
        <v>0</v>
      </c>
      <c r="AT1261" s="119">
        <v>0</v>
      </c>
      <c r="AU1261" s="119">
        <v>0</v>
      </c>
      <c r="AV1261" s="119">
        <v>0</v>
      </c>
      <c r="AW1261" s="119">
        <v>0</v>
      </c>
      <c r="AX1261" s="119">
        <v>0</v>
      </c>
      <c r="AY1261" s="119">
        <v>0</v>
      </c>
      <c r="AZ1261" s="119">
        <v>0</v>
      </c>
      <c r="BA1261" s="119">
        <v>0</v>
      </c>
      <c r="BB1261" s="119">
        <v>0</v>
      </c>
      <c r="BC1261" s="119">
        <v>0</v>
      </c>
      <c r="BD1261" s="119">
        <v>0</v>
      </c>
      <c r="BE1261" s="119">
        <v>0</v>
      </c>
      <c r="BF1261" s="119">
        <v>0</v>
      </c>
      <c r="BG1261" s="119">
        <v>0</v>
      </c>
      <c r="BH1261" s="119">
        <v>12.6</v>
      </c>
      <c r="BI1261" s="119" t="s">
        <v>55</v>
      </c>
      <c r="BJ1261" s="119" t="s">
        <v>55</v>
      </c>
      <c r="BK1261" s="119" t="s">
        <v>55</v>
      </c>
      <c r="BL1261" s="119">
        <v>0</v>
      </c>
      <c r="BM1261" s="119" t="s">
        <v>545</v>
      </c>
    </row>
    <row r="1262" spans="1:65" s="119" customFormat="1" ht="11.4" x14ac:dyDescent="0.2">
      <c r="A1262" s="119" t="s">
        <v>113</v>
      </c>
      <c r="B1262" s="119">
        <v>11</v>
      </c>
      <c r="C1262" s="119">
        <v>2</v>
      </c>
      <c r="D1262" s="119">
        <v>7</v>
      </c>
      <c r="E1262" s="119">
        <v>0</v>
      </c>
      <c r="F1262" s="119">
        <v>2</v>
      </c>
      <c r="G1262" s="119">
        <v>0</v>
      </c>
      <c r="H1262" s="119">
        <v>0</v>
      </c>
      <c r="I1262" s="119">
        <v>0</v>
      </c>
      <c r="J1262" s="119">
        <v>0</v>
      </c>
      <c r="K1262" s="119">
        <v>0</v>
      </c>
      <c r="L1262" s="119">
        <v>0</v>
      </c>
      <c r="M1262" s="119">
        <v>0</v>
      </c>
      <c r="N1262" s="119">
        <v>0</v>
      </c>
      <c r="O1262" s="119">
        <v>18.18</v>
      </c>
      <c r="P1262" s="119">
        <v>63.64</v>
      </c>
      <c r="Q1262" s="119">
        <v>0</v>
      </c>
      <c r="R1262" s="119">
        <v>18.18</v>
      </c>
      <c r="S1262" s="119">
        <v>0</v>
      </c>
      <c r="T1262" s="119">
        <v>0</v>
      </c>
      <c r="U1262" s="119">
        <v>0</v>
      </c>
      <c r="V1262" s="119">
        <v>0</v>
      </c>
      <c r="W1262" s="119">
        <v>0</v>
      </c>
      <c r="X1262" s="119">
        <v>0</v>
      </c>
      <c r="Y1262" s="119">
        <v>0</v>
      </c>
      <c r="Z1262" s="119">
        <v>0</v>
      </c>
      <c r="AA1262" s="119" t="s">
        <v>183</v>
      </c>
      <c r="AB1262" s="119" t="s">
        <v>527</v>
      </c>
      <c r="AC1262" s="119" t="s">
        <v>56</v>
      </c>
      <c r="AD1262" s="119" t="s">
        <v>421</v>
      </c>
      <c r="AE1262" s="119" t="s">
        <v>56</v>
      </c>
      <c r="AF1262" s="119" t="s">
        <v>56</v>
      </c>
      <c r="AG1262" s="119" t="s">
        <v>56</v>
      </c>
      <c r="AH1262" s="119" t="s">
        <v>56</v>
      </c>
      <c r="AI1262" s="119" t="s">
        <v>56</v>
      </c>
      <c r="AJ1262" s="119" t="s">
        <v>56</v>
      </c>
      <c r="AK1262" s="119" t="s">
        <v>56</v>
      </c>
      <c r="AL1262" s="119" t="s">
        <v>56</v>
      </c>
      <c r="AM1262" s="119">
        <v>0</v>
      </c>
      <c r="AN1262" s="119">
        <v>0</v>
      </c>
      <c r="AO1262" s="119">
        <v>7</v>
      </c>
      <c r="AP1262" s="119">
        <v>2</v>
      </c>
      <c r="AQ1262" s="119">
        <v>2</v>
      </c>
      <c r="AR1262" s="119">
        <v>0</v>
      </c>
      <c r="AS1262" s="119">
        <v>0</v>
      </c>
      <c r="AT1262" s="119">
        <v>0</v>
      </c>
      <c r="AU1262" s="119">
        <v>0</v>
      </c>
      <c r="AV1262" s="119">
        <v>0</v>
      </c>
      <c r="AW1262" s="119">
        <v>0</v>
      </c>
      <c r="AX1262" s="119">
        <v>0</v>
      </c>
      <c r="AY1262" s="119">
        <v>0</v>
      </c>
      <c r="AZ1262" s="119">
        <v>0</v>
      </c>
      <c r="BA1262" s="119">
        <v>0</v>
      </c>
      <c r="BB1262" s="119">
        <v>0</v>
      </c>
      <c r="BC1262" s="119">
        <v>0</v>
      </c>
      <c r="BD1262" s="119">
        <v>0</v>
      </c>
      <c r="BE1262" s="119">
        <v>0</v>
      </c>
      <c r="BF1262" s="119">
        <v>0</v>
      </c>
      <c r="BG1262" s="119">
        <v>0</v>
      </c>
      <c r="BH1262" s="119">
        <v>14.8</v>
      </c>
      <c r="BI1262" s="119">
        <v>14.4</v>
      </c>
      <c r="BJ1262" s="119">
        <v>21.9</v>
      </c>
      <c r="BK1262" s="119">
        <v>22.8</v>
      </c>
      <c r="BL1262" s="119">
        <v>0</v>
      </c>
      <c r="BM1262" s="119" t="s">
        <v>544</v>
      </c>
    </row>
    <row r="1263" spans="1:65" s="119" customFormat="1" ht="11.4" x14ac:dyDescent="0.2">
      <c r="A1263" s="119" t="s">
        <v>113</v>
      </c>
      <c r="B1263" s="119">
        <v>9</v>
      </c>
      <c r="C1263" s="119">
        <v>0</v>
      </c>
      <c r="D1263" s="119">
        <v>7</v>
      </c>
      <c r="E1263" s="119">
        <v>0</v>
      </c>
      <c r="F1263" s="119">
        <v>2</v>
      </c>
      <c r="G1263" s="119">
        <v>0</v>
      </c>
      <c r="H1263" s="119">
        <v>0</v>
      </c>
      <c r="I1263" s="119">
        <v>0</v>
      </c>
      <c r="J1263" s="119">
        <v>0</v>
      </c>
      <c r="K1263" s="119">
        <v>0</v>
      </c>
      <c r="L1263" s="119">
        <v>0</v>
      </c>
      <c r="M1263" s="119">
        <v>0</v>
      </c>
      <c r="N1263" s="119">
        <v>0</v>
      </c>
      <c r="O1263" s="119">
        <v>0</v>
      </c>
      <c r="P1263" s="119">
        <v>77.78</v>
      </c>
      <c r="Q1263" s="119">
        <v>0</v>
      </c>
      <c r="R1263" s="119">
        <v>22.22</v>
      </c>
      <c r="S1263" s="119">
        <v>0</v>
      </c>
      <c r="T1263" s="119">
        <v>0</v>
      </c>
      <c r="U1263" s="119">
        <v>0</v>
      </c>
      <c r="V1263" s="119">
        <v>0</v>
      </c>
      <c r="W1263" s="119">
        <v>0</v>
      </c>
      <c r="X1263" s="119">
        <v>0</v>
      </c>
      <c r="Y1263" s="119">
        <v>0</v>
      </c>
      <c r="Z1263" s="119">
        <v>0</v>
      </c>
      <c r="AA1263" s="119" t="s">
        <v>56</v>
      </c>
      <c r="AB1263" s="119" t="s">
        <v>513</v>
      </c>
      <c r="AC1263" s="119" t="s">
        <v>56</v>
      </c>
      <c r="AD1263" s="119" t="s">
        <v>528</v>
      </c>
      <c r="AE1263" s="119" t="s">
        <v>56</v>
      </c>
      <c r="AF1263" s="119" t="s">
        <v>56</v>
      </c>
      <c r="AG1263" s="119" t="s">
        <v>56</v>
      </c>
      <c r="AH1263" s="119" t="s">
        <v>56</v>
      </c>
      <c r="AI1263" s="119" t="s">
        <v>56</v>
      </c>
      <c r="AJ1263" s="119" t="s">
        <v>56</v>
      </c>
      <c r="AK1263" s="119" t="s">
        <v>56</v>
      </c>
      <c r="AL1263" s="119" t="s">
        <v>56</v>
      </c>
      <c r="AM1263" s="119">
        <v>0</v>
      </c>
      <c r="AN1263" s="119">
        <v>2</v>
      </c>
      <c r="AO1263" s="119">
        <v>2</v>
      </c>
      <c r="AP1263" s="119">
        <v>3</v>
      </c>
      <c r="AQ1263" s="119">
        <v>2</v>
      </c>
      <c r="AR1263" s="119">
        <v>0</v>
      </c>
      <c r="AS1263" s="119">
        <v>0</v>
      </c>
      <c r="AT1263" s="119">
        <v>0</v>
      </c>
      <c r="AU1263" s="119">
        <v>0</v>
      </c>
      <c r="AV1263" s="119">
        <v>0</v>
      </c>
      <c r="AW1263" s="119">
        <v>0</v>
      </c>
      <c r="AX1263" s="119">
        <v>0</v>
      </c>
      <c r="AY1263" s="119">
        <v>0</v>
      </c>
      <c r="AZ1263" s="119">
        <v>0</v>
      </c>
      <c r="BA1263" s="119">
        <v>0</v>
      </c>
      <c r="BB1263" s="119">
        <v>0</v>
      </c>
      <c r="BC1263" s="119">
        <v>0</v>
      </c>
      <c r="BD1263" s="119">
        <v>0</v>
      </c>
      <c r="BE1263" s="119">
        <v>0</v>
      </c>
      <c r="BF1263" s="119">
        <v>0</v>
      </c>
      <c r="BG1263" s="119">
        <v>0</v>
      </c>
      <c r="BH1263" s="119">
        <v>15.3</v>
      </c>
      <c r="BI1263" s="119" t="s">
        <v>55</v>
      </c>
      <c r="BJ1263" s="119" t="s">
        <v>55</v>
      </c>
      <c r="BK1263" s="119" t="s">
        <v>55</v>
      </c>
      <c r="BL1263" s="119">
        <v>0</v>
      </c>
      <c r="BM1263" s="119" t="s">
        <v>545</v>
      </c>
    </row>
    <row r="1264" spans="1:65" s="119" customFormat="1" ht="11.4" x14ac:dyDescent="0.2">
      <c r="A1264" s="119" t="s">
        <v>114</v>
      </c>
      <c r="B1264" s="119">
        <v>11</v>
      </c>
      <c r="C1264" s="119">
        <v>0</v>
      </c>
      <c r="D1264" s="119">
        <v>9</v>
      </c>
      <c r="E1264" s="119">
        <v>0</v>
      </c>
      <c r="F1264" s="119">
        <v>2</v>
      </c>
      <c r="G1264" s="119">
        <v>0</v>
      </c>
      <c r="H1264" s="119">
        <v>0</v>
      </c>
      <c r="I1264" s="119">
        <v>0</v>
      </c>
      <c r="J1264" s="119">
        <v>0</v>
      </c>
      <c r="K1264" s="119">
        <v>0</v>
      </c>
      <c r="L1264" s="119">
        <v>0</v>
      </c>
      <c r="M1264" s="119">
        <v>0</v>
      </c>
      <c r="N1264" s="119">
        <v>0</v>
      </c>
      <c r="O1264" s="119">
        <v>0</v>
      </c>
      <c r="P1264" s="119">
        <v>81.819999999999993</v>
      </c>
      <c r="Q1264" s="119">
        <v>0</v>
      </c>
      <c r="R1264" s="119">
        <v>18.18</v>
      </c>
      <c r="S1264" s="119">
        <v>0</v>
      </c>
      <c r="T1264" s="119">
        <v>0</v>
      </c>
      <c r="U1264" s="119">
        <v>0</v>
      </c>
      <c r="V1264" s="119">
        <v>0</v>
      </c>
      <c r="W1264" s="119">
        <v>0</v>
      </c>
      <c r="X1264" s="119">
        <v>0</v>
      </c>
      <c r="Y1264" s="119">
        <v>0</v>
      </c>
      <c r="Z1264" s="119">
        <v>0</v>
      </c>
      <c r="AA1264" s="119" t="s">
        <v>56</v>
      </c>
      <c r="AB1264" s="119" t="s">
        <v>172</v>
      </c>
      <c r="AC1264" s="119" t="s">
        <v>56</v>
      </c>
      <c r="AD1264" s="119" t="s">
        <v>532</v>
      </c>
      <c r="AE1264" s="119" t="s">
        <v>56</v>
      </c>
      <c r="AF1264" s="119" t="s">
        <v>56</v>
      </c>
      <c r="AG1264" s="119" t="s">
        <v>56</v>
      </c>
      <c r="AH1264" s="119" t="s">
        <v>56</v>
      </c>
      <c r="AI1264" s="119" t="s">
        <v>56</v>
      </c>
      <c r="AJ1264" s="119" t="s">
        <v>56</v>
      </c>
      <c r="AK1264" s="119" t="s">
        <v>56</v>
      </c>
      <c r="AL1264" s="119" t="s">
        <v>56</v>
      </c>
      <c r="AM1264" s="119">
        <v>0</v>
      </c>
      <c r="AN1264" s="119">
        <v>1</v>
      </c>
      <c r="AO1264" s="119">
        <v>5</v>
      </c>
      <c r="AP1264" s="119">
        <v>3</v>
      </c>
      <c r="AQ1264" s="119">
        <v>2</v>
      </c>
      <c r="AR1264" s="119">
        <v>0</v>
      </c>
      <c r="AS1264" s="119">
        <v>0</v>
      </c>
      <c r="AT1264" s="119">
        <v>0</v>
      </c>
      <c r="AU1264" s="119">
        <v>0</v>
      </c>
      <c r="AV1264" s="119">
        <v>0</v>
      </c>
      <c r="AW1264" s="119">
        <v>0</v>
      </c>
      <c r="AX1264" s="119">
        <v>0</v>
      </c>
      <c r="AY1264" s="119">
        <v>0</v>
      </c>
      <c r="AZ1264" s="119">
        <v>0</v>
      </c>
      <c r="BA1264" s="119">
        <v>0</v>
      </c>
      <c r="BB1264" s="119">
        <v>0</v>
      </c>
      <c r="BC1264" s="119">
        <v>0</v>
      </c>
      <c r="BD1264" s="119">
        <v>0</v>
      </c>
      <c r="BE1264" s="119">
        <v>0</v>
      </c>
      <c r="BF1264" s="119">
        <v>0</v>
      </c>
      <c r="BG1264" s="119">
        <v>0</v>
      </c>
      <c r="BH1264" s="119">
        <v>15.7</v>
      </c>
      <c r="BI1264" s="119">
        <v>14.7</v>
      </c>
      <c r="BJ1264" s="119">
        <v>20.3</v>
      </c>
      <c r="BK1264" s="119">
        <v>21</v>
      </c>
      <c r="BL1264" s="119">
        <v>0</v>
      </c>
      <c r="BM1264" s="119" t="s">
        <v>544</v>
      </c>
    </row>
    <row r="1265" spans="1:65" s="119" customFormat="1" ht="11.4" x14ac:dyDescent="0.2">
      <c r="A1265" s="119" t="s">
        <v>114</v>
      </c>
      <c r="B1265" s="119">
        <v>11</v>
      </c>
      <c r="C1265" s="119">
        <v>2</v>
      </c>
      <c r="D1265" s="119">
        <v>9</v>
      </c>
      <c r="E1265" s="119">
        <v>0</v>
      </c>
      <c r="F1265" s="119">
        <v>0</v>
      </c>
      <c r="G1265" s="119">
        <v>0</v>
      </c>
      <c r="H1265" s="119">
        <v>0</v>
      </c>
      <c r="I1265" s="119">
        <v>0</v>
      </c>
      <c r="J1265" s="119">
        <v>0</v>
      </c>
      <c r="K1265" s="119">
        <v>0</v>
      </c>
      <c r="L1265" s="119">
        <v>0</v>
      </c>
      <c r="M1265" s="119">
        <v>0</v>
      </c>
      <c r="N1265" s="119">
        <v>0</v>
      </c>
      <c r="O1265" s="119">
        <v>18.18</v>
      </c>
      <c r="P1265" s="119">
        <v>81.819999999999993</v>
      </c>
      <c r="Q1265" s="119">
        <v>0</v>
      </c>
      <c r="R1265" s="119">
        <v>0</v>
      </c>
      <c r="S1265" s="119">
        <v>0</v>
      </c>
      <c r="T1265" s="119">
        <v>0</v>
      </c>
      <c r="U1265" s="119">
        <v>0</v>
      </c>
      <c r="V1265" s="119">
        <v>0</v>
      </c>
      <c r="W1265" s="119">
        <v>0</v>
      </c>
      <c r="X1265" s="119">
        <v>0</v>
      </c>
      <c r="Y1265" s="119">
        <v>0</v>
      </c>
      <c r="Z1265" s="119">
        <v>0</v>
      </c>
      <c r="AA1265" s="119" t="s">
        <v>514</v>
      </c>
      <c r="AB1265" s="119" t="s">
        <v>512</v>
      </c>
      <c r="AC1265" s="119" t="s">
        <v>56</v>
      </c>
      <c r="AD1265" s="119" t="s">
        <v>56</v>
      </c>
      <c r="AE1265" s="119" t="s">
        <v>56</v>
      </c>
      <c r="AF1265" s="119" t="s">
        <v>56</v>
      </c>
      <c r="AG1265" s="119" t="s">
        <v>56</v>
      </c>
      <c r="AH1265" s="119" t="s">
        <v>56</v>
      </c>
      <c r="AI1265" s="119" t="s">
        <v>56</v>
      </c>
      <c r="AJ1265" s="119" t="s">
        <v>56</v>
      </c>
      <c r="AK1265" s="119" t="s">
        <v>56</v>
      </c>
      <c r="AL1265" s="119" t="s">
        <v>56</v>
      </c>
      <c r="AM1265" s="119">
        <v>0</v>
      </c>
      <c r="AN1265" s="119">
        <v>1</v>
      </c>
      <c r="AO1265" s="119">
        <v>7</v>
      </c>
      <c r="AP1265" s="119">
        <v>2</v>
      </c>
      <c r="AQ1265" s="119">
        <v>0</v>
      </c>
      <c r="AR1265" s="119">
        <v>0</v>
      </c>
      <c r="AS1265" s="119">
        <v>1</v>
      </c>
      <c r="AT1265" s="119">
        <v>0</v>
      </c>
      <c r="AU1265" s="119">
        <v>0</v>
      </c>
      <c r="AV1265" s="119">
        <v>0</v>
      </c>
      <c r="AW1265" s="119">
        <v>0</v>
      </c>
      <c r="AX1265" s="119">
        <v>0</v>
      </c>
      <c r="AY1265" s="119">
        <v>0</v>
      </c>
      <c r="AZ1265" s="119">
        <v>0</v>
      </c>
      <c r="BA1265" s="119">
        <v>0</v>
      </c>
      <c r="BB1265" s="119">
        <v>0</v>
      </c>
      <c r="BC1265" s="119">
        <v>0</v>
      </c>
      <c r="BD1265" s="119">
        <v>0</v>
      </c>
      <c r="BE1265" s="119">
        <v>0</v>
      </c>
      <c r="BF1265" s="119">
        <v>0</v>
      </c>
      <c r="BG1265" s="119">
        <v>0</v>
      </c>
      <c r="BH1265" s="119">
        <v>13.9</v>
      </c>
      <c r="BI1265" s="119">
        <v>11.7</v>
      </c>
      <c r="BJ1265" s="119">
        <v>20.7</v>
      </c>
      <c r="BK1265" s="119">
        <v>33.200000000000003</v>
      </c>
      <c r="BL1265" s="119">
        <v>0</v>
      </c>
      <c r="BM1265" s="119" t="s">
        <v>545</v>
      </c>
    </row>
    <row r="1266" spans="1:65" s="119" customFormat="1" ht="11.4" x14ac:dyDescent="0.2">
      <c r="A1266" s="119" t="s">
        <v>115</v>
      </c>
      <c r="B1266" s="119">
        <v>11</v>
      </c>
      <c r="C1266" s="119">
        <v>3</v>
      </c>
      <c r="D1266" s="119">
        <v>8</v>
      </c>
      <c r="E1266" s="119">
        <v>0</v>
      </c>
      <c r="F1266" s="119">
        <v>0</v>
      </c>
      <c r="G1266" s="119">
        <v>0</v>
      </c>
      <c r="H1266" s="119">
        <v>0</v>
      </c>
      <c r="I1266" s="119">
        <v>0</v>
      </c>
      <c r="J1266" s="119">
        <v>0</v>
      </c>
      <c r="K1266" s="119">
        <v>0</v>
      </c>
      <c r="L1266" s="119">
        <v>0</v>
      </c>
      <c r="M1266" s="119">
        <v>0</v>
      </c>
      <c r="N1266" s="119">
        <v>0</v>
      </c>
      <c r="O1266" s="119">
        <v>27.27</v>
      </c>
      <c r="P1266" s="119">
        <v>72.73</v>
      </c>
      <c r="Q1266" s="119">
        <v>0</v>
      </c>
      <c r="R1266" s="119">
        <v>0</v>
      </c>
      <c r="S1266" s="119">
        <v>0</v>
      </c>
      <c r="T1266" s="119">
        <v>0</v>
      </c>
      <c r="U1266" s="119">
        <v>0</v>
      </c>
      <c r="V1266" s="119">
        <v>0</v>
      </c>
      <c r="W1266" s="119">
        <v>0</v>
      </c>
      <c r="X1266" s="119">
        <v>0</v>
      </c>
      <c r="Y1266" s="119">
        <v>0</v>
      </c>
      <c r="Z1266" s="119">
        <v>0</v>
      </c>
      <c r="AA1266" s="119" t="s">
        <v>581</v>
      </c>
      <c r="AB1266" s="119" t="s">
        <v>491</v>
      </c>
      <c r="AC1266" s="119" t="s">
        <v>56</v>
      </c>
      <c r="AD1266" s="119" t="s">
        <v>56</v>
      </c>
      <c r="AE1266" s="119" t="s">
        <v>56</v>
      </c>
      <c r="AF1266" s="119" t="s">
        <v>56</v>
      </c>
      <c r="AG1266" s="119" t="s">
        <v>56</v>
      </c>
      <c r="AH1266" s="119" t="s">
        <v>56</v>
      </c>
      <c r="AI1266" s="119" t="s">
        <v>56</v>
      </c>
      <c r="AJ1266" s="119" t="s">
        <v>56</v>
      </c>
      <c r="AK1266" s="119" t="s">
        <v>56</v>
      </c>
      <c r="AL1266" s="119" t="s">
        <v>56</v>
      </c>
      <c r="AM1266" s="119">
        <v>0</v>
      </c>
      <c r="AN1266" s="119">
        <v>1</v>
      </c>
      <c r="AO1266" s="119">
        <v>7</v>
      </c>
      <c r="AP1266" s="119">
        <v>3</v>
      </c>
      <c r="AQ1266" s="119">
        <v>0</v>
      </c>
      <c r="AR1266" s="119">
        <v>0</v>
      </c>
      <c r="AS1266" s="119">
        <v>0</v>
      </c>
      <c r="AT1266" s="119">
        <v>0</v>
      </c>
      <c r="AU1266" s="119">
        <v>0</v>
      </c>
      <c r="AV1266" s="119">
        <v>0</v>
      </c>
      <c r="AW1266" s="119">
        <v>0</v>
      </c>
      <c r="AX1266" s="119">
        <v>0</v>
      </c>
      <c r="AY1266" s="119">
        <v>0</v>
      </c>
      <c r="AZ1266" s="119">
        <v>0</v>
      </c>
      <c r="BA1266" s="119">
        <v>0</v>
      </c>
      <c r="BB1266" s="119">
        <v>0</v>
      </c>
      <c r="BC1266" s="119">
        <v>0</v>
      </c>
      <c r="BD1266" s="119">
        <v>0</v>
      </c>
      <c r="BE1266" s="119">
        <v>0</v>
      </c>
      <c r="BF1266" s="119">
        <v>0</v>
      </c>
      <c r="BG1266" s="119">
        <v>0</v>
      </c>
      <c r="BH1266" s="119">
        <v>13.6</v>
      </c>
      <c r="BI1266" s="119">
        <v>14.2</v>
      </c>
      <c r="BJ1266" s="119">
        <v>17</v>
      </c>
      <c r="BK1266" s="119">
        <v>17.2</v>
      </c>
      <c r="BL1266" s="119">
        <v>0</v>
      </c>
      <c r="BM1266" s="119" t="s">
        <v>544</v>
      </c>
    </row>
    <row r="1267" spans="1:65" s="119" customFormat="1" ht="11.4" x14ac:dyDescent="0.2">
      <c r="A1267" s="119" t="s">
        <v>115</v>
      </c>
      <c r="B1267" s="119">
        <v>12</v>
      </c>
      <c r="C1267" s="119">
        <v>2</v>
      </c>
      <c r="D1267" s="119">
        <v>8</v>
      </c>
      <c r="E1267" s="119">
        <v>0</v>
      </c>
      <c r="F1267" s="119">
        <v>2</v>
      </c>
      <c r="G1267" s="119">
        <v>0</v>
      </c>
      <c r="H1267" s="119">
        <v>0</v>
      </c>
      <c r="I1267" s="119">
        <v>0</v>
      </c>
      <c r="J1267" s="119">
        <v>0</v>
      </c>
      <c r="K1267" s="119">
        <v>0</v>
      </c>
      <c r="L1267" s="119">
        <v>0</v>
      </c>
      <c r="M1267" s="119">
        <v>0</v>
      </c>
      <c r="N1267" s="119">
        <v>0</v>
      </c>
      <c r="O1267" s="119">
        <v>16.670000000000002</v>
      </c>
      <c r="P1267" s="119">
        <v>66.67</v>
      </c>
      <c r="Q1267" s="119">
        <v>0</v>
      </c>
      <c r="R1267" s="119">
        <v>16.670000000000002</v>
      </c>
      <c r="S1267" s="119">
        <v>0</v>
      </c>
      <c r="T1267" s="119">
        <v>0</v>
      </c>
      <c r="U1267" s="119">
        <v>0</v>
      </c>
      <c r="V1267" s="119">
        <v>0</v>
      </c>
      <c r="W1267" s="119">
        <v>0</v>
      </c>
      <c r="X1267" s="119">
        <v>0</v>
      </c>
      <c r="Y1267" s="119">
        <v>0</v>
      </c>
      <c r="Z1267" s="119">
        <v>0</v>
      </c>
      <c r="AA1267" s="119" t="s">
        <v>634</v>
      </c>
      <c r="AB1267" s="119" t="s">
        <v>536</v>
      </c>
      <c r="AC1267" s="119" t="s">
        <v>56</v>
      </c>
      <c r="AD1267" s="119" t="s">
        <v>534</v>
      </c>
      <c r="AE1267" s="119" t="s">
        <v>56</v>
      </c>
      <c r="AF1267" s="119" t="s">
        <v>56</v>
      </c>
      <c r="AG1267" s="119" t="s">
        <v>56</v>
      </c>
      <c r="AH1267" s="119" t="s">
        <v>56</v>
      </c>
      <c r="AI1267" s="119" t="s">
        <v>56</v>
      </c>
      <c r="AJ1267" s="119" t="s">
        <v>56</v>
      </c>
      <c r="AK1267" s="119" t="s">
        <v>56</v>
      </c>
      <c r="AL1267" s="119" t="s">
        <v>56</v>
      </c>
      <c r="AM1267" s="119">
        <v>0</v>
      </c>
      <c r="AN1267" s="119">
        <v>2</v>
      </c>
      <c r="AO1267" s="119">
        <v>6</v>
      </c>
      <c r="AP1267" s="119">
        <v>4</v>
      </c>
      <c r="AQ1267" s="119">
        <v>0</v>
      </c>
      <c r="AR1267" s="119">
        <v>0</v>
      </c>
      <c r="AS1267" s="119">
        <v>0</v>
      </c>
      <c r="AT1267" s="119">
        <v>0</v>
      </c>
      <c r="AU1267" s="119">
        <v>0</v>
      </c>
      <c r="AV1267" s="119">
        <v>0</v>
      </c>
      <c r="AW1267" s="119">
        <v>0</v>
      </c>
      <c r="AX1267" s="119">
        <v>0</v>
      </c>
      <c r="AY1267" s="119">
        <v>0</v>
      </c>
      <c r="AZ1267" s="119">
        <v>0</v>
      </c>
      <c r="BA1267" s="119">
        <v>0</v>
      </c>
      <c r="BB1267" s="119">
        <v>0</v>
      </c>
      <c r="BC1267" s="119">
        <v>0</v>
      </c>
      <c r="BD1267" s="119">
        <v>0</v>
      </c>
      <c r="BE1267" s="119">
        <v>0</v>
      </c>
      <c r="BF1267" s="119">
        <v>0</v>
      </c>
      <c r="BG1267" s="119">
        <v>0</v>
      </c>
      <c r="BH1267" s="119">
        <v>13.9</v>
      </c>
      <c r="BI1267" s="119">
        <v>12.6</v>
      </c>
      <c r="BJ1267" s="119">
        <v>19.399999999999999</v>
      </c>
      <c r="BK1267" s="119">
        <v>19.8</v>
      </c>
      <c r="BL1267" s="119">
        <v>0</v>
      </c>
      <c r="BM1267" s="119" t="s">
        <v>545</v>
      </c>
    </row>
    <row r="1268" spans="1:65" s="119" customFormat="1" ht="11.4" x14ac:dyDescent="0.2">
      <c r="A1268" s="119" t="s">
        <v>116</v>
      </c>
      <c r="B1268" s="119">
        <v>4</v>
      </c>
      <c r="C1268" s="119">
        <v>0</v>
      </c>
      <c r="D1268" s="119">
        <v>4</v>
      </c>
      <c r="E1268" s="119">
        <v>0</v>
      </c>
      <c r="F1268" s="119">
        <v>0</v>
      </c>
      <c r="G1268" s="119">
        <v>0</v>
      </c>
      <c r="H1268" s="119">
        <v>0</v>
      </c>
      <c r="I1268" s="119">
        <v>0</v>
      </c>
      <c r="J1268" s="119">
        <v>0</v>
      </c>
      <c r="K1268" s="119">
        <v>0</v>
      </c>
      <c r="L1268" s="119">
        <v>0</v>
      </c>
      <c r="M1268" s="119">
        <v>0</v>
      </c>
      <c r="N1268" s="119">
        <v>0</v>
      </c>
      <c r="O1268" s="119">
        <v>0</v>
      </c>
      <c r="P1268" s="119">
        <v>100</v>
      </c>
      <c r="Q1268" s="119">
        <v>0</v>
      </c>
      <c r="R1268" s="119">
        <v>0</v>
      </c>
      <c r="S1268" s="119">
        <v>0</v>
      </c>
      <c r="T1268" s="119">
        <v>0</v>
      </c>
      <c r="U1268" s="119">
        <v>0</v>
      </c>
      <c r="V1268" s="119">
        <v>0</v>
      </c>
      <c r="W1268" s="119">
        <v>0</v>
      </c>
      <c r="X1268" s="119">
        <v>0</v>
      </c>
      <c r="Y1268" s="119">
        <v>0</v>
      </c>
      <c r="Z1268" s="119">
        <v>0</v>
      </c>
      <c r="AA1268" s="119" t="s">
        <v>56</v>
      </c>
      <c r="AB1268" s="119" t="s">
        <v>132</v>
      </c>
      <c r="AC1268" s="119" t="s">
        <v>56</v>
      </c>
      <c r="AD1268" s="119" t="s">
        <v>56</v>
      </c>
      <c r="AE1268" s="119" t="s">
        <v>56</v>
      </c>
      <c r="AF1268" s="119" t="s">
        <v>56</v>
      </c>
      <c r="AG1268" s="119" t="s">
        <v>56</v>
      </c>
      <c r="AH1268" s="119" t="s">
        <v>56</v>
      </c>
      <c r="AI1268" s="119" t="s">
        <v>56</v>
      </c>
      <c r="AJ1268" s="119" t="s">
        <v>56</v>
      </c>
      <c r="AK1268" s="119" t="s">
        <v>56</v>
      </c>
      <c r="AL1268" s="119" t="s">
        <v>56</v>
      </c>
      <c r="AM1268" s="119">
        <v>0</v>
      </c>
      <c r="AN1268" s="119">
        <v>0</v>
      </c>
      <c r="AO1268" s="119">
        <v>1</v>
      </c>
      <c r="AP1268" s="119">
        <v>1</v>
      </c>
      <c r="AQ1268" s="119">
        <v>0</v>
      </c>
      <c r="AR1268" s="119">
        <v>2</v>
      </c>
      <c r="AS1268" s="119">
        <v>0</v>
      </c>
      <c r="AT1268" s="119">
        <v>0</v>
      </c>
      <c r="AU1268" s="119">
        <v>0</v>
      </c>
      <c r="AV1268" s="119">
        <v>0</v>
      </c>
      <c r="AW1268" s="119">
        <v>0</v>
      </c>
      <c r="AX1268" s="119">
        <v>0</v>
      </c>
      <c r="AY1268" s="119">
        <v>0</v>
      </c>
      <c r="AZ1268" s="119">
        <v>0</v>
      </c>
      <c r="BA1268" s="119">
        <v>0</v>
      </c>
      <c r="BB1268" s="119">
        <v>0</v>
      </c>
      <c r="BC1268" s="119">
        <v>0</v>
      </c>
      <c r="BD1268" s="119">
        <v>0</v>
      </c>
      <c r="BE1268" s="119">
        <v>0</v>
      </c>
      <c r="BF1268" s="119">
        <v>0</v>
      </c>
      <c r="BG1268" s="119">
        <v>0</v>
      </c>
      <c r="BH1268" s="119">
        <v>20.100000000000001</v>
      </c>
      <c r="BI1268" s="119" t="s">
        <v>55</v>
      </c>
      <c r="BJ1268" s="119" t="s">
        <v>55</v>
      </c>
      <c r="BK1268" s="119" t="s">
        <v>55</v>
      </c>
      <c r="BL1268" s="119">
        <v>0</v>
      </c>
      <c r="BM1268" s="119" t="s">
        <v>544</v>
      </c>
    </row>
    <row r="1269" spans="1:65" s="119" customFormat="1" ht="11.4" x14ac:dyDescent="0.2">
      <c r="A1269" s="119" t="s">
        <v>116</v>
      </c>
      <c r="B1269" s="119">
        <v>9</v>
      </c>
      <c r="C1269" s="119">
        <v>2</v>
      </c>
      <c r="D1269" s="119">
        <v>7</v>
      </c>
      <c r="E1269" s="119">
        <v>0</v>
      </c>
      <c r="F1269" s="119">
        <v>0</v>
      </c>
      <c r="G1269" s="119">
        <v>0</v>
      </c>
      <c r="H1269" s="119">
        <v>0</v>
      </c>
      <c r="I1269" s="119">
        <v>0</v>
      </c>
      <c r="J1269" s="119">
        <v>0</v>
      </c>
      <c r="K1269" s="119">
        <v>0</v>
      </c>
      <c r="L1269" s="119">
        <v>0</v>
      </c>
      <c r="M1269" s="119">
        <v>0</v>
      </c>
      <c r="N1269" s="119">
        <v>0</v>
      </c>
      <c r="O1269" s="119">
        <v>22.22</v>
      </c>
      <c r="P1269" s="119">
        <v>77.78</v>
      </c>
      <c r="Q1269" s="119">
        <v>0</v>
      </c>
      <c r="R1269" s="119">
        <v>0</v>
      </c>
      <c r="S1269" s="119">
        <v>0</v>
      </c>
      <c r="T1269" s="119">
        <v>0</v>
      </c>
      <c r="U1269" s="119">
        <v>0</v>
      </c>
      <c r="V1269" s="119">
        <v>0</v>
      </c>
      <c r="W1269" s="119">
        <v>0</v>
      </c>
      <c r="X1269" s="119">
        <v>0</v>
      </c>
      <c r="Y1269" s="119">
        <v>0</v>
      </c>
      <c r="Z1269" s="119">
        <v>0</v>
      </c>
      <c r="AA1269" s="119" t="s">
        <v>599</v>
      </c>
      <c r="AB1269" s="119" t="s">
        <v>175</v>
      </c>
      <c r="AC1269" s="119" t="s">
        <v>56</v>
      </c>
      <c r="AD1269" s="119" t="s">
        <v>56</v>
      </c>
      <c r="AE1269" s="119" t="s">
        <v>56</v>
      </c>
      <c r="AF1269" s="119" t="s">
        <v>56</v>
      </c>
      <c r="AG1269" s="119" t="s">
        <v>56</v>
      </c>
      <c r="AH1269" s="119" t="s">
        <v>56</v>
      </c>
      <c r="AI1269" s="119" t="s">
        <v>56</v>
      </c>
      <c r="AJ1269" s="119" t="s">
        <v>56</v>
      </c>
      <c r="AK1269" s="119" t="s">
        <v>56</v>
      </c>
      <c r="AL1269" s="119" t="s">
        <v>56</v>
      </c>
      <c r="AM1269" s="119">
        <v>0</v>
      </c>
      <c r="AN1269" s="119">
        <v>1</v>
      </c>
      <c r="AO1269" s="119">
        <v>4</v>
      </c>
      <c r="AP1269" s="119">
        <v>2</v>
      </c>
      <c r="AQ1269" s="119">
        <v>2</v>
      </c>
      <c r="AR1269" s="119">
        <v>0</v>
      </c>
      <c r="AS1269" s="119">
        <v>0</v>
      </c>
      <c r="AT1269" s="119">
        <v>0</v>
      </c>
      <c r="AU1269" s="119">
        <v>0</v>
      </c>
      <c r="AV1269" s="119">
        <v>0</v>
      </c>
      <c r="AW1269" s="119">
        <v>0</v>
      </c>
      <c r="AX1269" s="119">
        <v>0</v>
      </c>
      <c r="AY1269" s="119">
        <v>0</v>
      </c>
      <c r="AZ1269" s="119">
        <v>0</v>
      </c>
      <c r="BA1269" s="119">
        <v>0</v>
      </c>
      <c r="BB1269" s="119">
        <v>0</v>
      </c>
      <c r="BC1269" s="119">
        <v>0</v>
      </c>
      <c r="BD1269" s="119">
        <v>0</v>
      </c>
      <c r="BE1269" s="119">
        <v>0</v>
      </c>
      <c r="BF1269" s="119">
        <v>0</v>
      </c>
      <c r="BG1269" s="119">
        <v>0</v>
      </c>
      <c r="BH1269" s="119">
        <v>15.7</v>
      </c>
      <c r="BI1269" s="119" t="s">
        <v>55</v>
      </c>
      <c r="BJ1269" s="119" t="s">
        <v>55</v>
      </c>
      <c r="BK1269" s="119" t="s">
        <v>55</v>
      </c>
      <c r="BL1269" s="119">
        <v>0</v>
      </c>
      <c r="BM1269" s="119" t="s">
        <v>545</v>
      </c>
    </row>
    <row r="1270" spans="1:65" s="119" customFormat="1" ht="11.4" x14ac:dyDescent="0.2">
      <c r="A1270" s="119" t="s">
        <v>117</v>
      </c>
      <c r="B1270" s="119">
        <v>12</v>
      </c>
      <c r="C1270" s="119">
        <v>1</v>
      </c>
      <c r="D1270" s="119">
        <v>8</v>
      </c>
      <c r="E1270" s="119">
        <v>0</v>
      </c>
      <c r="F1270" s="119">
        <v>3</v>
      </c>
      <c r="G1270" s="119">
        <v>0</v>
      </c>
      <c r="H1270" s="119">
        <v>0</v>
      </c>
      <c r="I1270" s="119">
        <v>0</v>
      </c>
      <c r="J1270" s="119">
        <v>0</v>
      </c>
      <c r="K1270" s="119">
        <v>0</v>
      </c>
      <c r="L1270" s="119">
        <v>0</v>
      </c>
      <c r="M1270" s="119">
        <v>0</v>
      </c>
      <c r="N1270" s="119">
        <v>0</v>
      </c>
      <c r="O1270" s="119">
        <v>8.3330000000000002</v>
      </c>
      <c r="P1270" s="119">
        <v>66.67</v>
      </c>
      <c r="Q1270" s="119">
        <v>0</v>
      </c>
      <c r="R1270" s="119">
        <v>25</v>
      </c>
      <c r="S1270" s="119">
        <v>0</v>
      </c>
      <c r="T1270" s="119">
        <v>0</v>
      </c>
      <c r="U1270" s="119">
        <v>0</v>
      </c>
      <c r="V1270" s="119">
        <v>0</v>
      </c>
      <c r="W1270" s="119">
        <v>0</v>
      </c>
      <c r="X1270" s="119">
        <v>0</v>
      </c>
      <c r="Y1270" s="119">
        <v>0</v>
      </c>
      <c r="Z1270" s="119">
        <v>0</v>
      </c>
      <c r="AA1270" s="119" t="s">
        <v>179</v>
      </c>
      <c r="AB1270" s="119" t="s">
        <v>525</v>
      </c>
      <c r="AC1270" s="119" t="s">
        <v>56</v>
      </c>
      <c r="AD1270" s="119" t="s">
        <v>507</v>
      </c>
      <c r="AE1270" s="119" t="s">
        <v>56</v>
      </c>
      <c r="AF1270" s="119" t="s">
        <v>56</v>
      </c>
      <c r="AG1270" s="119" t="s">
        <v>56</v>
      </c>
      <c r="AH1270" s="119" t="s">
        <v>56</v>
      </c>
      <c r="AI1270" s="119" t="s">
        <v>56</v>
      </c>
      <c r="AJ1270" s="119" t="s">
        <v>56</v>
      </c>
      <c r="AK1270" s="119" t="s">
        <v>56</v>
      </c>
      <c r="AL1270" s="119" t="s">
        <v>56</v>
      </c>
      <c r="AM1270" s="119">
        <v>0</v>
      </c>
      <c r="AN1270" s="119">
        <v>1</v>
      </c>
      <c r="AO1270" s="119">
        <v>4</v>
      </c>
      <c r="AP1270" s="119">
        <v>3</v>
      </c>
      <c r="AQ1270" s="119">
        <v>4</v>
      </c>
      <c r="AR1270" s="119">
        <v>0</v>
      </c>
      <c r="AS1270" s="119">
        <v>0</v>
      </c>
      <c r="AT1270" s="119">
        <v>0</v>
      </c>
      <c r="AU1270" s="119">
        <v>0</v>
      </c>
      <c r="AV1270" s="119">
        <v>0</v>
      </c>
      <c r="AW1270" s="119">
        <v>0</v>
      </c>
      <c r="AX1270" s="119">
        <v>0</v>
      </c>
      <c r="AY1270" s="119">
        <v>0</v>
      </c>
      <c r="AZ1270" s="119">
        <v>0</v>
      </c>
      <c r="BA1270" s="119">
        <v>0</v>
      </c>
      <c r="BB1270" s="119">
        <v>0</v>
      </c>
      <c r="BC1270" s="119">
        <v>0</v>
      </c>
      <c r="BD1270" s="119">
        <v>0</v>
      </c>
      <c r="BE1270" s="119">
        <v>0</v>
      </c>
      <c r="BF1270" s="119">
        <v>0</v>
      </c>
      <c r="BG1270" s="119">
        <v>0</v>
      </c>
      <c r="BH1270" s="119">
        <v>16.5</v>
      </c>
      <c r="BI1270" s="119">
        <v>16.399999999999999</v>
      </c>
      <c r="BJ1270" s="119">
        <v>21.9</v>
      </c>
      <c r="BK1270" s="119">
        <v>22.7</v>
      </c>
      <c r="BL1270" s="119">
        <v>0</v>
      </c>
      <c r="BM1270" s="119" t="s">
        <v>544</v>
      </c>
    </row>
    <row r="1271" spans="1:65" s="119" customFormat="1" ht="11.4" x14ac:dyDescent="0.2">
      <c r="A1271" s="119" t="s">
        <v>117</v>
      </c>
      <c r="B1271" s="119">
        <v>12</v>
      </c>
      <c r="C1271" s="119">
        <v>0</v>
      </c>
      <c r="D1271" s="119">
        <v>10</v>
      </c>
      <c r="E1271" s="119">
        <v>0</v>
      </c>
      <c r="F1271" s="119">
        <v>2</v>
      </c>
      <c r="G1271" s="119">
        <v>0</v>
      </c>
      <c r="H1271" s="119">
        <v>0</v>
      </c>
      <c r="I1271" s="119">
        <v>0</v>
      </c>
      <c r="J1271" s="119">
        <v>0</v>
      </c>
      <c r="K1271" s="119">
        <v>0</v>
      </c>
      <c r="L1271" s="119">
        <v>0</v>
      </c>
      <c r="M1271" s="119">
        <v>0</v>
      </c>
      <c r="N1271" s="119">
        <v>0</v>
      </c>
      <c r="O1271" s="119">
        <v>0</v>
      </c>
      <c r="P1271" s="119">
        <v>83.33</v>
      </c>
      <c r="Q1271" s="119">
        <v>0</v>
      </c>
      <c r="R1271" s="119">
        <v>16.670000000000002</v>
      </c>
      <c r="S1271" s="119">
        <v>0</v>
      </c>
      <c r="T1271" s="119">
        <v>0</v>
      </c>
      <c r="U1271" s="119">
        <v>0</v>
      </c>
      <c r="V1271" s="119">
        <v>0</v>
      </c>
      <c r="W1271" s="119">
        <v>0</v>
      </c>
      <c r="X1271" s="119">
        <v>0</v>
      </c>
      <c r="Y1271" s="119">
        <v>0</v>
      </c>
      <c r="Z1271" s="119">
        <v>0</v>
      </c>
      <c r="AA1271" s="119" t="s">
        <v>56</v>
      </c>
      <c r="AB1271" s="119" t="s">
        <v>527</v>
      </c>
      <c r="AC1271" s="119" t="s">
        <v>56</v>
      </c>
      <c r="AD1271" s="119" t="s">
        <v>462</v>
      </c>
      <c r="AE1271" s="119" t="s">
        <v>56</v>
      </c>
      <c r="AF1271" s="119" t="s">
        <v>56</v>
      </c>
      <c r="AG1271" s="119" t="s">
        <v>56</v>
      </c>
      <c r="AH1271" s="119" t="s">
        <v>56</v>
      </c>
      <c r="AI1271" s="119" t="s">
        <v>56</v>
      </c>
      <c r="AJ1271" s="119" t="s">
        <v>56</v>
      </c>
      <c r="AK1271" s="119" t="s">
        <v>56</v>
      </c>
      <c r="AL1271" s="119" t="s">
        <v>56</v>
      </c>
      <c r="AM1271" s="119">
        <v>0</v>
      </c>
      <c r="AN1271" s="119">
        <v>1</v>
      </c>
      <c r="AO1271" s="119">
        <v>6</v>
      </c>
      <c r="AP1271" s="119">
        <v>1</v>
      </c>
      <c r="AQ1271" s="119">
        <v>4</v>
      </c>
      <c r="AR1271" s="119">
        <v>0</v>
      </c>
      <c r="AS1271" s="119">
        <v>0</v>
      </c>
      <c r="AT1271" s="119">
        <v>0</v>
      </c>
      <c r="AU1271" s="119">
        <v>0</v>
      </c>
      <c r="AV1271" s="119">
        <v>0</v>
      </c>
      <c r="AW1271" s="119">
        <v>0</v>
      </c>
      <c r="AX1271" s="119">
        <v>0</v>
      </c>
      <c r="AY1271" s="119">
        <v>0</v>
      </c>
      <c r="AZ1271" s="119">
        <v>0</v>
      </c>
      <c r="BA1271" s="119">
        <v>0</v>
      </c>
      <c r="BB1271" s="119">
        <v>0</v>
      </c>
      <c r="BC1271" s="119">
        <v>0</v>
      </c>
      <c r="BD1271" s="119">
        <v>0</v>
      </c>
      <c r="BE1271" s="119">
        <v>0</v>
      </c>
      <c r="BF1271" s="119">
        <v>0</v>
      </c>
      <c r="BG1271" s="119">
        <v>0</v>
      </c>
      <c r="BH1271" s="119">
        <v>15.6</v>
      </c>
      <c r="BI1271" s="119">
        <v>13</v>
      </c>
      <c r="BJ1271" s="119">
        <v>23.2</v>
      </c>
      <c r="BK1271" s="119">
        <v>23.5</v>
      </c>
      <c r="BL1271" s="119">
        <v>0</v>
      </c>
      <c r="BM1271" s="119" t="s">
        <v>545</v>
      </c>
    </row>
    <row r="1272" spans="1:65" s="119" customFormat="1" ht="11.4" x14ac:dyDescent="0.2">
      <c r="A1272" s="119" t="s">
        <v>118</v>
      </c>
      <c r="B1272" s="119">
        <v>13</v>
      </c>
      <c r="C1272" s="119">
        <v>2</v>
      </c>
      <c r="D1272" s="119">
        <v>10</v>
      </c>
      <c r="E1272" s="119">
        <v>0</v>
      </c>
      <c r="F1272" s="119">
        <v>1</v>
      </c>
      <c r="G1272" s="119">
        <v>0</v>
      </c>
      <c r="H1272" s="119">
        <v>0</v>
      </c>
      <c r="I1272" s="119">
        <v>0</v>
      </c>
      <c r="J1272" s="119">
        <v>0</v>
      </c>
      <c r="K1272" s="119">
        <v>0</v>
      </c>
      <c r="L1272" s="119">
        <v>0</v>
      </c>
      <c r="M1272" s="119">
        <v>0</v>
      </c>
      <c r="N1272" s="119">
        <v>0</v>
      </c>
      <c r="O1272" s="119">
        <v>15.38</v>
      </c>
      <c r="P1272" s="119">
        <v>76.92</v>
      </c>
      <c r="Q1272" s="119">
        <v>0</v>
      </c>
      <c r="R1272" s="119">
        <v>7.6920000000000002</v>
      </c>
      <c r="S1272" s="119">
        <v>0</v>
      </c>
      <c r="T1272" s="119">
        <v>0</v>
      </c>
      <c r="U1272" s="119">
        <v>0</v>
      </c>
      <c r="V1272" s="119">
        <v>0</v>
      </c>
      <c r="W1272" s="119">
        <v>0</v>
      </c>
      <c r="X1272" s="119">
        <v>0</v>
      </c>
      <c r="Y1272" s="119">
        <v>0</v>
      </c>
      <c r="Z1272" s="119">
        <v>0</v>
      </c>
      <c r="AA1272" s="119" t="s">
        <v>500</v>
      </c>
      <c r="AB1272" s="119" t="s">
        <v>516</v>
      </c>
      <c r="AC1272" s="119" t="s">
        <v>56</v>
      </c>
      <c r="AD1272" s="119" t="s">
        <v>517</v>
      </c>
      <c r="AE1272" s="119" t="s">
        <v>56</v>
      </c>
      <c r="AF1272" s="119" t="s">
        <v>56</v>
      </c>
      <c r="AG1272" s="119" t="s">
        <v>56</v>
      </c>
      <c r="AH1272" s="119" t="s">
        <v>56</v>
      </c>
      <c r="AI1272" s="119" t="s">
        <v>56</v>
      </c>
      <c r="AJ1272" s="119" t="s">
        <v>56</v>
      </c>
      <c r="AK1272" s="119" t="s">
        <v>56</v>
      </c>
      <c r="AL1272" s="119" t="s">
        <v>56</v>
      </c>
      <c r="AM1272" s="119">
        <v>0</v>
      </c>
      <c r="AN1272" s="119">
        <v>0</v>
      </c>
      <c r="AO1272" s="119">
        <v>7</v>
      </c>
      <c r="AP1272" s="119">
        <v>4</v>
      </c>
      <c r="AQ1272" s="119">
        <v>2</v>
      </c>
      <c r="AR1272" s="119">
        <v>0</v>
      </c>
      <c r="AS1272" s="119">
        <v>0</v>
      </c>
      <c r="AT1272" s="119">
        <v>0</v>
      </c>
      <c r="AU1272" s="119">
        <v>0</v>
      </c>
      <c r="AV1272" s="119">
        <v>0</v>
      </c>
      <c r="AW1272" s="119">
        <v>0</v>
      </c>
      <c r="AX1272" s="119">
        <v>0</v>
      </c>
      <c r="AY1272" s="119">
        <v>0</v>
      </c>
      <c r="AZ1272" s="119">
        <v>0</v>
      </c>
      <c r="BA1272" s="119">
        <v>0</v>
      </c>
      <c r="BB1272" s="119">
        <v>0</v>
      </c>
      <c r="BC1272" s="119">
        <v>0</v>
      </c>
      <c r="BD1272" s="119">
        <v>0</v>
      </c>
      <c r="BE1272" s="119">
        <v>0</v>
      </c>
      <c r="BF1272" s="119">
        <v>0</v>
      </c>
      <c r="BG1272" s="119">
        <v>0</v>
      </c>
      <c r="BH1272" s="119">
        <v>15.9</v>
      </c>
      <c r="BI1272" s="119">
        <v>14.7</v>
      </c>
      <c r="BJ1272" s="119">
        <v>20.100000000000001</v>
      </c>
      <c r="BK1272" s="119">
        <v>24</v>
      </c>
      <c r="BL1272" s="119">
        <v>0</v>
      </c>
      <c r="BM1272" s="119" t="s">
        <v>544</v>
      </c>
    </row>
    <row r="1273" spans="1:65" s="119" customFormat="1" ht="11.4" x14ac:dyDescent="0.2">
      <c r="A1273" s="119" t="s">
        <v>118</v>
      </c>
      <c r="B1273" s="119">
        <v>11</v>
      </c>
      <c r="C1273" s="119">
        <v>1</v>
      </c>
      <c r="D1273" s="119">
        <v>10</v>
      </c>
      <c r="E1273" s="119">
        <v>0</v>
      </c>
      <c r="F1273" s="119">
        <v>0</v>
      </c>
      <c r="G1273" s="119">
        <v>0</v>
      </c>
      <c r="H1273" s="119">
        <v>0</v>
      </c>
      <c r="I1273" s="119">
        <v>0</v>
      </c>
      <c r="J1273" s="119">
        <v>0</v>
      </c>
      <c r="K1273" s="119">
        <v>0</v>
      </c>
      <c r="L1273" s="119">
        <v>0</v>
      </c>
      <c r="M1273" s="119">
        <v>0</v>
      </c>
      <c r="N1273" s="119">
        <v>0</v>
      </c>
      <c r="O1273" s="119">
        <v>9.0909999999999993</v>
      </c>
      <c r="P1273" s="119">
        <v>90.91</v>
      </c>
      <c r="Q1273" s="119">
        <v>0</v>
      </c>
      <c r="R1273" s="119">
        <v>0</v>
      </c>
      <c r="S1273" s="119">
        <v>0</v>
      </c>
      <c r="T1273" s="119">
        <v>0</v>
      </c>
      <c r="U1273" s="119">
        <v>0</v>
      </c>
      <c r="V1273" s="119">
        <v>0</v>
      </c>
      <c r="W1273" s="119">
        <v>0</v>
      </c>
      <c r="X1273" s="119">
        <v>0</v>
      </c>
      <c r="Y1273" s="119">
        <v>0</v>
      </c>
      <c r="Z1273" s="119">
        <v>0</v>
      </c>
      <c r="AA1273" s="119" t="s">
        <v>553</v>
      </c>
      <c r="AB1273" s="119" t="s">
        <v>502</v>
      </c>
      <c r="AC1273" s="119" t="s">
        <v>56</v>
      </c>
      <c r="AD1273" s="119" t="s">
        <v>56</v>
      </c>
      <c r="AE1273" s="119" t="s">
        <v>56</v>
      </c>
      <c r="AF1273" s="119" t="s">
        <v>56</v>
      </c>
      <c r="AG1273" s="119" t="s">
        <v>56</v>
      </c>
      <c r="AH1273" s="119" t="s">
        <v>56</v>
      </c>
      <c r="AI1273" s="119" t="s">
        <v>56</v>
      </c>
      <c r="AJ1273" s="119" t="s">
        <v>56</v>
      </c>
      <c r="AK1273" s="119" t="s">
        <v>56</v>
      </c>
      <c r="AL1273" s="119" t="s">
        <v>56</v>
      </c>
      <c r="AM1273" s="119">
        <v>0</v>
      </c>
      <c r="AN1273" s="119">
        <v>3</v>
      </c>
      <c r="AO1273" s="119">
        <v>3</v>
      </c>
      <c r="AP1273" s="119">
        <v>4</v>
      </c>
      <c r="AQ1273" s="119">
        <v>1</v>
      </c>
      <c r="AR1273" s="119">
        <v>0</v>
      </c>
      <c r="AS1273" s="119">
        <v>0</v>
      </c>
      <c r="AT1273" s="119">
        <v>0</v>
      </c>
      <c r="AU1273" s="119">
        <v>0</v>
      </c>
      <c r="AV1273" s="119">
        <v>0</v>
      </c>
      <c r="AW1273" s="119">
        <v>0</v>
      </c>
      <c r="AX1273" s="119">
        <v>0</v>
      </c>
      <c r="AY1273" s="119">
        <v>0</v>
      </c>
      <c r="AZ1273" s="119">
        <v>0</v>
      </c>
      <c r="BA1273" s="119">
        <v>0</v>
      </c>
      <c r="BB1273" s="119">
        <v>0</v>
      </c>
      <c r="BC1273" s="119">
        <v>0</v>
      </c>
      <c r="BD1273" s="119">
        <v>0</v>
      </c>
      <c r="BE1273" s="119">
        <v>0</v>
      </c>
      <c r="BF1273" s="119">
        <v>0</v>
      </c>
      <c r="BG1273" s="119">
        <v>0</v>
      </c>
      <c r="BH1273" s="119">
        <v>14.2</v>
      </c>
      <c r="BI1273" s="119">
        <v>11.6</v>
      </c>
      <c r="BJ1273" s="119">
        <v>20.5</v>
      </c>
      <c r="BK1273" s="119">
        <v>24.8</v>
      </c>
      <c r="BL1273" s="119">
        <v>0</v>
      </c>
      <c r="BM1273" s="119" t="s">
        <v>545</v>
      </c>
    </row>
    <row r="1274" spans="1:65" s="119" customFormat="1" ht="11.4" x14ac:dyDescent="0.2">
      <c r="A1274" s="119" t="s">
        <v>120</v>
      </c>
      <c r="B1274" s="119">
        <v>8</v>
      </c>
      <c r="C1274" s="119">
        <v>2</v>
      </c>
      <c r="D1274" s="119">
        <v>5</v>
      </c>
      <c r="E1274" s="119">
        <v>0</v>
      </c>
      <c r="F1274" s="119">
        <v>1</v>
      </c>
      <c r="G1274" s="119">
        <v>0</v>
      </c>
      <c r="H1274" s="119">
        <v>0</v>
      </c>
      <c r="I1274" s="119">
        <v>0</v>
      </c>
      <c r="J1274" s="119">
        <v>0</v>
      </c>
      <c r="K1274" s="119">
        <v>0</v>
      </c>
      <c r="L1274" s="119">
        <v>0</v>
      </c>
      <c r="M1274" s="119">
        <v>0</v>
      </c>
      <c r="N1274" s="119">
        <v>0</v>
      </c>
      <c r="O1274" s="119">
        <v>25</v>
      </c>
      <c r="P1274" s="119">
        <v>62.5</v>
      </c>
      <c r="Q1274" s="119">
        <v>0</v>
      </c>
      <c r="R1274" s="119">
        <v>12.5</v>
      </c>
      <c r="S1274" s="119">
        <v>0</v>
      </c>
      <c r="T1274" s="119">
        <v>0</v>
      </c>
      <c r="U1274" s="119">
        <v>0</v>
      </c>
      <c r="V1274" s="119">
        <v>0</v>
      </c>
      <c r="W1274" s="119">
        <v>0</v>
      </c>
      <c r="X1274" s="119">
        <v>0</v>
      </c>
      <c r="Y1274" s="119">
        <v>0</v>
      </c>
      <c r="Z1274" s="119">
        <v>0</v>
      </c>
      <c r="AA1274" s="119" t="s">
        <v>180</v>
      </c>
      <c r="AB1274" s="119" t="s">
        <v>581</v>
      </c>
      <c r="AC1274" s="119" t="s">
        <v>56</v>
      </c>
      <c r="AD1274" s="119" t="s">
        <v>167</v>
      </c>
      <c r="AE1274" s="119" t="s">
        <v>56</v>
      </c>
      <c r="AF1274" s="119" t="s">
        <v>56</v>
      </c>
      <c r="AG1274" s="119" t="s">
        <v>56</v>
      </c>
      <c r="AH1274" s="119" t="s">
        <v>56</v>
      </c>
      <c r="AI1274" s="119" t="s">
        <v>56</v>
      </c>
      <c r="AJ1274" s="119" t="s">
        <v>56</v>
      </c>
      <c r="AK1274" s="119" t="s">
        <v>56</v>
      </c>
      <c r="AL1274" s="119" t="s">
        <v>56</v>
      </c>
      <c r="AM1274" s="119">
        <v>0</v>
      </c>
      <c r="AN1274" s="119">
        <v>1</v>
      </c>
      <c r="AO1274" s="119">
        <v>2</v>
      </c>
      <c r="AP1274" s="119">
        <v>4</v>
      </c>
      <c r="AQ1274" s="119">
        <v>0</v>
      </c>
      <c r="AR1274" s="119">
        <v>1</v>
      </c>
      <c r="AS1274" s="119">
        <v>0</v>
      </c>
      <c r="AT1274" s="119">
        <v>0</v>
      </c>
      <c r="AU1274" s="119">
        <v>0</v>
      </c>
      <c r="AV1274" s="119">
        <v>0</v>
      </c>
      <c r="AW1274" s="119">
        <v>0</v>
      </c>
      <c r="AX1274" s="119">
        <v>0</v>
      </c>
      <c r="AY1274" s="119">
        <v>0</v>
      </c>
      <c r="AZ1274" s="119">
        <v>0</v>
      </c>
      <c r="BA1274" s="119">
        <v>0</v>
      </c>
      <c r="BB1274" s="119">
        <v>0</v>
      </c>
      <c r="BC1274" s="119">
        <v>0</v>
      </c>
      <c r="BD1274" s="119">
        <v>0</v>
      </c>
      <c r="BE1274" s="119">
        <v>0</v>
      </c>
      <c r="BF1274" s="119">
        <v>0</v>
      </c>
      <c r="BG1274" s="119">
        <v>0</v>
      </c>
      <c r="BH1274" s="119">
        <v>16.399999999999999</v>
      </c>
      <c r="BI1274" s="119" t="s">
        <v>55</v>
      </c>
      <c r="BJ1274" s="119" t="s">
        <v>55</v>
      </c>
      <c r="BK1274" s="119" t="s">
        <v>55</v>
      </c>
      <c r="BL1274" s="119">
        <v>0</v>
      </c>
      <c r="BM1274" s="119" t="s">
        <v>544</v>
      </c>
    </row>
    <row r="1275" spans="1:65" s="119" customFormat="1" ht="11.4" x14ac:dyDescent="0.2">
      <c r="A1275" s="119" t="s">
        <v>120</v>
      </c>
      <c r="B1275" s="119">
        <v>7</v>
      </c>
      <c r="C1275" s="119">
        <v>0</v>
      </c>
      <c r="D1275" s="119">
        <v>5</v>
      </c>
      <c r="E1275" s="119">
        <v>0</v>
      </c>
      <c r="F1275" s="119">
        <v>2</v>
      </c>
      <c r="G1275" s="119">
        <v>0</v>
      </c>
      <c r="H1275" s="119">
        <v>0</v>
      </c>
      <c r="I1275" s="119">
        <v>0</v>
      </c>
      <c r="J1275" s="119">
        <v>0</v>
      </c>
      <c r="K1275" s="119">
        <v>0</v>
      </c>
      <c r="L1275" s="119">
        <v>0</v>
      </c>
      <c r="M1275" s="119">
        <v>0</v>
      </c>
      <c r="N1275" s="119">
        <v>0</v>
      </c>
      <c r="O1275" s="119">
        <v>0</v>
      </c>
      <c r="P1275" s="119">
        <v>71.430000000000007</v>
      </c>
      <c r="Q1275" s="119">
        <v>0</v>
      </c>
      <c r="R1275" s="119">
        <v>28.57</v>
      </c>
      <c r="S1275" s="119">
        <v>0</v>
      </c>
      <c r="T1275" s="119">
        <v>0</v>
      </c>
      <c r="U1275" s="119">
        <v>0</v>
      </c>
      <c r="V1275" s="119">
        <v>0</v>
      </c>
      <c r="W1275" s="119">
        <v>0</v>
      </c>
      <c r="X1275" s="119">
        <v>0</v>
      </c>
      <c r="Y1275" s="119">
        <v>0</v>
      </c>
      <c r="Z1275" s="119">
        <v>0</v>
      </c>
      <c r="AA1275" s="119" t="s">
        <v>56</v>
      </c>
      <c r="AB1275" s="119" t="s">
        <v>168</v>
      </c>
      <c r="AC1275" s="119" t="s">
        <v>56</v>
      </c>
      <c r="AD1275" s="119" t="s">
        <v>169</v>
      </c>
      <c r="AE1275" s="119" t="s">
        <v>56</v>
      </c>
      <c r="AF1275" s="119" t="s">
        <v>56</v>
      </c>
      <c r="AG1275" s="119" t="s">
        <v>56</v>
      </c>
      <c r="AH1275" s="119" t="s">
        <v>56</v>
      </c>
      <c r="AI1275" s="119" t="s">
        <v>56</v>
      </c>
      <c r="AJ1275" s="119" t="s">
        <v>56</v>
      </c>
      <c r="AK1275" s="119" t="s">
        <v>56</v>
      </c>
      <c r="AL1275" s="119" t="s">
        <v>56</v>
      </c>
      <c r="AM1275" s="119">
        <v>0</v>
      </c>
      <c r="AN1275" s="119">
        <v>0</v>
      </c>
      <c r="AO1275" s="119">
        <v>1</v>
      </c>
      <c r="AP1275" s="119">
        <v>2</v>
      </c>
      <c r="AQ1275" s="119">
        <v>3</v>
      </c>
      <c r="AR1275" s="119">
        <v>1</v>
      </c>
      <c r="AS1275" s="119">
        <v>0</v>
      </c>
      <c r="AT1275" s="119">
        <v>0</v>
      </c>
      <c r="AU1275" s="119">
        <v>0</v>
      </c>
      <c r="AV1275" s="119">
        <v>0</v>
      </c>
      <c r="AW1275" s="119">
        <v>0</v>
      </c>
      <c r="AX1275" s="119">
        <v>0</v>
      </c>
      <c r="AY1275" s="119">
        <v>0</v>
      </c>
      <c r="AZ1275" s="119">
        <v>0</v>
      </c>
      <c r="BA1275" s="119">
        <v>0</v>
      </c>
      <c r="BB1275" s="119">
        <v>0</v>
      </c>
      <c r="BC1275" s="119">
        <v>0</v>
      </c>
      <c r="BD1275" s="119">
        <v>0</v>
      </c>
      <c r="BE1275" s="119">
        <v>0</v>
      </c>
      <c r="BF1275" s="119">
        <v>0</v>
      </c>
      <c r="BG1275" s="119">
        <v>0</v>
      </c>
      <c r="BH1275" s="119">
        <v>20.100000000000001</v>
      </c>
      <c r="BI1275" s="119" t="s">
        <v>55</v>
      </c>
      <c r="BJ1275" s="119" t="s">
        <v>55</v>
      </c>
      <c r="BK1275" s="119" t="s">
        <v>55</v>
      </c>
      <c r="BL1275" s="119">
        <v>0</v>
      </c>
      <c r="BM1275" s="119" t="s">
        <v>545</v>
      </c>
    </row>
    <row r="1276" spans="1:65" s="119" customFormat="1" ht="11.4" x14ac:dyDescent="0.2">
      <c r="A1276" s="119" t="s">
        <v>121</v>
      </c>
      <c r="B1276" s="119">
        <v>7</v>
      </c>
      <c r="C1276" s="119">
        <v>1</v>
      </c>
      <c r="D1276" s="119">
        <v>6</v>
      </c>
      <c r="E1276" s="119">
        <v>0</v>
      </c>
      <c r="F1276" s="119">
        <v>0</v>
      </c>
      <c r="G1276" s="119">
        <v>0</v>
      </c>
      <c r="H1276" s="119">
        <v>0</v>
      </c>
      <c r="I1276" s="119">
        <v>0</v>
      </c>
      <c r="J1276" s="119">
        <v>0</v>
      </c>
      <c r="K1276" s="119">
        <v>0</v>
      </c>
      <c r="L1276" s="119">
        <v>0</v>
      </c>
      <c r="M1276" s="119">
        <v>0</v>
      </c>
      <c r="N1276" s="119">
        <v>0</v>
      </c>
      <c r="O1276" s="119">
        <v>14.29</v>
      </c>
      <c r="P1276" s="119">
        <v>85.71</v>
      </c>
      <c r="Q1276" s="119">
        <v>0</v>
      </c>
      <c r="R1276" s="119">
        <v>0</v>
      </c>
      <c r="S1276" s="119">
        <v>0</v>
      </c>
      <c r="T1276" s="119">
        <v>0</v>
      </c>
      <c r="U1276" s="119">
        <v>0</v>
      </c>
      <c r="V1276" s="119">
        <v>0</v>
      </c>
      <c r="W1276" s="119">
        <v>0</v>
      </c>
      <c r="X1276" s="119">
        <v>0</v>
      </c>
      <c r="Y1276" s="119">
        <v>0</v>
      </c>
      <c r="Z1276" s="119">
        <v>0</v>
      </c>
      <c r="AA1276" s="119" t="s">
        <v>523</v>
      </c>
      <c r="AB1276" s="119" t="s">
        <v>535</v>
      </c>
      <c r="AC1276" s="119" t="s">
        <v>56</v>
      </c>
      <c r="AD1276" s="119" t="s">
        <v>56</v>
      </c>
      <c r="AE1276" s="119" t="s">
        <v>56</v>
      </c>
      <c r="AF1276" s="119" t="s">
        <v>56</v>
      </c>
      <c r="AG1276" s="119" t="s">
        <v>56</v>
      </c>
      <c r="AH1276" s="119" t="s">
        <v>56</v>
      </c>
      <c r="AI1276" s="119" t="s">
        <v>56</v>
      </c>
      <c r="AJ1276" s="119" t="s">
        <v>56</v>
      </c>
      <c r="AK1276" s="119" t="s">
        <v>56</v>
      </c>
      <c r="AL1276" s="119" t="s">
        <v>56</v>
      </c>
      <c r="AM1276" s="119">
        <v>0</v>
      </c>
      <c r="AN1276" s="119">
        <v>2</v>
      </c>
      <c r="AO1276" s="119">
        <v>5</v>
      </c>
      <c r="AP1276" s="119">
        <v>0</v>
      </c>
      <c r="AQ1276" s="119">
        <v>0</v>
      </c>
      <c r="AR1276" s="119">
        <v>0</v>
      </c>
      <c r="AS1276" s="119">
        <v>0</v>
      </c>
      <c r="AT1276" s="119">
        <v>0</v>
      </c>
      <c r="AU1276" s="119">
        <v>0</v>
      </c>
      <c r="AV1276" s="119">
        <v>0</v>
      </c>
      <c r="AW1276" s="119">
        <v>0</v>
      </c>
      <c r="AX1276" s="119">
        <v>0</v>
      </c>
      <c r="AY1276" s="119">
        <v>0</v>
      </c>
      <c r="AZ1276" s="119">
        <v>0</v>
      </c>
      <c r="BA1276" s="119">
        <v>0</v>
      </c>
      <c r="BB1276" s="119">
        <v>0</v>
      </c>
      <c r="BC1276" s="119">
        <v>0</v>
      </c>
      <c r="BD1276" s="119">
        <v>0</v>
      </c>
      <c r="BE1276" s="119">
        <v>0</v>
      </c>
      <c r="BF1276" s="119">
        <v>0</v>
      </c>
      <c r="BG1276" s="119">
        <v>0</v>
      </c>
      <c r="BH1276" s="119">
        <v>11.6</v>
      </c>
      <c r="BI1276" s="119" t="s">
        <v>55</v>
      </c>
      <c r="BJ1276" s="119" t="s">
        <v>55</v>
      </c>
      <c r="BK1276" s="119" t="s">
        <v>55</v>
      </c>
      <c r="BL1276" s="119">
        <v>0</v>
      </c>
      <c r="BM1276" s="119" t="s">
        <v>544</v>
      </c>
    </row>
    <row r="1277" spans="1:65" s="119" customFormat="1" ht="11.4" x14ac:dyDescent="0.2">
      <c r="A1277" s="119" t="s">
        <v>121</v>
      </c>
      <c r="B1277" s="119">
        <v>17</v>
      </c>
      <c r="C1277" s="119">
        <v>5</v>
      </c>
      <c r="D1277" s="119">
        <v>12</v>
      </c>
      <c r="E1277" s="119">
        <v>0</v>
      </c>
      <c r="F1277" s="119">
        <v>0</v>
      </c>
      <c r="G1277" s="119">
        <v>0</v>
      </c>
      <c r="H1277" s="119">
        <v>0</v>
      </c>
      <c r="I1277" s="119">
        <v>0</v>
      </c>
      <c r="J1277" s="119">
        <v>0</v>
      </c>
      <c r="K1277" s="119">
        <v>0</v>
      </c>
      <c r="L1277" s="119">
        <v>0</v>
      </c>
      <c r="M1277" s="119">
        <v>0</v>
      </c>
      <c r="N1277" s="119">
        <v>0</v>
      </c>
      <c r="O1277" s="119">
        <v>29.41</v>
      </c>
      <c r="P1277" s="119">
        <v>70.59</v>
      </c>
      <c r="Q1277" s="119">
        <v>0</v>
      </c>
      <c r="R1277" s="119">
        <v>0</v>
      </c>
      <c r="S1277" s="119">
        <v>0</v>
      </c>
      <c r="T1277" s="119">
        <v>0</v>
      </c>
      <c r="U1277" s="119">
        <v>0</v>
      </c>
      <c r="V1277" s="119">
        <v>0</v>
      </c>
      <c r="W1277" s="119">
        <v>0</v>
      </c>
      <c r="X1277" s="119">
        <v>0</v>
      </c>
      <c r="Y1277" s="119">
        <v>0</v>
      </c>
      <c r="Z1277" s="119">
        <v>0</v>
      </c>
      <c r="AA1277" s="119" t="s">
        <v>596</v>
      </c>
      <c r="AB1277" s="119" t="s">
        <v>488</v>
      </c>
      <c r="AC1277" s="119" t="s">
        <v>56</v>
      </c>
      <c r="AD1277" s="119" t="s">
        <v>56</v>
      </c>
      <c r="AE1277" s="119" t="s">
        <v>56</v>
      </c>
      <c r="AF1277" s="119" t="s">
        <v>56</v>
      </c>
      <c r="AG1277" s="119" t="s">
        <v>56</v>
      </c>
      <c r="AH1277" s="119" t="s">
        <v>56</v>
      </c>
      <c r="AI1277" s="119" t="s">
        <v>56</v>
      </c>
      <c r="AJ1277" s="119" t="s">
        <v>56</v>
      </c>
      <c r="AK1277" s="119" t="s">
        <v>56</v>
      </c>
      <c r="AL1277" s="119" t="s">
        <v>56</v>
      </c>
      <c r="AM1277" s="119">
        <v>0</v>
      </c>
      <c r="AN1277" s="119">
        <v>3</v>
      </c>
      <c r="AO1277" s="119">
        <v>10</v>
      </c>
      <c r="AP1277" s="119">
        <v>2</v>
      </c>
      <c r="AQ1277" s="119">
        <v>2</v>
      </c>
      <c r="AR1277" s="119">
        <v>0</v>
      </c>
      <c r="AS1277" s="119">
        <v>0</v>
      </c>
      <c r="AT1277" s="119">
        <v>0</v>
      </c>
      <c r="AU1277" s="119">
        <v>0</v>
      </c>
      <c r="AV1277" s="119">
        <v>0</v>
      </c>
      <c r="AW1277" s="119">
        <v>0</v>
      </c>
      <c r="AX1277" s="119">
        <v>0</v>
      </c>
      <c r="AY1277" s="119">
        <v>0</v>
      </c>
      <c r="AZ1277" s="119">
        <v>0</v>
      </c>
      <c r="BA1277" s="119">
        <v>0</v>
      </c>
      <c r="BB1277" s="119">
        <v>0</v>
      </c>
      <c r="BC1277" s="119">
        <v>0</v>
      </c>
      <c r="BD1277" s="119">
        <v>0</v>
      </c>
      <c r="BE1277" s="119">
        <v>0</v>
      </c>
      <c r="BF1277" s="119">
        <v>0</v>
      </c>
      <c r="BG1277" s="119">
        <v>0</v>
      </c>
      <c r="BH1277" s="119">
        <v>13.8</v>
      </c>
      <c r="BI1277" s="119">
        <v>13.5</v>
      </c>
      <c r="BJ1277" s="119">
        <v>19.3</v>
      </c>
      <c r="BK1277" s="119">
        <v>24.6</v>
      </c>
      <c r="BL1277" s="119">
        <v>0</v>
      </c>
      <c r="BM1277" s="119" t="s">
        <v>545</v>
      </c>
    </row>
    <row r="1278" spans="1:65" s="119" customFormat="1" ht="11.4" x14ac:dyDescent="0.2">
      <c r="A1278" s="119" t="s">
        <v>122</v>
      </c>
      <c r="B1278" s="119">
        <v>12</v>
      </c>
      <c r="C1278" s="119">
        <v>1</v>
      </c>
      <c r="D1278" s="119">
        <v>11</v>
      </c>
      <c r="E1278" s="119">
        <v>0</v>
      </c>
      <c r="F1278" s="119">
        <v>0</v>
      </c>
      <c r="G1278" s="119">
        <v>0</v>
      </c>
      <c r="H1278" s="119">
        <v>0</v>
      </c>
      <c r="I1278" s="119">
        <v>0</v>
      </c>
      <c r="J1278" s="119">
        <v>0</v>
      </c>
      <c r="K1278" s="119">
        <v>0</v>
      </c>
      <c r="L1278" s="119">
        <v>0</v>
      </c>
      <c r="M1278" s="119">
        <v>0</v>
      </c>
      <c r="N1278" s="119">
        <v>0</v>
      </c>
      <c r="O1278" s="119">
        <v>8.3330000000000002</v>
      </c>
      <c r="P1278" s="119">
        <v>91.67</v>
      </c>
      <c r="Q1278" s="119">
        <v>0</v>
      </c>
      <c r="R1278" s="119">
        <v>0</v>
      </c>
      <c r="S1278" s="119">
        <v>0</v>
      </c>
      <c r="T1278" s="119">
        <v>0</v>
      </c>
      <c r="U1278" s="119">
        <v>0</v>
      </c>
      <c r="V1278" s="119">
        <v>0</v>
      </c>
      <c r="W1278" s="119">
        <v>0</v>
      </c>
      <c r="X1278" s="119">
        <v>0</v>
      </c>
      <c r="Y1278" s="119">
        <v>0</v>
      </c>
      <c r="Z1278" s="119">
        <v>0</v>
      </c>
      <c r="AA1278" s="119" t="s">
        <v>571</v>
      </c>
      <c r="AB1278" s="119" t="s">
        <v>171</v>
      </c>
      <c r="AC1278" s="119" t="s">
        <v>56</v>
      </c>
      <c r="AD1278" s="119" t="s">
        <v>56</v>
      </c>
      <c r="AE1278" s="119" t="s">
        <v>56</v>
      </c>
      <c r="AF1278" s="119" t="s">
        <v>56</v>
      </c>
      <c r="AG1278" s="119" t="s">
        <v>56</v>
      </c>
      <c r="AH1278" s="119" t="s">
        <v>56</v>
      </c>
      <c r="AI1278" s="119" t="s">
        <v>56</v>
      </c>
      <c r="AJ1278" s="119" t="s">
        <v>56</v>
      </c>
      <c r="AK1278" s="119" t="s">
        <v>56</v>
      </c>
      <c r="AL1278" s="119" t="s">
        <v>56</v>
      </c>
      <c r="AM1278" s="119">
        <v>0</v>
      </c>
      <c r="AN1278" s="119">
        <v>0</v>
      </c>
      <c r="AO1278" s="119">
        <v>4</v>
      </c>
      <c r="AP1278" s="119">
        <v>6</v>
      </c>
      <c r="AQ1278" s="119">
        <v>1</v>
      </c>
      <c r="AR1278" s="119">
        <v>1</v>
      </c>
      <c r="AS1278" s="119">
        <v>0</v>
      </c>
      <c r="AT1278" s="119">
        <v>0</v>
      </c>
      <c r="AU1278" s="119">
        <v>0</v>
      </c>
      <c r="AV1278" s="119">
        <v>0</v>
      </c>
      <c r="AW1278" s="119">
        <v>0</v>
      </c>
      <c r="AX1278" s="119">
        <v>0</v>
      </c>
      <c r="AY1278" s="119">
        <v>0</v>
      </c>
      <c r="AZ1278" s="119">
        <v>0</v>
      </c>
      <c r="BA1278" s="119">
        <v>0</v>
      </c>
      <c r="BB1278" s="119">
        <v>0</v>
      </c>
      <c r="BC1278" s="119">
        <v>0</v>
      </c>
      <c r="BD1278" s="119">
        <v>0</v>
      </c>
      <c r="BE1278" s="119">
        <v>0</v>
      </c>
      <c r="BF1278" s="119">
        <v>0</v>
      </c>
      <c r="BG1278" s="119">
        <v>0</v>
      </c>
      <c r="BH1278" s="119">
        <v>17.2</v>
      </c>
      <c r="BI1278" s="119">
        <v>17.2</v>
      </c>
      <c r="BJ1278" s="119">
        <v>21.1</v>
      </c>
      <c r="BK1278" s="119">
        <v>25.1</v>
      </c>
      <c r="BL1278" s="119">
        <v>0</v>
      </c>
      <c r="BM1278" s="119" t="s">
        <v>544</v>
      </c>
    </row>
    <row r="1279" spans="1:65" s="119" customFormat="1" ht="11.4" x14ac:dyDescent="0.2">
      <c r="A1279" s="119" t="s">
        <v>122</v>
      </c>
      <c r="B1279" s="119">
        <v>7</v>
      </c>
      <c r="C1279" s="119">
        <v>1</v>
      </c>
      <c r="D1279" s="119">
        <v>6</v>
      </c>
      <c r="E1279" s="119">
        <v>0</v>
      </c>
      <c r="F1279" s="119">
        <v>0</v>
      </c>
      <c r="G1279" s="119">
        <v>0</v>
      </c>
      <c r="H1279" s="119">
        <v>0</v>
      </c>
      <c r="I1279" s="119">
        <v>0</v>
      </c>
      <c r="J1279" s="119">
        <v>0</v>
      </c>
      <c r="K1279" s="119">
        <v>0</v>
      </c>
      <c r="L1279" s="119">
        <v>0</v>
      </c>
      <c r="M1279" s="119">
        <v>0</v>
      </c>
      <c r="N1279" s="119">
        <v>0</v>
      </c>
      <c r="O1279" s="119">
        <v>14.29</v>
      </c>
      <c r="P1279" s="119">
        <v>85.71</v>
      </c>
      <c r="Q1279" s="119">
        <v>0</v>
      </c>
      <c r="R1279" s="119">
        <v>0</v>
      </c>
      <c r="S1279" s="119">
        <v>0</v>
      </c>
      <c r="T1279" s="119">
        <v>0</v>
      </c>
      <c r="U1279" s="119">
        <v>0</v>
      </c>
      <c r="V1279" s="119">
        <v>0</v>
      </c>
      <c r="W1279" s="119">
        <v>0</v>
      </c>
      <c r="X1279" s="119">
        <v>0</v>
      </c>
      <c r="Y1279" s="119">
        <v>0</v>
      </c>
      <c r="Z1279" s="119">
        <v>0</v>
      </c>
      <c r="AA1279" s="119" t="s">
        <v>609</v>
      </c>
      <c r="AB1279" s="119" t="s">
        <v>492</v>
      </c>
      <c r="AC1279" s="119" t="s">
        <v>56</v>
      </c>
      <c r="AD1279" s="119" t="s">
        <v>56</v>
      </c>
      <c r="AE1279" s="119" t="s">
        <v>56</v>
      </c>
      <c r="AF1279" s="119" t="s">
        <v>56</v>
      </c>
      <c r="AG1279" s="119" t="s">
        <v>56</v>
      </c>
      <c r="AH1279" s="119" t="s">
        <v>56</v>
      </c>
      <c r="AI1279" s="119" t="s">
        <v>56</v>
      </c>
      <c r="AJ1279" s="119" t="s">
        <v>56</v>
      </c>
      <c r="AK1279" s="119" t="s">
        <v>56</v>
      </c>
      <c r="AL1279" s="119" t="s">
        <v>56</v>
      </c>
      <c r="AM1279" s="119">
        <v>0</v>
      </c>
      <c r="AN1279" s="119">
        <v>1</v>
      </c>
      <c r="AO1279" s="119">
        <v>1</v>
      </c>
      <c r="AP1279" s="119">
        <v>3</v>
      </c>
      <c r="AQ1279" s="119">
        <v>2</v>
      </c>
      <c r="AR1279" s="119">
        <v>0</v>
      </c>
      <c r="AS1279" s="119">
        <v>0</v>
      </c>
      <c r="AT1279" s="119">
        <v>0</v>
      </c>
      <c r="AU1279" s="119">
        <v>0</v>
      </c>
      <c r="AV1279" s="119">
        <v>0</v>
      </c>
      <c r="AW1279" s="119">
        <v>0</v>
      </c>
      <c r="AX1279" s="119">
        <v>0</v>
      </c>
      <c r="AY1279" s="119">
        <v>0</v>
      </c>
      <c r="AZ1279" s="119">
        <v>0</v>
      </c>
      <c r="BA1279" s="119">
        <v>0</v>
      </c>
      <c r="BB1279" s="119">
        <v>0</v>
      </c>
      <c r="BC1279" s="119">
        <v>0</v>
      </c>
      <c r="BD1279" s="119">
        <v>0</v>
      </c>
      <c r="BE1279" s="119">
        <v>0</v>
      </c>
      <c r="BF1279" s="119">
        <v>0</v>
      </c>
      <c r="BG1279" s="119">
        <v>0</v>
      </c>
      <c r="BH1279" s="119">
        <v>17</v>
      </c>
      <c r="BI1279" s="119" t="s">
        <v>55</v>
      </c>
      <c r="BJ1279" s="119" t="s">
        <v>55</v>
      </c>
      <c r="BK1279" s="119" t="s">
        <v>55</v>
      </c>
      <c r="BL1279" s="119">
        <v>0</v>
      </c>
      <c r="BM1279" s="119" t="s">
        <v>545</v>
      </c>
    </row>
    <row r="1280" spans="1:65" s="119" customFormat="1" ht="11.4" x14ac:dyDescent="0.2">
      <c r="A1280" s="119" t="s">
        <v>123</v>
      </c>
      <c r="B1280" s="119">
        <v>5</v>
      </c>
      <c r="C1280" s="119">
        <v>0</v>
      </c>
      <c r="D1280" s="119">
        <v>5</v>
      </c>
      <c r="E1280" s="119">
        <v>0</v>
      </c>
      <c r="F1280" s="119">
        <v>0</v>
      </c>
      <c r="G1280" s="119">
        <v>0</v>
      </c>
      <c r="H1280" s="119">
        <v>0</v>
      </c>
      <c r="I1280" s="119">
        <v>0</v>
      </c>
      <c r="J1280" s="119">
        <v>0</v>
      </c>
      <c r="K1280" s="119">
        <v>0</v>
      </c>
      <c r="L1280" s="119">
        <v>0</v>
      </c>
      <c r="M1280" s="119">
        <v>0</v>
      </c>
      <c r="N1280" s="119">
        <v>0</v>
      </c>
      <c r="O1280" s="119">
        <v>0</v>
      </c>
      <c r="P1280" s="119">
        <v>100</v>
      </c>
      <c r="Q1280" s="119">
        <v>0</v>
      </c>
      <c r="R1280" s="119">
        <v>0</v>
      </c>
      <c r="S1280" s="119">
        <v>0</v>
      </c>
      <c r="T1280" s="119">
        <v>0</v>
      </c>
      <c r="U1280" s="119">
        <v>0</v>
      </c>
      <c r="V1280" s="119">
        <v>0</v>
      </c>
      <c r="W1280" s="119">
        <v>0</v>
      </c>
      <c r="X1280" s="119">
        <v>0</v>
      </c>
      <c r="Y1280" s="119">
        <v>0</v>
      </c>
      <c r="Z1280" s="119">
        <v>0</v>
      </c>
      <c r="AA1280" s="119" t="s">
        <v>56</v>
      </c>
      <c r="AB1280" s="119" t="s">
        <v>507</v>
      </c>
      <c r="AC1280" s="119" t="s">
        <v>56</v>
      </c>
      <c r="AD1280" s="119" t="s">
        <v>56</v>
      </c>
      <c r="AE1280" s="119" t="s">
        <v>56</v>
      </c>
      <c r="AF1280" s="119" t="s">
        <v>56</v>
      </c>
      <c r="AG1280" s="119" t="s">
        <v>56</v>
      </c>
      <c r="AH1280" s="119" t="s">
        <v>56</v>
      </c>
      <c r="AI1280" s="119" t="s">
        <v>56</v>
      </c>
      <c r="AJ1280" s="119" t="s">
        <v>56</v>
      </c>
      <c r="AK1280" s="119" t="s">
        <v>56</v>
      </c>
      <c r="AL1280" s="119" t="s">
        <v>56</v>
      </c>
      <c r="AM1280" s="119">
        <v>0</v>
      </c>
      <c r="AN1280" s="119">
        <v>0</v>
      </c>
      <c r="AO1280" s="119">
        <v>2</v>
      </c>
      <c r="AP1280" s="119">
        <v>0</v>
      </c>
      <c r="AQ1280" s="119">
        <v>3</v>
      </c>
      <c r="AR1280" s="119">
        <v>0</v>
      </c>
      <c r="AS1280" s="119">
        <v>0</v>
      </c>
      <c r="AT1280" s="119">
        <v>0</v>
      </c>
      <c r="AU1280" s="119">
        <v>0</v>
      </c>
      <c r="AV1280" s="119">
        <v>0</v>
      </c>
      <c r="AW1280" s="119">
        <v>0</v>
      </c>
      <c r="AX1280" s="119">
        <v>0</v>
      </c>
      <c r="AY1280" s="119">
        <v>0</v>
      </c>
      <c r="AZ1280" s="119">
        <v>0</v>
      </c>
      <c r="BA1280" s="119">
        <v>0</v>
      </c>
      <c r="BB1280" s="119">
        <v>0</v>
      </c>
      <c r="BC1280" s="119">
        <v>0</v>
      </c>
      <c r="BD1280" s="119">
        <v>0</v>
      </c>
      <c r="BE1280" s="119">
        <v>0</v>
      </c>
      <c r="BF1280" s="119">
        <v>0</v>
      </c>
      <c r="BG1280" s="119">
        <v>0</v>
      </c>
      <c r="BH1280" s="119">
        <v>18.2</v>
      </c>
      <c r="BI1280" s="119" t="s">
        <v>55</v>
      </c>
      <c r="BJ1280" s="119" t="s">
        <v>55</v>
      </c>
      <c r="BK1280" s="119" t="s">
        <v>55</v>
      </c>
      <c r="BL1280" s="119">
        <v>0</v>
      </c>
      <c r="BM1280" s="119" t="s">
        <v>544</v>
      </c>
    </row>
    <row r="1281" spans="1:65" s="119" customFormat="1" ht="11.4" x14ac:dyDescent="0.2">
      <c r="A1281" s="119" t="s">
        <v>123</v>
      </c>
      <c r="B1281" s="119">
        <v>4</v>
      </c>
      <c r="C1281" s="119">
        <v>0</v>
      </c>
      <c r="D1281" s="119">
        <v>4</v>
      </c>
      <c r="E1281" s="119">
        <v>0</v>
      </c>
      <c r="F1281" s="119">
        <v>0</v>
      </c>
      <c r="G1281" s="119">
        <v>0</v>
      </c>
      <c r="H1281" s="119">
        <v>0</v>
      </c>
      <c r="I1281" s="119">
        <v>0</v>
      </c>
      <c r="J1281" s="119">
        <v>0</v>
      </c>
      <c r="K1281" s="119">
        <v>0</v>
      </c>
      <c r="L1281" s="119">
        <v>0</v>
      </c>
      <c r="M1281" s="119">
        <v>0</v>
      </c>
      <c r="N1281" s="119">
        <v>0</v>
      </c>
      <c r="O1281" s="119">
        <v>0</v>
      </c>
      <c r="P1281" s="119">
        <v>100</v>
      </c>
      <c r="Q1281" s="119">
        <v>0</v>
      </c>
      <c r="R1281" s="119">
        <v>0</v>
      </c>
      <c r="S1281" s="119">
        <v>0</v>
      </c>
      <c r="T1281" s="119">
        <v>0</v>
      </c>
      <c r="U1281" s="119">
        <v>0</v>
      </c>
      <c r="V1281" s="119">
        <v>0</v>
      </c>
      <c r="W1281" s="119">
        <v>0</v>
      </c>
      <c r="X1281" s="119">
        <v>0</v>
      </c>
      <c r="Y1281" s="119">
        <v>0</v>
      </c>
      <c r="Z1281" s="119">
        <v>0</v>
      </c>
      <c r="AA1281" s="119" t="s">
        <v>56</v>
      </c>
      <c r="AB1281" s="119" t="s">
        <v>133</v>
      </c>
      <c r="AC1281" s="119" t="s">
        <v>56</v>
      </c>
      <c r="AD1281" s="119" t="s">
        <v>56</v>
      </c>
      <c r="AE1281" s="119" t="s">
        <v>56</v>
      </c>
      <c r="AF1281" s="119" t="s">
        <v>56</v>
      </c>
      <c r="AG1281" s="119" t="s">
        <v>56</v>
      </c>
      <c r="AH1281" s="119" t="s">
        <v>56</v>
      </c>
      <c r="AI1281" s="119" t="s">
        <v>56</v>
      </c>
      <c r="AJ1281" s="119" t="s">
        <v>56</v>
      </c>
      <c r="AK1281" s="119" t="s">
        <v>56</v>
      </c>
      <c r="AL1281" s="119" t="s">
        <v>56</v>
      </c>
      <c r="AM1281" s="119">
        <v>0</v>
      </c>
      <c r="AN1281" s="119">
        <v>1</v>
      </c>
      <c r="AO1281" s="119">
        <v>0</v>
      </c>
      <c r="AP1281" s="119">
        <v>1</v>
      </c>
      <c r="AQ1281" s="119">
        <v>1</v>
      </c>
      <c r="AR1281" s="119">
        <v>1</v>
      </c>
      <c r="AS1281" s="119">
        <v>0</v>
      </c>
      <c r="AT1281" s="119">
        <v>0</v>
      </c>
      <c r="AU1281" s="119">
        <v>0</v>
      </c>
      <c r="AV1281" s="119">
        <v>0</v>
      </c>
      <c r="AW1281" s="119">
        <v>0</v>
      </c>
      <c r="AX1281" s="119">
        <v>0</v>
      </c>
      <c r="AY1281" s="119">
        <v>0</v>
      </c>
      <c r="AZ1281" s="119">
        <v>0</v>
      </c>
      <c r="BA1281" s="119">
        <v>0</v>
      </c>
      <c r="BB1281" s="119">
        <v>0</v>
      </c>
      <c r="BC1281" s="119">
        <v>0</v>
      </c>
      <c r="BD1281" s="119">
        <v>0</v>
      </c>
      <c r="BE1281" s="119">
        <v>0</v>
      </c>
      <c r="BF1281" s="119">
        <v>0</v>
      </c>
      <c r="BG1281" s="119">
        <v>0</v>
      </c>
      <c r="BH1281" s="119">
        <v>19.3</v>
      </c>
      <c r="BI1281" s="119" t="s">
        <v>55</v>
      </c>
      <c r="BJ1281" s="119" t="s">
        <v>55</v>
      </c>
      <c r="BK1281" s="119" t="s">
        <v>55</v>
      </c>
      <c r="BL1281" s="119">
        <v>0</v>
      </c>
      <c r="BM1281" s="119" t="s">
        <v>545</v>
      </c>
    </row>
    <row r="1282" spans="1:65" s="119" customFormat="1" ht="11.4" x14ac:dyDescent="0.2">
      <c r="A1282" s="119" t="s">
        <v>124</v>
      </c>
      <c r="B1282" s="119">
        <v>13</v>
      </c>
      <c r="C1282" s="119">
        <v>1</v>
      </c>
      <c r="D1282" s="119">
        <v>10</v>
      </c>
      <c r="E1282" s="119">
        <v>0</v>
      </c>
      <c r="F1282" s="119">
        <v>1</v>
      </c>
      <c r="G1282" s="119">
        <v>0</v>
      </c>
      <c r="H1282" s="119">
        <v>1</v>
      </c>
      <c r="I1282" s="119">
        <v>0</v>
      </c>
      <c r="J1282" s="119">
        <v>0</v>
      </c>
      <c r="K1282" s="119">
        <v>0</v>
      </c>
      <c r="L1282" s="119">
        <v>0</v>
      </c>
      <c r="M1282" s="119">
        <v>0</v>
      </c>
      <c r="N1282" s="119">
        <v>0</v>
      </c>
      <c r="O1282" s="119">
        <v>7.6920000000000002</v>
      </c>
      <c r="P1282" s="119">
        <v>76.92</v>
      </c>
      <c r="Q1282" s="119">
        <v>0</v>
      </c>
      <c r="R1282" s="119">
        <v>7.6920000000000002</v>
      </c>
      <c r="S1282" s="119">
        <v>0</v>
      </c>
      <c r="T1282" s="119">
        <v>7.6920000000000002</v>
      </c>
      <c r="U1282" s="119">
        <v>0</v>
      </c>
      <c r="V1282" s="119">
        <v>0</v>
      </c>
      <c r="W1282" s="119">
        <v>0</v>
      </c>
      <c r="X1282" s="119">
        <v>0</v>
      </c>
      <c r="Y1282" s="119">
        <v>0</v>
      </c>
      <c r="Z1282" s="119">
        <v>0</v>
      </c>
      <c r="AA1282" s="119" t="s">
        <v>423</v>
      </c>
      <c r="AB1282" s="119" t="s">
        <v>495</v>
      </c>
      <c r="AC1282" s="119" t="s">
        <v>56</v>
      </c>
      <c r="AD1282" s="119" t="s">
        <v>182</v>
      </c>
      <c r="AE1282" s="119" t="s">
        <v>56</v>
      </c>
      <c r="AF1282" s="119" t="s">
        <v>456</v>
      </c>
      <c r="AG1282" s="119" t="s">
        <v>56</v>
      </c>
      <c r="AH1282" s="119" t="s">
        <v>56</v>
      </c>
      <c r="AI1282" s="119" t="s">
        <v>56</v>
      </c>
      <c r="AJ1282" s="119" t="s">
        <v>56</v>
      </c>
      <c r="AK1282" s="119" t="s">
        <v>56</v>
      </c>
      <c r="AL1282" s="119" t="s">
        <v>56</v>
      </c>
      <c r="AM1282" s="119">
        <v>0</v>
      </c>
      <c r="AN1282" s="119">
        <v>1</v>
      </c>
      <c r="AO1282" s="119">
        <v>5</v>
      </c>
      <c r="AP1282" s="119">
        <v>3</v>
      </c>
      <c r="AQ1282" s="119">
        <v>2</v>
      </c>
      <c r="AR1282" s="119">
        <v>1</v>
      </c>
      <c r="AS1282" s="119">
        <v>1</v>
      </c>
      <c r="AT1282" s="119">
        <v>0</v>
      </c>
      <c r="AU1282" s="119">
        <v>0</v>
      </c>
      <c r="AV1282" s="119">
        <v>0</v>
      </c>
      <c r="AW1282" s="119">
        <v>0</v>
      </c>
      <c r="AX1282" s="119">
        <v>0</v>
      </c>
      <c r="AY1282" s="119">
        <v>0</v>
      </c>
      <c r="AZ1282" s="119">
        <v>0</v>
      </c>
      <c r="BA1282" s="119">
        <v>0</v>
      </c>
      <c r="BB1282" s="119">
        <v>0</v>
      </c>
      <c r="BC1282" s="119">
        <v>0</v>
      </c>
      <c r="BD1282" s="119">
        <v>0</v>
      </c>
      <c r="BE1282" s="119">
        <v>0</v>
      </c>
      <c r="BF1282" s="119">
        <v>0</v>
      </c>
      <c r="BG1282" s="119">
        <v>0</v>
      </c>
      <c r="BH1282" s="119">
        <v>17.2</v>
      </c>
      <c r="BI1282" s="119">
        <v>17.2</v>
      </c>
      <c r="BJ1282" s="119">
        <v>25.2</v>
      </c>
      <c r="BK1282" s="119">
        <v>30.2</v>
      </c>
      <c r="BL1282" s="119">
        <v>0</v>
      </c>
      <c r="BM1282" s="119" t="s">
        <v>544</v>
      </c>
    </row>
    <row r="1283" spans="1:65" s="119" customFormat="1" ht="11.4" x14ac:dyDescent="0.2">
      <c r="A1283" s="119" t="s">
        <v>124</v>
      </c>
      <c r="B1283" s="119">
        <v>8</v>
      </c>
      <c r="C1283" s="119">
        <v>1</v>
      </c>
      <c r="D1283" s="119">
        <v>7</v>
      </c>
      <c r="E1283" s="119">
        <v>0</v>
      </c>
      <c r="F1283" s="119">
        <v>0</v>
      </c>
      <c r="G1283" s="119">
        <v>0</v>
      </c>
      <c r="H1283" s="119">
        <v>0</v>
      </c>
      <c r="I1283" s="119">
        <v>0</v>
      </c>
      <c r="J1283" s="119">
        <v>0</v>
      </c>
      <c r="K1283" s="119">
        <v>0</v>
      </c>
      <c r="L1283" s="119">
        <v>0</v>
      </c>
      <c r="M1283" s="119">
        <v>0</v>
      </c>
      <c r="N1283" s="119">
        <v>0</v>
      </c>
      <c r="O1283" s="119">
        <v>12.5</v>
      </c>
      <c r="P1283" s="119">
        <v>87.5</v>
      </c>
      <c r="Q1283" s="119">
        <v>0</v>
      </c>
      <c r="R1283" s="119">
        <v>0</v>
      </c>
      <c r="S1283" s="119">
        <v>0</v>
      </c>
      <c r="T1283" s="119">
        <v>0</v>
      </c>
      <c r="U1283" s="119">
        <v>0</v>
      </c>
      <c r="V1283" s="119">
        <v>0</v>
      </c>
      <c r="W1283" s="119">
        <v>0</v>
      </c>
      <c r="X1283" s="119">
        <v>0</v>
      </c>
      <c r="Y1283" s="119">
        <v>0</v>
      </c>
      <c r="Z1283" s="119">
        <v>0</v>
      </c>
      <c r="AA1283" s="119" t="s">
        <v>582</v>
      </c>
      <c r="AB1283" s="119" t="s">
        <v>513</v>
      </c>
      <c r="AC1283" s="119" t="s">
        <v>56</v>
      </c>
      <c r="AD1283" s="119" t="s">
        <v>56</v>
      </c>
      <c r="AE1283" s="119" t="s">
        <v>56</v>
      </c>
      <c r="AF1283" s="119" t="s">
        <v>56</v>
      </c>
      <c r="AG1283" s="119" t="s">
        <v>56</v>
      </c>
      <c r="AH1283" s="119" t="s">
        <v>56</v>
      </c>
      <c r="AI1283" s="119" t="s">
        <v>56</v>
      </c>
      <c r="AJ1283" s="119" t="s">
        <v>56</v>
      </c>
      <c r="AK1283" s="119" t="s">
        <v>56</v>
      </c>
      <c r="AL1283" s="119" t="s">
        <v>56</v>
      </c>
      <c r="AM1283" s="119">
        <v>0</v>
      </c>
      <c r="AN1283" s="119">
        <v>1</v>
      </c>
      <c r="AO1283" s="119">
        <v>4</v>
      </c>
      <c r="AP1283" s="119">
        <v>3</v>
      </c>
      <c r="AQ1283" s="119">
        <v>0</v>
      </c>
      <c r="AR1283" s="119">
        <v>0</v>
      </c>
      <c r="AS1283" s="119">
        <v>0</v>
      </c>
      <c r="AT1283" s="119">
        <v>0</v>
      </c>
      <c r="AU1283" s="119">
        <v>0</v>
      </c>
      <c r="AV1283" s="119">
        <v>0</v>
      </c>
      <c r="AW1283" s="119">
        <v>0</v>
      </c>
      <c r="AX1283" s="119">
        <v>0</v>
      </c>
      <c r="AY1283" s="119">
        <v>0</v>
      </c>
      <c r="AZ1283" s="119">
        <v>0</v>
      </c>
      <c r="BA1283" s="119">
        <v>0</v>
      </c>
      <c r="BB1283" s="119">
        <v>0</v>
      </c>
      <c r="BC1283" s="119">
        <v>0</v>
      </c>
      <c r="BD1283" s="119">
        <v>0</v>
      </c>
      <c r="BE1283" s="119">
        <v>0</v>
      </c>
      <c r="BF1283" s="119">
        <v>0</v>
      </c>
      <c r="BG1283" s="119">
        <v>0</v>
      </c>
      <c r="BH1283" s="119">
        <v>13.4</v>
      </c>
      <c r="BI1283" s="119" t="s">
        <v>55</v>
      </c>
      <c r="BJ1283" s="119" t="s">
        <v>55</v>
      </c>
      <c r="BK1283" s="119" t="s">
        <v>55</v>
      </c>
      <c r="BL1283" s="119">
        <v>0</v>
      </c>
      <c r="BM1283" s="119" t="s">
        <v>545</v>
      </c>
    </row>
    <row r="1284" spans="1:65" s="119" customFormat="1" ht="11.4" x14ac:dyDescent="0.2">
      <c r="A1284" s="119" t="s">
        <v>125</v>
      </c>
      <c r="B1284" s="119">
        <v>8</v>
      </c>
      <c r="C1284" s="119">
        <v>1</v>
      </c>
      <c r="D1284" s="119">
        <v>7</v>
      </c>
      <c r="E1284" s="119">
        <v>0</v>
      </c>
      <c r="F1284" s="119">
        <v>0</v>
      </c>
      <c r="G1284" s="119">
        <v>0</v>
      </c>
      <c r="H1284" s="119">
        <v>0</v>
      </c>
      <c r="I1284" s="119">
        <v>0</v>
      </c>
      <c r="J1284" s="119">
        <v>0</v>
      </c>
      <c r="K1284" s="119">
        <v>0</v>
      </c>
      <c r="L1284" s="119">
        <v>0</v>
      </c>
      <c r="M1284" s="119">
        <v>0</v>
      </c>
      <c r="N1284" s="119">
        <v>0</v>
      </c>
      <c r="O1284" s="119">
        <v>12.5</v>
      </c>
      <c r="P1284" s="119">
        <v>87.5</v>
      </c>
      <c r="Q1284" s="119">
        <v>0</v>
      </c>
      <c r="R1284" s="119">
        <v>0</v>
      </c>
      <c r="S1284" s="119">
        <v>0</v>
      </c>
      <c r="T1284" s="119">
        <v>0</v>
      </c>
      <c r="U1284" s="119">
        <v>0</v>
      </c>
      <c r="V1284" s="119">
        <v>0</v>
      </c>
      <c r="W1284" s="119">
        <v>0</v>
      </c>
      <c r="X1284" s="119">
        <v>0</v>
      </c>
      <c r="Y1284" s="119">
        <v>0</v>
      </c>
      <c r="Z1284" s="119">
        <v>0</v>
      </c>
      <c r="AA1284" s="119" t="s">
        <v>591</v>
      </c>
      <c r="AB1284" s="119" t="s">
        <v>516</v>
      </c>
      <c r="AC1284" s="119" t="s">
        <v>56</v>
      </c>
      <c r="AD1284" s="119" t="s">
        <v>56</v>
      </c>
      <c r="AE1284" s="119" t="s">
        <v>56</v>
      </c>
      <c r="AF1284" s="119" t="s">
        <v>56</v>
      </c>
      <c r="AG1284" s="119" t="s">
        <v>56</v>
      </c>
      <c r="AH1284" s="119" t="s">
        <v>56</v>
      </c>
      <c r="AI1284" s="119" t="s">
        <v>56</v>
      </c>
      <c r="AJ1284" s="119" t="s">
        <v>56</v>
      </c>
      <c r="AK1284" s="119" t="s">
        <v>56</v>
      </c>
      <c r="AL1284" s="119" t="s">
        <v>56</v>
      </c>
      <c r="AM1284" s="119">
        <v>0</v>
      </c>
      <c r="AN1284" s="119">
        <v>1</v>
      </c>
      <c r="AO1284" s="119">
        <v>4</v>
      </c>
      <c r="AP1284" s="119">
        <v>0</v>
      </c>
      <c r="AQ1284" s="119">
        <v>3</v>
      </c>
      <c r="AR1284" s="119">
        <v>0</v>
      </c>
      <c r="AS1284" s="119">
        <v>0</v>
      </c>
      <c r="AT1284" s="119">
        <v>0</v>
      </c>
      <c r="AU1284" s="119">
        <v>0</v>
      </c>
      <c r="AV1284" s="119">
        <v>0</v>
      </c>
      <c r="AW1284" s="119">
        <v>0</v>
      </c>
      <c r="AX1284" s="119">
        <v>0</v>
      </c>
      <c r="AY1284" s="119">
        <v>0</v>
      </c>
      <c r="AZ1284" s="119">
        <v>0</v>
      </c>
      <c r="BA1284" s="119">
        <v>0</v>
      </c>
      <c r="BB1284" s="119">
        <v>0</v>
      </c>
      <c r="BC1284" s="119">
        <v>0</v>
      </c>
      <c r="BD1284" s="119">
        <v>0</v>
      </c>
      <c r="BE1284" s="119">
        <v>0</v>
      </c>
      <c r="BF1284" s="119">
        <v>0</v>
      </c>
      <c r="BG1284" s="119">
        <v>0</v>
      </c>
      <c r="BH1284" s="119">
        <v>15.6</v>
      </c>
      <c r="BI1284" s="119" t="s">
        <v>55</v>
      </c>
      <c r="BJ1284" s="119" t="s">
        <v>55</v>
      </c>
      <c r="BK1284" s="119" t="s">
        <v>55</v>
      </c>
      <c r="BL1284" s="119">
        <v>0</v>
      </c>
      <c r="BM1284" s="119" t="s">
        <v>544</v>
      </c>
    </row>
    <row r="1285" spans="1:65" s="119" customFormat="1" ht="11.4" x14ac:dyDescent="0.2">
      <c r="A1285" s="119" t="s">
        <v>125</v>
      </c>
      <c r="B1285" s="119">
        <v>9</v>
      </c>
      <c r="C1285" s="119">
        <v>2</v>
      </c>
      <c r="D1285" s="119">
        <v>7</v>
      </c>
      <c r="E1285" s="119">
        <v>0</v>
      </c>
      <c r="F1285" s="119">
        <v>0</v>
      </c>
      <c r="G1285" s="119">
        <v>0</v>
      </c>
      <c r="H1285" s="119">
        <v>0</v>
      </c>
      <c r="I1285" s="119">
        <v>0</v>
      </c>
      <c r="J1285" s="119">
        <v>0</v>
      </c>
      <c r="K1285" s="119">
        <v>0</v>
      </c>
      <c r="L1285" s="119">
        <v>0</v>
      </c>
      <c r="M1285" s="119">
        <v>0</v>
      </c>
      <c r="N1285" s="119">
        <v>0</v>
      </c>
      <c r="O1285" s="119">
        <v>22.22</v>
      </c>
      <c r="P1285" s="119">
        <v>77.78</v>
      </c>
      <c r="Q1285" s="119">
        <v>0</v>
      </c>
      <c r="R1285" s="119">
        <v>0</v>
      </c>
      <c r="S1285" s="119">
        <v>0</v>
      </c>
      <c r="T1285" s="119">
        <v>0</v>
      </c>
      <c r="U1285" s="119">
        <v>0</v>
      </c>
      <c r="V1285" s="119">
        <v>0</v>
      </c>
      <c r="W1285" s="119">
        <v>0</v>
      </c>
      <c r="X1285" s="119">
        <v>0</v>
      </c>
      <c r="Y1285" s="119">
        <v>0</v>
      </c>
      <c r="Z1285" s="119">
        <v>0</v>
      </c>
      <c r="AA1285" s="119" t="s">
        <v>564</v>
      </c>
      <c r="AB1285" s="119" t="s">
        <v>102</v>
      </c>
      <c r="AC1285" s="119" t="s">
        <v>56</v>
      </c>
      <c r="AD1285" s="119" t="s">
        <v>56</v>
      </c>
      <c r="AE1285" s="119" t="s">
        <v>56</v>
      </c>
      <c r="AF1285" s="119" t="s">
        <v>56</v>
      </c>
      <c r="AG1285" s="119" t="s">
        <v>56</v>
      </c>
      <c r="AH1285" s="119" t="s">
        <v>56</v>
      </c>
      <c r="AI1285" s="119" t="s">
        <v>56</v>
      </c>
      <c r="AJ1285" s="119" t="s">
        <v>56</v>
      </c>
      <c r="AK1285" s="119" t="s">
        <v>56</v>
      </c>
      <c r="AL1285" s="119" t="s">
        <v>56</v>
      </c>
      <c r="AM1285" s="119">
        <v>0</v>
      </c>
      <c r="AN1285" s="119">
        <v>1</v>
      </c>
      <c r="AO1285" s="119">
        <v>3</v>
      </c>
      <c r="AP1285" s="119">
        <v>1</v>
      </c>
      <c r="AQ1285" s="119">
        <v>3</v>
      </c>
      <c r="AR1285" s="119">
        <v>1</v>
      </c>
      <c r="AS1285" s="119">
        <v>0</v>
      </c>
      <c r="AT1285" s="119">
        <v>0</v>
      </c>
      <c r="AU1285" s="119">
        <v>0</v>
      </c>
      <c r="AV1285" s="119">
        <v>0</v>
      </c>
      <c r="AW1285" s="119">
        <v>0</v>
      </c>
      <c r="AX1285" s="119">
        <v>0</v>
      </c>
      <c r="AY1285" s="119">
        <v>0</v>
      </c>
      <c r="AZ1285" s="119">
        <v>0</v>
      </c>
      <c r="BA1285" s="119">
        <v>0</v>
      </c>
      <c r="BB1285" s="119">
        <v>0</v>
      </c>
      <c r="BC1285" s="119">
        <v>0</v>
      </c>
      <c r="BD1285" s="119">
        <v>0</v>
      </c>
      <c r="BE1285" s="119">
        <v>0</v>
      </c>
      <c r="BF1285" s="119">
        <v>0</v>
      </c>
      <c r="BG1285" s="119">
        <v>0</v>
      </c>
      <c r="BH1285" s="119">
        <v>16.2</v>
      </c>
      <c r="BI1285" s="119" t="s">
        <v>55</v>
      </c>
      <c r="BJ1285" s="119" t="s">
        <v>55</v>
      </c>
      <c r="BK1285" s="119" t="s">
        <v>55</v>
      </c>
      <c r="BL1285" s="119">
        <v>0</v>
      </c>
      <c r="BM1285" s="119" t="s">
        <v>545</v>
      </c>
    </row>
    <row r="1286" spans="1:65" s="119" customFormat="1" ht="11.4" x14ac:dyDescent="0.2">
      <c r="A1286" s="119" t="s">
        <v>126</v>
      </c>
      <c r="B1286" s="119">
        <v>6</v>
      </c>
      <c r="C1286" s="119">
        <v>1</v>
      </c>
      <c r="D1286" s="119">
        <v>5</v>
      </c>
      <c r="E1286" s="119">
        <v>0</v>
      </c>
      <c r="F1286" s="119">
        <v>0</v>
      </c>
      <c r="G1286" s="119">
        <v>0</v>
      </c>
      <c r="H1286" s="119">
        <v>0</v>
      </c>
      <c r="I1286" s="119">
        <v>0</v>
      </c>
      <c r="J1286" s="119">
        <v>0</v>
      </c>
      <c r="K1286" s="119">
        <v>0</v>
      </c>
      <c r="L1286" s="119">
        <v>0</v>
      </c>
      <c r="M1286" s="119">
        <v>0</v>
      </c>
      <c r="N1286" s="119">
        <v>0</v>
      </c>
      <c r="O1286" s="119">
        <v>16.670000000000002</v>
      </c>
      <c r="P1286" s="119">
        <v>83.33</v>
      </c>
      <c r="Q1286" s="119">
        <v>0</v>
      </c>
      <c r="R1286" s="119">
        <v>0</v>
      </c>
      <c r="S1286" s="119">
        <v>0</v>
      </c>
      <c r="T1286" s="119">
        <v>0</v>
      </c>
      <c r="U1286" s="119">
        <v>0</v>
      </c>
      <c r="V1286" s="119">
        <v>0</v>
      </c>
      <c r="W1286" s="119">
        <v>0</v>
      </c>
      <c r="X1286" s="119">
        <v>0</v>
      </c>
      <c r="Y1286" s="119">
        <v>0</v>
      </c>
      <c r="Z1286" s="119">
        <v>0</v>
      </c>
      <c r="AA1286" s="119" t="s">
        <v>65</v>
      </c>
      <c r="AB1286" s="119" t="s">
        <v>494</v>
      </c>
      <c r="AC1286" s="119" t="s">
        <v>56</v>
      </c>
      <c r="AD1286" s="119" t="s">
        <v>56</v>
      </c>
      <c r="AE1286" s="119" t="s">
        <v>56</v>
      </c>
      <c r="AF1286" s="119" t="s">
        <v>56</v>
      </c>
      <c r="AG1286" s="119" t="s">
        <v>56</v>
      </c>
      <c r="AH1286" s="119" t="s">
        <v>56</v>
      </c>
      <c r="AI1286" s="119" t="s">
        <v>56</v>
      </c>
      <c r="AJ1286" s="119" t="s">
        <v>56</v>
      </c>
      <c r="AK1286" s="119" t="s">
        <v>56</v>
      </c>
      <c r="AL1286" s="119" t="s">
        <v>56</v>
      </c>
      <c r="AM1286" s="119">
        <v>0</v>
      </c>
      <c r="AN1286" s="119">
        <v>1</v>
      </c>
      <c r="AO1286" s="119">
        <v>0</v>
      </c>
      <c r="AP1286" s="119">
        <v>5</v>
      </c>
      <c r="AQ1286" s="119">
        <v>0</v>
      </c>
      <c r="AR1286" s="119">
        <v>0</v>
      </c>
      <c r="AS1286" s="119">
        <v>0</v>
      </c>
      <c r="AT1286" s="119">
        <v>0</v>
      </c>
      <c r="AU1286" s="119">
        <v>0</v>
      </c>
      <c r="AV1286" s="119">
        <v>0</v>
      </c>
      <c r="AW1286" s="119">
        <v>0</v>
      </c>
      <c r="AX1286" s="119">
        <v>0</v>
      </c>
      <c r="AY1286" s="119">
        <v>0</v>
      </c>
      <c r="AZ1286" s="119">
        <v>0</v>
      </c>
      <c r="BA1286" s="119">
        <v>0</v>
      </c>
      <c r="BB1286" s="119">
        <v>0</v>
      </c>
      <c r="BC1286" s="119">
        <v>0</v>
      </c>
      <c r="BD1286" s="119">
        <v>0</v>
      </c>
      <c r="BE1286" s="119">
        <v>0</v>
      </c>
      <c r="BF1286" s="119">
        <v>0</v>
      </c>
      <c r="BG1286" s="119">
        <v>0</v>
      </c>
      <c r="BH1286" s="119">
        <v>16</v>
      </c>
      <c r="BI1286" s="119" t="s">
        <v>55</v>
      </c>
      <c r="BJ1286" s="119" t="s">
        <v>55</v>
      </c>
      <c r="BK1286" s="119" t="s">
        <v>55</v>
      </c>
      <c r="BL1286" s="119">
        <v>0</v>
      </c>
      <c r="BM1286" s="119" t="s">
        <v>544</v>
      </c>
    </row>
    <row r="1287" spans="1:65" s="119" customFormat="1" ht="11.4" x14ac:dyDescent="0.2">
      <c r="A1287" s="119" t="s">
        <v>126</v>
      </c>
      <c r="B1287" s="119">
        <v>8</v>
      </c>
      <c r="C1287" s="119">
        <v>4</v>
      </c>
      <c r="D1287" s="119">
        <v>3</v>
      </c>
      <c r="E1287" s="119">
        <v>0</v>
      </c>
      <c r="F1287" s="119">
        <v>0</v>
      </c>
      <c r="G1287" s="119">
        <v>0</v>
      </c>
      <c r="H1287" s="119">
        <v>1</v>
      </c>
      <c r="I1287" s="119">
        <v>0</v>
      </c>
      <c r="J1287" s="119">
        <v>0</v>
      </c>
      <c r="K1287" s="119">
        <v>0</v>
      </c>
      <c r="L1287" s="119">
        <v>0</v>
      </c>
      <c r="M1287" s="119">
        <v>0</v>
      </c>
      <c r="N1287" s="119">
        <v>0</v>
      </c>
      <c r="O1287" s="119">
        <v>50</v>
      </c>
      <c r="P1287" s="119">
        <v>37.5</v>
      </c>
      <c r="Q1287" s="119">
        <v>0</v>
      </c>
      <c r="R1287" s="119">
        <v>0</v>
      </c>
      <c r="S1287" s="119">
        <v>0</v>
      </c>
      <c r="T1287" s="119">
        <v>12.5</v>
      </c>
      <c r="U1287" s="119">
        <v>0</v>
      </c>
      <c r="V1287" s="119">
        <v>0</v>
      </c>
      <c r="W1287" s="119">
        <v>0</v>
      </c>
      <c r="X1287" s="119">
        <v>0</v>
      </c>
      <c r="Y1287" s="119">
        <v>0</v>
      </c>
      <c r="Z1287" s="119">
        <v>0</v>
      </c>
      <c r="AA1287" s="119" t="s">
        <v>177</v>
      </c>
      <c r="AB1287" s="119" t="s">
        <v>186</v>
      </c>
      <c r="AC1287" s="119" t="s">
        <v>56</v>
      </c>
      <c r="AD1287" s="119" t="s">
        <v>56</v>
      </c>
      <c r="AE1287" s="119" t="s">
        <v>56</v>
      </c>
      <c r="AF1287" s="119" t="s">
        <v>621</v>
      </c>
      <c r="AG1287" s="119" t="s">
        <v>56</v>
      </c>
      <c r="AH1287" s="119" t="s">
        <v>56</v>
      </c>
      <c r="AI1287" s="119" t="s">
        <v>56</v>
      </c>
      <c r="AJ1287" s="119" t="s">
        <v>56</v>
      </c>
      <c r="AK1287" s="119" t="s">
        <v>56</v>
      </c>
      <c r="AL1287" s="119" t="s">
        <v>56</v>
      </c>
      <c r="AM1287" s="119">
        <v>0</v>
      </c>
      <c r="AN1287" s="119">
        <v>3</v>
      </c>
      <c r="AO1287" s="119">
        <v>1</v>
      </c>
      <c r="AP1287" s="119">
        <v>0</v>
      </c>
      <c r="AQ1287" s="119">
        <v>2</v>
      </c>
      <c r="AR1287" s="119">
        <v>2</v>
      </c>
      <c r="AS1287" s="119">
        <v>0</v>
      </c>
      <c r="AT1287" s="119">
        <v>0</v>
      </c>
      <c r="AU1287" s="119">
        <v>0</v>
      </c>
      <c r="AV1287" s="119">
        <v>0</v>
      </c>
      <c r="AW1287" s="119">
        <v>0</v>
      </c>
      <c r="AX1287" s="119">
        <v>0</v>
      </c>
      <c r="AY1287" s="119">
        <v>0</v>
      </c>
      <c r="AZ1287" s="119">
        <v>0</v>
      </c>
      <c r="BA1287" s="119">
        <v>0</v>
      </c>
      <c r="BB1287" s="119">
        <v>0</v>
      </c>
      <c r="BC1287" s="119">
        <v>0</v>
      </c>
      <c r="BD1287" s="119">
        <v>0</v>
      </c>
      <c r="BE1287" s="119">
        <v>0</v>
      </c>
      <c r="BF1287" s="119">
        <v>0</v>
      </c>
      <c r="BG1287" s="119">
        <v>0</v>
      </c>
      <c r="BH1287" s="119">
        <v>16.7</v>
      </c>
      <c r="BI1287" s="119" t="s">
        <v>55</v>
      </c>
      <c r="BJ1287" s="119" t="s">
        <v>55</v>
      </c>
      <c r="BK1287" s="119" t="s">
        <v>55</v>
      </c>
      <c r="BL1287" s="119">
        <v>0</v>
      </c>
      <c r="BM1287" s="119" t="s">
        <v>545</v>
      </c>
    </row>
    <row r="1288" spans="1:65" s="119" customFormat="1" ht="11.4" x14ac:dyDescent="0.2">
      <c r="A1288" s="119" t="s">
        <v>127</v>
      </c>
      <c r="B1288" s="119">
        <v>7</v>
      </c>
      <c r="C1288" s="119">
        <v>0</v>
      </c>
      <c r="D1288" s="119">
        <v>7</v>
      </c>
      <c r="E1288" s="119">
        <v>0</v>
      </c>
      <c r="F1288" s="119">
        <v>0</v>
      </c>
      <c r="G1288" s="119">
        <v>0</v>
      </c>
      <c r="H1288" s="119">
        <v>0</v>
      </c>
      <c r="I1288" s="119">
        <v>0</v>
      </c>
      <c r="J1288" s="119">
        <v>0</v>
      </c>
      <c r="K1288" s="119">
        <v>0</v>
      </c>
      <c r="L1288" s="119">
        <v>0</v>
      </c>
      <c r="M1288" s="119">
        <v>0</v>
      </c>
      <c r="N1288" s="119">
        <v>0</v>
      </c>
      <c r="O1288" s="119">
        <v>0</v>
      </c>
      <c r="P1288" s="119">
        <v>100</v>
      </c>
      <c r="Q1288" s="119">
        <v>0</v>
      </c>
      <c r="R1288" s="119">
        <v>0</v>
      </c>
      <c r="S1288" s="119">
        <v>0</v>
      </c>
      <c r="T1288" s="119">
        <v>0</v>
      </c>
      <c r="U1288" s="119">
        <v>0</v>
      </c>
      <c r="V1288" s="119">
        <v>0</v>
      </c>
      <c r="W1288" s="119">
        <v>0</v>
      </c>
      <c r="X1288" s="119">
        <v>0</v>
      </c>
      <c r="Y1288" s="119">
        <v>0</v>
      </c>
      <c r="Z1288" s="119">
        <v>0</v>
      </c>
      <c r="AA1288" s="119" t="s">
        <v>56</v>
      </c>
      <c r="AB1288" s="119" t="s">
        <v>581</v>
      </c>
      <c r="AC1288" s="119" t="s">
        <v>56</v>
      </c>
      <c r="AD1288" s="119" t="s">
        <v>56</v>
      </c>
      <c r="AE1288" s="119" t="s">
        <v>56</v>
      </c>
      <c r="AF1288" s="119" t="s">
        <v>56</v>
      </c>
      <c r="AG1288" s="119" t="s">
        <v>56</v>
      </c>
      <c r="AH1288" s="119" t="s">
        <v>56</v>
      </c>
      <c r="AI1288" s="119" t="s">
        <v>56</v>
      </c>
      <c r="AJ1288" s="119" t="s">
        <v>56</v>
      </c>
      <c r="AK1288" s="119" t="s">
        <v>56</v>
      </c>
      <c r="AL1288" s="119" t="s">
        <v>56</v>
      </c>
      <c r="AM1288" s="119">
        <v>0</v>
      </c>
      <c r="AN1288" s="119">
        <v>2</v>
      </c>
      <c r="AO1288" s="119">
        <v>1</v>
      </c>
      <c r="AP1288" s="119">
        <v>4</v>
      </c>
      <c r="AQ1288" s="119">
        <v>0</v>
      </c>
      <c r="AR1288" s="119">
        <v>0</v>
      </c>
      <c r="AS1288" s="119">
        <v>0</v>
      </c>
      <c r="AT1288" s="119">
        <v>0</v>
      </c>
      <c r="AU1288" s="119">
        <v>0</v>
      </c>
      <c r="AV1288" s="119">
        <v>0</v>
      </c>
      <c r="AW1288" s="119">
        <v>0</v>
      </c>
      <c r="AX1288" s="119">
        <v>0</v>
      </c>
      <c r="AY1288" s="119">
        <v>0</v>
      </c>
      <c r="AZ1288" s="119">
        <v>0</v>
      </c>
      <c r="BA1288" s="119">
        <v>0</v>
      </c>
      <c r="BB1288" s="119">
        <v>0</v>
      </c>
      <c r="BC1288" s="119">
        <v>0</v>
      </c>
      <c r="BD1288" s="119">
        <v>0</v>
      </c>
      <c r="BE1288" s="119">
        <v>0</v>
      </c>
      <c r="BF1288" s="119">
        <v>0</v>
      </c>
      <c r="BG1288" s="119">
        <v>0</v>
      </c>
      <c r="BH1288" s="119">
        <v>14.3</v>
      </c>
      <c r="BI1288" s="119" t="s">
        <v>55</v>
      </c>
      <c r="BJ1288" s="119" t="s">
        <v>55</v>
      </c>
      <c r="BK1288" s="119" t="s">
        <v>55</v>
      </c>
      <c r="BL1288" s="119">
        <v>0</v>
      </c>
      <c r="BM1288" s="119" t="s">
        <v>544</v>
      </c>
    </row>
    <row r="1289" spans="1:65" s="119" customFormat="1" ht="11.4" x14ac:dyDescent="0.2">
      <c r="A1289" s="119" t="s">
        <v>127</v>
      </c>
      <c r="B1289" s="119">
        <v>9</v>
      </c>
      <c r="C1289" s="119">
        <v>1</v>
      </c>
      <c r="D1289" s="119">
        <v>8</v>
      </c>
      <c r="E1289" s="119">
        <v>0</v>
      </c>
      <c r="F1289" s="119">
        <v>0</v>
      </c>
      <c r="G1289" s="119">
        <v>0</v>
      </c>
      <c r="H1289" s="119">
        <v>0</v>
      </c>
      <c r="I1289" s="119">
        <v>0</v>
      </c>
      <c r="J1289" s="119">
        <v>0</v>
      </c>
      <c r="K1289" s="119">
        <v>0</v>
      </c>
      <c r="L1289" s="119">
        <v>0</v>
      </c>
      <c r="M1289" s="119">
        <v>0</v>
      </c>
      <c r="N1289" s="119">
        <v>0</v>
      </c>
      <c r="O1289" s="119">
        <v>11.11</v>
      </c>
      <c r="P1289" s="119">
        <v>88.89</v>
      </c>
      <c r="Q1289" s="119">
        <v>0</v>
      </c>
      <c r="R1289" s="119">
        <v>0</v>
      </c>
      <c r="S1289" s="119">
        <v>0</v>
      </c>
      <c r="T1289" s="119">
        <v>0</v>
      </c>
      <c r="U1289" s="119">
        <v>0</v>
      </c>
      <c r="V1289" s="119">
        <v>0</v>
      </c>
      <c r="W1289" s="119">
        <v>0</v>
      </c>
      <c r="X1289" s="119">
        <v>0</v>
      </c>
      <c r="Y1289" s="119">
        <v>0</v>
      </c>
      <c r="Z1289" s="119">
        <v>0</v>
      </c>
      <c r="AA1289" s="119" t="s">
        <v>514</v>
      </c>
      <c r="AB1289" s="119" t="s">
        <v>184</v>
      </c>
      <c r="AC1289" s="119" t="s">
        <v>56</v>
      </c>
      <c r="AD1289" s="119" t="s">
        <v>56</v>
      </c>
      <c r="AE1289" s="119" t="s">
        <v>56</v>
      </c>
      <c r="AF1289" s="119" t="s">
        <v>56</v>
      </c>
      <c r="AG1289" s="119" t="s">
        <v>56</v>
      </c>
      <c r="AH1289" s="119" t="s">
        <v>56</v>
      </c>
      <c r="AI1289" s="119" t="s">
        <v>56</v>
      </c>
      <c r="AJ1289" s="119" t="s">
        <v>56</v>
      </c>
      <c r="AK1289" s="119" t="s">
        <v>56</v>
      </c>
      <c r="AL1289" s="119" t="s">
        <v>56</v>
      </c>
      <c r="AM1289" s="119">
        <v>0</v>
      </c>
      <c r="AN1289" s="119">
        <v>3</v>
      </c>
      <c r="AO1289" s="119">
        <v>0</v>
      </c>
      <c r="AP1289" s="119">
        <v>3</v>
      </c>
      <c r="AQ1289" s="119">
        <v>3</v>
      </c>
      <c r="AR1289" s="119">
        <v>0</v>
      </c>
      <c r="AS1289" s="119">
        <v>0</v>
      </c>
      <c r="AT1289" s="119">
        <v>0</v>
      </c>
      <c r="AU1289" s="119">
        <v>0</v>
      </c>
      <c r="AV1289" s="119">
        <v>0</v>
      </c>
      <c r="AW1289" s="119">
        <v>0</v>
      </c>
      <c r="AX1289" s="119">
        <v>0</v>
      </c>
      <c r="AY1289" s="119">
        <v>0</v>
      </c>
      <c r="AZ1289" s="119">
        <v>0</v>
      </c>
      <c r="BA1289" s="119">
        <v>0</v>
      </c>
      <c r="BB1289" s="119">
        <v>0</v>
      </c>
      <c r="BC1289" s="119">
        <v>0</v>
      </c>
      <c r="BD1289" s="119">
        <v>0</v>
      </c>
      <c r="BE1289" s="119">
        <v>0</v>
      </c>
      <c r="BF1289" s="119">
        <v>0</v>
      </c>
      <c r="BG1289" s="119">
        <v>0</v>
      </c>
      <c r="BH1289" s="119">
        <v>16.2</v>
      </c>
      <c r="BI1289" s="119" t="s">
        <v>55</v>
      </c>
      <c r="BJ1289" s="119" t="s">
        <v>55</v>
      </c>
      <c r="BK1289" s="119" t="s">
        <v>55</v>
      </c>
      <c r="BL1289" s="119">
        <v>0</v>
      </c>
      <c r="BM1289" s="119" t="s">
        <v>545</v>
      </c>
    </row>
    <row r="1290" spans="1:65" s="119" customFormat="1" ht="11.4" x14ac:dyDescent="0.2">
      <c r="A1290" s="119" t="s">
        <v>128</v>
      </c>
      <c r="B1290" s="119">
        <v>11</v>
      </c>
      <c r="C1290" s="119">
        <v>0</v>
      </c>
      <c r="D1290" s="119">
        <v>11</v>
      </c>
      <c r="E1290" s="119">
        <v>0</v>
      </c>
      <c r="F1290" s="119">
        <v>0</v>
      </c>
      <c r="G1290" s="119">
        <v>0</v>
      </c>
      <c r="H1290" s="119">
        <v>0</v>
      </c>
      <c r="I1290" s="119">
        <v>0</v>
      </c>
      <c r="J1290" s="119">
        <v>0</v>
      </c>
      <c r="K1290" s="119">
        <v>0</v>
      </c>
      <c r="L1290" s="119">
        <v>0</v>
      </c>
      <c r="M1290" s="119">
        <v>0</v>
      </c>
      <c r="N1290" s="119">
        <v>0</v>
      </c>
      <c r="O1290" s="119">
        <v>0</v>
      </c>
      <c r="P1290" s="119">
        <v>100</v>
      </c>
      <c r="Q1290" s="119">
        <v>0</v>
      </c>
      <c r="R1290" s="119">
        <v>0</v>
      </c>
      <c r="S1290" s="119">
        <v>0</v>
      </c>
      <c r="T1290" s="119">
        <v>0</v>
      </c>
      <c r="U1290" s="119">
        <v>0</v>
      </c>
      <c r="V1290" s="119">
        <v>0</v>
      </c>
      <c r="W1290" s="119">
        <v>0</v>
      </c>
      <c r="X1290" s="119">
        <v>0</v>
      </c>
      <c r="Y1290" s="119">
        <v>0</v>
      </c>
      <c r="Z1290" s="119">
        <v>0</v>
      </c>
      <c r="AA1290" s="119" t="s">
        <v>56</v>
      </c>
      <c r="AB1290" s="119" t="s">
        <v>192</v>
      </c>
      <c r="AC1290" s="119" t="s">
        <v>56</v>
      </c>
      <c r="AD1290" s="119" t="s">
        <v>56</v>
      </c>
      <c r="AE1290" s="119" t="s">
        <v>56</v>
      </c>
      <c r="AF1290" s="119" t="s">
        <v>56</v>
      </c>
      <c r="AG1290" s="119" t="s">
        <v>56</v>
      </c>
      <c r="AH1290" s="119" t="s">
        <v>56</v>
      </c>
      <c r="AI1290" s="119" t="s">
        <v>56</v>
      </c>
      <c r="AJ1290" s="119" t="s">
        <v>56</v>
      </c>
      <c r="AK1290" s="119" t="s">
        <v>56</v>
      </c>
      <c r="AL1290" s="119" t="s">
        <v>56</v>
      </c>
      <c r="AM1290" s="119">
        <v>0</v>
      </c>
      <c r="AN1290" s="119">
        <v>0</v>
      </c>
      <c r="AO1290" s="119">
        <v>4</v>
      </c>
      <c r="AP1290" s="119">
        <v>4</v>
      </c>
      <c r="AQ1290" s="119">
        <v>3</v>
      </c>
      <c r="AR1290" s="119">
        <v>0</v>
      </c>
      <c r="AS1290" s="119">
        <v>0</v>
      </c>
      <c r="AT1290" s="119">
        <v>0</v>
      </c>
      <c r="AU1290" s="119">
        <v>0</v>
      </c>
      <c r="AV1290" s="119">
        <v>0</v>
      </c>
      <c r="AW1290" s="119">
        <v>0</v>
      </c>
      <c r="AX1290" s="119">
        <v>0</v>
      </c>
      <c r="AY1290" s="119">
        <v>0</v>
      </c>
      <c r="AZ1290" s="119">
        <v>0</v>
      </c>
      <c r="BA1290" s="119">
        <v>0</v>
      </c>
      <c r="BB1290" s="119">
        <v>0</v>
      </c>
      <c r="BC1290" s="119">
        <v>0</v>
      </c>
      <c r="BD1290" s="119">
        <v>0</v>
      </c>
      <c r="BE1290" s="119">
        <v>0</v>
      </c>
      <c r="BF1290" s="119">
        <v>0</v>
      </c>
      <c r="BG1290" s="119">
        <v>0</v>
      </c>
      <c r="BH1290" s="119">
        <v>16.8</v>
      </c>
      <c r="BI1290" s="119">
        <v>18</v>
      </c>
      <c r="BJ1290" s="119">
        <v>21.2</v>
      </c>
      <c r="BK1290" s="119">
        <v>23.1</v>
      </c>
      <c r="BL1290" s="119">
        <v>0</v>
      </c>
      <c r="BM1290" s="119" t="s">
        <v>544</v>
      </c>
    </row>
    <row r="1291" spans="1:65" s="119" customFormat="1" ht="11.4" x14ac:dyDescent="0.2">
      <c r="A1291" s="119" t="s">
        <v>128</v>
      </c>
      <c r="B1291" s="119">
        <v>6</v>
      </c>
      <c r="C1291" s="119">
        <v>0</v>
      </c>
      <c r="D1291" s="119">
        <v>5</v>
      </c>
      <c r="E1291" s="119">
        <v>0</v>
      </c>
      <c r="F1291" s="119">
        <v>1</v>
      </c>
      <c r="G1291" s="119">
        <v>0</v>
      </c>
      <c r="H1291" s="119">
        <v>0</v>
      </c>
      <c r="I1291" s="119">
        <v>0</v>
      </c>
      <c r="J1291" s="119">
        <v>0</v>
      </c>
      <c r="K1291" s="119">
        <v>0</v>
      </c>
      <c r="L1291" s="119">
        <v>0</v>
      </c>
      <c r="M1291" s="119">
        <v>0</v>
      </c>
      <c r="N1291" s="119">
        <v>0</v>
      </c>
      <c r="O1291" s="119">
        <v>0</v>
      </c>
      <c r="P1291" s="119">
        <v>83.33</v>
      </c>
      <c r="Q1291" s="119">
        <v>0</v>
      </c>
      <c r="R1291" s="119">
        <v>16.670000000000002</v>
      </c>
      <c r="S1291" s="119">
        <v>0</v>
      </c>
      <c r="T1291" s="119">
        <v>0</v>
      </c>
      <c r="U1291" s="119">
        <v>0</v>
      </c>
      <c r="V1291" s="119">
        <v>0</v>
      </c>
      <c r="W1291" s="119">
        <v>0</v>
      </c>
      <c r="X1291" s="119">
        <v>0</v>
      </c>
      <c r="Y1291" s="119">
        <v>0</v>
      </c>
      <c r="Z1291" s="119">
        <v>0</v>
      </c>
      <c r="AA1291" s="119" t="s">
        <v>56</v>
      </c>
      <c r="AB1291" s="119" t="s">
        <v>492</v>
      </c>
      <c r="AC1291" s="119" t="s">
        <v>56</v>
      </c>
      <c r="AD1291" s="119" t="s">
        <v>534</v>
      </c>
      <c r="AE1291" s="119" t="s">
        <v>56</v>
      </c>
      <c r="AF1291" s="119" t="s">
        <v>56</v>
      </c>
      <c r="AG1291" s="119" t="s">
        <v>56</v>
      </c>
      <c r="AH1291" s="119" t="s">
        <v>56</v>
      </c>
      <c r="AI1291" s="119" t="s">
        <v>56</v>
      </c>
      <c r="AJ1291" s="119" t="s">
        <v>56</v>
      </c>
      <c r="AK1291" s="119" t="s">
        <v>56</v>
      </c>
      <c r="AL1291" s="119" t="s">
        <v>56</v>
      </c>
      <c r="AM1291" s="119">
        <v>0</v>
      </c>
      <c r="AN1291" s="119">
        <v>0</v>
      </c>
      <c r="AO1291" s="119">
        <v>1</v>
      </c>
      <c r="AP1291" s="119">
        <v>3</v>
      </c>
      <c r="AQ1291" s="119">
        <v>2</v>
      </c>
      <c r="AR1291" s="119">
        <v>0</v>
      </c>
      <c r="AS1291" s="119">
        <v>0</v>
      </c>
      <c r="AT1291" s="119">
        <v>0</v>
      </c>
      <c r="AU1291" s="119">
        <v>0</v>
      </c>
      <c r="AV1291" s="119">
        <v>0</v>
      </c>
      <c r="AW1291" s="119">
        <v>0</v>
      </c>
      <c r="AX1291" s="119">
        <v>0</v>
      </c>
      <c r="AY1291" s="119">
        <v>0</v>
      </c>
      <c r="AZ1291" s="119">
        <v>0</v>
      </c>
      <c r="BA1291" s="119">
        <v>0</v>
      </c>
      <c r="BB1291" s="119">
        <v>0</v>
      </c>
      <c r="BC1291" s="119">
        <v>0</v>
      </c>
      <c r="BD1291" s="119">
        <v>0</v>
      </c>
      <c r="BE1291" s="119">
        <v>0</v>
      </c>
      <c r="BF1291" s="119">
        <v>0</v>
      </c>
      <c r="BG1291" s="119">
        <v>0</v>
      </c>
      <c r="BH1291" s="119">
        <v>17.600000000000001</v>
      </c>
      <c r="BI1291" s="119" t="s">
        <v>55</v>
      </c>
      <c r="BJ1291" s="119" t="s">
        <v>55</v>
      </c>
      <c r="BK1291" s="119" t="s">
        <v>55</v>
      </c>
      <c r="BL1291" s="119">
        <v>0</v>
      </c>
      <c r="BM1291" s="119" t="s">
        <v>545</v>
      </c>
    </row>
    <row r="1292" spans="1:65" s="119" customFormat="1" ht="11.4" x14ac:dyDescent="0.2">
      <c r="A1292" s="119" t="s">
        <v>130</v>
      </c>
      <c r="B1292" s="119">
        <v>5</v>
      </c>
      <c r="C1292" s="119">
        <v>1</v>
      </c>
      <c r="D1292" s="119">
        <v>4</v>
      </c>
      <c r="E1292" s="119">
        <v>0</v>
      </c>
      <c r="F1292" s="119">
        <v>0</v>
      </c>
      <c r="G1292" s="119">
        <v>0</v>
      </c>
      <c r="H1292" s="119">
        <v>0</v>
      </c>
      <c r="I1292" s="119">
        <v>0</v>
      </c>
      <c r="J1292" s="119">
        <v>0</v>
      </c>
      <c r="K1292" s="119">
        <v>0</v>
      </c>
      <c r="L1292" s="119">
        <v>0</v>
      </c>
      <c r="M1292" s="119">
        <v>0</v>
      </c>
      <c r="N1292" s="119">
        <v>0</v>
      </c>
      <c r="O1292" s="119">
        <v>20</v>
      </c>
      <c r="P1292" s="119">
        <v>80</v>
      </c>
      <c r="Q1292" s="119">
        <v>0</v>
      </c>
      <c r="R1292" s="119">
        <v>0</v>
      </c>
      <c r="S1292" s="119">
        <v>0</v>
      </c>
      <c r="T1292" s="119">
        <v>0</v>
      </c>
      <c r="U1292" s="119">
        <v>0</v>
      </c>
      <c r="V1292" s="119">
        <v>0</v>
      </c>
      <c r="W1292" s="119">
        <v>0</v>
      </c>
      <c r="X1292" s="119">
        <v>0</v>
      </c>
      <c r="Y1292" s="119">
        <v>0</v>
      </c>
      <c r="Z1292" s="119">
        <v>0</v>
      </c>
      <c r="AA1292" s="119" t="s">
        <v>441</v>
      </c>
      <c r="AB1292" s="119" t="s">
        <v>595</v>
      </c>
      <c r="AC1292" s="119" t="s">
        <v>56</v>
      </c>
      <c r="AD1292" s="119" t="s">
        <v>56</v>
      </c>
      <c r="AE1292" s="119" t="s">
        <v>56</v>
      </c>
      <c r="AF1292" s="119" t="s">
        <v>56</v>
      </c>
      <c r="AG1292" s="119" t="s">
        <v>56</v>
      </c>
      <c r="AH1292" s="119" t="s">
        <v>56</v>
      </c>
      <c r="AI1292" s="119" t="s">
        <v>56</v>
      </c>
      <c r="AJ1292" s="119" t="s">
        <v>56</v>
      </c>
      <c r="AK1292" s="119" t="s">
        <v>56</v>
      </c>
      <c r="AL1292" s="119" t="s">
        <v>56</v>
      </c>
      <c r="AM1292" s="119">
        <v>0</v>
      </c>
      <c r="AN1292" s="119">
        <v>1</v>
      </c>
      <c r="AO1292" s="119">
        <v>1</v>
      </c>
      <c r="AP1292" s="119">
        <v>2</v>
      </c>
      <c r="AQ1292" s="119">
        <v>1</v>
      </c>
      <c r="AR1292" s="119">
        <v>0</v>
      </c>
      <c r="AS1292" s="119">
        <v>0</v>
      </c>
      <c r="AT1292" s="119">
        <v>0</v>
      </c>
      <c r="AU1292" s="119">
        <v>0</v>
      </c>
      <c r="AV1292" s="119">
        <v>0</v>
      </c>
      <c r="AW1292" s="119">
        <v>0</v>
      </c>
      <c r="AX1292" s="119">
        <v>0</v>
      </c>
      <c r="AY1292" s="119">
        <v>0</v>
      </c>
      <c r="AZ1292" s="119">
        <v>0</v>
      </c>
      <c r="BA1292" s="119">
        <v>0</v>
      </c>
      <c r="BB1292" s="119">
        <v>0</v>
      </c>
      <c r="BC1292" s="119">
        <v>0</v>
      </c>
      <c r="BD1292" s="119">
        <v>0</v>
      </c>
      <c r="BE1292" s="119">
        <v>0</v>
      </c>
      <c r="BF1292" s="119">
        <v>0</v>
      </c>
      <c r="BG1292" s="119">
        <v>0</v>
      </c>
      <c r="BH1292" s="119">
        <v>15.7</v>
      </c>
      <c r="BI1292" s="119" t="s">
        <v>55</v>
      </c>
      <c r="BJ1292" s="119" t="s">
        <v>55</v>
      </c>
      <c r="BK1292" s="119" t="s">
        <v>55</v>
      </c>
      <c r="BL1292" s="119">
        <v>0</v>
      </c>
      <c r="BM1292" s="119" t="s">
        <v>544</v>
      </c>
    </row>
    <row r="1293" spans="1:65" s="119" customFormat="1" ht="11.4" x14ac:dyDescent="0.2">
      <c r="A1293" s="119" t="s">
        <v>130</v>
      </c>
      <c r="B1293" s="119">
        <v>8</v>
      </c>
      <c r="C1293" s="119">
        <v>2</v>
      </c>
      <c r="D1293" s="119">
        <v>6</v>
      </c>
      <c r="E1293" s="119">
        <v>0</v>
      </c>
      <c r="F1293" s="119">
        <v>0</v>
      </c>
      <c r="G1293" s="119">
        <v>0</v>
      </c>
      <c r="H1293" s="119">
        <v>0</v>
      </c>
      <c r="I1293" s="119">
        <v>0</v>
      </c>
      <c r="J1293" s="119">
        <v>0</v>
      </c>
      <c r="K1293" s="119">
        <v>0</v>
      </c>
      <c r="L1293" s="119">
        <v>0</v>
      </c>
      <c r="M1293" s="119">
        <v>0</v>
      </c>
      <c r="N1293" s="119">
        <v>0</v>
      </c>
      <c r="O1293" s="119">
        <v>25</v>
      </c>
      <c r="P1293" s="119">
        <v>75</v>
      </c>
      <c r="Q1293" s="119">
        <v>0</v>
      </c>
      <c r="R1293" s="119">
        <v>0</v>
      </c>
      <c r="S1293" s="119">
        <v>0</v>
      </c>
      <c r="T1293" s="119">
        <v>0</v>
      </c>
      <c r="U1293" s="119">
        <v>0</v>
      </c>
      <c r="V1293" s="119">
        <v>0</v>
      </c>
      <c r="W1293" s="119">
        <v>0</v>
      </c>
      <c r="X1293" s="119">
        <v>0</v>
      </c>
      <c r="Y1293" s="119">
        <v>0</v>
      </c>
      <c r="Z1293" s="119">
        <v>0</v>
      </c>
      <c r="AA1293" s="119" t="s">
        <v>572</v>
      </c>
      <c r="AB1293" s="119" t="s">
        <v>521</v>
      </c>
      <c r="AC1293" s="119" t="s">
        <v>56</v>
      </c>
      <c r="AD1293" s="119" t="s">
        <v>56</v>
      </c>
      <c r="AE1293" s="119" t="s">
        <v>56</v>
      </c>
      <c r="AF1293" s="119" t="s">
        <v>56</v>
      </c>
      <c r="AG1293" s="119" t="s">
        <v>56</v>
      </c>
      <c r="AH1293" s="119" t="s">
        <v>56</v>
      </c>
      <c r="AI1293" s="119" t="s">
        <v>56</v>
      </c>
      <c r="AJ1293" s="119" t="s">
        <v>56</v>
      </c>
      <c r="AK1293" s="119" t="s">
        <v>56</v>
      </c>
      <c r="AL1293" s="119" t="s">
        <v>56</v>
      </c>
      <c r="AM1293" s="119">
        <v>0</v>
      </c>
      <c r="AN1293" s="119">
        <v>2</v>
      </c>
      <c r="AO1293" s="119">
        <v>1</v>
      </c>
      <c r="AP1293" s="119">
        <v>4</v>
      </c>
      <c r="AQ1293" s="119">
        <v>1</v>
      </c>
      <c r="AR1293" s="119">
        <v>0</v>
      </c>
      <c r="AS1293" s="119">
        <v>0</v>
      </c>
      <c r="AT1293" s="119">
        <v>0</v>
      </c>
      <c r="AU1293" s="119">
        <v>0</v>
      </c>
      <c r="AV1293" s="119">
        <v>0</v>
      </c>
      <c r="AW1293" s="119">
        <v>0</v>
      </c>
      <c r="AX1293" s="119">
        <v>0</v>
      </c>
      <c r="AY1293" s="119">
        <v>0</v>
      </c>
      <c r="AZ1293" s="119">
        <v>0</v>
      </c>
      <c r="BA1293" s="119">
        <v>0</v>
      </c>
      <c r="BB1293" s="119">
        <v>0</v>
      </c>
      <c r="BC1293" s="119">
        <v>0</v>
      </c>
      <c r="BD1293" s="119">
        <v>0</v>
      </c>
      <c r="BE1293" s="119">
        <v>0</v>
      </c>
      <c r="BF1293" s="119">
        <v>0</v>
      </c>
      <c r="BG1293" s="119">
        <v>0</v>
      </c>
      <c r="BH1293" s="119">
        <v>14.6</v>
      </c>
      <c r="BI1293" s="119" t="s">
        <v>55</v>
      </c>
      <c r="BJ1293" s="119" t="s">
        <v>55</v>
      </c>
      <c r="BK1293" s="119" t="s">
        <v>55</v>
      </c>
      <c r="BL1293" s="119">
        <v>0</v>
      </c>
      <c r="BM1293" s="119" t="s">
        <v>545</v>
      </c>
    </row>
    <row r="1294" spans="1:65" s="119" customFormat="1" ht="11.4" x14ac:dyDescent="0.2">
      <c r="A1294" s="119" t="s">
        <v>131</v>
      </c>
      <c r="B1294" s="119">
        <v>9</v>
      </c>
      <c r="C1294" s="119">
        <v>1</v>
      </c>
      <c r="D1294" s="119">
        <v>8</v>
      </c>
      <c r="E1294" s="119">
        <v>0</v>
      </c>
      <c r="F1294" s="119">
        <v>0</v>
      </c>
      <c r="G1294" s="119">
        <v>0</v>
      </c>
      <c r="H1294" s="119">
        <v>0</v>
      </c>
      <c r="I1294" s="119">
        <v>0</v>
      </c>
      <c r="J1294" s="119">
        <v>0</v>
      </c>
      <c r="K1294" s="119">
        <v>0</v>
      </c>
      <c r="L1294" s="119">
        <v>0</v>
      </c>
      <c r="M1294" s="119">
        <v>0</v>
      </c>
      <c r="N1294" s="119">
        <v>0</v>
      </c>
      <c r="O1294" s="119">
        <v>11.11</v>
      </c>
      <c r="P1294" s="119">
        <v>88.89</v>
      </c>
      <c r="Q1294" s="119">
        <v>0</v>
      </c>
      <c r="R1294" s="119">
        <v>0</v>
      </c>
      <c r="S1294" s="119">
        <v>0</v>
      </c>
      <c r="T1294" s="119">
        <v>0</v>
      </c>
      <c r="U1294" s="119">
        <v>0</v>
      </c>
      <c r="V1294" s="119">
        <v>0</v>
      </c>
      <c r="W1294" s="119">
        <v>0</v>
      </c>
      <c r="X1294" s="119">
        <v>0</v>
      </c>
      <c r="Y1294" s="119">
        <v>0</v>
      </c>
      <c r="Z1294" s="119">
        <v>0</v>
      </c>
      <c r="AA1294" s="119" t="s">
        <v>455</v>
      </c>
      <c r="AB1294" s="119" t="s">
        <v>568</v>
      </c>
      <c r="AC1294" s="119" t="s">
        <v>56</v>
      </c>
      <c r="AD1294" s="119" t="s">
        <v>56</v>
      </c>
      <c r="AE1294" s="119" t="s">
        <v>56</v>
      </c>
      <c r="AF1294" s="119" t="s">
        <v>56</v>
      </c>
      <c r="AG1294" s="119" t="s">
        <v>56</v>
      </c>
      <c r="AH1294" s="119" t="s">
        <v>56</v>
      </c>
      <c r="AI1294" s="119" t="s">
        <v>56</v>
      </c>
      <c r="AJ1294" s="119" t="s">
        <v>56</v>
      </c>
      <c r="AK1294" s="119" t="s">
        <v>56</v>
      </c>
      <c r="AL1294" s="119" t="s">
        <v>56</v>
      </c>
      <c r="AM1294" s="119">
        <v>0</v>
      </c>
      <c r="AN1294" s="119">
        <v>0</v>
      </c>
      <c r="AO1294" s="119">
        <v>2</v>
      </c>
      <c r="AP1294" s="119">
        <v>5</v>
      </c>
      <c r="AQ1294" s="119">
        <v>2</v>
      </c>
      <c r="AR1294" s="119">
        <v>0</v>
      </c>
      <c r="AS1294" s="119">
        <v>0</v>
      </c>
      <c r="AT1294" s="119">
        <v>0</v>
      </c>
      <c r="AU1294" s="119">
        <v>0</v>
      </c>
      <c r="AV1294" s="119">
        <v>0</v>
      </c>
      <c r="AW1294" s="119">
        <v>0</v>
      </c>
      <c r="AX1294" s="119">
        <v>0</v>
      </c>
      <c r="AY1294" s="119">
        <v>0</v>
      </c>
      <c r="AZ1294" s="119">
        <v>0</v>
      </c>
      <c r="BA1294" s="119">
        <v>0</v>
      </c>
      <c r="BB1294" s="119">
        <v>0</v>
      </c>
      <c r="BC1294" s="119">
        <v>0</v>
      </c>
      <c r="BD1294" s="119">
        <v>0</v>
      </c>
      <c r="BE1294" s="119">
        <v>0</v>
      </c>
      <c r="BF1294" s="119">
        <v>0</v>
      </c>
      <c r="BG1294" s="119">
        <v>0</v>
      </c>
      <c r="BH1294" s="119">
        <v>17.5</v>
      </c>
      <c r="BI1294" s="119" t="s">
        <v>55</v>
      </c>
      <c r="BJ1294" s="119" t="s">
        <v>55</v>
      </c>
      <c r="BK1294" s="119" t="s">
        <v>55</v>
      </c>
      <c r="BL1294" s="119">
        <v>0</v>
      </c>
      <c r="BM1294" s="119" t="s">
        <v>544</v>
      </c>
    </row>
    <row r="1295" spans="1:65" s="119" customFormat="1" ht="11.4" x14ac:dyDescent="0.2">
      <c r="A1295" s="119" t="s">
        <v>131</v>
      </c>
      <c r="B1295" s="119">
        <v>8</v>
      </c>
      <c r="C1295" s="119">
        <v>1</v>
      </c>
      <c r="D1295" s="119">
        <v>7</v>
      </c>
      <c r="E1295" s="119">
        <v>0</v>
      </c>
      <c r="F1295" s="119">
        <v>0</v>
      </c>
      <c r="G1295" s="119">
        <v>0</v>
      </c>
      <c r="H1295" s="119">
        <v>0</v>
      </c>
      <c r="I1295" s="119">
        <v>0</v>
      </c>
      <c r="J1295" s="119">
        <v>0</v>
      </c>
      <c r="K1295" s="119">
        <v>0</v>
      </c>
      <c r="L1295" s="119">
        <v>0</v>
      </c>
      <c r="M1295" s="119">
        <v>0</v>
      </c>
      <c r="N1295" s="119">
        <v>0</v>
      </c>
      <c r="O1295" s="119">
        <v>12.5</v>
      </c>
      <c r="P1295" s="119">
        <v>87.5</v>
      </c>
      <c r="Q1295" s="119">
        <v>0</v>
      </c>
      <c r="R1295" s="119">
        <v>0</v>
      </c>
      <c r="S1295" s="119">
        <v>0</v>
      </c>
      <c r="T1295" s="119">
        <v>0</v>
      </c>
      <c r="U1295" s="119">
        <v>0</v>
      </c>
      <c r="V1295" s="119">
        <v>0</v>
      </c>
      <c r="W1295" s="119">
        <v>0</v>
      </c>
      <c r="X1295" s="119">
        <v>0</v>
      </c>
      <c r="Y1295" s="119">
        <v>0</v>
      </c>
      <c r="Z1295" s="119">
        <v>0</v>
      </c>
      <c r="AA1295" s="119" t="s">
        <v>598</v>
      </c>
      <c r="AB1295" s="119" t="s">
        <v>498</v>
      </c>
      <c r="AC1295" s="119" t="s">
        <v>56</v>
      </c>
      <c r="AD1295" s="119" t="s">
        <v>56</v>
      </c>
      <c r="AE1295" s="119" t="s">
        <v>56</v>
      </c>
      <c r="AF1295" s="119" t="s">
        <v>56</v>
      </c>
      <c r="AG1295" s="119" t="s">
        <v>56</v>
      </c>
      <c r="AH1295" s="119" t="s">
        <v>56</v>
      </c>
      <c r="AI1295" s="119" t="s">
        <v>56</v>
      </c>
      <c r="AJ1295" s="119" t="s">
        <v>56</v>
      </c>
      <c r="AK1295" s="119" t="s">
        <v>56</v>
      </c>
      <c r="AL1295" s="119" t="s">
        <v>56</v>
      </c>
      <c r="AM1295" s="119">
        <v>0</v>
      </c>
      <c r="AN1295" s="119">
        <v>1</v>
      </c>
      <c r="AO1295" s="119">
        <v>4</v>
      </c>
      <c r="AP1295" s="119">
        <v>2</v>
      </c>
      <c r="AQ1295" s="119">
        <v>1</v>
      </c>
      <c r="AR1295" s="119">
        <v>0</v>
      </c>
      <c r="AS1295" s="119">
        <v>0</v>
      </c>
      <c r="AT1295" s="119">
        <v>0</v>
      </c>
      <c r="AU1295" s="119">
        <v>0</v>
      </c>
      <c r="AV1295" s="119">
        <v>0</v>
      </c>
      <c r="AW1295" s="119">
        <v>0</v>
      </c>
      <c r="AX1295" s="119">
        <v>0</v>
      </c>
      <c r="AY1295" s="119">
        <v>0</v>
      </c>
      <c r="AZ1295" s="119">
        <v>0</v>
      </c>
      <c r="BA1295" s="119">
        <v>0</v>
      </c>
      <c r="BB1295" s="119">
        <v>0</v>
      </c>
      <c r="BC1295" s="119">
        <v>0</v>
      </c>
      <c r="BD1295" s="119">
        <v>0</v>
      </c>
      <c r="BE1295" s="119">
        <v>0</v>
      </c>
      <c r="BF1295" s="119">
        <v>0</v>
      </c>
      <c r="BG1295" s="119">
        <v>0</v>
      </c>
      <c r="BH1295" s="119">
        <v>14.2</v>
      </c>
      <c r="BI1295" s="119" t="s">
        <v>55</v>
      </c>
      <c r="BJ1295" s="119" t="s">
        <v>55</v>
      </c>
      <c r="BK1295" s="119" t="s">
        <v>55</v>
      </c>
      <c r="BL1295" s="119">
        <v>0</v>
      </c>
      <c r="BM1295" s="119" t="s">
        <v>545</v>
      </c>
    </row>
    <row r="1296" spans="1:65" s="119" customFormat="1" ht="11.4" x14ac:dyDescent="0.2">
      <c r="A1296" s="119" t="s">
        <v>134</v>
      </c>
      <c r="B1296" s="119">
        <v>10</v>
      </c>
      <c r="C1296" s="119">
        <v>0</v>
      </c>
      <c r="D1296" s="119">
        <v>10</v>
      </c>
      <c r="E1296" s="119">
        <v>0</v>
      </c>
      <c r="F1296" s="119">
        <v>0</v>
      </c>
      <c r="G1296" s="119">
        <v>0</v>
      </c>
      <c r="H1296" s="119">
        <v>0</v>
      </c>
      <c r="I1296" s="119">
        <v>0</v>
      </c>
      <c r="J1296" s="119">
        <v>0</v>
      </c>
      <c r="K1296" s="119">
        <v>0</v>
      </c>
      <c r="L1296" s="119">
        <v>0</v>
      </c>
      <c r="M1296" s="119">
        <v>0</v>
      </c>
      <c r="N1296" s="119">
        <v>0</v>
      </c>
      <c r="O1296" s="119">
        <v>0</v>
      </c>
      <c r="P1296" s="119">
        <v>100</v>
      </c>
      <c r="Q1296" s="119">
        <v>0</v>
      </c>
      <c r="R1296" s="119">
        <v>0</v>
      </c>
      <c r="S1296" s="119">
        <v>0</v>
      </c>
      <c r="T1296" s="119">
        <v>0</v>
      </c>
      <c r="U1296" s="119">
        <v>0</v>
      </c>
      <c r="V1296" s="119">
        <v>0</v>
      </c>
      <c r="W1296" s="119">
        <v>0</v>
      </c>
      <c r="X1296" s="119">
        <v>0</v>
      </c>
      <c r="Y1296" s="119">
        <v>0</v>
      </c>
      <c r="Z1296" s="119">
        <v>0</v>
      </c>
      <c r="AA1296" s="119" t="s">
        <v>56</v>
      </c>
      <c r="AB1296" s="119" t="s">
        <v>498</v>
      </c>
      <c r="AC1296" s="119" t="s">
        <v>56</v>
      </c>
      <c r="AD1296" s="119" t="s">
        <v>56</v>
      </c>
      <c r="AE1296" s="119" t="s">
        <v>56</v>
      </c>
      <c r="AF1296" s="119" t="s">
        <v>56</v>
      </c>
      <c r="AG1296" s="119" t="s">
        <v>56</v>
      </c>
      <c r="AH1296" s="119" t="s">
        <v>56</v>
      </c>
      <c r="AI1296" s="119" t="s">
        <v>56</v>
      </c>
      <c r="AJ1296" s="119" t="s">
        <v>56</v>
      </c>
      <c r="AK1296" s="119" t="s">
        <v>56</v>
      </c>
      <c r="AL1296" s="119" t="s">
        <v>56</v>
      </c>
      <c r="AM1296" s="119">
        <v>0</v>
      </c>
      <c r="AN1296" s="119">
        <v>1</v>
      </c>
      <c r="AO1296" s="119">
        <v>4</v>
      </c>
      <c r="AP1296" s="119">
        <v>3</v>
      </c>
      <c r="AQ1296" s="119">
        <v>2</v>
      </c>
      <c r="AR1296" s="119">
        <v>0</v>
      </c>
      <c r="AS1296" s="119">
        <v>0</v>
      </c>
      <c r="AT1296" s="119">
        <v>0</v>
      </c>
      <c r="AU1296" s="119">
        <v>0</v>
      </c>
      <c r="AV1296" s="119">
        <v>0</v>
      </c>
      <c r="AW1296" s="119">
        <v>0</v>
      </c>
      <c r="AX1296" s="119">
        <v>0</v>
      </c>
      <c r="AY1296" s="119">
        <v>0</v>
      </c>
      <c r="AZ1296" s="119">
        <v>0</v>
      </c>
      <c r="BA1296" s="119">
        <v>0</v>
      </c>
      <c r="BB1296" s="119">
        <v>0</v>
      </c>
      <c r="BC1296" s="119">
        <v>0</v>
      </c>
      <c r="BD1296" s="119">
        <v>0</v>
      </c>
      <c r="BE1296" s="119">
        <v>0</v>
      </c>
      <c r="BF1296" s="119">
        <v>0</v>
      </c>
      <c r="BG1296" s="119">
        <v>0</v>
      </c>
      <c r="BH1296" s="119">
        <v>15.4</v>
      </c>
      <c r="BI1296" s="119" t="s">
        <v>55</v>
      </c>
      <c r="BJ1296" s="119" t="s">
        <v>55</v>
      </c>
      <c r="BK1296" s="119" t="s">
        <v>55</v>
      </c>
      <c r="BL1296" s="119">
        <v>0</v>
      </c>
      <c r="BM1296" s="119" t="s">
        <v>544</v>
      </c>
    </row>
    <row r="1297" spans="1:65" s="119" customFormat="1" ht="11.4" x14ac:dyDescent="0.2">
      <c r="A1297" s="119" t="s">
        <v>134</v>
      </c>
      <c r="B1297" s="119">
        <v>4</v>
      </c>
      <c r="C1297" s="119">
        <v>0</v>
      </c>
      <c r="D1297" s="119">
        <v>4</v>
      </c>
      <c r="E1297" s="119">
        <v>0</v>
      </c>
      <c r="F1297" s="119">
        <v>0</v>
      </c>
      <c r="G1297" s="119">
        <v>0</v>
      </c>
      <c r="H1297" s="119">
        <v>0</v>
      </c>
      <c r="I1297" s="119">
        <v>0</v>
      </c>
      <c r="J1297" s="119">
        <v>0</v>
      </c>
      <c r="K1297" s="119">
        <v>0</v>
      </c>
      <c r="L1297" s="119">
        <v>0</v>
      </c>
      <c r="M1297" s="119">
        <v>0</v>
      </c>
      <c r="N1297" s="119">
        <v>0</v>
      </c>
      <c r="O1297" s="119">
        <v>0</v>
      </c>
      <c r="P1297" s="119">
        <v>100</v>
      </c>
      <c r="Q1297" s="119">
        <v>0</v>
      </c>
      <c r="R1297" s="119">
        <v>0</v>
      </c>
      <c r="S1297" s="119">
        <v>0</v>
      </c>
      <c r="T1297" s="119">
        <v>0</v>
      </c>
      <c r="U1297" s="119">
        <v>0</v>
      </c>
      <c r="V1297" s="119">
        <v>0</v>
      </c>
      <c r="W1297" s="119">
        <v>0</v>
      </c>
      <c r="X1297" s="119">
        <v>0</v>
      </c>
      <c r="Y1297" s="119">
        <v>0</v>
      </c>
      <c r="Z1297" s="119">
        <v>0</v>
      </c>
      <c r="AA1297" s="119" t="s">
        <v>56</v>
      </c>
      <c r="AB1297" s="119" t="s">
        <v>173</v>
      </c>
      <c r="AC1297" s="119" t="s">
        <v>56</v>
      </c>
      <c r="AD1297" s="119" t="s">
        <v>56</v>
      </c>
      <c r="AE1297" s="119" t="s">
        <v>56</v>
      </c>
      <c r="AF1297" s="119" t="s">
        <v>56</v>
      </c>
      <c r="AG1297" s="119" t="s">
        <v>56</v>
      </c>
      <c r="AH1297" s="119" t="s">
        <v>56</v>
      </c>
      <c r="AI1297" s="119" t="s">
        <v>56</v>
      </c>
      <c r="AJ1297" s="119" t="s">
        <v>56</v>
      </c>
      <c r="AK1297" s="119" t="s">
        <v>56</v>
      </c>
      <c r="AL1297" s="119" t="s">
        <v>56</v>
      </c>
      <c r="AM1297" s="119">
        <v>0</v>
      </c>
      <c r="AN1297" s="119">
        <v>1</v>
      </c>
      <c r="AO1297" s="119">
        <v>0</v>
      </c>
      <c r="AP1297" s="119">
        <v>2</v>
      </c>
      <c r="AQ1297" s="119">
        <v>1</v>
      </c>
      <c r="AR1297" s="119">
        <v>0</v>
      </c>
      <c r="AS1297" s="119">
        <v>0</v>
      </c>
      <c r="AT1297" s="119">
        <v>0</v>
      </c>
      <c r="AU1297" s="119">
        <v>0</v>
      </c>
      <c r="AV1297" s="119">
        <v>0</v>
      </c>
      <c r="AW1297" s="119">
        <v>0</v>
      </c>
      <c r="AX1297" s="119">
        <v>0</v>
      </c>
      <c r="AY1297" s="119">
        <v>0</v>
      </c>
      <c r="AZ1297" s="119">
        <v>0</v>
      </c>
      <c r="BA1297" s="119">
        <v>0</v>
      </c>
      <c r="BB1297" s="119">
        <v>0</v>
      </c>
      <c r="BC1297" s="119">
        <v>0</v>
      </c>
      <c r="BD1297" s="119">
        <v>0</v>
      </c>
      <c r="BE1297" s="119">
        <v>0</v>
      </c>
      <c r="BF1297" s="119">
        <v>0</v>
      </c>
      <c r="BG1297" s="119">
        <v>0</v>
      </c>
      <c r="BH1297" s="119">
        <v>17</v>
      </c>
      <c r="BI1297" s="119" t="s">
        <v>55</v>
      </c>
      <c r="BJ1297" s="119" t="s">
        <v>55</v>
      </c>
      <c r="BK1297" s="119" t="s">
        <v>55</v>
      </c>
      <c r="BL1297" s="119">
        <v>0</v>
      </c>
      <c r="BM1297" s="119" t="s">
        <v>545</v>
      </c>
    </row>
    <row r="1298" spans="1:65" s="119" customFormat="1" ht="11.4" x14ac:dyDescent="0.2">
      <c r="A1298" s="119" t="s">
        <v>135</v>
      </c>
      <c r="B1298" s="119">
        <v>16</v>
      </c>
      <c r="C1298" s="119">
        <v>3</v>
      </c>
      <c r="D1298" s="119">
        <v>13</v>
      </c>
      <c r="E1298" s="119">
        <v>0</v>
      </c>
      <c r="F1298" s="119">
        <v>0</v>
      </c>
      <c r="G1298" s="119">
        <v>0</v>
      </c>
      <c r="H1298" s="119">
        <v>0</v>
      </c>
      <c r="I1298" s="119">
        <v>0</v>
      </c>
      <c r="J1298" s="119">
        <v>0</v>
      </c>
      <c r="K1298" s="119">
        <v>0</v>
      </c>
      <c r="L1298" s="119">
        <v>0</v>
      </c>
      <c r="M1298" s="119">
        <v>0</v>
      </c>
      <c r="N1298" s="119">
        <v>0</v>
      </c>
      <c r="O1298" s="119">
        <v>18.75</v>
      </c>
      <c r="P1298" s="119">
        <v>81.25</v>
      </c>
      <c r="Q1298" s="119">
        <v>0</v>
      </c>
      <c r="R1298" s="119">
        <v>0</v>
      </c>
      <c r="S1298" s="119">
        <v>0</v>
      </c>
      <c r="T1298" s="119">
        <v>0</v>
      </c>
      <c r="U1298" s="119">
        <v>0</v>
      </c>
      <c r="V1298" s="119">
        <v>0</v>
      </c>
      <c r="W1298" s="119">
        <v>0</v>
      </c>
      <c r="X1298" s="119">
        <v>0</v>
      </c>
      <c r="Y1298" s="119">
        <v>0</v>
      </c>
      <c r="Z1298" s="119">
        <v>0</v>
      </c>
      <c r="AA1298" s="119" t="s">
        <v>65</v>
      </c>
      <c r="AB1298" s="119" t="s">
        <v>580</v>
      </c>
      <c r="AC1298" s="119" t="s">
        <v>56</v>
      </c>
      <c r="AD1298" s="119" t="s">
        <v>56</v>
      </c>
      <c r="AE1298" s="119" t="s">
        <v>56</v>
      </c>
      <c r="AF1298" s="119" t="s">
        <v>56</v>
      </c>
      <c r="AG1298" s="119" t="s">
        <v>56</v>
      </c>
      <c r="AH1298" s="119" t="s">
        <v>56</v>
      </c>
      <c r="AI1298" s="119" t="s">
        <v>56</v>
      </c>
      <c r="AJ1298" s="119" t="s">
        <v>56</v>
      </c>
      <c r="AK1298" s="119" t="s">
        <v>56</v>
      </c>
      <c r="AL1298" s="119" t="s">
        <v>56</v>
      </c>
      <c r="AM1298" s="119">
        <v>0</v>
      </c>
      <c r="AN1298" s="119">
        <v>2</v>
      </c>
      <c r="AO1298" s="119">
        <v>7</v>
      </c>
      <c r="AP1298" s="119">
        <v>6</v>
      </c>
      <c r="AQ1298" s="119">
        <v>1</v>
      </c>
      <c r="AR1298" s="119">
        <v>0</v>
      </c>
      <c r="AS1298" s="119">
        <v>0</v>
      </c>
      <c r="AT1298" s="119">
        <v>0</v>
      </c>
      <c r="AU1298" s="119">
        <v>0</v>
      </c>
      <c r="AV1298" s="119">
        <v>0</v>
      </c>
      <c r="AW1298" s="119">
        <v>0</v>
      </c>
      <c r="AX1298" s="119">
        <v>0</v>
      </c>
      <c r="AY1298" s="119">
        <v>0</v>
      </c>
      <c r="AZ1298" s="119">
        <v>0</v>
      </c>
      <c r="BA1298" s="119">
        <v>0</v>
      </c>
      <c r="BB1298" s="119">
        <v>0</v>
      </c>
      <c r="BC1298" s="119">
        <v>0</v>
      </c>
      <c r="BD1298" s="119">
        <v>0</v>
      </c>
      <c r="BE1298" s="119">
        <v>0</v>
      </c>
      <c r="BF1298" s="119">
        <v>0</v>
      </c>
      <c r="BG1298" s="119">
        <v>0</v>
      </c>
      <c r="BH1298" s="119">
        <v>14.7</v>
      </c>
      <c r="BI1298" s="119">
        <v>13.5</v>
      </c>
      <c r="BJ1298" s="119">
        <v>19.2</v>
      </c>
      <c r="BK1298" s="119">
        <v>21.5</v>
      </c>
      <c r="BL1298" s="119">
        <v>0</v>
      </c>
      <c r="BM1298" s="119" t="s">
        <v>544</v>
      </c>
    </row>
    <row r="1299" spans="1:65" s="119" customFormat="1" ht="11.4" x14ac:dyDescent="0.2">
      <c r="A1299" s="119" t="s">
        <v>135</v>
      </c>
      <c r="B1299" s="119">
        <v>16</v>
      </c>
      <c r="C1299" s="119">
        <v>2</v>
      </c>
      <c r="D1299" s="119">
        <v>14</v>
      </c>
      <c r="E1299" s="119">
        <v>0</v>
      </c>
      <c r="F1299" s="119">
        <v>0</v>
      </c>
      <c r="G1299" s="119">
        <v>0</v>
      </c>
      <c r="H1299" s="119">
        <v>0</v>
      </c>
      <c r="I1299" s="119">
        <v>0</v>
      </c>
      <c r="J1299" s="119">
        <v>0</v>
      </c>
      <c r="K1299" s="119">
        <v>0</v>
      </c>
      <c r="L1299" s="119">
        <v>0</v>
      </c>
      <c r="M1299" s="119">
        <v>0</v>
      </c>
      <c r="N1299" s="119">
        <v>0</v>
      </c>
      <c r="O1299" s="119">
        <v>12.5</v>
      </c>
      <c r="P1299" s="119">
        <v>87.5</v>
      </c>
      <c r="Q1299" s="119">
        <v>0</v>
      </c>
      <c r="R1299" s="119">
        <v>0</v>
      </c>
      <c r="S1299" s="119">
        <v>0</v>
      </c>
      <c r="T1299" s="119">
        <v>0</v>
      </c>
      <c r="U1299" s="119">
        <v>0</v>
      </c>
      <c r="V1299" s="119">
        <v>0</v>
      </c>
      <c r="W1299" s="119">
        <v>0</v>
      </c>
      <c r="X1299" s="119">
        <v>0</v>
      </c>
      <c r="Y1299" s="119">
        <v>0</v>
      </c>
      <c r="Z1299" s="119">
        <v>0</v>
      </c>
      <c r="AA1299" s="119" t="s">
        <v>613</v>
      </c>
      <c r="AB1299" s="119" t="s">
        <v>571</v>
      </c>
      <c r="AC1299" s="119" t="s">
        <v>56</v>
      </c>
      <c r="AD1299" s="119" t="s">
        <v>56</v>
      </c>
      <c r="AE1299" s="119" t="s">
        <v>56</v>
      </c>
      <c r="AF1299" s="119" t="s">
        <v>56</v>
      </c>
      <c r="AG1299" s="119" t="s">
        <v>56</v>
      </c>
      <c r="AH1299" s="119" t="s">
        <v>56</v>
      </c>
      <c r="AI1299" s="119" t="s">
        <v>56</v>
      </c>
      <c r="AJ1299" s="119" t="s">
        <v>56</v>
      </c>
      <c r="AK1299" s="119" t="s">
        <v>56</v>
      </c>
      <c r="AL1299" s="119" t="s">
        <v>56</v>
      </c>
      <c r="AM1299" s="119">
        <v>0</v>
      </c>
      <c r="AN1299" s="119">
        <v>3</v>
      </c>
      <c r="AO1299" s="119">
        <v>3</v>
      </c>
      <c r="AP1299" s="119">
        <v>8</v>
      </c>
      <c r="AQ1299" s="119">
        <v>1</v>
      </c>
      <c r="AR1299" s="119">
        <v>1</v>
      </c>
      <c r="AS1299" s="119">
        <v>0</v>
      </c>
      <c r="AT1299" s="119">
        <v>0</v>
      </c>
      <c r="AU1299" s="119">
        <v>0</v>
      </c>
      <c r="AV1299" s="119">
        <v>0</v>
      </c>
      <c r="AW1299" s="119">
        <v>0</v>
      </c>
      <c r="AX1299" s="119">
        <v>0</v>
      </c>
      <c r="AY1299" s="119">
        <v>0</v>
      </c>
      <c r="AZ1299" s="119">
        <v>0</v>
      </c>
      <c r="BA1299" s="119">
        <v>0</v>
      </c>
      <c r="BB1299" s="119">
        <v>0</v>
      </c>
      <c r="BC1299" s="119">
        <v>0</v>
      </c>
      <c r="BD1299" s="119">
        <v>0</v>
      </c>
      <c r="BE1299" s="119">
        <v>0</v>
      </c>
      <c r="BF1299" s="119">
        <v>0</v>
      </c>
      <c r="BG1299" s="119">
        <v>0</v>
      </c>
      <c r="BH1299" s="119">
        <v>15.7</v>
      </c>
      <c r="BI1299" s="119">
        <v>16.600000000000001</v>
      </c>
      <c r="BJ1299" s="119">
        <v>20.3</v>
      </c>
      <c r="BK1299" s="119">
        <v>28.2</v>
      </c>
      <c r="BL1299" s="119">
        <v>0</v>
      </c>
      <c r="BM1299" s="119" t="s">
        <v>545</v>
      </c>
    </row>
    <row r="1300" spans="1:65" s="119" customFormat="1" ht="11.4" x14ac:dyDescent="0.2">
      <c r="A1300" s="119" t="s">
        <v>136</v>
      </c>
      <c r="B1300" s="119">
        <v>11</v>
      </c>
      <c r="C1300" s="119">
        <v>1</v>
      </c>
      <c r="D1300" s="119">
        <v>10</v>
      </c>
      <c r="E1300" s="119">
        <v>0</v>
      </c>
      <c r="F1300" s="119">
        <v>0</v>
      </c>
      <c r="G1300" s="119">
        <v>0</v>
      </c>
      <c r="H1300" s="119">
        <v>0</v>
      </c>
      <c r="I1300" s="119">
        <v>0</v>
      </c>
      <c r="J1300" s="119">
        <v>0</v>
      </c>
      <c r="K1300" s="119">
        <v>0</v>
      </c>
      <c r="L1300" s="119">
        <v>0</v>
      </c>
      <c r="M1300" s="119">
        <v>0</v>
      </c>
      <c r="N1300" s="119">
        <v>0</v>
      </c>
      <c r="O1300" s="119">
        <v>9.0909999999999993</v>
      </c>
      <c r="P1300" s="119">
        <v>90.91</v>
      </c>
      <c r="Q1300" s="119">
        <v>0</v>
      </c>
      <c r="R1300" s="119">
        <v>0</v>
      </c>
      <c r="S1300" s="119">
        <v>0</v>
      </c>
      <c r="T1300" s="119">
        <v>0</v>
      </c>
      <c r="U1300" s="119">
        <v>0</v>
      </c>
      <c r="V1300" s="119">
        <v>0</v>
      </c>
      <c r="W1300" s="119">
        <v>0</v>
      </c>
      <c r="X1300" s="119">
        <v>0</v>
      </c>
      <c r="Y1300" s="119">
        <v>0</v>
      </c>
      <c r="Z1300" s="119">
        <v>0</v>
      </c>
      <c r="AA1300" s="119" t="s">
        <v>183</v>
      </c>
      <c r="AB1300" s="119" t="s">
        <v>84</v>
      </c>
      <c r="AC1300" s="119" t="s">
        <v>56</v>
      </c>
      <c r="AD1300" s="119" t="s">
        <v>56</v>
      </c>
      <c r="AE1300" s="119" t="s">
        <v>56</v>
      </c>
      <c r="AF1300" s="119" t="s">
        <v>56</v>
      </c>
      <c r="AG1300" s="119" t="s">
        <v>56</v>
      </c>
      <c r="AH1300" s="119" t="s">
        <v>56</v>
      </c>
      <c r="AI1300" s="119" t="s">
        <v>56</v>
      </c>
      <c r="AJ1300" s="119" t="s">
        <v>56</v>
      </c>
      <c r="AK1300" s="119" t="s">
        <v>56</v>
      </c>
      <c r="AL1300" s="119" t="s">
        <v>56</v>
      </c>
      <c r="AM1300" s="119">
        <v>0</v>
      </c>
      <c r="AN1300" s="119">
        <v>1</v>
      </c>
      <c r="AO1300" s="119">
        <v>6</v>
      </c>
      <c r="AP1300" s="119">
        <v>3</v>
      </c>
      <c r="AQ1300" s="119">
        <v>1</v>
      </c>
      <c r="AR1300" s="119">
        <v>0</v>
      </c>
      <c r="AS1300" s="119">
        <v>0</v>
      </c>
      <c r="AT1300" s="119">
        <v>0</v>
      </c>
      <c r="AU1300" s="119">
        <v>0</v>
      </c>
      <c r="AV1300" s="119">
        <v>0</v>
      </c>
      <c r="AW1300" s="119">
        <v>0</v>
      </c>
      <c r="AX1300" s="119">
        <v>0</v>
      </c>
      <c r="AY1300" s="119">
        <v>0</v>
      </c>
      <c r="AZ1300" s="119">
        <v>0</v>
      </c>
      <c r="BA1300" s="119">
        <v>0</v>
      </c>
      <c r="BB1300" s="119">
        <v>0</v>
      </c>
      <c r="BC1300" s="119">
        <v>0</v>
      </c>
      <c r="BD1300" s="119">
        <v>0</v>
      </c>
      <c r="BE1300" s="119">
        <v>0</v>
      </c>
      <c r="BF1300" s="119">
        <v>0</v>
      </c>
      <c r="BG1300" s="119">
        <v>0</v>
      </c>
      <c r="BH1300" s="119">
        <v>14.1</v>
      </c>
      <c r="BI1300" s="119">
        <v>12.2</v>
      </c>
      <c r="BJ1300" s="119">
        <v>19.600000000000001</v>
      </c>
      <c r="BK1300" s="119">
        <v>20.3</v>
      </c>
      <c r="BL1300" s="119">
        <v>0</v>
      </c>
      <c r="BM1300" s="119" t="s">
        <v>544</v>
      </c>
    </row>
    <row r="1301" spans="1:65" s="119" customFormat="1" ht="11.4" x14ac:dyDescent="0.2">
      <c r="A1301" s="119" t="s">
        <v>136</v>
      </c>
      <c r="B1301" s="119">
        <v>10</v>
      </c>
      <c r="C1301" s="119">
        <v>0</v>
      </c>
      <c r="D1301" s="119">
        <v>10</v>
      </c>
      <c r="E1301" s="119">
        <v>0</v>
      </c>
      <c r="F1301" s="119">
        <v>0</v>
      </c>
      <c r="G1301" s="119">
        <v>0</v>
      </c>
      <c r="H1301" s="119">
        <v>0</v>
      </c>
      <c r="I1301" s="119">
        <v>0</v>
      </c>
      <c r="J1301" s="119">
        <v>0</v>
      </c>
      <c r="K1301" s="119">
        <v>0</v>
      </c>
      <c r="L1301" s="119">
        <v>0</v>
      </c>
      <c r="M1301" s="119">
        <v>0</v>
      </c>
      <c r="N1301" s="119">
        <v>0</v>
      </c>
      <c r="O1301" s="119">
        <v>0</v>
      </c>
      <c r="P1301" s="119">
        <v>100</v>
      </c>
      <c r="Q1301" s="119">
        <v>0</v>
      </c>
      <c r="R1301" s="119">
        <v>0</v>
      </c>
      <c r="S1301" s="119">
        <v>0</v>
      </c>
      <c r="T1301" s="119">
        <v>0</v>
      </c>
      <c r="U1301" s="119">
        <v>0</v>
      </c>
      <c r="V1301" s="119">
        <v>0</v>
      </c>
      <c r="W1301" s="119">
        <v>0</v>
      </c>
      <c r="X1301" s="119">
        <v>0</v>
      </c>
      <c r="Y1301" s="119">
        <v>0</v>
      </c>
      <c r="Z1301" s="119">
        <v>0</v>
      </c>
      <c r="AA1301" s="119" t="s">
        <v>56</v>
      </c>
      <c r="AB1301" s="119" t="s">
        <v>522</v>
      </c>
      <c r="AC1301" s="119" t="s">
        <v>56</v>
      </c>
      <c r="AD1301" s="119" t="s">
        <v>56</v>
      </c>
      <c r="AE1301" s="119" t="s">
        <v>56</v>
      </c>
      <c r="AF1301" s="119" t="s">
        <v>56</v>
      </c>
      <c r="AG1301" s="119" t="s">
        <v>56</v>
      </c>
      <c r="AH1301" s="119" t="s">
        <v>56</v>
      </c>
      <c r="AI1301" s="119" t="s">
        <v>56</v>
      </c>
      <c r="AJ1301" s="119" t="s">
        <v>56</v>
      </c>
      <c r="AK1301" s="119" t="s">
        <v>56</v>
      </c>
      <c r="AL1301" s="119" t="s">
        <v>56</v>
      </c>
      <c r="AM1301" s="119">
        <v>0</v>
      </c>
      <c r="AN1301" s="119">
        <v>1</v>
      </c>
      <c r="AO1301" s="119">
        <v>2</v>
      </c>
      <c r="AP1301" s="119">
        <v>3</v>
      </c>
      <c r="AQ1301" s="119">
        <v>3</v>
      </c>
      <c r="AR1301" s="119">
        <v>1</v>
      </c>
      <c r="AS1301" s="119">
        <v>0</v>
      </c>
      <c r="AT1301" s="119">
        <v>0</v>
      </c>
      <c r="AU1301" s="119">
        <v>0</v>
      </c>
      <c r="AV1301" s="119">
        <v>0</v>
      </c>
      <c r="AW1301" s="119">
        <v>0</v>
      </c>
      <c r="AX1301" s="119">
        <v>0</v>
      </c>
      <c r="AY1301" s="119">
        <v>0</v>
      </c>
      <c r="AZ1301" s="119">
        <v>0</v>
      </c>
      <c r="BA1301" s="119">
        <v>0</v>
      </c>
      <c r="BB1301" s="119">
        <v>0</v>
      </c>
      <c r="BC1301" s="119">
        <v>0</v>
      </c>
      <c r="BD1301" s="119">
        <v>0</v>
      </c>
      <c r="BE1301" s="119">
        <v>0</v>
      </c>
      <c r="BF1301" s="119">
        <v>0</v>
      </c>
      <c r="BG1301" s="119">
        <v>0</v>
      </c>
      <c r="BH1301" s="119">
        <v>17.8</v>
      </c>
      <c r="BI1301" s="119" t="s">
        <v>55</v>
      </c>
      <c r="BJ1301" s="119" t="s">
        <v>55</v>
      </c>
      <c r="BK1301" s="119" t="s">
        <v>55</v>
      </c>
      <c r="BL1301" s="119">
        <v>0</v>
      </c>
      <c r="BM1301" s="119" t="s">
        <v>545</v>
      </c>
    </row>
    <row r="1302" spans="1:65" s="119" customFormat="1" ht="11.4" x14ac:dyDescent="0.2">
      <c r="A1302" s="119" t="s">
        <v>137</v>
      </c>
      <c r="B1302" s="119">
        <v>9</v>
      </c>
      <c r="C1302" s="119">
        <v>3</v>
      </c>
      <c r="D1302" s="119">
        <v>6</v>
      </c>
      <c r="E1302" s="119">
        <v>0</v>
      </c>
      <c r="F1302" s="119">
        <v>0</v>
      </c>
      <c r="G1302" s="119">
        <v>0</v>
      </c>
      <c r="H1302" s="119">
        <v>0</v>
      </c>
      <c r="I1302" s="119">
        <v>0</v>
      </c>
      <c r="J1302" s="119">
        <v>0</v>
      </c>
      <c r="K1302" s="119">
        <v>0</v>
      </c>
      <c r="L1302" s="119">
        <v>0</v>
      </c>
      <c r="M1302" s="119">
        <v>0</v>
      </c>
      <c r="N1302" s="119">
        <v>0</v>
      </c>
      <c r="O1302" s="119">
        <v>33.33</v>
      </c>
      <c r="P1302" s="119">
        <v>66.67</v>
      </c>
      <c r="Q1302" s="119">
        <v>0</v>
      </c>
      <c r="R1302" s="119">
        <v>0</v>
      </c>
      <c r="S1302" s="119">
        <v>0</v>
      </c>
      <c r="T1302" s="119">
        <v>0</v>
      </c>
      <c r="U1302" s="119">
        <v>0</v>
      </c>
      <c r="V1302" s="119">
        <v>0</v>
      </c>
      <c r="W1302" s="119">
        <v>0</v>
      </c>
      <c r="X1302" s="119">
        <v>0</v>
      </c>
      <c r="Y1302" s="119">
        <v>0</v>
      </c>
      <c r="Z1302" s="119">
        <v>0</v>
      </c>
      <c r="AA1302" s="119" t="s">
        <v>183</v>
      </c>
      <c r="AB1302" s="119" t="s">
        <v>512</v>
      </c>
      <c r="AC1302" s="119" t="s">
        <v>56</v>
      </c>
      <c r="AD1302" s="119" t="s">
        <v>56</v>
      </c>
      <c r="AE1302" s="119" t="s">
        <v>56</v>
      </c>
      <c r="AF1302" s="119" t="s">
        <v>56</v>
      </c>
      <c r="AG1302" s="119" t="s">
        <v>56</v>
      </c>
      <c r="AH1302" s="119" t="s">
        <v>56</v>
      </c>
      <c r="AI1302" s="119" t="s">
        <v>56</v>
      </c>
      <c r="AJ1302" s="119" t="s">
        <v>56</v>
      </c>
      <c r="AK1302" s="119" t="s">
        <v>56</v>
      </c>
      <c r="AL1302" s="119" t="s">
        <v>56</v>
      </c>
      <c r="AM1302" s="119">
        <v>0</v>
      </c>
      <c r="AN1302" s="119">
        <v>1</v>
      </c>
      <c r="AO1302" s="119">
        <v>3</v>
      </c>
      <c r="AP1302" s="119">
        <v>3</v>
      </c>
      <c r="AQ1302" s="119">
        <v>2</v>
      </c>
      <c r="AR1302" s="119">
        <v>0</v>
      </c>
      <c r="AS1302" s="119">
        <v>0</v>
      </c>
      <c r="AT1302" s="119">
        <v>0</v>
      </c>
      <c r="AU1302" s="119">
        <v>0</v>
      </c>
      <c r="AV1302" s="119">
        <v>0</v>
      </c>
      <c r="AW1302" s="119">
        <v>0</v>
      </c>
      <c r="AX1302" s="119">
        <v>0</v>
      </c>
      <c r="AY1302" s="119">
        <v>0</v>
      </c>
      <c r="AZ1302" s="119">
        <v>0</v>
      </c>
      <c r="BA1302" s="119">
        <v>0</v>
      </c>
      <c r="BB1302" s="119">
        <v>0</v>
      </c>
      <c r="BC1302" s="119">
        <v>0</v>
      </c>
      <c r="BD1302" s="119">
        <v>0</v>
      </c>
      <c r="BE1302" s="119">
        <v>0</v>
      </c>
      <c r="BF1302" s="119">
        <v>0</v>
      </c>
      <c r="BG1302" s="119">
        <v>0</v>
      </c>
      <c r="BH1302" s="119">
        <v>16.3</v>
      </c>
      <c r="BI1302" s="119" t="s">
        <v>55</v>
      </c>
      <c r="BJ1302" s="119" t="s">
        <v>55</v>
      </c>
      <c r="BK1302" s="119" t="s">
        <v>55</v>
      </c>
      <c r="BL1302" s="119">
        <v>0</v>
      </c>
      <c r="BM1302" s="119" t="s">
        <v>544</v>
      </c>
    </row>
    <row r="1303" spans="1:65" s="119" customFormat="1" ht="11.4" x14ac:dyDescent="0.2">
      <c r="A1303" s="119" t="s">
        <v>137</v>
      </c>
      <c r="B1303" s="119">
        <v>13</v>
      </c>
      <c r="C1303" s="119">
        <v>2</v>
      </c>
      <c r="D1303" s="119">
        <v>11</v>
      </c>
      <c r="E1303" s="119">
        <v>0</v>
      </c>
      <c r="F1303" s="119">
        <v>0</v>
      </c>
      <c r="G1303" s="119">
        <v>0</v>
      </c>
      <c r="H1303" s="119">
        <v>0</v>
      </c>
      <c r="I1303" s="119">
        <v>0</v>
      </c>
      <c r="J1303" s="119">
        <v>0</v>
      </c>
      <c r="K1303" s="119">
        <v>0</v>
      </c>
      <c r="L1303" s="119">
        <v>0</v>
      </c>
      <c r="M1303" s="119">
        <v>0</v>
      </c>
      <c r="N1303" s="119">
        <v>0</v>
      </c>
      <c r="O1303" s="119">
        <v>15.38</v>
      </c>
      <c r="P1303" s="119">
        <v>84.62</v>
      </c>
      <c r="Q1303" s="119">
        <v>0</v>
      </c>
      <c r="R1303" s="119">
        <v>0</v>
      </c>
      <c r="S1303" s="119">
        <v>0</v>
      </c>
      <c r="T1303" s="119">
        <v>0</v>
      </c>
      <c r="U1303" s="119">
        <v>0</v>
      </c>
      <c r="V1303" s="119">
        <v>0</v>
      </c>
      <c r="W1303" s="119">
        <v>0</v>
      </c>
      <c r="X1303" s="119">
        <v>0</v>
      </c>
      <c r="Y1303" s="119">
        <v>0</v>
      </c>
      <c r="Z1303" s="119">
        <v>0</v>
      </c>
      <c r="AA1303" s="119" t="s">
        <v>524</v>
      </c>
      <c r="AB1303" s="119" t="s">
        <v>595</v>
      </c>
      <c r="AC1303" s="119" t="s">
        <v>56</v>
      </c>
      <c r="AD1303" s="119" t="s">
        <v>56</v>
      </c>
      <c r="AE1303" s="119" t="s">
        <v>56</v>
      </c>
      <c r="AF1303" s="119" t="s">
        <v>56</v>
      </c>
      <c r="AG1303" s="119" t="s">
        <v>56</v>
      </c>
      <c r="AH1303" s="119" t="s">
        <v>56</v>
      </c>
      <c r="AI1303" s="119" t="s">
        <v>56</v>
      </c>
      <c r="AJ1303" s="119" t="s">
        <v>56</v>
      </c>
      <c r="AK1303" s="119" t="s">
        <v>56</v>
      </c>
      <c r="AL1303" s="119" t="s">
        <v>56</v>
      </c>
      <c r="AM1303" s="119">
        <v>0</v>
      </c>
      <c r="AN1303" s="119">
        <v>3</v>
      </c>
      <c r="AO1303" s="119">
        <v>5</v>
      </c>
      <c r="AP1303" s="119">
        <v>3</v>
      </c>
      <c r="AQ1303" s="119">
        <v>1</v>
      </c>
      <c r="AR1303" s="119">
        <v>1</v>
      </c>
      <c r="AS1303" s="119">
        <v>0</v>
      </c>
      <c r="AT1303" s="119">
        <v>0</v>
      </c>
      <c r="AU1303" s="119">
        <v>0</v>
      </c>
      <c r="AV1303" s="119">
        <v>0</v>
      </c>
      <c r="AW1303" s="119">
        <v>0</v>
      </c>
      <c r="AX1303" s="119">
        <v>0</v>
      </c>
      <c r="AY1303" s="119">
        <v>0</v>
      </c>
      <c r="AZ1303" s="119">
        <v>0</v>
      </c>
      <c r="BA1303" s="119">
        <v>0</v>
      </c>
      <c r="BB1303" s="119">
        <v>0</v>
      </c>
      <c r="BC1303" s="119">
        <v>0</v>
      </c>
      <c r="BD1303" s="119">
        <v>0</v>
      </c>
      <c r="BE1303" s="119">
        <v>0</v>
      </c>
      <c r="BF1303" s="119">
        <v>0</v>
      </c>
      <c r="BG1303" s="119">
        <v>0</v>
      </c>
      <c r="BH1303" s="119">
        <v>13.9</v>
      </c>
      <c r="BI1303" s="119">
        <v>12.9</v>
      </c>
      <c r="BJ1303" s="119">
        <v>21.8</v>
      </c>
      <c r="BK1303" s="119">
        <v>25.8</v>
      </c>
      <c r="BL1303" s="119">
        <v>0</v>
      </c>
      <c r="BM1303" s="119" t="s">
        <v>545</v>
      </c>
    </row>
    <row r="1304" spans="1:65" s="119" customFormat="1" ht="11.4" x14ac:dyDescent="0.2">
      <c r="A1304" s="119" t="s">
        <v>138</v>
      </c>
      <c r="B1304" s="119">
        <v>13</v>
      </c>
      <c r="C1304" s="119">
        <v>3</v>
      </c>
      <c r="D1304" s="119">
        <v>10</v>
      </c>
      <c r="E1304" s="119">
        <v>0</v>
      </c>
      <c r="F1304" s="119">
        <v>0</v>
      </c>
      <c r="G1304" s="119">
        <v>0</v>
      </c>
      <c r="H1304" s="119">
        <v>0</v>
      </c>
      <c r="I1304" s="119">
        <v>0</v>
      </c>
      <c r="J1304" s="119">
        <v>0</v>
      </c>
      <c r="K1304" s="119">
        <v>0</v>
      </c>
      <c r="L1304" s="119">
        <v>0</v>
      </c>
      <c r="M1304" s="119">
        <v>0</v>
      </c>
      <c r="N1304" s="119">
        <v>0</v>
      </c>
      <c r="O1304" s="119">
        <v>23.08</v>
      </c>
      <c r="P1304" s="119">
        <v>76.92</v>
      </c>
      <c r="Q1304" s="119">
        <v>0</v>
      </c>
      <c r="R1304" s="119">
        <v>0</v>
      </c>
      <c r="S1304" s="119">
        <v>0</v>
      </c>
      <c r="T1304" s="119">
        <v>0</v>
      </c>
      <c r="U1304" s="119">
        <v>0</v>
      </c>
      <c r="V1304" s="119">
        <v>0</v>
      </c>
      <c r="W1304" s="119">
        <v>0</v>
      </c>
      <c r="X1304" s="119">
        <v>0</v>
      </c>
      <c r="Y1304" s="119">
        <v>0</v>
      </c>
      <c r="Z1304" s="119">
        <v>0</v>
      </c>
      <c r="AA1304" s="119" t="s">
        <v>507</v>
      </c>
      <c r="AB1304" s="119" t="s">
        <v>534</v>
      </c>
      <c r="AC1304" s="119" t="s">
        <v>56</v>
      </c>
      <c r="AD1304" s="119" t="s">
        <v>56</v>
      </c>
      <c r="AE1304" s="119" t="s">
        <v>56</v>
      </c>
      <c r="AF1304" s="119" t="s">
        <v>56</v>
      </c>
      <c r="AG1304" s="119" t="s">
        <v>56</v>
      </c>
      <c r="AH1304" s="119" t="s">
        <v>56</v>
      </c>
      <c r="AI1304" s="119" t="s">
        <v>56</v>
      </c>
      <c r="AJ1304" s="119" t="s">
        <v>56</v>
      </c>
      <c r="AK1304" s="119" t="s">
        <v>56</v>
      </c>
      <c r="AL1304" s="119" t="s">
        <v>56</v>
      </c>
      <c r="AM1304" s="119">
        <v>0</v>
      </c>
      <c r="AN1304" s="119">
        <v>2</v>
      </c>
      <c r="AO1304" s="119">
        <v>4</v>
      </c>
      <c r="AP1304" s="119">
        <v>3</v>
      </c>
      <c r="AQ1304" s="119">
        <v>3</v>
      </c>
      <c r="AR1304" s="119">
        <v>1</v>
      </c>
      <c r="AS1304" s="119">
        <v>0</v>
      </c>
      <c r="AT1304" s="119">
        <v>0</v>
      </c>
      <c r="AU1304" s="119">
        <v>0</v>
      </c>
      <c r="AV1304" s="119">
        <v>0</v>
      </c>
      <c r="AW1304" s="119">
        <v>0</v>
      </c>
      <c r="AX1304" s="119">
        <v>0</v>
      </c>
      <c r="AY1304" s="119">
        <v>0</v>
      </c>
      <c r="AZ1304" s="119">
        <v>0</v>
      </c>
      <c r="BA1304" s="119">
        <v>0</v>
      </c>
      <c r="BB1304" s="119">
        <v>0</v>
      </c>
      <c r="BC1304" s="119">
        <v>0</v>
      </c>
      <c r="BD1304" s="119">
        <v>0</v>
      </c>
      <c r="BE1304" s="119">
        <v>0</v>
      </c>
      <c r="BF1304" s="119">
        <v>0</v>
      </c>
      <c r="BG1304" s="119">
        <v>0</v>
      </c>
      <c r="BH1304" s="119">
        <v>16.7</v>
      </c>
      <c r="BI1304" s="119">
        <v>17.3</v>
      </c>
      <c r="BJ1304" s="119">
        <v>23.3</v>
      </c>
      <c r="BK1304" s="119">
        <v>26.9</v>
      </c>
      <c r="BL1304" s="119">
        <v>0</v>
      </c>
      <c r="BM1304" s="119" t="s">
        <v>544</v>
      </c>
    </row>
    <row r="1305" spans="1:65" s="119" customFormat="1" ht="11.4" x14ac:dyDescent="0.2">
      <c r="A1305" s="119" t="s">
        <v>138</v>
      </c>
      <c r="B1305" s="119">
        <v>13</v>
      </c>
      <c r="C1305" s="119">
        <v>1</v>
      </c>
      <c r="D1305" s="119">
        <v>12</v>
      </c>
      <c r="E1305" s="119">
        <v>0</v>
      </c>
      <c r="F1305" s="119">
        <v>0</v>
      </c>
      <c r="G1305" s="119">
        <v>0</v>
      </c>
      <c r="H1305" s="119">
        <v>0</v>
      </c>
      <c r="I1305" s="119">
        <v>0</v>
      </c>
      <c r="J1305" s="119">
        <v>0</v>
      </c>
      <c r="K1305" s="119">
        <v>0</v>
      </c>
      <c r="L1305" s="119">
        <v>0</v>
      </c>
      <c r="M1305" s="119">
        <v>0</v>
      </c>
      <c r="N1305" s="119">
        <v>0</v>
      </c>
      <c r="O1305" s="119">
        <v>7.6920000000000002</v>
      </c>
      <c r="P1305" s="119">
        <v>92.31</v>
      </c>
      <c r="Q1305" s="119">
        <v>0</v>
      </c>
      <c r="R1305" s="119">
        <v>0</v>
      </c>
      <c r="S1305" s="119">
        <v>0</v>
      </c>
      <c r="T1305" s="119">
        <v>0</v>
      </c>
      <c r="U1305" s="119">
        <v>0</v>
      </c>
      <c r="V1305" s="119">
        <v>0</v>
      </c>
      <c r="W1305" s="119">
        <v>0</v>
      </c>
      <c r="X1305" s="119">
        <v>0</v>
      </c>
      <c r="Y1305" s="119">
        <v>0</v>
      </c>
      <c r="Z1305" s="119">
        <v>0</v>
      </c>
      <c r="AA1305" s="119" t="s">
        <v>492</v>
      </c>
      <c r="AB1305" s="119" t="s">
        <v>519</v>
      </c>
      <c r="AC1305" s="119" t="s">
        <v>56</v>
      </c>
      <c r="AD1305" s="119" t="s">
        <v>56</v>
      </c>
      <c r="AE1305" s="119" t="s">
        <v>56</v>
      </c>
      <c r="AF1305" s="119" t="s">
        <v>56</v>
      </c>
      <c r="AG1305" s="119" t="s">
        <v>56</v>
      </c>
      <c r="AH1305" s="119" t="s">
        <v>56</v>
      </c>
      <c r="AI1305" s="119" t="s">
        <v>56</v>
      </c>
      <c r="AJ1305" s="119" t="s">
        <v>56</v>
      </c>
      <c r="AK1305" s="119" t="s">
        <v>56</v>
      </c>
      <c r="AL1305" s="119" t="s">
        <v>56</v>
      </c>
      <c r="AM1305" s="119">
        <v>0</v>
      </c>
      <c r="AN1305" s="119">
        <v>2</v>
      </c>
      <c r="AO1305" s="119">
        <v>3</v>
      </c>
      <c r="AP1305" s="119">
        <v>6</v>
      </c>
      <c r="AQ1305" s="119">
        <v>1</v>
      </c>
      <c r="AR1305" s="119">
        <v>1</v>
      </c>
      <c r="AS1305" s="119">
        <v>0</v>
      </c>
      <c r="AT1305" s="119">
        <v>0</v>
      </c>
      <c r="AU1305" s="119">
        <v>0</v>
      </c>
      <c r="AV1305" s="119">
        <v>0</v>
      </c>
      <c r="AW1305" s="119">
        <v>0</v>
      </c>
      <c r="AX1305" s="119">
        <v>0</v>
      </c>
      <c r="AY1305" s="119">
        <v>0</v>
      </c>
      <c r="AZ1305" s="119">
        <v>0</v>
      </c>
      <c r="BA1305" s="119">
        <v>0</v>
      </c>
      <c r="BB1305" s="119">
        <v>0</v>
      </c>
      <c r="BC1305" s="119">
        <v>0</v>
      </c>
      <c r="BD1305" s="119">
        <v>0</v>
      </c>
      <c r="BE1305" s="119">
        <v>0</v>
      </c>
      <c r="BF1305" s="119">
        <v>0</v>
      </c>
      <c r="BG1305" s="119">
        <v>0</v>
      </c>
      <c r="BH1305" s="119">
        <v>15.8</v>
      </c>
      <c r="BI1305" s="119">
        <v>17.7</v>
      </c>
      <c r="BJ1305" s="119">
        <v>23</v>
      </c>
      <c r="BK1305" s="119">
        <v>25.1</v>
      </c>
      <c r="BL1305" s="119">
        <v>0</v>
      </c>
      <c r="BM1305" s="119" t="s">
        <v>545</v>
      </c>
    </row>
    <row r="1306" spans="1:65" s="119" customFormat="1" ht="11.4" x14ac:dyDescent="0.2">
      <c r="A1306" s="119" t="s">
        <v>139</v>
      </c>
      <c r="B1306" s="119">
        <v>11</v>
      </c>
      <c r="C1306" s="119">
        <v>3</v>
      </c>
      <c r="D1306" s="119">
        <v>8</v>
      </c>
      <c r="E1306" s="119">
        <v>0</v>
      </c>
      <c r="F1306" s="119">
        <v>0</v>
      </c>
      <c r="G1306" s="119">
        <v>0</v>
      </c>
      <c r="H1306" s="119">
        <v>0</v>
      </c>
      <c r="I1306" s="119">
        <v>0</v>
      </c>
      <c r="J1306" s="119">
        <v>0</v>
      </c>
      <c r="K1306" s="119">
        <v>0</v>
      </c>
      <c r="L1306" s="119">
        <v>0</v>
      </c>
      <c r="M1306" s="119">
        <v>0</v>
      </c>
      <c r="N1306" s="119">
        <v>0</v>
      </c>
      <c r="O1306" s="119">
        <v>27.27</v>
      </c>
      <c r="P1306" s="119">
        <v>72.73</v>
      </c>
      <c r="Q1306" s="119">
        <v>0</v>
      </c>
      <c r="R1306" s="119">
        <v>0</v>
      </c>
      <c r="S1306" s="119">
        <v>0</v>
      </c>
      <c r="T1306" s="119">
        <v>0</v>
      </c>
      <c r="U1306" s="119">
        <v>0</v>
      </c>
      <c r="V1306" s="119">
        <v>0</v>
      </c>
      <c r="W1306" s="119">
        <v>0</v>
      </c>
      <c r="X1306" s="119">
        <v>0</v>
      </c>
      <c r="Y1306" s="119">
        <v>0</v>
      </c>
      <c r="Z1306" s="119">
        <v>0</v>
      </c>
      <c r="AA1306" s="119" t="s">
        <v>427</v>
      </c>
      <c r="AB1306" s="119" t="s">
        <v>532</v>
      </c>
      <c r="AC1306" s="119" t="s">
        <v>56</v>
      </c>
      <c r="AD1306" s="119" t="s">
        <v>56</v>
      </c>
      <c r="AE1306" s="119" t="s">
        <v>56</v>
      </c>
      <c r="AF1306" s="119" t="s">
        <v>56</v>
      </c>
      <c r="AG1306" s="119" t="s">
        <v>56</v>
      </c>
      <c r="AH1306" s="119" t="s">
        <v>56</v>
      </c>
      <c r="AI1306" s="119" t="s">
        <v>56</v>
      </c>
      <c r="AJ1306" s="119" t="s">
        <v>56</v>
      </c>
      <c r="AK1306" s="119" t="s">
        <v>56</v>
      </c>
      <c r="AL1306" s="119" t="s">
        <v>56</v>
      </c>
      <c r="AM1306" s="119">
        <v>0</v>
      </c>
      <c r="AN1306" s="119">
        <v>1</v>
      </c>
      <c r="AO1306" s="119">
        <v>3</v>
      </c>
      <c r="AP1306" s="119">
        <v>4</v>
      </c>
      <c r="AQ1306" s="119">
        <v>3</v>
      </c>
      <c r="AR1306" s="119">
        <v>0</v>
      </c>
      <c r="AS1306" s="119">
        <v>0</v>
      </c>
      <c r="AT1306" s="119">
        <v>0</v>
      </c>
      <c r="AU1306" s="119">
        <v>0</v>
      </c>
      <c r="AV1306" s="119">
        <v>0</v>
      </c>
      <c r="AW1306" s="119">
        <v>0</v>
      </c>
      <c r="AX1306" s="119">
        <v>0</v>
      </c>
      <c r="AY1306" s="119">
        <v>0</v>
      </c>
      <c r="AZ1306" s="119">
        <v>0</v>
      </c>
      <c r="BA1306" s="119">
        <v>0</v>
      </c>
      <c r="BB1306" s="119">
        <v>0</v>
      </c>
      <c r="BC1306" s="119">
        <v>0</v>
      </c>
      <c r="BD1306" s="119">
        <v>0</v>
      </c>
      <c r="BE1306" s="119">
        <v>0</v>
      </c>
      <c r="BF1306" s="119">
        <v>0</v>
      </c>
      <c r="BG1306" s="119">
        <v>0</v>
      </c>
      <c r="BH1306" s="119">
        <v>16.7</v>
      </c>
      <c r="BI1306" s="119">
        <v>18.100000000000001</v>
      </c>
      <c r="BJ1306" s="119">
        <v>21.7</v>
      </c>
      <c r="BK1306" s="119">
        <v>21.9</v>
      </c>
      <c r="BL1306" s="119">
        <v>0</v>
      </c>
      <c r="BM1306" s="119" t="s">
        <v>544</v>
      </c>
    </row>
    <row r="1307" spans="1:65" s="119" customFormat="1" ht="11.4" x14ac:dyDescent="0.2">
      <c r="A1307" s="119" t="s">
        <v>139</v>
      </c>
      <c r="B1307" s="119">
        <v>4</v>
      </c>
      <c r="C1307" s="119">
        <v>1</v>
      </c>
      <c r="D1307" s="119">
        <v>3</v>
      </c>
      <c r="E1307" s="119">
        <v>0</v>
      </c>
      <c r="F1307" s="119">
        <v>0</v>
      </c>
      <c r="G1307" s="119">
        <v>0</v>
      </c>
      <c r="H1307" s="119">
        <v>0</v>
      </c>
      <c r="I1307" s="119">
        <v>0</v>
      </c>
      <c r="J1307" s="119">
        <v>0</v>
      </c>
      <c r="K1307" s="119">
        <v>0</v>
      </c>
      <c r="L1307" s="119">
        <v>0</v>
      </c>
      <c r="M1307" s="119">
        <v>0</v>
      </c>
      <c r="N1307" s="119">
        <v>0</v>
      </c>
      <c r="O1307" s="119">
        <v>25</v>
      </c>
      <c r="P1307" s="119">
        <v>75</v>
      </c>
      <c r="Q1307" s="119">
        <v>0</v>
      </c>
      <c r="R1307" s="119">
        <v>0</v>
      </c>
      <c r="S1307" s="119">
        <v>0</v>
      </c>
      <c r="T1307" s="119">
        <v>0</v>
      </c>
      <c r="U1307" s="119">
        <v>0</v>
      </c>
      <c r="V1307" s="119">
        <v>0</v>
      </c>
      <c r="W1307" s="119">
        <v>0</v>
      </c>
      <c r="X1307" s="119">
        <v>0</v>
      </c>
      <c r="Y1307" s="119">
        <v>0</v>
      </c>
      <c r="Z1307" s="119">
        <v>0</v>
      </c>
      <c r="AA1307" s="119" t="s">
        <v>565</v>
      </c>
      <c r="AB1307" s="119" t="s">
        <v>456</v>
      </c>
      <c r="AC1307" s="119" t="s">
        <v>56</v>
      </c>
      <c r="AD1307" s="119" t="s">
        <v>56</v>
      </c>
      <c r="AE1307" s="119" t="s">
        <v>56</v>
      </c>
      <c r="AF1307" s="119" t="s">
        <v>56</v>
      </c>
      <c r="AG1307" s="119" t="s">
        <v>56</v>
      </c>
      <c r="AH1307" s="119" t="s">
        <v>56</v>
      </c>
      <c r="AI1307" s="119" t="s">
        <v>56</v>
      </c>
      <c r="AJ1307" s="119" t="s">
        <v>56</v>
      </c>
      <c r="AK1307" s="119" t="s">
        <v>56</v>
      </c>
      <c r="AL1307" s="119" t="s">
        <v>56</v>
      </c>
      <c r="AM1307" s="119">
        <v>0</v>
      </c>
      <c r="AN1307" s="119">
        <v>1</v>
      </c>
      <c r="AO1307" s="119">
        <v>0</v>
      </c>
      <c r="AP1307" s="119">
        <v>2</v>
      </c>
      <c r="AQ1307" s="119">
        <v>0</v>
      </c>
      <c r="AR1307" s="119">
        <v>1</v>
      </c>
      <c r="AS1307" s="119">
        <v>0</v>
      </c>
      <c r="AT1307" s="119">
        <v>0</v>
      </c>
      <c r="AU1307" s="119">
        <v>0</v>
      </c>
      <c r="AV1307" s="119">
        <v>0</v>
      </c>
      <c r="AW1307" s="119">
        <v>0</v>
      </c>
      <c r="AX1307" s="119">
        <v>0</v>
      </c>
      <c r="AY1307" s="119">
        <v>0</v>
      </c>
      <c r="AZ1307" s="119">
        <v>0</v>
      </c>
      <c r="BA1307" s="119">
        <v>0</v>
      </c>
      <c r="BB1307" s="119">
        <v>0</v>
      </c>
      <c r="BC1307" s="119">
        <v>0</v>
      </c>
      <c r="BD1307" s="119">
        <v>0</v>
      </c>
      <c r="BE1307" s="119">
        <v>0</v>
      </c>
      <c r="BF1307" s="119">
        <v>0</v>
      </c>
      <c r="BG1307" s="119">
        <v>0</v>
      </c>
      <c r="BH1307" s="119">
        <v>18.399999999999999</v>
      </c>
      <c r="BI1307" s="119" t="s">
        <v>55</v>
      </c>
      <c r="BJ1307" s="119" t="s">
        <v>55</v>
      </c>
      <c r="BK1307" s="119" t="s">
        <v>55</v>
      </c>
      <c r="BL1307" s="119">
        <v>0</v>
      </c>
      <c r="BM1307" s="119" t="s">
        <v>545</v>
      </c>
    </row>
    <row r="1308" spans="1:65" s="119" customFormat="1" ht="11.4" x14ac:dyDescent="0.2">
      <c r="A1308" s="119" t="s">
        <v>140</v>
      </c>
      <c r="B1308" s="119">
        <v>10</v>
      </c>
      <c r="C1308" s="119">
        <v>1</v>
      </c>
      <c r="D1308" s="119">
        <v>9</v>
      </c>
      <c r="E1308" s="119">
        <v>0</v>
      </c>
      <c r="F1308" s="119">
        <v>0</v>
      </c>
      <c r="G1308" s="119">
        <v>0</v>
      </c>
      <c r="H1308" s="119">
        <v>0</v>
      </c>
      <c r="I1308" s="119">
        <v>0</v>
      </c>
      <c r="J1308" s="119">
        <v>0</v>
      </c>
      <c r="K1308" s="119">
        <v>0</v>
      </c>
      <c r="L1308" s="119">
        <v>0</v>
      </c>
      <c r="M1308" s="119">
        <v>0</v>
      </c>
      <c r="N1308" s="119">
        <v>0</v>
      </c>
      <c r="O1308" s="119">
        <v>10</v>
      </c>
      <c r="P1308" s="119">
        <v>90</v>
      </c>
      <c r="Q1308" s="119">
        <v>0</v>
      </c>
      <c r="R1308" s="119">
        <v>0</v>
      </c>
      <c r="S1308" s="119">
        <v>0</v>
      </c>
      <c r="T1308" s="119">
        <v>0</v>
      </c>
      <c r="U1308" s="119">
        <v>0</v>
      </c>
      <c r="V1308" s="119">
        <v>0</v>
      </c>
      <c r="W1308" s="119">
        <v>0</v>
      </c>
      <c r="X1308" s="119">
        <v>0</v>
      </c>
      <c r="Y1308" s="119">
        <v>0</v>
      </c>
      <c r="Z1308" s="119">
        <v>0</v>
      </c>
      <c r="AA1308" s="119" t="s">
        <v>518</v>
      </c>
      <c r="AB1308" s="119" t="s">
        <v>581</v>
      </c>
      <c r="AC1308" s="119" t="s">
        <v>56</v>
      </c>
      <c r="AD1308" s="119" t="s">
        <v>56</v>
      </c>
      <c r="AE1308" s="119" t="s">
        <v>56</v>
      </c>
      <c r="AF1308" s="119" t="s">
        <v>56</v>
      </c>
      <c r="AG1308" s="119" t="s">
        <v>56</v>
      </c>
      <c r="AH1308" s="119" t="s">
        <v>56</v>
      </c>
      <c r="AI1308" s="119" t="s">
        <v>56</v>
      </c>
      <c r="AJ1308" s="119" t="s">
        <v>56</v>
      </c>
      <c r="AK1308" s="119" t="s">
        <v>56</v>
      </c>
      <c r="AL1308" s="119" t="s">
        <v>56</v>
      </c>
      <c r="AM1308" s="119">
        <v>0</v>
      </c>
      <c r="AN1308" s="119">
        <v>0</v>
      </c>
      <c r="AO1308" s="119">
        <v>6</v>
      </c>
      <c r="AP1308" s="119">
        <v>4</v>
      </c>
      <c r="AQ1308" s="119">
        <v>0</v>
      </c>
      <c r="AR1308" s="119">
        <v>0</v>
      </c>
      <c r="AS1308" s="119">
        <v>0</v>
      </c>
      <c r="AT1308" s="119">
        <v>0</v>
      </c>
      <c r="AU1308" s="119">
        <v>0</v>
      </c>
      <c r="AV1308" s="119">
        <v>0</v>
      </c>
      <c r="AW1308" s="119">
        <v>0</v>
      </c>
      <c r="AX1308" s="119">
        <v>0</v>
      </c>
      <c r="AY1308" s="119">
        <v>0</v>
      </c>
      <c r="AZ1308" s="119">
        <v>0</v>
      </c>
      <c r="BA1308" s="119">
        <v>0</v>
      </c>
      <c r="BB1308" s="119">
        <v>0</v>
      </c>
      <c r="BC1308" s="119">
        <v>0</v>
      </c>
      <c r="BD1308" s="119">
        <v>0</v>
      </c>
      <c r="BE1308" s="119">
        <v>0</v>
      </c>
      <c r="BF1308" s="119">
        <v>0</v>
      </c>
      <c r="BG1308" s="119">
        <v>0</v>
      </c>
      <c r="BH1308" s="119">
        <v>14.2</v>
      </c>
      <c r="BI1308" s="119" t="s">
        <v>55</v>
      </c>
      <c r="BJ1308" s="119" t="s">
        <v>55</v>
      </c>
      <c r="BK1308" s="119" t="s">
        <v>55</v>
      </c>
      <c r="BL1308" s="119">
        <v>0</v>
      </c>
      <c r="BM1308" s="119" t="s">
        <v>544</v>
      </c>
    </row>
    <row r="1309" spans="1:65" s="119" customFormat="1" ht="11.4" x14ac:dyDescent="0.2">
      <c r="A1309" s="119" t="s">
        <v>140</v>
      </c>
      <c r="B1309" s="119">
        <v>7</v>
      </c>
      <c r="C1309" s="119">
        <v>1</v>
      </c>
      <c r="D1309" s="119">
        <v>6</v>
      </c>
      <c r="E1309" s="119">
        <v>0</v>
      </c>
      <c r="F1309" s="119">
        <v>0</v>
      </c>
      <c r="G1309" s="119">
        <v>0</v>
      </c>
      <c r="H1309" s="119">
        <v>0</v>
      </c>
      <c r="I1309" s="119">
        <v>0</v>
      </c>
      <c r="J1309" s="119">
        <v>0</v>
      </c>
      <c r="K1309" s="119">
        <v>0</v>
      </c>
      <c r="L1309" s="119">
        <v>0</v>
      </c>
      <c r="M1309" s="119">
        <v>0</v>
      </c>
      <c r="N1309" s="119">
        <v>0</v>
      </c>
      <c r="O1309" s="119">
        <v>14.29</v>
      </c>
      <c r="P1309" s="119">
        <v>85.71</v>
      </c>
      <c r="Q1309" s="119">
        <v>0</v>
      </c>
      <c r="R1309" s="119">
        <v>0</v>
      </c>
      <c r="S1309" s="119">
        <v>0</v>
      </c>
      <c r="T1309" s="119">
        <v>0</v>
      </c>
      <c r="U1309" s="119">
        <v>0</v>
      </c>
      <c r="V1309" s="119">
        <v>0</v>
      </c>
      <c r="W1309" s="119">
        <v>0</v>
      </c>
      <c r="X1309" s="119">
        <v>0</v>
      </c>
      <c r="Y1309" s="119">
        <v>0</v>
      </c>
      <c r="Z1309" s="119">
        <v>0</v>
      </c>
      <c r="AA1309" s="119" t="s">
        <v>576</v>
      </c>
      <c r="AB1309" s="119" t="s">
        <v>192</v>
      </c>
      <c r="AC1309" s="119" t="s">
        <v>56</v>
      </c>
      <c r="AD1309" s="119" t="s">
        <v>56</v>
      </c>
      <c r="AE1309" s="119" t="s">
        <v>56</v>
      </c>
      <c r="AF1309" s="119" t="s">
        <v>56</v>
      </c>
      <c r="AG1309" s="119" t="s">
        <v>56</v>
      </c>
      <c r="AH1309" s="119" t="s">
        <v>56</v>
      </c>
      <c r="AI1309" s="119" t="s">
        <v>56</v>
      </c>
      <c r="AJ1309" s="119" t="s">
        <v>56</v>
      </c>
      <c r="AK1309" s="119" t="s">
        <v>56</v>
      </c>
      <c r="AL1309" s="119" t="s">
        <v>56</v>
      </c>
      <c r="AM1309" s="119">
        <v>0</v>
      </c>
      <c r="AN1309" s="119">
        <v>1</v>
      </c>
      <c r="AO1309" s="119">
        <v>2</v>
      </c>
      <c r="AP1309" s="119">
        <v>1</v>
      </c>
      <c r="AQ1309" s="119">
        <v>3</v>
      </c>
      <c r="AR1309" s="119">
        <v>0</v>
      </c>
      <c r="AS1309" s="119">
        <v>0</v>
      </c>
      <c r="AT1309" s="119">
        <v>0</v>
      </c>
      <c r="AU1309" s="119">
        <v>0</v>
      </c>
      <c r="AV1309" s="119">
        <v>0</v>
      </c>
      <c r="AW1309" s="119">
        <v>0</v>
      </c>
      <c r="AX1309" s="119">
        <v>0</v>
      </c>
      <c r="AY1309" s="119">
        <v>0</v>
      </c>
      <c r="AZ1309" s="119">
        <v>0</v>
      </c>
      <c r="BA1309" s="119">
        <v>0</v>
      </c>
      <c r="BB1309" s="119">
        <v>0</v>
      </c>
      <c r="BC1309" s="119">
        <v>0</v>
      </c>
      <c r="BD1309" s="119">
        <v>0</v>
      </c>
      <c r="BE1309" s="119">
        <v>0</v>
      </c>
      <c r="BF1309" s="119">
        <v>0</v>
      </c>
      <c r="BG1309" s="119">
        <v>0</v>
      </c>
      <c r="BH1309" s="119">
        <v>16.2</v>
      </c>
      <c r="BI1309" s="119" t="s">
        <v>55</v>
      </c>
      <c r="BJ1309" s="119" t="s">
        <v>55</v>
      </c>
      <c r="BK1309" s="119" t="s">
        <v>55</v>
      </c>
      <c r="BL1309" s="119">
        <v>0</v>
      </c>
      <c r="BM1309" s="119" t="s">
        <v>545</v>
      </c>
    </row>
    <row r="1310" spans="1:65" s="119" customFormat="1" ht="11.4" x14ac:dyDescent="0.2">
      <c r="A1310" s="119" t="s">
        <v>141</v>
      </c>
      <c r="B1310" s="119">
        <v>3</v>
      </c>
      <c r="C1310" s="119">
        <v>0</v>
      </c>
      <c r="D1310" s="119">
        <v>3</v>
      </c>
      <c r="E1310" s="119">
        <v>0</v>
      </c>
      <c r="F1310" s="119">
        <v>0</v>
      </c>
      <c r="G1310" s="119">
        <v>0</v>
      </c>
      <c r="H1310" s="119">
        <v>0</v>
      </c>
      <c r="I1310" s="119">
        <v>0</v>
      </c>
      <c r="J1310" s="119">
        <v>0</v>
      </c>
      <c r="K1310" s="119">
        <v>0</v>
      </c>
      <c r="L1310" s="119">
        <v>0</v>
      </c>
      <c r="M1310" s="119">
        <v>0</v>
      </c>
      <c r="N1310" s="119">
        <v>0</v>
      </c>
      <c r="O1310" s="119">
        <v>0</v>
      </c>
      <c r="P1310" s="119">
        <v>100</v>
      </c>
      <c r="Q1310" s="119">
        <v>0</v>
      </c>
      <c r="R1310" s="119">
        <v>0</v>
      </c>
      <c r="S1310" s="119">
        <v>0</v>
      </c>
      <c r="T1310" s="119">
        <v>0</v>
      </c>
      <c r="U1310" s="119">
        <v>0</v>
      </c>
      <c r="V1310" s="119">
        <v>0</v>
      </c>
      <c r="W1310" s="119">
        <v>0</v>
      </c>
      <c r="X1310" s="119">
        <v>0</v>
      </c>
      <c r="Y1310" s="119">
        <v>0</v>
      </c>
      <c r="Z1310" s="119">
        <v>0</v>
      </c>
      <c r="AA1310" s="119" t="s">
        <v>56</v>
      </c>
      <c r="AB1310" s="119" t="s">
        <v>495</v>
      </c>
      <c r="AC1310" s="119" t="s">
        <v>56</v>
      </c>
      <c r="AD1310" s="119" t="s">
        <v>56</v>
      </c>
      <c r="AE1310" s="119" t="s">
        <v>56</v>
      </c>
      <c r="AF1310" s="119" t="s">
        <v>56</v>
      </c>
      <c r="AG1310" s="119" t="s">
        <v>56</v>
      </c>
      <c r="AH1310" s="119" t="s">
        <v>56</v>
      </c>
      <c r="AI1310" s="119" t="s">
        <v>56</v>
      </c>
      <c r="AJ1310" s="119" t="s">
        <v>56</v>
      </c>
      <c r="AK1310" s="119" t="s">
        <v>56</v>
      </c>
      <c r="AL1310" s="119" t="s">
        <v>56</v>
      </c>
      <c r="AM1310" s="119">
        <v>0</v>
      </c>
      <c r="AN1310" s="119">
        <v>0</v>
      </c>
      <c r="AO1310" s="119">
        <v>2</v>
      </c>
      <c r="AP1310" s="119">
        <v>0</v>
      </c>
      <c r="AQ1310" s="119">
        <v>0</v>
      </c>
      <c r="AR1310" s="119">
        <v>1</v>
      </c>
      <c r="AS1310" s="119">
        <v>0</v>
      </c>
      <c r="AT1310" s="119">
        <v>0</v>
      </c>
      <c r="AU1310" s="119">
        <v>0</v>
      </c>
      <c r="AV1310" s="119">
        <v>0</v>
      </c>
      <c r="AW1310" s="119">
        <v>0</v>
      </c>
      <c r="AX1310" s="119">
        <v>0</v>
      </c>
      <c r="AY1310" s="119">
        <v>0</v>
      </c>
      <c r="AZ1310" s="119">
        <v>0</v>
      </c>
      <c r="BA1310" s="119">
        <v>0</v>
      </c>
      <c r="BB1310" s="119">
        <v>0</v>
      </c>
      <c r="BC1310" s="119">
        <v>0</v>
      </c>
      <c r="BD1310" s="119">
        <v>0</v>
      </c>
      <c r="BE1310" s="119">
        <v>0</v>
      </c>
      <c r="BF1310" s="119">
        <v>0</v>
      </c>
      <c r="BG1310" s="119">
        <v>0</v>
      </c>
      <c r="BH1310" s="119">
        <v>16</v>
      </c>
      <c r="BI1310" s="119" t="s">
        <v>55</v>
      </c>
      <c r="BJ1310" s="119" t="s">
        <v>55</v>
      </c>
      <c r="BK1310" s="119" t="s">
        <v>55</v>
      </c>
      <c r="BL1310" s="119">
        <v>0</v>
      </c>
      <c r="BM1310" s="119" t="s">
        <v>544</v>
      </c>
    </row>
    <row r="1311" spans="1:65" s="119" customFormat="1" ht="11.4" x14ac:dyDescent="0.2">
      <c r="A1311" s="119" t="s">
        <v>141</v>
      </c>
      <c r="B1311" s="119">
        <v>4</v>
      </c>
      <c r="C1311" s="119">
        <v>0</v>
      </c>
      <c r="D1311" s="119">
        <v>4</v>
      </c>
      <c r="E1311" s="119">
        <v>0</v>
      </c>
      <c r="F1311" s="119">
        <v>0</v>
      </c>
      <c r="G1311" s="119">
        <v>0</v>
      </c>
      <c r="H1311" s="119">
        <v>0</v>
      </c>
      <c r="I1311" s="119">
        <v>0</v>
      </c>
      <c r="J1311" s="119">
        <v>0</v>
      </c>
      <c r="K1311" s="119">
        <v>0</v>
      </c>
      <c r="L1311" s="119">
        <v>0</v>
      </c>
      <c r="M1311" s="119">
        <v>0</v>
      </c>
      <c r="N1311" s="119">
        <v>0</v>
      </c>
      <c r="O1311" s="119">
        <v>0</v>
      </c>
      <c r="P1311" s="119">
        <v>100</v>
      </c>
      <c r="Q1311" s="119">
        <v>0</v>
      </c>
      <c r="R1311" s="119">
        <v>0</v>
      </c>
      <c r="S1311" s="119">
        <v>0</v>
      </c>
      <c r="T1311" s="119">
        <v>0</v>
      </c>
      <c r="U1311" s="119">
        <v>0</v>
      </c>
      <c r="V1311" s="119">
        <v>0</v>
      </c>
      <c r="W1311" s="119">
        <v>0</v>
      </c>
      <c r="X1311" s="119">
        <v>0</v>
      </c>
      <c r="Y1311" s="119">
        <v>0</v>
      </c>
      <c r="Z1311" s="119">
        <v>0</v>
      </c>
      <c r="AA1311" s="119" t="s">
        <v>56</v>
      </c>
      <c r="AB1311" s="119" t="s">
        <v>133</v>
      </c>
      <c r="AC1311" s="119" t="s">
        <v>56</v>
      </c>
      <c r="AD1311" s="119" t="s">
        <v>56</v>
      </c>
      <c r="AE1311" s="119" t="s">
        <v>56</v>
      </c>
      <c r="AF1311" s="119" t="s">
        <v>56</v>
      </c>
      <c r="AG1311" s="119" t="s">
        <v>56</v>
      </c>
      <c r="AH1311" s="119" t="s">
        <v>56</v>
      </c>
      <c r="AI1311" s="119" t="s">
        <v>56</v>
      </c>
      <c r="AJ1311" s="119" t="s">
        <v>56</v>
      </c>
      <c r="AK1311" s="119" t="s">
        <v>56</v>
      </c>
      <c r="AL1311" s="119" t="s">
        <v>56</v>
      </c>
      <c r="AM1311" s="119">
        <v>0</v>
      </c>
      <c r="AN1311" s="119">
        <v>0</v>
      </c>
      <c r="AO1311" s="119">
        <v>1</v>
      </c>
      <c r="AP1311" s="119">
        <v>1</v>
      </c>
      <c r="AQ1311" s="119">
        <v>2</v>
      </c>
      <c r="AR1311" s="119">
        <v>0</v>
      </c>
      <c r="AS1311" s="119">
        <v>0</v>
      </c>
      <c r="AT1311" s="119">
        <v>0</v>
      </c>
      <c r="AU1311" s="119">
        <v>0</v>
      </c>
      <c r="AV1311" s="119">
        <v>0</v>
      </c>
      <c r="AW1311" s="119">
        <v>0</v>
      </c>
      <c r="AX1311" s="119">
        <v>0</v>
      </c>
      <c r="AY1311" s="119">
        <v>0</v>
      </c>
      <c r="AZ1311" s="119">
        <v>0</v>
      </c>
      <c r="BA1311" s="119">
        <v>0</v>
      </c>
      <c r="BB1311" s="119">
        <v>0</v>
      </c>
      <c r="BC1311" s="119">
        <v>0</v>
      </c>
      <c r="BD1311" s="119">
        <v>0</v>
      </c>
      <c r="BE1311" s="119">
        <v>0</v>
      </c>
      <c r="BF1311" s="119">
        <v>0</v>
      </c>
      <c r="BG1311" s="119">
        <v>0</v>
      </c>
      <c r="BH1311" s="119">
        <v>19.3</v>
      </c>
      <c r="BI1311" s="119" t="s">
        <v>55</v>
      </c>
      <c r="BJ1311" s="119" t="s">
        <v>55</v>
      </c>
      <c r="BK1311" s="119" t="s">
        <v>55</v>
      </c>
      <c r="BL1311" s="119">
        <v>0</v>
      </c>
      <c r="BM1311" s="119" t="s">
        <v>545</v>
      </c>
    </row>
    <row r="1312" spans="1:65" s="119" customFormat="1" ht="11.4" x14ac:dyDescent="0.2">
      <c r="A1312" s="119" t="s">
        <v>143</v>
      </c>
      <c r="B1312" s="119">
        <v>5</v>
      </c>
      <c r="C1312" s="119">
        <v>2</v>
      </c>
      <c r="D1312" s="119">
        <v>3</v>
      </c>
      <c r="E1312" s="119">
        <v>0</v>
      </c>
      <c r="F1312" s="119">
        <v>0</v>
      </c>
      <c r="G1312" s="119">
        <v>0</v>
      </c>
      <c r="H1312" s="119">
        <v>0</v>
      </c>
      <c r="I1312" s="119">
        <v>0</v>
      </c>
      <c r="J1312" s="119">
        <v>0</v>
      </c>
      <c r="K1312" s="119">
        <v>0</v>
      </c>
      <c r="L1312" s="119">
        <v>0</v>
      </c>
      <c r="M1312" s="119">
        <v>0</v>
      </c>
      <c r="N1312" s="119">
        <v>0</v>
      </c>
      <c r="O1312" s="119">
        <v>40</v>
      </c>
      <c r="P1312" s="119">
        <v>60</v>
      </c>
      <c r="Q1312" s="119">
        <v>0</v>
      </c>
      <c r="R1312" s="119">
        <v>0</v>
      </c>
      <c r="S1312" s="119">
        <v>0</v>
      </c>
      <c r="T1312" s="119">
        <v>0</v>
      </c>
      <c r="U1312" s="119">
        <v>0</v>
      </c>
      <c r="V1312" s="119">
        <v>0</v>
      </c>
      <c r="W1312" s="119">
        <v>0</v>
      </c>
      <c r="X1312" s="119">
        <v>0</v>
      </c>
      <c r="Y1312" s="119">
        <v>0</v>
      </c>
      <c r="Z1312" s="119">
        <v>0</v>
      </c>
      <c r="AA1312" s="119" t="s">
        <v>84</v>
      </c>
      <c r="AB1312" s="119" t="s">
        <v>568</v>
      </c>
      <c r="AC1312" s="119" t="s">
        <v>56</v>
      </c>
      <c r="AD1312" s="119" t="s">
        <v>56</v>
      </c>
      <c r="AE1312" s="119" t="s">
        <v>56</v>
      </c>
      <c r="AF1312" s="119" t="s">
        <v>56</v>
      </c>
      <c r="AG1312" s="119" t="s">
        <v>56</v>
      </c>
      <c r="AH1312" s="119" t="s">
        <v>56</v>
      </c>
      <c r="AI1312" s="119" t="s">
        <v>56</v>
      </c>
      <c r="AJ1312" s="119" t="s">
        <v>56</v>
      </c>
      <c r="AK1312" s="119" t="s">
        <v>56</v>
      </c>
      <c r="AL1312" s="119" t="s">
        <v>56</v>
      </c>
      <c r="AM1312" s="119">
        <v>0</v>
      </c>
      <c r="AN1312" s="119">
        <v>0</v>
      </c>
      <c r="AO1312" s="119">
        <v>2</v>
      </c>
      <c r="AP1312" s="119">
        <v>3</v>
      </c>
      <c r="AQ1312" s="119">
        <v>0</v>
      </c>
      <c r="AR1312" s="119">
        <v>0</v>
      </c>
      <c r="AS1312" s="119">
        <v>0</v>
      </c>
      <c r="AT1312" s="119">
        <v>0</v>
      </c>
      <c r="AU1312" s="119">
        <v>0</v>
      </c>
      <c r="AV1312" s="119">
        <v>0</v>
      </c>
      <c r="AW1312" s="119">
        <v>0</v>
      </c>
      <c r="AX1312" s="119">
        <v>0</v>
      </c>
      <c r="AY1312" s="119">
        <v>0</v>
      </c>
      <c r="AZ1312" s="119">
        <v>0</v>
      </c>
      <c r="BA1312" s="119">
        <v>0</v>
      </c>
      <c r="BB1312" s="119">
        <v>0</v>
      </c>
      <c r="BC1312" s="119">
        <v>0</v>
      </c>
      <c r="BD1312" s="119">
        <v>0</v>
      </c>
      <c r="BE1312" s="119">
        <v>0</v>
      </c>
      <c r="BF1312" s="119">
        <v>0</v>
      </c>
      <c r="BG1312" s="119">
        <v>0</v>
      </c>
      <c r="BH1312" s="119">
        <v>15.4</v>
      </c>
      <c r="BI1312" s="119" t="s">
        <v>55</v>
      </c>
      <c r="BJ1312" s="119" t="s">
        <v>55</v>
      </c>
      <c r="BK1312" s="119" t="s">
        <v>55</v>
      </c>
      <c r="BL1312" s="119">
        <v>0</v>
      </c>
      <c r="BM1312" s="119" t="s">
        <v>544</v>
      </c>
    </row>
    <row r="1313" spans="1:65" s="119" customFormat="1" ht="11.4" x14ac:dyDescent="0.2">
      <c r="A1313" s="119" t="s">
        <v>143</v>
      </c>
      <c r="B1313" s="119">
        <v>6</v>
      </c>
      <c r="C1313" s="119">
        <v>2</v>
      </c>
      <c r="D1313" s="119">
        <v>3</v>
      </c>
      <c r="E1313" s="119">
        <v>0</v>
      </c>
      <c r="F1313" s="119">
        <v>1</v>
      </c>
      <c r="G1313" s="119">
        <v>0</v>
      </c>
      <c r="H1313" s="119">
        <v>0</v>
      </c>
      <c r="I1313" s="119">
        <v>0</v>
      </c>
      <c r="J1313" s="119">
        <v>0</v>
      </c>
      <c r="K1313" s="119">
        <v>0</v>
      </c>
      <c r="L1313" s="119">
        <v>0</v>
      </c>
      <c r="M1313" s="119">
        <v>0</v>
      </c>
      <c r="N1313" s="119">
        <v>0</v>
      </c>
      <c r="O1313" s="119">
        <v>33.33</v>
      </c>
      <c r="P1313" s="119">
        <v>50</v>
      </c>
      <c r="Q1313" s="119">
        <v>0</v>
      </c>
      <c r="R1313" s="119">
        <v>16.670000000000002</v>
      </c>
      <c r="S1313" s="119">
        <v>0</v>
      </c>
      <c r="T1313" s="119">
        <v>0</v>
      </c>
      <c r="U1313" s="119">
        <v>0</v>
      </c>
      <c r="V1313" s="119">
        <v>0</v>
      </c>
      <c r="W1313" s="119">
        <v>0</v>
      </c>
      <c r="X1313" s="119">
        <v>0</v>
      </c>
      <c r="Y1313" s="119">
        <v>0</v>
      </c>
      <c r="Z1313" s="119">
        <v>0</v>
      </c>
      <c r="AA1313" s="119" t="s">
        <v>538</v>
      </c>
      <c r="AB1313" s="119" t="s">
        <v>530</v>
      </c>
      <c r="AC1313" s="119" t="s">
        <v>56</v>
      </c>
      <c r="AD1313" s="119" t="s">
        <v>529</v>
      </c>
      <c r="AE1313" s="119" t="s">
        <v>56</v>
      </c>
      <c r="AF1313" s="119" t="s">
        <v>56</v>
      </c>
      <c r="AG1313" s="119" t="s">
        <v>56</v>
      </c>
      <c r="AH1313" s="119" t="s">
        <v>56</v>
      </c>
      <c r="AI1313" s="119" t="s">
        <v>56</v>
      </c>
      <c r="AJ1313" s="119" t="s">
        <v>56</v>
      </c>
      <c r="AK1313" s="119" t="s">
        <v>56</v>
      </c>
      <c r="AL1313" s="119" t="s">
        <v>56</v>
      </c>
      <c r="AM1313" s="119">
        <v>0</v>
      </c>
      <c r="AN1313" s="119">
        <v>2</v>
      </c>
      <c r="AO1313" s="119">
        <v>4</v>
      </c>
      <c r="AP1313" s="119">
        <v>0</v>
      </c>
      <c r="AQ1313" s="119">
        <v>0</v>
      </c>
      <c r="AR1313" s="119">
        <v>0</v>
      </c>
      <c r="AS1313" s="119">
        <v>0</v>
      </c>
      <c r="AT1313" s="119">
        <v>0</v>
      </c>
      <c r="AU1313" s="119">
        <v>0</v>
      </c>
      <c r="AV1313" s="119">
        <v>0</v>
      </c>
      <c r="AW1313" s="119">
        <v>0</v>
      </c>
      <c r="AX1313" s="119">
        <v>0</v>
      </c>
      <c r="AY1313" s="119">
        <v>0</v>
      </c>
      <c r="AZ1313" s="119">
        <v>0</v>
      </c>
      <c r="BA1313" s="119">
        <v>0</v>
      </c>
      <c r="BB1313" s="119">
        <v>0</v>
      </c>
      <c r="BC1313" s="119">
        <v>0</v>
      </c>
      <c r="BD1313" s="119">
        <v>0</v>
      </c>
      <c r="BE1313" s="119">
        <v>0</v>
      </c>
      <c r="BF1313" s="119">
        <v>0</v>
      </c>
      <c r="BG1313" s="119">
        <v>0</v>
      </c>
      <c r="BH1313" s="119">
        <v>9.6999999999999993</v>
      </c>
      <c r="BI1313" s="119" t="s">
        <v>55</v>
      </c>
      <c r="BJ1313" s="119" t="s">
        <v>55</v>
      </c>
      <c r="BK1313" s="119" t="s">
        <v>55</v>
      </c>
      <c r="BL1313" s="119">
        <v>0</v>
      </c>
      <c r="BM1313" s="119" t="s">
        <v>545</v>
      </c>
    </row>
    <row r="1314" spans="1:65" s="119" customFormat="1" ht="11.4" x14ac:dyDescent="0.2">
      <c r="A1314" s="119" t="s">
        <v>144</v>
      </c>
      <c r="B1314" s="119">
        <v>8</v>
      </c>
      <c r="C1314" s="119">
        <v>0</v>
      </c>
      <c r="D1314" s="119">
        <v>7</v>
      </c>
      <c r="E1314" s="119">
        <v>0</v>
      </c>
      <c r="F1314" s="119">
        <v>1</v>
      </c>
      <c r="G1314" s="119">
        <v>0</v>
      </c>
      <c r="H1314" s="119">
        <v>0</v>
      </c>
      <c r="I1314" s="119">
        <v>0</v>
      </c>
      <c r="J1314" s="119">
        <v>0</v>
      </c>
      <c r="K1314" s="119">
        <v>0</v>
      </c>
      <c r="L1314" s="119">
        <v>0</v>
      </c>
      <c r="M1314" s="119">
        <v>0</v>
      </c>
      <c r="N1314" s="119">
        <v>0</v>
      </c>
      <c r="O1314" s="119">
        <v>0</v>
      </c>
      <c r="P1314" s="119">
        <v>87.5</v>
      </c>
      <c r="Q1314" s="119">
        <v>0</v>
      </c>
      <c r="R1314" s="119">
        <v>12.5</v>
      </c>
      <c r="S1314" s="119">
        <v>0</v>
      </c>
      <c r="T1314" s="119">
        <v>0</v>
      </c>
      <c r="U1314" s="119">
        <v>0</v>
      </c>
      <c r="V1314" s="119">
        <v>0</v>
      </c>
      <c r="W1314" s="119">
        <v>0</v>
      </c>
      <c r="X1314" s="119">
        <v>0</v>
      </c>
      <c r="Y1314" s="119">
        <v>0</v>
      </c>
      <c r="Z1314" s="119">
        <v>0</v>
      </c>
      <c r="AA1314" s="119" t="s">
        <v>56</v>
      </c>
      <c r="AB1314" s="119" t="s">
        <v>508</v>
      </c>
      <c r="AC1314" s="119" t="s">
        <v>56</v>
      </c>
      <c r="AD1314" s="119" t="s">
        <v>601</v>
      </c>
      <c r="AE1314" s="119" t="s">
        <v>56</v>
      </c>
      <c r="AF1314" s="119" t="s">
        <v>56</v>
      </c>
      <c r="AG1314" s="119" t="s">
        <v>56</v>
      </c>
      <c r="AH1314" s="119" t="s">
        <v>56</v>
      </c>
      <c r="AI1314" s="119" t="s">
        <v>56</v>
      </c>
      <c r="AJ1314" s="119" t="s">
        <v>56</v>
      </c>
      <c r="AK1314" s="119" t="s">
        <v>56</v>
      </c>
      <c r="AL1314" s="119" t="s">
        <v>56</v>
      </c>
      <c r="AM1314" s="119">
        <v>0</v>
      </c>
      <c r="AN1314" s="119">
        <v>1</v>
      </c>
      <c r="AO1314" s="119">
        <v>5</v>
      </c>
      <c r="AP1314" s="119">
        <v>2</v>
      </c>
      <c r="AQ1314" s="119">
        <v>0</v>
      </c>
      <c r="AR1314" s="119">
        <v>0</v>
      </c>
      <c r="AS1314" s="119">
        <v>0</v>
      </c>
      <c r="AT1314" s="119">
        <v>0</v>
      </c>
      <c r="AU1314" s="119">
        <v>0</v>
      </c>
      <c r="AV1314" s="119">
        <v>0</v>
      </c>
      <c r="AW1314" s="119">
        <v>0</v>
      </c>
      <c r="AX1314" s="119">
        <v>0</v>
      </c>
      <c r="AY1314" s="119">
        <v>0</v>
      </c>
      <c r="AZ1314" s="119">
        <v>0</v>
      </c>
      <c r="BA1314" s="119">
        <v>0</v>
      </c>
      <c r="BB1314" s="119">
        <v>0</v>
      </c>
      <c r="BC1314" s="119">
        <v>0</v>
      </c>
      <c r="BD1314" s="119">
        <v>0</v>
      </c>
      <c r="BE1314" s="119">
        <v>0</v>
      </c>
      <c r="BF1314" s="119">
        <v>0</v>
      </c>
      <c r="BG1314" s="119">
        <v>0</v>
      </c>
      <c r="BH1314" s="119">
        <v>13.1</v>
      </c>
      <c r="BI1314" s="119" t="s">
        <v>55</v>
      </c>
      <c r="BJ1314" s="119" t="s">
        <v>55</v>
      </c>
      <c r="BK1314" s="119" t="s">
        <v>55</v>
      </c>
      <c r="BL1314" s="119">
        <v>0</v>
      </c>
      <c r="BM1314" s="119" t="s">
        <v>544</v>
      </c>
    </row>
    <row r="1315" spans="1:65" s="119" customFormat="1" ht="11.4" x14ac:dyDescent="0.2">
      <c r="A1315" s="119" t="s">
        <v>144</v>
      </c>
      <c r="B1315" s="119">
        <v>2</v>
      </c>
      <c r="C1315" s="119">
        <v>0</v>
      </c>
      <c r="D1315" s="119">
        <v>2</v>
      </c>
      <c r="E1315" s="119">
        <v>0</v>
      </c>
      <c r="F1315" s="119">
        <v>0</v>
      </c>
      <c r="G1315" s="119">
        <v>0</v>
      </c>
      <c r="H1315" s="119">
        <v>0</v>
      </c>
      <c r="I1315" s="119">
        <v>0</v>
      </c>
      <c r="J1315" s="119">
        <v>0</v>
      </c>
      <c r="K1315" s="119">
        <v>0</v>
      </c>
      <c r="L1315" s="119">
        <v>0</v>
      </c>
      <c r="M1315" s="119">
        <v>0</v>
      </c>
      <c r="N1315" s="119">
        <v>0</v>
      </c>
      <c r="O1315" s="119">
        <v>0</v>
      </c>
      <c r="P1315" s="119">
        <v>100</v>
      </c>
      <c r="Q1315" s="119">
        <v>0</v>
      </c>
      <c r="R1315" s="119">
        <v>0</v>
      </c>
      <c r="S1315" s="119">
        <v>0</v>
      </c>
      <c r="T1315" s="119">
        <v>0</v>
      </c>
      <c r="U1315" s="119">
        <v>0</v>
      </c>
      <c r="V1315" s="119">
        <v>0</v>
      </c>
      <c r="W1315" s="119">
        <v>0</v>
      </c>
      <c r="X1315" s="119">
        <v>0</v>
      </c>
      <c r="Y1315" s="119">
        <v>0</v>
      </c>
      <c r="Z1315" s="119">
        <v>0</v>
      </c>
      <c r="AA1315" s="119" t="s">
        <v>56</v>
      </c>
      <c r="AB1315" s="119" t="s">
        <v>488</v>
      </c>
      <c r="AC1315" s="119" t="s">
        <v>56</v>
      </c>
      <c r="AD1315" s="119" t="s">
        <v>56</v>
      </c>
      <c r="AE1315" s="119" t="s">
        <v>56</v>
      </c>
      <c r="AF1315" s="119" t="s">
        <v>56</v>
      </c>
      <c r="AG1315" s="119" t="s">
        <v>56</v>
      </c>
      <c r="AH1315" s="119" t="s">
        <v>56</v>
      </c>
      <c r="AI1315" s="119" t="s">
        <v>56</v>
      </c>
      <c r="AJ1315" s="119" t="s">
        <v>56</v>
      </c>
      <c r="AK1315" s="119" t="s">
        <v>56</v>
      </c>
      <c r="AL1315" s="119" t="s">
        <v>56</v>
      </c>
      <c r="AM1315" s="119">
        <v>0</v>
      </c>
      <c r="AN1315" s="119">
        <v>0</v>
      </c>
      <c r="AO1315" s="119">
        <v>1</v>
      </c>
      <c r="AP1315" s="119">
        <v>1</v>
      </c>
      <c r="AQ1315" s="119">
        <v>0</v>
      </c>
      <c r="AR1315" s="119">
        <v>0</v>
      </c>
      <c r="AS1315" s="119">
        <v>0</v>
      </c>
      <c r="AT1315" s="119">
        <v>0</v>
      </c>
      <c r="AU1315" s="119">
        <v>0</v>
      </c>
      <c r="AV1315" s="119">
        <v>0</v>
      </c>
      <c r="AW1315" s="119">
        <v>0</v>
      </c>
      <c r="AX1315" s="119">
        <v>0</v>
      </c>
      <c r="AY1315" s="119">
        <v>0</v>
      </c>
      <c r="AZ1315" s="119">
        <v>0</v>
      </c>
      <c r="BA1315" s="119">
        <v>0</v>
      </c>
      <c r="BB1315" s="119">
        <v>0</v>
      </c>
      <c r="BC1315" s="119">
        <v>0</v>
      </c>
      <c r="BD1315" s="119">
        <v>0</v>
      </c>
      <c r="BE1315" s="119">
        <v>0</v>
      </c>
      <c r="BF1315" s="119">
        <v>0</v>
      </c>
      <c r="BG1315" s="119">
        <v>0</v>
      </c>
      <c r="BH1315" s="119">
        <v>15.5</v>
      </c>
      <c r="BI1315" s="119" t="s">
        <v>55</v>
      </c>
      <c r="BJ1315" s="119" t="s">
        <v>55</v>
      </c>
      <c r="BK1315" s="119" t="s">
        <v>55</v>
      </c>
      <c r="BL1315" s="119">
        <v>0</v>
      </c>
      <c r="BM1315" s="119" t="s">
        <v>545</v>
      </c>
    </row>
    <row r="1316" spans="1:65" s="119" customFormat="1" ht="11.4" x14ac:dyDescent="0.2">
      <c r="A1316" s="119" t="s">
        <v>145</v>
      </c>
      <c r="B1316" s="119">
        <v>7</v>
      </c>
      <c r="C1316" s="119">
        <v>0</v>
      </c>
      <c r="D1316" s="119">
        <v>6</v>
      </c>
      <c r="E1316" s="119">
        <v>0</v>
      </c>
      <c r="F1316" s="119">
        <v>1</v>
      </c>
      <c r="G1316" s="119">
        <v>0</v>
      </c>
      <c r="H1316" s="119">
        <v>0</v>
      </c>
      <c r="I1316" s="119">
        <v>0</v>
      </c>
      <c r="J1316" s="119">
        <v>0</v>
      </c>
      <c r="K1316" s="119">
        <v>0</v>
      </c>
      <c r="L1316" s="119">
        <v>0</v>
      </c>
      <c r="M1316" s="119">
        <v>0</v>
      </c>
      <c r="N1316" s="119">
        <v>0</v>
      </c>
      <c r="O1316" s="119">
        <v>0</v>
      </c>
      <c r="P1316" s="119">
        <v>85.71</v>
      </c>
      <c r="Q1316" s="119">
        <v>0</v>
      </c>
      <c r="R1316" s="119">
        <v>14.29</v>
      </c>
      <c r="S1316" s="119">
        <v>0</v>
      </c>
      <c r="T1316" s="119">
        <v>0</v>
      </c>
      <c r="U1316" s="119">
        <v>0</v>
      </c>
      <c r="V1316" s="119">
        <v>0</v>
      </c>
      <c r="W1316" s="119">
        <v>0</v>
      </c>
      <c r="X1316" s="119">
        <v>0</v>
      </c>
      <c r="Y1316" s="119">
        <v>0</v>
      </c>
      <c r="Z1316" s="119">
        <v>0</v>
      </c>
      <c r="AA1316" s="119" t="s">
        <v>56</v>
      </c>
      <c r="AB1316" s="119" t="s">
        <v>192</v>
      </c>
      <c r="AC1316" s="119" t="s">
        <v>56</v>
      </c>
      <c r="AD1316" s="119" t="s">
        <v>568</v>
      </c>
      <c r="AE1316" s="119" t="s">
        <v>56</v>
      </c>
      <c r="AF1316" s="119" t="s">
        <v>56</v>
      </c>
      <c r="AG1316" s="119" t="s">
        <v>56</v>
      </c>
      <c r="AH1316" s="119" t="s">
        <v>56</v>
      </c>
      <c r="AI1316" s="119" t="s">
        <v>56</v>
      </c>
      <c r="AJ1316" s="119" t="s">
        <v>56</v>
      </c>
      <c r="AK1316" s="119" t="s">
        <v>56</v>
      </c>
      <c r="AL1316" s="119" t="s">
        <v>56</v>
      </c>
      <c r="AM1316" s="119">
        <v>0</v>
      </c>
      <c r="AN1316" s="119">
        <v>0</v>
      </c>
      <c r="AO1316" s="119">
        <v>3</v>
      </c>
      <c r="AP1316" s="119">
        <v>3</v>
      </c>
      <c r="AQ1316" s="119">
        <v>1</v>
      </c>
      <c r="AR1316" s="119">
        <v>0</v>
      </c>
      <c r="AS1316" s="119">
        <v>0</v>
      </c>
      <c r="AT1316" s="119">
        <v>0</v>
      </c>
      <c r="AU1316" s="119">
        <v>0</v>
      </c>
      <c r="AV1316" s="119">
        <v>0</v>
      </c>
      <c r="AW1316" s="119">
        <v>0</v>
      </c>
      <c r="AX1316" s="119">
        <v>0</v>
      </c>
      <c r="AY1316" s="119">
        <v>0</v>
      </c>
      <c r="AZ1316" s="119">
        <v>0</v>
      </c>
      <c r="BA1316" s="119">
        <v>0</v>
      </c>
      <c r="BB1316" s="119">
        <v>0</v>
      </c>
      <c r="BC1316" s="119">
        <v>0</v>
      </c>
      <c r="BD1316" s="119">
        <v>0</v>
      </c>
      <c r="BE1316" s="119">
        <v>0</v>
      </c>
      <c r="BF1316" s="119">
        <v>0</v>
      </c>
      <c r="BG1316" s="119">
        <v>0</v>
      </c>
      <c r="BH1316" s="119">
        <v>16.8</v>
      </c>
      <c r="BI1316" s="119" t="s">
        <v>55</v>
      </c>
      <c r="BJ1316" s="119" t="s">
        <v>55</v>
      </c>
      <c r="BK1316" s="119" t="s">
        <v>55</v>
      </c>
      <c r="BL1316" s="119">
        <v>0</v>
      </c>
      <c r="BM1316" s="119" t="s">
        <v>544</v>
      </c>
    </row>
    <row r="1317" spans="1:65" s="119" customFormat="1" ht="11.4" x14ac:dyDescent="0.2">
      <c r="A1317" s="119" t="s">
        <v>145</v>
      </c>
      <c r="B1317" s="119">
        <v>9</v>
      </c>
      <c r="C1317" s="119">
        <v>1</v>
      </c>
      <c r="D1317" s="119">
        <v>6</v>
      </c>
      <c r="E1317" s="119">
        <v>0</v>
      </c>
      <c r="F1317" s="119">
        <v>2</v>
      </c>
      <c r="G1317" s="119">
        <v>0</v>
      </c>
      <c r="H1317" s="119">
        <v>0</v>
      </c>
      <c r="I1317" s="119">
        <v>0</v>
      </c>
      <c r="J1317" s="119">
        <v>0</v>
      </c>
      <c r="K1317" s="119">
        <v>0</v>
      </c>
      <c r="L1317" s="119">
        <v>0</v>
      </c>
      <c r="M1317" s="119">
        <v>0</v>
      </c>
      <c r="N1317" s="119">
        <v>0</v>
      </c>
      <c r="O1317" s="119">
        <v>11.11</v>
      </c>
      <c r="P1317" s="119">
        <v>66.67</v>
      </c>
      <c r="Q1317" s="119">
        <v>0</v>
      </c>
      <c r="R1317" s="119">
        <v>22.22</v>
      </c>
      <c r="S1317" s="119">
        <v>0</v>
      </c>
      <c r="T1317" s="119">
        <v>0</v>
      </c>
      <c r="U1317" s="119">
        <v>0</v>
      </c>
      <c r="V1317" s="119">
        <v>0</v>
      </c>
      <c r="W1317" s="119">
        <v>0</v>
      </c>
      <c r="X1317" s="119">
        <v>0</v>
      </c>
      <c r="Y1317" s="119">
        <v>0</v>
      </c>
      <c r="Z1317" s="119">
        <v>0</v>
      </c>
      <c r="AA1317" s="119" t="s">
        <v>582</v>
      </c>
      <c r="AB1317" s="119" t="s">
        <v>249</v>
      </c>
      <c r="AC1317" s="119" t="s">
        <v>56</v>
      </c>
      <c r="AD1317" s="119" t="s">
        <v>513</v>
      </c>
      <c r="AE1317" s="119" t="s">
        <v>56</v>
      </c>
      <c r="AF1317" s="119" t="s">
        <v>56</v>
      </c>
      <c r="AG1317" s="119" t="s">
        <v>56</v>
      </c>
      <c r="AH1317" s="119" t="s">
        <v>56</v>
      </c>
      <c r="AI1317" s="119" t="s">
        <v>56</v>
      </c>
      <c r="AJ1317" s="119" t="s">
        <v>56</v>
      </c>
      <c r="AK1317" s="119" t="s">
        <v>56</v>
      </c>
      <c r="AL1317" s="119" t="s">
        <v>56</v>
      </c>
      <c r="AM1317" s="119">
        <v>0</v>
      </c>
      <c r="AN1317" s="119">
        <v>3</v>
      </c>
      <c r="AO1317" s="119">
        <v>4</v>
      </c>
      <c r="AP1317" s="119">
        <v>1</v>
      </c>
      <c r="AQ1317" s="119">
        <v>1</v>
      </c>
      <c r="AR1317" s="119">
        <v>0</v>
      </c>
      <c r="AS1317" s="119">
        <v>0</v>
      </c>
      <c r="AT1317" s="119">
        <v>0</v>
      </c>
      <c r="AU1317" s="119">
        <v>0</v>
      </c>
      <c r="AV1317" s="119">
        <v>0</v>
      </c>
      <c r="AW1317" s="119">
        <v>0</v>
      </c>
      <c r="AX1317" s="119">
        <v>0</v>
      </c>
      <c r="AY1317" s="119">
        <v>0</v>
      </c>
      <c r="AZ1317" s="119">
        <v>0</v>
      </c>
      <c r="BA1317" s="119">
        <v>0</v>
      </c>
      <c r="BB1317" s="119">
        <v>0</v>
      </c>
      <c r="BC1317" s="119">
        <v>0</v>
      </c>
      <c r="BD1317" s="119">
        <v>0</v>
      </c>
      <c r="BE1317" s="119">
        <v>0</v>
      </c>
      <c r="BF1317" s="119">
        <v>0</v>
      </c>
      <c r="BG1317" s="119">
        <v>0</v>
      </c>
      <c r="BH1317" s="119">
        <v>12.5</v>
      </c>
      <c r="BI1317" s="119" t="s">
        <v>55</v>
      </c>
      <c r="BJ1317" s="119" t="s">
        <v>55</v>
      </c>
      <c r="BK1317" s="119" t="s">
        <v>55</v>
      </c>
      <c r="BL1317" s="119">
        <v>0</v>
      </c>
      <c r="BM1317" s="119" t="s">
        <v>545</v>
      </c>
    </row>
    <row r="1318" spans="1:65" s="119" customFormat="1" ht="11.4" x14ac:dyDescent="0.2">
      <c r="A1318" s="119" t="s">
        <v>146</v>
      </c>
      <c r="B1318" s="119">
        <v>5</v>
      </c>
      <c r="C1318" s="119">
        <v>0</v>
      </c>
      <c r="D1318" s="119">
        <v>5</v>
      </c>
      <c r="E1318" s="119">
        <v>0</v>
      </c>
      <c r="F1318" s="119">
        <v>0</v>
      </c>
      <c r="G1318" s="119">
        <v>0</v>
      </c>
      <c r="H1318" s="119">
        <v>0</v>
      </c>
      <c r="I1318" s="119">
        <v>0</v>
      </c>
      <c r="J1318" s="119">
        <v>0</v>
      </c>
      <c r="K1318" s="119">
        <v>0</v>
      </c>
      <c r="L1318" s="119">
        <v>0</v>
      </c>
      <c r="M1318" s="119">
        <v>0</v>
      </c>
      <c r="N1318" s="119">
        <v>0</v>
      </c>
      <c r="O1318" s="119">
        <v>0</v>
      </c>
      <c r="P1318" s="119">
        <v>100</v>
      </c>
      <c r="Q1318" s="119">
        <v>0</v>
      </c>
      <c r="R1318" s="119">
        <v>0</v>
      </c>
      <c r="S1318" s="119">
        <v>0</v>
      </c>
      <c r="T1318" s="119">
        <v>0</v>
      </c>
      <c r="U1318" s="119">
        <v>0</v>
      </c>
      <c r="V1318" s="119">
        <v>0</v>
      </c>
      <c r="W1318" s="119">
        <v>0</v>
      </c>
      <c r="X1318" s="119">
        <v>0</v>
      </c>
      <c r="Y1318" s="119">
        <v>0</v>
      </c>
      <c r="Z1318" s="119">
        <v>0</v>
      </c>
      <c r="AA1318" s="119" t="s">
        <v>56</v>
      </c>
      <c r="AB1318" s="119" t="s">
        <v>571</v>
      </c>
      <c r="AC1318" s="119" t="s">
        <v>56</v>
      </c>
      <c r="AD1318" s="119" t="s">
        <v>56</v>
      </c>
      <c r="AE1318" s="119" t="s">
        <v>56</v>
      </c>
      <c r="AF1318" s="119" t="s">
        <v>56</v>
      </c>
      <c r="AG1318" s="119" t="s">
        <v>56</v>
      </c>
      <c r="AH1318" s="119" t="s">
        <v>56</v>
      </c>
      <c r="AI1318" s="119" t="s">
        <v>56</v>
      </c>
      <c r="AJ1318" s="119" t="s">
        <v>56</v>
      </c>
      <c r="AK1318" s="119" t="s">
        <v>56</v>
      </c>
      <c r="AL1318" s="119" t="s">
        <v>56</v>
      </c>
      <c r="AM1318" s="119">
        <v>0</v>
      </c>
      <c r="AN1318" s="119">
        <v>1</v>
      </c>
      <c r="AO1318" s="119">
        <v>0</v>
      </c>
      <c r="AP1318" s="119">
        <v>3</v>
      </c>
      <c r="AQ1318" s="119">
        <v>1</v>
      </c>
      <c r="AR1318" s="119">
        <v>0</v>
      </c>
      <c r="AS1318" s="119">
        <v>0</v>
      </c>
      <c r="AT1318" s="119">
        <v>0</v>
      </c>
      <c r="AU1318" s="119">
        <v>0</v>
      </c>
      <c r="AV1318" s="119">
        <v>0</v>
      </c>
      <c r="AW1318" s="119">
        <v>0</v>
      </c>
      <c r="AX1318" s="119">
        <v>0</v>
      </c>
      <c r="AY1318" s="119">
        <v>0</v>
      </c>
      <c r="AZ1318" s="119">
        <v>0</v>
      </c>
      <c r="BA1318" s="119">
        <v>0</v>
      </c>
      <c r="BB1318" s="119">
        <v>0</v>
      </c>
      <c r="BC1318" s="119">
        <v>0</v>
      </c>
      <c r="BD1318" s="119">
        <v>0</v>
      </c>
      <c r="BE1318" s="119">
        <v>0</v>
      </c>
      <c r="BF1318" s="119">
        <v>0</v>
      </c>
      <c r="BG1318" s="119">
        <v>0</v>
      </c>
      <c r="BH1318" s="119">
        <v>16.899999999999999</v>
      </c>
      <c r="BI1318" s="119" t="s">
        <v>55</v>
      </c>
      <c r="BJ1318" s="119" t="s">
        <v>55</v>
      </c>
      <c r="BK1318" s="119" t="s">
        <v>55</v>
      </c>
      <c r="BL1318" s="119">
        <v>0</v>
      </c>
      <c r="BM1318" s="119" t="s">
        <v>544</v>
      </c>
    </row>
    <row r="1319" spans="1:65" s="119" customFormat="1" ht="11.4" x14ac:dyDescent="0.2">
      <c r="A1319" s="119" t="s">
        <v>146</v>
      </c>
      <c r="B1319" s="119">
        <v>12</v>
      </c>
      <c r="C1319" s="119">
        <v>3</v>
      </c>
      <c r="D1319" s="119">
        <v>9</v>
      </c>
      <c r="E1319" s="119">
        <v>0</v>
      </c>
      <c r="F1319" s="119">
        <v>0</v>
      </c>
      <c r="G1319" s="119">
        <v>0</v>
      </c>
      <c r="H1319" s="119">
        <v>0</v>
      </c>
      <c r="I1319" s="119">
        <v>0</v>
      </c>
      <c r="J1319" s="119">
        <v>0</v>
      </c>
      <c r="K1319" s="119">
        <v>0</v>
      </c>
      <c r="L1319" s="119">
        <v>0</v>
      </c>
      <c r="M1319" s="119">
        <v>0</v>
      </c>
      <c r="N1319" s="119">
        <v>0</v>
      </c>
      <c r="O1319" s="119">
        <v>25</v>
      </c>
      <c r="P1319" s="119">
        <v>75</v>
      </c>
      <c r="Q1319" s="119">
        <v>0</v>
      </c>
      <c r="R1319" s="119">
        <v>0</v>
      </c>
      <c r="S1319" s="119">
        <v>0</v>
      </c>
      <c r="T1319" s="119">
        <v>0</v>
      </c>
      <c r="U1319" s="119">
        <v>0</v>
      </c>
      <c r="V1319" s="119">
        <v>0</v>
      </c>
      <c r="W1319" s="119">
        <v>0</v>
      </c>
      <c r="X1319" s="119">
        <v>0</v>
      </c>
      <c r="Y1319" s="119">
        <v>0</v>
      </c>
      <c r="Z1319" s="119">
        <v>0</v>
      </c>
      <c r="AA1319" s="119" t="s">
        <v>573</v>
      </c>
      <c r="AB1319" s="119" t="s">
        <v>189</v>
      </c>
      <c r="AC1319" s="119" t="s">
        <v>56</v>
      </c>
      <c r="AD1319" s="119" t="s">
        <v>56</v>
      </c>
      <c r="AE1319" s="119" t="s">
        <v>56</v>
      </c>
      <c r="AF1319" s="119" t="s">
        <v>56</v>
      </c>
      <c r="AG1319" s="119" t="s">
        <v>56</v>
      </c>
      <c r="AH1319" s="119" t="s">
        <v>56</v>
      </c>
      <c r="AI1319" s="119" t="s">
        <v>56</v>
      </c>
      <c r="AJ1319" s="119" t="s">
        <v>56</v>
      </c>
      <c r="AK1319" s="119" t="s">
        <v>56</v>
      </c>
      <c r="AL1319" s="119" t="s">
        <v>56</v>
      </c>
      <c r="AM1319" s="119">
        <v>0</v>
      </c>
      <c r="AN1319" s="119">
        <v>5</v>
      </c>
      <c r="AO1319" s="119">
        <v>3</v>
      </c>
      <c r="AP1319" s="119">
        <v>1</v>
      </c>
      <c r="AQ1319" s="119">
        <v>2</v>
      </c>
      <c r="AR1319" s="119">
        <v>1</v>
      </c>
      <c r="AS1319" s="119">
        <v>0</v>
      </c>
      <c r="AT1319" s="119">
        <v>0</v>
      </c>
      <c r="AU1319" s="119">
        <v>0</v>
      </c>
      <c r="AV1319" s="119">
        <v>0</v>
      </c>
      <c r="AW1319" s="119">
        <v>0</v>
      </c>
      <c r="AX1319" s="119">
        <v>0</v>
      </c>
      <c r="AY1319" s="119">
        <v>0</v>
      </c>
      <c r="AZ1319" s="119">
        <v>0</v>
      </c>
      <c r="BA1319" s="119">
        <v>0</v>
      </c>
      <c r="BB1319" s="119">
        <v>0</v>
      </c>
      <c r="BC1319" s="119">
        <v>0</v>
      </c>
      <c r="BD1319" s="119">
        <v>0</v>
      </c>
      <c r="BE1319" s="119">
        <v>0</v>
      </c>
      <c r="BF1319" s="119">
        <v>0</v>
      </c>
      <c r="BG1319" s="119">
        <v>0</v>
      </c>
      <c r="BH1319" s="119">
        <v>14.2</v>
      </c>
      <c r="BI1319" s="119">
        <v>13.1</v>
      </c>
      <c r="BJ1319" s="119">
        <v>21.6</v>
      </c>
      <c r="BK1319" s="119">
        <v>27.3</v>
      </c>
      <c r="BL1319" s="119">
        <v>0</v>
      </c>
      <c r="BM1319" s="119" t="s">
        <v>545</v>
      </c>
    </row>
    <row r="1320" spans="1:65" s="119" customFormat="1" ht="11.4" x14ac:dyDescent="0.2">
      <c r="A1320" s="119" t="s">
        <v>147</v>
      </c>
      <c r="B1320" s="119">
        <v>5</v>
      </c>
      <c r="C1320" s="119">
        <v>0</v>
      </c>
      <c r="D1320" s="119">
        <v>5</v>
      </c>
      <c r="E1320" s="119">
        <v>0</v>
      </c>
      <c r="F1320" s="119">
        <v>0</v>
      </c>
      <c r="G1320" s="119">
        <v>0</v>
      </c>
      <c r="H1320" s="119">
        <v>0</v>
      </c>
      <c r="I1320" s="119">
        <v>0</v>
      </c>
      <c r="J1320" s="119">
        <v>0</v>
      </c>
      <c r="K1320" s="119">
        <v>0</v>
      </c>
      <c r="L1320" s="119">
        <v>0</v>
      </c>
      <c r="M1320" s="119">
        <v>0</v>
      </c>
      <c r="N1320" s="119">
        <v>0</v>
      </c>
      <c r="O1320" s="119">
        <v>0</v>
      </c>
      <c r="P1320" s="119">
        <v>100</v>
      </c>
      <c r="Q1320" s="119">
        <v>0</v>
      </c>
      <c r="R1320" s="119">
        <v>0</v>
      </c>
      <c r="S1320" s="119">
        <v>0</v>
      </c>
      <c r="T1320" s="119">
        <v>0</v>
      </c>
      <c r="U1320" s="119">
        <v>0</v>
      </c>
      <c r="V1320" s="119">
        <v>0</v>
      </c>
      <c r="W1320" s="119">
        <v>0</v>
      </c>
      <c r="X1320" s="119">
        <v>0</v>
      </c>
      <c r="Y1320" s="119">
        <v>0</v>
      </c>
      <c r="Z1320" s="119">
        <v>0</v>
      </c>
      <c r="AA1320" s="119" t="s">
        <v>56</v>
      </c>
      <c r="AB1320" s="119" t="s">
        <v>488</v>
      </c>
      <c r="AC1320" s="119" t="s">
        <v>56</v>
      </c>
      <c r="AD1320" s="119" t="s">
        <v>56</v>
      </c>
      <c r="AE1320" s="119" t="s">
        <v>56</v>
      </c>
      <c r="AF1320" s="119" t="s">
        <v>56</v>
      </c>
      <c r="AG1320" s="119" t="s">
        <v>56</v>
      </c>
      <c r="AH1320" s="119" t="s">
        <v>56</v>
      </c>
      <c r="AI1320" s="119" t="s">
        <v>56</v>
      </c>
      <c r="AJ1320" s="119" t="s">
        <v>56</v>
      </c>
      <c r="AK1320" s="119" t="s">
        <v>56</v>
      </c>
      <c r="AL1320" s="119" t="s">
        <v>56</v>
      </c>
      <c r="AM1320" s="119">
        <v>0</v>
      </c>
      <c r="AN1320" s="119">
        <v>0</v>
      </c>
      <c r="AO1320" s="119">
        <v>3</v>
      </c>
      <c r="AP1320" s="119">
        <v>2</v>
      </c>
      <c r="AQ1320" s="119">
        <v>0</v>
      </c>
      <c r="AR1320" s="119">
        <v>0</v>
      </c>
      <c r="AS1320" s="119">
        <v>0</v>
      </c>
      <c r="AT1320" s="119">
        <v>0</v>
      </c>
      <c r="AU1320" s="119">
        <v>0</v>
      </c>
      <c r="AV1320" s="119">
        <v>0</v>
      </c>
      <c r="AW1320" s="119">
        <v>0</v>
      </c>
      <c r="AX1320" s="119">
        <v>0</v>
      </c>
      <c r="AY1320" s="119">
        <v>0</v>
      </c>
      <c r="AZ1320" s="119">
        <v>0</v>
      </c>
      <c r="BA1320" s="119">
        <v>0</v>
      </c>
      <c r="BB1320" s="119">
        <v>0</v>
      </c>
      <c r="BC1320" s="119">
        <v>0</v>
      </c>
      <c r="BD1320" s="119">
        <v>0</v>
      </c>
      <c r="BE1320" s="119">
        <v>0</v>
      </c>
      <c r="BF1320" s="119">
        <v>0</v>
      </c>
      <c r="BG1320" s="119">
        <v>0</v>
      </c>
      <c r="BH1320" s="119">
        <v>15.5</v>
      </c>
      <c r="BI1320" s="119" t="s">
        <v>55</v>
      </c>
      <c r="BJ1320" s="119" t="s">
        <v>55</v>
      </c>
      <c r="BK1320" s="119" t="s">
        <v>55</v>
      </c>
      <c r="BL1320" s="119">
        <v>0</v>
      </c>
      <c r="BM1320" s="119" t="s">
        <v>544</v>
      </c>
    </row>
    <row r="1321" spans="1:65" s="119" customFormat="1" ht="11.4" x14ac:dyDescent="0.2">
      <c r="A1321" s="119" t="s">
        <v>147</v>
      </c>
      <c r="B1321" s="119">
        <v>3</v>
      </c>
      <c r="C1321" s="119">
        <v>1</v>
      </c>
      <c r="D1321" s="119">
        <v>2</v>
      </c>
      <c r="E1321" s="119">
        <v>0</v>
      </c>
      <c r="F1321" s="119">
        <v>0</v>
      </c>
      <c r="G1321" s="119">
        <v>0</v>
      </c>
      <c r="H1321" s="119">
        <v>0</v>
      </c>
      <c r="I1321" s="119">
        <v>0</v>
      </c>
      <c r="J1321" s="119">
        <v>0</v>
      </c>
      <c r="K1321" s="119">
        <v>0</v>
      </c>
      <c r="L1321" s="119">
        <v>0</v>
      </c>
      <c r="M1321" s="119">
        <v>0</v>
      </c>
      <c r="N1321" s="119">
        <v>0</v>
      </c>
      <c r="O1321" s="119">
        <v>33.33</v>
      </c>
      <c r="P1321" s="119">
        <v>66.67</v>
      </c>
      <c r="Q1321" s="119">
        <v>0</v>
      </c>
      <c r="R1321" s="119">
        <v>0</v>
      </c>
      <c r="S1321" s="119">
        <v>0</v>
      </c>
      <c r="T1321" s="119">
        <v>0</v>
      </c>
      <c r="U1321" s="119">
        <v>0</v>
      </c>
      <c r="V1321" s="119">
        <v>0</v>
      </c>
      <c r="W1321" s="119">
        <v>0</v>
      </c>
      <c r="X1321" s="119">
        <v>0</v>
      </c>
      <c r="Y1321" s="119">
        <v>0</v>
      </c>
      <c r="Z1321" s="119">
        <v>0</v>
      </c>
      <c r="AA1321" s="119" t="s">
        <v>578</v>
      </c>
      <c r="AB1321" s="119" t="s">
        <v>174</v>
      </c>
      <c r="AC1321" s="119" t="s">
        <v>56</v>
      </c>
      <c r="AD1321" s="119" t="s">
        <v>56</v>
      </c>
      <c r="AE1321" s="119" t="s">
        <v>56</v>
      </c>
      <c r="AF1321" s="119" t="s">
        <v>56</v>
      </c>
      <c r="AG1321" s="119" t="s">
        <v>56</v>
      </c>
      <c r="AH1321" s="119" t="s">
        <v>56</v>
      </c>
      <c r="AI1321" s="119" t="s">
        <v>56</v>
      </c>
      <c r="AJ1321" s="119" t="s">
        <v>56</v>
      </c>
      <c r="AK1321" s="119" t="s">
        <v>56</v>
      </c>
      <c r="AL1321" s="119" t="s">
        <v>56</v>
      </c>
      <c r="AM1321" s="119">
        <v>0</v>
      </c>
      <c r="AN1321" s="119">
        <v>1</v>
      </c>
      <c r="AO1321" s="119">
        <v>0</v>
      </c>
      <c r="AP1321" s="119">
        <v>1</v>
      </c>
      <c r="AQ1321" s="119">
        <v>1</v>
      </c>
      <c r="AR1321" s="119">
        <v>0</v>
      </c>
      <c r="AS1321" s="119">
        <v>0</v>
      </c>
      <c r="AT1321" s="119">
        <v>0</v>
      </c>
      <c r="AU1321" s="119">
        <v>0</v>
      </c>
      <c r="AV1321" s="119">
        <v>0</v>
      </c>
      <c r="AW1321" s="119">
        <v>0</v>
      </c>
      <c r="AX1321" s="119">
        <v>0</v>
      </c>
      <c r="AY1321" s="119">
        <v>0</v>
      </c>
      <c r="AZ1321" s="119">
        <v>0</v>
      </c>
      <c r="BA1321" s="119">
        <v>0</v>
      </c>
      <c r="BB1321" s="119">
        <v>0</v>
      </c>
      <c r="BC1321" s="119">
        <v>0</v>
      </c>
      <c r="BD1321" s="119">
        <v>0</v>
      </c>
      <c r="BE1321" s="119">
        <v>0</v>
      </c>
      <c r="BF1321" s="119">
        <v>0</v>
      </c>
      <c r="BG1321" s="119">
        <v>0</v>
      </c>
      <c r="BH1321" s="119">
        <v>15.6</v>
      </c>
      <c r="BI1321" s="119" t="s">
        <v>55</v>
      </c>
      <c r="BJ1321" s="119" t="s">
        <v>55</v>
      </c>
      <c r="BK1321" s="119" t="s">
        <v>55</v>
      </c>
      <c r="BL1321" s="119">
        <v>0</v>
      </c>
      <c r="BM1321" s="119" t="s">
        <v>545</v>
      </c>
    </row>
    <row r="1322" spans="1:65" s="119" customFormat="1" ht="11.4" x14ac:dyDescent="0.2">
      <c r="A1322" s="119" t="s">
        <v>148</v>
      </c>
      <c r="B1322" s="119">
        <v>2</v>
      </c>
      <c r="C1322" s="119">
        <v>0</v>
      </c>
      <c r="D1322" s="119">
        <v>2</v>
      </c>
      <c r="E1322" s="119">
        <v>0</v>
      </c>
      <c r="F1322" s="119">
        <v>0</v>
      </c>
      <c r="G1322" s="119">
        <v>0</v>
      </c>
      <c r="H1322" s="119">
        <v>0</v>
      </c>
      <c r="I1322" s="119">
        <v>0</v>
      </c>
      <c r="J1322" s="119">
        <v>0</v>
      </c>
      <c r="K1322" s="119">
        <v>0</v>
      </c>
      <c r="L1322" s="119">
        <v>0</v>
      </c>
      <c r="M1322" s="119">
        <v>0</v>
      </c>
      <c r="N1322" s="119">
        <v>0</v>
      </c>
      <c r="O1322" s="119">
        <v>0</v>
      </c>
      <c r="P1322" s="119">
        <v>100</v>
      </c>
      <c r="Q1322" s="119">
        <v>0</v>
      </c>
      <c r="R1322" s="119">
        <v>0</v>
      </c>
      <c r="S1322" s="119">
        <v>0</v>
      </c>
      <c r="T1322" s="119">
        <v>0</v>
      </c>
      <c r="U1322" s="119">
        <v>0</v>
      </c>
      <c r="V1322" s="119">
        <v>0</v>
      </c>
      <c r="W1322" s="119">
        <v>0</v>
      </c>
      <c r="X1322" s="119">
        <v>0</v>
      </c>
      <c r="Y1322" s="119">
        <v>0</v>
      </c>
      <c r="Z1322" s="119">
        <v>0</v>
      </c>
      <c r="AA1322" s="119" t="s">
        <v>56</v>
      </c>
      <c r="AB1322" s="119" t="s">
        <v>189</v>
      </c>
      <c r="AC1322" s="119" t="s">
        <v>56</v>
      </c>
      <c r="AD1322" s="119" t="s">
        <v>56</v>
      </c>
      <c r="AE1322" s="119" t="s">
        <v>56</v>
      </c>
      <c r="AF1322" s="119" t="s">
        <v>56</v>
      </c>
      <c r="AG1322" s="119" t="s">
        <v>56</v>
      </c>
      <c r="AH1322" s="119" t="s">
        <v>56</v>
      </c>
      <c r="AI1322" s="119" t="s">
        <v>56</v>
      </c>
      <c r="AJ1322" s="119" t="s">
        <v>56</v>
      </c>
      <c r="AK1322" s="119" t="s">
        <v>56</v>
      </c>
      <c r="AL1322" s="119" t="s">
        <v>56</v>
      </c>
      <c r="AM1322" s="119">
        <v>0</v>
      </c>
      <c r="AN1322" s="119">
        <v>0</v>
      </c>
      <c r="AO1322" s="119">
        <v>1</v>
      </c>
      <c r="AP1322" s="119">
        <v>1</v>
      </c>
      <c r="AQ1322" s="119">
        <v>0</v>
      </c>
      <c r="AR1322" s="119">
        <v>0</v>
      </c>
      <c r="AS1322" s="119">
        <v>0</v>
      </c>
      <c r="AT1322" s="119">
        <v>0</v>
      </c>
      <c r="AU1322" s="119">
        <v>0</v>
      </c>
      <c r="AV1322" s="119">
        <v>0</v>
      </c>
      <c r="AW1322" s="119">
        <v>0</v>
      </c>
      <c r="AX1322" s="119">
        <v>0</v>
      </c>
      <c r="AY1322" s="119">
        <v>0</v>
      </c>
      <c r="AZ1322" s="119">
        <v>0</v>
      </c>
      <c r="BA1322" s="119">
        <v>0</v>
      </c>
      <c r="BB1322" s="119">
        <v>0</v>
      </c>
      <c r="BC1322" s="119">
        <v>0</v>
      </c>
      <c r="BD1322" s="119">
        <v>0</v>
      </c>
      <c r="BE1322" s="119">
        <v>0</v>
      </c>
      <c r="BF1322" s="119">
        <v>0</v>
      </c>
      <c r="BG1322" s="119">
        <v>0</v>
      </c>
      <c r="BH1322" s="119">
        <v>16.3</v>
      </c>
      <c r="BI1322" s="119" t="s">
        <v>55</v>
      </c>
      <c r="BJ1322" s="119" t="s">
        <v>55</v>
      </c>
      <c r="BK1322" s="119" t="s">
        <v>55</v>
      </c>
      <c r="BL1322" s="119">
        <v>0</v>
      </c>
      <c r="BM1322" s="119" t="s">
        <v>544</v>
      </c>
    </row>
    <row r="1323" spans="1:65" s="119" customFormat="1" ht="11.4" x14ac:dyDescent="0.2">
      <c r="A1323" s="119" t="s">
        <v>148</v>
      </c>
      <c r="B1323" s="119">
        <v>2</v>
      </c>
      <c r="C1323" s="119">
        <v>0</v>
      </c>
      <c r="D1323" s="119">
        <v>2</v>
      </c>
      <c r="E1323" s="119">
        <v>0</v>
      </c>
      <c r="F1323" s="119">
        <v>0</v>
      </c>
      <c r="G1323" s="119">
        <v>0</v>
      </c>
      <c r="H1323" s="119">
        <v>0</v>
      </c>
      <c r="I1323" s="119">
        <v>0</v>
      </c>
      <c r="J1323" s="119">
        <v>0</v>
      </c>
      <c r="K1323" s="119">
        <v>0</v>
      </c>
      <c r="L1323" s="119">
        <v>0</v>
      </c>
      <c r="M1323" s="119">
        <v>0</v>
      </c>
      <c r="N1323" s="119">
        <v>0</v>
      </c>
      <c r="O1323" s="119">
        <v>0</v>
      </c>
      <c r="P1323" s="119">
        <v>100</v>
      </c>
      <c r="Q1323" s="119">
        <v>0</v>
      </c>
      <c r="R1323" s="119">
        <v>0</v>
      </c>
      <c r="S1323" s="119">
        <v>0</v>
      </c>
      <c r="T1323" s="119">
        <v>0</v>
      </c>
      <c r="U1323" s="119">
        <v>0</v>
      </c>
      <c r="V1323" s="119">
        <v>0</v>
      </c>
      <c r="W1323" s="119">
        <v>0</v>
      </c>
      <c r="X1323" s="119">
        <v>0</v>
      </c>
      <c r="Y1323" s="119">
        <v>0</v>
      </c>
      <c r="Z1323" s="119">
        <v>0</v>
      </c>
      <c r="AA1323" s="119" t="s">
        <v>56</v>
      </c>
      <c r="AB1323" s="119" t="s">
        <v>188</v>
      </c>
      <c r="AC1323" s="119" t="s">
        <v>56</v>
      </c>
      <c r="AD1323" s="119" t="s">
        <v>56</v>
      </c>
      <c r="AE1323" s="119" t="s">
        <v>56</v>
      </c>
      <c r="AF1323" s="119" t="s">
        <v>56</v>
      </c>
      <c r="AG1323" s="119" t="s">
        <v>56</v>
      </c>
      <c r="AH1323" s="119" t="s">
        <v>56</v>
      </c>
      <c r="AI1323" s="119" t="s">
        <v>56</v>
      </c>
      <c r="AJ1323" s="119" t="s">
        <v>56</v>
      </c>
      <c r="AK1323" s="119" t="s">
        <v>56</v>
      </c>
      <c r="AL1323" s="119" t="s">
        <v>56</v>
      </c>
      <c r="AM1323" s="119">
        <v>0</v>
      </c>
      <c r="AN1323" s="119">
        <v>1</v>
      </c>
      <c r="AO1323" s="119">
        <v>0</v>
      </c>
      <c r="AP1323" s="119">
        <v>0</v>
      </c>
      <c r="AQ1323" s="119">
        <v>1</v>
      </c>
      <c r="AR1323" s="119">
        <v>0</v>
      </c>
      <c r="AS1323" s="119">
        <v>0</v>
      </c>
      <c r="AT1323" s="119">
        <v>0</v>
      </c>
      <c r="AU1323" s="119">
        <v>0</v>
      </c>
      <c r="AV1323" s="119">
        <v>0</v>
      </c>
      <c r="AW1323" s="119">
        <v>0</v>
      </c>
      <c r="AX1323" s="119">
        <v>0</v>
      </c>
      <c r="AY1323" s="119">
        <v>0</v>
      </c>
      <c r="AZ1323" s="119">
        <v>0</v>
      </c>
      <c r="BA1323" s="119">
        <v>0</v>
      </c>
      <c r="BB1323" s="119">
        <v>0</v>
      </c>
      <c r="BC1323" s="119">
        <v>0</v>
      </c>
      <c r="BD1323" s="119">
        <v>0</v>
      </c>
      <c r="BE1323" s="119">
        <v>0</v>
      </c>
      <c r="BF1323" s="119">
        <v>0</v>
      </c>
      <c r="BG1323" s="119">
        <v>0</v>
      </c>
      <c r="BH1323" s="119">
        <v>15</v>
      </c>
      <c r="BI1323" s="119" t="s">
        <v>55</v>
      </c>
      <c r="BJ1323" s="119" t="s">
        <v>55</v>
      </c>
      <c r="BK1323" s="119" t="s">
        <v>55</v>
      </c>
      <c r="BL1323" s="119">
        <v>0</v>
      </c>
      <c r="BM1323" s="119" t="s">
        <v>545</v>
      </c>
    </row>
    <row r="1324" spans="1:65" s="119" customFormat="1" ht="11.4" x14ac:dyDescent="0.2">
      <c r="A1324" s="119" t="s">
        <v>149</v>
      </c>
      <c r="B1324" s="119">
        <v>5</v>
      </c>
      <c r="C1324" s="119">
        <v>0</v>
      </c>
      <c r="D1324" s="119">
        <v>5</v>
      </c>
      <c r="E1324" s="119">
        <v>0</v>
      </c>
      <c r="F1324" s="119">
        <v>0</v>
      </c>
      <c r="G1324" s="119">
        <v>0</v>
      </c>
      <c r="H1324" s="119">
        <v>0</v>
      </c>
      <c r="I1324" s="119">
        <v>0</v>
      </c>
      <c r="J1324" s="119">
        <v>0</v>
      </c>
      <c r="K1324" s="119">
        <v>0</v>
      </c>
      <c r="L1324" s="119">
        <v>0</v>
      </c>
      <c r="M1324" s="119">
        <v>0</v>
      </c>
      <c r="N1324" s="119">
        <v>0</v>
      </c>
      <c r="O1324" s="119">
        <v>0</v>
      </c>
      <c r="P1324" s="119">
        <v>100</v>
      </c>
      <c r="Q1324" s="119">
        <v>0</v>
      </c>
      <c r="R1324" s="119">
        <v>0</v>
      </c>
      <c r="S1324" s="119">
        <v>0</v>
      </c>
      <c r="T1324" s="119">
        <v>0</v>
      </c>
      <c r="U1324" s="119">
        <v>0</v>
      </c>
      <c r="V1324" s="119">
        <v>0</v>
      </c>
      <c r="W1324" s="119">
        <v>0</v>
      </c>
      <c r="X1324" s="119">
        <v>0</v>
      </c>
      <c r="Y1324" s="119">
        <v>0</v>
      </c>
      <c r="Z1324" s="119">
        <v>0</v>
      </c>
      <c r="AA1324" s="119" t="s">
        <v>56</v>
      </c>
      <c r="AB1324" s="119" t="s">
        <v>177</v>
      </c>
      <c r="AC1324" s="119" t="s">
        <v>56</v>
      </c>
      <c r="AD1324" s="119" t="s">
        <v>56</v>
      </c>
      <c r="AE1324" s="119" t="s">
        <v>56</v>
      </c>
      <c r="AF1324" s="119" t="s">
        <v>56</v>
      </c>
      <c r="AG1324" s="119" t="s">
        <v>56</v>
      </c>
      <c r="AH1324" s="119" t="s">
        <v>56</v>
      </c>
      <c r="AI1324" s="119" t="s">
        <v>56</v>
      </c>
      <c r="AJ1324" s="119" t="s">
        <v>56</v>
      </c>
      <c r="AK1324" s="119" t="s">
        <v>56</v>
      </c>
      <c r="AL1324" s="119" t="s">
        <v>56</v>
      </c>
      <c r="AM1324" s="119">
        <v>0</v>
      </c>
      <c r="AN1324" s="119">
        <v>0</v>
      </c>
      <c r="AO1324" s="119">
        <v>0</v>
      </c>
      <c r="AP1324" s="119">
        <v>4</v>
      </c>
      <c r="AQ1324" s="119">
        <v>1</v>
      </c>
      <c r="AR1324" s="119">
        <v>0</v>
      </c>
      <c r="AS1324" s="119">
        <v>0</v>
      </c>
      <c r="AT1324" s="119">
        <v>0</v>
      </c>
      <c r="AU1324" s="119">
        <v>0</v>
      </c>
      <c r="AV1324" s="119">
        <v>0</v>
      </c>
      <c r="AW1324" s="119">
        <v>0</v>
      </c>
      <c r="AX1324" s="119">
        <v>0</v>
      </c>
      <c r="AY1324" s="119">
        <v>0</v>
      </c>
      <c r="AZ1324" s="119">
        <v>0</v>
      </c>
      <c r="BA1324" s="119">
        <v>0</v>
      </c>
      <c r="BB1324" s="119">
        <v>0</v>
      </c>
      <c r="BC1324" s="119">
        <v>0</v>
      </c>
      <c r="BD1324" s="119">
        <v>0</v>
      </c>
      <c r="BE1324" s="119">
        <v>0</v>
      </c>
      <c r="BF1324" s="119">
        <v>0</v>
      </c>
      <c r="BG1324" s="119">
        <v>0</v>
      </c>
      <c r="BH1324" s="119">
        <v>17.399999999999999</v>
      </c>
      <c r="BI1324" s="119" t="s">
        <v>55</v>
      </c>
      <c r="BJ1324" s="119" t="s">
        <v>55</v>
      </c>
      <c r="BK1324" s="119" t="s">
        <v>55</v>
      </c>
      <c r="BL1324" s="119">
        <v>0</v>
      </c>
      <c r="BM1324" s="119" t="s">
        <v>544</v>
      </c>
    </row>
    <row r="1325" spans="1:65" s="119" customFormat="1" ht="11.4" x14ac:dyDescent="0.2">
      <c r="A1325" s="119" t="s">
        <v>149</v>
      </c>
      <c r="B1325" s="119">
        <v>4</v>
      </c>
      <c r="C1325" s="119">
        <v>0</v>
      </c>
      <c r="D1325" s="119">
        <v>4</v>
      </c>
      <c r="E1325" s="119">
        <v>0</v>
      </c>
      <c r="F1325" s="119">
        <v>0</v>
      </c>
      <c r="G1325" s="119">
        <v>0</v>
      </c>
      <c r="H1325" s="119">
        <v>0</v>
      </c>
      <c r="I1325" s="119">
        <v>0</v>
      </c>
      <c r="J1325" s="119">
        <v>0</v>
      </c>
      <c r="K1325" s="119">
        <v>0</v>
      </c>
      <c r="L1325" s="119">
        <v>0</v>
      </c>
      <c r="M1325" s="119">
        <v>0</v>
      </c>
      <c r="N1325" s="119">
        <v>0</v>
      </c>
      <c r="O1325" s="119">
        <v>0</v>
      </c>
      <c r="P1325" s="119">
        <v>100</v>
      </c>
      <c r="Q1325" s="119">
        <v>0</v>
      </c>
      <c r="R1325" s="119">
        <v>0</v>
      </c>
      <c r="S1325" s="119">
        <v>0</v>
      </c>
      <c r="T1325" s="119">
        <v>0</v>
      </c>
      <c r="U1325" s="119">
        <v>0</v>
      </c>
      <c r="V1325" s="119">
        <v>0</v>
      </c>
      <c r="W1325" s="119">
        <v>0</v>
      </c>
      <c r="X1325" s="119">
        <v>0</v>
      </c>
      <c r="Y1325" s="119">
        <v>0</v>
      </c>
      <c r="Z1325" s="119">
        <v>0</v>
      </c>
      <c r="AA1325" s="119" t="s">
        <v>56</v>
      </c>
      <c r="AB1325" s="119" t="s">
        <v>174</v>
      </c>
      <c r="AC1325" s="119" t="s">
        <v>56</v>
      </c>
      <c r="AD1325" s="119" t="s">
        <v>56</v>
      </c>
      <c r="AE1325" s="119" t="s">
        <v>56</v>
      </c>
      <c r="AF1325" s="119" t="s">
        <v>56</v>
      </c>
      <c r="AG1325" s="119" t="s">
        <v>56</v>
      </c>
      <c r="AH1325" s="119" t="s">
        <v>56</v>
      </c>
      <c r="AI1325" s="119" t="s">
        <v>56</v>
      </c>
      <c r="AJ1325" s="119" t="s">
        <v>56</v>
      </c>
      <c r="AK1325" s="119" t="s">
        <v>56</v>
      </c>
      <c r="AL1325" s="119" t="s">
        <v>56</v>
      </c>
      <c r="AM1325" s="119">
        <v>0</v>
      </c>
      <c r="AN1325" s="119">
        <v>0</v>
      </c>
      <c r="AO1325" s="119">
        <v>1</v>
      </c>
      <c r="AP1325" s="119">
        <v>1</v>
      </c>
      <c r="AQ1325" s="119">
        <v>0</v>
      </c>
      <c r="AR1325" s="119">
        <v>2</v>
      </c>
      <c r="AS1325" s="119">
        <v>0</v>
      </c>
      <c r="AT1325" s="119">
        <v>0</v>
      </c>
      <c r="AU1325" s="119">
        <v>0</v>
      </c>
      <c r="AV1325" s="119">
        <v>0</v>
      </c>
      <c r="AW1325" s="119">
        <v>0</v>
      </c>
      <c r="AX1325" s="119">
        <v>0</v>
      </c>
      <c r="AY1325" s="119">
        <v>0</v>
      </c>
      <c r="AZ1325" s="119">
        <v>0</v>
      </c>
      <c r="BA1325" s="119">
        <v>0</v>
      </c>
      <c r="BB1325" s="119">
        <v>0</v>
      </c>
      <c r="BC1325" s="119">
        <v>0</v>
      </c>
      <c r="BD1325" s="119">
        <v>0</v>
      </c>
      <c r="BE1325" s="119">
        <v>0</v>
      </c>
      <c r="BF1325" s="119">
        <v>0</v>
      </c>
      <c r="BG1325" s="119">
        <v>0</v>
      </c>
      <c r="BH1325" s="119">
        <v>20</v>
      </c>
      <c r="BI1325" s="119" t="s">
        <v>55</v>
      </c>
      <c r="BJ1325" s="119" t="s">
        <v>55</v>
      </c>
      <c r="BK1325" s="119" t="s">
        <v>55</v>
      </c>
      <c r="BL1325" s="119">
        <v>0</v>
      </c>
      <c r="BM1325" s="119" t="s">
        <v>545</v>
      </c>
    </row>
    <row r="1326" spans="1:65" s="119" customFormat="1" ht="11.4" x14ac:dyDescent="0.2">
      <c r="A1326" s="119" t="s">
        <v>150</v>
      </c>
      <c r="B1326" s="119">
        <v>3</v>
      </c>
      <c r="C1326" s="119">
        <v>0</v>
      </c>
      <c r="D1326" s="119">
        <v>3</v>
      </c>
      <c r="E1326" s="119">
        <v>0</v>
      </c>
      <c r="F1326" s="119">
        <v>0</v>
      </c>
      <c r="G1326" s="119">
        <v>0</v>
      </c>
      <c r="H1326" s="119">
        <v>0</v>
      </c>
      <c r="I1326" s="119">
        <v>0</v>
      </c>
      <c r="J1326" s="119">
        <v>0</v>
      </c>
      <c r="K1326" s="119">
        <v>0</v>
      </c>
      <c r="L1326" s="119">
        <v>0</v>
      </c>
      <c r="M1326" s="119">
        <v>0</v>
      </c>
      <c r="N1326" s="119">
        <v>0</v>
      </c>
      <c r="O1326" s="119">
        <v>0</v>
      </c>
      <c r="P1326" s="119">
        <v>100</v>
      </c>
      <c r="Q1326" s="119">
        <v>0</v>
      </c>
      <c r="R1326" s="119">
        <v>0</v>
      </c>
      <c r="S1326" s="119">
        <v>0</v>
      </c>
      <c r="T1326" s="119">
        <v>0</v>
      </c>
      <c r="U1326" s="119">
        <v>0</v>
      </c>
      <c r="V1326" s="119">
        <v>0</v>
      </c>
      <c r="W1326" s="119">
        <v>0</v>
      </c>
      <c r="X1326" s="119">
        <v>0</v>
      </c>
      <c r="Y1326" s="119">
        <v>0</v>
      </c>
      <c r="Z1326" s="119">
        <v>0</v>
      </c>
      <c r="AA1326" s="119" t="s">
        <v>56</v>
      </c>
      <c r="AB1326" s="119" t="s">
        <v>434</v>
      </c>
      <c r="AC1326" s="119" t="s">
        <v>56</v>
      </c>
      <c r="AD1326" s="119" t="s">
        <v>56</v>
      </c>
      <c r="AE1326" s="119" t="s">
        <v>56</v>
      </c>
      <c r="AF1326" s="119" t="s">
        <v>56</v>
      </c>
      <c r="AG1326" s="119" t="s">
        <v>56</v>
      </c>
      <c r="AH1326" s="119" t="s">
        <v>56</v>
      </c>
      <c r="AI1326" s="119" t="s">
        <v>56</v>
      </c>
      <c r="AJ1326" s="119" t="s">
        <v>56</v>
      </c>
      <c r="AK1326" s="119" t="s">
        <v>56</v>
      </c>
      <c r="AL1326" s="119" t="s">
        <v>56</v>
      </c>
      <c r="AM1326" s="119">
        <v>0</v>
      </c>
      <c r="AN1326" s="119">
        <v>0</v>
      </c>
      <c r="AO1326" s="119">
        <v>0</v>
      </c>
      <c r="AP1326" s="119">
        <v>1</v>
      </c>
      <c r="AQ1326" s="119">
        <v>2</v>
      </c>
      <c r="AR1326" s="119">
        <v>0</v>
      </c>
      <c r="AS1326" s="119">
        <v>0</v>
      </c>
      <c r="AT1326" s="119">
        <v>0</v>
      </c>
      <c r="AU1326" s="119">
        <v>0</v>
      </c>
      <c r="AV1326" s="119">
        <v>0</v>
      </c>
      <c r="AW1326" s="119">
        <v>0</v>
      </c>
      <c r="AX1326" s="119">
        <v>0</v>
      </c>
      <c r="AY1326" s="119">
        <v>0</v>
      </c>
      <c r="AZ1326" s="119">
        <v>0</v>
      </c>
      <c r="BA1326" s="119">
        <v>0</v>
      </c>
      <c r="BB1326" s="119">
        <v>0</v>
      </c>
      <c r="BC1326" s="119">
        <v>0</v>
      </c>
      <c r="BD1326" s="119">
        <v>0</v>
      </c>
      <c r="BE1326" s="119">
        <v>0</v>
      </c>
      <c r="BF1326" s="119">
        <v>0</v>
      </c>
      <c r="BG1326" s="119">
        <v>0</v>
      </c>
      <c r="BH1326" s="119">
        <v>21.5</v>
      </c>
      <c r="BI1326" s="119" t="s">
        <v>55</v>
      </c>
      <c r="BJ1326" s="119" t="s">
        <v>55</v>
      </c>
      <c r="BK1326" s="119" t="s">
        <v>55</v>
      </c>
      <c r="BL1326" s="119">
        <v>0</v>
      </c>
      <c r="BM1326" s="119" t="s">
        <v>544</v>
      </c>
    </row>
    <row r="1327" spans="1:65" s="119" customFormat="1" ht="11.4" x14ac:dyDescent="0.2">
      <c r="A1327" s="119" t="s">
        <v>150</v>
      </c>
      <c r="B1327" s="119">
        <v>4</v>
      </c>
      <c r="C1327" s="119">
        <v>0</v>
      </c>
      <c r="D1327" s="119">
        <v>4</v>
      </c>
      <c r="E1327" s="119">
        <v>0</v>
      </c>
      <c r="F1327" s="119">
        <v>0</v>
      </c>
      <c r="G1327" s="119">
        <v>0</v>
      </c>
      <c r="H1327" s="119">
        <v>0</v>
      </c>
      <c r="I1327" s="119">
        <v>0</v>
      </c>
      <c r="J1327" s="119">
        <v>0</v>
      </c>
      <c r="K1327" s="119">
        <v>0</v>
      </c>
      <c r="L1327" s="119">
        <v>0</v>
      </c>
      <c r="M1327" s="119">
        <v>0</v>
      </c>
      <c r="N1327" s="119">
        <v>0</v>
      </c>
      <c r="O1327" s="119">
        <v>0</v>
      </c>
      <c r="P1327" s="119">
        <v>100</v>
      </c>
      <c r="Q1327" s="119">
        <v>0</v>
      </c>
      <c r="R1327" s="119">
        <v>0</v>
      </c>
      <c r="S1327" s="119">
        <v>0</v>
      </c>
      <c r="T1327" s="119">
        <v>0</v>
      </c>
      <c r="U1327" s="119">
        <v>0</v>
      </c>
      <c r="V1327" s="119">
        <v>0</v>
      </c>
      <c r="W1327" s="119">
        <v>0</v>
      </c>
      <c r="X1327" s="119">
        <v>0</v>
      </c>
      <c r="Y1327" s="119">
        <v>0</v>
      </c>
      <c r="Z1327" s="119">
        <v>0</v>
      </c>
      <c r="AA1327" s="119" t="s">
        <v>56</v>
      </c>
      <c r="AB1327" s="119" t="s">
        <v>501</v>
      </c>
      <c r="AC1327" s="119" t="s">
        <v>56</v>
      </c>
      <c r="AD1327" s="119" t="s">
        <v>56</v>
      </c>
      <c r="AE1327" s="119" t="s">
        <v>56</v>
      </c>
      <c r="AF1327" s="119" t="s">
        <v>56</v>
      </c>
      <c r="AG1327" s="119" t="s">
        <v>56</v>
      </c>
      <c r="AH1327" s="119" t="s">
        <v>56</v>
      </c>
      <c r="AI1327" s="119" t="s">
        <v>56</v>
      </c>
      <c r="AJ1327" s="119" t="s">
        <v>56</v>
      </c>
      <c r="AK1327" s="119" t="s">
        <v>56</v>
      </c>
      <c r="AL1327" s="119" t="s">
        <v>56</v>
      </c>
      <c r="AM1327" s="119">
        <v>0</v>
      </c>
      <c r="AN1327" s="119">
        <v>1</v>
      </c>
      <c r="AO1327" s="119">
        <v>0</v>
      </c>
      <c r="AP1327" s="119">
        <v>1</v>
      </c>
      <c r="AQ1327" s="119">
        <v>1</v>
      </c>
      <c r="AR1327" s="119">
        <v>1</v>
      </c>
      <c r="AS1327" s="119">
        <v>0</v>
      </c>
      <c r="AT1327" s="119">
        <v>0</v>
      </c>
      <c r="AU1327" s="119">
        <v>0</v>
      </c>
      <c r="AV1327" s="119">
        <v>0</v>
      </c>
      <c r="AW1327" s="119">
        <v>0</v>
      </c>
      <c r="AX1327" s="119">
        <v>0</v>
      </c>
      <c r="AY1327" s="119">
        <v>0</v>
      </c>
      <c r="AZ1327" s="119">
        <v>0</v>
      </c>
      <c r="BA1327" s="119">
        <v>0</v>
      </c>
      <c r="BB1327" s="119">
        <v>0</v>
      </c>
      <c r="BC1327" s="119">
        <v>0</v>
      </c>
      <c r="BD1327" s="119">
        <v>0</v>
      </c>
      <c r="BE1327" s="119">
        <v>0</v>
      </c>
      <c r="BF1327" s="119">
        <v>0</v>
      </c>
      <c r="BG1327" s="119">
        <v>0</v>
      </c>
      <c r="BH1327" s="119">
        <v>19.899999999999999</v>
      </c>
      <c r="BI1327" s="119" t="s">
        <v>55</v>
      </c>
      <c r="BJ1327" s="119" t="s">
        <v>55</v>
      </c>
      <c r="BK1327" s="119" t="s">
        <v>55</v>
      </c>
      <c r="BL1327" s="119">
        <v>0</v>
      </c>
      <c r="BM1327" s="119" t="s">
        <v>545</v>
      </c>
    </row>
    <row r="1328" spans="1:65" s="119" customFormat="1" ht="11.4" x14ac:dyDescent="0.2">
      <c r="A1328" s="119" t="s">
        <v>151</v>
      </c>
      <c r="B1328" s="119">
        <v>2</v>
      </c>
      <c r="C1328" s="119">
        <v>0</v>
      </c>
      <c r="D1328" s="119">
        <v>2</v>
      </c>
      <c r="E1328" s="119">
        <v>0</v>
      </c>
      <c r="F1328" s="119">
        <v>0</v>
      </c>
      <c r="G1328" s="119">
        <v>0</v>
      </c>
      <c r="H1328" s="119">
        <v>0</v>
      </c>
      <c r="I1328" s="119">
        <v>0</v>
      </c>
      <c r="J1328" s="119">
        <v>0</v>
      </c>
      <c r="K1328" s="119">
        <v>0</v>
      </c>
      <c r="L1328" s="119">
        <v>0</v>
      </c>
      <c r="M1328" s="119">
        <v>0</v>
      </c>
      <c r="N1328" s="119">
        <v>0</v>
      </c>
      <c r="O1328" s="119">
        <v>0</v>
      </c>
      <c r="P1328" s="119">
        <v>100</v>
      </c>
      <c r="Q1328" s="119">
        <v>0</v>
      </c>
      <c r="R1328" s="119">
        <v>0</v>
      </c>
      <c r="S1328" s="119">
        <v>0</v>
      </c>
      <c r="T1328" s="119">
        <v>0</v>
      </c>
      <c r="U1328" s="119">
        <v>0</v>
      </c>
      <c r="V1328" s="119">
        <v>0</v>
      </c>
      <c r="W1328" s="119">
        <v>0</v>
      </c>
      <c r="X1328" s="119">
        <v>0</v>
      </c>
      <c r="Y1328" s="119">
        <v>0</v>
      </c>
      <c r="Z1328" s="119">
        <v>0</v>
      </c>
      <c r="AA1328" s="119" t="s">
        <v>56</v>
      </c>
      <c r="AB1328" s="119" t="s">
        <v>79</v>
      </c>
      <c r="AC1328" s="119" t="s">
        <v>56</v>
      </c>
      <c r="AD1328" s="119" t="s">
        <v>56</v>
      </c>
      <c r="AE1328" s="119" t="s">
        <v>56</v>
      </c>
      <c r="AF1328" s="119" t="s">
        <v>56</v>
      </c>
      <c r="AG1328" s="119" t="s">
        <v>56</v>
      </c>
      <c r="AH1328" s="119" t="s">
        <v>56</v>
      </c>
      <c r="AI1328" s="119" t="s">
        <v>56</v>
      </c>
      <c r="AJ1328" s="119" t="s">
        <v>56</v>
      </c>
      <c r="AK1328" s="119" t="s">
        <v>56</v>
      </c>
      <c r="AL1328" s="119" t="s">
        <v>56</v>
      </c>
      <c r="AM1328" s="119">
        <v>0</v>
      </c>
      <c r="AN1328" s="119">
        <v>1</v>
      </c>
      <c r="AO1328" s="119">
        <v>0</v>
      </c>
      <c r="AP1328" s="119">
        <v>0</v>
      </c>
      <c r="AQ1328" s="119">
        <v>0</v>
      </c>
      <c r="AR1328" s="119">
        <v>1</v>
      </c>
      <c r="AS1328" s="119">
        <v>0</v>
      </c>
      <c r="AT1328" s="119">
        <v>0</v>
      </c>
      <c r="AU1328" s="119">
        <v>0</v>
      </c>
      <c r="AV1328" s="119">
        <v>0</v>
      </c>
      <c r="AW1328" s="119">
        <v>0</v>
      </c>
      <c r="AX1328" s="119">
        <v>0</v>
      </c>
      <c r="AY1328" s="119">
        <v>0</v>
      </c>
      <c r="AZ1328" s="119">
        <v>0</v>
      </c>
      <c r="BA1328" s="119">
        <v>0</v>
      </c>
      <c r="BB1328" s="119">
        <v>0</v>
      </c>
      <c r="BC1328" s="119">
        <v>0</v>
      </c>
      <c r="BD1328" s="119">
        <v>0</v>
      </c>
      <c r="BE1328" s="119">
        <v>0</v>
      </c>
      <c r="BF1328" s="119">
        <v>0</v>
      </c>
      <c r="BG1328" s="119">
        <v>0</v>
      </c>
      <c r="BH1328" s="119">
        <v>17.600000000000001</v>
      </c>
      <c r="BI1328" s="119" t="s">
        <v>55</v>
      </c>
      <c r="BJ1328" s="119" t="s">
        <v>55</v>
      </c>
      <c r="BK1328" s="119" t="s">
        <v>55</v>
      </c>
      <c r="BL1328" s="119">
        <v>0</v>
      </c>
      <c r="BM1328" s="119" t="s">
        <v>544</v>
      </c>
    </row>
    <row r="1329" spans="1:65" s="119" customFormat="1" ht="11.4" x14ac:dyDescent="0.2">
      <c r="A1329" s="119" t="s">
        <v>151</v>
      </c>
      <c r="B1329" s="119">
        <v>2</v>
      </c>
      <c r="C1329" s="119">
        <v>0</v>
      </c>
      <c r="D1329" s="119">
        <v>2</v>
      </c>
      <c r="E1329" s="119">
        <v>0</v>
      </c>
      <c r="F1329" s="119">
        <v>0</v>
      </c>
      <c r="G1329" s="119">
        <v>0</v>
      </c>
      <c r="H1329" s="119">
        <v>0</v>
      </c>
      <c r="I1329" s="119">
        <v>0</v>
      </c>
      <c r="J1329" s="119">
        <v>0</v>
      </c>
      <c r="K1329" s="119">
        <v>0</v>
      </c>
      <c r="L1329" s="119">
        <v>0</v>
      </c>
      <c r="M1329" s="119">
        <v>0</v>
      </c>
      <c r="N1329" s="119">
        <v>0</v>
      </c>
      <c r="O1329" s="119">
        <v>0</v>
      </c>
      <c r="P1329" s="119">
        <v>100</v>
      </c>
      <c r="Q1329" s="119">
        <v>0</v>
      </c>
      <c r="R1329" s="119">
        <v>0</v>
      </c>
      <c r="S1329" s="119">
        <v>0</v>
      </c>
      <c r="T1329" s="119">
        <v>0</v>
      </c>
      <c r="U1329" s="119">
        <v>0</v>
      </c>
      <c r="V1329" s="119">
        <v>0</v>
      </c>
      <c r="W1329" s="119">
        <v>0</v>
      </c>
      <c r="X1329" s="119">
        <v>0</v>
      </c>
      <c r="Y1329" s="119">
        <v>0</v>
      </c>
      <c r="Z1329" s="119">
        <v>0</v>
      </c>
      <c r="AA1329" s="119" t="s">
        <v>56</v>
      </c>
      <c r="AB1329" s="119" t="s">
        <v>509</v>
      </c>
      <c r="AC1329" s="119" t="s">
        <v>56</v>
      </c>
      <c r="AD1329" s="119" t="s">
        <v>56</v>
      </c>
      <c r="AE1329" s="119" t="s">
        <v>56</v>
      </c>
      <c r="AF1329" s="119" t="s">
        <v>56</v>
      </c>
      <c r="AG1329" s="119" t="s">
        <v>56</v>
      </c>
      <c r="AH1329" s="119" t="s">
        <v>56</v>
      </c>
      <c r="AI1329" s="119" t="s">
        <v>56</v>
      </c>
      <c r="AJ1329" s="119" t="s">
        <v>56</v>
      </c>
      <c r="AK1329" s="119" t="s">
        <v>56</v>
      </c>
      <c r="AL1329" s="119" t="s">
        <v>56</v>
      </c>
      <c r="AM1329" s="119">
        <v>0</v>
      </c>
      <c r="AN1329" s="119">
        <v>0</v>
      </c>
      <c r="AO1329" s="119">
        <v>0</v>
      </c>
      <c r="AP1329" s="119">
        <v>1</v>
      </c>
      <c r="AQ1329" s="119">
        <v>1</v>
      </c>
      <c r="AR1329" s="119">
        <v>0</v>
      </c>
      <c r="AS1329" s="119">
        <v>0</v>
      </c>
      <c r="AT1329" s="119">
        <v>0</v>
      </c>
      <c r="AU1329" s="119">
        <v>0</v>
      </c>
      <c r="AV1329" s="119">
        <v>0</v>
      </c>
      <c r="AW1329" s="119">
        <v>0</v>
      </c>
      <c r="AX1329" s="119">
        <v>0</v>
      </c>
      <c r="AY1329" s="119">
        <v>0</v>
      </c>
      <c r="AZ1329" s="119">
        <v>0</v>
      </c>
      <c r="BA1329" s="119">
        <v>0</v>
      </c>
      <c r="BB1329" s="119">
        <v>0</v>
      </c>
      <c r="BC1329" s="119">
        <v>0</v>
      </c>
      <c r="BD1329" s="119">
        <v>0</v>
      </c>
      <c r="BE1329" s="119">
        <v>0</v>
      </c>
      <c r="BF1329" s="119">
        <v>0</v>
      </c>
      <c r="BG1329" s="119">
        <v>0</v>
      </c>
      <c r="BH1329" s="119">
        <v>19.100000000000001</v>
      </c>
      <c r="BI1329" s="119" t="s">
        <v>55</v>
      </c>
      <c r="BJ1329" s="119" t="s">
        <v>55</v>
      </c>
      <c r="BK1329" s="119" t="s">
        <v>55</v>
      </c>
      <c r="BL1329" s="119">
        <v>0</v>
      </c>
      <c r="BM1329" s="119" t="s">
        <v>545</v>
      </c>
    </row>
    <row r="1330" spans="1:65" s="119" customFormat="1" ht="11.4" x14ac:dyDescent="0.2">
      <c r="A1330" s="119" t="s">
        <v>152</v>
      </c>
      <c r="B1330" s="119">
        <v>3</v>
      </c>
      <c r="C1330" s="119">
        <v>0</v>
      </c>
      <c r="D1330" s="119">
        <v>3</v>
      </c>
      <c r="E1330" s="119">
        <v>0</v>
      </c>
      <c r="F1330" s="119">
        <v>0</v>
      </c>
      <c r="G1330" s="119">
        <v>0</v>
      </c>
      <c r="H1330" s="119">
        <v>0</v>
      </c>
      <c r="I1330" s="119">
        <v>0</v>
      </c>
      <c r="J1330" s="119">
        <v>0</v>
      </c>
      <c r="K1330" s="119">
        <v>0</v>
      </c>
      <c r="L1330" s="119">
        <v>0</v>
      </c>
      <c r="M1330" s="119">
        <v>0</v>
      </c>
      <c r="N1330" s="119">
        <v>0</v>
      </c>
      <c r="O1330" s="119">
        <v>0</v>
      </c>
      <c r="P1330" s="119">
        <v>100</v>
      </c>
      <c r="Q1330" s="119">
        <v>0</v>
      </c>
      <c r="R1330" s="119">
        <v>0</v>
      </c>
      <c r="S1330" s="119">
        <v>0</v>
      </c>
      <c r="T1330" s="119">
        <v>0</v>
      </c>
      <c r="U1330" s="119">
        <v>0</v>
      </c>
      <c r="V1330" s="119">
        <v>0</v>
      </c>
      <c r="W1330" s="119">
        <v>0</v>
      </c>
      <c r="X1330" s="119">
        <v>0</v>
      </c>
      <c r="Y1330" s="119">
        <v>0</v>
      </c>
      <c r="Z1330" s="119">
        <v>0</v>
      </c>
      <c r="AA1330" s="119" t="s">
        <v>56</v>
      </c>
      <c r="AB1330" s="119" t="s">
        <v>500</v>
      </c>
      <c r="AC1330" s="119" t="s">
        <v>56</v>
      </c>
      <c r="AD1330" s="119" t="s">
        <v>56</v>
      </c>
      <c r="AE1330" s="119" t="s">
        <v>56</v>
      </c>
      <c r="AF1330" s="119" t="s">
        <v>56</v>
      </c>
      <c r="AG1330" s="119" t="s">
        <v>56</v>
      </c>
      <c r="AH1330" s="119" t="s">
        <v>56</v>
      </c>
      <c r="AI1330" s="119" t="s">
        <v>56</v>
      </c>
      <c r="AJ1330" s="119" t="s">
        <v>56</v>
      </c>
      <c r="AK1330" s="119" t="s">
        <v>56</v>
      </c>
      <c r="AL1330" s="119" t="s">
        <v>56</v>
      </c>
      <c r="AM1330" s="119">
        <v>0</v>
      </c>
      <c r="AN1330" s="119">
        <v>0</v>
      </c>
      <c r="AO1330" s="119">
        <v>2</v>
      </c>
      <c r="AP1330" s="119">
        <v>1</v>
      </c>
      <c r="AQ1330" s="119">
        <v>0</v>
      </c>
      <c r="AR1330" s="119">
        <v>0</v>
      </c>
      <c r="AS1330" s="119">
        <v>0</v>
      </c>
      <c r="AT1330" s="119">
        <v>0</v>
      </c>
      <c r="AU1330" s="119">
        <v>0</v>
      </c>
      <c r="AV1330" s="119">
        <v>0</v>
      </c>
      <c r="AW1330" s="119">
        <v>0</v>
      </c>
      <c r="AX1330" s="119">
        <v>0</v>
      </c>
      <c r="AY1330" s="119">
        <v>0</v>
      </c>
      <c r="AZ1330" s="119">
        <v>0</v>
      </c>
      <c r="BA1330" s="119">
        <v>0</v>
      </c>
      <c r="BB1330" s="119">
        <v>0</v>
      </c>
      <c r="BC1330" s="119">
        <v>0</v>
      </c>
      <c r="BD1330" s="119">
        <v>0</v>
      </c>
      <c r="BE1330" s="119">
        <v>0</v>
      </c>
      <c r="BF1330" s="119">
        <v>0</v>
      </c>
      <c r="BG1330" s="119">
        <v>0</v>
      </c>
      <c r="BH1330" s="119">
        <v>12.8</v>
      </c>
      <c r="BI1330" s="119" t="s">
        <v>55</v>
      </c>
      <c r="BJ1330" s="119" t="s">
        <v>55</v>
      </c>
      <c r="BK1330" s="119" t="s">
        <v>55</v>
      </c>
      <c r="BL1330" s="119">
        <v>0</v>
      </c>
      <c r="BM1330" s="119" t="s">
        <v>544</v>
      </c>
    </row>
    <row r="1331" spans="1:65" s="119" customFormat="1" ht="11.4" x14ac:dyDescent="0.2">
      <c r="A1331" s="119" t="s">
        <v>152</v>
      </c>
      <c r="B1331" s="119">
        <v>1</v>
      </c>
      <c r="C1331" s="119">
        <v>0</v>
      </c>
      <c r="D1331" s="119">
        <v>1</v>
      </c>
      <c r="E1331" s="119">
        <v>0</v>
      </c>
      <c r="F1331" s="119">
        <v>0</v>
      </c>
      <c r="G1331" s="119">
        <v>0</v>
      </c>
      <c r="H1331" s="119">
        <v>0</v>
      </c>
      <c r="I1331" s="119">
        <v>0</v>
      </c>
      <c r="J1331" s="119">
        <v>0</v>
      </c>
      <c r="K1331" s="119">
        <v>0</v>
      </c>
      <c r="L1331" s="119">
        <v>0</v>
      </c>
      <c r="M1331" s="119">
        <v>0</v>
      </c>
      <c r="N1331" s="119">
        <v>0</v>
      </c>
      <c r="O1331" s="119">
        <v>0</v>
      </c>
      <c r="P1331" s="119">
        <v>100</v>
      </c>
      <c r="Q1331" s="119">
        <v>0</v>
      </c>
      <c r="R1331" s="119">
        <v>0</v>
      </c>
      <c r="S1331" s="119">
        <v>0</v>
      </c>
      <c r="T1331" s="119">
        <v>0</v>
      </c>
      <c r="U1331" s="119">
        <v>0</v>
      </c>
      <c r="V1331" s="119">
        <v>0</v>
      </c>
      <c r="W1331" s="119">
        <v>0</v>
      </c>
      <c r="X1331" s="119">
        <v>0</v>
      </c>
      <c r="Y1331" s="119">
        <v>0</v>
      </c>
      <c r="Z1331" s="119">
        <v>0</v>
      </c>
      <c r="AA1331" s="119" t="s">
        <v>56</v>
      </c>
      <c r="AB1331" s="119" t="s">
        <v>592</v>
      </c>
      <c r="AC1331" s="119" t="s">
        <v>56</v>
      </c>
      <c r="AD1331" s="119" t="s">
        <v>56</v>
      </c>
      <c r="AE1331" s="119" t="s">
        <v>56</v>
      </c>
      <c r="AF1331" s="119" t="s">
        <v>56</v>
      </c>
      <c r="AG1331" s="119" t="s">
        <v>56</v>
      </c>
      <c r="AH1331" s="119" t="s">
        <v>56</v>
      </c>
      <c r="AI1331" s="119" t="s">
        <v>56</v>
      </c>
      <c r="AJ1331" s="119" t="s">
        <v>56</v>
      </c>
      <c r="AK1331" s="119" t="s">
        <v>56</v>
      </c>
      <c r="AL1331" s="119" t="s">
        <v>56</v>
      </c>
      <c r="AM1331" s="119">
        <v>0</v>
      </c>
      <c r="AN1331" s="119">
        <v>0</v>
      </c>
      <c r="AO1331" s="119">
        <v>1</v>
      </c>
      <c r="AP1331" s="119">
        <v>0</v>
      </c>
      <c r="AQ1331" s="119">
        <v>0</v>
      </c>
      <c r="AR1331" s="119">
        <v>0</v>
      </c>
      <c r="AS1331" s="119">
        <v>0</v>
      </c>
      <c r="AT1331" s="119">
        <v>0</v>
      </c>
      <c r="AU1331" s="119">
        <v>0</v>
      </c>
      <c r="AV1331" s="119">
        <v>0</v>
      </c>
      <c r="AW1331" s="119">
        <v>0</v>
      </c>
      <c r="AX1331" s="119">
        <v>0</v>
      </c>
      <c r="AY1331" s="119">
        <v>0</v>
      </c>
      <c r="AZ1331" s="119">
        <v>0</v>
      </c>
      <c r="BA1331" s="119">
        <v>0</v>
      </c>
      <c r="BB1331" s="119">
        <v>0</v>
      </c>
      <c r="BC1331" s="119">
        <v>0</v>
      </c>
      <c r="BD1331" s="119">
        <v>0</v>
      </c>
      <c r="BE1331" s="119">
        <v>0</v>
      </c>
      <c r="BF1331" s="119">
        <v>0</v>
      </c>
      <c r="BG1331" s="119">
        <v>0</v>
      </c>
      <c r="BH1331" s="119">
        <v>11.8</v>
      </c>
      <c r="BI1331" s="119" t="s">
        <v>55</v>
      </c>
      <c r="BJ1331" s="119" t="s">
        <v>55</v>
      </c>
      <c r="BK1331" s="119" t="s">
        <v>55</v>
      </c>
      <c r="BL1331" s="119">
        <v>0</v>
      </c>
      <c r="BM1331" s="119" t="s">
        <v>545</v>
      </c>
    </row>
    <row r="1332" spans="1:65" s="119" customFormat="1" ht="11.4" x14ac:dyDescent="0.2">
      <c r="A1332" s="119" t="s">
        <v>153</v>
      </c>
      <c r="B1332" s="119">
        <v>4</v>
      </c>
      <c r="C1332" s="119">
        <v>0</v>
      </c>
      <c r="D1332" s="119">
        <v>3</v>
      </c>
      <c r="E1332" s="119">
        <v>0</v>
      </c>
      <c r="F1332" s="119">
        <v>1</v>
      </c>
      <c r="G1332" s="119">
        <v>0</v>
      </c>
      <c r="H1332" s="119">
        <v>0</v>
      </c>
      <c r="I1332" s="119">
        <v>0</v>
      </c>
      <c r="J1332" s="119">
        <v>0</v>
      </c>
      <c r="K1332" s="119">
        <v>0</v>
      </c>
      <c r="L1332" s="119">
        <v>0</v>
      </c>
      <c r="M1332" s="119">
        <v>0</v>
      </c>
      <c r="N1332" s="119">
        <v>0</v>
      </c>
      <c r="O1332" s="119">
        <v>0</v>
      </c>
      <c r="P1332" s="119">
        <v>75</v>
      </c>
      <c r="Q1332" s="119">
        <v>0</v>
      </c>
      <c r="R1332" s="119">
        <v>25</v>
      </c>
      <c r="S1332" s="119">
        <v>0</v>
      </c>
      <c r="T1332" s="119">
        <v>0</v>
      </c>
      <c r="U1332" s="119">
        <v>0</v>
      </c>
      <c r="V1332" s="119">
        <v>0</v>
      </c>
      <c r="W1332" s="119">
        <v>0</v>
      </c>
      <c r="X1332" s="119">
        <v>0</v>
      </c>
      <c r="Y1332" s="119">
        <v>0</v>
      </c>
      <c r="Z1332" s="119">
        <v>0</v>
      </c>
      <c r="AA1332" s="119" t="s">
        <v>56</v>
      </c>
      <c r="AB1332" s="119" t="s">
        <v>569</v>
      </c>
      <c r="AC1332" s="119" t="s">
        <v>56</v>
      </c>
      <c r="AD1332" s="119" t="s">
        <v>454</v>
      </c>
      <c r="AE1332" s="119" t="s">
        <v>56</v>
      </c>
      <c r="AF1332" s="119" t="s">
        <v>56</v>
      </c>
      <c r="AG1332" s="119" t="s">
        <v>56</v>
      </c>
      <c r="AH1332" s="119" t="s">
        <v>56</v>
      </c>
      <c r="AI1332" s="119" t="s">
        <v>56</v>
      </c>
      <c r="AJ1332" s="119" t="s">
        <v>56</v>
      </c>
      <c r="AK1332" s="119" t="s">
        <v>56</v>
      </c>
      <c r="AL1332" s="119" t="s">
        <v>56</v>
      </c>
      <c r="AM1332" s="119">
        <v>0</v>
      </c>
      <c r="AN1332" s="119">
        <v>1</v>
      </c>
      <c r="AO1332" s="119">
        <v>0</v>
      </c>
      <c r="AP1332" s="119">
        <v>2</v>
      </c>
      <c r="AQ1332" s="119">
        <v>1</v>
      </c>
      <c r="AR1332" s="119">
        <v>0</v>
      </c>
      <c r="AS1332" s="119">
        <v>0</v>
      </c>
      <c r="AT1332" s="119">
        <v>0</v>
      </c>
      <c r="AU1332" s="119">
        <v>0</v>
      </c>
      <c r="AV1332" s="119">
        <v>0</v>
      </c>
      <c r="AW1332" s="119">
        <v>0</v>
      </c>
      <c r="AX1332" s="119">
        <v>0</v>
      </c>
      <c r="AY1332" s="119">
        <v>0</v>
      </c>
      <c r="AZ1332" s="119">
        <v>0</v>
      </c>
      <c r="BA1332" s="119">
        <v>0</v>
      </c>
      <c r="BB1332" s="119">
        <v>0</v>
      </c>
      <c r="BC1332" s="119">
        <v>0</v>
      </c>
      <c r="BD1332" s="119">
        <v>0</v>
      </c>
      <c r="BE1332" s="119">
        <v>0</v>
      </c>
      <c r="BF1332" s="119">
        <v>0</v>
      </c>
      <c r="BG1332" s="119">
        <v>0</v>
      </c>
      <c r="BH1332" s="119">
        <v>16.8</v>
      </c>
      <c r="BI1332" s="119" t="s">
        <v>55</v>
      </c>
      <c r="BJ1332" s="119" t="s">
        <v>55</v>
      </c>
      <c r="BK1332" s="119" t="s">
        <v>55</v>
      </c>
      <c r="BL1332" s="119">
        <v>0</v>
      </c>
      <c r="BM1332" s="119" t="s">
        <v>544</v>
      </c>
    </row>
    <row r="1333" spans="1:65" s="119" customFormat="1" ht="11.4" x14ac:dyDescent="0.2">
      <c r="A1333" s="119" t="s">
        <v>153</v>
      </c>
      <c r="B1333" s="119">
        <v>3</v>
      </c>
      <c r="C1333" s="119">
        <v>0</v>
      </c>
      <c r="D1333" s="119">
        <v>2</v>
      </c>
      <c r="E1333" s="119">
        <v>0</v>
      </c>
      <c r="F1333" s="119">
        <v>1</v>
      </c>
      <c r="G1333" s="119">
        <v>0</v>
      </c>
      <c r="H1333" s="119">
        <v>0</v>
      </c>
      <c r="I1333" s="119">
        <v>0</v>
      </c>
      <c r="J1333" s="119">
        <v>0</v>
      </c>
      <c r="K1333" s="119">
        <v>0</v>
      </c>
      <c r="L1333" s="119">
        <v>0</v>
      </c>
      <c r="M1333" s="119">
        <v>0</v>
      </c>
      <c r="N1333" s="119">
        <v>0</v>
      </c>
      <c r="O1333" s="119">
        <v>0</v>
      </c>
      <c r="P1333" s="119">
        <v>66.67</v>
      </c>
      <c r="Q1333" s="119">
        <v>0</v>
      </c>
      <c r="R1333" s="119">
        <v>33.33</v>
      </c>
      <c r="S1333" s="119">
        <v>0</v>
      </c>
      <c r="T1333" s="119">
        <v>0</v>
      </c>
      <c r="U1333" s="119">
        <v>0</v>
      </c>
      <c r="V1333" s="119">
        <v>0</v>
      </c>
      <c r="W1333" s="119">
        <v>0</v>
      </c>
      <c r="X1333" s="119">
        <v>0</v>
      </c>
      <c r="Y1333" s="119">
        <v>0</v>
      </c>
      <c r="Z1333" s="119">
        <v>0</v>
      </c>
      <c r="AA1333" s="119" t="s">
        <v>56</v>
      </c>
      <c r="AB1333" s="119" t="s">
        <v>595</v>
      </c>
      <c r="AC1333" s="119" t="s">
        <v>56</v>
      </c>
      <c r="AD1333" s="119" t="s">
        <v>438</v>
      </c>
      <c r="AE1333" s="119" t="s">
        <v>56</v>
      </c>
      <c r="AF1333" s="119" t="s">
        <v>56</v>
      </c>
      <c r="AG1333" s="119" t="s">
        <v>56</v>
      </c>
      <c r="AH1333" s="119" t="s">
        <v>56</v>
      </c>
      <c r="AI1333" s="119" t="s">
        <v>56</v>
      </c>
      <c r="AJ1333" s="119" t="s">
        <v>56</v>
      </c>
      <c r="AK1333" s="119" t="s">
        <v>56</v>
      </c>
      <c r="AL1333" s="119" t="s">
        <v>56</v>
      </c>
      <c r="AM1333" s="119">
        <v>0</v>
      </c>
      <c r="AN1333" s="119">
        <v>0</v>
      </c>
      <c r="AO1333" s="119">
        <v>1</v>
      </c>
      <c r="AP1333" s="119">
        <v>1</v>
      </c>
      <c r="AQ1333" s="119">
        <v>0</v>
      </c>
      <c r="AR1333" s="119">
        <v>1</v>
      </c>
      <c r="AS1333" s="119">
        <v>0</v>
      </c>
      <c r="AT1333" s="119">
        <v>0</v>
      </c>
      <c r="AU1333" s="119">
        <v>0</v>
      </c>
      <c r="AV1333" s="119">
        <v>0</v>
      </c>
      <c r="AW1333" s="119">
        <v>0</v>
      </c>
      <c r="AX1333" s="119">
        <v>0</v>
      </c>
      <c r="AY1333" s="119">
        <v>0</v>
      </c>
      <c r="AZ1333" s="119">
        <v>0</v>
      </c>
      <c r="BA1333" s="119">
        <v>0</v>
      </c>
      <c r="BB1333" s="119">
        <v>0</v>
      </c>
      <c r="BC1333" s="119">
        <v>0</v>
      </c>
      <c r="BD1333" s="119">
        <v>0</v>
      </c>
      <c r="BE1333" s="119">
        <v>0</v>
      </c>
      <c r="BF1333" s="119">
        <v>0</v>
      </c>
      <c r="BG1333" s="119">
        <v>0</v>
      </c>
      <c r="BH1333" s="119">
        <v>18</v>
      </c>
      <c r="BI1333" s="119" t="s">
        <v>55</v>
      </c>
      <c r="BJ1333" s="119" t="s">
        <v>55</v>
      </c>
      <c r="BK1333" s="119" t="s">
        <v>55</v>
      </c>
      <c r="BL1333" s="119">
        <v>0</v>
      </c>
      <c r="BM1333" s="119" t="s">
        <v>545</v>
      </c>
    </row>
    <row r="1334" spans="1:65" s="119" customFormat="1" ht="11.4" x14ac:dyDescent="0.2">
      <c r="A1334" s="119" t="s">
        <v>154</v>
      </c>
      <c r="B1334" s="119">
        <v>6</v>
      </c>
      <c r="C1334" s="119">
        <v>0</v>
      </c>
      <c r="D1334" s="119">
        <v>6</v>
      </c>
      <c r="E1334" s="119">
        <v>0</v>
      </c>
      <c r="F1334" s="119">
        <v>0</v>
      </c>
      <c r="G1334" s="119">
        <v>0</v>
      </c>
      <c r="H1334" s="119">
        <v>0</v>
      </c>
      <c r="I1334" s="119">
        <v>0</v>
      </c>
      <c r="J1334" s="119">
        <v>0</v>
      </c>
      <c r="K1334" s="119">
        <v>0</v>
      </c>
      <c r="L1334" s="119">
        <v>0</v>
      </c>
      <c r="M1334" s="119">
        <v>0</v>
      </c>
      <c r="N1334" s="119">
        <v>0</v>
      </c>
      <c r="O1334" s="119">
        <v>0</v>
      </c>
      <c r="P1334" s="119">
        <v>100</v>
      </c>
      <c r="Q1334" s="119">
        <v>0</v>
      </c>
      <c r="R1334" s="119">
        <v>0</v>
      </c>
      <c r="S1334" s="119">
        <v>0</v>
      </c>
      <c r="T1334" s="119">
        <v>0</v>
      </c>
      <c r="U1334" s="119">
        <v>0</v>
      </c>
      <c r="V1334" s="119">
        <v>0</v>
      </c>
      <c r="W1334" s="119">
        <v>0</v>
      </c>
      <c r="X1334" s="119">
        <v>0</v>
      </c>
      <c r="Y1334" s="119">
        <v>0</v>
      </c>
      <c r="Z1334" s="119">
        <v>0</v>
      </c>
      <c r="AA1334" s="119" t="s">
        <v>56</v>
      </c>
      <c r="AB1334" s="119" t="s">
        <v>495</v>
      </c>
      <c r="AC1334" s="119" t="s">
        <v>56</v>
      </c>
      <c r="AD1334" s="119" t="s">
        <v>56</v>
      </c>
      <c r="AE1334" s="119" t="s">
        <v>56</v>
      </c>
      <c r="AF1334" s="119" t="s">
        <v>56</v>
      </c>
      <c r="AG1334" s="119" t="s">
        <v>56</v>
      </c>
      <c r="AH1334" s="119" t="s">
        <v>56</v>
      </c>
      <c r="AI1334" s="119" t="s">
        <v>56</v>
      </c>
      <c r="AJ1334" s="119" t="s">
        <v>56</v>
      </c>
      <c r="AK1334" s="119" t="s">
        <v>56</v>
      </c>
      <c r="AL1334" s="119" t="s">
        <v>56</v>
      </c>
      <c r="AM1334" s="119">
        <v>0</v>
      </c>
      <c r="AN1334" s="119">
        <v>0</v>
      </c>
      <c r="AO1334" s="119">
        <v>3</v>
      </c>
      <c r="AP1334" s="119">
        <v>2</v>
      </c>
      <c r="AQ1334" s="119">
        <v>1</v>
      </c>
      <c r="AR1334" s="119">
        <v>0</v>
      </c>
      <c r="AS1334" s="119">
        <v>0</v>
      </c>
      <c r="AT1334" s="119">
        <v>0</v>
      </c>
      <c r="AU1334" s="119">
        <v>0</v>
      </c>
      <c r="AV1334" s="119">
        <v>0</v>
      </c>
      <c r="AW1334" s="119">
        <v>0</v>
      </c>
      <c r="AX1334" s="119">
        <v>0</v>
      </c>
      <c r="AY1334" s="119">
        <v>0</v>
      </c>
      <c r="AZ1334" s="119">
        <v>0</v>
      </c>
      <c r="BA1334" s="119">
        <v>0</v>
      </c>
      <c r="BB1334" s="119">
        <v>0</v>
      </c>
      <c r="BC1334" s="119">
        <v>0</v>
      </c>
      <c r="BD1334" s="119">
        <v>0</v>
      </c>
      <c r="BE1334" s="119">
        <v>0</v>
      </c>
      <c r="BF1334" s="119">
        <v>0</v>
      </c>
      <c r="BG1334" s="119">
        <v>0</v>
      </c>
      <c r="BH1334" s="119">
        <v>16</v>
      </c>
      <c r="BI1334" s="119" t="s">
        <v>55</v>
      </c>
      <c r="BJ1334" s="119" t="s">
        <v>55</v>
      </c>
      <c r="BK1334" s="119" t="s">
        <v>55</v>
      </c>
      <c r="BL1334" s="119">
        <v>0</v>
      </c>
      <c r="BM1334" s="119" t="s">
        <v>544</v>
      </c>
    </row>
    <row r="1335" spans="1:65" s="119" customFormat="1" ht="11.4" x14ac:dyDescent="0.2">
      <c r="A1335" s="119" t="s">
        <v>154</v>
      </c>
      <c r="B1335" s="119">
        <v>5</v>
      </c>
      <c r="C1335" s="119">
        <v>0</v>
      </c>
      <c r="D1335" s="119">
        <v>5</v>
      </c>
      <c r="E1335" s="119">
        <v>0</v>
      </c>
      <c r="F1335" s="119">
        <v>0</v>
      </c>
      <c r="G1335" s="119">
        <v>0</v>
      </c>
      <c r="H1335" s="119">
        <v>0</v>
      </c>
      <c r="I1335" s="119">
        <v>0</v>
      </c>
      <c r="J1335" s="119">
        <v>0</v>
      </c>
      <c r="K1335" s="119">
        <v>0</v>
      </c>
      <c r="L1335" s="119">
        <v>0</v>
      </c>
      <c r="M1335" s="119">
        <v>0</v>
      </c>
      <c r="N1335" s="119">
        <v>0</v>
      </c>
      <c r="O1335" s="119">
        <v>0</v>
      </c>
      <c r="P1335" s="119">
        <v>100</v>
      </c>
      <c r="Q1335" s="119">
        <v>0</v>
      </c>
      <c r="R1335" s="119">
        <v>0</v>
      </c>
      <c r="S1335" s="119">
        <v>0</v>
      </c>
      <c r="T1335" s="119">
        <v>0</v>
      </c>
      <c r="U1335" s="119">
        <v>0</v>
      </c>
      <c r="V1335" s="119">
        <v>0</v>
      </c>
      <c r="W1335" s="119">
        <v>0</v>
      </c>
      <c r="X1335" s="119">
        <v>0</v>
      </c>
      <c r="Y1335" s="119">
        <v>0</v>
      </c>
      <c r="Z1335" s="119">
        <v>0</v>
      </c>
      <c r="AA1335" s="119" t="s">
        <v>56</v>
      </c>
      <c r="AB1335" s="119" t="s">
        <v>170</v>
      </c>
      <c r="AC1335" s="119" t="s">
        <v>56</v>
      </c>
      <c r="AD1335" s="119" t="s">
        <v>56</v>
      </c>
      <c r="AE1335" s="119" t="s">
        <v>56</v>
      </c>
      <c r="AF1335" s="119" t="s">
        <v>56</v>
      </c>
      <c r="AG1335" s="119" t="s">
        <v>56</v>
      </c>
      <c r="AH1335" s="119" t="s">
        <v>56</v>
      </c>
      <c r="AI1335" s="119" t="s">
        <v>56</v>
      </c>
      <c r="AJ1335" s="119" t="s">
        <v>56</v>
      </c>
      <c r="AK1335" s="119" t="s">
        <v>56</v>
      </c>
      <c r="AL1335" s="119" t="s">
        <v>56</v>
      </c>
      <c r="AM1335" s="119">
        <v>0</v>
      </c>
      <c r="AN1335" s="119">
        <v>1</v>
      </c>
      <c r="AO1335" s="119">
        <v>0</v>
      </c>
      <c r="AP1335" s="119">
        <v>3</v>
      </c>
      <c r="AQ1335" s="119">
        <v>1</v>
      </c>
      <c r="AR1335" s="119">
        <v>0</v>
      </c>
      <c r="AS1335" s="119">
        <v>0</v>
      </c>
      <c r="AT1335" s="119">
        <v>0</v>
      </c>
      <c r="AU1335" s="119">
        <v>0</v>
      </c>
      <c r="AV1335" s="119">
        <v>0</v>
      </c>
      <c r="AW1335" s="119">
        <v>0</v>
      </c>
      <c r="AX1335" s="119">
        <v>0</v>
      </c>
      <c r="AY1335" s="119">
        <v>0</v>
      </c>
      <c r="AZ1335" s="119">
        <v>0</v>
      </c>
      <c r="BA1335" s="119">
        <v>0</v>
      </c>
      <c r="BB1335" s="119">
        <v>0</v>
      </c>
      <c r="BC1335" s="119">
        <v>0</v>
      </c>
      <c r="BD1335" s="119">
        <v>0</v>
      </c>
      <c r="BE1335" s="119">
        <v>0</v>
      </c>
      <c r="BF1335" s="119">
        <v>0</v>
      </c>
      <c r="BG1335" s="119">
        <v>0</v>
      </c>
      <c r="BH1335" s="119">
        <v>16.5</v>
      </c>
      <c r="BI1335" s="119" t="s">
        <v>55</v>
      </c>
      <c r="BJ1335" s="119" t="s">
        <v>55</v>
      </c>
      <c r="BK1335" s="119" t="s">
        <v>55</v>
      </c>
      <c r="BL1335" s="119">
        <v>0</v>
      </c>
      <c r="BM1335" s="119" t="s">
        <v>545</v>
      </c>
    </row>
    <row r="1336" spans="1:65" s="119" customFormat="1" ht="11.4" x14ac:dyDescent="0.2">
      <c r="A1336" s="119" t="s">
        <v>155</v>
      </c>
      <c r="B1336" s="119">
        <v>1</v>
      </c>
      <c r="C1336" s="119">
        <v>0</v>
      </c>
      <c r="D1336" s="119">
        <v>1</v>
      </c>
      <c r="E1336" s="119">
        <v>0</v>
      </c>
      <c r="F1336" s="119">
        <v>0</v>
      </c>
      <c r="G1336" s="119">
        <v>0</v>
      </c>
      <c r="H1336" s="119">
        <v>0</v>
      </c>
      <c r="I1336" s="119">
        <v>0</v>
      </c>
      <c r="J1336" s="119">
        <v>0</v>
      </c>
      <c r="K1336" s="119">
        <v>0</v>
      </c>
      <c r="L1336" s="119">
        <v>0</v>
      </c>
      <c r="M1336" s="119">
        <v>0</v>
      </c>
      <c r="N1336" s="119">
        <v>0</v>
      </c>
      <c r="O1336" s="119">
        <v>0</v>
      </c>
      <c r="P1336" s="119">
        <v>100</v>
      </c>
      <c r="Q1336" s="119">
        <v>0</v>
      </c>
      <c r="R1336" s="119">
        <v>0</v>
      </c>
      <c r="S1336" s="119">
        <v>0</v>
      </c>
      <c r="T1336" s="119">
        <v>0</v>
      </c>
      <c r="U1336" s="119">
        <v>0</v>
      </c>
      <c r="V1336" s="119">
        <v>0</v>
      </c>
      <c r="W1336" s="119">
        <v>0</v>
      </c>
      <c r="X1336" s="119">
        <v>0</v>
      </c>
      <c r="Y1336" s="119">
        <v>0</v>
      </c>
      <c r="Z1336" s="119">
        <v>0</v>
      </c>
      <c r="AA1336" s="119" t="s">
        <v>56</v>
      </c>
      <c r="AB1336" s="119" t="s">
        <v>422</v>
      </c>
      <c r="AC1336" s="119" t="s">
        <v>56</v>
      </c>
      <c r="AD1336" s="119" t="s">
        <v>56</v>
      </c>
      <c r="AE1336" s="119" t="s">
        <v>56</v>
      </c>
      <c r="AF1336" s="119" t="s">
        <v>56</v>
      </c>
      <c r="AG1336" s="119" t="s">
        <v>56</v>
      </c>
      <c r="AH1336" s="119" t="s">
        <v>56</v>
      </c>
      <c r="AI1336" s="119" t="s">
        <v>56</v>
      </c>
      <c r="AJ1336" s="119" t="s">
        <v>56</v>
      </c>
      <c r="AK1336" s="119" t="s">
        <v>56</v>
      </c>
      <c r="AL1336" s="119" t="s">
        <v>56</v>
      </c>
      <c r="AM1336" s="119">
        <v>0</v>
      </c>
      <c r="AN1336" s="119">
        <v>0</v>
      </c>
      <c r="AO1336" s="119">
        <v>0</v>
      </c>
      <c r="AP1336" s="119">
        <v>0</v>
      </c>
      <c r="AQ1336" s="119">
        <v>1</v>
      </c>
      <c r="AR1336" s="119">
        <v>0</v>
      </c>
      <c r="AS1336" s="119">
        <v>0</v>
      </c>
      <c r="AT1336" s="119">
        <v>0</v>
      </c>
      <c r="AU1336" s="119">
        <v>0</v>
      </c>
      <c r="AV1336" s="119">
        <v>0</v>
      </c>
      <c r="AW1336" s="119">
        <v>0</v>
      </c>
      <c r="AX1336" s="119">
        <v>0</v>
      </c>
      <c r="AY1336" s="119">
        <v>0</v>
      </c>
      <c r="AZ1336" s="119">
        <v>0</v>
      </c>
      <c r="BA1336" s="119">
        <v>0</v>
      </c>
      <c r="BB1336" s="119">
        <v>0</v>
      </c>
      <c r="BC1336" s="119">
        <v>0</v>
      </c>
      <c r="BD1336" s="119">
        <v>0</v>
      </c>
      <c r="BE1336" s="119">
        <v>0</v>
      </c>
      <c r="BF1336" s="119">
        <v>0</v>
      </c>
      <c r="BG1336" s="119">
        <v>0</v>
      </c>
      <c r="BH1336" s="119">
        <v>21.8</v>
      </c>
      <c r="BI1336" s="119" t="s">
        <v>55</v>
      </c>
      <c r="BJ1336" s="119" t="s">
        <v>55</v>
      </c>
      <c r="BK1336" s="119" t="s">
        <v>55</v>
      </c>
      <c r="BL1336" s="119">
        <v>0</v>
      </c>
      <c r="BM1336" s="119" t="s">
        <v>544</v>
      </c>
    </row>
    <row r="1337" spans="1:65" s="119" customFormat="1" ht="11.4" x14ac:dyDescent="0.2">
      <c r="A1337" s="119" t="s">
        <v>155</v>
      </c>
      <c r="B1337" s="119">
        <v>0</v>
      </c>
      <c r="C1337" s="119">
        <v>0</v>
      </c>
      <c r="D1337" s="119">
        <v>0</v>
      </c>
      <c r="E1337" s="119">
        <v>0</v>
      </c>
      <c r="F1337" s="119">
        <v>0</v>
      </c>
      <c r="G1337" s="119">
        <v>0</v>
      </c>
      <c r="H1337" s="119">
        <v>0</v>
      </c>
      <c r="I1337" s="119">
        <v>0</v>
      </c>
      <c r="J1337" s="119">
        <v>0</v>
      </c>
      <c r="K1337" s="119">
        <v>0</v>
      </c>
      <c r="L1337" s="119">
        <v>0</v>
      </c>
      <c r="M1337" s="119">
        <v>0</v>
      </c>
      <c r="N1337" s="119">
        <v>0</v>
      </c>
      <c r="O1337" s="119" t="s">
        <v>55</v>
      </c>
      <c r="P1337" s="119" t="s">
        <v>55</v>
      </c>
      <c r="Q1337" s="119" t="s">
        <v>55</v>
      </c>
      <c r="R1337" s="119" t="s">
        <v>55</v>
      </c>
      <c r="S1337" s="119" t="s">
        <v>55</v>
      </c>
      <c r="T1337" s="119" t="s">
        <v>55</v>
      </c>
      <c r="U1337" s="119" t="s">
        <v>55</v>
      </c>
      <c r="V1337" s="119" t="s">
        <v>55</v>
      </c>
      <c r="W1337" s="119" t="s">
        <v>55</v>
      </c>
      <c r="X1337" s="119" t="s">
        <v>55</v>
      </c>
      <c r="Y1337" s="119" t="s">
        <v>55</v>
      </c>
      <c r="Z1337" s="119" t="s">
        <v>55</v>
      </c>
      <c r="AA1337" s="119" t="s">
        <v>56</v>
      </c>
      <c r="AB1337" s="119" t="s">
        <v>56</v>
      </c>
      <c r="AC1337" s="119" t="s">
        <v>56</v>
      </c>
      <c r="AD1337" s="119" t="s">
        <v>56</v>
      </c>
      <c r="AE1337" s="119" t="s">
        <v>56</v>
      </c>
      <c r="AF1337" s="119" t="s">
        <v>56</v>
      </c>
      <c r="AG1337" s="119" t="s">
        <v>56</v>
      </c>
      <c r="AH1337" s="119" t="s">
        <v>56</v>
      </c>
      <c r="AI1337" s="119" t="s">
        <v>56</v>
      </c>
      <c r="AJ1337" s="119" t="s">
        <v>56</v>
      </c>
      <c r="AK1337" s="119" t="s">
        <v>56</v>
      </c>
      <c r="AL1337" s="119" t="s">
        <v>56</v>
      </c>
      <c r="AM1337" s="119">
        <v>0</v>
      </c>
      <c r="AN1337" s="119">
        <v>0</v>
      </c>
      <c r="AO1337" s="119">
        <v>0</v>
      </c>
      <c r="AP1337" s="119">
        <v>0</v>
      </c>
      <c r="AQ1337" s="119">
        <v>0</v>
      </c>
      <c r="AR1337" s="119">
        <v>0</v>
      </c>
      <c r="AS1337" s="119">
        <v>0</v>
      </c>
      <c r="AT1337" s="119">
        <v>0</v>
      </c>
      <c r="AU1337" s="119">
        <v>0</v>
      </c>
      <c r="AV1337" s="119">
        <v>0</v>
      </c>
      <c r="AW1337" s="119">
        <v>0</v>
      </c>
      <c r="AX1337" s="119">
        <v>0</v>
      </c>
      <c r="AY1337" s="119">
        <v>0</v>
      </c>
      <c r="AZ1337" s="119">
        <v>0</v>
      </c>
      <c r="BA1337" s="119">
        <v>0</v>
      </c>
      <c r="BB1337" s="119">
        <v>0</v>
      </c>
      <c r="BC1337" s="119">
        <v>0</v>
      </c>
      <c r="BD1337" s="119">
        <v>0</v>
      </c>
      <c r="BE1337" s="119">
        <v>0</v>
      </c>
      <c r="BF1337" s="119">
        <v>0</v>
      </c>
      <c r="BG1337" s="119">
        <v>0</v>
      </c>
      <c r="BH1337" s="119" t="s">
        <v>55</v>
      </c>
      <c r="BI1337" s="119" t="s">
        <v>55</v>
      </c>
      <c r="BJ1337" s="119" t="s">
        <v>55</v>
      </c>
      <c r="BK1337" s="119" t="s">
        <v>55</v>
      </c>
      <c r="BL1337" s="119">
        <v>0</v>
      </c>
      <c r="BM1337" s="119" t="s">
        <v>545</v>
      </c>
    </row>
    <row r="1338" spans="1:65" s="119" customFormat="1" ht="11.4" x14ac:dyDescent="0.2">
      <c r="A1338" s="119" t="s">
        <v>156</v>
      </c>
      <c r="B1338" s="119">
        <v>2</v>
      </c>
      <c r="C1338" s="119">
        <v>0</v>
      </c>
      <c r="D1338" s="119">
        <v>2</v>
      </c>
      <c r="E1338" s="119">
        <v>0</v>
      </c>
      <c r="F1338" s="119">
        <v>0</v>
      </c>
      <c r="G1338" s="119">
        <v>0</v>
      </c>
      <c r="H1338" s="119">
        <v>0</v>
      </c>
      <c r="I1338" s="119">
        <v>0</v>
      </c>
      <c r="J1338" s="119">
        <v>0</v>
      </c>
      <c r="K1338" s="119">
        <v>0</v>
      </c>
      <c r="L1338" s="119">
        <v>0</v>
      </c>
      <c r="M1338" s="119">
        <v>0</v>
      </c>
      <c r="N1338" s="119">
        <v>0</v>
      </c>
      <c r="O1338" s="119">
        <v>0</v>
      </c>
      <c r="P1338" s="119">
        <v>100</v>
      </c>
      <c r="Q1338" s="119">
        <v>0</v>
      </c>
      <c r="R1338" s="119">
        <v>0</v>
      </c>
      <c r="S1338" s="119">
        <v>0</v>
      </c>
      <c r="T1338" s="119">
        <v>0</v>
      </c>
      <c r="U1338" s="119">
        <v>0</v>
      </c>
      <c r="V1338" s="119">
        <v>0</v>
      </c>
      <c r="W1338" s="119">
        <v>0</v>
      </c>
      <c r="X1338" s="119">
        <v>0</v>
      </c>
      <c r="Y1338" s="119">
        <v>0</v>
      </c>
      <c r="Z1338" s="119">
        <v>0</v>
      </c>
      <c r="AA1338" s="119" t="s">
        <v>56</v>
      </c>
      <c r="AB1338" s="119" t="s">
        <v>540</v>
      </c>
      <c r="AC1338" s="119" t="s">
        <v>56</v>
      </c>
      <c r="AD1338" s="119" t="s">
        <v>56</v>
      </c>
      <c r="AE1338" s="119" t="s">
        <v>56</v>
      </c>
      <c r="AF1338" s="119" t="s">
        <v>56</v>
      </c>
      <c r="AG1338" s="119" t="s">
        <v>56</v>
      </c>
      <c r="AH1338" s="119" t="s">
        <v>56</v>
      </c>
      <c r="AI1338" s="119" t="s">
        <v>56</v>
      </c>
      <c r="AJ1338" s="119" t="s">
        <v>56</v>
      </c>
      <c r="AK1338" s="119" t="s">
        <v>56</v>
      </c>
      <c r="AL1338" s="119" t="s">
        <v>56</v>
      </c>
      <c r="AM1338" s="119">
        <v>0</v>
      </c>
      <c r="AN1338" s="119">
        <v>1</v>
      </c>
      <c r="AO1338" s="119">
        <v>1</v>
      </c>
      <c r="AP1338" s="119">
        <v>0</v>
      </c>
      <c r="AQ1338" s="119">
        <v>0</v>
      </c>
      <c r="AR1338" s="119">
        <v>0</v>
      </c>
      <c r="AS1338" s="119">
        <v>0</v>
      </c>
      <c r="AT1338" s="119">
        <v>0</v>
      </c>
      <c r="AU1338" s="119">
        <v>0</v>
      </c>
      <c r="AV1338" s="119">
        <v>0</v>
      </c>
      <c r="AW1338" s="119">
        <v>0</v>
      </c>
      <c r="AX1338" s="119">
        <v>0</v>
      </c>
      <c r="AY1338" s="119">
        <v>0</v>
      </c>
      <c r="AZ1338" s="119">
        <v>0</v>
      </c>
      <c r="BA1338" s="119">
        <v>0</v>
      </c>
      <c r="BB1338" s="119">
        <v>0</v>
      </c>
      <c r="BC1338" s="119">
        <v>0</v>
      </c>
      <c r="BD1338" s="119">
        <v>0</v>
      </c>
      <c r="BE1338" s="119">
        <v>0</v>
      </c>
      <c r="BF1338" s="119">
        <v>0</v>
      </c>
      <c r="BG1338" s="119">
        <v>0</v>
      </c>
      <c r="BH1338" s="119">
        <v>9.3000000000000007</v>
      </c>
      <c r="BI1338" s="119" t="s">
        <v>55</v>
      </c>
      <c r="BJ1338" s="119" t="s">
        <v>55</v>
      </c>
      <c r="BK1338" s="119" t="s">
        <v>55</v>
      </c>
      <c r="BL1338" s="119">
        <v>0</v>
      </c>
      <c r="BM1338" s="119" t="s">
        <v>544</v>
      </c>
    </row>
    <row r="1339" spans="1:65" s="119" customFormat="1" ht="11.4" x14ac:dyDescent="0.2">
      <c r="A1339" s="119" t="s">
        <v>156</v>
      </c>
      <c r="B1339" s="119">
        <v>3</v>
      </c>
      <c r="C1339" s="119">
        <v>0</v>
      </c>
      <c r="D1339" s="119">
        <v>3</v>
      </c>
      <c r="E1339" s="119">
        <v>0</v>
      </c>
      <c r="F1339" s="119">
        <v>0</v>
      </c>
      <c r="G1339" s="119">
        <v>0</v>
      </c>
      <c r="H1339" s="119">
        <v>0</v>
      </c>
      <c r="I1339" s="119">
        <v>0</v>
      </c>
      <c r="J1339" s="119">
        <v>0</v>
      </c>
      <c r="K1339" s="119">
        <v>0</v>
      </c>
      <c r="L1339" s="119">
        <v>0</v>
      </c>
      <c r="M1339" s="119">
        <v>0</v>
      </c>
      <c r="N1339" s="119">
        <v>0</v>
      </c>
      <c r="O1339" s="119">
        <v>0</v>
      </c>
      <c r="P1339" s="119">
        <v>100</v>
      </c>
      <c r="Q1339" s="119">
        <v>0</v>
      </c>
      <c r="R1339" s="119">
        <v>0</v>
      </c>
      <c r="S1339" s="119">
        <v>0</v>
      </c>
      <c r="T1339" s="119">
        <v>0</v>
      </c>
      <c r="U1339" s="119">
        <v>0</v>
      </c>
      <c r="V1339" s="119">
        <v>0</v>
      </c>
      <c r="W1339" s="119">
        <v>0</v>
      </c>
      <c r="X1339" s="119">
        <v>0</v>
      </c>
      <c r="Y1339" s="119">
        <v>0</v>
      </c>
      <c r="Z1339" s="119">
        <v>0</v>
      </c>
      <c r="AA1339" s="119" t="s">
        <v>56</v>
      </c>
      <c r="AB1339" s="119" t="s">
        <v>119</v>
      </c>
      <c r="AC1339" s="119" t="s">
        <v>56</v>
      </c>
      <c r="AD1339" s="119" t="s">
        <v>56</v>
      </c>
      <c r="AE1339" s="119" t="s">
        <v>56</v>
      </c>
      <c r="AF1339" s="119" t="s">
        <v>56</v>
      </c>
      <c r="AG1339" s="119" t="s">
        <v>56</v>
      </c>
      <c r="AH1339" s="119" t="s">
        <v>56</v>
      </c>
      <c r="AI1339" s="119" t="s">
        <v>56</v>
      </c>
      <c r="AJ1339" s="119" t="s">
        <v>56</v>
      </c>
      <c r="AK1339" s="119" t="s">
        <v>56</v>
      </c>
      <c r="AL1339" s="119" t="s">
        <v>56</v>
      </c>
      <c r="AM1339" s="119">
        <v>0</v>
      </c>
      <c r="AN1339" s="119">
        <v>0</v>
      </c>
      <c r="AO1339" s="119">
        <v>0</v>
      </c>
      <c r="AP1339" s="119">
        <v>2</v>
      </c>
      <c r="AQ1339" s="119">
        <v>1</v>
      </c>
      <c r="AR1339" s="119">
        <v>0</v>
      </c>
      <c r="AS1339" s="119">
        <v>0</v>
      </c>
      <c r="AT1339" s="119">
        <v>0</v>
      </c>
      <c r="AU1339" s="119">
        <v>0</v>
      </c>
      <c r="AV1339" s="119">
        <v>0</v>
      </c>
      <c r="AW1339" s="119">
        <v>0</v>
      </c>
      <c r="AX1339" s="119">
        <v>0</v>
      </c>
      <c r="AY1339" s="119">
        <v>0</v>
      </c>
      <c r="AZ1339" s="119">
        <v>0</v>
      </c>
      <c r="BA1339" s="119">
        <v>0</v>
      </c>
      <c r="BB1339" s="119">
        <v>0</v>
      </c>
      <c r="BC1339" s="119">
        <v>0</v>
      </c>
      <c r="BD1339" s="119">
        <v>0</v>
      </c>
      <c r="BE1339" s="119">
        <v>0</v>
      </c>
      <c r="BF1339" s="119">
        <v>0</v>
      </c>
      <c r="BG1339" s="119">
        <v>0</v>
      </c>
      <c r="BH1339" s="119">
        <v>18.8</v>
      </c>
      <c r="BI1339" s="119" t="s">
        <v>55</v>
      </c>
      <c r="BJ1339" s="119" t="s">
        <v>55</v>
      </c>
      <c r="BK1339" s="119" t="s">
        <v>55</v>
      </c>
      <c r="BL1339" s="119">
        <v>0</v>
      </c>
      <c r="BM1339" s="119" t="s">
        <v>545</v>
      </c>
    </row>
    <row r="1340" spans="1:65" s="119" customFormat="1" ht="11.4" x14ac:dyDescent="0.2">
      <c r="A1340" s="119" t="s">
        <v>157</v>
      </c>
      <c r="B1340" s="119">
        <v>1</v>
      </c>
      <c r="C1340" s="119">
        <v>0</v>
      </c>
      <c r="D1340" s="119">
        <v>1</v>
      </c>
      <c r="E1340" s="119">
        <v>0</v>
      </c>
      <c r="F1340" s="119">
        <v>0</v>
      </c>
      <c r="G1340" s="119">
        <v>0</v>
      </c>
      <c r="H1340" s="119">
        <v>0</v>
      </c>
      <c r="I1340" s="119">
        <v>0</v>
      </c>
      <c r="J1340" s="119">
        <v>0</v>
      </c>
      <c r="K1340" s="119">
        <v>0</v>
      </c>
      <c r="L1340" s="119">
        <v>0</v>
      </c>
      <c r="M1340" s="119">
        <v>0</v>
      </c>
      <c r="N1340" s="119">
        <v>0</v>
      </c>
      <c r="O1340" s="119">
        <v>0</v>
      </c>
      <c r="P1340" s="119">
        <v>100</v>
      </c>
      <c r="Q1340" s="119">
        <v>0</v>
      </c>
      <c r="R1340" s="119">
        <v>0</v>
      </c>
      <c r="S1340" s="119">
        <v>0</v>
      </c>
      <c r="T1340" s="119">
        <v>0</v>
      </c>
      <c r="U1340" s="119">
        <v>0</v>
      </c>
      <c r="V1340" s="119">
        <v>0</v>
      </c>
      <c r="W1340" s="119">
        <v>0</v>
      </c>
      <c r="X1340" s="119">
        <v>0</v>
      </c>
      <c r="Y1340" s="119">
        <v>0</v>
      </c>
      <c r="Z1340" s="119">
        <v>0</v>
      </c>
      <c r="AA1340" s="119" t="s">
        <v>56</v>
      </c>
      <c r="AB1340" s="119" t="s">
        <v>595</v>
      </c>
      <c r="AC1340" s="119" t="s">
        <v>56</v>
      </c>
      <c r="AD1340" s="119" t="s">
        <v>56</v>
      </c>
      <c r="AE1340" s="119" t="s">
        <v>56</v>
      </c>
      <c r="AF1340" s="119" t="s">
        <v>56</v>
      </c>
      <c r="AG1340" s="119" t="s">
        <v>56</v>
      </c>
      <c r="AH1340" s="119" t="s">
        <v>56</v>
      </c>
      <c r="AI1340" s="119" t="s">
        <v>56</v>
      </c>
      <c r="AJ1340" s="119" t="s">
        <v>56</v>
      </c>
      <c r="AK1340" s="119" t="s">
        <v>56</v>
      </c>
      <c r="AL1340" s="119" t="s">
        <v>56</v>
      </c>
      <c r="AM1340" s="119">
        <v>0</v>
      </c>
      <c r="AN1340" s="119">
        <v>0</v>
      </c>
      <c r="AO1340" s="119">
        <v>1</v>
      </c>
      <c r="AP1340" s="119">
        <v>0</v>
      </c>
      <c r="AQ1340" s="119">
        <v>0</v>
      </c>
      <c r="AR1340" s="119">
        <v>0</v>
      </c>
      <c r="AS1340" s="119">
        <v>0</v>
      </c>
      <c r="AT1340" s="119">
        <v>0</v>
      </c>
      <c r="AU1340" s="119">
        <v>0</v>
      </c>
      <c r="AV1340" s="119">
        <v>0</v>
      </c>
      <c r="AW1340" s="119">
        <v>0</v>
      </c>
      <c r="AX1340" s="119">
        <v>0</v>
      </c>
      <c r="AY1340" s="119">
        <v>0</v>
      </c>
      <c r="AZ1340" s="119">
        <v>0</v>
      </c>
      <c r="BA1340" s="119">
        <v>0</v>
      </c>
      <c r="BB1340" s="119">
        <v>0</v>
      </c>
      <c r="BC1340" s="119">
        <v>0</v>
      </c>
      <c r="BD1340" s="119">
        <v>0</v>
      </c>
      <c r="BE1340" s="119">
        <v>0</v>
      </c>
      <c r="BF1340" s="119">
        <v>0</v>
      </c>
      <c r="BG1340" s="119">
        <v>0</v>
      </c>
      <c r="BH1340" s="119">
        <v>13.8</v>
      </c>
      <c r="BI1340" s="119" t="s">
        <v>55</v>
      </c>
      <c r="BJ1340" s="119" t="s">
        <v>55</v>
      </c>
      <c r="BK1340" s="119" t="s">
        <v>55</v>
      </c>
      <c r="BL1340" s="119">
        <v>0</v>
      </c>
      <c r="BM1340" s="119" t="s">
        <v>544</v>
      </c>
    </row>
    <row r="1341" spans="1:65" s="119" customFormat="1" ht="11.4" x14ac:dyDescent="0.2">
      <c r="A1341" s="119" t="s">
        <v>157</v>
      </c>
      <c r="B1341" s="119">
        <v>2</v>
      </c>
      <c r="C1341" s="119">
        <v>1</v>
      </c>
      <c r="D1341" s="119">
        <v>1</v>
      </c>
      <c r="E1341" s="119">
        <v>0</v>
      </c>
      <c r="F1341" s="119">
        <v>0</v>
      </c>
      <c r="G1341" s="119">
        <v>0</v>
      </c>
      <c r="H1341" s="119">
        <v>0</v>
      </c>
      <c r="I1341" s="119">
        <v>0</v>
      </c>
      <c r="J1341" s="119">
        <v>0</v>
      </c>
      <c r="K1341" s="119">
        <v>0</v>
      </c>
      <c r="L1341" s="119">
        <v>0</v>
      </c>
      <c r="M1341" s="119">
        <v>0</v>
      </c>
      <c r="N1341" s="119">
        <v>0</v>
      </c>
      <c r="O1341" s="119">
        <v>50</v>
      </c>
      <c r="P1341" s="119">
        <v>50</v>
      </c>
      <c r="Q1341" s="119">
        <v>0</v>
      </c>
      <c r="R1341" s="119">
        <v>0</v>
      </c>
      <c r="S1341" s="119">
        <v>0</v>
      </c>
      <c r="T1341" s="119">
        <v>0</v>
      </c>
      <c r="U1341" s="119">
        <v>0</v>
      </c>
      <c r="V1341" s="119">
        <v>0</v>
      </c>
      <c r="W1341" s="119">
        <v>0</v>
      </c>
      <c r="X1341" s="119">
        <v>0</v>
      </c>
      <c r="Y1341" s="119">
        <v>0</v>
      </c>
      <c r="Z1341" s="119">
        <v>0</v>
      </c>
      <c r="AA1341" s="119" t="s">
        <v>606</v>
      </c>
      <c r="AB1341" s="119" t="s">
        <v>456</v>
      </c>
      <c r="AC1341" s="119" t="s">
        <v>56</v>
      </c>
      <c r="AD1341" s="119" t="s">
        <v>56</v>
      </c>
      <c r="AE1341" s="119" t="s">
        <v>56</v>
      </c>
      <c r="AF1341" s="119" t="s">
        <v>56</v>
      </c>
      <c r="AG1341" s="119" t="s">
        <v>56</v>
      </c>
      <c r="AH1341" s="119" t="s">
        <v>56</v>
      </c>
      <c r="AI1341" s="119" t="s">
        <v>56</v>
      </c>
      <c r="AJ1341" s="119" t="s">
        <v>56</v>
      </c>
      <c r="AK1341" s="119" t="s">
        <v>56</v>
      </c>
      <c r="AL1341" s="119" t="s">
        <v>56</v>
      </c>
      <c r="AM1341" s="119">
        <v>0</v>
      </c>
      <c r="AN1341" s="119">
        <v>0</v>
      </c>
      <c r="AO1341" s="119">
        <v>1</v>
      </c>
      <c r="AP1341" s="119">
        <v>0</v>
      </c>
      <c r="AQ1341" s="119">
        <v>1</v>
      </c>
      <c r="AR1341" s="119">
        <v>0</v>
      </c>
      <c r="AS1341" s="119">
        <v>0</v>
      </c>
      <c r="AT1341" s="119">
        <v>0</v>
      </c>
      <c r="AU1341" s="119">
        <v>0</v>
      </c>
      <c r="AV1341" s="119">
        <v>0</v>
      </c>
      <c r="AW1341" s="119">
        <v>0</v>
      </c>
      <c r="AX1341" s="119">
        <v>0</v>
      </c>
      <c r="AY1341" s="119">
        <v>0</v>
      </c>
      <c r="AZ1341" s="119">
        <v>0</v>
      </c>
      <c r="BA1341" s="119">
        <v>0</v>
      </c>
      <c r="BB1341" s="119">
        <v>0</v>
      </c>
      <c r="BC1341" s="119">
        <v>0</v>
      </c>
      <c r="BD1341" s="119">
        <v>0</v>
      </c>
      <c r="BE1341" s="119">
        <v>0</v>
      </c>
      <c r="BF1341" s="119">
        <v>0</v>
      </c>
      <c r="BG1341" s="119">
        <v>0</v>
      </c>
      <c r="BH1341" s="119">
        <v>16.2</v>
      </c>
      <c r="BI1341" s="119" t="s">
        <v>55</v>
      </c>
      <c r="BJ1341" s="119" t="s">
        <v>55</v>
      </c>
      <c r="BK1341" s="119" t="s">
        <v>55</v>
      </c>
      <c r="BL1341" s="119">
        <v>0</v>
      </c>
      <c r="BM1341" s="119" t="s">
        <v>545</v>
      </c>
    </row>
    <row r="1342" spans="1:65" s="119" customFormat="1" ht="11.4" x14ac:dyDescent="0.2">
      <c r="A1342" s="119" t="s">
        <v>158</v>
      </c>
      <c r="B1342" s="119">
        <v>2</v>
      </c>
      <c r="C1342" s="119">
        <v>0</v>
      </c>
      <c r="D1342" s="119">
        <v>1</v>
      </c>
      <c r="E1342" s="119">
        <v>0</v>
      </c>
      <c r="F1342" s="119">
        <v>1</v>
      </c>
      <c r="G1342" s="119">
        <v>0</v>
      </c>
      <c r="H1342" s="119">
        <v>0</v>
      </c>
      <c r="I1342" s="119">
        <v>0</v>
      </c>
      <c r="J1342" s="119">
        <v>0</v>
      </c>
      <c r="K1342" s="119">
        <v>0</v>
      </c>
      <c r="L1342" s="119">
        <v>0</v>
      </c>
      <c r="M1342" s="119">
        <v>0</v>
      </c>
      <c r="N1342" s="119">
        <v>0</v>
      </c>
      <c r="O1342" s="119">
        <v>0</v>
      </c>
      <c r="P1342" s="119">
        <v>50</v>
      </c>
      <c r="Q1342" s="119">
        <v>0</v>
      </c>
      <c r="R1342" s="119">
        <v>50</v>
      </c>
      <c r="S1342" s="119">
        <v>0</v>
      </c>
      <c r="T1342" s="119">
        <v>0</v>
      </c>
      <c r="U1342" s="119">
        <v>0</v>
      </c>
      <c r="V1342" s="119">
        <v>0</v>
      </c>
      <c r="W1342" s="119">
        <v>0</v>
      </c>
      <c r="X1342" s="119">
        <v>0</v>
      </c>
      <c r="Y1342" s="119">
        <v>0</v>
      </c>
      <c r="Z1342" s="119">
        <v>0</v>
      </c>
      <c r="AA1342" s="119" t="s">
        <v>56</v>
      </c>
      <c r="AB1342" s="119" t="s">
        <v>186</v>
      </c>
      <c r="AC1342" s="119" t="s">
        <v>56</v>
      </c>
      <c r="AD1342" s="119" t="s">
        <v>508</v>
      </c>
      <c r="AE1342" s="119" t="s">
        <v>56</v>
      </c>
      <c r="AF1342" s="119" t="s">
        <v>56</v>
      </c>
      <c r="AG1342" s="119" t="s">
        <v>56</v>
      </c>
      <c r="AH1342" s="119" t="s">
        <v>56</v>
      </c>
      <c r="AI1342" s="119" t="s">
        <v>56</v>
      </c>
      <c r="AJ1342" s="119" t="s">
        <v>56</v>
      </c>
      <c r="AK1342" s="119" t="s">
        <v>56</v>
      </c>
      <c r="AL1342" s="119" t="s">
        <v>56</v>
      </c>
      <c r="AM1342" s="119">
        <v>0</v>
      </c>
      <c r="AN1342" s="119">
        <v>0</v>
      </c>
      <c r="AO1342" s="119">
        <v>1</v>
      </c>
      <c r="AP1342" s="119">
        <v>1</v>
      </c>
      <c r="AQ1342" s="119">
        <v>0</v>
      </c>
      <c r="AR1342" s="119">
        <v>0</v>
      </c>
      <c r="AS1342" s="119">
        <v>0</v>
      </c>
      <c r="AT1342" s="119">
        <v>0</v>
      </c>
      <c r="AU1342" s="119">
        <v>0</v>
      </c>
      <c r="AV1342" s="119">
        <v>0</v>
      </c>
      <c r="AW1342" s="119">
        <v>0</v>
      </c>
      <c r="AX1342" s="119">
        <v>0</v>
      </c>
      <c r="AY1342" s="119">
        <v>0</v>
      </c>
      <c r="AZ1342" s="119">
        <v>0</v>
      </c>
      <c r="BA1342" s="119">
        <v>0</v>
      </c>
      <c r="BB1342" s="119">
        <v>0</v>
      </c>
      <c r="BC1342" s="119">
        <v>0</v>
      </c>
      <c r="BD1342" s="119">
        <v>0</v>
      </c>
      <c r="BE1342" s="119">
        <v>0</v>
      </c>
      <c r="BF1342" s="119">
        <v>0</v>
      </c>
      <c r="BG1342" s="119">
        <v>0</v>
      </c>
      <c r="BH1342" s="119">
        <v>16.2</v>
      </c>
      <c r="BI1342" s="119" t="s">
        <v>55</v>
      </c>
      <c r="BJ1342" s="119" t="s">
        <v>55</v>
      </c>
      <c r="BK1342" s="119" t="s">
        <v>55</v>
      </c>
      <c r="BL1342" s="119">
        <v>0</v>
      </c>
      <c r="BM1342" s="119" t="s">
        <v>544</v>
      </c>
    </row>
    <row r="1343" spans="1:65" s="119" customFormat="1" ht="11.4" x14ac:dyDescent="0.2">
      <c r="A1343" s="119" t="s">
        <v>158</v>
      </c>
      <c r="B1343" s="119">
        <v>1</v>
      </c>
      <c r="C1343" s="119">
        <v>0</v>
      </c>
      <c r="D1343" s="119">
        <v>0</v>
      </c>
      <c r="E1343" s="119">
        <v>0</v>
      </c>
      <c r="F1343" s="119">
        <v>1</v>
      </c>
      <c r="G1343" s="119">
        <v>0</v>
      </c>
      <c r="H1343" s="119">
        <v>0</v>
      </c>
      <c r="I1343" s="119">
        <v>0</v>
      </c>
      <c r="J1343" s="119">
        <v>0</v>
      </c>
      <c r="K1343" s="119">
        <v>0</v>
      </c>
      <c r="L1343" s="119">
        <v>0</v>
      </c>
      <c r="M1343" s="119">
        <v>0</v>
      </c>
      <c r="N1343" s="119">
        <v>0</v>
      </c>
      <c r="O1343" s="119">
        <v>0</v>
      </c>
      <c r="P1343" s="119">
        <v>0</v>
      </c>
      <c r="Q1343" s="119">
        <v>0</v>
      </c>
      <c r="R1343" s="119">
        <v>100</v>
      </c>
      <c r="S1343" s="119">
        <v>0</v>
      </c>
      <c r="T1343" s="119">
        <v>0</v>
      </c>
      <c r="U1343" s="119">
        <v>0</v>
      </c>
      <c r="V1343" s="119">
        <v>0</v>
      </c>
      <c r="W1343" s="119">
        <v>0</v>
      </c>
      <c r="X1343" s="119">
        <v>0</v>
      </c>
      <c r="Y1343" s="119">
        <v>0</v>
      </c>
      <c r="Z1343" s="119">
        <v>0</v>
      </c>
      <c r="AA1343" s="119" t="s">
        <v>56</v>
      </c>
      <c r="AB1343" s="119" t="s">
        <v>56</v>
      </c>
      <c r="AC1343" s="119" t="s">
        <v>56</v>
      </c>
      <c r="AD1343" s="119" t="s">
        <v>546</v>
      </c>
      <c r="AE1343" s="119" t="s">
        <v>56</v>
      </c>
      <c r="AF1343" s="119" t="s">
        <v>56</v>
      </c>
      <c r="AG1343" s="119" t="s">
        <v>56</v>
      </c>
      <c r="AH1343" s="119" t="s">
        <v>56</v>
      </c>
      <c r="AI1343" s="119" t="s">
        <v>56</v>
      </c>
      <c r="AJ1343" s="119" t="s">
        <v>56</v>
      </c>
      <c r="AK1343" s="119" t="s">
        <v>56</v>
      </c>
      <c r="AL1343" s="119" t="s">
        <v>56</v>
      </c>
      <c r="AM1343" s="119">
        <v>0</v>
      </c>
      <c r="AN1343" s="119">
        <v>0</v>
      </c>
      <c r="AO1343" s="119">
        <v>0</v>
      </c>
      <c r="AP1343" s="119">
        <v>0</v>
      </c>
      <c r="AQ1343" s="119">
        <v>0</v>
      </c>
      <c r="AR1343" s="119">
        <v>1</v>
      </c>
      <c r="AS1343" s="119">
        <v>0</v>
      </c>
      <c r="AT1343" s="119">
        <v>0</v>
      </c>
      <c r="AU1343" s="119">
        <v>0</v>
      </c>
      <c r="AV1343" s="119">
        <v>0</v>
      </c>
      <c r="AW1343" s="119">
        <v>0</v>
      </c>
      <c r="AX1343" s="119">
        <v>0</v>
      </c>
      <c r="AY1343" s="119">
        <v>0</v>
      </c>
      <c r="AZ1343" s="119">
        <v>0</v>
      </c>
      <c r="BA1343" s="119">
        <v>0</v>
      </c>
      <c r="BB1343" s="119">
        <v>0</v>
      </c>
      <c r="BC1343" s="119">
        <v>0</v>
      </c>
      <c r="BD1343" s="119">
        <v>0</v>
      </c>
      <c r="BE1343" s="119">
        <v>0</v>
      </c>
      <c r="BF1343" s="119">
        <v>0</v>
      </c>
      <c r="BG1343" s="119">
        <v>0</v>
      </c>
      <c r="BH1343" s="119">
        <v>29.6</v>
      </c>
      <c r="BI1343" s="119" t="s">
        <v>55</v>
      </c>
      <c r="BJ1343" s="119" t="s">
        <v>55</v>
      </c>
      <c r="BK1343" s="119" t="s">
        <v>55</v>
      </c>
      <c r="BL1343" s="119">
        <v>0</v>
      </c>
      <c r="BM1343" s="119" t="s">
        <v>545</v>
      </c>
    </row>
    <row r="1344" spans="1:65" s="119" customFormat="1" ht="11.4" x14ac:dyDescent="0.2">
      <c r="A1344" s="119" t="s">
        <v>160</v>
      </c>
      <c r="B1344" s="119">
        <v>0</v>
      </c>
      <c r="C1344" s="119">
        <v>0</v>
      </c>
      <c r="D1344" s="119">
        <v>0</v>
      </c>
      <c r="E1344" s="119">
        <v>0</v>
      </c>
      <c r="F1344" s="119">
        <v>0</v>
      </c>
      <c r="G1344" s="119">
        <v>0</v>
      </c>
      <c r="H1344" s="119">
        <v>0</v>
      </c>
      <c r="I1344" s="119">
        <v>0</v>
      </c>
      <c r="J1344" s="119">
        <v>0</v>
      </c>
      <c r="K1344" s="119">
        <v>0</v>
      </c>
      <c r="L1344" s="119">
        <v>0</v>
      </c>
      <c r="M1344" s="119">
        <v>0</v>
      </c>
      <c r="N1344" s="119">
        <v>0</v>
      </c>
      <c r="O1344" s="119" t="s">
        <v>55</v>
      </c>
      <c r="P1344" s="119" t="s">
        <v>55</v>
      </c>
      <c r="Q1344" s="119" t="s">
        <v>55</v>
      </c>
      <c r="R1344" s="119" t="s">
        <v>55</v>
      </c>
      <c r="S1344" s="119" t="s">
        <v>55</v>
      </c>
      <c r="T1344" s="119" t="s">
        <v>55</v>
      </c>
      <c r="U1344" s="119" t="s">
        <v>55</v>
      </c>
      <c r="V1344" s="119" t="s">
        <v>55</v>
      </c>
      <c r="W1344" s="119" t="s">
        <v>55</v>
      </c>
      <c r="X1344" s="119" t="s">
        <v>55</v>
      </c>
      <c r="Y1344" s="119" t="s">
        <v>55</v>
      </c>
      <c r="Z1344" s="119" t="s">
        <v>55</v>
      </c>
      <c r="AA1344" s="119" t="s">
        <v>56</v>
      </c>
      <c r="AB1344" s="119" t="s">
        <v>56</v>
      </c>
      <c r="AC1344" s="119" t="s">
        <v>56</v>
      </c>
      <c r="AD1344" s="119" t="s">
        <v>56</v>
      </c>
      <c r="AE1344" s="119" t="s">
        <v>56</v>
      </c>
      <c r="AF1344" s="119" t="s">
        <v>56</v>
      </c>
      <c r="AG1344" s="119" t="s">
        <v>56</v>
      </c>
      <c r="AH1344" s="119" t="s">
        <v>56</v>
      </c>
      <c r="AI1344" s="119" t="s">
        <v>56</v>
      </c>
      <c r="AJ1344" s="119" t="s">
        <v>56</v>
      </c>
      <c r="AK1344" s="119" t="s">
        <v>56</v>
      </c>
      <c r="AL1344" s="119" t="s">
        <v>56</v>
      </c>
      <c r="AM1344" s="119">
        <v>0</v>
      </c>
      <c r="AN1344" s="119">
        <v>0</v>
      </c>
      <c r="AO1344" s="119">
        <v>0</v>
      </c>
      <c r="AP1344" s="119">
        <v>0</v>
      </c>
      <c r="AQ1344" s="119">
        <v>0</v>
      </c>
      <c r="AR1344" s="119">
        <v>0</v>
      </c>
      <c r="AS1344" s="119">
        <v>0</v>
      </c>
      <c r="AT1344" s="119">
        <v>0</v>
      </c>
      <c r="AU1344" s="119">
        <v>0</v>
      </c>
      <c r="AV1344" s="119">
        <v>0</v>
      </c>
      <c r="AW1344" s="119">
        <v>0</v>
      </c>
      <c r="AX1344" s="119">
        <v>0</v>
      </c>
      <c r="AY1344" s="119">
        <v>0</v>
      </c>
      <c r="AZ1344" s="119">
        <v>0</v>
      </c>
      <c r="BA1344" s="119">
        <v>0</v>
      </c>
      <c r="BB1344" s="119">
        <v>0</v>
      </c>
      <c r="BC1344" s="119">
        <v>0</v>
      </c>
      <c r="BD1344" s="119">
        <v>0</v>
      </c>
      <c r="BE1344" s="119">
        <v>0</v>
      </c>
      <c r="BF1344" s="119">
        <v>0</v>
      </c>
      <c r="BG1344" s="119">
        <v>0</v>
      </c>
      <c r="BH1344" s="119" t="s">
        <v>55</v>
      </c>
      <c r="BI1344" s="119" t="s">
        <v>55</v>
      </c>
      <c r="BJ1344" s="119" t="s">
        <v>55</v>
      </c>
      <c r="BK1344" s="119" t="s">
        <v>55</v>
      </c>
      <c r="BL1344" s="119">
        <v>0</v>
      </c>
      <c r="BM1344" s="119" t="s">
        <v>544</v>
      </c>
    </row>
    <row r="1345" spans="1:65" s="119" customFormat="1" ht="11.4" x14ac:dyDescent="0.2">
      <c r="A1345" s="119" t="s">
        <v>160</v>
      </c>
      <c r="B1345" s="119">
        <v>2</v>
      </c>
      <c r="C1345" s="119">
        <v>1</v>
      </c>
      <c r="D1345" s="119">
        <v>1</v>
      </c>
      <c r="E1345" s="119">
        <v>0</v>
      </c>
      <c r="F1345" s="119">
        <v>0</v>
      </c>
      <c r="G1345" s="119">
        <v>0</v>
      </c>
      <c r="H1345" s="119">
        <v>0</v>
      </c>
      <c r="I1345" s="119">
        <v>0</v>
      </c>
      <c r="J1345" s="119">
        <v>0</v>
      </c>
      <c r="K1345" s="119">
        <v>0</v>
      </c>
      <c r="L1345" s="119">
        <v>0</v>
      </c>
      <c r="M1345" s="119">
        <v>0</v>
      </c>
      <c r="N1345" s="119">
        <v>0</v>
      </c>
      <c r="O1345" s="119">
        <v>50</v>
      </c>
      <c r="P1345" s="119">
        <v>50</v>
      </c>
      <c r="Q1345" s="119">
        <v>0</v>
      </c>
      <c r="R1345" s="119">
        <v>0</v>
      </c>
      <c r="S1345" s="119">
        <v>0</v>
      </c>
      <c r="T1345" s="119">
        <v>0</v>
      </c>
      <c r="U1345" s="119">
        <v>0</v>
      </c>
      <c r="V1345" s="119">
        <v>0</v>
      </c>
      <c r="W1345" s="119">
        <v>0</v>
      </c>
      <c r="X1345" s="119">
        <v>0</v>
      </c>
      <c r="Y1345" s="119">
        <v>0</v>
      </c>
      <c r="Z1345" s="119">
        <v>0</v>
      </c>
      <c r="AA1345" s="119" t="s">
        <v>587</v>
      </c>
      <c r="AB1345" s="119" t="s">
        <v>509</v>
      </c>
      <c r="AC1345" s="119" t="s">
        <v>56</v>
      </c>
      <c r="AD1345" s="119" t="s">
        <v>56</v>
      </c>
      <c r="AE1345" s="119" t="s">
        <v>56</v>
      </c>
      <c r="AF1345" s="119" t="s">
        <v>56</v>
      </c>
      <c r="AG1345" s="119" t="s">
        <v>56</v>
      </c>
      <c r="AH1345" s="119" t="s">
        <v>56</v>
      </c>
      <c r="AI1345" s="119" t="s">
        <v>56</v>
      </c>
      <c r="AJ1345" s="119" t="s">
        <v>56</v>
      </c>
      <c r="AK1345" s="119" t="s">
        <v>56</v>
      </c>
      <c r="AL1345" s="119" t="s">
        <v>56</v>
      </c>
      <c r="AM1345" s="119">
        <v>0</v>
      </c>
      <c r="AN1345" s="119">
        <v>0</v>
      </c>
      <c r="AO1345" s="119">
        <v>1</v>
      </c>
      <c r="AP1345" s="119">
        <v>1</v>
      </c>
      <c r="AQ1345" s="119">
        <v>0</v>
      </c>
      <c r="AR1345" s="119">
        <v>0</v>
      </c>
      <c r="AS1345" s="119">
        <v>0</v>
      </c>
      <c r="AT1345" s="119">
        <v>0</v>
      </c>
      <c r="AU1345" s="119">
        <v>0</v>
      </c>
      <c r="AV1345" s="119">
        <v>0</v>
      </c>
      <c r="AW1345" s="119">
        <v>0</v>
      </c>
      <c r="AX1345" s="119">
        <v>0</v>
      </c>
      <c r="AY1345" s="119">
        <v>0</v>
      </c>
      <c r="AZ1345" s="119">
        <v>0</v>
      </c>
      <c r="BA1345" s="119">
        <v>0</v>
      </c>
      <c r="BB1345" s="119">
        <v>0</v>
      </c>
      <c r="BC1345" s="119">
        <v>0</v>
      </c>
      <c r="BD1345" s="119">
        <v>0</v>
      </c>
      <c r="BE1345" s="119">
        <v>0</v>
      </c>
      <c r="BF1345" s="119">
        <v>0</v>
      </c>
      <c r="BG1345" s="119">
        <v>0</v>
      </c>
      <c r="BH1345" s="119">
        <v>15.8</v>
      </c>
      <c r="BI1345" s="119" t="s">
        <v>55</v>
      </c>
      <c r="BJ1345" s="119" t="s">
        <v>55</v>
      </c>
      <c r="BK1345" s="119" t="s">
        <v>55</v>
      </c>
      <c r="BL1345" s="119">
        <v>0</v>
      </c>
      <c r="BM1345" s="119" t="s">
        <v>545</v>
      </c>
    </row>
    <row r="1346" spans="1:65" s="119" customFormat="1" ht="11.4" x14ac:dyDescent="0.2">
      <c r="A1346" s="119" t="s">
        <v>161</v>
      </c>
      <c r="B1346" s="119">
        <v>1</v>
      </c>
      <c r="C1346" s="119">
        <v>0</v>
      </c>
      <c r="D1346" s="119">
        <v>1</v>
      </c>
      <c r="E1346" s="119">
        <v>0</v>
      </c>
      <c r="F1346" s="119">
        <v>0</v>
      </c>
      <c r="G1346" s="119">
        <v>0</v>
      </c>
      <c r="H1346" s="119">
        <v>0</v>
      </c>
      <c r="I1346" s="119">
        <v>0</v>
      </c>
      <c r="J1346" s="119">
        <v>0</v>
      </c>
      <c r="K1346" s="119">
        <v>0</v>
      </c>
      <c r="L1346" s="119">
        <v>0</v>
      </c>
      <c r="M1346" s="119">
        <v>0</v>
      </c>
      <c r="N1346" s="119">
        <v>0</v>
      </c>
      <c r="O1346" s="119">
        <v>0</v>
      </c>
      <c r="P1346" s="119">
        <v>100</v>
      </c>
      <c r="Q1346" s="119">
        <v>0</v>
      </c>
      <c r="R1346" s="119">
        <v>0</v>
      </c>
      <c r="S1346" s="119">
        <v>0</v>
      </c>
      <c r="T1346" s="119">
        <v>0</v>
      </c>
      <c r="U1346" s="119">
        <v>0</v>
      </c>
      <c r="V1346" s="119">
        <v>0</v>
      </c>
      <c r="W1346" s="119">
        <v>0</v>
      </c>
      <c r="X1346" s="119">
        <v>0</v>
      </c>
      <c r="Y1346" s="119">
        <v>0</v>
      </c>
      <c r="Z1346" s="119">
        <v>0</v>
      </c>
      <c r="AA1346" s="119" t="s">
        <v>56</v>
      </c>
      <c r="AB1346" s="119" t="s">
        <v>534</v>
      </c>
      <c r="AC1346" s="119" t="s">
        <v>56</v>
      </c>
      <c r="AD1346" s="119" t="s">
        <v>56</v>
      </c>
      <c r="AE1346" s="119" t="s">
        <v>56</v>
      </c>
      <c r="AF1346" s="119" t="s">
        <v>56</v>
      </c>
      <c r="AG1346" s="119" t="s">
        <v>56</v>
      </c>
      <c r="AH1346" s="119" t="s">
        <v>56</v>
      </c>
      <c r="AI1346" s="119" t="s">
        <v>56</v>
      </c>
      <c r="AJ1346" s="119" t="s">
        <v>56</v>
      </c>
      <c r="AK1346" s="119" t="s">
        <v>56</v>
      </c>
      <c r="AL1346" s="119" t="s">
        <v>56</v>
      </c>
      <c r="AM1346" s="119">
        <v>0</v>
      </c>
      <c r="AN1346" s="119">
        <v>0</v>
      </c>
      <c r="AO1346" s="119">
        <v>0</v>
      </c>
      <c r="AP1346" s="119">
        <v>1</v>
      </c>
      <c r="AQ1346" s="119">
        <v>0</v>
      </c>
      <c r="AR1346" s="119">
        <v>0</v>
      </c>
      <c r="AS1346" s="119">
        <v>0</v>
      </c>
      <c r="AT1346" s="119">
        <v>0</v>
      </c>
      <c r="AU1346" s="119">
        <v>0</v>
      </c>
      <c r="AV1346" s="119">
        <v>0</v>
      </c>
      <c r="AW1346" s="119">
        <v>0</v>
      </c>
      <c r="AX1346" s="119">
        <v>0</v>
      </c>
      <c r="AY1346" s="119">
        <v>0</v>
      </c>
      <c r="AZ1346" s="119">
        <v>0</v>
      </c>
      <c r="BA1346" s="119">
        <v>0</v>
      </c>
      <c r="BB1346" s="119">
        <v>0</v>
      </c>
      <c r="BC1346" s="119">
        <v>0</v>
      </c>
      <c r="BD1346" s="119">
        <v>0</v>
      </c>
      <c r="BE1346" s="119">
        <v>0</v>
      </c>
      <c r="BF1346" s="119">
        <v>0</v>
      </c>
      <c r="BG1346" s="119">
        <v>0</v>
      </c>
      <c r="BH1346" s="119">
        <v>16.2</v>
      </c>
      <c r="BI1346" s="119" t="s">
        <v>55</v>
      </c>
      <c r="BJ1346" s="119" t="s">
        <v>55</v>
      </c>
      <c r="BK1346" s="119" t="s">
        <v>55</v>
      </c>
      <c r="BL1346" s="119">
        <v>0</v>
      </c>
      <c r="BM1346" s="119" t="s">
        <v>544</v>
      </c>
    </row>
    <row r="1347" spans="1:65" s="119" customFormat="1" ht="11.4" x14ac:dyDescent="0.2">
      <c r="A1347" s="119" t="s">
        <v>161</v>
      </c>
      <c r="B1347" s="119">
        <v>2</v>
      </c>
      <c r="C1347" s="119">
        <v>0</v>
      </c>
      <c r="D1347" s="119">
        <v>2</v>
      </c>
      <c r="E1347" s="119">
        <v>0</v>
      </c>
      <c r="F1347" s="119">
        <v>0</v>
      </c>
      <c r="G1347" s="119">
        <v>0</v>
      </c>
      <c r="H1347" s="119">
        <v>0</v>
      </c>
      <c r="I1347" s="119">
        <v>0</v>
      </c>
      <c r="J1347" s="119">
        <v>0</v>
      </c>
      <c r="K1347" s="119">
        <v>0</v>
      </c>
      <c r="L1347" s="119">
        <v>0</v>
      </c>
      <c r="M1347" s="119">
        <v>0</v>
      </c>
      <c r="N1347" s="119">
        <v>0</v>
      </c>
      <c r="O1347" s="119">
        <v>0</v>
      </c>
      <c r="P1347" s="119">
        <v>100</v>
      </c>
      <c r="Q1347" s="119">
        <v>0</v>
      </c>
      <c r="R1347" s="119">
        <v>0</v>
      </c>
      <c r="S1347" s="119">
        <v>0</v>
      </c>
      <c r="T1347" s="119">
        <v>0</v>
      </c>
      <c r="U1347" s="119">
        <v>0</v>
      </c>
      <c r="V1347" s="119">
        <v>0</v>
      </c>
      <c r="W1347" s="119">
        <v>0</v>
      </c>
      <c r="X1347" s="119">
        <v>0</v>
      </c>
      <c r="Y1347" s="119">
        <v>0</v>
      </c>
      <c r="Z1347" s="119">
        <v>0</v>
      </c>
      <c r="AA1347" s="119" t="s">
        <v>56</v>
      </c>
      <c r="AB1347" s="119" t="s">
        <v>496</v>
      </c>
      <c r="AC1347" s="119" t="s">
        <v>56</v>
      </c>
      <c r="AD1347" s="119" t="s">
        <v>56</v>
      </c>
      <c r="AE1347" s="119" t="s">
        <v>56</v>
      </c>
      <c r="AF1347" s="119" t="s">
        <v>56</v>
      </c>
      <c r="AG1347" s="119" t="s">
        <v>56</v>
      </c>
      <c r="AH1347" s="119" t="s">
        <v>56</v>
      </c>
      <c r="AI1347" s="119" t="s">
        <v>56</v>
      </c>
      <c r="AJ1347" s="119" t="s">
        <v>56</v>
      </c>
      <c r="AK1347" s="119" t="s">
        <v>56</v>
      </c>
      <c r="AL1347" s="119" t="s">
        <v>56</v>
      </c>
      <c r="AM1347" s="119">
        <v>0</v>
      </c>
      <c r="AN1347" s="119">
        <v>0</v>
      </c>
      <c r="AO1347" s="119">
        <v>1</v>
      </c>
      <c r="AP1347" s="119">
        <v>1</v>
      </c>
      <c r="AQ1347" s="119">
        <v>0</v>
      </c>
      <c r="AR1347" s="119">
        <v>0</v>
      </c>
      <c r="AS1347" s="119">
        <v>0</v>
      </c>
      <c r="AT1347" s="119">
        <v>0</v>
      </c>
      <c r="AU1347" s="119">
        <v>0</v>
      </c>
      <c r="AV1347" s="119">
        <v>0</v>
      </c>
      <c r="AW1347" s="119">
        <v>0</v>
      </c>
      <c r="AX1347" s="119">
        <v>0</v>
      </c>
      <c r="AY1347" s="119">
        <v>0</v>
      </c>
      <c r="AZ1347" s="119">
        <v>0</v>
      </c>
      <c r="BA1347" s="119">
        <v>0</v>
      </c>
      <c r="BB1347" s="119">
        <v>0</v>
      </c>
      <c r="BC1347" s="119">
        <v>0</v>
      </c>
      <c r="BD1347" s="119">
        <v>0</v>
      </c>
      <c r="BE1347" s="119">
        <v>0</v>
      </c>
      <c r="BF1347" s="119">
        <v>0</v>
      </c>
      <c r="BG1347" s="119">
        <v>0</v>
      </c>
      <c r="BH1347" s="119">
        <v>14.1</v>
      </c>
      <c r="BI1347" s="119" t="s">
        <v>55</v>
      </c>
      <c r="BJ1347" s="119" t="s">
        <v>55</v>
      </c>
      <c r="BK1347" s="119" t="s">
        <v>55</v>
      </c>
      <c r="BL1347" s="119">
        <v>0</v>
      </c>
      <c r="BM1347" s="119" t="s">
        <v>545</v>
      </c>
    </row>
    <row r="1348" spans="1:65" s="119" customFormat="1" ht="11.4" x14ac:dyDescent="0.2">
      <c r="A1348" s="119" t="s">
        <v>162</v>
      </c>
      <c r="B1348" s="119">
        <v>1</v>
      </c>
      <c r="C1348" s="119">
        <v>0</v>
      </c>
      <c r="D1348" s="119">
        <v>1</v>
      </c>
      <c r="E1348" s="119">
        <v>0</v>
      </c>
      <c r="F1348" s="119">
        <v>0</v>
      </c>
      <c r="G1348" s="119">
        <v>0</v>
      </c>
      <c r="H1348" s="119">
        <v>0</v>
      </c>
      <c r="I1348" s="119">
        <v>0</v>
      </c>
      <c r="J1348" s="119">
        <v>0</v>
      </c>
      <c r="K1348" s="119">
        <v>0</v>
      </c>
      <c r="L1348" s="119">
        <v>0</v>
      </c>
      <c r="M1348" s="119">
        <v>0</v>
      </c>
      <c r="N1348" s="119">
        <v>0</v>
      </c>
      <c r="O1348" s="119">
        <v>0</v>
      </c>
      <c r="P1348" s="119">
        <v>100</v>
      </c>
      <c r="Q1348" s="119">
        <v>0</v>
      </c>
      <c r="R1348" s="119">
        <v>0</v>
      </c>
      <c r="S1348" s="119">
        <v>0</v>
      </c>
      <c r="T1348" s="119">
        <v>0</v>
      </c>
      <c r="U1348" s="119">
        <v>0</v>
      </c>
      <c r="V1348" s="119">
        <v>0</v>
      </c>
      <c r="W1348" s="119">
        <v>0</v>
      </c>
      <c r="X1348" s="119">
        <v>0</v>
      </c>
      <c r="Y1348" s="119">
        <v>0</v>
      </c>
      <c r="Z1348" s="119">
        <v>0</v>
      </c>
      <c r="AA1348" s="119" t="s">
        <v>56</v>
      </c>
      <c r="AB1348" s="119" t="s">
        <v>449</v>
      </c>
      <c r="AC1348" s="119" t="s">
        <v>56</v>
      </c>
      <c r="AD1348" s="119" t="s">
        <v>56</v>
      </c>
      <c r="AE1348" s="119" t="s">
        <v>56</v>
      </c>
      <c r="AF1348" s="119" t="s">
        <v>56</v>
      </c>
      <c r="AG1348" s="119" t="s">
        <v>56</v>
      </c>
      <c r="AH1348" s="119" t="s">
        <v>56</v>
      </c>
      <c r="AI1348" s="119" t="s">
        <v>56</v>
      </c>
      <c r="AJ1348" s="119" t="s">
        <v>56</v>
      </c>
      <c r="AK1348" s="119" t="s">
        <v>56</v>
      </c>
      <c r="AL1348" s="119" t="s">
        <v>56</v>
      </c>
      <c r="AM1348" s="119">
        <v>0</v>
      </c>
      <c r="AN1348" s="119">
        <v>0</v>
      </c>
      <c r="AO1348" s="119">
        <v>0</v>
      </c>
      <c r="AP1348" s="119">
        <v>0</v>
      </c>
      <c r="AQ1348" s="119">
        <v>1</v>
      </c>
      <c r="AR1348" s="119">
        <v>0</v>
      </c>
      <c r="AS1348" s="119">
        <v>0</v>
      </c>
      <c r="AT1348" s="119">
        <v>0</v>
      </c>
      <c r="AU1348" s="119">
        <v>0</v>
      </c>
      <c r="AV1348" s="119">
        <v>0</v>
      </c>
      <c r="AW1348" s="119">
        <v>0</v>
      </c>
      <c r="AX1348" s="119">
        <v>0</v>
      </c>
      <c r="AY1348" s="119">
        <v>0</v>
      </c>
      <c r="AZ1348" s="119">
        <v>0</v>
      </c>
      <c r="BA1348" s="119">
        <v>0</v>
      </c>
      <c r="BB1348" s="119">
        <v>0</v>
      </c>
      <c r="BC1348" s="119">
        <v>0</v>
      </c>
      <c r="BD1348" s="119">
        <v>0</v>
      </c>
      <c r="BE1348" s="119">
        <v>0</v>
      </c>
      <c r="BF1348" s="119">
        <v>0</v>
      </c>
      <c r="BG1348" s="119">
        <v>0</v>
      </c>
      <c r="BH1348" s="119">
        <v>22.6</v>
      </c>
      <c r="BI1348" s="119" t="s">
        <v>55</v>
      </c>
      <c r="BJ1348" s="119" t="s">
        <v>55</v>
      </c>
      <c r="BK1348" s="119" t="s">
        <v>55</v>
      </c>
      <c r="BL1348" s="119">
        <v>0</v>
      </c>
      <c r="BM1348" s="119" t="s">
        <v>544</v>
      </c>
    </row>
    <row r="1349" spans="1:65" s="119" customFormat="1" ht="11.4" x14ac:dyDescent="0.2">
      <c r="A1349" s="119" t="s">
        <v>162</v>
      </c>
      <c r="B1349" s="119">
        <v>0</v>
      </c>
      <c r="C1349" s="119">
        <v>0</v>
      </c>
      <c r="D1349" s="119">
        <v>0</v>
      </c>
      <c r="E1349" s="119">
        <v>0</v>
      </c>
      <c r="F1349" s="119">
        <v>0</v>
      </c>
      <c r="G1349" s="119">
        <v>0</v>
      </c>
      <c r="H1349" s="119">
        <v>0</v>
      </c>
      <c r="I1349" s="119">
        <v>0</v>
      </c>
      <c r="J1349" s="119">
        <v>0</v>
      </c>
      <c r="K1349" s="119">
        <v>0</v>
      </c>
      <c r="L1349" s="119">
        <v>0</v>
      </c>
      <c r="M1349" s="119">
        <v>0</v>
      </c>
      <c r="N1349" s="119">
        <v>0</v>
      </c>
      <c r="O1349" s="119" t="s">
        <v>55</v>
      </c>
      <c r="P1349" s="119" t="s">
        <v>55</v>
      </c>
      <c r="Q1349" s="119" t="s">
        <v>55</v>
      </c>
      <c r="R1349" s="119" t="s">
        <v>55</v>
      </c>
      <c r="S1349" s="119" t="s">
        <v>55</v>
      </c>
      <c r="T1349" s="119" t="s">
        <v>55</v>
      </c>
      <c r="U1349" s="119" t="s">
        <v>55</v>
      </c>
      <c r="V1349" s="119" t="s">
        <v>55</v>
      </c>
      <c r="W1349" s="119" t="s">
        <v>55</v>
      </c>
      <c r="X1349" s="119" t="s">
        <v>55</v>
      </c>
      <c r="Y1349" s="119" t="s">
        <v>55</v>
      </c>
      <c r="Z1349" s="119" t="s">
        <v>55</v>
      </c>
      <c r="AA1349" s="119" t="s">
        <v>56</v>
      </c>
      <c r="AB1349" s="119" t="s">
        <v>56</v>
      </c>
      <c r="AC1349" s="119" t="s">
        <v>56</v>
      </c>
      <c r="AD1349" s="119" t="s">
        <v>56</v>
      </c>
      <c r="AE1349" s="119" t="s">
        <v>56</v>
      </c>
      <c r="AF1349" s="119" t="s">
        <v>56</v>
      </c>
      <c r="AG1349" s="119" t="s">
        <v>56</v>
      </c>
      <c r="AH1349" s="119" t="s">
        <v>56</v>
      </c>
      <c r="AI1349" s="119" t="s">
        <v>56</v>
      </c>
      <c r="AJ1349" s="119" t="s">
        <v>56</v>
      </c>
      <c r="AK1349" s="119" t="s">
        <v>56</v>
      </c>
      <c r="AL1349" s="119" t="s">
        <v>56</v>
      </c>
      <c r="AM1349" s="119">
        <v>0</v>
      </c>
      <c r="AN1349" s="119">
        <v>0</v>
      </c>
      <c r="AO1349" s="119">
        <v>0</v>
      </c>
      <c r="AP1349" s="119">
        <v>0</v>
      </c>
      <c r="AQ1349" s="119">
        <v>0</v>
      </c>
      <c r="AR1349" s="119">
        <v>0</v>
      </c>
      <c r="AS1349" s="119">
        <v>0</v>
      </c>
      <c r="AT1349" s="119">
        <v>0</v>
      </c>
      <c r="AU1349" s="119">
        <v>0</v>
      </c>
      <c r="AV1349" s="119">
        <v>0</v>
      </c>
      <c r="AW1349" s="119">
        <v>0</v>
      </c>
      <c r="AX1349" s="119">
        <v>0</v>
      </c>
      <c r="AY1349" s="119">
        <v>0</v>
      </c>
      <c r="AZ1349" s="119">
        <v>0</v>
      </c>
      <c r="BA1349" s="119">
        <v>0</v>
      </c>
      <c r="BB1349" s="119">
        <v>0</v>
      </c>
      <c r="BC1349" s="119">
        <v>0</v>
      </c>
      <c r="BD1349" s="119">
        <v>0</v>
      </c>
      <c r="BE1349" s="119">
        <v>0</v>
      </c>
      <c r="BF1349" s="119">
        <v>0</v>
      </c>
      <c r="BG1349" s="119">
        <v>0</v>
      </c>
      <c r="BH1349" s="119" t="s">
        <v>55</v>
      </c>
      <c r="BI1349" s="119" t="s">
        <v>55</v>
      </c>
      <c r="BJ1349" s="119" t="s">
        <v>55</v>
      </c>
      <c r="BK1349" s="119" t="s">
        <v>55</v>
      </c>
      <c r="BL1349" s="119">
        <v>0</v>
      </c>
      <c r="BM1349" s="119" t="s">
        <v>545</v>
      </c>
    </row>
    <row r="1350" spans="1:65" s="120" customFormat="1" ht="12" x14ac:dyDescent="0.25">
      <c r="A1350" s="120" t="s">
        <v>163</v>
      </c>
      <c r="B1350" s="120">
        <v>405</v>
      </c>
      <c r="C1350" s="120">
        <v>79</v>
      </c>
      <c r="D1350" s="120">
        <v>309</v>
      </c>
      <c r="E1350" s="120">
        <v>1</v>
      </c>
      <c r="F1350" s="120">
        <v>13</v>
      </c>
      <c r="G1350" s="120">
        <v>0</v>
      </c>
      <c r="H1350" s="120">
        <v>2</v>
      </c>
      <c r="I1350" s="120">
        <v>0</v>
      </c>
      <c r="J1350" s="120">
        <v>0</v>
      </c>
      <c r="K1350" s="120">
        <v>0</v>
      </c>
      <c r="L1350" s="120">
        <v>1</v>
      </c>
      <c r="M1350" s="120">
        <v>0</v>
      </c>
      <c r="N1350" s="120">
        <v>0</v>
      </c>
      <c r="O1350" s="120">
        <v>19.510000000000002</v>
      </c>
      <c r="P1350" s="120">
        <v>76.3</v>
      </c>
      <c r="Q1350" s="120">
        <v>0.247</v>
      </c>
      <c r="R1350" s="120">
        <v>3.21</v>
      </c>
      <c r="S1350" s="120">
        <v>0</v>
      </c>
      <c r="T1350" s="120">
        <v>0.49399999999999999</v>
      </c>
      <c r="U1350" s="120">
        <v>0</v>
      </c>
      <c r="V1350" s="120">
        <v>0</v>
      </c>
      <c r="W1350" s="120">
        <v>0</v>
      </c>
      <c r="X1350" s="120">
        <v>0.247</v>
      </c>
      <c r="Y1350" s="120">
        <v>0</v>
      </c>
      <c r="Z1350" s="120">
        <v>0</v>
      </c>
      <c r="AA1350" s="120" t="s">
        <v>185</v>
      </c>
      <c r="AB1350" s="120" t="s">
        <v>172</v>
      </c>
      <c r="AC1350" s="120" t="s">
        <v>192</v>
      </c>
      <c r="AD1350" s="120" t="s">
        <v>495</v>
      </c>
      <c r="AE1350" s="120" t="s">
        <v>56</v>
      </c>
      <c r="AF1350" s="120" t="s">
        <v>434</v>
      </c>
      <c r="AG1350" s="120" t="s">
        <v>56</v>
      </c>
      <c r="AH1350" s="120" t="s">
        <v>56</v>
      </c>
      <c r="AI1350" s="120" t="s">
        <v>56</v>
      </c>
      <c r="AJ1350" s="120" t="s">
        <v>570</v>
      </c>
      <c r="AK1350" s="120" t="s">
        <v>56</v>
      </c>
      <c r="AL1350" s="120" t="s">
        <v>56</v>
      </c>
      <c r="AM1350" s="120">
        <v>1</v>
      </c>
      <c r="AN1350" s="120">
        <v>28</v>
      </c>
      <c r="AO1350" s="120">
        <v>145</v>
      </c>
      <c r="AP1350" s="120">
        <v>144</v>
      </c>
      <c r="AQ1350" s="120">
        <v>75</v>
      </c>
      <c r="AR1350" s="120">
        <v>11</v>
      </c>
      <c r="AS1350" s="120">
        <v>1</v>
      </c>
      <c r="AT1350" s="120">
        <v>0</v>
      </c>
      <c r="AU1350" s="120">
        <v>0</v>
      </c>
      <c r="AV1350" s="120">
        <v>0</v>
      </c>
      <c r="AW1350" s="120">
        <v>0</v>
      </c>
      <c r="AX1350" s="120">
        <v>0</v>
      </c>
      <c r="AY1350" s="120">
        <v>0</v>
      </c>
      <c r="AZ1350" s="120">
        <v>0</v>
      </c>
      <c r="BA1350" s="120">
        <v>0</v>
      </c>
      <c r="BB1350" s="120">
        <v>0</v>
      </c>
      <c r="BC1350" s="120">
        <v>0</v>
      </c>
      <c r="BD1350" s="120">
        <v>0</v>
      </c>
      <c r="BE1350" s="120">
        <v>0</v>
      </c>
      <c r="BF1350" s="120">
        <v>0</v>
      </c>
      <c r="BG1350" s="120">
        <v>0</v>
      </c>
      <c r="BH1350" s="120">
        <v>16.2</v>
      </c>
      <c r="BI1350" s="120">
        <v>16.399999999999999</v>
      </c>
      <c r="BJ1350" s="120">
        <v>21.1</v>
      </c>
      <c r="BK1350" s="120">
        <v>24</v>
      </c>
      <c r="BL1350" s="120">
        <v>0</v>
      </c>
      <c r="BM1350" s="120" t="s">
        <v>544</v>
      </c>
    </row>
    <row r="1351" spans="1:65" s="120" customFormat="1" ht="12" x14ac:dyDescent="0.25">
      <c r="A1351" s="120" t="s">
        <v>163</v>
      </c>
      <c r="B1351" s="120">
        <v>381</v>
      </c>
      <c r="C1351" s="120">
        <v>42</v>
      </c>
      <c r="D1351" s="120">
        <v>325</v>
      </c>
      <c r="E1351" s="120">
        <v>0</v>
      </c>
      <c r="F1351" s="120">
        <v>13</v>
      </c>
      <c r="G1351" s="120">
        <v>0</v>
      </c>
      <c r="H1351" s="120">
        <v>1</v>
      </c>
      <c r="I1351" s="120">
        <v>0</v>
      </c>
      <c r="J1351" s="120">
        <v>0</v>
      </c>
      <c r="K1351" s="120">
        <v>0</v>
      </c>
      <c r="L1351" s="120">
        <v>0</v>
      </c>
      <c r="M1351" s="120">
        <v>0</v>
      </c>
      <c r="N1351" s="120">
        <v>0</v>
      </c>
      <c r="O1351" s="120">
        <v>11.02</v>
      </c>
      <c r="P1351" s="120">
        <v>85.3</v>
      </c>
      <c r="Q1351" s="120">
        <v>0</v>
      </c>
      <c r="R1351" s="120">
        <v>3.4119999999999999</v>
      </c>
      <c r="S1351" s="120">
        <v>0</v>
      </c>
      <c r="T1351" s="120">
        <v>0.26200000000000001</v>
      </c>
      <c r="U1351" s="120">
        <v>0</v>
      </c>
      <c r="V1351" s="120">
        <v>0</v>
      </c>
      <c r="W1351" s="120">
        <v>0</v>
      </c>
      <c r="X1351" s="120">
        <v>0</v>
      </c>
      <c r="Y1351" s="120">
        <v>0</v>
      </c>
      <c r="Z1351" s="120">
        <v>0</v>
      </c>
      <c r="AA1351" s="120" t="s">
        <v>567</v>
      </c>
      <c r="AB1351" s="120" t="s">
        <v>516</v>
      </c>
      <c r="AC1351" s="120" t="s">
        <v>56</v>
      </c>
      <c r="AD1351" s="120" t="s">
        <v>184</v>
      </c>
      <c r="AE1351" s="120" t="s">
        <v>56</v>
      </c>
      <c r="AF1351" s="120" t="s">
        <v>621</v>
      </c>
      <c r="AG1351" s="120" t="s">
        <v>56</v>
      </c>
      <c r="AH1351" s="120" t="s">
        <v>56</v>
      </c>
      <c r="AI1351" s="120" t="s">
        <v>56</v>
      </c>
      <c r="AJ1351" s="120" t="s">
        <v>56</v>
      </c>
      <c r="AK1351" s="120" t="s">
        <v>56</v>
      </c>
      <c r="AL1351" s="120" t="s">
        <v>56</v>
      </c>
      <c r="AM1351" s="120">
        <v>0</v>
      </c>
      <c r="AN1351" s="120">
        <v>62</v>
      </c>
      <c r="AO1351" s="120">
        <v>127</v>
      </c>
      <c r="AP1351" s="120">
        <v>111</v>
      </c>
      <c r="AQ1351" s="120">
        <v>61</v>
      </c>
      <c r="AR1351" s="120">
        <v>18</v>
      </c>
      <c r="AS1351" s="120">
        <v>2</v>
      </c>
      <c r="AT1351" s="120">
        <v>0</v>
      </c>
      <c r="AU1351" s="120">
        <v>0</v>
      </c>
      <c r="AV1351" s="120">
        <v>0</v>
      </c>
      <c r="AW1351" s="120">
        <v>0</v>
      </c>
      <c r="AX1351" s="120">
        <v>0</v>
      </c>
      <c r="AY1351" s="120">
        <v>0</v>
      </c>
      <c r="AZ1351" s="120">
        <v>0</v>
      </c>
      <c r="BA1351" s="120">
        <v>0</v>
      </c>
      <c r="BB1351" s="120">
        <v>0</v>
      </c>
      <c r="BC1351" s="120">
        <v>0</v>
      </c>
      <c r="BD1351" s="120">
        <v>0</v>
      </c>
      <c r="BE1351" s="120">
        <v>0</v>
      </c>
      <c r="BF1351" s="120">
        <v>0</v>
      </c>
      <c r="BG1351" s="120">
        <v>0</v>
      </c>
      <c r="BH1351" s="120">
        <v>15.5</v>
      </c>
      <c r="BI1351" s="120">
        <v>15.1</v>
      </c>
      <c r="BJ1351" s="120">
        <v>21.2</v>
      </c>
      <c r="BK1351" s="120">
        <v>25.1</v>
      </c>
      <c r="BL1351" s="120">
        <v>0</v>
      </c>
      <c r="BM1351" s="120" t="s">
        <v>545</v>
      </c>
    </row>
    <row r="1352" spans="1:65" s="120" customFormat="1" ht="12" x14ac:dyDescent="0.25">
      <c r="A1352" s="120" t="s">
        <v>164</v>
      </c>
      <c r="B1352" s="120">
        <v>459</v>
      </c>
      <c r="C1352" s="120">
        <v>81</v>
      </c>
      <c r="D1352" s="120">
        <v>358</v>
      </c>
      <c r="E1352" s="120">
        <v>1</v>
      </c>
      <c r="F1352" s="120">
        <v>16</v>
      </c>
      <c r="G1352" s="120">
        <v>0</v>
      </c>
      <c r="H1352" s="120">
        <v>2</v>
      </c>
      <c r="I1352" s="120">
        <v>0</v>
      </c>
      <c r="J1352" s="120">
        <v>0</v>
      </c>
      <c r="K1352" s="120">
        <v>0</v>
      </c>
      <c r="L1352" s="120">
        <v>1</v>
      </c>
      <c r="M1352" s="120">
        <v>0</v>
      </c>
      <c r="N1352" s="120">
        <v>0</v>
      </c>
      <c r="O1352" s="120">
        <v>17.649999999999999</v>
      </c>
      <c r="P1352" s="120">
        <v>78</v>
      </c>
      <c r="Q1352" s="120">
        <v>0.218</v>
      </c>
      <c r="R1352" s="120">
        <v>3.4860000000000002</v>
      </c>
      <c r="S1352" s="120">
        <v>0</v>
      </c>
      <c r="T1352" s="120">
        <v>0.436</v>
      </c>
      <c r="U1352" s="120">
        <v>0</v>
      </c>
      <c r="V1352" s="120">
        <v>0</v>
      </c>
      <c r="W1352" s="120">
        <v>0</v>
      </c>
      <c r="X1352" s="120">
        <v>0.218</v>
      </c>
      <c r="Y1352" s="120">
        <v>0</v>
      </c>
      <c r="Z1352" s="120">
        <v>0</v>
      </c>
      <c r="AA1352" s="120" t="s">
        <v>492</v>
      </c>
      <c r="AB1352" s="120" t="s">
        <v>510</v>
      </c>
      <c r="AC1352" s="120" t="s">
        <v>192</v>
      </c>
      <c r="AD1352" s="120" t="s">
        <v>516</v>
      </c>
      <c r="AE1352" s="120" t="s">
        <v>56</v>
      </c>
      <c r="AF1352" s="120" t="s">
        <v>434</v>
      </c>
      <c r="AG1352" s="120" t="s">
        <v>56</v>
      </c>
      <c r="AH1352" s="120" t="s">
        <v>56</v>
      </c>
      <c r="AI1352" s="120" t="s">
        <v>56</v>
      </c>
      <c r="AJ1352" s="120" t="s">
        <v>570</v>
      </c>
      <c r="AK1352" s="120" t="s">
        <v>56</v>
      </c>
      <c r="AL1352" s="120" t="s">
        <v>56</v>
      </c>
      <c r="AM1352" s="120">
        <v>1</v>
      </c>
      <c r="AN1352" s="120">
        <v>32</v>
      </c>
      <c r="AO1352" s="120">
        <v>163</v>
      </c>
      <c r="AP1352" s="120">
        <v>166</v>
      </c>
      <c r="AQ1352" s="120">
        <v>82</v>
      </c>
      <c r="AR1352" s="120">
        <v>13</v>
      </c>
      <c r="AS1352" s="120">
        <v>2</v>
      </c>
      <c r="AT1352" s="120">
        <v>0</v>
      </c>
      <c r="AU1352" s="120">
        <v>0</v>
      </c>
      <c r="AV1352" s="120">
        <v>0</v>
      </c>
      <c r="AW1352" s="120">
        <v>0</v>
      </c>
      <c r="AX1352" s="120">
        <v>0</v>
      </c>
      <c r="AY1352" s="120">
        <v>0</v>
      </c>
      <c r="AZ1352" s="120">
        <v>0</v>
      </c>
      <c r="BA1352" s="120">
        <v>0</v>
      </c>
      <c r="BB1352" s="120">
        <v>0</v>
      </c>
      <c r="BC1352" s="120">
        <v>0</v>
      </c>
      <c r="BD1352" s="120">
        <v>0</v>
      </c>
      <c r="BE1352" s="120">
        <v>0</v>
      </c>
      <c r="BF1352" s="120">
        <v>0</v>
      </c>
      <c r="BG1352" s="120">
        <v>0</v>
      </c>
      <c r="BH1352" s="120">
        <v>16.2</v>
      </c>
      <c r="BI1352" s="120">
        <v>16.3</v>
      </c>
      <c r="BJ1352" s="120">
        <v>21.2</v>
      </c>
      <c r="BK1352" s="120">
        <v>24</v>
      </c>
      <c r="BL1352" s="120">
        <v>0</v>
      </c>
      <c r="BM1352" s="120" t="s">
        <v>544</v>
      </c>
    </row>
    <row r="1353" spans="1:65" s="120" customFormat="1" ht="12" x14ac:dyDescent="0.25">
      <c r="A1353" s="120" t="s">
        <v>164</v>
      </c>
      <c r="B1353" s="120">
        <v>436</v>
      </c>
      <c r="C1353" s="120">
        <v>49</v>
      </c>
      <c r="D1353" s="120">
        <v>369</v>
      </c>
      <c r="E1353" s="120">
        <v>0</v>
      </c>
      <c r="F1353" s="120">
        <v>17</v>
      </c>
      <c r="G1353" s="120">
        <v>0</v>
      </c>
      <c r="H1353" s="120">
        <v>1</v>
      </c>
      <c r="I1353" s="120">
        <v>0</v>
      </c>
      <c r="J1353" s="120">
        <v>0</v>
      </c>
      <c r="K1353" s="120">
        <v>0</v>
      </c>
      <c r="L1353" s="120">
        <v>0</v>
      </c>
      <c r="M1353" s="120">
        <v>0</v>
      </c>
      <c r="N1353" s="120">
        <v>0</v>
      </c>
      <c r="O1353" s="120">
        <v>11.24</v>
      </c>
      <c r="P1353" s="120">
        <v>84.63</v>
      </c>
      <c r="Q1353" s="120">
        <v>0</v>
      </c>
      <c r="R1353" s="120">
        <v>3.899</v>
      </c>
      <c r="S1353" s="120">
        <v>0</v>
      </c>
      <c r="T1353" s="120">
        <v>0.22900000000000001</v>
      </c>
      <c r="U1353" s="120">
        <v>0</v>
      </c>
      <c r="V1353" s="120">
        <v>0</v>
      </c>
      <c r="W1353" s="120">
        <v>0</v>
      </c>
      <c r="X1353" s="120">
        <v>0</v>
      </c>
      <c r="Y1353" s="120">
        <v>0</v>
      </c>
      <c r="Z1353" s="120">
        <v>0</v>
      </c>
      <c r="AA1353" s="120" t="s">
        <v>564</v>
      </c>
      <c r="AB1353" s="120" t="s">
        <v>516</v>
      </c>
      <c r="AC1353" s="120" t="s">
        <v>56</v>
      </c>
      <c r="AD1353" s="120" t="s">
        <v>173</v>
      </c>
      <c r="AE1353" s="120" t="s">
        <v>56</v>
      </c>
      <c r="AF1353" s="120" t="s">
        <v>621</v>
      </c>
      <c r="AG1353" s="120" t="s">
        <v>56</v>
      </c>
      <c r="AH1353" s="120" t="s">
        <v>56</v>
      </c>
      <c r="AI1353" s="120" t="s">
        <v>56</v>
      </c>
      <c r="AJ1353" s="120" t="s">
        <v>56</v>
      </c>
      <c r="AK1353" s="120" t="s">
        <v>56</v>
      </c>
      <c r="AL1353" s="120" t="s">
        <v>56</v>
      </c>
      <c r="AM1353" s="120">
        <v>0</v>
      </c>
      <c r="AN1353" s="120">
        <v>77</v>
      </c>
      <c r="AO1353" s="120">
        <v>143</v>
      </c>
      <c r="AP1353" s="120">
        <v>120</v>
      </c>
      <c r="AQ1353" s="120">
        <v>70</v>
      </c>
      <c r="AR1353" s="120">
        <v>24</v>
      </c>
      <c r="AS1353" s="120">
        <v>2</v>
      </c>
      <c r="AT1353" s="120">
        <v>0</v>
      </c>
      <c r="AU1353" s="120">
        <v>0</v>
      </c>
      <c r="AV1353" s="120">
        <v>0</v>
      </c>
      <c r="AW1353" s="120">
        <v>0</v>
      </c>
      <c r="AX1353" s="120">
        <v>0</v>
      </c>
      <c r="AY1353" s="120">
        <v>0</v>
      </c>
      <c r="AZ1353" s="120">
        <v>0</v>
      </c>
      <c r="BA1353" s="120">
        <v>0</v>
      </c>
      <c r="BB1353" s="120">
        <v>0</v>
      </c>
      <c r="BC1353" s="120">
        <v>0</v>
      </c>
      <c r="BD1353" s="120">
        <v>0</v>
      </c>
      <c r="BE1353" s="120">
        <v>0</v>
      </c>
      <c r="BF1353" s="120">
        <v>0</v>
      </c>
      <c r="BG1353" s="120">
        <v>0</v>
      </c>
      <c r="BH1353" s="120">
        <v>15.4</v>
      </c>
      <c r="BI1353" s="120">
        <v>14.9</v>
      </c>
      <c r="BJ1353" s="120">
        <v>21.3</v>
      </c>
      <c r="BK1353" s="120">
        <v>25.2</v>
      </c>
      <c r="BL1353" s="120">
        <v>0</v>
      </c>
      <c r="BM1353" s="120" t="s">
        <v>545</v>
      </c>
    </row>
    <row r="1354" spans="1:65" s="120" customFormat="1" ht="12" x14ac:dyDescent="0.25">
      <c r="A1354" s="120" t="s">
        <v>165</v>
      </c>
      <c r="B1354" s="120">
        <v>473</v>
      </c>
      <c r="C1354" s="120">
        <v>81</v>
      </c>
      <c r="D1354" s="120">
        <v>371</v>
      </c>
      <c r="E1354" s="120">
        <v>1</v>
      </c>
      <c r="F1354" s="120">
        <v>17</v>
      </c>
      <c r="G1354" s="120">
        <v>0</v>
      </c>
      <c r="H1354" s="120">
        <v>2</v>
      </c>
      <c r="I1354" s="120">
        <v>0</v>
      </c>
      <c r="J1354" s="120">
        <v>0</v>
      </c>
      <c r="K1354" s="120">
        <v>0</v>
      </c>
      <c r="L1354" s="120">
        <v>1</v>
      </c>
      <c r="M1354" s="120">
        <v>0</v>
      </c>
      <c r="N1354" s="120">
        <v>0</v>
      </c>
      <c r="O1354" s="120">
        <v>17.12</v>
      </c>
      <c r="P1354" s="120">
        <v>78.44</v>
      </c>
      <c r="Q1354" s="120">
        <v>0.21099999999999999</v>
      </c>
      <c r="R1354" s="120">
        <v>3.5939999999999999</v>
      </c>
      <c r="S1354" s="120">
        <v>0</v>
      </c>
      <c r="T1354" s="120">
        <v>0.42299999999999999</v>
      </c>
      <c r="U1354" s="120">
        <v>0</v>
      </c>
      <c r="V1354" s="120">
        <v>0</v>
      </c>
      <c r="W1354" s="120">
        <v>0</v>
      </c>
      <c r="X1354" s="120">
        <v>0.21099999999999999</v>
      </c>
      <c r="Y1354" s="120">
        <v>0</v>
      </c>
      <c r="Z1354" s="120">
        <v>0</v>
      </c>
      <c r="AA1354" s="120" t="s">
        <v>492</v>
      </c>
      <c r="AB1354" s="120" t="s">
        <v>510</v>
      </c>
      <c r="AC1354" s="120" t="s">
        <v>192</v>
      </c>
      <c r="AD1354" s="120" t="s">
        <v>495</v>
      </c>
      <c r="AE1354" s="120" t="s">
        <v>56</v>
      </c>
      <c r="AF1354" s="120" t="s">
        <v>434</v>
      </c>
      <c r="AG1354" s="120" t="s">
        <v>56</v>
      </c>
      <c r="AH1354" s="120" t="s">
        <v>56</v>
      </c>
      <c r="AI1354" s="120" t="s">
        <v>56</v>
      </c>
      <c r="AJ1354" s="120" t="s">
        <v>570</v>
      </c>
      <c r="AK1354" s="120" t="s">
        <v>56</v>
      </c>
      <c r="AL1354" s="120" t="s">
        <v>56</v>
      </c>
      <c r="AM1354" s="120">
        <v>1</v>
      </c>
      <c r="AN1354" s="120">
        <v>33</v>
      </c>
      <c r="AO1354" s="120">
        <v>169</v>
      </c>
      <c r="AP1354" s="120">
        <v>170</v>
      </c>
      <c r="AQ1354" s="120">
        <v>85</v>
      </c>
      <c r="AR1354" s="120">
        <v>13</v>
      </c>
      <c r="AS1354" s="120">
        <v>2</v>
      </c>
      <c r="AT1354" s="120">
        <v>0</v>
      </c>
      <c r="AU1354" s="120">
        <v>0</v>
      </c>
      <c r="AV1354" s="120">
        <v>0</v>
      </c>
      <c r="AW1354" s="120">
        <v>0</v>
      </c>
      <c r="AX1354" s="120">
        <v>0</v>
      </c>
      <c r="AY1354" s="120">
        <v>0</v>
      </c>
      <c r="AZ1354" s="120">
        <v>0</v>
      </c>
      <c r="BA1354" s="120">
        <v>0</v>
      </c>
      <c r="BB1354" s="120">
        <v>0</v>
      </c>
      <c r="BC1354" s="120">
        <v>0</v>
      </c>
      <c r="BD1354" s="120">
        <v>0</v>
      </c>
      <c r="BE1354" s="120">
        <v>0</v>
      </c>
      <c r="BF1354" s="120">
        <v>0</v>
      </c>
      <c r="BG1354" s="120">
        <v>0</v>
      </c>
      <c r="BH1354" s="120">
        <v>16.2</v>
      </c>
      <c r="BI1354" s="120">
        <v>16.3</v>
      </c>
      <c r="BJ1354" s="120">
        <v>21.4</v>
      </c>
      <c r="BK1354" s="120">
        <v>24</v>
      </c>
      <c r="BL1354" s="120">
        <v>0</v>
      </c>
      <c r="BM1354" s="120" t="s">
        <v>544</v>
      </c>
    </row>
    <row r="1355" spans="1:65" s="120" customFormat="1" ht="12" x14ac:dyDescent="0.25">
      <c r="A1355" s="120" t="s">
        <v>165</v>
      </c>
      <c r="B1355" s="120">
        <v>451</v>
      </c>
      <c r="C1355" s="120">
        <v>51</v>
      </c>
      <c r="D1355" s="120">
        <v>381</v>
      </c>
      <c r="E1355" s="120">
        <v>0</v>
      </c>
      <c r="F1355" s="120">
        <v>18</v>
      </c>
      <c r="G1355" s="120">
        <v>0</v>
      </c>
      <c r="H1355" s="120">
        <v>1</v>
      </c>
      <c r="I1355" s="120">
        <v>0</v>
      </c>
      <c r="J1355" s="120">
        <v>0</v>
      </c>
      <c r="K1355" s="120">
        <v>0</v>
      </c>
      <c r="L1355" s="120">
        <v>0</v>
      </c>
      <c r="M1355" s="120">
        <v>0</v>
      </c>
      <c r="N1355" s="120">
        <v>0</v>
      </c>
      <c r="O1355" s="120">
        <v>11.31</v>
      </c>
      <c r="P1355" s="120">
        <v>84.48</v>
      </c>
      <c r="Q1355" s="120">
        <v>0</v>
      </c>
      <c r="R1355" s="120">
        <v>3.9910000000000001</v>
      </c>
      <c r="S1355" s="120">
        <v>0</v>
      </c>
      <c r="T1355" s="120">
        <v>0.222</v>
      </c>
      <c r="U1355" s="120">
        <v>0</v>
      </c>
      <c r="V1355" s="120">
        <v>0</v>
      </c>
      <c r="W1355" s="120">
        <v>0</v>
      </c>
      <c r="X1355" s="120">
        <v>0</v>
      </c>
      <c r="Y1355" s="120">
        <v>0</v>
      </c>
      <c r="Z1355" s="120">
        <v>0</v>
      </c>
      <c r="AA1355" s="120" t="s">
        <v>620</v>
      </c>
      <c r="AB1355" s="120" t="s">
        <v>534</v>
      </c>
      <c r="AC1355" s="120" t="s">
        <v>56</v>
      </c>
      <c r="AD1355" s="120" t="s">
        <v>515</v>
      </c>
      <c r="AE1355" s="120" t="s">
        <v>56</v>
      </c>
      <c r="AF1355" s="120" t="s">
        <v>621</v>
      </c>
      <c r="AG1355" s="120" t="s">
        <v>56</v>
      </c>
      <c r="AH1355" s="120" t="s">
        <v>56</v>
      </c>
      <c r="AI1355" s="120" t="s">
        <v>56</v>
      </c>
      <c r="AJ1355" s="120" t="s">
        <v>56</v>
      </c>
      <c r="AK1355" s="120" t="s">
        <v>56</v>
      </c>
      <c r="AL1355" s="120" t="s">
        <v>56</v>
      </c>
      <c r="AM1355" s="120">
        <v>0</v>
      </c>
      <c r="AN1355" s="120">
        <v>78</v>
      </c>
      <c r="AO1355" s="120">
        <v>146</v>
      </c>
      <c r="AP1355" s="120">
        <v>127</v>
      </c>
      <c r="AQ1355" s="120">
        <v>73</v>
      </c>
      <c r="AR1355" s="120">
        <v>25</v>
      </c>
      <c r="AS1355" s="120">
        <v>2</v>
      </c>
      <c r="AT1355" s="120">
        <v>0</v>
      </c>
      <c r="AU1355" s="120">
        <v>0</v>
      </c>
      <c r="AV1355" s="120">
        <v>0</v>
      </c>
      <c r="AW1355" s="120">
        <v>0</v>
      </c>
      <c r="AX1355" s="120">
        <v>0</v>
      </c>
      <c r="AY1355" s="120">
        <v>0</v>
      </c>
      <c r="AZ1355" s="120">
        <v>0</v>
      </c>
      <c r="BA1355" s="120">
        <v>0</v>
      </c>
      <c r="BB1355" s="120">
        <v>0</v>
      </c>
      <c r="BC1355" s="120">
        <v>0</v>
      </c>
      <c r="BD1355" s="120">
        <v>0</v>
      </c>
      <c r="BE1355" s="120">
        <v>0</v>
      </c>
      <c r="BF1355" s="120">
        <v>0</v>
      </c>
      <c r="BG1355" s="120">
        <v>0</v>
      </c>
      <c r="BH1355" s="120">
        <v>15.5</v>
      </c>
      <c r="BI1355" s="120">
        <v>15.1</v>
      </c>
      <c r="BJ1355" s="120">
        <v>21.4</v>
      </c>
      <c r="BK1355" s="120">
        <v>25.3</v>
      </c>
      <c r="BL1355" s="120">
        <v>0</v>
      </c>
      <c r="BM1355" s="120" t="s">
        <v>545</v>
      </c>
    </row>
    <row r="1356" spans="1:65" s="120" customFormat="1" ht="12" x14ac:dyDescent="0.25">
      <c r="A1356" s="120" t="s">
        <v>166</v>
      </c>
      <c r="B1356" s="120">
        <v>483</v>
      </c>
      <c r="C1356" s="120">
        <v>83</v>
      </c>
      <c r="D1356" s="120">
        <v>378</v>
      </c>
      <c r="E1356" s="120">
        <v>1</v>
      </c>
      <c r="F1356" s="120">
        <v>18</v>
      </c>
      <c r="G1356" s="120">
        <v>0</v>
      </c>
      <c r="H1356" s="120">
        <v>2</v>
      </c>
      <c r="I1356" s="120">
        <v>0</v>
      </c>
      <c r="J1356" s="120">
        <v>0</v>
      </c>
      <c r="K1356" s="120">
        <v>0</v>
      </c>
      <c r="L1356" s="120">
        <v>1</v>
      </c>
      <c r="M1356" s="120">
        <v>0</v>
      </c>
      <c r="N1356" s="120">
        <v>0</v>
      </c>
      <c r="O1356" s="120">
        <v>17.18</v>
      </c>
      <c r="P1356" s="120">
        <v>78.260000000000005</v>
      </c>
      <c r="Q1356" s="120">
        <v>0.20699999999999999</v>
      </c>
      <c r="R1356" s="120">
        <v>3.7269999999999999</v>
      </c>
      <c r="S1356" s="120">
        <v>0</v>
      </c>
      <c r="T1356" s="120">
        <v>0.41399999999999998</v>
      </c>
      <c r="U1356" s="120">
        <v>0</v>
      </c>
      <c r="V1356" s="120">
        <v>0</v>
      </c>
      <c r="W1356" s="120">
        <v>0</v>
      </c>
      <c r="X1356" s="120">
        <v>0.20699999999999999</v>
      </c>
      <c r="Y1356" s="120">
        <v>0</v>
      </c>
      <c r="Z1356" s="120">
        <v>0</v>
      </c>
      <c r="AA1356" s="120" t="s">
        <v>522</v>
      </c>
      <c r="AB1356" s="120" t="s">
        <v>510</v>
      </c>
      <c r="AC1356" s="120" t="s">
        <v>192</v>
      </c>
      <c r="AD1356" s="120" t="s">
        <v>519</v>
      </c>
      <c r="AE1356" s="120" t="s">
        <v>56</v>
      </c>
      <c r="AF1356" s="120" t="s">
        <v>434</v>
      </c>
      <c r="AG1356" s="120" t="s">
        <v>56</v>
      </c>
      <c r="AH1356" s="120" t="s">
        <v>56</v>
      </c>
      <c r="AI1356" s="120" t="s">
        <v>56</v>
      </c>
      <c r="AJ1356" s="120" t="s">
        <v>570</v>
      </c>
      <c r="AK1356" s="120" t="s">
        <v>56</v>
      </c>
      <c r="AL1356" s="120" t="s">
        <v>56</v>
      </c>
      <c r="AM1356" s="120">
        <v>1</v>
      </c>
      <c r="AN1356" s="120">
        <v>33</v>
      </c>
      <c r="AO1356" s="120">
        <v>173</v>
      </c>
      <c r="AP1356" s="120">
        <v>172</v>
      </c>
      <c r="AQ1356" s="120">
        <v>88</v>
      </c>
      <c r="AR1356" s="120">
        <v>13</v>
      </c>
      <c r="AS1356" s="120">
        <v>3</v>
      </c>
      <c r="AT1356" s="120">
        <v>0</v>
      </c>
      <c r="AU1356" s="120">
        <v>0</v>
      </c>
      <c r="AV1356" s="120">
        <v>0</v>
      </c>
      <c r="AW1356" s="120">
        <v>0</v>
      </c>
      <c r="AX1356" s="120">
        <v>0</v>
      </c>
      <c r="AY1356" s="120">
        <v>0</v>
      </c>
      <c r="AZ1356" s="120">
        <v>0</v>
      </c>
      <c r="BA1356" s="120">
        <v>0</v>
      </c>
      <c r="BB1356" s="120">
        <v>0</v>
      </c>
      <c r="BC1356" s="120">
        <v>0</v>
      </c>
      <c r="BD1356" s="120">
        <v>0</v>
      </c>
      <c r="BE1356" s="120">
        <v>0</v>
      </c>
      <c r="BF1356" s="120">
        <v>0</v>
      </c>
      <c r="BG1356" s="120">
        <v>0</v>
      </c>
      <c r="BH1356" s="120">
        <v>16.3</v>
      </c>
      <c r="BI1356" s="120">
        <v>16.3</v>
      </c>
      <c r="BJ1356" s="120">
        <v>21.5</v>
      </c>
      <c r="BK1356" s="120">
        <v>24</v>
      </c>
      <c r="BL1356" s="120">
        <v>0</v>
      </c>
      <c r="BM1356" s="120" t="s">
        <v>544</v>
      </c>
    </row>
    <row r="1357" spans="1:65" s="120" customFormat="1" ht="12" x14ac:dyDescent="0.25">
      <c r="A1357" s="120" t="s">
        <v>166</v>
      </c>
      <c r="B1357" s="120">
        <v>461</v>
      </c>
      <c r="C1357" s="120">
        <v>54</v>
      </c>
      <c r="D1357" s="120">
        <v>387</v>
      </c>
      <c r="E1357" s="120">
        <v>0</v>
      </c>
      <c r="F1357" s="120">
        <v>18</v>
      </c>
      <c r="G1357" s="120">
        <v>1</v>
      </c>
      <c r="H1357" s="120">
        <v>1</v>
      </c>
      <c r="I1357" s="120">
        <v>0</v>
      </c>
      <c r="J1357" s="120">
        <v>0</v>
      </c>
      <c r="K1357" s="120">
        <v>0</v>
      </c>
      <c r="L1357" s="120">
        <v>0</v>
      </c>
      <c r="M1357" s="120">
        <v>0</v>
      </c>
      <c r="N1357" s="120">
        <v>0</v>
      </c>
      <c r="O1357" s="120">
        <v>11.71</v>
      </c>
      <c r="P1357" s="120">
        <v>83.95</v>
      </c>
      <c r="Q1357" s="120">
        <v>0</v>
      </c>
      <c r="R1357" s="120">
        <v>3.9049999999999998</v>
      </c>
      <c r="S1357" s="120">
        <v>0.217</v>
      </c>
      <c r="T1357" s="120">
        <v>0.217</v>
      </c>
      <c r="U1357" s="120">
        <v>0</v>
      </c>
      <c r="V1357" s="120">
        <v>0</v>
      </c>
      <c r="W1357" s="120">
        <v>0</v>
      </c>
      <c r="X1357" s="120">
        <v>0</v>
      </c>
      <c r="Y1357" s="120">
        <v>0</v>
      </c>
      <c r="Z1357" s="120">
        <v>0</v>
      </c>
      <c r="AA1357" s="120" t="s">
        <v>606</v>
      </c>
      <c r="AB1357" s="120" t="s">
        <v>534</v>
      </c>
      <c r="AC1357" s="120" t="s">
        <v>56</v>
      </c>
      <c r="AD1357" s="120" t="s">
        <v>515</v>
      </c>
      <c r="AE1357" s="120" t="s">
        <v>467</v>
      </c>
      <c r="AF1357" s="120" t="s">
        <v>621</v>
      </c>
      <c r="AG1357" s="120" t="s">
        <v>56</v>
      </c>
      <c r="AH1357" s="120" t="s">
        <v>56</v>
      </c>
      <c r="AI1357" s="120" t="s">
        <v>56</v>
      </c>
      <c r="AJ1357" s="120" t="s">
        <v>56</v>
      </c>
      <c r="AK1357" s="120" t="s">
        <v>56</v>
      </c>
      <c r="AL1357" s="120" t="s">
        <v>56</v>
      </c>
      <c r="AM1357" s="120">
        <v>0</v>
      </c>
      <c r="AN1357" s="120">
        <v>83</v>
      </c>
      <c r="AO1357" s="120">
        <v>147</v>
      </c>
      <c r="AP1357" s="120">
        <v>128</v>
      </c>
      <c r="AQ1357" s="120">
        <v>74</v>
      </c>
      <c r="AR1357" s="120">
        <v>27</v>
      </c>
      <c r="AS1357" s="120">
        <v>2</v>
      </c>
      <c r="AT1357" s="120">
        <v>0</v>
      </c>
      <c r="AU1357" s="120">
        <v>0</v>
      </c>
      <c r="AV1357" s="120">
        <v>0</v>
      </c>
      <c r="AW1357" s="120">
        <v>0</v>
      </c>
      <c r="AX1357" s="120">
        <v>0</v>
      </c>
      <c r="AY1357" s="120">
        <v>0</v>
      </c>
      <c r="AZ1357" s="120">
        <v>0</v>
      </c>
      <c r="BA1357" s="120">
        <v>0</v>
      </c>
      <c r="BB1357" s="120">
        <v>0</v>
      </c>
      <c r="BC1357" s="120">
        <v>0</v>
      </c>
      <c r="BD1357" s="120">
        <v>0</v>
      </c>
      <c r="BE1357" s="120">
        <v>0</v>
      </c>
      <c r="BF1357" s="120">
        <v>0</v>
      </c>
      <c r="BG1357" s="120">
        <v>0</v>
      </c>
      <c r="BH1357" s="120">
        <v>15.5</v>
      </c>
      <c r="BI1357" s="120">
        <v>15</v>
      </c>
      <c r="BJ1357" s="120">
        <v>21.4</v>
      </c>
      <c r="BK1357" s="120">
        <v>25.4</v>
      </c>
      <c r="BL1357" s="120">
        <v>0</v>
      </c>
      <c r="BM1357" s="120" t="s">
        <v>545</v>
      </c>
    </row>
    <row r="1360" spans="1:65" s="115" customFormat="1" x14ac:dyDescent="0.25">
      <c r="A1360" s="115" t="s">
        <v>638</v>
      </c>
    </row>
    <row r="1362" spans="1:65" s="118" customFormat="1" ht="12" x14ac:dyDescent="0.25">
      <c r="A1362" s="118" t="s">
        <v>31</v>
      </c>
      <c r="B1362" s="118" t="s">
        <v>32</v>
      </c>
      <c r="C1362" s="118" t="s">
        <v>33</v>
      </c>
      <c r="D1362" s="118" t="s">
        <v>33</v>
      </c>
      <c r="E1362" s="118" t="s">
        <v>33</v>
      </c>
      <c r="F1362" s="118" t="s">
        <v>33</v>
      </c>
      <c r="G1362" s="118" t="s">
        <v>33</v>
      </c>
      <c r="H1362" s="118" t="s">
        <v>33</v>
      </c>
      <c r="I1362" s="118" t="s">
        <v>33</v>
      </c>
      <c r="J1362" s="118" t="s">
        <v>33</v>
      </c>
      <c r="K1362" s="118" t="s">
        <v>33</v>
      </c>
      <c r="L1362" s="118" t="s">
        <v>33</v>
      </c>
      <c r="M1362" s="118" t="s">
        <v>33</v>
      </c>
      <c r="N1362" s="118" t="s">
        <v>33</v>
      </c>
      <c r="O1362" s="118" t="s">
        <v>34</v>
      </c>
      <c r="P1362" s="118" t="s">
        <v>34</v>
      </c>
      <c r="Q1362" s="118" t="s">
        <v>34</v>
      </c>
      <c r="R1362" s="118" t="s">
        <v>34</v>
      </c>
      <c r="S1362" s="118" t="s">
        <v>34</v>
      </c>
      <c r="T1362" s="118" t="s">
        <v>34</v>
      </c>
      <c r="U1362" s="118" t="s">
        <v>34</v>
      </c>
      <c r="V1362" s="118" t="s">
        <v>34</v>
      </c>
      <c r="W1362" s="118" t="s">
        <v>34</v>
      </c>
      <c r="X1362" s="118" t="s">
        <v>34</v>
      </c>
      <c r="Y1362" s="118" t="s">
        <v>34</v>
      </c>
      <c r="Z1362" s="118" t="s">
        <v>34</v>
      </c>
      <c r="AA1362" s="118" t="s">
        <v>35</v>
      </c>
      <c r="AB1362" s="118" t="s">
        <v>35</v>
      </c>
      <c r="AC1362" s="118" t="s">
        <v>35</v>
      </c>
      <c r="AD1362" s="118" t="s">
        <v>35</v>
      </c>
      <c r="AE1362" s="118" t="s">
        <v>35</v>
      </c>
      <c r="AF1362" s="118" t="s">
        <v>35</v>
      </c>
      <c r="AG1362" s="118" t="s">
        <v>35</v>
      </c>
      <c r="AH1362" s="118" t="s">
        <v>35</v>
      </c>
      <c r="AI1362" s="118" t="s">
        <v>35</v>
      </c>
      <c r="AJ1362" s="118" t="s">
        <v>35</v>
      </c>
      <c r="AK1362" s="118" t="s">
        <v>35</v>
      </c>
      <c r="AL1362" s="118" t="s">
        <v>35</v>
      </c>
      <c r="AM1362" s="118" t="s">
        <v>36</v>
      </c>
      <c r="AN1362" s="118" t="s">
        <v>36</v>
      </c>
      <c r="AO1362" s="118" t="s">
        <v>36</v>
      </c>
      <c r="AP1362" s="118" t="s">
        <v>36</v>
      </c>
      <c r="AQ1362" s="118" t="s">
        <v>36</v>
      </c>
      <c r="AR1362" s="118" t="s">
        <v>36</v>
      </c>
      <c r="AS1362" s="118" t="s">
        <v>36</v>
      </c>
      <c r="AT1362" s="118" t="s">
        <v>36</v>
      </c>
      <c r="AU1362" s="118" t="s">
        <v>36</v>
      </c>
      <c r="AV1362" s="118" t="s">
        <v>36</v>
      </c>
      <c r="AW1362" s="118" t="s">
        <v>36</v>
      </c>
      <c r="AX1362" s="118" t="s">
        <v>36</v>
      </c>
      <c r="AY1362" s="118" t="s">
        <v>36</v>
      </c>
      <c r="AZ1362" s="118" t="s">
        <v>36</v>
      </c>
      <c r="BA1362" s="118" t="s">
        <v>36</v>
      </c>
      <c r="BB1362" s="118" t="s">
        <v>36</v>
      </c>
      <c r="BC1362" s="118" t="s">
        <v>36</v>
      </c>
      <c r="BD1362" s="118" t="s">
        <v>36</v>
      </c>
      <c r="BE1362" s="118" t="s">
        <v>36</v>
      </c>
      <c r="BF1362" s="118" t="s">
        <v>36</v>
      </c>
      <c r="BG1362" s="118" t="s">
        <v>36</v>
      </c>
      <c r="BH1362" s="118" t="s">
        <v>39</v>
      </c>
      <c r="BI1362" s="118" t="s">
        <v>37</v>
      </c>
      <c r="BJ1362" s="118" t="s">
        <v>38</v>
      </c>
      <c r="BK1362" s="118" t="s">
        <v>38</v>
      </c>
      <c r="BL1362" s="118" t="s">
        <v>40</v>
      </c>
      <c r="BM1362" s="118" t="s">
        <v>41</v>
      </c>
    </row>
    <row r="1363" spans="1:65" s="118" customFormat="1" ht="12" x14ac:dyDescent="0.25">
      <c r="A1363" s="118" t="s">
        <v>2</v>
      </c>
      <c r="B1363" s="118" t="s">
        <v>2</v>
      </c>
      <c r="C1363" s="118" t="s">
        <v>42</v>
      </c>
      <c r="D1363" s="118" t="s">
        <v>43</v>
      </c>
      <c r="E1363" s="118" t="s">
        <v>44</v>
      </c>
      <c r="F1363" s="118" t="s">
        <v>45</v>
      </c>
      <c r="G1363" s="118" t="s">
        <v>46</v>
      </c>
      <c r="H1363" s="118" t="s">
        <v>20</v>
      </c>
      <c r="I1363" s="118" t="s">
        <v>10</v>
      </c>
      <c r="J1363" s="118" t="s">
        <v>47</v>
      </c>
      <c r="K1363" s="118" t="s">
        <v>48</v>
      </c>
      <c r="L1363" s="118" t="s">
        <v>49</v>
      </c>
      <c r="M1363" s="118" t="s">
        <v>50</v>
      </c>
      <c r="N1363" s="118" t="s">
        <v>17</v>
      </c>
      <c r="O1363" s="118" t="s">
        <v>42</v>
      </c>
      <c r="P1363" s="118" t="s">
        <v>43</v>
      </c>
      <c r="Q1363" s="118" t="s">
        <v>44</v>
      </c>
      <c r="R1363" s="118" t="s">
        <v>45</v>
      </c>
      <c r="S1363" s="118" t="s">
        <v>46</v>
      </c>
      <c r="T1363" s="118" t="s">
        <v>20</v>
      </c>
      <c r="U1363" s="118" t="s">
        <v>10</v>
      </c>
      <c r="V1363" s="118" t="s">
        <v>47</v>
      </c>
      <c r="W1363" s="118" t="s">
        <v>48</v>
      </c>
      <c r="X1363" s="118" t="s">
        <v>49</v>
      </c>
      <c r="Y1363" s="118" t="s">
        <v>50</v>
      </c>
      <c r="Z1363" s="118" t="s">
        <v>17</v>
      </c>
      <c r="AA1363" s="118" t="s">
        <v>42</v>
      </c>
      <c r="AB1363" s="118" t="s">
        <v>43</v>
      </c>
      <c r="AC1363" s="118" t="s">
        <v>44</v>
      </c>
      <c r="AD1363" s="118" t="s">
        <v>45</v>
      </c>
      <c r="AE1363" s="118" t="s">
        <v>46</v>
      </c>
      <c r="AF1363" s="118" t="s">
        <v>20</v>
      </c>
      <c r="AG1363" s="118" t="s">
        <v>10</v>
      </c>
      <c r="AH1363" s="118" t="s">
        <v>47</v>
      </c>
      <c r="AI1363" s="118" t="s">
        <v>48</v>
      </c>
      <c r="AJ1363" s="118" t="s">
        <v>49</v>
      </c>
      <c r="AK1363" s="118" t="s">
        <v>50</v>
      </c>
      <c r="AL1363" s="118" t="s">
        <v>17</v>
      </c>
      <c r="AM1363" s="118" t="s">
        <v>9</v>
      </c>
      <c r="AN1363" s="118" t="s">
        <v>46</v>
      </c>
      <c r="AO1363" s="118" t="s">
        <v>49</v>
      </c>
      <c r="AP1363" s="118" t="s">
        <v>23</v>
      </c>
      <c r="AQ1363" s="118" t="s">
        <v>237</v>
      </c>
      <c r="AR1363" s="118" t="s">
        <v>51</v>
      </c>
      <c r="AS1363" s="118" t="s">
        <v>238</v>
      </c>
      <c r="AT1363" s="118" t="s">
        <v>239</v>
      </c>
      <c r="AU1363" s="118" t="s">
        <v>240</v>
      </c>
      <c r="AV1363" s="118" t="s">
        <v>241</v>
      </c>
      <c r="AW1363" s="118" t="s">
        <v>52</v>
      </c>
      <c r="AX1363" s="118" t="s">
        <v>242</v>
      </c>
      <c r="AY1363" s="118" t="s">
        <v>243</v>
      </c>
      <c r="AZ1363" s="118" t="s">
        <v>244</v>
      </c>
      <c r="BA1363" s="118" t="s">
        <v>245</v>
      </c>
      <c r="BB1363" s="118" t="s">
        <v>53</v>
      </c>
      <c r="BC1363" s="118" t="s">
        <v>246</v>
      </c>
      <c r="BD1363" s="118" t="s">
        <v>15</v>
      </c>
      <c r="BE1363" s="118" t="s">
        <v>247</v>
      </c>
      <c r="BF1363" s="118" t="s">
        <v>16</v>
      </c>
      <c r="BG1363" s="118" t="s">
        <v>235</v>
      </c>
      <c r="BH1363" s="118" t="s">
        <v>2</v>
      </c>
      <c r="BI1363" s="118" t="s">
        <v>2</v>
      </c>
      <c r="BJ1363" s="118" t="s">
        <v>15</v>
      </c>
      <c r="BK1363" s="118" t="s">
        <v>16</v>
      </c>
      <c r="BL1363" s="118" t="s">
        <v>420</v>
      </c>
      <c r="BM1363" s="118" t="s">
        <v>2</v>
      </c>
    </row>
    <row r="1364" spans="1:65" s="118" customFormat="1" ht="12" x14ac:dyDescent="0.25">
      <c r="A1364" s="118" t="s">
        <v>2</v>
      </c>
      <c r="B1364" s="118" t="s">
        <v>2</v>
      </c>
      <c r="C1364" s="118" t="s">
        <v>2</v>
      </c>
      <c r="D1364" s="118" t="s">
        <v>2</v>
      </c>
      <c r="E1364" s="118" t="s">
        <v>2</v>
      </c>
      <c r="F1364" s="118" t="s">
        <v>2</v>
      </c>
      <c r="G1364" s="118" t="s">
        <v>2</v>
      </c>
      <c r="H1364" s="118" t="s">
        <v>2</v>
      </c>
      <c r="I1364" s="118" t="s">
        <v>2</v>
      </c>
      <c r="J1364" s="118" t="s">
        <v>2</v>
      </c>
      <c r="K1364" s="118" t="s">
        <v>2</v>
      </c>
      <c r="L1364" s="118" t="s">
        <v>2</v>
      </c>
      <c r="M1364" s="118" t="s">
        <v>2</v>
      </c>
      <c r="N1364" s="118" t="s">
        <v>2</v>
      </c>
      <c r="O1364" s="118" t="s">
        <v>2</v>
      </c>
      <c r="P1364" s="118" t="s">
        <v>2</v>
      </c>
      <c r="Q1364" s="118" t="s">
        <v>2</v>
      </c>
      <c r="R1364" s="118" t="s">
        <v>2</v>
      </c>
      <c r="S1364" s="118" t="s">
        <v>2</v>
      </c>
      <c r="T1364" s="118" t="s">
        <v>2</v>
      </c>
      <c r="U1364" s="118" t="s">
        <v>2</v>
      </c>
      <c r="V1364" s="118" t="s">
        <v>2</v>
      </c>
      <c r="W1364" s="118" t="s">
        <v>2</v>
      </c>
      <c r="X1364" s="118" t="s">
        <v>2</v>
      </c>
      <c r="Y1364" s="118" t="s">
        <v>2</v>
      </c>
      <c r="Z1364" s="118" t="s">
        <v>2</v>
      </c>
      <c r="AA1364" s="118" t="s">
        <v>2</v>
      </c>
      <c r="AB1364" s="118" t="s">
        <v>2</v>
      </c>
      <c r="AC1364" s="118" t="s">
        <v>2</v>
      </c>
      <c r="AD1364" s="118" t="s">
        <v>2</v>
      </c>
      <c r="AE1364" s="118" t="s">
        <v>2</v>
      </c>
      <c r="AF1364" s="118" t="s">
        <v>2</v>
      </c>
      <c r="AG1364" s="118" t="s">
        <v>2</v>
      </c>
      <c r="AH1364" s="118" t="s">
        <v>2</v>
      </c>
      <c r="AI1364" s="118" t="s">
        <v>2</v>
      </c>
      <c r="AJ1364" s="118" t="s">
        <v>2</v>
      </c>
      <c r="AK1364" s="118" t="s">
        <v>2</v>
      </c>
      <c r="AL1364" s="118" t="s">
        <v>2</v>
      </c>
      <c r="AM1364" s="118" t="s">
        <v>46</v>
      </c>
      <c r="AN1364" s="118" t="s">
        <v>49</v>
      </c>
      <c r="AO1364" s="118" t="s">
        <v>23</v>
      </c>
      <c r="AP1364" s="118" t="s">
        <v>237</v>
      </c>
      <c r="AQ1364" s="118" t="s">
        <v>51</v>
      </c>
      <c r="AR1364" s="118" t="s">
        <v>238</v>
      </c>
      <c r="AS1364" s="118" t="s">
        <v>239</v>
      </c>
      <c r="AT1364" s="118" t="s">
        <v>240</v>
      </c>
      <c r="AU1364" s="118" t="s">
        <v>241</v>
      </c>
      <c r="AV1364" s="118" t="s">
        <v>52</v>
      </c>
      <c r="AW1364" s="118" t="s">
        <v>242</v>
      </c>
      <c r="AX1364" s="118" t="s">
        <v>243</v>
      </c>
      <c r="AY1364" s="118" t="s">
        <v>244</v>
      </c>
      <c r="AZ1364" s="118" t="s">
        <v>245</v>
      </c>
      <c r="BA1364" s="118" t="s">
        <v>53</v>
      </c>
      <c r="BB1364" s="118" t="s">
        <v>246</v>
      </c>
      <c r="BC1364" s="118" t="s">
        <v>15</v>
      </c>
      <c r="BD1364" s="118" t="s">
        <v>247</v>
      </c>
      <c r="BE1364" s="118" t="s">
        <v>16</v>
      </c>
      <c r="BF1364" s="118" t="s">
        <v>235</v>
      </c>
      <c r="BG1364" s="118" t="s">
        <v>248</v>
      </c>
      <c r="BH1364" s="118" t="s">
        <v>2</v>
      </c>
      <c r="BI1364" s="118" t="s">
        <v>2</v>
      </c>
      <c r="BJ1364" s="118" t="s">
        <v>2</v>
      </c>
      <c r="BK1364" s="118" t="s">
        <v>2</v>
      </c>
      <c r="BL1364" s="118" t="s">
        <v>2</v>
      </c>
      <c r="BM1364" s="118" t="s">
        <v>2</v>
      </c>
    </row>
    <row r="1365" spans="1:65" s="119" customFormat="1" ht="11.4" x14ac:dyDescent="0.2">
      <c r="A1365" s="119" t="s">
        <v>54</v>
      </c>
      <c r="B1365" s="119">
        <v>1</v>
      </c>
      <c r="C1365" s="119">
        <v>0</v>
      </c>
      <c r="D1365" s="119">
        <v>1</v>
      </c>
      <c r="E1365" s="119">
        <v>0</v>
      </c>
      <c r="F1365" s="119">
        <v>0</v>
      </c>
      <c r="G1365" s="119">
        <v>0</v>
      </c>
      <c r="H1365" s="119">
        <v>0</v>
      </c>
      <c r="I1365" s="119">
        <v>0</v>
      </c>
      <c r="J1365" s="119">
        <v>0</v>
      </c>
      <c r="K1365" s="119">
        <v>0</v>
      </c>
      <c r="L1365" s="119">
        <v>0</v>
      </c>
      <c r="M1365" s="119">
        <v>0</v>
      </c>
      <c r="N1365" s="119">
        <v>0</v>
      </c>
      <c r="O1365" s="119">
        <v>0</v>
      </c>
      <c r="P1365" s="119">
        <v>100</v>
      </c>
      <c r="Q1365" s="119">
        <v>0</v>
      </c>
      <c r="R1365" s="119">
        <v>0</v>
      </c>
      <c r="S1365" s="119">
        <v>0</v>
      </c>
      <c r="T1365" s="119">
        <v>0</v>
      </c>
      <c r="U1365" s="119">
        <v>0</v>
      </c>
      <c r="V1365" s="119">
        <v>0</v>
      </c>
      <c r="W1365" s="119">
        <v>0</v>
      </c>
      <c r="X1365" s="119">
        <v>0</v>
      </c>
      <c r="Y1365" s="119">
        <v>0</v>
      </c>
      <c r="Z1365" s="119">
        <v>0</v>
      </c>
      <c r="AA1365" s="119" t="s">
        <v>56</v>
      </c>
      <c r="AB1365" s="119" t="s">
        <v>443</v>
      </c>
      <c r="AC1365" s="119" t="s">
        <v>56</v>
      </c>
      <c r="AD1365" s="119" t="s">
        <v>56</v>
      </c>
      <c r="AE1365" s="119" t="s">
        <v>56</v>
      </c>
      <c r="AF1365" s="119" t="s">
        <v>56</v>
      </c>
      <c r="AG1365" s="119" t="s">
        <v>56</v>
      </c>
      <c r="AH1365" s="119" t="s">
        <v>56</v>
      </c>
      <c r="AI1365" s="119" t="s">
        <v>56</v>
      </c>
      <c r="AJ1365" s="119" t="s">
        <v>56</v>
      </c>
      <c r="AK1365" s="119" t="s">
        <v>56</v>
      </c>
      <c r="AL1365" s="119" t="s">
        <v>56</v>
      </c>
      <c r="AM1365" s="119">
        <v>0</v>
      </c>
      <c r="AN1365" s="119">
        <v>0</v>
      </c>
      <c r="AO1365" s="119">
        <v>0</v>
      </c>
      <c r="AP1365" s="119">
        <v>0</v>
      </c>
      <c r="AQ1365" s="119">
        <v>0</v>
      </c>
      <c r="AR1365" s="119">
        <v>1</v>
      </c>
      <c r="AS1365" s="119">
        <v>0</v>
      </c>
      <c r="AT1365" s="119">
        <v>0</v>
      </c>
      <c r="AU1365" s="119">
        <v>0</v>
      </c>
      <c r="AV1365" s="119">
        <v>0</v>
      </c>
      <c r="AW1365" s="119">
        <v>0</v>
      </c>
      <c r="AX1365" s="119">
        <v>0</v>
      </c>
      <c r="AY1365" s="119">
        <v>0</v>
      </c>
      <c r="AZ1365" s="119">
        <v>0</v>
      </c>
      <c r="BA1365" s="119">
        <v>0</v>
      </c>
      <c r="BB1365" s="119">
        <v>0</v>
      </c>
      <c r="BC1365" s="119">
        <v>0</v>
      </c>
      <c r="BD1365" s="119">
        <v>0</v>
      </c>
      <c r="BE1365" s="119">
        <v>0</v>
      </c>
      <c r="BF1365" s="119">
        <v>0</v>
      </c>
      <c r="BG1365" s="119">
        <v>0</v>
      </c>
      <c r="BH1365" s="119">
        <v>25.4</v>
      </c>
      <c r="BI1365" s="119" t="s">
        <v>55</v>
      </c>
      <c r="BJ1365" s="119" t="s">
        <v>55</v>
      </c>
      <c r="BK1365" s="119" t="s">
        <v>55</v>
      </c>
      <c r="BL1365" s="119">
        <v>0</v>
      </c>
      <c r="BM1365" s="119" t="s">
        <v>544</v>
      </c>
    </row>
    <row r="1366" spans="1:65" s="119" customFormat="1" ht="11.4" x14ac:dyDescent="0.2">
      <c r="A1366" s="119" t="s">
        <v>54</v>
      </c>
      <c r="B1366" s="119">
        <v>1</v>
      </c>
      <c r="C1366" s="119">
        <v>0</v>
      </c>
      <c r="D1366" s="119">
        <v>1</v>
      </c>
      <c r="E1366" s="119">
        <v>0</v>
      </c>
      <c r="F1366" s="119">
        <v>0</v>
      </c>
      <c r="G1366" s="119">
        <v>0</v>
      </c>
      <c r="H1366" s="119">
        <v>0</v>
      </c>
      <c r="I1366" s="119">
        <v>0</v>
      </c>
      <c r="J1366" s="119">
        <v>0</v>
      </c>
      <c r="K1366" s="119">
        <v>0</v>
      </c>
      <c r="L1366" s="119">
        <v>0</v>
      </c>
      <c r="M1366" s="119">
        <v>0</v>
      </c>
      <c r="N1366" s="119">
        <v>0</v>
      </c>
      <c r="O1366" s="119">
        <v>0</v>
      </c>
      <c r="P1366" s="119">
        <v>100</v>
      </c>
      <c r="Q1366" s="119">
        <v>0</v>
      </c>
      <c r="R1366" s="119">
        <v>0</v>
      </c>
      <c r="S1366" s="119">
        <v>0</v>
      </c>
      <c r="T1366" s="119">
        <v>0</v>
      </c>
      <c r="U1366" s="119">
        <v>0</v>
      </c>
      <c r="V1366" s="119">
        <v>0</v>
      </c>
      <c r="W1366" s="119">
        <v>0</v>
      </c>
      <c r="X1366" s="119">
        <v>0</v>
      </c>
      <c r="Y1366" s="119">
        <v>0</v>
      </c>
      <c r="Z1366" s="119">
        <v>0</v>
      </c>
      <c r="AA1366" s="119" t="s">
        <v>56</v>
      </c>
      <c r="AB1366" s="119" t="s">
        <v>454</v>
      </c>
      <c r="AC1366" s="119" t="s">
        <v>56</v>
      </c>
      <c r="AD1366" s="119" t="s">
        <v>56</v>
      </c>
      <c r="AE1366" s="119" t="s">
        <v>56</v>
      </c>
      <c r="AF1366" s="119" t="s">
        <v>56</v>
      </c>
      <c r="AG1366" s="119" t="s">
        <v>56</v>
      </c>
      <c r="AH1366" s="119" t="s">
        <v>56</v>
      </c>
      <c r="AI1366" s="119" t="s">
        <v>56</v>
      </c>
      <c r="AJ1366" s="119" t="s">
        <v>56</v>
      </c>
      <c r="AK1366" s="119" t="s">
        <v>56</v>
      </c>
      <c r="AL1366" s="119" t="s">
        <v>56</v>
      </c>
      <c r="AM1366" s="119">
        <v>0</v>
      </c>
      <c r="AN1366" s="119">
        <v>0</v>
      </c>
      <c r="AO1366" s="119">
        <v>0</v>
      </c>
      <c r="AP1366" s="119">
        <v>0</v>
      </c>
      <c r="AQ1366" s="119">
        <v>1</v>
      </c>
      <c r="AR1366" s="119">
        <v>0</v>
      </c>
      <c r="AS1366" s="119">
        <v>0</v>
      </c>
      <c r="AT1366" s="119">
        <v>0</v>
      </c>
      <c r="AU1366" s="119">
        <v>0</v>
      </c>
      <c r="AV1366" s="119">
        <v>0</v>
      </c>
      <c r="AW1366" s="119">
        <v>0</v>
      </c>
      <c r="AX1366" s="119">
        <v>0</v>
      </c>
      <c r="AY1366" s="119">
        <v>0</v>
      </c>
      <c r="AZ1366" s="119">
        <v>0</v>
      </c>
      <c r="BA1366" s="119">
        <v>0</v>
      </c>
      <c r="BB1366" s="119">
        <v>0</v>
      </c>
      <c r="BC1366" s="119">
        <v>0</v>
      </c>
      <c r="BD1366" s="119">
        <v>0</v>
      </c>
      <c r="BE1366" s="119">
        <v>0</v>
      </c>
      <c r="BF1366" s="119">
        <v>0</v>
      </c>
      <c r="BG1366" s="119">
        <v>0</v>
      </c>
      <c r="BH1366" s="119">
        <v>23.2</v>
      </c>
      <c r="BI1366" s="119" t="s">
        <v>55</v>
      </c>
      <c r="BJ1366" s="119" t="s">
        <v>55</v>
      </c>
      <c r="BK1366" s="119" t="s">
        <v>55</v>
      </c>
      <c r="BL1366" s="119">
        <v>0</v>
      </c>
      <c r="BM1366" s="119" t="s">
        <v>545</v>
      </c>
    </row>
    <row r="1367" spans="1:65" s="119" customFormat="1" ht="11.4" x14ac:dyDescent="0.2">
      <c r="A1367" s="119" t="s">
        <v>57</v>
      </c>
      <c r="B1367" s="119">
        <v>0</v>
      </c>
      <c r="C1367" s="119">
        <v>0</v>
      </c>
      <c r="D1367" s="119">
        <v>0</v>
      </c>
      <c r="E1367" s="119">
        <v>0</v>
      </c>
      <c r="F1367" s="119">
        <v>0</v>
      </c>
      <c r="G1367" s="119">
        <v>0</v>
      </c>
      <c r="H1367" s="119">
        <v>0</v>
      </c>
      <c r="I1367" s="119">
        <v>0</v>
      </c>
      <c r="J1367" s="119">
        <v>0</v>
      </c>
      <c r="K1367" s="119">
        <v>0</v>
      </c>
      <c r="L1367" s="119">
        <v>0</v>
      </c>
      <c r="M1367" s="119">
        <v>0</v>
      </c>
      <c r="N1367" s="119">
        <v>0</v>
      </c>
      <c r="O1367" s="119" t="s">
        <v>55</v>
      </c>
      <c r="P1367" s="119" t="s">
        <v>55</v>
      </c>
      <c r="Q1367" s="119" t="s">
        <v>55</v>
      </c>
      <c r="R1367" s="119" t="s">
        <v>55</v>
      </c>
      <c r="S1367" s="119" t="s">
        <v>55</v>
      </c>
      <c r="T1367" s="119" t="s">
        <v>55</v>
      </c>
      <c r="U1367" s="119" t="s">
        <v>55</v>
      </c>
      <c r="V1367" s="119" t="s">
        <v>55</v>
      </c>
      <c r="W1367" s="119" t="s">
        <v>55</v>
      </c>
      <c r="X1367" s="119" t="s">
        <v>55</v>
      </c>
      <c r="Y1367" s="119" t="s">
        <v>55</v>
      </c>
      <c r="Z1367" s="119" t="s">
        <v>55</v>
      </c>
      <c r="AA1367" s="119" t="s">
        <v>56</v>
      </c>
      <c r="AB1367" s="119" t="s">
        <v>56</v>
      </c>
      <c r="AC1367" s="119" t="s">
        <v>56</v>
      </c>
      <c r="AD1367" s="119" t="s">
        <v>56</v>
      </c>
      <c r="AE1367" s="119" t="s">
        <v>56</v>
      </c>
      <c r="AF1367" s="119" t="s">
        <v>56</v>
      </c>
      <c r="AG1367" s="119" t="s">
        <v>56</v>
      </c>
      <c r="AH1367" s="119" t="s">
        <v>56</v>
      </c>
      <c r="AI1367" s="119" t="s">
        <v>56</v>
      </c>
      <c r="AJ1367" s="119" t="s">
        <v>56</v>
      </c>
      <c r="AK1367" s="119" t="s">
        <v>56</v>
      </c>
      <c r="AL1367" s="119" t="s">
        <v>56</v>
      </c>
      <c r="AM1367" s="119">
        <v>0</v>
      </c>
      <c r="AN1367" s="119">
        <v>0</v>
      </c>
      <c r="AO1367" s="119">
        <v>0</v>
      </c>
      <c r="AP1367" s="119">
        <v>0</v>
      </c>
      <c r="AQ1367" s="119">
        <v>0</v>
      </c>
      <c r="AR1367" s="119">
        <v>0</v>
      </c>
      <c r="AS1367" s="119">
        <v>0</v>
      </c>
      <c r="AT1367" s="119">
        <v>0</v>
      </c>
      <c r="AU1367" s="119">
        <v>0</v>
      </c>
      <c r="AV1367" s="119">
        <v>0</v>
      </c>
      <c r="AW1367" s="119">
        <v>0</v>
      </c>
      <c r="AX1367" s="119">
        <v>0</v>
      </c>
      <c r="AY1367" s="119">
        <v>0</v>
      </c>
      <c r="AZ1367" s="119">
        <v>0</v>
      </c>
      <c r="BA1367" s="119">
        <v>0</v>
      </c>
      <c r="BB1367" s="119">
        <v>0</v>
      </c>
      <c r="BC1367" s="119">
        <v>0</v>
      </c>
      <c r="BD1367" s="119">
        <v>0</v>
      </c>
      <c r="BE1367" s="119">
        <v>0</v>
      </c>
      <c r="BF1367" s="119">
        <v>0</v>
      </c>
      <c r="BG1367" s="119">
        <v>0</v>
      </c>
      <c r="BH1367" s="119" t="s">
        <v>55</v>
      </c>
      <c r="BI1367" s="119" t="s">
        <v>55</v>
      </c>
      <c r="BJ1367" s="119" t="s">
        <v>55</v>
      </c>
      <c r="BK1367" s="119" t="s">
        <v>55</v>
      </c>
      <c r="BL1367" s="119">
        <v>0</v>
      </c>
      <c r="BM1367" s="119" t="s">
        <v>544</v>
      </c>
    </row>
    <row r="1368" spans="1:65" s="119" customFormat="1" ht="11.4" x14ac:dyDescent="0.2">
      <c r="A1368" s="119" t="s">
        <v>57</v>
      </c>
      <c r="B1368" s="119">
        <v>0</v>
      </c>
      <c r="C1368" s="119">
        <v>0</v>
      </c>
      <c r="D1368" s="119">
        <v>0</v>
      </c>
      <c r="E1368" s="119">
        <v>0</v>
      </c>
      <c r="F1368" s="119">
        <v>0</v>
      </c>
      <c r="G1368" s="119">
        <v>0</v>
      </c>
      <c r="H1368" s="119">
        <v>0</v>
      </c>
      <c r="I1368" s="119">
        <v>0</v>
      </c>
      <c r="J1368" s="119">
        <v>0</v>
      </c>
      <c r="K1368" s="119">
        <v>0</v>
      </c>
      <c r="L1368" s="119">
        <v>0</v>
      </c>
      <c r="M1368" s="119">
        <v>0</v>
      </c>
      <c r="N1368" s="119">
        <v>0</v>
      </c>
      <c r="O1368" s="119" t="s">
        <v>55</v>
      </c>
      <c r="P1368" s="119" t="s">
        <v>55</v>
      </c>
      <c r="Q1368" s="119" t="s">
        <v>55</v>
      </c>
      <c r="R1368" s="119" t="s">
        <v>55</v>
      </c>
      <c r="S1368" s="119" t="s">
        <v>55</v>
      </c>
      <c r="T1368" s="119" t="s">
        <v>55</v>
      </c>
      <c r="U1368" s="119" t="s">
        <v>55</v>
      </c>
      <c r="V1368" s="119" t="s">
        <v>55</v>
      </c>
      <c r="W1368" s="119" t="s">
        <v>55</v>
      </c>
      <c r="X1368" s="119" t="s">
        <v>55</v>
      </c>
      <c r="Y1368" s="119" t="s">
        <v>55</v>
      </c>
      <c r="Z1368" s="119" t="s">
        <v>55</v>
      </c>
      <c r="AA1368" s="119" t="s">
        <v>56</v>
      </c>
      <c r="AB1368" s="119" t="s">
        <v>56</v>
      </c>
      <c r="AC1368" s="119" t="s">
        <v>56</v>
      </c>
      <c r="AD1368" s="119" t="s">
        <v>56</v>
      </c>
      <c r="AE1368" s="119" t="s">
        <v>56</v>
      </c>
      <c r="AF1368" s="119" t="s">
        <v>56</v>
      </c>
      <c r="AG1368" s="119" t="s">
        <v>56</v>
      </c>
      <c r="AH1368" s="119" t="s">
        <v>56</v>
      </c>
      <c r="AI1368" s="119" t="s">
        <v>56</v>
      </c>
      <c r="AJ1368" s="119" t="s">
        <v>56</v>
      </c>
      <c r="AK1368" s="119" t="s">
        <v>56</v>
      </c>
      <c r="AL1368" s="119" t="s">
        <v>56</v>
      </c>
      <c r="AM1368" s="119">
        <v>0</v>
      </c>
      <c r="AN1368" s="119">
        <v>0</v>
      </c>
      <c r="AO1368" s="119">
        <v>0</v>
      </c>
      <c r="AP1368" s="119">
        <v>0</v>
      </c>
      <c r="AQ1368" s="119">
        <v>0</v>
      </c>
      <c r="AR1368" s="119">
        <v>0</v>
      </c>
      <c r="AS1368" s="119">
        <v>0</v>
      </c>
      <c r="AT1368" s="119">
        <v>0</v>
      </c>
      <c r="AU1368" s="119">
        <v>0</v>
      </c>
      <c r="AV1368" s="119">
        <v>0</v>
      </c>
      <c r="AW1368" s="119">
        <v>0</v>
      </c>
      <c r="AX1368" s="119">
        <v>0</v>
      </c>
      <c r="AY1368" s="119">
        <v>0</v>
      </c>
      <c r="AZ1368" s="119">
        <v>0</v>
      </c>
      <c r="BA1368" s="119">
        <v>0</v>
      </c>
      <c r="BB1368" s="119">
        <v>0</v>
      </c>
      <c r="BC1368" s="119">
        <v>0</v>
      </c>
      <c r="BD1368" s="119">
        <v>0</v>
      </c>
      <c r="BE1368" s="119">
        <v>0</v>
      </c>
      <c r="BF1368" s="119">
        <v>0</v>
      </c>
      <c r="BG1368" s="119">
        <v>0</v>
      </c>
      <c r="BH1368" s="119" t="s">
        <v>55</v>
      </c>
      <c r="BI1368" s="119" t="s">
        <v>55</v>
      </c>
      <c r="BJ1368" s="119" t="s">
        <v>55</v>
      </c>
      <c r="BK1368" s="119" t="s">
        <v>55</v>
      </c>
      <c r="BL1368" s="119">
        <v>0</v>
      </c>
      <c r="BM1368" s="119" t="s">
        <v>545</v>
      </c>
    </row>
    <row r="1369" spans="1:65" s="119" customFormat="1" ht="11.4" x14ac:dyDescent="0.2">
      <c r="A1369" s="119" t="s">
        <v>59</v>
      </c>
      <c r="B1369" s="119">
        <v>0</v>
      </c>
      <c r="C1369" s="119">
        <v>0</v>
      </c>
      <c r="D1369" s="119">
        <v>0</v>
      </c>
      <c r="E1369" s="119">
        <v>0</v>
      </c>
      <c r="F1369" s="119">
        <v>0</v>
      </c>
      <c r="G1369" s="119">
        <v>0</v>
      </c>
      <c r="H1369" s="119">
        <v>0</v>
      </c>
      <c r="I1369" s="119">
        <v>0</v>
      </c>
      <c r="J1369" s="119">
        <v>0</v>
      </c>
      <c r="K1369" s="119">
        <v>0</v>
      </c>
      <c r="L1369" s="119">
        <v>0</v>
      </c>
      <c r="M1369" s="119">
        <v>0</v>
      </c>
      <c r="N1369" s="119">
        <v>0</v>
      </c>
      <c r="O1369" s="119" t="s">
        <v>55</v>
      </c>
      <c r="P1369" s="119" t="s">
        <v>55</v>
      </c>
      <c r="Q1369" s="119" t="s">
        <v>55</v>
      </c>
      <c r="R1369" s="119" t="s">
        <v>55</v>
      </c>
      <c r="S1369" s="119" t="s">
        <v>55</v>
      </c>
      <c r="T1369" s="119" t="s">
        <v>55</v>
      </c>
      <c r="U1369" s="119" t="s">
        <v>55</v>
      </c>
      <c r="V1369" s="119" t="s">
        <v>55</v>
      </c>
      <c r="W1369" s="119" t="s">
        <v>55</v>
      </c>
      <c r="X1369" s="119" t="s">
        <v>55</v>
      </c>
      <c r="Y1369" s="119" t="s">
        <v>55</v>
      </c>
      <c r="Z1369" s="119" t="s">
        <v>55</v>
      </c>
      <c r="AA1369" s="119" t="s">
        <v>56</v>
      </c>
      <c r="AB1369" s="119" t="s">
        <v>56</v>
      </c>
      <c r="AC1369" s="119" t="s">
        <v>56</v>
      </c>
      <c r="AD1369" s="119" t="s">
        <v>56</v>
      </c>
      <c r="AE1369" s="119" t="s">
        <v>56</v>
      </c>
      <c r="AF1369" s="119" t="s">
        <v>56</v>
      </c>
      <c r="AG1369" s="119" t="s">
        <v>56</v>
      </c>
      <c r="AH1369" s="119" t="s">
        <v>56</v>
      </c>
      <c r="AI1369" s="119" t="s">
        <v>56</v>
      </c>
      <c r="AJ1369" s="119" t="s">
        <v>56</v>
      </c>
      <c r="AK1369" s="119" t="s">
        <v>56</v>
      </c>
      <c r="AL1369" s="119" t="s">
        <v>56</v>
      </c>
      <c r="AM1369" s="119">
        <v>0</v>
      </c>
      <c r="AN1369" s="119">
        <v>0</v>
      </c>
      <c r="AO1369" s="119">
        <v>0</v>
      </c>
      <c r="AP1369" s="119">
        <v>0</v>
      </c>
      <c r="AQ1369" s="119">
        <v>0</v>
      </c>
      <c r="AR1369" s="119">
        <v>0</v>
      </c>
      <c r="AS1369" s="119">
        <v>0</v>
      </c>
      <c r="AT1369" s="119">
        <v>0</v>
      </c>
      <c r="AU1369" s="119">
        <v>0</v>
      </c>
      <c r="AV1369" s="119">
        <v>0</v>
      </c>
      <c r="AW1369" s="119">
        <v>0</v>
      </c>
      <c r="AX1369" s="119">
        <v>0</v>
      </c>
      <c r="AY1369" s="119">
        <v>0</v>
      </c>
      <c r="AZ1369" s="119">
        <v>0</v>
      </c>
      <c r="BA1369" s="119">
        <v>0</v>
      </c>
      <c r="BB1369" s="119">
        <v>0</v>
      </c>
      <c r="BC1369" s="119">
        <v>0</v>
      </c>
      <c r="BD1369" s="119">
        <v>0</v>
      </c>
      <c r="BE1369" s="119">
        <v>0</v>
      </c>
      <c r="BF1369" s="119">
        <v>0</v>
      </c>
      <c r="BG1369" s="119">
        <v>0</v>
      </c>
      <c r="BH1369" s="119" t="s">
        <v>55</v>
      </c>
      <c r="BI1369" s="119" t="s">
        <v>55</v>
      </c>
      <c r="BJ1369" s="119" t="s">
        <v>55</v>
      </c>
      <c r="BK1369" s="119" t="s">
        <v>55</v>
      </c>
      <c r="BL1369" s="119">
        <v>0</v>
      </c>
      <c r="BM1369" s="119" t="s">
        <v>544</v>
      </c>
    </row>
    <row r="1370" spans="1:65" s="119" customFormat="1" ht="11.4" x14ac:dyDescent="0.2">
      <c r="A1370" s="119" t="s">
        <v>59</v>
      </c>
      <c r="B1370" s="119">
        <v>0</v>
      </c>
      <c r="C1370" s="119">
        <v>0</v>
      </c>
      <c r="D1370" s="119">
        <v>0</v>
      </c>
      <c r="E1370" s="119">
        <v>0</v>
      </c>
      <c r="F1370" s="119">
        <v>0</v>
      </c>
      <c r="G1370" s="119">
        <v>0</v>
      </c>
      <c r="H1370" s="119">
        <v>0</v>
      </c>
      <c r="I1370" s="119">
        <v>0</v>
      </c>
      <c r="J1370" s="119">
        <v>0</v>
      </c>
      <c r="K1370" s="119">
        <v>0</v>
      </c>
      <c r="L1370" s="119">
        <v>0</v>
      </c>
      <c r="M1370" s="119">
        <v>0</v>
      </c>
      <c r="N1370" s="119">
        <v>0</v>
      </c>
      <c r="O1370" s="119" t="s">
        <v>55</v>
      </c>
      <c r="P1370" s="119" t="s">
        <v>55</v>
      </c>
      <c r="Q1370" s="119" t="s">
        <v>55</v>
      </c>
      <c r="R1370" s="119" t="s">
        <v>55</v>
      </c>
      <c r="S1370" s="119" t="s">
        <v>55</v>
      </c>
      <c r="T1370" s="119" t="s">
        <v>55</v>
      </c>
      <c r="U1370" s="119" t="s">
        <v>55</v>
      </c>
      <c r="V1370" s="119" t="s">
        <v>55</v>
      </c>
      <c r="W1370" s="119" t="s">
        <v>55</v>
      </c>
      <c r="X1370" s="119" t="s">
        <v>55</v>
      </c>
      <c r="Y1370" s="119" t="s">
        <v>55</v>
      </c>
      <c r="Z1370" s="119" t="s">
        <v>55</v>
      </c>
      <c r="AA1370" s="119" t="s">
        <v>56</v>
      </c>
      <c r="AB1370" s="119" t="s">
        <v>56</v>
      </c>
      <c r="AC1370" s="119" t="s">
        <v>56</v>
      </c>
      <c r="AD1370" s="119" t="s">
        <v>56</v>
      </c>
      <c r="AE1370" s="119" t="s">
        <v>56</v>
      </c>
      <c r="AF1370" s="119" t="s">
        <v>56</v>
      </c>
      <c r="AG1370" s="119" t="s">
        <v>56</v>
      </c>
      <c r="AH1370" s="119" t="s">
        <v>56</v>
      </c>
      <c r="AI1370" s="119" t="s">
        <v>56</v>
      </c>
      <c r="AJ1370" s="119" t="s">
        <v>56</v>
      </c>
      <c r="AK1370" s="119" t="s">
        <v>56</v>
      </c>
      <c r="AL1370" s="119" t="s">
        <v>56</v>
      </c>
      <c r="AM1370" s="119">
        <v>0</v>
      </c>
      <c r="AN1370" s="119">
        <v>0</v>
      </c>
      <c r="AO1370" s="119">
        <v>0</v>
      </c>
      <c r="AP1370" s="119">
        <v>0</v>
      </c>
      <c r="AQ1370" s="119">
        <v>0</v>
      </c>
      <c r="AR1370" s="119">
        <v>0</v>
      </c>
      <c r="AS1370" s="119">
        <v>0</v>
      </c>
      <c r="AT1370" s="119">
        <v>0</v>
      </c>
      <c r="AU1370" s="119">
        <v>0</v>
      </c>
      <c r="AV1370" s="119">
        <v>0</v>
      </c>
      <c r="AW1370" s="119">
        <v>0</v>
      </c>
      <c r="AX1370" s="119">
        <v>0</v>
      </c>
      <c r="AY1370" s="119">
        <v>0</v>
      </c>
      <c r="AZ1370" s="119">
        <v>0</v>
      </c>
      <c r="BA1370" s="119">
        <v>0</v>
      </c>
      <c r="BB1370" s="119">
        <v>0</v>
      </c>
      <c r="BC1370" s="119">
        <v>0</v>
      </c>
      <c r="BD1370" s="119">
        <v>0</v>
      </c>
      <c r="BE1370" s="119">
        <v>0</v>
      </c>
      <c r="BF1370" s="119">
        <v>0</v>
      </c>
      <c r="BG1370" s="119">
        <v>0</v>
      </c>
      <c r="BH1370" s="119" t="s">
        <v>55</v>
      </c>
      <c r="BI1370" s="119" t="s">
        <v>55</v>
      </c>
      <c r="BJ1370" s="119" t="s">
        <v>55</v>
      </c>
      <c r="BK1370" s="119" t="s">
        <v>55</v>
      </c>
      <c r="BL1370" s="119">
        <v>0</v>
      </c>
      <c r="BM1370" s="119" t="s">
        <v>545</v>
      </c>
    </row>
    <row r="1371" spans="1:65" s="119" customFormat="1" ht="11.4" x14ac:dyDescent="0.2">
      <c r="A1371" s="119" t="s">
        <v>60</v>
      </c>
      <c r="B1371" s="119">
        <v>0</v>
      </c>
      <c r="C1371" s="119">
        <v>0</v>
      </c>
      <c r="D1371" s="119">
        <v>0</v>
      </c>
      <c r="E1371" s="119">
        <v>0</v>
      </c>
      <c r="F1371" s="119">
        <v>0</v>
      </c>
      <c r="G1371" s="119">
        <v>0</v>
      </c>
      <c r="H1371" s="119">
        <v>0</v>
      </c>
      <c r="I1371" s="119">
        <v>0</v>
      </c>
      <c r="J1371" s="119">
        <v>0</v>
      </c>
      <c r="K1371" s="119">
        <v>0</v>
      </c>
      <c r="L1371" s="119">
        <v>0</v>
      </c>
      <c r="M1371" s="119">
        <v>0</v>
      </c>
      <c r="N1371" s="119">
        <v>0</v>
      </c>
      <c r="O1371" s="119" t="s">
        <v>55</v>
      </c>
      <c r="P1371" s="119" t="s">
        <v>55</v>
      </c>
      <c r="Q1371" s="119" t="s">
        <v>55</v>
      </c>
      <c r="R1371" s="119" t="s">
        <v>55</v>
      </c>
      <c r="S1371" s="119" t="s">
        <v>55</v>
      </c>
      <c r="T1371" s="119" t="s">
        <v>55</v>
      </c>
      <c r="U1371" s="119" t="s">
        <v>55</v>
      </c>
      <c r="V1371" s="119" t="s">
        <v>55</v>
      </c>
      <c r="W1371" s="119" t="s">
        <v>55</v>
      </c>
      <c r="X1371" s="119" t="s">
        <v>55</v>
      </c>
      <c r="Y1371" s="119" t="s">
        <v>55</v>
      </c>
      <c r="Z1371" s="119" t="s">
        <v>55</v>
      </c>
      <c r="AA1371" s="119" t="s">
        <v>56</v>
      </c>
      <c r="AB1371" s="119" t="s">
        <v>56</v>
      </c>
      <c r="AC1371" s="119" t="s">
        <v>56</v>
      </c>
      <c r="AD1371" s="119" t="s">
        <v>56</v>
      </c>
      <c r="AE1371" s="119" t="s">
        <v>56</v>
      </c>
      <c r="AF1371" s="119" t="s">
        <v>56</v>
      </c>
      <c r="AG1371" s="119" t="s">
        <v>56</v>
      </c>
      <c r="AH1371" s="119" t="s">
        <v>56</v>
      </c>
      <c r="AI1371" s="119" t="s">
        <v>56</v>
      </c>
      <c r="AJ1371" s="119" t="s">
        <v>56</v>
      </c>
      <c r="AK1371" s="119" t="s">
        <v>56</v>
      </c>
      <c r="AL1371" s="119" t="s">
        <v>56</v>
      </c>
      <c r="AM1371" s="119">
        <v>0</v>
      </c>
      <c r="AN1371" s="119">
        <v>0</v>
      </c>
      <c r="AO1371" s="119">
        <v>0</v>
      </c>
      <c r="AP1371" s="119">
        <v>0</v>
      </c>
      <c r="AQ1371" s="119">
        <v>0</v>
      </c>
      <c r="AR1371" s="119">
        <v>0</v>
      </c>
      <c r="AS1371" s="119">
        <v>0</v>
      </c>
      <c r="AT1371" s="119">
        <v>0</v>
      </c>
      <c r="AU1371" s="119">
        <v>0</v>
      </c>
      <c r="AV1371" s="119">
        <v>0</v>
      </c>
      <c r="AW1371" s="119">
        <v>0</v>
      </c>
      <c r="AX1371" s="119">
        <v>0</v>
      </c>
      <c r="AY1371" s="119">
        <v>0</v>
      </c>
      <c r="AZ1371" s="119">
        <v>0</v>
      </c>
      <c r="BA1371" s="119">
        <v>0</v>
      </c>
      <c r="BB1371" s="119">
        <v>0</v>
      </c>
      <c r="BC1371" s="119">
        <v>0</v>
      </c>
      <c r="BD1371" s="119">
        <v>0</v>
      </c>
      <c r="BE1371" s="119">
        <v>0</v>
      </c>
      <c r="BF1371" s="119">
        <v>0</v>
      </c>
      <c r="BG1371" s="119">
        <v>0</v>
      </c>
      <c r="BH1371" s="119" t="s">
        <v>55</v>
      </c>
      <c r="BI1371" s="119" t="s">
        <v>55</v>
      </c>
      <c r="BJ1371" s="119" t="s">
        <v>55</v>
      </c>
      <c r="BK1371" s="119" t="s">
        <v>55</v>
      </c>
      <c r="BL1371" s="119">
        <v>0</v>
      </c>
      <c r="BM1371" s="119" t="s">
        <v>544</v>
      </c>
    </row>
    <row r="1372" spans="1:65" s="119" customFormat="1" ht="11.4" x14ac:dyDescent="0.2">
      <c r="A1372" s="119" t="s">
        <v>60</v>
      </c>
      <c r="B1372" s="119">
        <v>1</v>
      </c>
      <c r="C1372" s="119">
        <v>0</v>
      </c>
      <c r="D1372" s="119">
        <v>1</v>
      </c>
      <c r="E1372" s="119">
        <v>0</v>
      </c>
      <c r="F1372" s="119">
        <v>0</v>
      </c>
      <c r="G1372" s="119">
        <v>0</v>
      </c>
      <c r="H1372" s="119">
        <v>0</v>
      </c>
      <c r="I1372" s="119">
        <v>0</v>
      </c>
      <c r="J1372" s="119">
        <v>0</v>
      </c>
      <c r="K1372" s="119">
        <v>0</v>
      </c>
      <c r="L1372" s="119">
        <v>0</v>
      </c>
      <c r="M1372" s="119">
        <v>0</v>
      </c>
      <c r="N1372" s="119">
        <v>0</v>
      </c>
      <c r="O1372" s="119">
        <v>0</v>
      </c>
      <c r="P1372" s="119">
        <v>100</v>
      </c>
      <c r="Q1372" s="119">
        <v>0</v>
      </c>
      <c r="R1372" s="119">
        <v>0</v>
      </c>
      <c r="S1372" s="119">
        <v>0</v>
      </c>
      <c r="T1372" s="119">
        <v>0</v>
      </c>
      <c r="U1372" s="119">
        <v>0</v>
      </c>
      <c r="V1372" s="119">
        <v>0</v>
      </c>
      <c r="W1372" s="119">
        <v>0</v>
      </c>
      <c r="X1372" s="119">
        <v>0</v>
      </c>
      <c r="Y1372" s="119">
        <v>0</v>
      </c>
      <c r="Z1372" s="119">
        <v>0</v>
      </c>
      <c r="AA1372" s="119" t="s">
        <v>56</v>
      </c>
      <c r="AB1372" s="119" t="s">
        <v>550</v>
      </c>
      <c r="AC1372" s="119" t="s">
        <v>56</v>
      </c>
      <c r="AD1372" s="119" t="s">
        <v>56</v>
      </c>
      <c r="AE1372" s="119" t="s">
        <v>56</v>
      </c>
      <c r="AF1372" s="119" t="s">
        <v>56</v>
      </c>
      <c r="AG1372" s="119" t="s">
        <v>56</v>
      </c>
      <c r="AH1372" s="119" t="s">
        <v>56</v>
      </c>
      <c r="AI1372" s="119" t="s">
        <v>56</v>
      </c>
      <c r="AJ1372" s="119" t="s">
        <v>56</v>
      </c>
      <c r="AK1372" s="119" t="s">
        <v>56</v>
      </c>
      <c r="AL1372" s="119" t="s">
        <v>56</v>
      </c>
      <c r="AM1372" s="119">
        <v>0</v>
      </c>
      <c r="AN1372" s="119">
        <v>0</v>
      </c>
      <c r="AO1372" s="119">
        <v>0</v>
      </c>
      <c r="AP1372" s="119">
        <v>0</v>
      </c>
      <c r="AQ1372" s="119">
        <v>0</v>
      </c>
      <c r="AR1372" s="119">
        <v>0</v>
      </c>
      <c r="AS1372" s="119">
        <v>1</v>
      </c>
      <c r="AT1372" s="119">
        <v>0</v>
      </c>
      <c r="AU1372" s="119">
        <v>0</v>
      </c>
      <c r="AV1372" s="119">
        <v>0</v>
      </c>
      <c r="AW1372" s="119">
        <v>0</v>
      </c>
      <c r="AX1372" s="119">
        <v>0</v>
      </c>
      <c r="AY1372" s="119">
        <v>0</v>
      </c>
      <c r="AZ1372" s="119">
        <v>0</v>
      </c>
      <c r="BA1372" s="119">
        <v>0</v>
      </c>
      <c r="BB1372" s="119">
        <v>0</v>
      </c>
      <c r="BC1372" s="119">
        <v>0</v>
      </c>
      <c r="BD1372" s="119">
        <v>0</v>
      </c>
      <c r="BE1372" s="119">
        <v>0</v>
      </c>
      <c r="BF1372" s="119">
        <v>0</v>
      </c>
      <c r="BG1372" s="119">
        <v>0</v>
      </c>
      <c r="BH1372" s="119">
        <v>33</v>
      </c>
      <c r="BI1372" s="119" t="s">
        <v>55</v>
      </c>
      <c r="BJ1372" s="119" t="s">
        <v>55</v>
      </c>
      <c r="BK1372" s="119" t="s">
        <v>55</v>
      </c>
      <c r="BL1372" s="119">
        <v>0</v>
      </c>
      <c r="BM1372" s="119" t="s">
        <v>545</v>
      </c>
    </row>
    <row r="1373" spans="1:65" s="119" customFormat="1" ht="11.4" x14ac:dyDescent="0.2">
      <c r="A1373" s="119" t="s">
        <v>61</v>
      </c>
      <c r="B1373" s="119">
        <v>0</v>
      </c>
      <c r="C1373" s="119">
        <v>0</v>
      </c>
      <c r="D1373" s="119">
        <v>0</v>
      </c>
      <c r="E1373" s="119">
        <v>0</v>
      </c>
      <c r="F1373" s="119">
        <v>0</v>
      </c>
      <c r="G1373" s="119">
        <v>0</v>
      </c>
      <c r="H1373" s="119">
        <v>0</v>
      </c>
      <c r="I1373" s="119">
        <v>0</v>
      </c>
      <c r="J1373" s="119">
        <v>0</v>
      </c>
      <c r="K1373" s="119">
        <v>0</v>
      </c>
      <c r="L1373" s="119">
        <v>0</v>
      </c>
      <c r="M1373" s="119">
        <v>0</v>
      </c>
      <c r="N1373" s="119">
        <v>0</v>
      </c>
      <c r="O1373" s="119" t="s">
        <v>55</v>
      </c>
      <c r="P1373" s="119" t="s">
        <v>55</v>
      </c>
      <c r="Q1373" s="119" t="s">
        <v>55</v>
      </c>
      <c r="R1373" s="119" t="s">
        <v>55</v>
      </c>
      <c r="S1373" s="119" t="s">
        <v>55</v>
      </c>
      <c r="T1373" s="119" t="s">
        <v>55</v>
      </c>
      <c r="U1373" s="119" t="s">
        <v>55</v>
      </c>
      <c r="V1373" s="119" t="s">
        <v>55</v>
      </c>
      <c r="W1373" s="119" t="s">
        <v>55</v>
      </c>
      <c r="X1373" s="119" t="s">
        <v>55</v>
      </c>
      <c r="Y1373" s="119" t="s">
        <v>55</v>
      </c>
      <c r="Z1373" s="119" t="s">
        <v>55</v>
      </c>
      <c r="AA1373" s="119" t="s">
        <v>56</v>
      </c>
      <c r="AB1373" s="119" t="s">
        <v>56</v>
      </c>
      <c r="AC1373" s="119" t="s">
        <v>56</v>
      </c>
      <c r="AD1373" s="119" t="s">
        <v>56</v>
      </c>
      <c r="AE1373" s="119" t="s">
        <v>56</v>
      </c>
      <c r="AF1373" s="119" t="s">
        <v>56</v>
      </c>
      <c r="AG1373" s="119" t="s">
        <v>56</v>
      </c>
      <c r="AH1373" s="119" t="s">
        <v>56</v>
      </c>
      <c r="AI1373" s="119" t="s">
        <v>56</v>
      </c>
      <c r="AJ1373" s="119" t="s">
        <v>56</v>
      </c>
      <c r="AK1373" s="119" t="s">
        <v>56</v>
      </c>
      <c r="AL1373" s="119" t="s">
        <v>56</v>
      </c>
      <c r="AM1373" s="119">
        <v>0</v>
      </c>
      <c r="AN1373" s="119">
        <v>0</v>
      </c>
      <c r="AO1373" s="119">
        <v>0</v>
      </c>
      <c r="AP1373" s="119">
        <v>0</v>
      </c>
      <c r="AQ1373" s="119">
        <v>0</v>
      </c>
      <c r="AR1373" s="119">
        <v>0</v>
      </c>
      <c r="AS1373" s="119">
        <v>0</v>
      </c>
      <c r="AT1373" s="119">
        <v>0</v>
      </c>
      <c r="AU1373" s="119">
        <v>0</v>
      </c>
      <c r="AV1373" s="119">
        <v>0</v>
      </c>
      <c r="AW1373" s="119">
        <v>0</v>
      </c>
      <c r="AX1373" s="119">
        <v>0</v>
      </c>
      <c r="AY1373" s="119">
        <v>0</v>
      </c>
      <c r="AZ1373" s="119">
        <v>0</v>
      </c>
      <c r="BA1373" s="119">
        <v>0</v>
      </c>
      <c r="BB1373" s="119">
        <v>0</v>
      </c>
      <c r="BC1373" s="119">
        <v>0</v>
      </c>
      <c r="BD1373" s="119">
        <v>0</v>
      </c>
      <c r="BE1373" s="119">
        <v>0</v>
      </c>
      <c r="BF1373" s="119">
        <v>0</v>
      </c>
      <c r="BG1373" s="119">
        <v>0</v>
      </c>
      <c r="BH1373" s="119" t="s">
        <v>55</v>
      </c>
      <c r="BI1373" s="119" t="s">
        <v>55</v>
      </c>
      <c r="BJ1373" s="119" t="s">
        <v>55</v>
      </c>
      <c r="BK1373" s="119" t="s">
        <v>55</v>
      </c>
      <c r="BL1373" s="119">
        <v>0</v>
      </c>
      <c r="BM1373" s="119" t="s">
        <v>544</v>
      </c>
    </row>
    <row r="1374" spans="1:65" s="119" customFormat="1" ht="11.4" x14ac:dyDescent="0.2">
      <c r="A1374" s="119" t="s">
        <v>61</v>
      </c>
      <c r="B1374" s="119">
        <v>0</v>
      </c>
      <c r="C1374" s="119">
        <v>0</v>
      </c>
      <c r="D1374" s="119">
        <v>0</v>
      </c>
      <c r="E1374" s="119">
        <v>0</v>
      </c>
      <c r="F1374" s="119">
        <v>0</v>
      </c>
      <c r="G1374" s="119">
        <v>0</v>
      </c>
      <c r="H1374" s="119">
        <v>0</v>
      </c>
      <c r="I1374" s="119">
        <v>0</v>
      </c>
      <c r="J1374" s="119">
        <v>0</v>
      </c>
      <c r="K1374" s="119">
        <v>0</v>
      </c>
      <c r="L1374" s="119">
        <v>0</v>
      </c>
      <c r="M1374" s="119">
        <v>0</v>
      </c>
      <c r="N1374" s="119">
        <v>0</v>
      </c>
      <c r="O1374" s="119" t="s">
        <v>55</v>
      </c>
      <c r="P1374" s="119" t="s">
        <v>55</v>
      </c>
      <c r="Q1374" s="119" t="s">
        <v>55</v>
      </c>
      <c r="R1374" s="119" t="s">
        <v>55</v>
      </c>
      <c r="S1374" s="119" t="s">
        <v>55</v>
      </c>
      <c r="T1374" s="119" t="s">
        <v>55</v>
      </c>
      <c r="U1374" s="119" t="s">
        <v>55</v>
      </c>
      <c r="V1374" s="119" t="s">
        <v>55</v>
      </c>
      <c r="W1374" s="119" t="s">
        <v>55</v>
      </c>
      <c r="X1374" s="119" t="s">
        <v>55</v>
      </c>
      <c r="Y1374" s="119" t="s">
        <v>55</v>
      </c>
      <c r="Z1374" s="119" t="s">
        <v>55</v>
      </c>
      <c r="AA1374" s="119" t="s">
        <v>56</v>
      </c>
      <c r="AB1374" s="119" t="s">
        <v>56</v>
      </c>
      <c r="AC1374" s="119" t="s">
        <v>56</v>
      </c>
      <c r="AD1374" s="119" t="s">
        <v>56</v>
      </c>
      <c r="AE1374" s="119" t="s">
        <v>56</v>
      </c>
      <c r="AF1374" s="119" t="s">
        <v>56</v>
      </c>
      <c r="AG1374" s="119" t="s">
        <v>56</v>
      </c>
      <c r="AH1374" s="119" t="s">
        <v>56</v>
      </c>
      <c r="AI1374" s="119" t="s">
        <v>56</v>
      </c>
      <c r="AJ1374" s="119" t="s">
        <v>56</v>
      </c>
      <c r="AK1374" s="119" t="s">
        <v>56</v>
      </c>
      <c r="AL1374" s="119" t="s">
        <v>56</v>
      </c>
      <c r="AM1374" s="119">
        <v>0</v>
      </c>
      <c r="AN1374" s="119">
        <v>0</v>
      </c>
      <c r="AO1374" s="119">
        <v>0</v>
      </c>
      <c r="AP1374" s="119">
        <v>0</v>
      </c>
      <c r="AQ1374" s="119">
        <v>0</v>
      </c>
      <c r="AR1374" s="119">
        <v>0</v>
      </c>
      <c r="AS1374" s="119">
        <v>0</v>
      </c>
      <c r="AT1374" s="119">
        <v>0</v>
      </c>
      <c r="AU1374" s="119">
        <v>0</v>
      </c>
      <c r="AV1374" s="119">
        <v>0</v>
      </c>
      <c r="AW1374" s="119">
        <v>0</v>
      </c>
      <c r="AX1374" s="119">
        <v>0</v>
      </c>
      <c r="AY1374" s="119">
        <v>0</v>
      </c>
      <c r="AZ1374" s="119">
        <v>0</v>
      </c>
      <c r="BA1374" s="119">
        <v>0</v>
      </c>
      <c r="BB1374" s="119">
        <v>0</v>
      </c>
      <c r="BC1374" s="119">
        <v>0</v>
      </c>
      <c r="BD1374" s="119">
        <v>0</v>
      </c>
      <c r="BE1374" s="119">
        <v>0</v>
      </c>
      <c r="BF1374" s="119">
        <v>0</v>
      </c>
      <c r="BG1374" s="119">
        <v>0</v>
      </c>
      <c r="BH1374" s="119" t="s">
        <v>55</v>
      </c>
      <c r="BI1374" s="119" t="s">
        <v>55</v>
      </c>
      <c r="BJ1374" s="119" t="s">
        <v>55</v>
      </c>
      <c r="BK1374" s="119" t="s">
        <v>55</v>
      </c>
      <c r="BL1374" s="119">
        <v>0</v>
      </c>
      <c r="BM1374" s="119" t="s">
        <v>545</v>
      </c>
    </row>
    <row r="1375" spans="1:65" s="119" customFormat="1" ht="11.4" x14ac:dyDescent="0.2">
      <c r="A1375" s="119" t="s">
        <v>62</v>
      </c>
      <c r="B1375" s="119">
        <v>0</v>
      </c>
      <c r="C1375" s="119">
        <v>0</v>
      </c>
      <c r="D1375" s="119">
        <v>0</v>
      </c>
      <c r="E1375" s="119">
        <v>0</v>
      </c>
      <c r="F1375" s="119">
        <v>0</v>
      </c>
      <c r="G1375" s="119">
        <v>0</v>
      </c>
      <c r="H1375" s="119">
        <v>0</v>
      </c>
      <c r="I1375" s="119">
        <v>0</v>
      </c>
      <c r="J1375" s="119">
        <v>0</v>
      </c>
      <c r="K1375" s="119">
        <v>0</v>
      </c>
      <c r="L1375" s="119">
        <v>0</v>
      </c>
      <c r="M1375" s="119">
        <v>0</v>
      </c>
      <c r="N1375" s="119">
        <v>0</v>
      </c>
      <c r="O1375" s="119" t="s">
        <v>55</v>
      </c>
      <c r="P1375" s="119" t="s">
        <v>55</v>
      </c>
      <c r="Q1375" s="119" t="s">
        <v>55</v>
      </c>
      <c r="R1375" s="119" t="s">
        <v>55</v>
      </c>
      <c r="S1375" s="119" t="s">
        <v>55</v>
      </c>
      <c r="T1375" s="119" t="s">
        <v>55</v>
      </c>
      <c r="U1375" s="119" t="s">
        <v>55</v>
      </c>
      <c r="V1375" s="119" t="s">
        <v>55</v>
      </c>
      <c r="W1375" s="119" t="s">
        <v>55</v>
      </c>
      <c r="X1375" s="119" t="s">
        <v>55</v>
      </c>
      <c r="Y1375" s="119" t="s">
        <v>55</v>
      </c>
      <c r="Z1375" s="119" t="s">
        <v>55</v>
      </c>
      <c r="AA1375" s="119" t="s">
        <v>56</v>
      </c>
      <c r="AB1375" s="119" t="s">
        <v>56</v>
      </c>
      <c r="AC1375" s="119" t="s">
        <v>56</v>
      </c>
      <c r="AD1375" s="119" t="s">
        <v>56</v>
      </c>
      <c r="AE1375" s="119" t="s">
        <v>56</v>
      </c>
      <c r="AF1375" s="119" t="s">
        <v>56</v>
      </c>
      <c r="AG1375" s="119" t="s">
        <v>56</v>
      </c>
      <c r="AH1375" s="119" t="s">
        <v>56</v>
      </c>
      <c r="AI1375" s="119" t="s">
        <v>56</v>
      </c>
      <c r="AJ1375" s="119" t="s">
        <v>56</v>
      </c>
      <c r="AK1375" s="119" t="s">
        <v>56</v>
      </c>
      <c r="AL1375" s="119" t="s">
        <v>56</v>
      </c>
      <c r="AM1375" s="119">
        <v>0</v>
      </c>
      <c r="AN1375" s="119">
        <v>0</v>
      </c>
      <c r="AO1375" s="119">
        <v>0</v>
      </c>
      <c r="AP1375" s="119">
        <v>0</v>
      </c>
      <c r="AQ1375" s="119">
        <v>0</v>
      </c>
      <c r="AR1375" s="119">
        <v>0</v>
      </c>
      <c r="AS1375" s="119">
        <v>0</v>
      </c>
      <c r="AT1375" s="119">
        <v>0</v>
      </c>
      <c r="AU1375" s="119">
        <v>0</v>
      </c>
      <c r="AV1375" s="119">
        <v>0</v>
      </c>
      <c r="AW1375" s="119">
        <v>0</v>
      </c>
      <c r="AX1375" s="119">
        <v>0</v>
      </c>
      <c r="AY1375" s="119">
        <v>0</v>
      </c>
      <c r="AZ1375" s="119">
        <v>0</v>
      </c>
      <c r="BA1375" s="119">
        <v>0</v>
      </c>
      <c r="BB1375" s="119">
        <v>0</v>
      </c>
      <c r="BC1375" s="119">
        <v>0</v>
      </c>
      <c r="BD1375" s="119">
        <v>0</v>
      </c>
      <c r="BE1375" s="119">
        <v>0</v>
      </c>
      <c r="BF1375" s="119">
        <v>0</v>
      </c>
      <c r="BG1375" s="119">
        <v>0</v>
      </c>
      <c r="BH1375" s="119" t="s">
        <v>55</v>
      </c>
      <c r="BI1375" s="119" t="s">
        <v>55</v>
      </c>
      <c r="BJ1375" s="119" t="s">
        <v>55</v>
      </c>
      <c r="BK1375" s="119" t="s">
        <v>55</v>
      </c>
      <c r="BL1375" s="119">
        <v>0</v>
      </c>
      <c r="BM1375" s="119" t="s">
        <v>544</v>
      </c>
    </row>
    <row r="1376" spans="1:65" s="119" customFormat="1" ht="11.4" x14ac:dyDescent="0.2">
      <c r="A1376" s="119" t="s">
        <v>62</v>
      </c>
      <c r="B1376" s="119">
        <v>0</v>
      </c>
      <c r="C1376" s="119">
        <v>0</v>
      </c>
      <c r="D1376" s="119">
        <v>0</v>
      </c>
      <c r="E1376" s="119">
        <v>0</v>
      </c>
      <c r="F1376" s="119">
        <v>0</v>
      </c>
      <c r="G1376" s="119">
        <v>0</v>
      </c>
      <c r="H1376" s="119">
        <v>0</v>
      </c>
      <c r="I1376" s="119">
        <v>0</v>
      </c>
      <c r="J1376" s="119">
        <v>0</v>
      </c>
      <c r="K1376" s="119">
        <v>0</v>
      </c>
      <c r="L1376" s="119">
        <v>0</v>
      </c>
      <c r="M1376" s="119">
        <v>0</v>
      </c>
      <c r="N1376" s="119">
        <v>0</v>
      </c>
      <c r="O1376" s="119" t="s">
        <v>55</v>
      </c>
      <c r="P1376" s="119" t="s">
        <v>55</v>
      </c>
      <c r="Q1376" s="119" t="s">
        <v>55</v>
      </c>
      <c r="R1376" s="119" t="s">
        <v>55</v>
      </c>
      <c r="S1376" s="119" t="s">
        <v>55</v>
      </c>
      <c r="T1376" s="119" t="s">
        <v>55</v>
      </c>
      <c r="U1376" s="119" t="s">
        <v>55</v>
      </c>
      <c r="V1376" s="119" t="s">
        <v>55</v>
      </c>
      <c r="W1376" s="119" t="s">
        <v>55</v>
      </c>
      <c r="X1376" s="119" t="s">
        <v>55</v>
      </c>
      <c r="Y1376" s="119" t="s">
        <v>55</v>
      </c>
      <c r="Z1376" s="119" t="s">
        <v>55</v>
      </c>
      <c r="AA1376" s="119" t="s">
        <v>56</v>
      </c>
      <c r="AB1376" s="119" t="s">
        <v>56</v>
      </c>
      <c r="AC1376" s="119" t="s">
        <v>56</v>
      </c>
      <c r="AD1376" s="119" t="s">
        <v>56</v>
      </c>
      <c r="AE1376" s="119" t="s">
        <v>56</v>
      </c>
      <c r="AF1376" s="119" t="s">
        <v>56</v>
      </c>
      <c r="AG1376" s="119" t="s">
        <v>56</v>
      </c>
      <c r="AH1376" s="119" t="s">
        <v>56</v>
      </c>
      <c r="AI1376" s="119" t="s">
        <v>56</v>
      </c>
      <c r="AJ1376" s="119" t="s">
        <v>56</v>
      </c>
      <c r="AK1376" s="119" t="s">
        <v>56</v>
      </c>
      <c r="AL1376" s="119" t="s">
        <v>56</v>
      </c>
      <c r="AM1376" s="119">
        <v>0</v>
      </c>
      <c r="AN1376" s="119">
        <v>0</v>
      </c>
      <c r="AO1376" s="119">
        <v>0</v>
      </c>
      <c r="AP1376" s="119">
        <v>0</v>
      </c>
      <c r="AQ1376" s="119">
        <v>0</v>
      </c>
      <c r="AR1376" s="119">
        <v>0</v>
      </c>
      <c r="AS1376" s="119">
        <v>0</v>
      </c>
      <c r="AT1376" s="119">
        <v>0</v>
      </c>
      <c r="AU1376" s="119">
        <v>0</v>
      </c>
      <c r="AV1376" s="119">
        <v>0</v>
      </c>
      <c r="AW1376" s="119">
        <v>0</v>
      </c>
      <c r="AX1376" s="119">
        <v>0</v>
      </c>
      <c r="AY1376" s="119">
        <v>0</v>
      </c>
      <c r="AZ1376" s="119">
        <v>0</v>
      </c>
      <c r="BA1376" s="119">
        <v>0</v>
      </c>
      <c r="BB1376" s="119">
        <v>0</v>
      </c>
      <c r="BC1376" s="119">
        <v>0</v>
      </c>
      <c r="BD1376" s="119">
        <v>0</v>
      </c>
      <c r="BE1376" s="119">
        <v>0</v>
      </c>
      <c r="BF1376" s="119">
        <v>0</v>
      </c>
      <c r="BG1376" s="119">
        <v>0</v>
      </c>
      <c r="BH1376" s="119" t="s">
        <v>55</v>
      </c>
      <c r="BI1376" s="119" t="s">
        <v>55</v>
      </c>
      <c r="BJ1376" s="119" t="s">
        <v>55</v>
      </c>
      <c r="BK1376" s="119" t="s">
        <v>55</v>
      </c>
      <c r="BL1376" s="119">
        <v>0</v>
      </c>
      <c r="BM1376" s="119" t="s">
        <v>545</v>
      </c>
    </row>
    <row r="1377" spans="1:65" s="119" customFormat="1" ht="11.4" x14ac:dyDescent="0.2">
      <c r="A1377" s="119" t="s">
        <v>63</v>
      </c>
      <c r="B1377" s="119">
        <v>0</v>
      </c>
      <c r="C1377" s="119">
        <v>0</v>
      </c>
      <c r="D1377" s="119">
        <v>0</v>
      </c>
      <c r="E1377" s="119">
        <v>0</v>
      </c>
      <c r="F1377" s="119">
        <v>0</v>
      </c>
      <c r="G1377" s="119">
        <v>0</v>
      </c>
      <c r="H1377" s="119">
        <v>0</v>
      </c>
      <c r="I1377" s="119">
        <v>0</v>
      </c>
      <c r="J1377" s="119">
        <v>0</v>
      </c>
      <c r="K1377" s="119">
        <v>0</v>
      </c>
      <c r="L1377" s="119">
        <v>0</v>
      </c>
      <c r="M1377" s="119">
        <v>0</v>
      </c>
      <c r="N1377" s="119">
        <v>0</v>
      </c>
      <c r="O1377" s="119" t="s">
        <v>55</v>
      </c>
      <c r="P1377" s="119" t="s">
        <v>55</v>
      </c>
      <c r="Q1377" s="119" t="s">
        <v>55</v>
      </c>
      <c r="R1377" s="119" t="s">
        <v>55</v>
      </c>
      <c r="S1377" s="119" t="s">
        <v>55</v>
      </c>
      <c r="T1377" s="119" t="s">
        <v>55</v>
      </c>
      <c r="U1377" s="119" t="s">
        <v>55</v>
      </c>
      <c r="V1377" s="119" t="s">
        <v>55</v>
      </c>
      <c r="W1377" s="119" t="s">
        <v>55</v>
      </c>
      <c r="X1377" s="119" t="s">
        <v>55</v>
      </c>
      <c r="Y1377" s="119" t="s">
        <v>55</v>
      </c>
      <c r="Z1377" s="119" t="s">
        <v>55</v>
      </c>
      <c r="AA1377" s="119" t="s">
        <v>56</v>
      </c>
      <c r="AB1377" s="119" t="s">
        <v>56</v>
      </c>
      <c r="AC1377" s="119" t="s">
        <v>56</v>
      </c>
      <c r="AD1377" s="119" t="s">
        <v>56</v>
      </c>
      <c r="AE1377" s="119" t="s">
        <v>56</v>
      </c>
      <c r="AF1377" s="119" t="s">
        <v>56</v>
      </c>
      <c r="AG1377" s="119" t="s">
        <v>56</v>
      </c>
      <c r="AH1377" s="119" t="s">
        <v>56</v>
      </c>
      <c r="AI1377" s="119" t="s">
        <v>56</v>
      </c>
      <c r="AJ1377" s="119" t="s">
        <v>56</v>
      </c>
      <c r="AK1377" s="119" t="s">
        <v>56</v>
      </c>
      <c r="AL1377" s="119" t="s">
        <v>56</v>
      </c>
      <c r="AM1377" s="119">
        <v>0</v>
      </c>
      <c r="AN1377" s="119">
        <v>0</v>
      </c>
      <c r="AO1377" s="119">
        <v>0</v>
      </c>
      <c r="AP1377" s="119">
        <v>0</v>
      </c>
      <c r="AQ1377" s="119">
        <v>0</v>
      </c>
      <c r="AR1377" s="119">
        <v>0</v>
      </c>
      <c r="AS1377" s="119">
        <v>0</v>
      </c>
      <c r="AT1377" s="119">
        <v>0</v>
      </c>
      <c r="AU1377" s="119">
        <v>0</v>
      </c>
      <c r="AV1377" s="119">
        <v>0</v>
      </c>
      <c r="AW1377" s="119">
        <v>0</v>
      </c>
      <c r="AX1377" s="119">
        <v>0</v>
      </c>
      <c r="AY1377" s="119">
        <v>0</v>
      </c>
      <c r="AZ1377" s="119">
        <v>0</v>
      </c>
      <c r="BA1377" s="119">
        <v>0</v>
      </c>
      <c r="BB1377" s="119">
        <v>0</v>
      </c>
      <c r="BC1377" s="119">
        <v>0</v>
      </c>
      <c r="BD1377" s="119">
        <v>0</v>
      </c>
      <c r="BE1377" s="119">
        <v>0</v>
      </c>
      <c r="BF1377" s="119">
        <v>0</v>
      </c>
      <c r="BG1377" s="119">
        <v>0</v>
      </c>
      <c r="BH1377" s="119" t="s">
        <v>55</v>
      </c>
      <c r="BI1377" s="119" t="s">
        <v>55</v>
      </c>
      <c r="BJ1377" s="119" t="s">
        <v>55</v>
      </c>
      <c r="BK1377" s="119" t="s">
        <v>55</v>
      </c>
      <c r="BL1377" s="119">
        <v>0</v>
      </c>
      <c r="BM1377" s="119" t="s">
        <v>544</v>
      </c>
    </row>
    <row r="1378" spans="1:65" s="119" customFormat="1" ht="11.4" x14ac:dyDescent="0.2">
      <c r="A1378" s="119" t="s">
        <v>63</v>
      </c>
      <c r="B1378" s="119">
        <v>0</v>
      </c>
      <c r="C1378" s="119">
        <v>0</v>
      </c>
      <c r="D1378" s="119">
        <v>0</v>
      </c>
      <c r="E1378" s="119">
        <v>0</v>
      </c>
      <c r="F1378" s="119">
        <v>0</v>
      </c>
      <c r="G1378" s="119">
        <v>0</v>
      </c>
      <c r="H1378" s="119">
        <v>0</v>
      </c>
      <c r="I1378" s="119">
        <v>0</v>
      </c>
      <c r="J1378" s="119">
        <v>0</v>
      </c>
      <c r="K1378" s="119">
        <v>0</v>
      </c>
      <c r="L1378" s="119">
        <v>0</v>
      </c>
      <c r="M1378" s="119">
        <v>0</v>
      </c>
      <c r="N1378" s="119">
        <v>0</v>
      </c>
      <c r="O1378" s="119" t="s">
        <v>55</v>
      </c>
      <c r="P1378" s="119" t="s">
        <v>55</v>
      </c>
      <c r="Q1378" s="119" t="s">
        <v>55</v>
      </c>
      <c r="R1378" s="119" t="s">
        <v>55</v>
      </c>
      <c r="S1378" s="119" t="s">
        <v>55</v>
      </c>
      <c r="T1378" s="119" t="s">
        <v>55</v>
      </c>
      <c r="U1378" s="119" t="s">
        <v>55</v>
      </c>
      <c r="V1378" s="119" t="s">
        <v>55</v>
      </c>
      <c r="W1378" s="119" t="s">
        <v>55</v>
      </c>
      <c r="X1378" s="119" t="s">
        <v>55</v>
      </c>
      <c r="Y1378" s="119" t="s">
        <v>55</v>
      </c>
      <c r="Z1378" s="119" t="s">
        <v>55</v>
      </c>
      <c r="AA1378" s="119" t="s">
        <v>56</v>
      </c>
      <c r="AB1378" s="119" t="s">
        <v>56</v>
      </c>
      <c r="AC1378" s="119" t="s">
        <v>56</v>
      </c>
      <c r="AD1378" s="119" t="s">
        <v>56</v>
      </c>
      <c r="AE1378" s="119" t="s">
        <v>56</v>
      </c>
      <c r="AF1378" s="119" t="s">
        <v>56</v>
      </c>
      <c r="AG1378" s="119" t="s">
        <v>56</v>
      </c>
      <c r="AH1378" s="119" t="s">
        <v>56</v>
      </c>
      <c r="AI1378" s="119" t="s">
        <v>56</v>
      </c>
      <c r="AJ1378" s="119" t="s">
        <v>56</v>
      </c>
      <c r="AK1378" s="119" t="s">
        <v>56</v>
      </c>
      <c r="AL1378" s="119" t="s">
        <v>56</v>
      </c>
      <c r="AM1378" s="119">
        <v>0</v>
      </c>
      <c r="AN1378" s="119">
        <v>0</v>
      </c>
      <c r="AO1378" s="119">
        <v>0</v>
      </c>
      <c r="AP1378" s="119">
        <v>0</v>
      </c>
      <c r="AQ1378" s="119">
        <v>0</v>
      </c>
      <c r="AR1378" s="119">
        <v>0</v>
      </c>
      <c r="AS1378" s="119">
        <v>0</v>
      </c>
      <c r="AT1378" s="119">
        <v>0</v>
      </c>
      <c r="AU1378" s="119">
        <v>0</v>
      </c>
      <c r="AV1378" s="119">
        <v>0</v>
      </c>
      <c r="AW1378" s="119">
        <v>0</v>
      </c>
      <c r="AX1378" s="119">
        <v>0</v>
      </c>
      <c r="AY1378" s="119">
        <v>0</v>
      </c>
      <c r="AZ1378" s="119">
        <v>0</v>
      </c>
      <c r="BA1378" s="119">
        <v>0</v>
      </c>
      <c r="BB1378" s="119">
        <v>0</v>
      </c>
      <c r="BC1378" s="119">
        <v>0</v>
      </c>
      <c r="BD1378" s="119">
        <v>0</v>
      </c>
      <c r="BE1378" s="119">
        <v>0</v>
      </c>
      <c r="BF1378" s="119">
        <v>0</v>
      </c>
      <c r="BG1378" s="119">
        <v>0</v>
      </c>
      <c r="BH1378" s="119" t="s">
        <v>55</v>
      </c>
      <c r="BI1378" s="119" t="s">
        <v>55</v>
      </c>
      <c r="BJ1378" s="119" t="s">
        <v>55</v>
      </c>
      <c r="BK1378" s="119" t="s">
        <v>55</v>
      </c>
      <c r="BL1378" s="119">
        <v>0</v>
      </c>
      <c r="BM1378" s="119" t="s">
        <v>545</v>
      </c>
    </row>
    <row r="1379" spans="1:65" s="119" customFormat="1" ht="11.4" x14ac:dyDescent="0.2">
      <c r="A1379" s="119" t="s">
        <v>64</v>
      </c>
      <c r="B1379" s="119">
        <v>0</v>
      </c>
      <c r="C1379" s="119">
        <v>0</v>
      </c>
      <c r="D1379" s="119">
        <v>0</v>
      </c>
      <c r="E1379" s="119">
        <v>0</v>
      </c>
      <c r="F1379" s="119">
        <v>0</v>
      </c>
      <c r="G1379" s="119">
        <v>0</v>
      </c>
      <c r="H1379" s="119">
        <v>0</v>
      </c>
      <c r="I1379" s="119">
        <v>0</v>
      </c>
      <c r="J1379" s="119">
        <v>0</v>
      </c>
      <c r="K1379" s="119">
        <v>0</v>
      </c>
      <c r="L1379" s="119">
        <v>0</v>
      </c>
      <c r="M1379" s="119">
        <v>0</v>
      </c>
      <c r="N1379" s="119">
        <v>0</v>
      </c>
      <c r="O1379" s="119" t="s">
        <v>55</v>
      </c>
      <c r="P1379" s="119" t="s">
        <v>55</v>
      </c>
      <c r="Q1379" s="119" t="s">
        <v>55</v>
      </c>
      <c r="R1379" s="119" t="s">
        <v>55</v>
      </c>
      <c r="S1379" s="119" t="s">
        <v>55</v>
      </c>
      <c r="T1379" s="119" t="s">
        <v>55</v>
      </c>
      <c r="U1379" s="119" t="s">
        <v>55</v>
      </c>
      <c r="V1379" s="119" t="s">
        <v>55</v>
      </c>
      <c r="W1379" s="119" t="s">
        <v>55</v>
      </c>
      <c r="X1379" s="119" t="s">
        <v>55</v>
      </c>
      <c r="Y1379" s="119" t="s">
        <v>55</v>
      </c>
      <c r="Z1379" s="119" t="s">
        <v>55</v>
      </c>
      <c r="AA1379" s="119" t="s">
        <v>56</v>
      </c>
      <c r="AB1379" s="119" t="s">
        <v>56</v>
      </c>
      <c r="AC1379" s="119" t="s">
        <v>56</v>
      </c>
      <c r="AD1379" s="119" t="s">
        <v>56</v>
      </c>
      <c r="AE1379" s="119" t="s">
        <v>56</v>
      </c>
      <c r="AF1379" s="119" t="s">
        <v>56</v>
      </c>
      <c r="AG1379" s="119" t="s">
        <v>56</v>
      </c>
      <c r="AH1379" s="119" t="s">
        <v>56</v>
      </c>
      <c r="AI1379" s="119" t="s">
        <v>56</v>
      </c>
      <c r="AJ1379" s="119" t="s">
        <v>56</v>
      </c>
      <c r="AK1379" s="119" t="s">
        <v>56</v>
      </c>
      <c r="AL1379" s="119" t="s">
        <v>56</v>
      </c>
      <c r="AM1379" s="119">
        <v>0</v>
      </c>
      <c r="AN1379" s="119">
        <v>0</v>
      </c>
      <c r="AO1379" s="119">
        <v>0</v>
      </c>
      <c r="AP1379" s="119">
        <v>0</v>
      </c>
      <c r="AQ1379" s="119">
        <v>0</v>
      </c>
      <c r="AR1379" s="119">
        <v>0</v>
      </c>
      <c r="AS1379" s="119">
        <v>0</v>
      </c>
      <c r="AT1379" s="119">
        <v>0</v>
      </c>
      <c r="AU1379" s="119">
        <v>0</v>
      </c>
      <c r="AV1379" s="119">
        <v>0</v>
      </c>
      <c r="AW1379" s="119">
        <v>0</v>
      </c>
      <c r="AX1379" s="119">
        <v>0</v>
      </c>
      <c r="AY1379" s="119">
        <v>0</v>
      </c>
      <c r="AZ1379" s="119">
        <v>0</v>
      </c>
      <c r="BA1379" s="119">
        <v>0</v>
      </c>
      <c r="BB1379" s="119">
        <v>0</v>
      </c>
      <c r="BC1379" s="119">
        <v>0</v>
      </c>
      <c r="BD1379" s="119">
        <v>0</v>
      </c>
      <c r="BE1379" s="119">
        <v>0</v>
      </c>
      <c r="BF1379" s="119">
        <v>0</v>
      </c>
      <c r="BG1379" s="119">
        <v>0</v>
      </c>
      <c r="BH1379" s="119" t="s">
        <v>55</v>
      </c>
      <c r="BI1379" s="119" t="s">
        <v>55</v>
      </c>
      <c r="BJ1379" s="119" t="s">
        <v>55</v>
      </c>
      <c r="BK1379" s="119" t="s">
        <v>55</v>
      </c>
      <c r="BL1379" s="119">
        <v>0</v>
      </c>
      <c r="BM1379" s="119" t="s">
        <v>544</v>
      </c>
    </row>
    <row r="1380" spans="1:65" s="119" customFormat="1" ht="11.4" x14ac:dyDescent="0.2">
      <c r="A1380" s="119" t="s">
        <v>64</v>
      </c>
      <c r="B1380" s="119">
        <v>0</v>
      </c>
      <c r="C1380" s="119">
        <v>0</v>
      </c>
      <c r="D1380" s="119">
        <v>0</v>
      </c>
      <c r="E1380" s="119">
        <v>0</v>
      </c>
      <c r="F1380" s="119">
        <v>0</v>
      </c>
      <c r="G1380" s="119">
        <v>0</v>
      </c>
      <c r="H1380" s="119">
        <v>0</v>
      </c>
      <c r="I1380" s="119">
        <v>0</v>
      </c>
      <c r="J1380" s="119">
        <v>0</v>
      </c>
      <c r="K1380" s="119">
        <v>0</v>
      </c>
      <c r="L1380" s="119">
        <v>0</v>
      </c>
      <c r="M1380" s="119">
        <v>0</v>
      </c>
      <c r="N1380" s="119">
        <v>0</v>
      </c>
      <c r="O1380" s="119" t="s">
        <v>55</v>
      </c>
      <c r="P1380" s="119" t="s">
        <v>55</v>
      </c>
      <c r="Q1380" s="119" t="s">
        <v>55</v>
      </c>
      <c r="R1380" s="119" t="s">
        <v>55</v>
      </c>
      <c r="S1380" s="119" t="s">
        <v>55</v>
      </c>
      <c r="T1380" s="119" t="s">
        <v>55</v>
      </c>
      <c r="U1380" s="119" t="s">
        <v>55</v>
      </c>
      <c r="V1380" s="119" t="s">
        <v>55</v>
      </c>
      <c r="W1380" s="119" t="s">
        <v>55</v>
      </c>
      <c r="X1380" s="119" t="s">
        <v>55</v>
      </c>
      <c r="Y1380" s="119" t="s">
        <v>55</v>
      </c>
      <c r="Z1380" s="119" t="s">
        <v>55</v>
      </c>
      <c r="AA1380" s="119" t="s">
        <v>56</v>
      </c>
      <c r="AB1380" s="119" t="s">
        <v>56</v>
      </c>
      <c r="AC1380" s="119" t="s">
        <v>56</v>
      </c>
      <c r="AD1380" s="119" t="s">
        <v>56</v>
      </c>
      <c r="AE1380" s="119" t="s">
        <v>56</v>
      </c>
      <c r="AF1380" s="119" t="s">
        <v>56</v>
      </c>
      <c r="AG1380" s="119" t="s">
        <v>56</v>
      </c>
      <c r="AH1380" s="119" t="s">
        <v>56</v>
      </c>
      <c r="AI1380" s="119" t="s">
        <v>56</v>
      </c>
      <c r="AJ1380" s="119" t="s">
        <v>56</v>
      </c>
      <c r="AK1380" s="119" t="s">
        <v>56</v>
      </c>
      <c r="AL1380" s="119" t="s">
        <v>56</v>
      </c>
      <c r="AM1380" s="119">
        <v>0</v>
      </c>
      <c r="AN1380" s="119">
        <v>0</v>
      </c>
      <c r="AO1380" s="119">
        <v>0</v>
      </c>
      <c r="AP1380" s="119">
        <v>0</v>
      </c>
      <c r="AQ1380" s="119">
        <v>0</v>
      </c>
      <c r="AR1380" s="119">
        <v>0</v>
      </c>
      <c r="AS1380" s="119">
        <v>0</v>
      </c>
      <c r="AT1380" s="119">
        <v>0</v>
      </c>
      <c r="AU1380" s="119">
        <v>0</v>
      </c>
      <c r="AV1380" s="119">
        <v>0</v>
      </c>
      <c r="AW1380" s="119">
        <v>0</v>
      </c>
      <c r="AX1380" s="119">
        <v>0</v>
      </c>
      <c r="AY1380" s="119">
        <v>0</v>
      </c>
      <c r="AZ1380" s="119">
        <v>0</v>
      </c>
      <c r="BA1380" s="119">
        <v>0</v>
      </c>
      <c r="BB1380" s="119">
        <v>0</v>
      </c>
      <c r="BC1380" s="119">
        <v>0</v>
      </c>
      <c r="BD1380" s="119">
        <v>0</v>
      </c>
      <c r="BE1380" s="119">
        <v>0</v>
      </c>
      <c r="BF1380" s="119">
        <v>0</v>
      </c>
      <c r="BG1380" s="119">
        <v>0</v>
      </c>
      <c r="BH1380" s="119" t="s">
        <v>55</v>
      </c>
      <c r="BI1380" s="119" t="s">
        <v>55</v>
      </c>
      <c r="BJ1380" s="119" t="s">
        <v>55</v>
      </c>
      <c r="BK1380" s="119" t="s">
        <v>55</v>
      </c>
      <c r="BL1380" s="119">
        <v>0</v>
      </c>
      <c r="BM1380" s="119" t="s">
        <v>545</v>
      </c>
    </row>
    <row r="1381" spans="1:65" s="119" customFormat="1" ht="11.4" x14ac:dyDescent="0.2">
      <c r="A1381" s="119" t="s">
        <v>66</v>
      </c>
      <c r="B1381" s="119">
        <v>0</v>
      </c>
      <c r="C1381" s="119">
        <v>0</v>
      </c>
      <c r="D1381" s="119">
        <v>0</v>
      </c>
      <c r="E1381" s="119">
        <v>0</v>
      </c>
      <c r="F1381" s="119">
        <v>0</v>
      </c>
      <c r="G1381" s="119">
        <v>0</v>
      </c>
      <c r="H1381" s="119">
        <v>0</v>
      </c>
      <c r="I1381" s="119">
        <v>0</v>
      </c>
      <c r="J1381" s="119">
        <v>0</v>
      </c>
      <c r="K1381" s="119">
        <v>0</v>
      </c>
      <c r="L1381" s="119">
        <v>0</v>
      </c>
      <c r="M1381" s="119">
        <v>0</v>
      </c>
      <c r="N1381" s="119">
        <v>0</v>
      </c>
      <c r="O1381" s="119" t="s">
        <v>55</v>
      </c>
      <c r="P1381" s="119" t="s">
        <v>55</v>
      </c>
      <c r="Q1381" s="119" t="s">
        <v>55</v>
      </c>
      <c r="R1381" s="119" t="s">
        <v>55</v>
      </c>
      <c r="S1381" s="119" t="s">
        <v>55</v>
      </c>
      <c r="T1381" s="119" t="s">
        <v>55</v>
      </c>
      <c r="U1381" s="119" t="s">
        <v>55</v>
      </c>
      <c r="V1381" s="119" t="s">
        <v>55</v>
      </c>
      <c r="W1381" s="119" t="s">
        <v>55</v>
      </c>
      <c r="X1381" s="119" t="s">
        <v>55</v>
      </c>
      <c r="Y1381" s="119" t="s">
        <v>55</v>
      </c>
      <c r="Z1381" s="119" t="s">
        <v>55</v>
      </c>
      <c r="AA1381" s="119" t="s">
        <v>56</v>
      </c>
      <c r="AB1381" s="119" t="s">
        <v>56</v>
      </c>
      <c r="AC1381" s="119" t="s">
        <v>56</v>
      </c>
      <c r="AD1381" s="119" t="s">
        <v>56</v>
      </c>
      <c r="AE1381" s="119" t="s">
        <v>56</v>
      </c>
      <c r="AF1381" s="119" t="s">
        <v>56</v>
      </c>
      <c r="AG1381" s="119" t="s">
        <v>56</v>
      </c>
      <c r="AH1381" s="119" t="s">
        <v>56</v>
      </c>
      <c r="AI1381" s="119" t="s">
        <v>56</v>
      </c>
      <c r="AJ1381" s="119" t="s">
        <v>56</v>
      </c>
      <c r="AK1381" s="119" t="s">
        <v>56</v>
      </c>
      <c r="AL1381" s="119" t="s">
        <v>56</v>
      </c>
      <c r="AM1381" s="119">
        <v>0</v>
      </c>
      <c r="AN1381" s="119">
        <v>0</v>
      </c>
      <c r="AO1381" s="119">
        <v>0</v>
      </c>
      <c r="AP1381" s="119">
        <v>0</v>
      </c>
      <c r="AQ1381" s="119">
        <v>0</v>
      </c>
      <c r="AR1381" s="119">
        <v>0</v>
      </c>
      <c r="AS1381" s="119">
        <v>0</v>
      </c>
      <c r="AT1381" s="119">
        <v>0</v>
      </c>
      <c r="AU1381" s="119">
        <v>0</v>
      </c>
      <c r="AV1381" s="119">
        <v>0</v>
      </c>
      <c r="AW1381" s="119">
        <v>0</v>
      </c>
      <c r="AX1381" s="119">
        <v>0</v>
      </c>
      <c r="AY1381" s="119">
        <v>0</v>
      </c>
      <c r="AZ1381" s="119">
        <v>0</v>
      </c>
      <c r="BA1381" s="119">
        <v>0</v>
      </c>
      <c r="BB1381" s="119">
        <v>0</v>
      </c>
      <c r="BC1381" s="119">
        <v>0</v>
      </c>
      <c r="BD1381" s="119">
        <v>0</v>
      </c>
      <c r="BE1381" s="119">
        <v>0</v>
      </c>
      <c r="BF1381" s="119">
        <v>0</v>
      </c>
      <c r="BG1381" s="119">
        <v>0</v>
      </c>
      <c r="BH1381" s="119" t="s">
        <v>55</v>
      </c>
      <c r="BI1381" s="119" t="s">
        <v>55</v>
      </c>
      <c r="BJ1381" s="119" t="s">
        <v>55</v>
      </c>
      <c r="BK1381" s="119" t="s">
        <v>55</v>
      </c>
      <c r="BL1381" s="119">
        <v>0</v>
      </c>
      <c r="BM1381" s="119" t="s">
        <v>544</v>
      </c>
    </row>
    <row r="1382" spans="1:65" s="119" customFormat="1" ht="11.4" x14ac:dyDescent="0.2">
      <c r="A1382" s="119" t="s">
        <v>66</v>
      </c>
      <c r="B1382" s="119">
        <v>0</v>
      </c>
      <c r="C1382" s="119">
        <v>0</v>
      </c>
      <c r="D1382" s="119">
        <v>0</v>
      </c>
      <c r="E1382" s="119">
        <v>0</v>
      </c>
      <c r="F1382" s="119">
        <v>0</v>
      </c>
      <c r="G1382" s="119">
        <v>0</v>
      </c>
      <c r="H1382" s="119">
        <v>0</v>
      </c>
      <c r="I1382" s="119">
        <v>0</v>
      </c>
      <c r="J1382" s="119">
        <v>0</v>
      </c>
      <c r="K1382" s="119">
        <v>0</v>
      </c>
      <c r="L1382" s="119">
        <v>0</v>
      </c>
      <c r="M1382" s="119">
        <v>0</v>
      </c>
      <c r="N1382" s="119">
        <v>0</v>
      </c>
      <c r="O1382" s="119" t="s">
        <v>55</v>
      </c>
      <c r="P1382" s="119" t="s">
        <v>55</v>
      </c>
      <c r="Q1382" s="119" t="s">
        <v>55</v>
      </c>
      <c r="R1382" s="119" t="s">
        <v>55</v>
      </c>
      <c r="S1382" s="119" t="s">
        <v>55</v>
      </c>
      <c r="T1382" s="119" t="s">
        <v>55</v>
      </c>
      <c r="U1382" s="119" t="s">
        <v>55</v>
      </c>
      <c r="V1382" s="119" t="s">
        <v>55</v>
      </c>
      <c r="W1382" s="119" t="s">
        <v>55</v>
      </c>
      <c r="X1382" s="119" t="s">
        <v>55</v>
      </c>
      <c r="Y1382" s="119" t="s">
        <v>55</v>
      </c>
      <c r="Z1382" s="119" t="s">
        <v>55</v>
      </c>
      <c r="AA1382" s="119" t="s">
        <v>56</v>
      </c>
      <c r="AB1382" s="119" t="s">
        <v>56</v>
      </c>
      <c r="AC1382" s="119" t="s">
        <v>56</v>
      </c>
      <c r="AD1382" s="119" t="s">
        <v>56</v>
      </c>
      <c r="AE1382" s="119" t="s">
        <v>56</v>
      </c>
      <c r="AF1382" s="119" t="s">
        <v>56</v>
      </c>
      <c r="AG1382" s="119" t="s">
        <v>56</v>
      </c>
      <c r="AH1382" s="119" t="s">
        <v>56</v>
      </c>
      <c r="AI1382" s="119" t="s">
        <v>56</v>
      </c>
      <c r="AJ1382" s="119" t="s">
        <v>56</v>
      </c>
      <c r="AK1382" s="119" t="s">
        <v>56</v>
      </c>
      <c r="AL1382" s="119" t="s">
        <v>56</v>
      </c>
      <c r="AM1382" s="119">
        <v>0</v>
      </c>
      <c r="AN1382" s="119">
        <v>0</v>
      </c>
      <c r="AO1382" s="119">
        <v>0</v>
      </c>
      <c r="AP1382" s="119">
        <v>0</v>
      </c>
      <c r="AQ1382" s="119">
        <v>0</v>
      </c>
      <c r="AR1382" s="119">
        <v>0</v>
      </c>
      <c r="AS1382" s="119">
        <v>0</v>
      </c>
      <c r="AT1382" s="119">
        <v>0</v>
      </c>
      <c r="AU1382" s="119">
        <v>0</v>
      </c>
      <c r="AV1382" s="119">
        <v>0</v>
      </c>
      <c r="AW1382" s="119">
        <v>0</v>
      </c>
      <c r="AX1382" s="119">
        <v>0</v>
      </c>
      <c r="AY1382" s="119">
        <v>0</v>
      </c>
      <c r="AZ1382" s="119">
        <v>0</v>
      </c>
      <c r="BA1382" s="119">
        <v>0</v>
      </c>
      <c r="BB1382" s="119">
        <v>0</v>
      </c>
      <c r="BC1382" s="119">
        <v>0</v>
      </c>
      <c r="BD1382" s="119">
        <v>0</v>
      </c>
      <c r="BE1382" s="119">
        <v>0</v>
      </c>
      <c r="BF1382" s="119">
        <v>0</v>
      </c>
      <c r="BG1382" s="119">
        <v>0</v>
      </c>
      <c r="BH1382" s="119" t="s">
        <v>55</v>
      </c>
      <c r="BI1382" s="119" t="s">
        <v>55</v>
      </c>
      <c r="BJ1382" s="119" t="s">
        <v>55</v>
      </c>
      <c r="BK1382" s="119" t="s">
        <v>55</v>
      </c>
      <c r="BL1382" s="119">
        <v>0</v>
      </c>
      <c r="BM1382" s="119" t="s">
        <v>545</v>
      </c>
    </row>
    <row r="1383" spans="1:65" s="119" customFormat="1" ht="11.4" x14ac:dyDescent="0.2">
      <c r="A1383" s="119" t="s">
        <v>67</v>
      </c>
      <c r="B1383" s="119">
        <v>0</v>
      </c>
      <c r="C1383" s="119">
        <v>0</v>
      </c>
      <c r="D1383" s="119">
        <v>0</v>
      </c>
      <c r="E1383" s="119">
        <v>0</v>
      </c>
      <c r="F1383" s="119">
        <v>0</v>
      </c>
      <c r="G1383" s="119">
        <v>0</v>
      </c>
      <c r="H1383" s="119">
        <v>0</v>
      </c>
      <c r="I1383" s="119">
        <v>0</v>
      </c>
      <c r="J1383" s="119">
        <v>0</v>
      </c>
      <c r="K1383" s="119">
        <v>0</v>
      </c>
      <c r="L1383" s="119">
        <v>0</v>
      </c>
      <c r="M1383" s="119">
        <v>0</v>
      </c>
      <c r="N1383" s="119">
        <v>0</v>
      </c>
      <c r="O1383" s="119" t="s">
        <v>55</v>
      </c>
      <c r="P1383" s="119" t="s">
        <v>55</v>
      </c>
      <c r="Q1383" s="119" t="s">
        <v>55</v>
      </c>
      <c r="R1383" s="119" t="s">
        <v>55</v>
      </c>
      <c r="S1383" s="119" t="s">
        <v>55</v>
      </c>
      <c r="T1383" s="119" t="s">
        <v>55</v>
      </c>
      <c r="U1383" s="119" t="s">
        <v>55</v>
      </c>
      <c r="V1383" s="119" t="s">
        <v>55</v>
      </c>
      <c r="W1383" s="119" t="s">
        <v>55</v>
      </c>
      <c r="X1383" s="119" t="s">
        <v>55</v>
      </c>
      <c r="Y1383" s="119" t="s">
        <v>55</v>
      </c>
      <c r="Z1383" s="119" t="s">
        <v>55</v>
      </c>
      <c r="AA1383" s="119" t="s">
        <v>56</v>
      </c>
      <c r="AB1383" s="119" t="s">
        <v>56</v>
      </c>
      <c r="AC1383" s="119" t="s">
        <v>56</v>
      </c>
      <c r="AD1383" s="119" t="s">
        <v>56</v>
      </c>
      <c r="AE1383" s="119" t="s">
        <v>56</v>
      </c>
      <c r="AF1383" s="119" t="s">
        <v>56</v>
      </c>
      <c r="AG1383" s="119" t="s">
        <v>56</v>
      </c>
      <c r="AH1383" s="119" t="s">
        <v>56</v>
      </c>
      <c r="AI1383" s="119" t="s">
        <v>56</v>
      </c>
      <c r="AJ1383" s="119" t="s">
        <v>56</v>
      </c>
      <c r="AK1383" s="119" t="s">
        <v>56</v>
      </c>
      <c r="AL1383" s="119" t="s">
        <v>56</v>
      </c>
      <c r="AM1383" s="119">
        <v>0</v>
      </c>
      <c r="AN1383" s="119">
        <v>0</v>
      </c>
      <c r="AO1383" s="119">
        <v>0</v>
      </c>
      <c r="AP1383" s="119">
        <v>0</v>
      </c>
      <c r="AQ1383" s="119">
        <v>0</v>
      </c>
      <c r="AR1383" s="119">
        <v>0</v>
      </c>
      <c r="AS1383" s="119">
        <v>0</v>
      </c>
      <c r="AT1383" s="119">
        <v>0</v>
      </c>
      <c r="AU1383" s="119">
        <v>0</v>
      </c>
      <c r="AV1383" s="119">
        <v>0</v>
      </c>
      <c r="AW1383" s="119">
        <v>0</v>
      </c>
      <c r="AX1383" s="119">
        <v>0</v>
      </c>
      <c r="AY1383" s="119">
        <v>0</v>
      </c>
      <c r="AZ1383" s="119">
        <v>0</v>
      </c>
      <c r="BA1383" s="119">
        <v>0</v>
      </c>
      <c r="BB1383" s="119">
        <v>0</v>
      </c>
      <c r="BC1383" s="119">
        <v>0</v>
      </c>
      <c r="BD1383" s="119">
        <v>0</v>
      </c>
      <c r="BE1383" s="119">
        <v>0</v>
      </c>
      <c r="BF1383" s="119">
        <v>0</v>
      </c>
      <c r="BG1383" s="119">
        <v>0</v>
      </c>
      <c r="BH1383" s="119" t="s">
        <v>55</v>
      </c>
      <c r="BI1383" s="119" t="s">
        <v>55</v>
      </c>
      <c r="BJ1383" s="119" t="s">
        <v>55</v>
      </c>
      <c r="BK1383" s="119" t="s">
        <v>55</v>
      </c>
      <c r="BL1383" s="119">
        <v>0</v>
      </c>
      <c r="BM1383" s="119" t="s">
        <v>544</v>
      </c>
    </row>
    <row r="1384" spans="1:65" s="119" customFormat="1" ht="11.4" x14ac:dyDescent="0.2">
      <c r="A1384" s="119" t="s">
        <v>67</v>
      </c>
      <c r="B1384" s="119">
        <v>0</v>
      </c>
      <c r="C1384" s="119">
        <v>0</v>
      </c>
      <c r="D1384" s="119">
        <v>0</v>
      </c>
      <c r="E1384" s="119">
        <v>0</v>
      </c>
      <c r="F1384" s="119">
        <v>0</v>
      </c>
      <c r="G1384" s="119">
        <v>0</v>
      </c>
      <c r="H1384" s="119">
        <v>0</v>
      </c>
      <c r="I1384" s="119">
        <v>0</v>
      </c>
      <c r="J1384" s="119">
        <v>0</v>
      </c>
      <c r="K1384" s="119">
        <v>0</v>
      </c>
      <c r="L1384" s="119">
        <v>0</v>
      </c>
      <c r="M1384" s="119">
        <v>0</v>
      </c>
      <c r="N1384" s="119">
        <v>0</v>
      </c>
      <c r="O1384" s="119" t="s">
        <v>55</v>
      </c>
      <c r="P1384" s="119" t="s">
        <v>55</v>
      </c>
      <c r="Q1384" s="119" t="s">
        <v>55</v>
      </c>
      <c r="R1384" s="119" t="s">
        <v>55</v>
      </c>
      <c r="S1384" s="119" t="s">
        <v>55</v>
      </c>
      <c r="T1384" s="119" t="s">
        <v>55</v>
      </c>
      <c r="U1384" s="119" t="s">
        <v>55</v>
      </c>
      <c r="V1384" s="119" t="s">
        <v>55</v>
      </c>
      <c r="W1384" s="119" t="s">
        <v>55</v>
      </c>
      <c r="X1384" s="119" t="s">
        <v>55</v>
      </c>
      <c r="Y1384" s="119" t="s">
        <v>55</v>
      </c>
      <c r="Z1384" s="119" t="s">
        <v>55</v>
      </c>
      <c r="AA1384" s="119" t="s">
        <v>56</v>
      </c>
      <c r="AB1384" s="119" t="s">
        <v>56</v>
      </c>
      <c r="AC1384" s="119" t="s">
        <v>56</v>
      </c>
      <c r="AD1384" s="119" t="s">
        <v>56</v>
      </c>
      <c r="AE1384" s="119" t="s">
        <v>56</v>
      </c>
      <c r="AF1384" s="119" t="s">
        <v>56</v>
      </c>
      <c r="AG1384" s="119" t="s">
        <v>56</v>
      </c>
      <c r="AH1384" s="119" t="s">
        <v>56</v>
      </c>
      <c r="AI1384" s="119" t="s">
        <v>56</v>
      </c>
      <c r="AJ1384" s="119" t="s">
        <v>56</v>
      </c>
      <c r="AK1384" s="119" t="s">
        <v>56</v>
      </c>
      <c r="AL1384" s="119" t="s">
        <v>56</v>
      </c>
      <c r="AM1384" s="119">
        <v>0</v>
      </c>
      <c r="AN1384" s="119">
        <v>0</v>
      </c>
      <c r="AO1384" s="119">
        <v>0</v>
      </c>
      <c r="AP1384" s="119">
        <v>0</v>
      </c>
      <c r="AQ1384" s="119">
        <v>0</v>
      </c>
      <c r="AR1384" s="119">
        <v>0</v>
      </c>
      <c r="AS1384" s="119">
        <v>0</v>
      </c>
      <c r="AT1384" s="119">
        <v>0</v>
      </c>
      <c r="AU1384" s="119">
        <v>0</v>
      </c>
      <c r="AV1384" s="119">
        <v>0</v>
      </c>
      <c r="AW1384" s="119">
        <v>0</v>
      </c>
      <c r="AX1384" s="119">
        <v>0</v>
      </c>
      <c r="AY1384" s="119">
        <v>0</v>
      </c>
      <c r="AZ1384" s="119">
        <v>0</v>
      </c>
      <c r="BA1384" s="119">
        <v>0</v>
      </c>
      <c r="BB1384" s="119">
        <v>0</v>
      </c>
      <c r="BC1384" s="119">
        <v>0</v>
      </c>
      <c r="BD1384" s="119">
        <v>0</v>
      </c>
      <c r="BE1384" s="119">
        <v>0</v>
      </c>
      <c r="BF1384" s="119">
        <v>0</v>
      </c>
      <c r="BG1384" s="119">
        <v>0</v>
      </c>
      <c r="BH1384" s="119" t="s">
        <v>55</v>
      </c>
      <c r="BI1384" s="119" t="s">
        <v>55</v>
      </c>
      <c r="BJ1384" s="119" t="s">
        <v>55</v>
      </c>
      <c r="BK1384" s="119" t="s">
        <v>55</v>
      </c>
      <c r="BL1384" s="119">
        <v>0</v>
      </c>
      <c r="BM1384" s="119" t="s">
        <v>545</v>
      </c>
    </row>
    <row r="1385" spans="1:65" s="119" customFormat="1" ht="11.4" x14ac:dyDescent="0.2">
      <c r="A1385" s="119" t="s">
        <v>68</v>
      </c>
      <c r="B1385" s="119">
        <v>0</v>
      </c>
      <c r="C1385" s="119">
        <v>0</v>
      </c>
      <c r="D1385" s="119">
        <v>0</v>
      </c>
      <c r="E1385" s="119">
        <v>0</v>
      </c>
      <c r="F1385" s="119">
        <v>0</v>
      </c>
      <c r="G1385" s="119">
        <v>0</v>
      </c>
      <c r="H1385" s="119">
        <v>0</v>
      </c>
      <c r="I1385" s="119">
        <v>0</v>
      </c>
      <c r="J1385" s="119">
        <v>0</v>
      </c>
      <c r="K1385" s="119">
        <v>0</v>
      </c>
      <c r="L1385" s="119">
        <v>0</v>
      </c>
      <c r="M1385" s="119">
        <v>0</v>
      </c>
      <c r="N1385" s="119">
        <v>0</v>
      </c>
      <c r="O1385" s="119" t="s">
        <v>55</v>
      </c>
      <c r="P1385" s="119" t="s">
        <v>55</v>
      </c>
      <c r="Q1385" s="119" t="s">
        <v>55</v>
      </c>
      <c r="R1385" s="119" t="s">
        <v>55</v>
      </c>
      <c r="S1385" s="119" t="s">
        <v>55</v>
      </c>
      <c r="T1385" s="119" t="s">
        <v>55</v>
      </c>
      <c r="U1385" s="119" t="s">
        <v>55</v>
      </c>
      <c r="V1385" s="119" t="s">
        <v>55</v>
      </c>
      <c r="W1385" s="119" t="s">
        <v>55</v>
      </c>
      <c r="X1385" s="119" t="s">
        <v>55</v>
      </c>
      <c r="Y1385" s="119" t="s">
        <v>55</v>
      </c>
      <c r="Z1385" s="119" t="s">
        <v>55</v>
      </c>
      <c r="AA1385" s="119" t="s">
        <v>56</v>
      </c>
      <c r="AB1385" s="119" t="s">
        <v>56</v>
      </c>
      <c r="AC1385" s="119" t="s">
        <v>56</v>
      </c>
      <c r="AD1385" s="119" t="s">
        <v>56</v>
      </c>
      <c r="AE1385" s="119" t="s">
        <v>56</v>
      </c>
      <c r="AF1385" s="119" t="s">
        <v>56</v>
      </c>
      <c r="AG1385" s="119" t="s">
        <v>56</v>
      </c>
      <c r="AH1385" s="119" t="s">
        <v>56</v>
      </c>
      <c r="AI1385" s="119" t="s">
        <v>56</v>
      </c>
      <c r="AJ1385" s="119" t="s">
        <v>56</v>
      </c>
      <c r="AK1385" s="119" t="s">
        <v>56</v>
      </c>
      <c r="AL1385" s="119" t="s">
        <v>56</v>
      </c>
      <c r="AM1385" s="119">
        <v>0</v>
      </c>
      <c r="AN1385" s="119">
        <v>0</v>
      </c>
      <c r="AO1385" s="119">
        <v>0</v>
      </c>
      <c r="AP1385" s="119">
        <v>0</v>
      </c>
      <c r="AQ1385" s="119">
        <v>0</v>
      </c>
      <c r="AR1385" s="119">
        <v>0</v>
      </c>
      <c r="AS1385" s="119">
        <v>0</v>
      </c>
      <c r="AT1385" s="119">
        <v>0</v>
      </c>
      <c r="AU1385" s="119">
        <v>0</v>
      </c>
      <c r="AV1385" s="119">
        <v>0</v>
      </c>
      <c r="AW1385" s="119">
        <v>0</v>
      </c>
      <c r="AX1385" s="119">
        <v>0</v>
      </c>
      <c r="AY1385" s="119">
        <v>0</v>
      </c>
      <c r="AZ1385" s="119">
        <v>0</v>
      </c>
      <c r="BA1385" s="119">
        <v>0</v>
      </c>
      <c r="BB1385" s="119">
        <v>0</v>
      </c>
      <c r="BC1385" s="119">
        <v>0</v>
      </c>
      <c r="BD1385" s="119">
        <v>0</v>
      </c>
      <c r="BE1385" s="119">
        <v>0</v>
      </c>
      <c r="BF1385" s="119">
        <v>0</v>
      </c>
      <c r="BG1385" s="119">
        <v>0</v>
      </c>
      <c r="BH1385" s="119" t="s">
        <v>55</v>
      </c>
      <c r="BI1385" s="119" t="s">
        <v>55</v>
      </c>
      <c r="BJ1385" s="119" t="s">
        <v>55</v>
      </c>
      <c r="BK1385" s="119" t="s">
        <v>55</v>
      </c>
      <c r="BL1385" s="119">
        <v>0</v>
      </c>
      <c r="BM1385" s="119" t="s">
        <v>544</v>
      </c>
    </row>
    <row r="1386" spans="1:65" s="119" customFormat="1" ht="11.4" x14ac:dyDescent="0.2">
      <c r="A1386" s="119" t="s">
        <v>68</v>
      </c>
      <c r="B1386" s="119">
        <v>0</v>
      </c>
      <c r="C1386" s="119">
        <v>0</v>
      </c>
      <c r="D1386" s="119">
        <v>0</v>
      </c>
      <c r="E1386" s="119">
        <v>0</v>
      </c>
      <c r="F1386" s="119">
        <v>0</v>
      </c>
      <c r="G1386" s="119">
        <v>0</v>
      </c>
      <c r="H1386" s="119">
        <v>0</v>
      </c>
      <c r="I1386" s="119">
        <v>0</v>
      </c>
      <c r="J1386" s="119">
        <v>0</v>
      </c>
      <c r="K1386" s="119">
        <v>0</v>
      </c>
      <c r="L1386" s="119">
        <v>0</v>
      </c>
      <c r="M1386" s="119">
        <v>0</v>
      </c>
      <c r="N1386" s="119">
        <v>0</v>
      </c>
      <c r="O1386" s="119" t="s">
        <v>55</v>
      </c>
      <c r="P1386" s="119" t="s">
        <v>55</v>
      </c>
      <c r="Q1386" s="119" t="s">
        <v>55</v>
      </c>
      <c r="R1386" s="119" t="s">
        <v>55</v>
      </c>
      <c r="S1386" s="119" t="s">
        <v>55</v>
      </c>
      <c r="T1386" s="119" t="s">
        <v>55</v>
      </c>
      <c r="U1386" s="119" t="s">
        <v>55</v>
      </c>
      <c r="V1386" s="119" t="s">
        <v>55</v>
      </c>
      <c r="W1386" s="119" t="s">
        <v>55</v>
      </c>
      <c r="X1386" s="119" t="s">
        <v>55</v>
      </c>
      <c r="Y1386" s="119" t="s">
        <v>55</v>
      </c>
      <c r="Z1386" s="119" t="s">
        <v>55</v>
      </c>
      <c r="AA1386" s="119" t="s">
        <v>56</v>
      </c>
      <c r="AB1386" s="119" t="s">
        <v>56</v>
      </c>
      <c r="AC1386" s="119" t="s">
        <v>56</v>
      </c>
      <c r="AD1386" s="119" t="s">
        <v>56</v>
      </c>
      <c r="AE1386" s="119" t="s">
        <v>56</v>
      </c>
      <c r="AF1386" s="119" t="s">
        <v>56</v>
      </c>
      <c r="AG1386" s="119" t="s">
        <v>56</v>
      </c>
      <c r="AH1386" s="119" t="s">
        <v>56</v>
      </c>
      <c r="AI1386" s="119" t="s">
        <v>56</v>
      </c>
      <c r="AJ1386" s="119" t="s">
        <v>56</v>
      </c>
      <c r="AK1386" s="119" t="s">
        <v>56</v>
      </c>
      <c r="AL1386" s="119" t="s">
        <v>56</v>
      </c>
      <c r="AM1386" s="119">
        <v>0</v>
      </c>
      <c r="AN1386" s="119">
        <v>0</v>
      </c>
      <c r="AO1386" s="119">
        <v>0</v>
      </c>
      <c r="AP1386" s="119">
        <v>0</v>
      </c>
      <c r="AQ1386" s="119">
        <v>0</v>
      </c>
      <c r="AR1386" s="119">
        <v>0</v>
      </c>
      <c r="AS1386" s="119">
        <v>0</v>
      </c>
      <c r="AT1386" s="119">
        <v>0</v>
      </c>
      <c r="AU1386" s="119">
        <v>0</v>
      </c>
      <c r="AV1386" s="119">
        <v>0</v>
      </c>
      <c r="AW1386" s="119">
        <v>0</v>
      </c>
      <c r="AX1386" s="119">
        <v>0</v>
      </c>
      <c r="AY1386" s="119">
        <v>0</v>
      </c>
      <c r="AZ1386" s="119">
        <v>0</v>
      </c>
      <c r="BA1386" s="119">
        <v>0</v>
      </c>
      <c r="BB1386" s="119">
        <v>0</v>
      </c>
      <c r="BC1386" s="119">
        <v>0</v>
      </c>
      <c r="BD1386" s="119">
        <v>0</v>
      </c>
      <c r="BE1386" s="119">
        <v>0</v>
      </c>
      <c r="BF1386" s="119">
        <v>0</v>
      </c>
      <c r="BG1386" s="119">
        <v>0</v>
      </c>
      <c r="BH1386" s="119" t="s">
        <v>55</v>
      </c>
      <c r="BI1386" s="119" t="s">
        <v>55</v>
      </c>
      <c r="BJ1386" s="119" t="s">
        <v>55</v>
      </c>
      <c r="BK1386" s="119" t="s">
        <v>55</v>
      </c>
      <c r="BL1386" s="119">
        <v>0</v>
      </c>
      <c r="BM1386" s="119" t="s">
        <v>545</v>
      </c>
    </row>
    <row r="1387" spans="1:65" s="119" customFormat="1" ht="11.4" x14ac:dyDescent="0.2">
      <c r="A1387" s="119" t="s">
        <v>69</v>
      </c>
      <c r="B1387" s="119">
        <v>0</v>
      </c>
      <c r="C1387" s="119">
        <v>0</v>
      </c>
      <c r="D1387" s="119">
        <v>0</v>
      </c>
      <c r="E1387" s="119">
        <v>0</v>
      </c>
      <c r="F1387" s="119">
        <v>0</v>
      </c>
      <c r="G1387" s="119">
        <v>0</v>
      </c>
      <c r="H1387" s="119">
        <v>0</v>
      </c>
      <c r="I1387" s="119">
        <v>0</v>
      </c>
      <c r="J1387" s="119">
        <v>0</v>
      </c>
      <c r="K1387" s="119">
        <v>0</v>
      </c>
      <c r="L1387" s="119">
        <v>0</v>
      </c>
      <c r="M1387" s="119">
        <v>0</v>
      </c>
      <c r="N1387" s="119">
        <v>0</v>
      </c>
      <c r="O1387" s="119" t="s">
        <v>55</v>
      </c>
      <c r="P1387" s="119" t="s">
        <v>55</v>
      </c>
      <c r="Q1387" s="119" t="s">
        <v>55</v>
      </c>
      <c r="R1387" s="119" t="s">
        <v>55</v>
      </c>
      <c r="S1387" s="119" t="s">
        <v>55</v>
      </c>
      <c r="T1387" s="119" t="s">
        <v>55</v>
      </c>
      <c r="U1387" s="119" t="s">
        <v>55</v>
      </c>
      <c r="V1387" s="119" t="s">
        <v>55</v>
      </c>
      <c r="W1387" s="119" t="s">
        <v>55</v>
      </c>
      <c r="X1387" s="119" t="s">
        <v>55</v>
      </c>
      <c r="Y1387" s="119" t="s">
        <v>55</v>
      </c>
      <c r="Z1387" s="119" t="s">
        <v>55</v>
      </c>
      <c r="AA1387" s="119" t="s">
        <v>56</v>
      </c>
      <c r="AB1387" s="119" t="s">
        <v>56</v>
      </c>
      <c r="AC1387" s="119" t="s">
        <v>56</v>
      </c>
      <c r="AD1387" s="119" t="s">
        <v>56</v>
      </c>
      <c r="AE1387" s="119" t="s">
        <v>56</v>
      </c>
      <c r="AF1387" s="119" t="s">
        <v>56</v>
      </c>
      <c r="AG1387" s="119" t="s">
        <v>56</v>
      </c>
      <c r="AH1387" s="119" t="s">
        <v>56</v>
      </c>
      <c r="AI1387" s="119" t="s">
        <v>56</v>
      </c>
      <c r="AJ1387" s="119" t="s">
        <v>56</v>
      </c>
      <c r="AK1387" s="119" t="s">
        <v>56</v>
      </c>
      <c r="AL1387" s="119" t="s">
        <v>56</v>
      </c>
      <c r="AM1387" s="119">
        <v>0</v>
      </c>
      <c r="AN1387" s="119">
        <v>0</v>
      </c>
      <c r="AO1387" s="119">
        <v>0</v>
      </c>
      <c r="AP1387" s="119">
        <v>0</v>
      </c>
      <c r="AQ1387" s="119">
        <v>0</v>
      </c>
      <c r="AR1387" s="119">
        <v>0</v>
      </c>
      <c r="AS1387" s="119">
        <v>0</v>
      </c>
      <c r="AT1387" s="119">
        <v>0</v>
      </c>
      <c r="AU1387" s="119">
        <v>0</v>
      </c>
      <c r="AV1387" s="119">
        <v>0</v>
      </c>
      <c r="AW1387" s="119">
        <v>0</v>
      </c>
      <c r="AX1387" s="119">
        <v>0</v>
      </c>
      <c r="AY1387" s="119">
        <v>0</v>
      </c>
      <c r="AZ1387" s="119">
        <v>0</v>
      </c>
      <c r="BA1387" s="119">
        <v>0</v>
      </c>
      <c r="BB1387" s="119">
        <v>0</v>
      </c>
      <c r="BC1387" s="119">
        <v>0</v>
      </c>
      <c r="BD1387" s="119">
        <v>0</v>
      </c>
      <c r="BE1387" s="119">
        <v>0</v>
      </c>
      <c r="BF1387" s="119">
        <v>0</v>
      </c>
      <c r="BG1387" s="119">
        <v>0</v>
      </c>
      <c r="BH1387" s="119" t="s">
        <v>55</v>
      </c>
      <c r="BI1387" s="119" t="s">
        <v>55</v>
      </c>
      <c r="BJ1387" s="119" t="s">
        <v>55</v>
      </c>
      <c r="BK1387" s="119" t="s">
        <v>55</v>
      </c>
      <c r="BL1387" s="119">
        <v>0</v>
      </c>
      <c r="BM1387" s="119" t="s">
        <v>544</v>
      </c>
    </row>
    <row r="1388" spans="1:65" s="119" customFormat="1" ht="11.4" x14ac:dyDescent="0.2">
      <c r="A1388" s="119" t="s">
        <v>69</v>
      </c>
      <c r="B1388" s="119">
        <v>0</v>
      </c>
      <c r="C1388" s="119">
        <v>0</v>
      </c>
      <c r="D1388" s="119">
        <v>0</v>
      </c>
      <c r="E1388" s="119">
        <v>0</v>
      </c>
      <c r="F1388" s="119">
        <v>0</v>
      </c>
      <c r="G1388" s="119">
        <v>0</v>
      </c>
      <c r="H1388" s="119">
        <v>0</v>
      </c>
      <c r="I1388" s="119">
        <v>0</v>
      </c>
      <c r="J1388" s="119">
        <v>0</v>
      </c>
      <c r="K1388" s="119">
        <v>0</v>
      </c>
      <c r="L1388" s="119">
        <v>0</v>
      </c>
      <c r="M1388" s="119">
        <v>0</v>
      </c>
      <c r="N1388" s="119">
        <v>0</v>
      </c>
      <c r="O1388" s="119" t="s">
        <v>55</v>
      </c>
      <c r="P1388" s="119" t="s">
        <v>55</v>
      </c>
      <c r="Q1388" s="119" t="s">
        <v>55</v>
      </c>
      <c r="R1388" s="119" t="s">
        <v>55</v>
      </c>
      <c r="S1388" s="119" t="s">
        <v>55</v>
      </c>
      <c r="T1388" s="119" t="s">
        <v>55</v>
      </c>
      <c r="U1388" s="119" t="s">
        <v>55</v>
      </c>
      <c r="V1388" s="119" t="s">
        <v>55</v>
      </c>
      <c r="W1388" s="119" t="s">
        <v>55</v>
      </c>
      <c r="X1388" s="119" t="s">
        <v>55</v>
      </c>
      <c r="Y1388" s="119" t="s">
        <v>55</v>
      </c>
      <c r="Z1388" s="119" t="s">
        <v>55</v>
      </c>
      <c r="AA1388" s="119" t="s">
        <v>56</v>
      </c>
      <c r="AB1388" s="119" t="s">
        <v>56</v>
      </c>
      <c r="AC1388" s="119" t="s">
        <v>56</v>
      </c>
      <c r="AD1388" s="119" t="s">
        <v>56</v>
      </c>
      <c r="AE1388" s="119" t="s">
        <v>56</v>
      </c>
      <c r="AF1388" s="119" t="s">
        <v>56</v>
      </c>
      <c r="AG1388" s="119" t="s">
        <v>56</v>
      </c>
      <c r="AH1388" s="119" t="s">
        <v>56</v>
      </c>
      <c r="AI1388" s="119" t="s">
        <v>56</v>
      </c>
      <c r="AJ1388" s="119" t="s">
        <v>56</v>
      </c>
      <c r="AK1388" s="119" t="s">
        <v>56</v>
      </c>
      <c r="AL1388" s="119" t="s">
        <v>56</v>
      </c>
      <c r="AM1388" s="119">
        <v>0</v>
      </c>
      <c r="AN1388" s="119">
        <v>0</v>
      </c>
      <c r="AO1388" s="119">
        <v>0</v>
      </c>
      <c r="AP1388" s="119">
        <v>0</v>
      </c>
      <c r="AQ1388" s="119">
        <v>0</v>
      </c>
      <c r="AR1388" s="119">
        <v>0</v>
      </c>
      <c r="AS1388" s="119">
        <v>0</v>
      </c>
      <c r="AT1388" s="119">
        <v>0</v>
      </c>
      <c r="AU1388" s="119">
        <v>0</v>
      </c>
      <c r="AV1388" s="119">
        <v>0</v>
      </c>
      <c r="AW1388" s="119">
        <v>0</v>
      </c>
      <c r="AX1388" s="119">
        <v>0</v>
      </c>
      <c r="AY1388" s="119">
        <v>0</v>
      </c>
      <c r="AZ1388" s="119">
        <v>0</v>
      </c>
      <c r="BA1388" s="119">
        <v>0</v>
      </c>
      <c r="BB1388" s="119">
        <v>0</v>
      </c>
      <c r="BC1388" s="119">
        <v>0</v>
      </c>
      <c r="BD1388" s="119">
        <v>0</v>
      </c>
      <c r="BE1388" s="119">
        <v>0</v>
      </c>
      <c r="BF1388" s="119">
        <v>0</v>
      </c>
      <c r="BG1388" s="119">
        <v>0</v>
      </c>
      <c r="BH1388" s="119" t="s">
        <v>55</v>
      </c>
      <c r="BI1388" s="119" t="s">
        <v>55</v>
      </c>
      <c r="BJ1388" s="119" t="s">
        <v>55</v>
      </c>
      <c r="BK1388" s="119" t="s">
        <v>55</v>
      </c>
      <c r="BL1388" s="119">
        <v>0</v>
      </c>
      <c r="BM1388" s="119" t="s">
        <v>545</v>
      </c>
    </row>
    <row r="1389" spans="1:65" s="119" customFormat="1" ht="11.4" x14ac:dyDescent="0.2">
      <c r="A1389" s="119" t="s">
        <v>70</v>
      </c>
      <c r="B1389" s="119">
        <v>0</v>
      </c>
      <c r="C1389" s="119">
        <v>0</v>
      </c>
      <c r="D1389" s="119">
        <v>0</v>
      </c>
      <c r="E1389" s="119">
        <v>0</v>
      </c>
      <c r="F1389" s="119">
        <v>0</v>
      </c>
      <c r="G1389" s="119">
        <v>0</v>
      </c>
      <c r="H1389" s="119">
        <v>0</v>
      </c>
      <c r="I1389" s="119">
        <v>0</v>
      </c>
      <c r="J1389" s="119">
        <v>0</v>
      </c>
      <c r="K1389" s="119">
        <v>0</v>
      </c>
      <c r="L1389" s="119">
        <v>0</v>
      </c>
      <c r="M1389" s="119">
        <v>0</v>
      </c>
      <c r="N1389" s="119">
        <v>0</v>
      </c>
      <c r="O1389" s="119" t="s">
        <v>55</v>
      </c>
      <c r="P1389" s="119" t="s">
        <v>55</v>
      </c>
      <c r="Q1389" s="119" t="s">
        <v>55</v>
      </c>
      <c r="R1389" s="119" t="s">
        <v>55</v>
      </c>
      <c r="S1389" s="119" t="s">
        <v>55</v>
      </c>
      <c r="T1389" s="119" t="s">
        <v>55</v>
      </c>
      <c r="U1389" s="119" t="s">
        <v>55</v>
      </c>
      <c r="V1389" s="119" t="s">
        <v>55</v>
      </c>
      <c r="W1389" s="119" t="s">
        <v>55</v>
      </c>
      <c r="X1389" s="119" t="s">
        <v>55</v>
      </c>
      <c r="Y1389" s="119" t="s">
        <v>55</v>
      </c>
      <c r="Z1389" s="119" t="s">
        <v>55</v>
      </c>
      <c r="AA1389" s="119" t="s">
        <v>56</v>
      </c>
      <c r="AB1389" s="119" t="s">
        <v>56</v>
      </c>
      <c r="AC1389" s="119" t="s">
        <v>56</v>
      </c>
      <c r="AD1389" s="119" t="s">
        <v>56</v>
      </c>
      <c r="AE1389" s="119" t="s">
        <v>56</v>
      </c>
      <c r="AF1389" s="119" t="s">
        <v>56</v>
      </c>
      <c r="AG1389" s="119" t="s">
        <v>56</v>
      </c>
      <c r="AH1389" s="119" t="s">
        <v>56</v>
      </c>
      <c r="AI1389" s="119" t="s">
        <v>56</v>
      </c>
      <c r="AJ1389" s="119" t="s">
        <v>56</v>
      </c>
      <c r="AK1389" s="119" t="s">
        <v>56</v>
      </c>
      <c r="AL1389" s="119" t="s">
        <v>56</v>
      </c>
      <c r="AM1389" s="119">
        <v>0</v>
      </c>
      <c r="AN1389" s="119">
        <v>0</v>
      </c>
      <c r="AO1389" s="119">
        <v>0</v>
      </c>
      <c r="AP1389" s="119">
        <v>0</v>
      </c>
      <c r="AQ1389" s="119">
        <v>0</v>
      </c>
      <c r="AR1389" s="119">
        <v>0</v>
      </c>
      <c r="AS1389" s="119">
        <v>0</v>
      </c>
      <c r="AT1389" s="119">
        <v>0</v>
      </c>
      <c r="AU1389" s="119">
        <v>0</v>
      </c>
      <c r="AV1389" s="119">
        <v>0</v>
      </c>
      <c r="AW1389" s="119">
        <v>0</v>
      </c>
      <c r="AX1389" s="119">
        <v>0</v>
      </c>
      <c r="AY1389" s="119">
        <v>0</v>
      </c>
      <c r="AZ1389" s="119">
        <v>0</v>
      </c>
      <c r="BA1389" s="119">
        <v>0</v>
      </c>
      <c r="BB1389" s="119">
        <v>0</v>
      </c>
      <c r="BC1389" s="119">
        <v>0</v>
      </c>
      <c r="BD1389" s="119">
        <v>0</v>
      </c>
      <c r="BE1389" s="119">
        <v>0</v>
      </c>
      <c r="BF1389" s="119">
        <v>0</v>
      </c>
      <c r="BG1389" s="119">
        <v>0</v>
      </c>
      <c r="BH1389" s="119" t="s">
        <v>55</v>
      </c>
      <c r="BI1389" s="119" t="s">
        <v>55</v>
      </c>
      <c r="BJ1389" s="119" t="s">
        <v>55</v>
      </c>
      <c r="BK1389" s="119" t="s">
        <v>55</v>
      </c>
      <c r="BL1389" s="119">
        <v>0</v>
      </c>
      <c r="BM1389" s="119" t="s">
        <v>544</v>
      </c>
    </row>
    <row r="1390" spans="1:65" s="119" customFormat="1" ht="11.4" x14ac:dyDescent="0.2">
      <c r="A1390" s="119" t="s">
        <v>70</v>
      </c>
      <c r="B1390" s="119">
        <v>0</v>
      </c>
      <c r="C1390" s="119">
        <v>0</v>
      </c>
      <c r="D1390" s="119">
        <v>0</v>
      </c>
      <c r="E1390" s="119">
        <v>0</v>
      </c>
      <c r="F1390" s="119">
        <v>0</v>
      </c>
      <c r="G1390" s="119">
        <v>0</v>
      </c>
      <c r="H1390" s="119">
        <v>0</v>
      </c>
      <c r="I1390" s="119">
        <v>0</v>
      </c>
      <c r="J1390" s="119">
        <v>0</v>
      </c>
      <c r="K1390" s="119">
        <v>0</v>
      </c>
      <c r="L1390" s="119">
        <v>0</v>
      </c>
      <c r="M1390" s="119">
        <v>0</v>
      </c>
      <c r="N1390" s="119">
        <v>0</v>
      </c>
      <c r="O1390" s="119" t="s">
        <v>55</v>
      </c>
      <c r="P1390" s="119" t="s">
        <v>55</v>
      </c>
      <c r="Q1390" s="119" t="s">
        <v>55</v>
      </c>
      <c r="R1390" s="119" t="s">
        <v>55</v>
      </c>
      <c r="S1390" s="119" t="s">
        <v>55</v>
      </c>
      <c r="T1390" s="119" t="s">
        <v>55</v>
      </c>
      <c r="U1390" s="119" t="s">
        <v>55</v>
      </c>
      <c r="V1390" s="119" t="s">
        <v>55</v>
      </c>
      <c r="W1390" s="119" t="s">
        <v>55</v>
      </c>
      <c r="X1390" s="119" t="s">
        <v>55</v>
      </c>
      <c r="Y1390" s="119" t="s">
        <v>55</v>
      </c>
      <c r="Z1390" s="119" t="s">
        <v>55</v>
      </c>
      <c r="AA1390" s="119" t="s">
        <v>56</v>
      </c>
      <c r="AB1390" s="119" t="s">
        <v>56</v>
      </c>
      <c r="AC1390" s="119" t="s">
        <v>56</v>
      </c>
      <c r="AD1390" s="119" t="s">
        <v>56</v>
      </c>
      <c r="AE1390" s="119" t="s">
        <v>56</v>
      </c>
      <c r="AF1390" s="119" t="s">
        <v>56</v>
      </c>
      <c r="AG1390" s="119" t="s">
        <v>56</v>
      </c>
      <c r="AH1390" s="119" t="s">
        <v>56</v>
      </c>
      <c r="AI1390" s="119" t="s">
        <v>56</v>
      </c>
      <c r="AJ1390" s="119" t="s">
        <v>56</v>
      </c>
      <c r="AK1390" s="119" t="s">
        <v>56</v>
      </c>
      <c r="AL1390" s="119" t="s">
        <v>56</v>
      </c>
      <c r="AM1390" s="119">
        <v>0</v>
      </c>
      <c r="AN1390" s="119">
        <v>0</v>
      </c>
      <c r="AO1390" s="119">
        <v>0</v>
      </c>
      <c r="AP1390" s="119">
        <v>0</v>
      </c>
      <c r="AQ1390" s="119">
        <v>0</v>
      </c>
      <c r="AR1390" s="119">
        <v>0</v>
      </c>
      <c r="AS1390" s="119">
        <v>0</v>
      </c>
      <c r="AT1390" s="119">
        <v>0</v>
      </c>
      <c r="AU1390" s="119">
        <v>0</v>
      </c>
      <c r="AV1390" s="119">
        <v>0</v>
      </c>
      <c r="AW1390" s="119">
        <v>0</v>
      </c>
      <c r="AX1390" s="119">
        <v>0</v>
      </c>
      <c r="AY1390" s="119">
        <v>0</v>
      </c>
      <c r="AZ1390" s="119">
        <v>0</v>
      </c>
      <c r="BA1390" s="119">
        <v>0</v>
      </c>
      <c r="BB1390" s="119">
        <v>0</v>
      </c>
      <c r="BC1390" s="119">
        <v>0</v>
      </c>
      <c r="BD1390" s="119">
        <v>0</v>
      </c>
      <c r="BE1390" s="119">
        <v>0</v>
      </c>
      <c r="BF1390" s="119">
        <v>0</v>
      </c>
      <c r="BG1390" s="119">
        <v>0</v>
      </c>
      <c r="BH1390" s="119" t="s">
        <v>55</v>
      </c>
      <c r="BI1390" s="119" t="s">
        <v>55</v>
      </c>
      <c r="BJ1390" s="119" t="s">
        <v>55</v>
      </c>
      <c r="BK1390" s="119" t="s">
        <v>55</v>
      </c>
      <c r="BL1390" s="119">
        <v>0</v>
      </c>
      <c r="BM1390" s="119" t="s">
        <v>545</v>
      </c>
    </row>
    <row r="1391" spans="1:65" s="119" customFormat="1" ht="11.4" x14ac:dyDescent="0.2">
      <c r="A1391" s="119" t="s">
        <v>71</v>
      </c>
      <c r="B1391" s="119">
        <v>0</v>
      </c>
      <c r="C1391" s="119">
        <v>0</v>
      </c>
      <c r="D1391" s="119">
        <v>0</v>
      </c>
      <c r="E1391" s="119">
        <v>0</v>
      </c>
      <c r="F1391" s="119">
        <v>0</v>
      </c>
      <c r="G1391" s="119">
        <v>0</v>
      </c>
      <c r="H1391" s="119">
        <v>0</v>
      </c>
      <c r="I1391" s="119">
        <v>0</v>
      </c>
      <c r="J1391" s="119">
        <v>0</v>
      </c>
      <c r="K1391" s="119">
        <v>0</v>
      </c>
      <c r="L1391" s="119">
        <v>0</v>
      </c>
      <c r="M1391" s="119">
        <v>0</v>
      </c>
      <c r="N1391" s="119">
        <v>0</v>
      </c>
      <c r="O1391" s="119" t="s">
        <v>55</v>
      </c>
      <c r="P1391" s="119" t="s">
        <v>55</v>
      </c>
      <c r="Q1391" s="119" t="s">
        <v>55</v>
      </c>
      <c r="R1391" s="119" t="s">
        <v>55</v>
      </c>
      <c r="S1391" s="119" t="s">
        <v>55</v>
      </c>
      <c r="T1391" s="119" t="s">
        <v>55</v>
      </c>
      <c r="U1391" s="119" t="s">
        <v>55</v>
      </c>
      <c r="V1391" s="119" t="s">
        <v>55</v>
      </c>
      <c r="W1391" s="119" t="s">
        <v>55</v>
      </c>
      <c r="X1391" s="119" t="s">
        <v>55</v>
      </c>
      <c r="Y1391" s="119" t="s">
        <v>55</v>
      </c>
      <c r="Z1391" s="119" t="s">
        <v>55</v>
      </c>
      <c r="AA1391" s="119" t="s">
        <v>56</v>
      </c>
      <c r="AB1391" s="119" t="s">
        <v>56</v>
      </c>
      <c r="AC1391" s="119" t="s">
        <v>56</v>
      </c>
      <c r="AD1391" s="119" t="s">
        <v>56</v>
      </c>
      <c r="AE1391" s="119" t="s">
        <v>56</v>
      </c>
      <c r="AF1391" s="119" t="s">
        <v>56</v>
      </c>
      <c r="AG1391" s="119" t="s">
        <v>56</v>
      </c>
      <c r="AH1391" s="119" t="s">
        <v>56</v>
      </c>
      <c r="AI1391" s="119" t="s">
        <v>56</v>
      </c>
      <c r="AJ1391" s="119" t="s">
        <v>56</v>
      </c>
      <c r="AK1391" s="119" t="s">
        <v>56</v>
      </c>
      <c r="AL1391" s="119" t="s">
        <v>56</v>
      </c>
      <c r="AM1391" s="119">
        <v>0</v>
      </c>
      <c r="AN1391" s="119">
        <v>0</v>
      </c>
      <c r="AO1391" s="119">
        <v>0</v>
      </c>
      <c r="AP1391" s="119">
        <v>0</v>
      </c>
      <c r="AQ1391" s="119">
        <v>0</v>
      </c>
      <c r="AR1391" s="119">
        <v>0</v>
      </c>
      <c r="AS1391" s="119">
        <v>0</v>
      </c>
      <c r="AT1391" s="119">
        <v>0</v>
      </c>
      <c r="AU1391" s="119">
        <v>0</v>
      </c>
      <c r="AV1391" s="119">
        <v>0</v>
      </c>
      <c r="AW1391" s="119">
        <v>0</v>
      </c>
      <c r="AX1391" s="119">
        <v>0</v>
      </c>
      <c r="AY1391" s="119">
        <v>0</v>
      </c>
      <c r="AZ1391" s="119">
        <v>0</v>
      </c>
      <c r="BA1391" s="119">
        <v>0</v>
      </c>
      <c r="BB1391" s="119">
        <v>0</v>
      </c>
      <c r="BC1391" s="119">
        <v>0</v>
      </c>
      <c r="BD1391" s="119">
        <v>0</v>
      </c>
      <c r="BE1391" s="119">
        <v>0</v>
      </c>
      <c r="BF1391" s="119">
        <v>0</v>
      </c>
      <c r="BG1391" s="119">
        <v>0</v>
      </c>
      <c r="BH1391" s="119" t="s">
        <v>55</v>
      </c>
      <c r="BI1391" s="119" t="s">
        <v>55</v>
      </c>
      <c r="BJ1391" s="119" t="s">
        <v>55</v>
      </c>
      <c r="BK1391" s="119" t="s">
        <v>55</v>
      </c>
      <c r="BL1391" s="119">
        <v>0</v>
      </c>
      <c r="BM1391" s="119" t="s">
        <v>544</v>
      </c>
    </row>
    <row r="1392" spans="1:65" s="119" customFormat="1" ht="11.4" x14ac:dyDescent="0.2">
      <c r="A1392" s="119" t="s">
        <v>71</v>
      </c>
      <c r="B1392" s="119">
        <v>0</v>
      </c>
      <c r="C1392" s="119">
        <v>0</v>
      </c>
      <c r="D1392" s="119">
        <v>0</v>
      </c>
      <c r="E1392" s="119">
        <v>0</v>
      </c>
      <c r="F1392" s="119">
        <v>0</v>
      </c>
      <c r="G1392" s="119">
        <v>0</v>
      </c>
      <c r="H1392" s="119">
        <v>0</v>
      </c>
      <c r="I1392" s="119">
        <v>0</v>
      </c>
      <c r="J1392" s="119">
        <v>0</v>
      </c>
      <c r="K1392" s="119">
        <v>0</v>
      </c>
      <c r="L1392" s="119">
        <v>0</v>
      </c>
      <c r="M1392" s="119">
        <v>0</v>
      </c>
      <c r="N1392" s="119">
        <v>0</v>
      </c>
      <c r="O1392" s="119" t="s">
        <v>55</v>
      </c>
      <c r="P1392" s="119" t="s">
        <v>55</v>
      </c>
      <c r="Q1392" s="119" t="s">
        <v>55</v>
      </c>
      <c r="R1392" s="119" t="s">
        <v>55</v>
      </c>
      <c r="S1392" s="119" t="s">
        <v>55</v>
      </c>
      <c r="T1392" s="119" t="s">
        <v>55</v>
      </c>
      <c r="U1392" s="119" t="s">
        <v>55</v>
      </c>
      <c r="V1392" s="119" t="s">
        <v>55</v>
      </c>
      <c r="W1392" s="119" t="s">
        <v>55</v>
      </c>
      <c r="X1392" s="119" t="s">
        <v>55</v>
      </c>
      <c r="Y1392" s="119" t="s">
        <v>55</v>
      </c>
      <c r="Z1392" s="119" t="s">
        <v>55</v>
      </c>
      <c r="AA1392" s="119" t="s">
        <v>56</v>
      </c>
      <c r="AB1392" s="119" t="s">
        <v>56</v>
      </c>
      <c r="AC1392" s="119" t="s">
        <v>56</v>
      </c>
      <c r="AD1392" s="119" t="s">
        <v>56</v>
      </c>
      <c r="AE1392" s="119" t="s">
        <v>56</v>
      </c>
      <c r="AF1392" s="119" t="s">
        <v>56</v>
      </c>
      <c r="AG1392" s="119" t="s">
        <v>56</v>
      </c>
      <c r="AH1392" s="119" t="s">
        <v>56</v>
      </c>
      <c r="AI1392" s="119" t="s">
        <v>56</v>
      </c>
      <c r="AJ1392" s="119" t="s">
        <v>56</v>
      </c>
      <c r="AK1392" s="119" t="s">
        <v>56</v>
      </c>
      <c r="AL1392" s="119" t="s">
        <v>56</v>
      </c>
      <c r="AM1392" s="119">
        <v>0</v>
      </c>
      <c r="AN1392" s="119">
        <v>0</v>
      </c>
      <c r="AO1392" s="119">
        <v>0</v>
      </c>
      <c r="AP1392" s="119">
        <v>0</v>
      </c>
      <c r="AQ1392" s="119">
        <v>0</v>
      </c>
      <c r="AR1392" s="119">
        <v>0</v>
      </c>
      <c r="AS1392" s="119">
        <v>0</v>
      </c>
      <c r="AT1392" s="119">
        <v>0</v>
      </c>
      <c r="AU1392" s="119">
        <v>0</v>
      </c>
      <c r="AV1392" s="119">
        <v>0</v>
      </c>
      <c r="AW1392" s="119">
        <v>0</v>
      </c>
      <c r="AX1392" s="119">
        <v>0</v>
      </c>
      <c r="AY1392" s="119">
        <v>0</v>
      </c>
      <c r="AZ1392" s="119">
        <v>0</v>
      </c>
      <c r="BA1392" s="119">
        <v>0</v>
      </c>
      <c r="BB1392" s="119">
        <v>0</v>
      </c>
      <c r="BC1392" s="119">
        <v>0</v>
      </c>
      <c r="BD1392" s="119">
        <v>0</v>
      </c>
      <c r="BE1392" s="119">
        <v>0</v>
      </c>
      <c r="BF1392" s="119">
        <v>0</v>
      </c>
      <c r="BG1392" s="119">
        <v>0</v>
      </c>
      <c r="BH1392" s="119" t="s">
        <v>55</v>
      </c>
      <c r="BI1392" s="119" t="s">
        <v>55</v>
      </c>
      <c r="BJ1392" s="119" t="s">
        <v>55</v>
      </c>
      <c r="BK1392" s="119" t="s">
        <v>55</v>
      </c>
      <c r="BL1392" s="119">
        <v>0</v>
      </c>
      <c r="BM1392" s="119" t="s">
        <v>545</v>
      </c>
    </row>
    <row r="1393" spans="1:65" s="119" customFormat="1" ht="11.4" x14ac:dyDescent="0.2">
      <c r="A1393" s="119" t="s">
        <v>72</v>
      </c>
      <c r="B1393" s="119">
        <v>0</v>
      </c>
      <c r="C1393" s="119">
        <v>0</v>
      </c>
      <c r="D1393" s="119">
        <v>0</v>
      </c>
      <c r="E1393" s="119">
        <v>0</v>
      </c>
      <c r="F1393" s="119">
        <v>0</v>
      </c>
      <c r="G1393" s="119">
        <v>0</v>
      </c>
      <c r="H1393" s="119">
        <v>0</v>
      </c>
      <c r="I1393" s="119">
        <v>0</v>
      </c>
      <c r="J1393" s="119">
        <v>0</v>
      </c>
      <c r="K1393" s="119">
        <v>0</v>
      </c>
      <c r="L1393" s="119">
        <v>0</v>
      </c>
      <c r="M1393" s="119">
        <v>0</v>
      </c>
      <c r="N1393" s="119">
        <v>0</v>
      </c>
      <c r="O1393" s="119" t="s">
        <v>55</v>
      </c>
      <c r="P1393" s="119" t="s">
        <v>55</v>
      </c>
      <c r="Q1393" s="119" t="s">
        <v>55</v>
      </c>
      <c r="R1393" s="119" t="s">
        <v>55</v>
      </c>
      <c r="S1393" s="119" t="s">
        <v>55</v>
      </c>
      <c r="T1393" s="119" t="s">
        <v>55</v>
      </c>
      <c r="U1393" s="119" t="s">
        <v>55</v>
      </c>
      <c r="V1393" s="119" t="s">
        <v>55</v>
      </c>
      <c r="W1393" s="119" t="s">
        <v>55</v>
      </c>
      <c r="X1393" s="119" t="s">
        <v>55</v>
      </c>
      <c r="Y1393" s="119" t="s">
        <v>55</v>
      </c>
      <c r="Z1393" s="119" t="s">
        <v>55</v>
      </c>
      <c r="AA1393" s="119" t="s">
        <v>56</v>
      </c>
      <c r="AB1393" s="119" t="s">
        <v>56</v>
      </c>
      <c r="AC1393" s="119" t="s">
        <v>56</v>
      </c>
      <c r="AD1393" s="119" t="s">
        <v>56</v>
      </c>
      <c r="AE1393" s="119" t="s">
        <v>56</v>
      </c>
      <c r="AF1393" s="119" t="s">
        <v>56</v>
      </c>
      <c r="AG1393" s="119" t="s">
        <v>56</v>
      </c>
      <c r="AH1393" s="119" t="s">
        <v>56</v>
      </c>
      <c r="AI1393" s="119" t="s">
        <v>56</v>
      </c>
      <c r="AJ1393" s="119" t="s">
        <v>56</v>
      </c>
      <c r="AK1393" s="119" t="s">
        <v>56</v>
      </c>
      <c r="AL1393" s="119" t="s">
        <v>56</v>
      </c>
      <c r="AM1393" s="119">
        <v>0</v>
      </c>
      <c r="AN1393" s="119">
        <v>0</v>
      </c>
      <c r="AO1393" s="119">
        <v>0</v>
      </c>
      <c r="AP1393" s="119">
        <v>0</v>
      </c>
      <c r="AQ1393" s="119">
        <v>0</v>
      </c>
      <c r="AR1393" s="119">
        <v>0</v>
      </c>
      <c r="AS1393" s="119">
        <v>0</v>
      </c>
      <c r="AT1393" s="119">
        <v>0</v>
      </c>
      <c r="AU1393" s="119">
        <v>0</v>
      </c>
      <c r="AV1393" s="119">
        <v>0</v>
      </c>
      <c r="AW1393" s="119">
        <v>0</v>
      </c>
      <c r="AX1393" s="119">
        <v>0</v>
      </c>
      <c r="AY1393" s="119">
        <v>0</v>
      </c>
      <c r="AZ1393" s="119">
        <v>0</v>
      </c>
      <c r="BA1393" s="119">
        <v>0</v>
      </c>
      <c r="BB1393" s="119">
        <v>0</v>
      </c>
      <c r="BC1393" s="119">
        <v>0</v>
      </c>
      <c r="BD1393" s="119">
        <v>0</v>
      </c>
      <c r="BE1393" s="119">
        <v>0</v>
      </c>
      <c r="BF1393" s="119">
        <v>0</v>
      </c>
      <c r="BG1393" s="119">
        <v>0</v>
      </c>
      <c r="BH1393" s="119" t="s">
        <v>55</v>
      </c>
      <c r="BI1393" s="119" t="s">
        <v>55</v>
      </c>
      <c r="BJ1393" s="119" t="s">
        <v>55</v>
      </c>
      <c r="BK1393" s="119" t="s">
        <v>55</v>
      </c>
      <c r="BL1393" s="119">
        <v>0</v>
      </c>
      <c r="BM1393" s="119" t="s">
        <v>544</v>
      </c>
    </row>
    <row r="1394" spans="1:65" s="119" customFormat="1" ht="11.4" x14ac:dyDescent="0.2">
      <c r="A1394" s="119" t="s">
        <v>72</v>
      </c>
      <c r="B1394" s="119">
        <v>0</v>
      </c>
      <c r="C1394" s="119">
        <v>0</v>
      </c>
      <c r="D1394" s="119">
        <v>0</v>
      </c>
      <c r="E1394" s="119">
        <v>0</v>
      </c>
      <c r="F1394" s="119">
        <v>0</v>
      </c>
      <c r="G1394" s="119">
        <v>0</v>
      </c>
      <c r="H1394" s="119">
        <v>0</v>
      </c>
      <c r="I1394" s="119">
        <v>0</v>
      </c>
      <c r="J1394" s="119">
        <v>0</v>
      </c>
      <c r="K1394" s="119">
        <v>0</v>
      </c>
      <c r="L1394" s="119">
        <v>0</v>
      </c>
      <c r="M1394" s="119">
        <v>0</v>
      </c>
      <c r="N1394" s="119">
        <v>0</v>
      </c>
      <c r="O1394" s="119" t="s">
        <v>55</v>
      </c>
      <c r="P1394" s="119" t="s">
        <v>55</v>
      </c>
      <c r="Q1394" s="119" t="s">
        <v>55</v>
      </c>
      <c r="R1394" s="119" t="s">
        <v>55</v>
      </c>
      <c r="S1394" s="119" t="s">
        <v>55</v>
      </c>
      <c r="T1394" s="119" t="s">
        <v>55</v>
      </c>
      <c r="U1394" s="119" t="s">
        <v>55</v>
      </c>
      <c r="V1394" s="119" t="s">
        <v>55</v>
      </c>
      <c r="W1394" s="119" t="s">
        <v>55</v>
      </c>
      <c r="X1394" s="119" t="s">
        <v>55</v>
      </c>
      <c r="Y1394" s="119" t="s">
        <v>55</v>
      </c>
      <c r="Z1394" s="119" t="s">
        <v>55</v>
      </c>
      <c r="AA1394" s="119" t="s">
        <v>56</v>
      </c>
      <c r="AB1394" s="119" t="s">
        <v>56</v>
      </c>
      <c r="AC1394" s="119" t="s">
        <v>56</v>
      </c>
      <c r="AD1394" s="119" t="s">
        <v>56</v>
      </c>
      <c r="AE1394" s="119" t="s">
        <v>56</v>
      </c>
      <c r="AF1394" s="119" t="s">
        <v>56</v>
      </c>
      <c r="AG1394" s="119" t="s">
        <v>56</v>
      </c>
      <c r="AH1394" s="119" t="s">
        <v>56</v>
      </c>
      <c r="AI1394" s="119" t="s">
        <v>56</v>
      </c>
      <c r="AJ1394" s="119" t="s">
        <v>56</v>
      </c>
      <c r="AK1394" s="119" t="s">
        <v>56</v>
      </c>
      <c r="AL1394" s="119" t="s">
        <v>56</v>
      </c>
      <c r="AM1394" s="119">
        <v>0</v>
      </c>
      <c r="AN1394" s="119">
        <v>0</v>
      </c>
      <c r="AO1394" s="119">
        <v>0</v>
      </c>
      <c r="AP1394" s="119">
        <v>0</v>
      </c>
      <c r="AQ1394" s="119">
        <v>0</v>
      </c>
      <c r="AR1394" s="119">
        <v>0</v>
      </c>
      <c r="AS1394" s="119">
        <v>0</v>
      </c>
      <c r="AT1394" s="119">
        <v>0</v>
      </c>
      <c r="AU1394" s="119">
        <v>0</v>
      </c>
      <c r="AV1394" s="119">
        <v>0</v>
      </c>
      <c r="AW1394" s="119">
        <v>0</v>
      </c>
      <c r="AX1394" s="119">
        <v>0</v>
      </c>
      <c r="AY1394" s="119">
        <v>0</v>
      </c>
      <c r="AZ1394" s="119">
        <v>0</v>
      </c>
      <c r="BA1394" s="119">
        <v>0</v>
      </c>
      <c r="BB1394" s="119">
        <v>0</v>
      </c>
      <c r="BC1394" s="119">
        <v>0</v>
      </c>
      <c r="BD1394" s="119">
        <v>0</v>
      </c>
      <c r="BE1394" s="119">
        <v>0</v>
      </c>
      <c r="BF1394" s="119">
        <v>0</v>
      </c>
      <c r="BG1394" s="119">
        <v>0</v>
      </c>
      <c r="BH1394" s="119" t="s">
        <v>55</v>
      </c>
      <c r="BI1394" s="119" t="s">
        <v>55</v>
      </c>
      <c r="BJ1394" s="119" t="s">
        <v>55</v>
      </c>
      <c r="BK1394" s="119" t="s">
        <v>55</v>
      </c>
      <c r="BL1394" s="119">
        <v>0</v>
      </c>
      <c r="BM1394" s="119" t="s">
        <v>545</v>
      </c>
    </row>
    <row r="1395" spans="1:65" s="119" customFormat="1" ht="11.4" x14ac:dyDescent="0.2">
      <c r="A1395" s="119" t="s">
        <v>73</v>
      </c>
      <c r="B1395" s="119">
        <v>0</v>
      </c>
      <c r="C1395" s="119">
        <v>0</v>
      </c>
      <c r="D1395" s="119">
        <v>0</v>
      </c>
      <c r="E1395" s="119">
        <v>0</v>
      </c>
      <c r="F1395" s="119">
        <v>0</v>
      </c>
      <c r="G1395" s="119">
        <v>0</v>
      </c>
      <c r="H1395" s="119">
        <v>0</v>
      </c>
      <c r="I1395" s="119">
        <v>0</v>
      </c>
      <c r="J1395" s="119">
        <v>0</v>
      </c>
      <c r="K1395" s="119">
        <v>0</v>
      </c>
      <c r="L1395" s="119">
        <v>0</v>
      </c>
      <c r="M1395" s="119">
        <v>0</v>
      </c>
      <c r="N1395" s="119">
        <v>0</v>
      </c>
      <c r="O1395" s="119" t="s">
        <v>55</v>
      </c>
      <c r="P1395" s="119" t="s">
        <v>55</v>
      </c>
      <c r="Q1395" s="119" t="s">
        <v>55</v>
      </c>
      <c r="R1395" s="119" t="s">
        <v>55</v>
      </c>
      <c r="S1395" s="119" t="s">
        <v>55</v>
      </c>
      <c r="T1395" s="119" t="s">
        <v>55</v>
      </c>
      <c r="U1395" s="119" t="s">
        <v>55</v>
      </c>
      <c r="V1395" s="119" t="s">
        <v>55</v>
      </c>
      <c r="W1395" s="119" t="s">
        <v>55</v>
      </c>
      <c r="X1395" s="119" t="s">
        <v>55</v>
      </c>
      <c r="Y1395" s="119" t="s">
        <v>55</v>
      </c>
      <c r="Z1395" s="119" t="s">
        <v>55</v>
      </c>
      <c r="AA1395" s="119" t="s">
        <v>56</v>
      </c>
      <c r="AB1395" s="119" t="s">
        <v>56</v>
      </c>
      <c r="AC1395" s="119" t="s">
        <v>56</v>
      </c>
      <c r="AD1395" s="119" t="s">
        <v>56</v>
      </c>
      <c r="AE1395" s="119" t="s">
        <v>56</v>
      </c>
      <c r="AF1395" s="119" t="s">
        <v>56</v>
      </c>
      <c r="AG1395" s="119" t="s">
        <v>56</v>
      </c>
      <c r="AH1395" s="119" t="s">
        <v>56</v>
      </c>
      <c r="AI1395" s="119" t="s">
        <v>56</v>
      </c>
      <c r="AJ1395" s="119" t="s">
        <v>56</v>
      </c>
      <c r="AK1395" s="119" t="s">
        <v>56</v>
      </c>
      <c r="AL1395" s="119" t="s">
        <v>56</v>
      </c>
      <c r="AM1395" s="119">
        <v>0</v>
      </c>
      <c r="AN1395" s="119">
        <v>0</v>
      </c>
      <c r="AO1395" s="119">
        <v>0</v>
      </c>
      <c r="AP1395" s="119">
        <v>0</v>
      </c>
      <c r="AQ1395" s="119">
        <v>0</v>
      </c>
      <c r="AR1395" s="119">
        <v>0</v>
      </c>
      <c r="AS1395" s="119">
        <v>0</v>
      </c>
      <c r="AT1395" s="119">
        <v>0</v>
      </c>
      <c r="AU1395" s="119">
        <v>0</v>
      </c>
      <c r="AV1395" s="119">
        <v>0</v>
      </c>
      <c r="AW1395" s="119">
        <v>0</v>
      </c>
      <c r="AX1395" s="119">
        <v>0</v>
      </c>
      <c r="AY1395" s="119">
        <v>0</v>
      </c>
      <c r="AZ1395" s="119">
        <v>0</v>
      </c>
      <c r="BA1395" s="119">
        <v>0</v>
      </c>
      <c r="BB1395" s="119">
        <v>0</v>
      </c>
      <c r="BC1395" s="119">
        <v>0</v>
      </c>
      <c r="BD1395" s="119">
        <v>0</v>
      </c>
      <c r="BE1395" s="119">
        <v>0</v>
      </c>
      <c r="BF1395" s="119">
        <v>0</v>
      </c>
      <c r="BG1395" s="119">
        <v>0</v>
      </c>
      <c r="BH1395" s="119" t="s">
        <v>55</v>
      </c>
      <c r="BI1395" s="119" t="s">
        <v>55</v>
      </c>
      <c r="BJ1395" s="119" t="s">
        <v>55</v>
      </c>
      <c r="BK1395" s="119" t="s">
        <v>55</v>
      </c>
      <c r="BL1395" s="119">
        <v>0</v>
      </c>
      <c r="BM1395" s="119" t="s">
        <v>544</v>
      </c>
    </row>
    <row r="1396" spans="1:65" s="119" customFormat="1" ht="11.4" x14ac:dyDescent="0.2">
      <c r="A1396" s="119" t="s">
        <v>73</v>
      </c>
      <c r="B1396" s="119">
        <v>0</v>
      </c>
      <c r="C1396" s="119">
        <v>0</v>
      </c>
      <c r="D1396" s="119">
        <v>0</v>
      </c>
      <c r="E1396" s="119">
        <v>0</v>
      </c>
      <c r="F1396" s="119">
        <v>0</v>
      </c>
      <c r="G1396" s="119">
        <v>0</v>
      </c>
      <c r="H1396" s="119">
        <v>0</v>
      </c>
      <c r="I1396" s="119">
        <v>0</v>
      </c>
      <c r="J1396" s="119">
        <v>0</v>
      </c>
      <c r="K1396" s="119">
        <v>0</v>
      </c>
      <c r="L1396" s="119">
        <v>0</v>
      </c>
      <c r="M1396" s="119">
        <v>0</v>
      </c>
      <c r="N1396" s="119">
        <v>0</v>
      </c>
      <c r="O1396" s="119" t="s">
        <v>55</v>
      </c>
      <c r="P1396" s="119" t="s">
        <v>55</v>
      </c>
      <c r="Q1396" s="119" t="s">
        <v>55</v>
      </c>
      <c r="R1396" s="119" t="s">
        <v>55</v>
      </c>
      <c r="S1396" s="119" t="s">
        <v>55</v>
      </c>
      <c r="T1396" s="119" t="s">
        <v>55</v>
      </c>
      <c r="U1396" s="119" t="s">
        <v>55</v>
      </c>
      <c r="V1396" s="119" t="s">
        <v>55</v>
      </c>
      <c r="W1396" s="119" t="s">
        <v>55</v>
      </c>
      <c r="X1396" s="119" t="s">
        <v>55</v>
      </c>
      <c r="Y1396" s="119" t="s">
        <v>55</v>
      </c>
      <c r="Z1396" s="119" t="s">
        <v>55</v>
      </c>
      <c r="AA1396" s="119" t="s">
        <v>56</v>
      </c>
      <c r="AB1396" s="119" t="s">
        <v>56</v>
      </c>
      <c r="AC1396" s="119" t="s">
        <v>56</v>
      </c>
      <c r="AD1396" s="119" t="s">
        <v>56</v>
      </c>
      <c r="AE1396" s="119" t="s">
        <v>56</v>
      </c>
      <c r="AF1396" s="119" t="s">
        <v>56</v>
      </c>
      <c r="AG1396" s="119" t="s">
        <v>56</v>
      </c>
      <c r="AH1396" s="119" t="s">
        <v>56</v>
      </c>
      <c r="AI1396" s="119" t="s">
        <v>56</v>
      </c>
      <c r="AJ1396" s="119" t="s">
        <v>56</v>
      </c>
      <c r="AK1396" s="119" t="s">
        <v>56</v>
      </c>
      <c r="AL1396" s="119" t="s">
        <v>56</v>
      </c>
      <c r="AM1396" s="119">
        <v>0</v>
      </c>
      <c r="AN1396" s="119">
        <v>0</v>
      </c>
      <c r="AO1396" s="119">
        <v>0</v>
      </c>
      <c r="AP1396" s="119">
        <v>0</v>
      </c>
      <c r="AQ1396" s="119">
        <v>0</v>
      </c>
      <c r="AR1396" s="119">
        <v>0</v>
      </c>
      <c r="AS1396" s="119">
        <v>0</v>
      </c>
      <c r="AT1396" s="119">
        <v>0</v>
      </c>
      <c r="AU1396" s="119">
        <v>0</v>
      </c>
      <c r="AV1396" s="119">
        <v>0</v>
      </c>
      <c r="AW1396" s="119">
        <v>0</v>
      </c>
      <c r="AX1396" s="119">
        <v>0</v>
      </c>
      <c r="AY1396" s="119">
        <v>0</v>
      </c>
      <c r="AZ1396" s="119">
        <v>0</v>
      </c>
      <c r="BA1396" s="119">
        <v>0</v>
      </c>
      <c r="BB1396" s="119">
        <v>0</v>
      </c>
      <c r="BC1396" s="119">
        <v>0</v>
      </c>
      <c r="BD1396" s="119">
        <v>0</v>
      </c>
      <c r="BE1396" s="119">
        <v>0</v>
      </c>
      <c r="BF1396" s="119">
        <v>0</v>
      </c>
      <c r="BG1396" s="119">
        <v>0</v>
      </c>
      <c r="BH1396" s="119" t="s">
        <v>55</v>
      </c>
      <c r="BI1396" s="119" t="s">
        <v>55</v>
      </c>
      <c r="BJ1396" s="119" t="s">
        <v>55</v>
      </c>
      <c r="BK1396" s="119" t="s">
        <v>55</v>
      </c>
      <c r="BL1396" s="119">
        <v>0</v>
      </c>
      <c r="BM1396" s="119" t="s">
        <v>545</v>
      </c>
    </row>
    <row r="1397" spans="1:65" s="119" customFormat="1" ht="11.4" x14ac:dyDescent="0.2">
      <c r="A1397" s="119" t="s">
        <v>74</v>
      </c>
      <c r="B1397" s="119">
        <v>0</v>
      </c>
      <c r="C1397" s="119">
        <v>0</v>
      </c>
      <c r="D1397" s="119">
        <v>0</v>
      </c>
      <c r="E1397" s="119">
        <v>0</v>
      </c>
      <c r="F1397" s="119">
        <v>0</v>
      </c>
      <c r="G1397" s="119">
        <v>0</v>
      </c>
      <c r="H1397" s="119">
        <v>0</v>
      </c>
      <c r="I1397" s="119">
        <v>0</v>
      </c>
      <c r="J1397" s="119">
        <v>0</v>
      </c>
      <c r="K1397" s="119">
        <v>0</v>
      </c>
      <c r="L1397" s="119">
        <v>0</v>
      </c>
      <c r="M1397" s="119">
        <v>0</v>
      </c>
      <c r="N1397" s="119">
        <v>0</v>
      </c>
      <c r="O1397" s="119" t="s">
        <v>55</v>
      </c>
      <c r="P1397" s="119" t="s">
        <v>55</v>
      </c>
      <c r="Q1397" s="119" t="s">
        <v>55</v>
      </c>
      <c r="R1397" s="119" t="s">
        <v>55</v>
      </c>
      <c r="S1397" s="119" t="s">
        <v>55</v>
      </c>
      <c r="T1397" s="119" t="s">
        <v>55</v>
      </c>
      <c r="U1397" s="119" t="s">
        <v>55</v>
      </c>
      <c r="V1397" s="119" t="s">
        <v>55</v>
      </c>
      <c r="W1397" s="119" t="s">
        <v>55</v>
      </c>
      <c r="X1397" s="119" t="s">
        <v>55</v>
      </c>
      <c r="Y1397" s="119" t="s">
        <v>55</v>
      </c>
      <c r="Z1397" s="119" t="s">
        <v>55</v>
      </c>
      <c r="AA1397" s="119" t="s">
        <v>56</v>
      </c>
      <c r="AB1397" s="119" t="s">
        <v>56</v>
      </c>
      <c r="AC1397" s="119" t="s">
        <v>56</v>
      </c>
      <c r="AD1397" s="119" t="s">
        <v>56</v>
      </c>
      <c r="AE1397" s="119" t="s">
        <v>56</v>
      </c>
      <c r="AF1397" s="119" t="s">
        <v>56</v>
      </c>
      <c r="AG1397" s="119" t="s">
        <v>56</v>
      </c>
      <c r="AH1397" s="119" t="s">
        <v>56</v>
      </c>
      <c r="AI1397" s="119" t="s">
        <v>56</v>
      </c>
      <c r="AJ1397" s="119" t="s">
        <v>56</v>
      </c>
      <c r="AK1397" s="119" t="s">
        <v>56</v>
      </c>
      <c r="AL1397" s="119" t="s">
        <v>56</v>
      </c>
      <c r="AM1397" s="119">
        <v>0</v>
      </c>
      <c r="AN1397" s="119">
        <v>0</v>
      </c>
      <c r="AO1397" s="119">
        <v>0</v>
      </c>
      <c r="AP1397" s="119">
        <v>0</v>
      </c>
      <c r="AQ1397" s="119">
        <v>0</v>
      </c>
      <c r="AR1397" s="119">
        <v>0</v>
      </c>
      <c r="AS1397" s="119">
        <v>0</v>
      </c>
      <c r="AT1397" s="119">
        <v>0</v>
      </c>
      <c r="AU1397" s="119">
        <v>0</v>
      </c>
      <c r="AV1397" s="119">
        <v>0</v>
      </c>
      <c r="AW1397" s="119">
        <v>0</v>
      </c>
      <c r="AX1397" s="119">
        <v>0</v>
      </c>
      <c r="AY1397" s="119">
        <v>0</v>
      </c>
      <c r="AZ1397" s="119">
        <v>0</v>
      </c>
      <c r="BA1397" s="119">
        <v>0</v>
      </c>
      <c r="BB1397" s="119">
        <v>0</v>
      </c>
      <c r="BC1397" s="119">
        <v>0</v>
      </c>
      <c r="BD1397" s="119">
        <v>0</v>
      </c>
      <c r="BE1397" s="119">
        <v>0</v>
      </c>
      <c r="BF1397" s="119">
        <v>0</v>
      </c>
      <c r="BG1397" s="119">
        <v>0</v>
      </c>
      <c r="BH1397" s="119" t="s">
        <v>55</v>
      </c>
      <c r="BI1397" s="119" t="s">
        <v>55</v>
      </c>
      <c r="BJ1397" s="119" t="s">
        <v>55</v>
      </c>
      <c r="BK1397" s="119" t="s">
        <v>55</v>
      </c>
      <c r="BL1397" s="119">
        <v>0</v>
      </c>
      <c r="BM1397" s="119" t="s">
        <v>544</v>
      </c>
    </row>
    <row r="1398" spans="1:65" s="119" customFormat="1" ht="11.4" x14ac:dyDescent="0.2">
      <c r="A1398" s="119" t="s">
        <v>74</v>
      </c>
      <c r="B1398" s="119">
        <v>0</v>
      </c>
      <c r="C1398" s="119">
        <v>0</v>
      </c>
      <c r="D1398" s="119">
        <v>0</v>
      </c>
      <c r="E1398" s="119">
        <v>0</v>
      </c>
      <c r="F1398" s="119">
        <v>0</v>
      </c>
      <c r="G1398" s="119">
        <v>0</v>
      </c>
      <c r="H1398" s="119">
        <v>0</v>
      </c>
      <c r="I1398" s="119">
        <v>0</v>
      </c>
      <c r="J1398" s="119">
        <v>0</v>
      </c>
      <c r="K1398" s="119">
        <v>0</v>
      </c>
      <c r="L1398" s="119">
        <v>0</v>
      </c>
      <c r="M1398" s="119">
        <v>0</v>
      </c>
      <c r="N1398" s="119">
        <v>0</v>
      </c>
      <c r="O1398" s="119" t="s">
        <v>55</v>
      </c>
      <c r="P1398" s="119" t="s">
        <v>55</v>
      </c>
      <c r="Q1398" s="119" t="s">
        <v>55</v>
      </c>
      <c r="R1398" s="119" t="s">
        <v>55</v>
      </c>
      <c r="S1398" s="119" t="s">
        <v>55</v>
      </c>
      <c r="T1398" s="119" t="s">
        <v>55</v>
      </c>
      <c r="U1398" s="119" t="s">
        <v>55</v>
      </c>
      <c r="V1398" s="119" t="s">
        <v>55</v>
      </c>
      <c r="W1398" s="119" t="s">
        <v>55</v>
      </c>
      <c r="X1398" s="119" t="s">
        <v>55</v>
      </c>
      <c r="Y1398" s="119" t="s">
        <v>55</v>
      </c>
      <c r="Z1398" s="119" t="s">
        <v>55</v>
      </c>
      <c r="AA1398" s="119" t="s">
        <v>56</v>
      </c>
      <c r="AB1398" s="119" t="s">
        <v>56</v>
      </c>
      <c r="AC1398" s="119" t="s">
        <v>56</v>
      </c>
      <c r="AD1398" s="119" t="s">
        <v>56</v>
      </c>
      <c r="AE1398" s="119" t="s">
        <v>56</v>
      </c>
      <c r="AF1398" s="119" t="s">
        <v>56</v>
      </c>
      <c r="AG1398" s="119" t="s">
        <v>56</v>
      </c>
      <c r="AH1398" s="119" t="s">
        <v>56</v>
      </c>
      <c r="AI1398" s="119" t="s">
        <v>56</v>
      </c>
      <c r="AJ1398" s="119" t="s">
        <v>56</v>
      </c>
      <c r="AK1398" s="119" t="s">
        <v>56</v>
      </c>
      <c r="AL1398" s="119" t="s">
        <v>56</v>
      </c>
      <c r="AM1398" s="119">
        <v>0</v>
      </c>
      <c r="AN1398" s="119">
        <v>0</v>
      </c>
      <c r="AO1398" s="119">
        <v>0</v>
      </c>
      <c r="AP1398" s="119">
        <v>0</v>
      </c>
      <c r="AQ1398" s="119">
        <v>0</v>
      </c>
      <c r="AR1398" s="119">
        <v>0</v>
      </c>
      <c r="AS1398" s="119">
        <v>0</v>
      </c>
      <c r="AT1398" s="119">
        <v>0</v>
      </c>
      <c r="AU1398" s="119">
        <v>0</v>
      </c>
      <c r="AV1398" s="119">
        <v>0</v>
      </c>
      <c r="AW1398" s="119">
        <v>0</v>
      </c>
      <c r="AX1398" s="119">
        <v>0</v>
      </c>
      <c r="AY1398" s="119">
        <v>0</v>
      </c>
      <c r="AZ1398" s="119">
        <v>0</v>
      </c>
      <c r="BA1398" s="119">
        <v>0</v>
      </c>
      <c r="BB1398" s="119">
        <v>0</v>
      </c>
      <c r="BC1398" s="119">
        <v>0</v>
      </c>
      <c r="BD1398" s="119">
        <v>0</v>
      </c>
      <c r="BE1398" s="119">
        <v>0</v>
      </c>
      <c r="BF1398" s="119">
        <v>0</v>
      </c>
      <c r="BG1398" s="119">
        <v>0</v>
      </c>
      <c r="BH1398" s="119" t="s">
        <v>55</v>
      </c>
      <c r="BI1398" s="119" t="s">
        <v>55</v>
      </c>
      <c r="BJ1398" s="119" t="s">
        <v>55</v>
      </c>
      <c r="BK1398" s="119" t="s">
        <v>55</v>
      </c>
      <c r="BL1398" s="119">
        <v>0</v>
      </c>
      <c r="BM1398" s="119" t="s">
        <v>545</v>
      </c>
    </row>
    <row r="1399" spans="1:65" s="119" customFormat="1" ht="11.4" x14ac:dyDescent="0.2">
      <c r="A1399" s="119" t="s">
        <v>75</v>
      </c>
      <c r="B1399" s="119">
        <v>0</v>
      </c>
      <c r="C1399" s="119">
        <v>0</v>
      </c>
      <c r="D1399" s="119">
        <v>0</v>
      </c>
      <c r="E1399" s="119">
        <v>0</v>
      </c>
      <c r="F1399" s="119">
        <v>0</v>
      </c>
      <c r="G1399" s="119">
        <v>0</v>
      </c>
      <c r="H1399" s="119">
        <v>0</v>
      </c>
      <c r="I1399" s="119">
        <v>0</v>
      </c>
      <c r="J1399" s="119">
        <v>0</v>
      </c>
      <c r="K1399" s="119">
        <v>0</v>
      </c>
      <c r="L1399" s="119">
        <v>0</v>
      </c>
      <c r="M1399" s="119">
        <v>0</v>
      </c>
      <c r="N1399" s="119">
        <v>0</v>
      </c>
      <c r="O1399" s="119" t="s">
        <v>55</v>
      </c>
      <c r="P1399" s="119" t="s">
        <v>55</v>
      </c>
      <c r="Q1399" s="119" t="s">
        <v>55</v>
      </c>
      <c r="R1399" s="119" t="s">
        <v>55</v>
      </c>
      <c r="S1399" s="119" t="s">
        <v>55</v>
      </c>
      <c r="T1399" s="119" t="s">
        <v>55</v>
      </c>
      <c r="U1399" s="119" t="s">
        <v>55</v>
      </c>
      <c r="V1399" s="119" t="s">
        <v>55</v>
      </c>
      <c r="W1399" s="119" t="s">
        <v>55</v>
      </c>
      <c r="X1399" s="119" t="s">
        <v>55</v>
      </c>
      <c r="Y1399" s="119" t="s">
        <v>55</v>
      </c>
      <c r="Z1399" s="119" t="s">
        <v>55</v>
      </c>
      <c r="AA1399" s="119" t="s">
        <v>56</v>
      </c>
      <c r="AB1399" s="119" t="s">
        <v>56</v>
      </c>
      <c r="AC1399" s="119" t="s">
        <v>56</v>
      </c>
      <c r="AD1399" s="119" t="s">
        <v>56</v>
      </c>
      <c r="AE1399" s="119" t="s">
        <v>56</v>
      </c>
      <c r="AF1399" s="119" t="s">
        <v>56</v>
      </c>
      <c r="AG1399" s="119" t="s">
        <v>56</v>
      </c>
      <c r="AH1399" s="119" t="s">
        <v>56</v>
      </c>
      <c r="AI1399" s="119" t="s">
        <v>56</v>
      </c>
      <c r="AJ1399" s="119" t="s">
        <v>56</v>
      </c>
      <c r="AK1399" s="119" t="s">
        <v>56</v>
      </c>
      <c r="AL1399" s="119" t="s">
        <v>56</v>
      </c>
      <c r="AM1399" s="119">
        <v>0</v>
      </c>
      <c r="AN1399" s="119">
        <v>0</v>
      </c>
      <c r="AO1399" s="119">
        <v>0</v>
      </c>
      <c r="AP1399" s="119">
        <v>0</v>
      </c>
      <c r="AQ1399" s="119">
        <v>0</v>
      </c>
      <c r="AR1399" s="119">
        <v>0</v>
      </c>
      <c r="AS1399" s="119">
        <v>0</v>
      </c>
      <c r="AT1399" s="119">
        <v>0</v>
      </c>
      <c r="AU1399" s="119">
        <v>0</v>
      </c>
      <c r="AV1399" s="119">
        <v>0</v>
      </c>
      <c r="AW1399" s="119">
        <v>0</v>
      </c>
      <c r="AX1399" s="119">
        <v>0</v>
      </c>
      <c r="AY1399" s="119">
        <v>0</v>
      </c>
      <c r="AZ1399" s="119">
        <v>0</v>
      </c>
      <c r="BA1399" s="119">
        <v>0</v>
      </c>
      <c r="BB1399" s="119">
        <v>0</v>
      </c>
      <c r="BC1399" s="119">
        <v>0</v>
      </c>
      <c r="BD1399" s="119">
        <v>0</v>
      </c>
      <c r="BE1399" s="119">
        <v>0</v>
      </c>
      <c r="BF1399" s="119">
        <v>0</v>
      </c>
      <c r="BG1399" s="119">
        <v>0</v>
      </c>
      <c r="BH1399" s="119" t="s">
        <v>55</v>
      </c>
      <c r="BI1399" s="119" t="s">
        <v>55</v>
      </c>
      <c r="BJ1399" s="119" t="s">
        <v>55</v>
      </c>
      <c r="BK1399" s="119" t="s">
        <v>55</v>
      </c>
      <c r="BL1399" s="119">
        <v>0</v>
      </c>
      <c r="BM1399" s="119" t="s">
        <v>544</v>
      </c>
    </row>
    <row r="1400" spans="1:65" s="119" customFormat="1" ht="11.4" x14ac:dyDescent="0.2">
      <c r="A1400" s="119" t="s">
        <v>75</v>
      </c>
      <c r="B1400" s="119">
        <v>0</v>
      </c>
      <c r="C1400" s="119">
        <v>0</v>
      </c>
      <c r="D1400" s="119">
        <v>0</v>
      </c>
      <c r="E1400" s="119">
        <v>0</v>
      </c>
      <c r="F1400" s="119">
        <v>0</v>
      </c>
      <c r="G1400" s="119">
        <v>0</v>
      </c>
      <c r="H1400" s="119">
        <v>0</v>
      </c>
      <c r="I1400" s="119">
        <v>0</v>
      </c>
      <c r="J1400" s="119">
        <v>0</v>
      </c>
      <c r="K1400" s="119">
        <v>0</v>
      </c>
      <c r="L1400" s="119">
        <v>0</v>
      </c>
      <c r="M1400" s="119">
        <v>0</v>
      </c>
      <c r="N1400" s="119">
        <v>0</v>
      </c>
      <c r="O1400" s="119" t="s">
        <v>55</v>
      </c>
      <c r="P1400" s="119" t="s">
        <v>55</v>
      </c>
      <c r="Q1400" s="119" t="s">
        <v>55</v>
      </c>
      <c r="R1400" s="119" t="s">
        <v>55</v>
      </c>
      <c r="S1400" s="119" t="s">
        <v>55</v>
      </c>
      <c r="T1400" s="119" t="s">
        <v>55</v>
      </c>
      <c r="U1400" s="119" t="s">
        <v>55</v>
      </c>
      <c r="V1400" s="119" t="s">
        <v>55</v>
      </c>
      <c r="W1400" s="119" t="s">
        <v>55</v>
      </c>
      <c r="X1400" s="119" t="s">
        <v>55</v>
      </c>
      <c r="Y1400" s="119" t="s">
        <v>55</v>
      </c>
      <c r="Z1400" s="119" t="s">
        <v>55</v>
      </c>
      <c r="AA1400" s="119" t="s">
        <v>56</v>
      </c>
      <c r="AB1400" s="119" t="s">
        <v>56</v>
      </c>
      <c r="AC1400" s="119" t="s">
        <v>56</v>
      </c>
      <c r="AD1400" s="119" t="s">
        <v>56</v>
      </c>
      <c r="AE1400" s="119" t="s">
        <v>56</v>
      </c>
      <c r="AF1400" s="119" t="s">
        <v>56</v>
      </c>
      <c r="AG1400" s="119" t="s">
        <v>56</v>
      </c>
      <c r="AH1400" s="119" t="s">
        <v>56</v>
      </c>
      <c r="AI1400" s="119" t="s">
        <v>56</v>
      </c>
      <c r="AJ1400" s="119" t="s">
        <v>56</v>
      </c>
      <c r="AK1400" s="119" t="s">
        <v>56</v>
      </c>
      <c r="AL1400" s="119" t="s">
        <v>56</v>
      </c>
      <c r="AM1400" s="119">
        <v>0</v>
      </c>
      <c r="AN1400" s="119">
        <v>0</v>
      </c>
      <c r="AO1400" s="119">
        <v>0</v>
      </c>
      <c r="AP1400" s="119">
        <v>0</v>
      </c>
      <c r="AQ1400" s="119">
        <v>0</v>
      </c>
      <c r="AR1400" s="119">
        <v>0</v>
      </c>
      <c r="AS1400" s="119">
        <v>0</v>
      </c>
      <c r="AT1400" s="119">
        <v>0</v>
      </c>
      <c r="AU1400" s="119">
        <v>0</v>
      </c>
      <c r="AV1400" s="119">
        <v>0</v>
      </c>
      <c r="AW1400" s="119">
        <v>0</v>
      </c>
      <c r="AX1400" s="119">
        <v>0</v>
      </c>
      <c r="AY1400" s="119">
        <v>0</v>
      </c>
      <c r="AZ1400" s="119">
        <v>0</v>
      </c>
      <c r="BA1400" s="119">
        <v>0</v>
      </c>
      <c r="BB1400" s="119">
        <v>0</v>
      </c>
      <c r="BC1400" s="119">
        <v>0</v>
      </c>
      <c r="BD1400" s="119">
        <v>0</v>
      </c>
      <c r="BE1400" s="119">
        <v>0</v>
      </c>
      <c r="BF1400" s="119">
        <v>0</v>
      </c>
      <c r="BG1400" s="119">
        <v>0</v>
      </c>
      <c r="BH1400" s="119" t="s">
        <v>55</v>
      </c>
      <c r="BI1400" s="119" t="s">
        <v>55</v>
      </c>
      <c r="BJ1400" s="119" t="s">
        <v>55</v>
      </c>
      <c r="BK1400" s="119" t="s">
        <v>55</v>
      </c>
      <c r="BL1400" s="119">
        <v>0</v>
      </c>
      <c r="BM1400" s="119" t="s">
        <v>545</v>
      </c>
    </row>
    <row r="1401" spans="1:65" s="119" customFormat="1" ht="11.4" x14ac:dyDescent="0.2">
      <c r="A1401" s="119" t="s">
        <v>76</v>
      </c>
      <c r="B1401" s="119">
        <v>0</v>
      </c>
      <c r="C1401" s="119">
        <v>0</v>
      </c>
      <c r="D1401" s="119">
        <v>0</v>
      </c>
      <c r="E1401" s="119">
        <v>0</v>
      </c>
      <c r="F1401" s="119">
        <v>0</v>
      </c>
      <c r="G1401" s="119">
        <v>0</v>
      </c>
      <c r="H1401" s="119">
        <v>0</v>
      </c>
      <c r="I1401" s="119">
        <v>0</v>
      </c>
      <c r="J1401" s="119">
        <v>0</v>
      </c>
      <c r="K1401" s="119">
        <v>0</v>
      </c>
      <c r="L1401" s="119">
        <v>0</v>
      </c>
      <c r="M1401" s="119">
        <v>0</v>
      </c>
      <c r="N1401" s="119">
        <v>0</v>
      </c>
      <c r="O1401" s="119" t="s">
        <v>55</v>
      </c>
      <c r="P1401" s="119" t="s">
        <v>55</v>
      </c>
      <c r="Q1401" s="119" t="s">
        <v>55</v>
      </c>
      <c r="R1401" s="119" t="s">
        <v>55</v>
      </c>
      <c r="S1401" s="119" t="s">
        <v>55</v>
      </c>
      <c r="T1401" s="119" t="s">
        <v>55</v>
      </c>
      <c r="U1401" s="119" t="s">
        <v>55</v>
      </c>
      <c r="V1401" s="119" t="s">
        <v>55</v>
      </c>
      <c r="W1401" s="119" t="s">
        <v>55</v>
      </c>
      <c r="X1401" s="119" t="s">
        <v>55</v>
      </c>
      <c r="Y1401" s="119" t="s">
        <v>55</v>
      </c>
      <c r="Z1401" s="119" t="s">
        <v>55</v>
      </c>
      <c r="AA1401" s="119" t="s">
        <v>56</v>
      </c>
      <c r="AB1401" s="119" t="s">
        <v>56</v>
      </c>
      <c r="AC1401" s="119" t="s">
        <v>56</v>
      </c>
      <c r="AD1401" s="119" t="s">
        <v>56</v>
      </c>
      <c r="AE1401" s="119" t="s">
        <v>56</v>
      </c>
      <c r="AF1401" s="119" t="s">
        <v>56</v>
      </c>
      <c r="AG1401" s="119" t="s">
        <v>56</v>
      </c>
      <c r="AH1401" s="119" t="s">
        <v>56</v>
      </c>
      <c r="AI1401" s="119" t="s">
        <v>56</v>
      </c>
      <c r="AJ1401" s="119" t="s">
        <v>56</v>
      </c>
      <c r="AK1401" s="119" t="s">
        <v>56</v>
      </c>
      <c r="AL1401" s="119" t="s">
        <v>56</v>
      </c>
      <c r="AM1401" s="119">
        <v>0</v>
      </c>
      <c r="AN1401" s="119">
        <v>0</v>
      </c>
      <c r="AO1401" s="119">
        <v>0</v>
      </c>
      <c r="AP1401" s="119">
        <v>0</v>
      </c>
      <c r="AQ1401" s="119">
        <v>0</v>
      </c>
      <c r="AR1401" s="119">
        <v>0</v>
      </c>
      <c r="AS1401" s="119">
        <v>0</v>
      </c>
      <c r="AT1401" s="119">
        <v>0</v>
      </c>
      <c r="AU1401" s="119">
        <v>0</v>
      </c>
      <c r="AV1401" s="119">
        <v>0</v>
      </c>
      <c r="AW1401" s="119">
        <v>0</v>
      </c>
      <c r="AX1401" s="119">
        <v>0</v>
      </c>
      <c r="AY1401" s="119">
        <v>0</v>
      </c>
      <c r="AZ1401" s="119">
        <v>0</v>
      </c>
      <c r="BA1401" s="119">
        <v>0</v>
      </c>
      <c r="BB1401" s="119">
        <v>0</v>
      </c>
      <c r="BC1401" s="119">
        <v>0</v>
      </c>
      <c r="BD1401" s="119">
        <v>0</v>
      </c>
      <c r="BE1401" s="119">
        <v>0</v>
      </c>
      <c r="BF1401" s="119">
        <v>0</v>
      </c>
      <c r="BG1401" s="119">
        <v>0</v>
      </c>
      <c r="BH1401" s="119" t="s">
        <v>55</v>
      </c>
      <c r="BI1401" s="119" t="s">
        <v>55</v>
      </c>
      <c r="BJ1401" s="119" t="s">
        <v>55</v>
      </c>
      <c r="BK1401" s="119" t="s">
        <v>55</v>
      </c>
      <c r="BL1401" s="119">
        <v>0</v>
      </c>
      <c r="BM1401" s="119" t="s">
        <v>544</v>
      </c>
    </row>
    <row r="1402" spans="1:65" s="119" customFormat="1" ht="11.4" x14ac:dyDescent="0.2">
      <c r="A1402" s="119" t="s">
        <v>76</v>
      </c>
      <c r="B1402" s="119">
        <v>0</v>
      </c>
      <c r="C1402" s="119">
        <v>0</v>
      </c>
      <c r="D1402" s="119">
        <v>0</v>
      </c>
      <c r="E1402" s="119">
        <v>0</v>
      </c>
      <c r="F1402" s="119">
        <v>0</v>
      </c>
      <c r="G1402" s="119">
        <v>0</v>
      </c>
      <c r="H1402" s="119">
        <v>0</v>
      </c>
      <c r="I1402" s="119">
        <v>0</v>
      </c>
      <c r="J1402" s="119">
        <v>0</v>
      </c>
      <c r="K1402" s="119">
        <v>0</v>
      </c>
      <c r="L1402" s="119">
        <v>0</v>
      </c>
      <c r="M1402" s="119">
        <v>0</v>
      </c>
      <c r="N1402" s="119">
        <v>0</v>
      </c>
      <c r="O1402" s="119" t="s">
        <v>55</v>
      </c>
      <c r="P1402" s="119" t="s">
        <v>55</v>
      </c>
      <c r="Q1402" s="119" t="s">
        <v>55</v>
      </c>
      <c r="R1402" s="119" t="s">
        <v>55</v>
      </c>
      <c r="S1402" s="119" t="s">
        <v>55</v>
      </c>
      <c r="T1402" s="119" t="s">
        <v>55</v>
      </c>
      <c r="U1402" s="119" t="s">
        <v>55</v>
      </c>
      <c r="V1402" s="119" t="s">
        <v>55</v>
      </c>
      <c r="W1402" s="119" t="s">
        <v>55</v>
      </c>
      <c r="X1402" s="119" t="s">
        <v>55</v>
      </c>
      <c r="Y1402" s="119" t="s">
        <v>55</v>
      </c>
      <c r="Z1402" s="119" t="s">
        <v>55</v>
      </c>
      <c r="AA1402" s="119" t="s">
        <v>56</v>
      </c>
      <c r="AB1402" s="119" t="s">
        <v>56</v>
      </c>
      <c r="AC1402" s="119" t="s">
        <v>56</v>
      </c>
      <c r="AD1402" s="119" t="s">
        <v>56</v>
      </c>
      <c r="AE1402" s="119" t="s">
        <v>56</v>
      </c>
      <c r="AF1402" s="119" t="s">
        <v>56</v>
      </c>
      <c r="AG1402" s="119" t="s">
        <v>56</v>
      </c>
      <c r="AH1402" s="119" t="s">
        <v>56</v>
      </c>
      <c r="AI1402" s="119" t="s">
        <v>56</v>
      </c>
      <c r="AJ1402" s="119" t="s">
        <v>56</v>
      </c>
      <c r="AK1402" s="119" t="s">
        <v>56</v>
      </c>
      <c r="AL1402" s="119" t="s">
        <v>56</v>
      </c>
      <c r="AM1402" s="119">
        <v>0</v>
      </c>
      <c r="AN1402" s="119">
        <v>0</v>
      </c>
      <c r="AO1402" s="119">
        <v>0</v>
      </c>
      <c r="AP1402" s="119">
        <v>0</v>
      </c>
      <c r="AQ1402" s="119">
        <v>0</v>
      </c>
      <c r="AR1402" s="119">
        <v>0</v>
      </c>
      <c r="AS1402" s="119">
        <v>0</v>
      </c>
      <c r="AT1402" s="119">
        <v>0</v>
      </c>
      <c r="AU1402" s="119">
        <v>0</v>
      </c>
      <c r="AV1402" s="119">
        <v>0</v>
      </c>
      <c r="AW1402" s="119">
        <v>0</v>
      </c>
      <c r="AX1402" s="119">
        <v>0</v>
      </c>
      <c r="AY1402" s="119">
        <v>0</v>
      </c>
      <c r="AZ1402" s="119">
        <v>0</v>
      </c>
      <c r="BA1402" s="119">
        <v>0</v>
      </c>
      <c r="BB1402" s="119">
        <v>0</v>
      </c>
      <c r="BC1402" s="119">
        <v>0</v>
      </c>
      <c r="BD1402" s="119">
        <v>0</v>
      </c>
      <c r="BE1402" s="119">
        <v>0</v>
      </c>
      <c r="BF1402" s="119">
        <v>0</v>
      </c>
      <c r="BG1402" s="119">
        <v>0</v>
      </c>
      <c r="BH1402" s="119" t="s">
        <v>55</v>
      </c>
      <c r="BI1402" s="119" t="s">
        <v>55</v>
      </c>
      <c r="BJ1402" s="119" t="s">
        <v>55</v>
      </c>
      <c r="BK1402" s="119" t="s">
        <v>55</v>
      </c>
      <c r="BL1402" s="119">
        <v>0</v>
      </c>
      <c r="BM1402" s="119" t="s">
        <v>545</v>
      </c>
    </row>
    <row r="1403" spans="1:65" s="119" customFormat="1" ht="11.4" x14ac:dyDescent="0.2">
      <c r="A1403" s="119" t="s">
        <v>77</v>
      </c>
      <c r="B1403" s="119">
        <v>0</v>
      </c>
      <c r="C1403" s="119">
        <v>0</v>
      </c>
      <c r="D1403" s="119">
        <v>0</v>
      </c>
      <c r="E1403" s="119">
        <v>0</v>
      </c>
      <c r="F1403" s="119">
        <v>0</v>
      </c>
      <c r="G1403" s="119">
        <v>0</v>
      </c>
      <c r="H1403" s="119">
        <v>0</v>
      </c>
      <c r="I1403" s="119">
        <v>0</v>
      </c>
      <c r="J1403" s="119">
        <v>0</v>
      </c>
      <c r="K1403" s="119">
        <v>0</v>
      </c>
      <c r="L1403" s="119">
        <v>0</v>
      </c>
      <c r="M1403" s="119">
        <v>0</v>
      </c>
      <c r="N1403" s="119">
        <v>0</v>
      </c>
      <c r="O1403" s="119" t="s">
        <v>55</v>
      </c>
      <c r="P1403" s="119" t="s">
        <v>55</v>
      </c>
      <c r="Q1403" s="119" t="s">
        <v>55</v>
      </c>
      <c r="R1403" s="119" t="s">
        <v>55</v>
      </c>
      <c r="S1403" s="119" t="s">
        <v>55</v>
      </c>
      <c r="T1403" s="119" t="s">
        <v>55</v>
      </c>
      <c r="U1403" s="119" t="s">
        <v>55</v>
      </c>
      <c r="V1403" s="119" t="s">
        <v>55</v>
      </c>
      <c r="W1403" s="119" t="s">
        <v>55</v>
      </c>
      <c r="X1403" s="119" t="s">
        <v>55</v>
      </c>
      <c r="Y1403" s="119" t="s">
        <v>55</v>
      </c>
      <c r="Z1403" s="119" t="s">
        <v>55</v>
      </c>
      <c r="AA1403" s="119" t="s">
        <v>56</v>
      </c>
      <c r="AB1403" s="119" t="s">
        <v>56</v>
      </c>
      <c r="AC1403" s="119" t="s">
        <v>56</v>
      </c>
      <c r="AD1403" s="119" t="s">
        <v>56</v>
      </c>
      <c r="AE1403" s="119" t="s">
        <v>56</v>
      </c>
      <c r="AF1403" s="119" t="s">
        <v>56</v>
      </c>
      <c r="AG1403" s="119" t="s">
        <v>56</v>
      </c>
      <c r="AH1403" s="119" t="s">
        <v>56</v>
      </c>
      <c r="AI1403" s="119" t="s">
        <v>56</v>
      </c>
      <c r="AJ1403" s="119" t="s">
        <v>56</v>
      </c>
      <c r="AK1403" s="119" t="s">
        <v>56</v>
      </c>
      <c r="AL1403" s="119" t="s">
        <v>56</v>
      </c>
      <c r="AM1403" s="119">
        <v>0</v>
      </c>
      <c r="AN1403" s="119">
        <v>0</v>
      </c>
      <c r="AO1403" s="119">
        <v>0</v>
      </c>
      <c r="AP1403" s="119">
        <v>0</v>
      </c>
      <c r="AQ1403" s="119">
        <v>0</v>
      </c>
      <c r="AR1403" s="119">
        <v>0</v>
      </c>
      <c r="AS1403" s="119">
        <v>0</v>
      </c>
      <c r="AT1403" s="119">
        <v>0</v>
      </c>
      <c r="AU1403" s="119">
        <v>0</v>
      </c>
      <c r="AV1403" s="119">
        <v>0</v>
      </c>
      <c r="AW1403" s="119">
        <v>0</v>
      </c>
      <c r="AX1403" s="119">
        <v>0</v>
      </c>
      <c r="AY1403" s="119">
        <v>0</v>
      </c>
      <c r="AZ1403" s="119">
        <v>0</v>
      </c>
      <c r="BA1403" s="119">
        <v>0</v>
      </c>
      <c r="BB1403" s="119">
        <v>0</v>
      </c>
      <c r="BC1403" s="119">
        <v>0</v>
      </c>
      <c r="BD1403" s="119">
        <v>0</v>
      </c>
      <c r="BE1403" s="119">
        <v>0</v>
      </c>
      <c r="BF1403" s="119">
        <v>0</v>
      </c>
      <c r="BG1403" s="119">
        <v>0</v>
      </c>
      <c r="BH1403" s="119" t="s">
        <v>55</v>
      </c>
      <c r="BI1403" s="119" t="s">
        <v>55</v>
      </c>
      <c r="BJ1403" s="119" t="s">
        <v>55</v>
      </c>
      <c r="BK1403" s="119" t="s">
        <v>55</v>
      </c>
      <c r="BL1403" s="119">
        <v>0</v>
      </c>
      <c r="BM1403" s="119" t="s">
        <v>544</v>
      </c>
    </row>
    <row r="1404" spans="1:65" s="119" customFormat="1" ht="11.4" x14ac:dyDescent="0.2">
      <c r="A1404" s="119" t="s">
        <v>77</v>
      </c>
      <c r="B1404" s="119">
        <v>0</v>
      </c>
      <c r="C1404" s="119">
        <v>0</v>
      </c>
      <c r="D1404" s="119">
        <v>0</v>
      </c>
      <c r="E1404" s="119">
        <v>0</v>
      </c>
      <c r="F1404" s="119">
        <v>0</v>
      </c>
      <c r="G1404" s="119">
        <v>0</v>
      </c>
      <c r="H1404" s="119">
        <v>0</v>
      </c>
      <c r="I1404" s="119">
        <v>0</v>
      </c>
      <c r="J1404" s="119">
        <v>0</v>
      </c>
      <c r="K1404" s="119">
        <v>0</v>
      </c>
      <c r="L1404" s="119">
        <v>0</v>
      </c>
      <c r="M1404" s="119">
        <v>0</v>
      </c>
      <c r="N1404" s="119">
        <v>0</v>
      </c>
      <c r="O1404" s="119" t="s">
        <v>55</v>
      </c>
      <c r="P1404" s="119" t="s">
        <v>55</v>
      </c>
      <c r="Q1404" s="119" t="s">
        <v>55</v>
      </c>
      <c r="R1404" s="119" t="s">
        <v>55</v>
      </c>
      <c r="S1404" s="119" t="s">
        <v>55</v>
      </c>
      <c r="T1404" s="119" t="s">
        <v>55</v>
      </c>
      <c r="U1404" s="119" t="s">
        <v>55</v>
      </c>
      <c r="V1404" s="119" t="s">
        <v>55</v>
      </c>
      <c r="W1404" s="119" t="s">
        <v>55</v>
      </c>
      <c r="X1404" s="119" t="s">
        <v>55</v>
      </c>
      <c r="Y1404" s="119" t="s">
        <v>55</v>
      </c>
      <c r="Z1404" s="119" t="s">
        <v>55</v>
      </c>
      <c r="AA1404" s="119" t="s">
        <v>56</v>
      </c>
      <c r="AB1404" s="119" t="s">
        <v>56</v>
      </c>
      <c r="AC1404" s="119" t="s">
        <v>56</v>
      </c>
      <c r="AD1404" s="119" t="s">
        <v>56</v>
      </c>
      <c r="AE1404" s="119" t="s">
        <v>56</v>
      </c>
      <c r="AF1404" s="119" t="s">
        <v>56</v>
      </c>
      <c r="AG1404" s="119" t="s">
        <v>56</v>
      </c>
      <c r="AH1404" s="119" t="s">
        <v>56</v>
      </c>
      <c r="AI1404" s="119" t="s">
        <v>56</v>
      </c>
      <c r="AJ1404" s="119" t="s">
        <v>56</v>
      </c>
      <c r="AK1404" s="119" t="s">
        <v>56</v>
      </c>
      <c r="AL1404" s="119" t="s">
        <v>56</v>
      </c>
      <c r="AM1404" s="119">
        <v>0</v>
      </c>
      <c r="AN1404" s="119">
        <v>0</v>
      </c>
      <c r="AO1404" s="119">
        <v>0</v>
      </c>
      <c r="AP1404" s="119">
        <v>0</v>
      </c>
      <c r="AQ1404" s="119">
        <v>0</v>
      </c>
      <c r="AR1404" s="119">
        <v>0</v>
      </c>
      <c r="AS1404" s="119">
        <v>0</v>
      </c>
      <c r="AT1404" s="119">
        <v>0</v>
      </c>
      <c r="AU1404" s="119">
        <v>0</v>
      </c>
      <c r="AV1404" s="119">
        <v>0</v>
      </c>
      <c r="AW1404" s="119">
        <v>0</v>
      </c>
      <c r="AX1404" s="119">
        <v>0</v>
      </c>
      <c r="AY1404" s="119">
        <v>0</v>
      </c>
      <c r="AZ1404" s="119">
        <v>0</v>
      </c>
      <c r="BA1404" s="119">
        <v>0</v>
      </c>
      <c r="BB1404" s="119">
        <v>0</v>
      </c>
      <c r="BC1404" s="119">
        <v>0</v>
      </c>
      <c r="BD1404" s="119">
        <v>0</v>
      </c>
      <c r="BE1404" s="119">
        <v>0</v>
      </c>
      <c r="BF1404" s="119">
        <v>0</v>
      </c>
      <c r="BG1404" s="119">
        <v>0</v>
      </c>
      <c r="BH1404" s="119" t="s">
        <v>55</v>
      </c>
      <c r="BI1404" s="119" t="s">
        <v>55</v>
      </c>
      <c r="BJ1404" s="119" t="s">
        <v>55</v>
      </c>
      <c r="BK1404" s="119" t="s">
        <v>55</v>
      </c>
      <c r="BL1404" s="119">
        <v>0</v>
      </c>
      <c r="BM1404" s="119" t="s">
        <v>545</v>
      </c>
    </row>
    <row r="1405" spans="1:65" s="119" customFormat="1" ht="11.4" x14ac:dyDescent="0.2">
      <c r="A1405" s="119" t="s">
        <v>78</v>
      </c>
      <c r="B1405" s="119">
        <v>0</v>
      </c>
      <c r="C1405" s="119">
        <v>0</v>
      </c>
      <c r="D1405" s="119">
        <v>0</v>
      </c>
      <c r="E1405" s="119">
        <v>0</v>
      </c>
      <c r="F1405" s="119">
        <v>0</v>
      </c>
      <c r="G1405" s="119">
        <v>0</v>
      </c>
      <c r="H1405" s="119">
        <v>0</v>
      </c>
      <c r="I1405" s="119">
        <v>0</v>
      </c>
      <c r="J1405" s="119">
        <v>0</v>
      </c>
      <c r="K1405" s="119">
        <v>0</v>
      </c>
      <c r="L1405" s="119">
        <v>0</v>
      </c>
      <c r="M1405" s="119">
        <v>0</v>
      </c>
      <c r="N1405" s="119">
        <v>0</v>
      </c>
      <c r="O1405" s="119" t="s">
        <v>55</v>
      </c>
      <c r="P1405" s="119" t="s">
        <v>55</v>
      </c>
      <c r="Q1405" s="119" t="s">
        <v>55</v>
      </c>
      <c r="R1405" s="119" t="s">
        <v>55</v>
      </c>
      <c r="S1405" s="119" t="s">
        <v>55</v>
      </c>
      <c r="T1405" s="119" t="s">
        <v>55</v>
      </c>
      <c r="U1405" s="119" t="s">
        <v>55</v>
      </c>
      <c r="V1405" s="119" t="s">
        <v>55</v>
      </c>
      <c r="W1405" s="119" t="s">
        <v>55</v>
      </c>
      <c r="X1405" s="119" t="s">
        <v>55</v>
      </c>
      <c r="Y1405" s="119" t="s">
        <v>55</v>
      </c>
      <c r="Z1405" s="119" t="s">
        <v>55</v>
      </c>
      <c r="AA1405" s="119" t="s">
        <v>56</v>
      </c>
      <c r="AB1405" s="119" t="s">
        <v>56</v>
      </c>
      <c r="AC1405" s="119" t="s">
        <v>56</v>
      </c>
      <c r="AD1405" s="119" t="s">
        <v>56</v>
      </c>
      <c r="AE1405" s="119" t="s">
        <v>56</v>
      </c>
      <c r="AF1405" s="119" t="s">
        <v>56</v>
      </c>
      <c r="AG1405" s="119" t="s">
        <v>56</v>
      </c>
      <c r="AH1405" s="119" t="s">
        <v>56</v>
      </c>
      <c r="AI1405" s="119" t="s">
        <v>56</v>
      </c>
      <c r="AJ1405" s="119" t="s">
        <v>56</v>
      </c>
      <c r="AK1405" s="119" t="s">
        <v>56</v>
      </c>
      <c r="AL1405" s="119" t="s">
        <v>56</v>
      </c>
      <c r="AM1405" s="119">
        <v>0</v>
      </c>
      <c r="AN1405" s="119">
        <v>0</v>
      </c>
      <c r="AO1405" s="119">
        <v>0</v>
      </c>
      <c r="AP1405" s="119">
        <v>0</v>
      </c>
      <c r="AQ1405" s="119">
        <v>0</v>
      </c>
      <c r="AR1405" s="119">
        <v>0</v>
      </c>
      <c r="AS1405" s="119">
        <v>0</v>
      </c>
      <c r="AT1405" s="119">
        <v>0</v>
      </c>
      <c r="AU1405" s="119">
        <v>0</v>
      </c>
      <c r="AV1405" s="119">
        <v>0</v>
      </c>
      <c r="AW1405" s="119">
        <v>0</v>
      </c>
      <c r="AX1405" s="119">
        <v>0</v>
      </c>
      <c r="AY1405" s="119">
        <v>0</v>
      </c>
      <c r="AZ1405" s="119">
        <v>0</v>
      </c>
      <c r="BA1405" s="119">
        <v>0</v>
      </c>
      <c r="BB1405" s="119">
        <v>0</v>
      </c>
      <c r="BC1405" s="119">
        <v>0</v>
      </c>
      <c r="BD1405" s="119">
        <v>0</v>
      </c>
      <c r="BE1405" s="119">
        <v>0</v>
      </c>
      <c r="BF1405" s="119">
        <v>0</v>
      </c>
      <c r="BG1405" s="119">
        <v>0</v>
      </c>
      <c r="BH1405" s="119" t="s">
        <v>55</v>
      </c>
      <c r="BI1405" s="119" t="s">
        <v>55</v>
      </c>
      <c r="BJ1405" s="119" t="s">
        <v>55</v>
      </c>
      <c r="BK1405" s="119" t="s">
        <v>55</v>
      </c>
      <c r="BL1405" s="119">
        <v>0</v>
      </c>
      <c r="BM1405" s="119" t="s">
        <v>544</v>
      </c>
    </row>
    <row r="1406" spans="1:65" s="119" customFormat="1" ht="11.4" x14ac:dyDescent="0.2">
      <c r="A1406" s="119" t="s">
        <v>78</v>
      </c>
      <c r="B1406" s="119">
        <v>0</v>
      </c>
      <c r="C1406" s="119">
        <v>0</v>
      </c>
      <c r="D1406" s="119">
        <v>0</v>
      </c>
      <c r="E1406" s="119">
        <v>0</v>
      </c>
      <c r="F1406" s="119">
        <v>0</v>
      </c>
      <c r="G1406" s="119">
        <v>0</v>
      </c>
      <c r="H1406" s="119">
        <v>0</v>
      </c>
      <c r="I1406" s="119">
        <v>0</v>
      </c>
      <c r="J1406" s="119">
        <v>0</v>
      </c>
      <c r="K1406" s="119">
        <v>0</v>
      </c>
      <c r="L1406" s="119">
        <v>0</v>
      </c>
      <c r="M1406" s="119">
        <v>0</v>
      </c>
      <c r="N1406" s="119">
        <v>0</v>
      </c>
      <c r="O1406" s="119" t="s">
        <v>55</v>
      </c>
      <c r="P1406" s="119" t="s">
        <v>55</v>
      </c>
      <c r="Q1406" s="119" t="s">
        <v>55</v>
      </c>
      <c r="R1406" s="119" t="s">
        <v>55</v>
      </c>
      <c r="S1406" s="119" t="s">
        <v>55</v>
      </c>
      <c r="T1406" s="119" t="s">
        <v>55</v>
      </c>
      <c r="U1406" s="119" t="s">
        <v>55</v>
      </c>
      <c r="V1406" s="119" t="s">
        <v>55</v>
      </c>
      <c r="W1406" s="119" t="s">
        <v>55</v>
      </c>
      <c r="X1406" s="119" t="s">
        <v>55</v>
      </c>
      <c r="Y1406" s="119" t="s">
        <v>55</v>
      </c>
      <c r="Z1406" s="119" t="s">
        <v>55</v>
      </c>
      <c r="AA1406" s="119" t="s">
        <v>56</v>
      </c>
      <c r="AB1406" s="119" t="s">
        <v>56</v>
      </c>
      <c r="AC1406" s="119" t="s">
        <v>56</v>
      </c>
      <c r="AD1406" s="119" t="s">
        <v>56</v>
      </c>
      <c r="AE1406" s="119" t="s">
        <v>56</v>
      </c>
      <c r="AF1406" s="119" t="s">
        <v>56</v>
      </c>
      <c r="AG1406" s="119" t="s">
        <v>56</v>
      </c>
      <c r="AH1406" s="119" t="s">
        <v>56</v>
      </c>
      <c r="AI1406" s="119" t="s">
        <v>56</v>
      </c>
      <c r="AJ1406" s="119" t="s">
        <v>56</v>
      </c>
      <c r="AK1406" s="119" t="s">
        <v>56</v>
      </c>
      <c r="AL1406" s="119" t="s">
        <v>56</v>
      </c>
      <c r="AM1406" s="119">
        <v>0</v>
      </c>
      <c r="AN1406" s="119">
        <v>0</v>
      </c>
      <c r="AO1406" s="119">
        <v>0</v>
      </c>
      <c r="AP1406" s="119">
        <v>0</v>
      </c>
      <c r="AQ1406" s="119">
        <v>0</v>
      </c>
      <c r="AR1406" s="119">
        <v>0</v>
      </c>
      <c r="AS1406" s="119">
        <v>0</v>
      </c>
      <c r="AT1406" s="119">
        <v>0</v>
      </c>
      <c r="AU1406" s="119">
        <v>0</v>
      </c>
      <c r="AV1406" s="119">
        <v>0</v>
      </c>
      <c r="AW1406" s="119">
        <v>0</v>
      </c>
      <c r="AX1406" s="119">
        <v>0</v>
      </c>
      <c r="AY1406" s="119">
        <v>0</v>
      </c>
      <c r="AZ1406" s="119">
        <v>0</v>
      </c>
      <c r="BA1406" s="119">
        <v>0</v>
      </c>
      <c r="BB1406" s="119">
        <v>0</v>
      </c>
      <c r="BC1406" s="119">
        <v>0</v>
      </c>
      <c r="BD1406" s="119">
        <v>0</v>
      </c>
      <c r="BE1406" s="119">
        <v>0</v>
      </c>
      <c r="BF1406" s="119">
        <v>0</v>
      </c>
      <c r="BG1406" s="119">
        <v>0</v>
      </c>
      <c r="BH1406" s="119" t="s">
        <v>55</v>
      </c>
      <c r="BI1406" s="119" t="s">
        <v>55</v>
      </c>
      <c r="BJ1406" s="119" t="s">
        <v>55</v>
      </c>
      <c r="BK1406" s="119" t="s">
        <v>55</v>
      </c>
      <c r="BL1406" s="119">
        <v>0</v>
      </c>
      <c r="BM1406" s="119" t="s">
        <v>545</v>
      </c>
    </row>
    <row r="1407" spans="1:65" s="119" customFormat="1" ht="11.4" x14ac:dyDescent="0.2">
      <c r="A1407" s="119" t="s">
        <v>80</v>
      </c>
      <c r="B1407" s="119">
        <v>0</v>
      </c>
      <c r="C1407" s="119">
        <v>0</v>
      </c>
      <c r="D1407" s="119">
        <v>0</v>
      </c>
      <c r="E1407" s="119">
        <v>0</v>
      </c>
      <c r="F1407" s="119">
        <v>0</v>
      </c>
      <c r="G1407" s="119">
        <v>0</v>
      </c>
      <c r="H1407" s="119">
        <v>0</v>
      </c>
      <c r="I1407" s="119">
        <v>0</v>
      </c>
      <c r="J1407" s="119">
        <v>0</v>
      </c>
      <c r="K1407" s="119">
        <v>0</v>
      </c>
      <c r="L1407" s="119">
        <v>0</v>
      </c>
      <c r="M1407" s="119">
        <v>0</v>
      </c>
      <c r="N1407" s="119">
        <v>0</v>
      </c>
      <c r="O1407" s="119" t="s">
        <v>55</v>
      </c>
      <c r="P1407" s="119" t="s">
        <v>55</v>
      </c>
      <c r="Q1407" s="119" t="s">
        <v>55</v>
      </c>
      <c r="R1407" s="119" t="s">
        <v>55</v>
      </c>
      <c r="S1407" s="119" t="s">
        <v>55</v>
      </c>
      <c r="T1407" s="119" t="s">
        <v>55</v>
      </c>
      <c r="U1407" s="119" t="s">
        <v>55</v>
      </c>
      <c r="V1407" s="119" t="s">
        <v>55</v>
      </c>
      <c r="W1407" s="119" t="s">
        <v>55</v>
      </c>
      <c r="X1407" s="119" t="s">
        <v>55</v>
      </c>
      <c r="Y1407" s="119" t="s">
        <v>55</v>
      </c>
      <c r="Z1407" s="119" t="s">
        <v>55</v>
      </c>
      <c r="AA1407" s="119" t="s">
        <v>56</v>
      </c>
      <c r="AB1407" s="119" t="s">
        <v>56</v>
      </c>
      <c r="AC1407" s="119" t="s">
        <v>56</v>
      </c>
      <c r="AD1407" s="119" t="s">
        <v>56</v>
      </c>
      <c r="AE1407" s="119" t="s">
        <v>56</v>
      </c>
      <c r="AF1407" s="119" t="s">
        <v>56</v>
      </c>
      <c r="AG1407" s="119" t="s">
        <v>56</v>
      </c>
      <c r="AH1407" s="119" t="s">
        <v>56</v>
      </c>
      <c r="AI1407" s="119" t="s">
        <v>56</v>
      </c>
      <c r="AJ1407" s="119" t="s">
        <v>56</v>
      </c>
      <c r="AK1407" s="119" t="s">
        <v>56</v>
      </c>
      <c r="AL1407" s="119" t="s">
        <v>56</v>
      </c>
      <c r="AM1407" s="119">
        <v>0</v>
      </c>
      <c r="AN1407" s="119">
        <v>0</v>
      </c>
      <c r="AO1407" s="119">
        <v>0</v>
      </c>
      <c r="AP1407" s="119">
        <v>0</v>
      </c>
      <c r="AQ1407" s="119">
        <v>0</v>
      </c>
      <c r="AR1407" s="119">
        <v>0</v>
      </c>
      <c r="AS1407" s="119">
        <v>0</v>
      </c>
      <c r="AT1407" s="119">
        <v>0</v>
      </c>
      <c r="AU1407" s="119">
        <v>0</v>
      </c>
      <c r="AV1407" s="119">
        <v>0</v>
      </c>
      <c r="AW1407" s="119">
        <v>0</v>
      </c>
      <c r="AX1407" s="119">
        <v>0</v>
      </c>
      <c r="AY1407" s="119">
        <v>0</v>
      </c>
      <c r="AZ1407" s="119">
        <v>0</v>
      </c>
      <c r="BA1407" s="119">
        <v>0</v>
      </c>
      <c r="BB1407" s="119">
        <v>0</v>
      </c>
      <c r="BC1407" s="119">
        <v>0</v>
      </c>
      <c r="BD1407" s="119">
        <v>0</v>
      </c>
      <c r="BE1407" s="119">
        <v>0</v>
      </c>
      <c r="BF1407" s="119">
        <v>0</v>
      </c>
      <c r="BG1407" s="119">
        <v>0</v>
      </c>
      <c r="BH1407" s="119" t="s">
        <v>55</v>
      </c>
      <c r="BI1407" s="119" t="s">
        <v>55</v>
      </c>
      <c r="BJ1407" s="119" t="s">
        <v>55</v>
      </c>
      <c r="BK1407" s="119" t="s">
        <v>55</v>
      </c>
      <c r="BL1407" s="119">
        <v>0</v>
      </c>
      <c r="BM1407" s="119" t="s">
        <v>544</v>
      </c>
    </row>
    <row r="1408" spans="1:65" s="119" customFormat="1" ht="11.4" x14ac:dyDescent="0.2">
      <c r="A1408" s="119" t="s">
        <v>80</v>
      </c>
      <c r="B1408" s="119">
        <v>0</v>
      </c>
      <c r="C1408" s="119">
        <v>0</v>
      </c>
      <c r="D1408" s="119">
        <v>0</v>
      </c>
      <c r="E1408" s="119">
        <v>0</v>
      </c>
      <c r="F1408" s="119">
        <v>0</v>
      </c>
      <c r="G1408" s="119">
        <v>0</v>
      </c>
      <c r="H1408" s="119">
        <v>0</v>
      </c>
      <c r="I1408" s="119">
        <v>0</v>
      </c>
      <c r="J1408" s="119">
        <v>0</v>
      </c>
      <c r="K1408" s="119">
        <v>0</v>
      </c>
      <c r="L1408" s="119">
        <v>0</v>
      </c>
      <c r="M1408" s="119">
        <v>0</v>
      </c>
      <c r="N1408" s="119">
        <v>0</v>
      </c>
      <c r="O1408" s="119" t="s">
        <v>55</v>
      </c>
      <c r="P1408" s="119" t="s">
        <v>55</v>
      </c>
      <c r="Q1408" s="119" t="s">
        <v>55</v>
      </c>
      <c r="R1408" s="119" t="s">
        <v>55</v>
      </c>
      <c r="S1408" s="119" t="s">
        <v>55</v>
      </c>
      <c r="T1408" s="119" t="s">
        <v>55</v>
      </c>
      <c r="U1408" s="119" t="s">
        <v>55</v>
      </c>
      <c r="V1408" s="119" t="s">
        <v>55</v>
      </c>
      <c r="W1408" s="119" t="s">
        <v>55</v>
      </c>
      <c r="X1408" s="119" t="s">
        <v>55</v>
      </c>
      <c r="Y1408" s="119" t="s">
        <v>55</v>
      </c>
      <c r="Z1408" s="119" t="s">
        <v>55</v>
      </c>
      <c r="AA1408" s="119" t="s">
        <v>56</v>
      </c>
      <c r="AB1408" s="119" t="s">
        <v>56</v>
      </c>
      <c r="AC1408" s="119" t="s">
        <v>56</v>
      </c>
      <c r="AD1408" s="119" t="s">
        <v>56</v>
      </c>
      <c r="AE1408" s="119" t="s">
        <v>56</v>
      </c>
      <c r="AF1408" s="119" t="s">
        <v>56</v>
      </c>
      <c r="AG1408" s="119" t="s">
        <v>56</v>
      </c>
      <c r="AH1408" s="119" t="s">
        <v>56</v>
      </c>
      <c r="AI1408" s="119" t="s">
        <v>56</v>
      </c>
      <c r="AJ1408" s="119" t="s">
        <v>56</v>
      </c>
      <c r="AK1408" s="119" t="s">
        <v>56</v>
      </c>
      <c r="AL1408" s="119" t="s">
        <v>56</v>
      </c>
      <c r="AM1408" s="119">
        <v>0</v>
      </c>
      <c r="AN1408" s="119">
        <v>0</v>
      </c>
      <c r="AO1408" s="119">
        <v>0</v>
      </c>
      <c r="AP1408" s="119">
        <v>0</v>
      </c>
      <c r="AQ1408" s="119">
        <v>0</v>
      </c>
      <c r="AR1408" s="119">
        <v>0</v>
      </c>
      <c r="AS1408" s="119">
        <v>0</v>
      </c>
      <c r="AT1408" s="119">
        <v>0</v>
      </c>
      <c r="AU1408" s="119">
        <v>0</v>
      </c>
      <c r="AV1408" s="119">
        <v>0</v>
      </c>
      <c r="AW1408" s="119">
        <v>0</v>
      </c>
      <c r="AX1408" s="119">
        <v>0</v>
      </c>
      <c r="AY1408" s="119">
        <v>0</v>
      </c>
      <c r="AZ1408" s="119">
        <v>0</v>
      </c>
      <c r="BA1408" s="119">
        <v>0</v>
      </c>
      <c r="BB1408" s="119">
        <v>0</v>
      </c>
      <c r="BC1408" s="119">
        <v>0</v>
      </c>
      <c r="BD1408" s="119">
        <v>0</v>
      </c>
      <c r="BE1408" s="119">
        <v>0</v>
      </c>
      <c r="BF1408" s="119">
        <v>0</v>
      </c>
      <c r="BG1408" s="119">
        <v>0</v>
      </c>
      <c r="BH1408" s="119" t="s">
        <v>55</v>
      </c>
      <c r="BI1408" s="119" t="s">
        <v>55</v>
      </c>
      <c r="BJ1408" s="119" t="s">
        <v>55</v>
      </c>
      <c r="BK1408" s="119" t="s">
        <v>55</v>
      </c>
      <c r="BL1408" s="119">
        <v>0</v>
      </c>
      <c r="BM1408" s="119" t="s">
        <v>545</v>
      </c>
    </row>
    <row r="1409" spans="1:65" s="119" customFormat="1" ht="11.4" x14ac:dyDescent="0.2">
      <c r="A1409" s="119" t="s">
        <v>81</v>
      </c>
      <c r="B1409" s="119">
        <v>0</v>
      </c>
      <c r="C1409" s="119">
        <v>0</v>
      </c>
      <c r="D1409" s="119">
        <v>0</v>
      </c>
      <c r="E1409" s="119">
        <v>0</v>
      </c>
      <c r="F1409" s="119">
        <v>0</v>
      </c>
      <c r="G1409" s="119">
        <v>0</v>
      </c>
      <c r="H1409" s="119">
        <v>0</v>
      </c>
      <c r="I1409" s="119">
        <v>0</v>
      </c>
      <c r="J1409" s="119">
        <v>0</v>
      </c>
      <c r="K1409" s="119">
        <v>0</v>
      </c>
      <c r="L1409" s="119">
        <v>0</v>
      </c>
      <c r="M1409" s="119">
        <v>0</v>
      </c>
      <c r="N1409" s="119">
        <v>0</v>
      </c>
      <c r="O1409" s="119" t="s">
        <v>55</v>
      </c>
      <c r="P1409" s="119" t="s">
        <v>55</v>
      </c>
      <c r="Q1409" s="119" t="s">
        <v>55</v>
      </c>
      <c r="R1409" s="119" t="s">
        <v>55</v>
      </c>
      <c r="S1409" s="119" t="s">
        <v>55</v>
      </c>
      <c r="T1409" s="119" t="s">
        <v>55</v>
      </c>
      <c r="U1409" s="119" t="s">
        <v>55</v>
      </c>
      <c r="V1409" s="119" t="s">
        <v>55</v>
      </c>
      <c r="W1409" s="119" t="s">
        <v>55</v>
      </c>
      <c r="X1409" s="119" t="s">
        <v>55</v>
      </c>
      <c r="Y1409" s="119" t="s">
        <v>55</v>
      </c>
      <c r="Z1409" s="119" t="s">
        <v>55</v>
      </c>
      <c r="AA1409" s="119" t="s">
        <v>56</v>
      </c>
      <c r="AB1409" s="119" t="s">
        <v>56</v>
      </c>
      <c r="AC1409" s="119" t="s">
        <v>56</v>
      </c>
      <c r="AD1409" s="119" t="s">
        <v>56</v>
      </c>
      <c r="AE1409" s="119" t="s">
        <v>56</v>
      </c>
      <c r="AF1409" s="119" t="s">
        <v>56</v>
      </c>
      <c r="AG1409" s="119" t="s">
        <v>56</v>
      </c>
      <c r="AH1409" s="119" t="s">
        <v>56</v>
      </c>
      <c r="AI1409" s="119" t="s">
        <v>56</v>
      </c>
      <c r="AJ1409" s="119" t="s">
        <v>56</v>
      </c>
      <c r="AK1409" s="119" t="s">
        <v>56</v>
      </c>
      <c r="AL1409" s="119" t="s">
        <v>56</v>
      </c>
      <c r="AM1409" s="119">
        <v>0</v>
      </c>
      <c r="AN1409" s="119">
        <v>0</v>
      </c>
      <c r="AO1409" s="119">
        <v>0</v>
      </c>
      <c r="AP1409" s="119">
        <v>0</v>
      </c>
      <c r="AQ1409" s="119">
        <v>0</v>
      </c>
      <c r="AR1409" s="119">
        <v>0</v>
      </c>
      <c r="AS1409" s="119">
        <v>0</v>
      </c>
      <c r="AT1409" s="119">
        <v>0</v>
      </c>
      <c r="AU1409" s="119">
        <v>0</v>
      </c>
      <c r="AV1409" s="119">
        <v>0</v>
      </c>
      <c r="AW1409" s="119">
        <v>0</v>
      </c>
      <c r="AX1409" s="119">
        <v>0</v>
      </c>
      <c r="AY1409" s="119">
        <v>0</v>
      </c>
      <c r="AZ1409" s="119">
        <v>0</v>
      </c>
      <c r="BA1409" s="119">
        <v>0</v>
      </c>
      <c r="BB1409" s="119">
        <v>0</v>
      </c>
      <c r="BC1409" s="119">
        <v>0</v>
      </c>
      <c r="BD1409" s="119">
        <v>0</v>
      </c>
      <c r="BE1409" s="119">
        <v>0</v>
      </c>
      <c r="BF1409" s="119">
        <v>0</v>
      </c>
      <c r="BG1409" s="119">
        <v>0</v>
      </c>
      <c r="BH1409" s="119" t="s">
        <v>55</v>
      </c>
      <c r="BI1409" s="119" t="s">
        <v>55</v>
      </c>
      <c r="BJ1409" s="119" t="s">
        <v>55</v>
      </c>
      <c r="BK1409" s="119" t="s">
        <v>55</v>
      </c>
      <c r="BL1409" s="119">
        <v>0</v>
      </c>
      <c r="BM1409" s="119" t="s">
        <v>544</v>
      </c>
    </row>
    <row r="1410" spans="1:65" s="119" customFormat="1" ht="11.4" x14ac:dyDescent="0.2">
      <c r="A1410" s="119" t="s">
        <v>81</v>
      </c>
      <c r="B1410" s="119">
        <v>0</v>
      </c>
      <c r="C1410" s="119">
        <v>0</v>
      </c>
      <c r="D1410" s="119">
        <v>0</v>
      </c>
      <c r="E1410" s="119">
        <v>0</v>
      </c>
      <c r="F1410" s="119">
        <v>0</v>
      </c>
      <c r="G1410" s="119">
        <v>0</v>
      </c>
      <c r="H1410" s="119">
        <v>0</v>
      </c>
      <c r="I1410" s="119">
        <v>0</v>
      </c>
      <c r="J1410" s="119">
        <v>0</v>
      </c>
      <c r="K1410" s="119">
        <v>0</v>
      </c>
      <c r="L1410" s="119">
        <v>0</v>
      </c>
      <c r="M1410" s="119">
        <v>0</v>
      </c>
      <c r="N1410" s="119">
        <v>0</v>
      </c>
      <c r="O1410" s="119" t="s">
        <v>55</v>
      </c>
      <c r="P1410" s="119" t="s">
        <v>55</v>
      </c>
      <c r="Q1410" s="119" t="s">
        <v>55</v>
      </c>
      <c r="R1410" s="119" t="s">
        <v>55</v>
      </c>
      <c r="S1410" s="119" t="s">
        <v>55</v>
      </c>
      <c r="T1410" s="119" t="s">
        <v>55</v>
      </c>
      <c r="U1410" s="119" t="s">
        <v>55</v>
      </c>
      <c r="V1410" s="119" t="s">
        <v>55</v>
      </c>
      <c r="W1410" s="119" t="s">
        <v>55</v>
      </c>
      <c r="X1410" s="119" t="s">
        <v>55</v>
      </c>
      <c r="Y1410" s="119" t="s">
        <v>55</v>
      </c>
      <c r="Z1410" s="119" t="s">
        <v>55</v>
      </c>
      <c r="AA1410" s="119" t="s">
        <v>56</v>
      </c>
      <c r="AB1410" s="119" t="s">
        <v>56</v>
      </c>
      <c r="AC1410" s="119" t="s">
        <v>56</v>
      </c>
      <c r="AD1410" s="119" t="s">
        <v>56</v>
      </c>
      <c r="AE1410" s="119" t="s">
        <v>56</v>
      </c>
      <c r="AF1410" s="119" t="s">
        <v>56</v>
      </c>
      <c r="AG1410" s="119" t="s">
        <v>56</v>
      </c>
      <c r="AH1410" s="119" t="s">
        <v>56</v>
      </c>
      <c r="AI1410" s="119" t="s">
        <v>56</v>
      </c>
      <c r="AJ1410" s="119" t="s">
        <v>56</v>
      </c>
      <c r="AK1410" s="119" t="s">
        <v>56</v>
      </c>
      <c r="AL1410" s="119" t="s">
        <v>56</v>
      </c>
      <c r="AM1410" s="119">
        <v>0</v>
      </c>
      <c r="AN1410" s="119">
        <v>0</v>
      </c>
      <c r="AO1410" s="119">
        <v>0</v>
      </c>
      <c r="AP1410" s="119">
        <v>0</v>
      </c>
      <c r="AQ1410" s="119">
        <v>0</v>
      </c>
      <c r="AR1410" s="119">
        <v>0</v>
      </c>
      <c r="AS1410" s="119">
        <v>0</v>
      </c>
      <c r="AT1410" s="119">
        <v>0</v>
      </c>
      <c r="AU1410" s="119">
        <v>0</v>
      </c>
      <c r="AV1410" s="119">
        <v>0</v>
      </c>
      <c r="AW1410" s="119">
        <v>0</v>
      </c>
      <c r="AX1410" s="119">
        <v>0</v>
      </c>
      <c r="AY1410" s="119">
        <v>0</v>
      </c>
      <c r="AZ1410" s="119">
        <v>0</v>
      </c>
      <c r="BA1410" s="119">
        <v>0</v>
      </c>
      <c r="BB1410" s="119">
        <v>0</v>
      </c>
      <c r="BC1410" s="119">
        <v>0</v>
      </c>
      <c r="BD1410" s="119">
        <v>0</v>
      </c>
      <c r="BE1410" s="119">
        <v>0</v>
      </c>
      <c r="BF1410" s="119">
        <v>0</v>
      </c>
      <c r="BG1410" s="119">
        <v>0</v>
      </c>
      <c r="BH1410" s="119" t="s">
        <v>55</v>
      </c>
      <c r="BI1410" s="119" t="s">
        <v>55</v>
      </c>
      <c r="BJ1410" s="119" t="s">
        <v>55</v>
      </c>
      <c r="BK1410" s="119" t="s">
        <v>55</v>
      </c>
      <c r="BL1410" s="119">
        <v>0</v>
      </c>
      <c r="BM1410" s="119" t="s">
        <v>545</v>
      </c>
    </row>
    <row r="1411" spans="1:65" s="119" customFormat="1" ht="11.4" x14ac:dyDescent="0.2">
      <c r="A1411" s="119" t="s">
        <v>82</v>
      </c>
      <c r="B1411" s="119">
        <v>1</v>
      </c>
      <c r="C1411" s="119">
        <v>1</v>
      </c>
      <c r="D1411" s="119">
        <v>0</v>
      </c>
      <c r="E1411" s="119">
        <v>0</v>
      </c>
      <c r="F1411" s="119">
        <v>0</v>
      </c>
      <c r="G1411" s="119">
        <v>0</v>
      </c>
      <c r="H1411" s="119">
        <v>0</v>
      </c>
      <c r="I1411" s="119">
        <v>0</v>
      </c>
      <c r="J1411" s="119">
        <v>0</v>
      </c>
      <c r="K1411" s="119">
        <v>0</v>
      </c>
      <c r="L1411" s="119">
        <v>0</v>
      </c>
      <c r="M1411" s="119">
        <v>0</v>
      </c>
      <c r="N1411" s="119">
        <v>0</v>
      </c>
      <c r="O1411" s="119">
        <v>100</v>
      </c>
      <c r="P1411" s="119">
        <v>0</v>
      </c>
      <c r="Q1411" s="119">
        <v>0</v>
      </c>
      <c r="R1411" s="119">
        <v>0</v>
      </c>
      <c r="S1411" s="119">
        <v>0</v>
      </c>
      <c r="T1411" s="119">
        <v>0</v>
      </c>
      <c r="U1411" s="119">
        <v>0</v>
      </c>
      <c r="V1411" s="119">
        <v>0</v>
      </c>
      <c r="W1411" s="119">
        <v>0</v>
      </c>
      <c r="X1411" s="119">
        <v>0</v>
      </c>
      <c r="Y1411" s="119">
        <v>0</v>
      </c>
      <c r="Z1411" s="119">
        <v>0</v>
      </c>
      <c r="AA1411" s="119" t="s">
        <v>528</v>
      </c>
      <c r="AB1411" s="119" t="s">
        <v>56</v>
      </c>
      <c r="AC1411" s="119" t="s">
        <v>56</v>
      </c>
      <c r="AD1411" s="119" t="s">
        <v>56</v>
      </c>
      <c r="AE1411" s="119" t="s">
        <v>56</v>
      </c>
      <c r="AF1411" s="119" t="s">
        <v>56</v>
      </c>
      <c r="AG1411" s="119" t="s">
        <v>56</v>
      </c>
      <c r="AH1411" s="119" t="s">
        <v>56</v>
      </c>
      <c r="AI1411" s="119" t="s">
        <v>56</v>
      </c>
      <c r="AJ1411" s="119" t="s">
        <v>56</v>
      </c>
      <c r="AK1411" s="119" t="s">
        <v>56</v>
      </c>
      <c r="AL1411" s="119" t="s">
        <v>56</v>
      </c>
      <c r="AM1411" s="119">
        <v>0</v>
      </c>
      <c r="AN1411" s="119">
        <v>0</v>
      </c>
      <c r="AO1411" s="119">
        <v>0</v>
      </c>
      <c r="AP1411" s="119">
        <v>1</v>
      </c>
      <c r="AQ1411" s="119">
        <v>0</v>
      </c>
      <c r="AR1411" s="119">
        <v>0</v>
      </c>
      <c r="AS1411" s="119">
        <v>0</v>
      </c>
      <c r="AT1411" s="119">
        <v>0</v>
      </c>
      <c r="AU1411" s="119">
        <v>0</v>
      </c>
      <c r="AV1411" s="119">
        <v>0</v>
      </c>
      <c r="AW1411" s="119">
        <v>0</v>
      </c>
      <c r="AX1411" s="119">
        <v>0</v>
      </c>
      <c r="AY1411" s="119">
        <v>0</v>
      </c>
      <c r="AZ1411" s="119">
        <v>0</v>
      </c>
      <c r="BA1411" s="119">
        <v>0</v>
      </c>
      <c r="BB1411" s="119">
        <v>0</v>
      </c>
      <c r="BC1411" s="119">
        <v>0</v>
      </c>
      <c r="BD1411" s="119">
        <v>0</v>
      </c>
      <c r="BE1411" s="119">
        <v>0</v>
      </c>
      <c r="BF1411" s="119">
        <v>0</v>
      </c>
      <c r="BG1411" s="119">
        <v>0</v>
      </c>
      <c r="BH1411" s="119">
        <v>18.3</v>
      </c>
      <c r="BI1411" s="119" t="s">
        <v>55</v>
      </c>
      <c r="BJ1411" s="119" t="s">
        <v>55</v>
      </c>
      <c r="BK1411" s="119" t="s">
        <v>55</v>
      </c>
      <c r="BL1411" s="119">
        <v>0</v>
      </c>
      <c r="BM1411" s="119" t="s">
        <v>544</v>
      </c>
    </row>
    <row r="1412" spans="1:65" s="119" customFormat="1" ht="11.4" x14ac:dyDescent="0.2">
      <c r="A1412" s="119" t="s">
        <v>82</v>
      </c>
      <c r="B1412" s="119">
        <v>2</v>
      </c>
      <c r="C1412" s="119">
        <v>0</v>
      </c>
      <c r="D1412" s="119">
        <v>2</v>
      </c>
      <c r="E1412" s="119">
        <v>0</v>
      </c>
      <c r="F1412" s="119">
        <v>0</v>
      </c>
      <c r="G1412" s="119">
        <v>0</v>
      </c>
      <c r="H1412" s="119">
        <v>0</v>
      </c>
      <c r="I1412" s="119">
        <v>0</v>
      </c>
      <c r="J1412" s="119">
        <v>0</v>
      </c>
      <c r="K1412" s="119">
        <v>0</v>
      </c>
      <c r="L1412" s="119">
        <v>0</v>
      </c>
      <c r="M1412" s="119">
        <v>0</v>
      </c>
      <c r="N1412" s="119">
        <v>0</v>
      </c>
      <c r="O1412" s="119">
        <v>0</v>
      </c>
      <c r="P1412" s="119">
        <v>100</v>
      </c>
      <c r="Q1412" s="119">
        <v>0</v>
      </c>
      <c r="R1412" s="119">
        <v>0</v>
      </c>
      <c r="S1412" s="119">
        <v>0</v>
      </c>
      <c r="T1412" s="119">
        <v>0</v>
      </c>
      <c r="U1412" s="119">
        <v>0</v>
      </c>
      <c r="V1412" s="119">
        <v>0</v>
      </c>
      <c r="W1412" s="119">
        <v>0</v>
      </c>
      <c r="X1412" s="119">
        <v>0</v>
      </c>
      <c r="Y1412" s="119">
        <v>0</v>
      </c>
      <c r="Z1412" s="119">
        <v>0</v>
      </c>
      <c r="AA1412" s="119" t="s">
        <v>56</v>
      </c>
      <c r="AB1412" s="119" t="s">
        <v>173</v>
      </c>
      <c r="AC1412" s="119" t="s">
        <v>56</v>
      </c>
      <c r="AD1412" s="119" t="s">
        <v>56</v>
      </c>
      <c r="AE1412" s="119" t="s">
        <v>56</v>
      </c>
      <c r="AF1412" s="119" t="s">
        <v>56</v>
      </c>
      <c r="AG1412" s="119" t="s">
        <v>56</v>
      </c>
      <c r="AH1412" s="119" t="s">
        <v>56</v>
      </c>
      <c r="AI1412" s="119" t="s">
        <v>56</v>
      </c>
      <c r="AJ1412" s="119" t="s">
        <v>56</v>
      </c>
      <c r="AK1412" s="119" t="s">
        <v>56</v>
      </c>
      <c r="AL1412" s="119" t="s">
        <v>56</v>
      </c>
      <c r="AM1412" s="119">
        <v>0</v>
      </c>
      <c r="AN1412" s="119">
        <v>0</v>
      </c>
      <c r="AO1412" s="119">
        <v>0</v>
      </c>
      <c r="AP1412" s="119">
        <v>2</v>
      </c>
      <c r="AQ1412" s="119">
        <v>0</v>
      </c>
      <c r="AR1412" s="119">
        <v>0</v>
      </c>
      <c r="AS1412" s="119">
        <v>0</v>
      </c>
      <c r="AT1412" s="119">
        <v>0</v>
      </c>
      <c r="AU1412" s="119">
        <v>0</v>
      </c>
      <c r="AV1412" s="119">
        <v>0</v>
      </c>
      <c r="AW1412" s="119">
        <v>0</v>
      </c>
      <c r="AX1412" s="119">
        <v>0</v>
      </c>
      <c r="AY1412" s="119">
        <v>0</v>
      </c>
      <c r="AZ1412" s="119">
        <v>0</v>
      </c>
      <c r="BA1412" s="119">
        <v>0</v>
      </c>
      <c r="BB1412" s="119">
        <v>0</v>
      </c>
      <c r="BC1412" s="119">
        <v>0</v>
      </c>
      <c r="BD1412" s="119">
        <v>0</v>
      </c>
      <c r="BE1412" s="119">
        <v>0</v>
      </c>
      <c r="BF1412" s="119">
        <v>0</v>
      </c>
      <c r="BG1412" s="119">
        <v>0</v>
      </c>
      <c r="BH1412" s="119">
        <v>17</v>
      </c>
      <c r="BI1412" s="119" t="s">
        <v>55</v>
      </c>
      <c r="BJ1412" s="119" t="s">
        <v>55</v>
      </c>
      <c r="BK1412" s="119" t="s">
        <v>55</v>
      </c>
      <c r="BL1412" s="119">
        <v>0</v>
      </c>
      <c r="BM1412" s="119" t="s">
        <v>545</v>
      </c>
    </row>
    <row r="1413" spans="1:65" s="119" customFormat="1" ht="11.4" x14ac:dyDescent="0.2">
      <c r="A1413" s="119" t="s">
        <v>83</v>
      </c>
      <c r="B1413" s="119">
        <v>2</v>
      </c>
      <c r="C1413" s="119">
        <v>1</v>
      </c>
      <c r="D1413" s="119">
        <v>1</v>
      </c>
      <c r="E1413" s="119">
        <v>0</v>
      </c>
      <c r="F1413" s="119">
        <v>0</v>
      </c>
      <c r="G1413" s="119">
        <v>0</v>
      </c>
      <c r="H1413" s="119">
        <v>0</v>
      </c>
      <c r="I1413" s="119">
        <v>0</v>
      </c>
      <c r="J1413" s="119">
        <v>0</v>
      </c>
      <c r="K1413" s="119">
        <v>0</v>
      </c>
      <c r="L1413" s="119">
        <v>0</v>
      </c>
      <c r="M1413" s="119">
        <v>0</v>
      </c>
      <c r="N1413" s="119">
        <v>0</v>
      </c>
      <c r="O1413" s="119">
        <v>50</v>
      </c>
      <c r="P1413" s="119">
        <v>50</v>
      </c>
      <c r="Q1413" s="119">
        <v>0</v>
      </c>
      <c r="R1413" s="119">
        <v>0</v>
      </c>
      <c r="S1413" s="119">
        <v>0</v>
      </c>
      <c r="T1413" s="119">
        <v>0</v>
      </c>
      <c r="U1413" s="119">
        <v>0</v>
      </c>
      <c r="V1413" s="119">
        <v>0</v>
      </c>
      <c r="W1413" s="119">
        <v>0</v>
      </c>
      <c r="X1413" s="119">
        <v>0</v>
      </c>
      <c r="Y1413" s="119">
        <v>0</v>
      </c>
      <c r="Z1413" s="119">
        <v>0</v>
      </c>
      <c r="AA1413" s="119" t="s">
        <v>524</v>
      </c>
      <c r="AB1413" s="119" t="s">
        <v>570</v>
      </c>
      <c r="AC1413" s="119" t="s">
        <v>56</v>
      </c>
      <c r="AD1413" s="119" t="s">
        <v>56</v>
      </c>
      <c r="AE1413" s="119" t="s">
        <v>56</v>
      </c>
      <c r="AF1413" s="119" t="s">
        <v>56</v>
      </c>
      <c r="AG1413" s="119" t="s">
        <v>56</v>
      </c>
      <c r="AH1413" s="119" t="s">
        <v>56</v>
      </c>
      <c r="AI1413" s="119" t="s">
        <v>56</v>
      </c>
      <c r="AJ1413" s="119" t="s">
        <v>56</v>
      </c>
      <c r="AK1413" s="119" t="s">
        <v>56</v>
      </c>
      <c r="AL1413" s="119" t="s">
        <v>56</v>
      </c>
      <c r="AM1413" s="119">
        <v>0</v>
      </c>
      <c r="AN1413" s="119">
        <v>0</v>
      </c>
      <c r="AO1413" s="119">
        <v>2</v>
      </c>
      <c r="AP1413" s="119">
        <v>0</v>
      </c>
      <c r="AQ1413" s="119">
        <v>0</v>
      </c>
      <c r="AR1413" s="119">
        <v>0</v>
      </c>
      <c r="AS1413" s="119">
        <v>0</v>
      </c>
      <c r="AT1413" s="119">
        <v>0</v>
      </c>
      <c r="AU1413" s="119">
        <v>0</v>
      </c>
      <c r="AV1413" s="119">
        <v>0</v>
      </c>
      <c r="AW1413" s="119">
        <v>0</v>
      </c>
      <c r="AX1413" s="119">
        <v>0</v>
      </c>
      <c r="AY1413" s="119">
        <v>0</v>
      </c>
      <c r="AZ1413" s="119">
        <v>0</v>
      </c>
      <c r="BA1413" s="119">
        <v>0</v>
      </c>
      <c r="BB1413" s="119">
        <v>0</v>
      </c>
      <c r="BC1413" s="119">
        <v>0</v>
      </c>
      <c r="BD1413" s="119">
        <v>0</v>
      </c>
      <c r="BE1413" s="119">
        <v>0</v>
      </c>
      <c r="BF1413" s="119">
        <v>0</v>
      </c>
      <c r="BG1413" s="119">
        <v>0</v>
      </c>
      <c r="BH1413" s="119">
        <v>13.1</v>
      </c>
      <c r="BI1413" s="119" t="s">
        <v>55</v>
      </c>
      <c r="BJ1413" s="119" t="s">
        <v>55</v>
      </c>
      <c r="BK1413" s="119" t="s">
        <v>55</v>
      </c>
      <c r="BL1413" s="119">
        <v>0</v>
      </c>
      <c r="BM1413" s="119" t="s">
        <v>544</v>
      </c>
    </row>
    <row r="1414" spans="1:65" s="119" customFormat="1" ht="11.4" x14ac:dyDescent="0.2">
      <c r="A1414" s="119" t="s">
        <v>83</v>
      </c>
      <c r="B1414" s="119">
        <v>1</v>
      </c>
      <c r="C1414" s="119">
        <v>0</v>
      </c>
      <c r="D1414" s="119">
        <v>1</v>
      </c>
      <c r="E1414" s="119">
        <v>0</v>
      </c>
      <c r="F1414" s="119">
        <v>0</v>
      </c>
      <c r="G1414" s="119">
        <v>0</v>
      </c>
      <c r="H1414" s="119">
        <v>0</v>
      </c>
      <c r="I1414" s="119">
        <v>0</v>
      </c>
      <c r="J1414" s="119">
        <v>0</v>
      </c>
      <c r="K1414" s="119">
        <v>0</v>
      </c>
      <c r="L1414" s="119">
        <v>0</v>
      </c>
      <c r="M1414" s="119">
        <v>0</v>
      </c>
      <c r="N1414" s="119">
        <v>0</v>
      </c>
      <c r="O1414" s="119">
        <v>0</v>
      </c>
      <c r="P1414" s="119">
        <v>100</v>
      </c>
      <c r="Q1414" s="119">
        <v>0</v>
      </c>
      <c r="R1414" s="119">
        <v>0</v>
      </c>
      <c r="S1414" s="119">
        <v>0</v>
      </c>
      <c r="T1414" s="119">
        <v>0</v>
      </c>
      <c r="U1414" s="119">
        <v>0</v>
      </c>
      <c r="V1414" s="119">
        <v>0</v>
      </c>
      <c r="W1414" s="119">
        <v>0</v>
      </c>
      <c r="X1414" s="119">
        <v>0</v>
      </c>
      <c r="Y1414" s="119">
        <v>0</v>
      </c>
      <c r="Z1414" s="119">
        <v>0</v>
      </c>
      <c r="AA1414" s="119" t="s">
        <v>56</v>
      </c>
      <c r="AB1414" s="119" t="s">
        <v>539</v>
      </c>
      <c r="AC1414" s="119" t="s">
        <v>56</v>
      </c>
      <c r="AD1414" s="119" t="s">
        <v>56</v>
      </c>
      <c r="AE1414" s="119" t="s">
        <v>56</v>
      </c>
      <c r="AF1414" s="119" t="s">
        <v>56</v>
      </c>
      <c r="AG1414" s="119" t="s">
        <v>56</v>
      </c>
      <c r="AH1414" s="119" t="s">
        <v>56</v>
      </c>
      <c r="AI1414" s="119" t="s">
        <v>56</v>
      </c>
      <c r="AJ1414" s="119" t="s">
        <v>56</v>
      </c>
      <c r="AK1414" s="119" t="s">
        <v>56</v>
      </c>
      <c r="AL1414" s="119" t="s">
        <v>56</v>
      </c>
      <c r="AM1414" s="119">
        <v>0</v>
      </c>
      <c r="AN1414" s="119">
        <v>0</v>
      </c>
      <c r="AO1414" s="119">
        <v>1</v>
      </c>
      <c r="AP1414" s="119">
        <v>0</v>
      </c>
      <c r="AQ1414" s="119">
        <v>0</v>
      </c>
      <c r="AR1414" s="119">
        <v>0</v>
      </c>
      <c r="AS1414" s="119">
        <v>0</v>
      </c>
      <c r="AT1414" s="119">
        <v>0</v>
      </c>
      <c r="AU1414" s="119">
        <v>0</v>
      </c>
      <c r="AV1414" s="119">
        <v>0</v>
      </c>
      <c r="AW1414" s="119">
        <v>0</v>
      </c>
      <c r="AX1414" s="119">
        <v>0</v>
      </c>
      <c r="AY1414" s="119">
        <v>0</v>
      </c>
      <c r="AZ1414" s="119">
        <v>0</v>
      </c>
      <c r="BA1414" s="119">
        <v>0</v>
      </c>
      <c r="BB1414" s="119">
        <v>0</v>
      </c>
      <c r="BC1414" s="119">
        <v>0</v>
      </c>
      <c r="BD1414" s="119">
        <v>0</v>
      </c>
      <c r="BE1414" s="119">
        <v>0</v>
      </c>
      <c r="BF1414" s="119">
        <v>0</v>
      </c>
      <c r="BG1414" s="119">
        <v>0</v>
      </c>
      <c r="BH1414" s="119">
        <v>11.4</v>
      </c>
      <c r="BI1414" s="119" t="s">
        <v>55</v>
      </c>
      <c r="BJ1414" s="119" t="s">
        <v>55</v>
      </c>
      <c r="BK1414" s="119" t="s">
        <v>55</v>
      </c>
      <c r="BL1414" s="119">
        <v>0</v>
      </c>
      <c r="BM1414" s="119" t="s">
        <v>545</v>
      </c>
    </row>
    <row r="1415" spans="1:65" s="119" customFormat="1" ht="11.4" x14ac:dyDescent="0.2">
      <c r="A1415" s="119" t="s">
        <v>85</v>
      </c>
      <c r="B1415" s="119">
        <v>0</v>
      </c>
      <c r="C1415" s="119">
        <v>0</v>
      </c>
      <c r="D1415" s="119">
        <v>0</v>
      </c>
      <c r="E1415" s="119">
        <v>0</v>
      </c>
      <c r="F1415" s="119">
        <v>0</v>
      </c>
      <c r="G1415" s="119">
        <v>0</v>
      </c>
      <c r="H1415" s="119">
        <v>0</v>
      </c>
      <c r="I1415" s="119">
        <v>0</v>
      </c>
      <c r="J1415" s="119">
        <v>0</v>
      </c>
      <c r="K1415" s="119">
        <v>0</v>
      </c>
      <c r="L1415" s="119">
        <v>0</v>
      </c>
      <c r="M1415" s="119">
        <v>0</v>
      </c>
      <c r="N1415" s="119">
        <v>0</v>
      </c>
      <c r="O1415" s="119" t="s">
        <v>55</v>
      </c>
      <c r="P1415" s="119" t="s">
        <v>55</v>
      </c>
      <c r="Q1415" s="119" t="s">
        <v>55</v>
      </c>
      <c r="R1415" s="119" t="s">
        <v>55</v>
      </c>
      <c r="S1415" s="119" t="s">
        <v>55</v>
      </c>
      <c r="T1415" s="119" t="s">
        <v>55</v>
      </c>
      <c r="U1415" s="119" t="s">
        <v>55</v>
      </c>
      <c r="V1415" s="119" t="s">
        <v>55</v>
      </c>
      <c r="W1415" s="119" t="s">
        <v>55</v>
      </c>
      <c r="X1415" s="119" t="s">
        <v>55</v>
      </c>
      <c r="Y1415" s="119" t="s">
        <v>55</v>
      </c>
      <c r="Z1415" s="119" t="s">
        <v>55</v>
      </c>
      <c r="AA1415" s="119" t="s">
        <v>56</v>
      </c>
      <c r="AB1415" s="119" t="s">
        <v>56</v>
      </c>
      <c r="AC1415" s="119" t="s">
        <v>56</v>
      </c>
      <c r="AD1415" s="119" t="s">
        <v>56</v>
      </c>
      <c r="AE1415" s="119" t="s">
        <v>56</v>
      </c>
      <c r="AF1415" s="119" t="s">
        <v>56</v>
      </c>
      <c r="AG1415" s="119" t="s">
        <v>56</v>
      </c>
      <c r="AH1415" s="119" t="s">
        <v>56</v>
      </c>
      <c r="AI1415" s="119" t="s">
        <v>56</v>
      </c>
      <c r="AJ1415" s="119" t="s">
        <v>56</v>
      </c>
      <c r="AK1415" s="119" t="s">
        <v>56</v>
      </c>
      <c r="AL1415" s="119" t="s">
        <v>56</v>
      </c>
      <c r="AM1415" s="119">
        <v>0</v>
      </c>
      <c r="AN1415" s="119">
        <v>0</v>
      </c>
      <c r="AO1415" s="119">
        <v>0</v>
      </c>
      <c r="AP1415" s="119">
        <v>0</v>
      </c>
      <c r="AQ1415" s="119">
        <v>0</v>
      </c>
      <c r="AR1415" s="119">
        <v>0</v>
      </c>
      <c r="AS1415" s="119">
        <v>0</v>
      </c>
      <c r="AT1415" s="119">
        <v>0</v>
      </c>
      <c r="AU1415" s="119">
        <v>0</v>
      </c>
      <c r="AV1415" s="119">
        <v>0</v>
      </c>
      <c r="AW1415" s="119">
        <v>0</v>
      </c>
      <c r="AX1415" s="119">
        <v>0</v>
      </c>
      <c r="AY1415" s="119">
        <v>0</v>
      </c>
      <c r="AZ1415" s="119">
        <v>0</v>
      </c>
      <c r="BA1415" s="119">
        <v>0</v>
      </c>
      <c r="BB1415" s="119">
        <v>0</v>
      </c>
      <c r="BC1415" s="119">
        <v>0</v>
      </c>
      <c r="BD1415" s="119">
        <v>0</v>
      </c>
      <c r="BE1415" s="119">
        <v>0</v>
      </c>
      <c r="BF1415" s="119">
        <v>0</v>
      </c>
      <c r="BG1415" s="119">
        <v>0</v>
      </c>
      <c r="BH1415" s="119" t="s">
        <v>55</v>
      </c>
      <c r="BI1415" s="119" t="s">
        <v>55</v>
      </c>
      <c r="BJ1415" s="119" t="s">
        <v>55</v>
      </c>
      <c r="BK1415" s="119" t="s">
        <v>55</v>
      </c>
      <c r="BL1415" s="119">
        <v>0</v>
      </c>
      <c r="BM1415" s="119" t="s">
        <v>544</v>
      </c>
    </row>
    <row r="1416" spans="1:65" s="119" customFormat="1" ht="11.4" x14ac:dyDescent="0.2">
      <c r="A1416" s="119" t="s">
        <v>85</v>
      </c>
      <c r="B1416" s="119">
        <v>1</v>
      </c>
      <c r="C1416" s="119">
        <v>0</v>
      </c>
      <c r="D1416" s="119">
        <v>1</v>
      </c>
      <c r="E1416" s="119">
        <v>0</v>
      </c>
      <c r="F1416" s="119">
        <v>0</v>
      </c>
      <c r="G1416" s="119">
        <v>0</v>
      </c>
      <c r="H1416" s="119">
        <v>0</v>
      </c>
      <c r="I1416" s="119">
        <v>0</v>
      </c>
      <c r="J1416" s="119">
        <v>0</v>
      </c>
      <c r="K1416" s="119">
        <v>0</v>
      </c>
      <c r="L1416" s="119">
        <v>0</v>
      </c>
      <c r="M1416" s="119">
        <v>0</v>
      </c>
      <c r="N1416" s="119">
        <v>0</v>
      </c>
      <c r="O1416" s="119">
        <v>0</v>
      </c>
      <c r="P1416" s="119">
        <v>100</v>
      </c>
      <c r="Q1416" s="119">
        <v>0</v>
      </c>
      <c r="R1416" s="119">
        <v>0</v>
      </c>
      <c r="S1416" s="119">
        <v>0</v>
      </c>
      <c r="T1416" s="119">
        <v>0</v>
      </c>
      <c r="U1416" s="119">
        <v>0</v>
      </c>
      <c r="V1416" s="119">
        <v>0</v>
      </c>
      <c r="W1416" s="119">
        <v>0</v>
      </c>
      <c r="X1416" s="119">
        <v>0</v>
      </c>
      <c r="Y1416" s="119">
        <v>0</v>
      </c>
      <c r="Z1416" s="119">
        <v>0</v>
      </c>
      <c r="AA1416" s="119" t="s">
        <v>56</v>
      </c>
      <c r="AB1416" s="119" t="s">
        <v>604</v>
      </c>
      <c r="AC1416" s="119" t="s">
        <v>56</v>
      </c>
      <c r="AD1416" s="119" t="s">
        <v>56</v>
      </c>
      <c r="AE1416" s="119" t="s">
        <v>56</v>
      </c>
      <c r="AF1416" s="119" t="s">
        <v>56</v>
      </c>
      <c r="AG1416" s="119" t="s">
        <v>56</v>
      </c>
      <c r="AH1416" s="119" t="s">
        <v>56</v>
      </c>
      <c r="AI1416" s="119" t="s">
        <v>56</v>
      </c>
      <c r="AJ1416" s="119" t="s">
        <v>56</v>
      </c>
      <c r="AK1416" s="119" t="s">
        <v>56</v>
      </c>
      <c r="AL1416" s="119" t="s">
        <v>56</v>
      </c>
      <c r="AM1416" s="119">
        <v>0</v>
      </c>
      <c r="AN1416" s="119">
        <v>1</v>
      </c>
      <c r="AO1416" s="119">
        <v>0</v>
      </c>
      <c r="AP1416" s="119">
        <v>0</v>
      </c>
      <c r="AQ1416" s="119">
        <v>0</v>
      </c>
      <c r="AR1416" s="119">
        <v>0</v>
      </c>
      <c r="AS1416" s="119">
        <v>0</v>
      </c>
      <c r="AT1416" s="119">
        <v>0</v>
      </c>
      <c r="AU1416" s="119">
        <v>0</v>
      </c>
      <c r="AV1416" s="119">
        <v>0</v>
      </c>
      <c r="AW1416" s="119">
        <v>0</v>
      </c>
      <c r="AX1416" s="119">
        <v>0</v>
      </c>
      <c r="AY1416" s="119">
        <v>0</v>
      </c>
      <c r="AZ1416" s="119">
        <v>0</v>
      </c>
      <c r="BA1416" s="119">
        <v>0</v>
      </c>
      <c r="BB1416" s="119">
        <v>0</v>
      </c>
      <c r="BC1416" s="119">
        <v>0</v>
      </c>
      <c r="BD1416" s="119">
        <v>0</v>
      </c>
      <c r="BE1416" s="119">
        <v>0</v>
      </c>
      <c r="BF1416" s="119">
        <v>0</v>
      </c>
      <c r="BG1416" s="119">
        <v>0</v>
      </c>
      <c r="BH1416" s="119">
        <v>8.6</v>
      </c>
      <c r="BI1416" s="119" t="s">
        <v>55</v>
      </c>
      <c r="BJ1416" s="119" t="s">
        <v>55</v>
      </c>
      <c r="BK1416" s="119" t="s">
        <v>55</v>
      </c>
      <c r="BL1416" s="119">
        <v>0</v>
      </c>
      <c r="BM1416" s="119" t="s">
        <v>545</v>
      </c>
    </row>
    <row r="1417" spans="1:65" s="119" customFormat="1" ht="11.4" x14ac:dyDescent="0.2">
      <c r="A1417" s="119" t="s">
        <v>86</v>
      </c>
      <c r="B1417" s="119">
        <v>0</v>
      </c>
      <c r="C1417" s="119">
        <v>0</v>
      </c>
      <c r="D1417" s="119">
        <v>0</v>
      </c>
      <c r="E1417" s="119">
        <v>0</v>
      </c>
      <c r="F1417" s="119">
        <v>0</v>
      </c>
      <c r="G1417" s="119">
        <v>0</v>
      </c>
      <c r="H1417" s="119">
        <v>0</v>
      </c>
      <c r="I1417" s="119">
        <v>0</v>
      </c>
      <c r="J1417" s="119">
        <v>0</v>
      </c>
      <c r="K1417" s="119">
        <v>0</v>
      </c>
      <c r="L1417" s="119">
        <v>0</v>
      </c>
      <c r="M1417" s="119">
        <v>0</v>
      </c>
      <c r="N1417" s="119">
        <v>0</v>
      </c>
      <c r="O1417" s="119" t="s">
        <v>55</v>
      </c>
      <c r="P1417" s="119" t="s">
        <v>55</v>
      </c>
      <c r="Q1417" s="119" t="s">
        <v>55</v>
      </c>
      <c r="R1417" s="119" t="s">
        <v>55</v>
      </c>
      <c r="S1417" s="119" t="s">
        <v>55</v>
      </c>
      <c r="T1417" s="119" t="s">
        <v>55</v>
      </c>
      <c r="U1417" s="119" t="s">
        <v>55</v>
      </c>
      <c r="V1417" s="119" t="s">
        <v>55</v>
      </c>
      <c r="W1417" s="119" t="s">
        <v>55</v>
      </c>
      <c r="X1417" s="119" t="s">
        <v>55</v>
      </c>
      <c r="Y1417" s="119" t="s">
        <v>55</v>
      </c>
      <c r="Z1417" s="119" t="s">
        <v>55</v>
      </c>
      <c r="AA1417" s="119" t="s">
        <v>56</v>
      </c>
      <c r="AB1417" s="119" t="s">
        <v>56</v>
      </c>
      <c r="AC1417" s="119" t="s">
        <v>56</v>
      </c>
      <c r="AD1417" s="119" t="s">
        <v>56</v>
      </c>
      <c r="AE1417" s="119" t="s">
        <v>56</v>
      </c>
      <c r="AF1417" s="119" t="s">
        <v>56</v>
      </c>
      <c r="AG1417" s="119" t="s">
        <v>56</v>
      </c>
      <c r="AH1417" s="119" t="s">
        <v>56</v>
      </c>
      <c r="AI1417" s="119" t="s">
        <v>56</v>
      </c>
      <c r="AJ1417" s="119" t="s">
        <v>56</v>
      </c>
      <c r="AK1417" s="119" t="s">
        <v>56</v>
      </c>
      <c r="AL1417" s="119" t="s">
        <v>56</v>
      </c>
      <c r="AM1417" s="119">
        <v>0</v>
      </c>
      <c r="AN1417" s="119">
        <v>0</v>
      </c>
      <c r="AO1417" s="119">
        <v>0</v>
      </c>
      <c r="AP1417" s="119">
        <v>0</v>
      </c>
      <c r="AQ1417" s="119">
        <v>0</v>
      </c>
      <c r="AR1417" s="119">
        <v>0</v>
      </c>
      <c r="AS1417" s="119">
        <v>0</v>
      </c>
      <c r="AT1417" s="119">
        <v>0</v>
      </c>
      <c r="AU1417" s="119">
        <v>0</v>
      </c>
      <c r="AV1417" s="119">
        <v>0</v>
      </c>
      <c r="AW1417" s="119">
        <v>0</v>
      </c>
      <c r="AX1417" s="119">
        <v>0</v>
      </c>
      <c r="AY1417" s="119">
        <v>0</v>
      </c>
      <c r="AZ1417" s="119">
        <v>0</v>
      </c>
      <c r="BA1417" s="119">
        <v>0</v>
      </c>
      <c r="BB1417" s="119">
        <v>0</v>
      </c>
      <c r="BC1417" s="119">
        <v>0</v>
      </c>
      <c r="BD1417" s="119">
        <v>0</v>
      </c>
      <c r="BE1417" s="119">
        <v>0</v>
      </c>
      <c r="BF1417" s="119">
        <v>0</v>
      </c>
      <c r="BG1417" s="119">
        <v>0</v>
      </c>
      <c r="BH1417" s="119" t="s">
        <v>55</v>
      </c>
      <c r="BI1417" s="119" t="s">
        <v>55</v>
      </c>
      <c r="BJ1417" s="119" t="s">
        <v>55</v>
      </c>
      <c r="BK1417" s="119" t="s">
        <v>55</v>
      </c>
      <c r="BL1417" s="119">
        <v>0</v>
      </c>
      <c r="BM1417" s="119" t="s">
        <v>544</v>
      </c>
    </row>
    <row r="1418" spans="1:65" s="119" customFormat="1" ht="11.4" x14ac:dyDescent="0.2">
      <c r="A1418" s="119" t="s">
        <v>86</v>
      </c>
      <c r="B1418" s="119">
        <v>2</v>
      </c>
      <c r="C1418" s="119">
        <v>0</v>
      </c>
      <c r="D1418" s="119">
        <v>2</v>
      </c>
      <c r="E1418" s="119">
        <v>0</v>
      </c>
      <c r="F1418" s="119">
        <v>0</v>
      </c>
      <c r="G1418" s="119">
        <v>0</v>
      </c>
      <c r="H1418" s="119">
        <v>0</v>
      </c>
      <c r="I1418" s="119">
        <v>0</v>
      </c>
      <c r="J1418" s="119">
        <v>0</v>
      </c>
      <c r="K1418" s="119">
        <v>0</v>
      </c>
      <c r="L1418" s="119">
        <v>0</v>
      </c>
      <c r="M1418" s="119">
        <v>0</v>
      </c>
      <c r="N1418" s="119">
        <v>0</v>
      </c>
      <c r="O1418" s="119">
        <v>0</v>
      </c>
      <c r="P1418" s="119">
        <v>100</v>
      </c>
      <c r="Q1418" s="119">
        <v>0</v>
      </c>
      <c r="R1418" s="119">
        <v>0</v>
      </c>
      <c r="S1418" s="119">
        <v>0</v>
      </c>
      <c r="T1418" s="119">
        <v>0</v>
      </c>
      <c r="U1418" s="119">
        <v>0</v>
      </c>
      <c r="V1418" s="119">
        <v>0</v>
      </c>
      <c r="W1418" s="119">
        <v>0</v>
      </c>
      <c r="X1418" s="119">
        <v>0</v>
      </c>
      <c r="Y1418" s="119">
        <v>0</v>
      </c>
      <c r="Z1418" s="119">
        <v>0</v>
      </c>
      <c r="AA1418" s="119" t="s">
        <v>56</v>
      </c>
      <c r="AB1418" s="119" t="s">
        <v>569</v>
      </c>
      <c r="AC1418" s="119" t="s">
        <v>56</v>
      </c>
      <c r="AD1418" s="119" t="s">
        <v>56</v>
      </c>
      <c r="AE1418" s="119" t="s">
        <v>56</v>
      </c>
      <c r="AF1418" s="119" t="s">
        <v>56</v>
      </c>
      <c r="AG1418" s="119" t="s">
        <v>56</v>
      </c>
      <c r="AH1418" s="119" t="s">
        <v>56</v>
      </c>
      <c r="AI1418" s="119" t="s">
        <v>56</v>
      </c>
      <c r="AJ1418" s="119" t="s">
        <v>56</v>
      </c>
      <c r="AK1418" s="119" t="s">
        <v>56</v>
      </c>
      <c r="AL1418" s="119" t="s">
        <v>56</v>
      </c>
      <c r="AM1418" s="119">
        <v>0</v>
      </c>
      <c r="AN1418" s="119">
        <v>0</v>
      </c>
      <c r="AO1418" s="119">
        <v>1</v>
      </c>
      <c r="AP1418" s="119">
        <v>1</v>
      </c>
      <c r="AQ1418" s="119">
        <v>0</v>
      </c>
      <c r="AR1418" s="119">
        <v>0</v>
      </c>
      <c r="AS1418" s="119">
        <v>0</v>
      </c>
      <c r="AT1418" s="119">
        <v>0</v>
      </c>
      <c r="AU1418" s="119">
        <v>0</v>
      </c>
      <c r="AV1418" s="119">
        <v>0</v>
      </c>
      <c r="AW1418" s="119">
        <v>0</v>
      </c>
      <c r="AX1418" s="119">
        <v>0</v>
      </c>
      <c r="AY1418" s="119">
        <v>0</v>
      </c>
      <c r="AZ1418" s="119">
        <v>0</v>
      </c>
      <c r="BA1418" s="119">
        <v>0</v>
      </c>
      <c r="BB1418" s="119">
        <v>0</v>
      </c>
      <c r="BC1418" s="119">
        <v>0</v>
      </c>
      <c r="BD1418" s="119">
        <v>0</v>
      </c>
      <c r="BE1418" s="119">
        <v>0</v>
      </c>
      <c r="BF1418" s="119">
        <v>0</v>
      </c>
      <c r="BG1418" s="119">
        <v>0</v>
      </c>
      <c r="BH1418" s="119">
        <v>14.7</v>
      </c>
      <c r="BI1418" s="119" t="s">
        <v>55</v>
      </c>
      <c r="BJ1418" s="119" t="s">
        <v>55</v>
      </c>
      <c r="BK1418" s="119" t="s">
        <v>55</v>
      </c>
      <c r="BL1418" s="119">
        <v>0</v>
      </c>
      <c r="BM1418" s="119" t="s">
        <v>545</v>
      </c>
    </row>
    <row r="1419" spans="1:65" s="119" customFormat="1" ht="11.4" x14ac:dyDescent="0.2">
      <c r="A1419" s="119" t="s">
        <v>87</v>
      </c>
      <c r="B1419" s="119">
        <v>2</v>
      </c>
      <c r="C1419" s="119">
        <v>1</v>
      </c>
      <c r="D1419" s="119">
        <v>1</v>
      </c>
      <c r="E1419" s="119">
        <v>0</v>
      </c>
      <c r="F1419" s="119">
        <v>0</v>
      </c>
      <c r="G1419" s="119">
        <v>0</v>
      </c>
      <c r="H1419" s="119">
        <v>0</v>
      </c>
      <c r="I1419" s="119">
        <v>0</v>
      </c>
      <c r="J1419" s="119">
        <v>0</v>
      </c>
      <c r="K1419" s="119">
        <v>0</v>
      </c>
      <c r="L1419" s="119">
        <v>0</v>
      </c>
      <c r="M1419" s="119">
        <v>0</v>
      </c>
      <c r="N1419" s="119">
        <v>0</v>
      </c>
      <c r="O1419" s="119">
        <v>50</v>
      </c>
      <c r="P1419" s="119">
        <v>50</v>
      </c>
      <c r="Q1419" s="119">
        <v>0</v>
      </c>
      <c r="R1419" s="119">
        <v>0</v>
      </c>
      <c r="S1419" s="119">
        <v>0</v>
      </c>
      <c r="T1419" s="119">
        <v>0</v>
      </c>
      <c r="U1419" s="119">
        <v>0</v>
      </c>
      <c r="V1419" s="119">
        <v>0</v>
      </c>
      <c r="W1419" s="119">
        <v>0</v>
      </c>
      <c r="X1419" s="119">
        <v>0</v>
      </c>
      <c r="Y1419" s="119">
        <v>0</v>
      </c>
      <c r="Z1419" s="119">
        <v>0</v>
      </c>
      <c r="AA1419" s="119" t="s">
        <v>607</v>
      </c>
      <c r="AB1419" s="119" t="s">
        <v>487</v>
      </c>
      <c r="AC1419" s="119" t="s">
        <v>56</v>
      </c>
      <c r="AD1419" s="119" t="s">
        <v>56</v>
      </c>
      <c r="AE1419" s="119" t="s">
        <v>56</v>
      </c>
      <c r="AF1419" s="119" t="s">
        <v>56</v>
      </c>
      <c r="AG1419" s="119" t="s">
        <v>56</v>
      </c>
      <c r="AH1419" s="119" t="s">
        <v>56</v>
      </c>
      <c r="AI1419" s="119" t="s">
        <v>56</v>
      </c>
      <c r="AJ1419" s="119" t="s">
        <v>56</v>
      </c>
      <c r="AK1419" s="119" t="s">
        <v>56</v>
      </c>
      <c r="AL1419" s="119" t="s">
        <v>56</v>
      </c>
      <c r="AM1419" s="119">
        <v>0</v>
      </c>
      <c r="AN1419" s="119">
        <v>1</v>
      </c>
      <c r="AO1419" s="119">
        <v>0</v>
      </c>
      <c r="AP1419" s="119">
        <v>0</v>
      </c>
      <c r="AQ1419" s="119">
        <v>1</v>
      </c>
      <c r="AR1419" s="119">
        <v>0</v>
      </c>
      <c r="AS1419" s="119">
        <v>0</v>
      </c>
      <c r="AT1419" s="119">
        <v>0</v>
      </c>
      <c r="AU1419" s="119">
        <v>0</v>
      </c>
      <c r="AV1419" s="119">
        <v>0</v>
      </c>
      <c r="AW1419" s="119">
        <v>0</v>
      </c>
      <c r="AX1419" s="119">
        <v>0</v>
      </c>
      <c r="AY1419" s="119">
        <v>0</v>
      </c>
      <c r="AZ1419" s="119">
        <v>0</v>
      </c>
      <c r="BA1419" s="119">
        <v>0</v>
      </c>
      <c r="BB1419" s="119">
        <v>0</v>
      </c>
      <c r="BC1419" s="119">
        <v>0</v>
      </c>
      <c r="BD1419" s="119">
        <v>0</v>
      </c>
      <c r="BE1419" s="119">
        <v>0</v>
      </c>
      <c r="BF1419" s="119">
        <v>0</v>
      </c>
      <c r="BG1419" s="119">
        <v>0</v>
      </c>
      <c r="BH1419" s="119">
        <v>16.3</v>
      </c>
      <c r="BI1419" s="119" t="s">
        <v>55</v>
      </c>
      <c r="BJ1419" s="119" t="s">
        <v>55</v>
      </c>
      <c r="BK1419" s="119" t="s">
        <v>55</v>
      </c>
      <c r="BL1419" s="119">
        <v>0</v>
      </c>
      <c r="BM1419" s="119" t="s">
        <v>544</v>
      </c>
    </row>
    <row r="1420" spans="1:65" s="119" customFormat="1" ht="11.4" x14ac:dyDescent="0.2">
      <c r="A1420" s="119" t="s">
        <v>87</v>
      </c>
      <c r="B1420" s="119">
        <v>3</v>
      </c>
      <c r="C1420" s="119">
        <v>0</v>
      </c>
      <c r="D1420" s="119">
        <v>3</v>
      </c>
      <c r="E1420" s="119">
        <v>0</v>
      </c>
      <c r="F1420" s="119">
        <v>0</v>
      </c>
      <c r="G1420" s="119">
        <v>0</v>
      </c>
      <c r="H1420" s="119">
        <v>0</v>
      </c>
      <c r="I1420" s="119">
        <v>0</v>
      </c>
      <c r="J1420" s="119">
        <v>0</v>
      </c>
      <c r="K1420" s="119">
        <v>0</v>
      </c>
      <c r="L1420" s="119">
        <v>0</v>
      </c>
      <c r="M1420" s="119">
        <v>0</v>
      </c>
      <c r="N1420" s="119">
        <v>0</v>
      </c>
      <c r="O1420" s="119">
        <v>0</v>
      </c>
      <c r="P1420" s="119">
        <v>100</v>
      </c>
      <c r="Q1420" s="119">
        <v>0</v>
      </c>
      <c r="R1420" s="119">
        <v>0</v>
      </c>
      <c r="S1420" s="119">
        <v>0</v>
      </c>
      <c r="T1420" s="119">
        <v>0</v>
      </c>
      <c r="U1420" s="119">
        <v>0</v>
      </c>
      <c r="V1420" s="119">
        <v>0</v>
      </c>
      <c r="W1420" s="119">
        <v>0</v>
      </c>
      <c r="X1420" s="119">
        <v>0</v>
      </c>
      <c r="Y1420" s="119">
        <v>0</v>
      </c>
      <c r="Z1420" s="119">
        <v>0</v>
      </c>
      <c r="AA1420" s="119" t="s">
        <v>56</v>
      </c>
      <c r="AB1420" s="119" t="s">
        <v>519</v>
      </c>
      <c r="AC1420" s="119" t="s">
        <v>56</v>
      </c>
      <c r="AD1420" s="119" t="s">
        <v>56</v>
      </c>
      <c r="AE1420" s="119" t="s">
        <v>56</v>
      </c>
      <c r="AF1420" s="119" t="s">
        <v>56</v>
      </c>
      <c r="AG1420" s="119" t="s">
        <v>56</v>
      </c>
      <c r="AH1420" s="119" t="s">
        <v>56</v>
      </c>
      <c r="AI1420" s="119" t="s">
        <v>56</v>
      </c>
      <c r="AJ1420" s="119" t="s">
        <v>56</v>
      </c>
      <c r="AK1420" s="119" t="s">
        <v>56</v>
      </c>
      <c r="AL1420" s="119" t="s">
        <v>56</v>
      </c>
      <c r="AM1420" s="119">
        <v>0</v>
      </c>
      <c r="AN1420" s="119">
        <v>1</v>
      </c>
      <c r="AO1420" s="119">
        <v>1</v>
      </c>
      <c r="AP1420" s="119">
        <v>0</v>
      </c>
      <c r="AQ1420" s="119">
        <v>1</v>
      </c>
      <c r="AR1420" s="119">
        <v>0</v>
      </c>
      <c r="AS1420" s="119">
        <v>0</v>
      </c>
      <c r="AT1420" s="119">
        <v>0</v>
      </c>
      <c r="AU1420" s="119">
        <v>0</v>
      </c>
      <c r="AV1420" s="119">
        <v>0</v>
      </c>
      <c r="AW1420" s="119">
        <v>0</v>
      </c>
      <c r="AX1420" s="119">
        <v>0</v>
      </c>
      <c r="AY1420" s="119">
        <v>0</v>
      </c>
      <c r="AZ1420" s="119">
        <v>0</v>
      </c>
      <c r="BA1420" s="119">
        <v>0</v>
      </c>
      <c r="BB1420" s="119">
        <v>0</v>
      </c>
      <c r="BC1420" s="119">
        <v>0</v>
      </c>
      <c r="BD1420" s="119">
        <v>0</v>
      </c>
      <c r="BE1420" s="119">
        <v>0</v>
      </c>
      <c r="BF1420" s="119">
        <v>0</v>
      </c>
      <c r="BG1420" s="119">
        <v>0</v>
      </c>
      <c r="BH1420" s="119">
        <v>15.7</v>
      </c>
      <c r="BI1420" s="119" t="s">
        <v>55</v>
      </c>
      <c r="BJ1420" s="119" t="s">
        <v>55</v>
      </c>
      <c r="BK1420" s="119" t="s">
        <v>55</v>
      </c>
      <c r="BL1420" s="119">
        <v>0</v>
      </c>
      <c r="BM1420" s="119" t="s">
        <v>545</v>
      </c>
    </row>
    <row r="1421" spans="1:65" s="119" customFormat="1" ht="11.4" x14ac:dyDescent="0.2">
      <c r="A1421" s="119" t="s">
        <v>88</v>
      </c>
      <c r="B1421" s="119">
        <v>2</v>
      </c>
      <c r="C1421" s="119">
        <v>1</v>
      </c>
      <c r="D1421" s="119">
        <v>1</v>
      </c>
      <c r="E1421" s="119">
        <v>0</v>
      </c>
      <c r="F1421" s="119">
        <v>0</v>
      </c>
      <c r="G1421" s="119">
        <v>0</v>
      </c>
      <c r="H1421" s="119">
        <v>0</v>
      </c>
      <c r="I1421" s="119">
        <v>0</v>
      </c>
      <c r="J1421" s="119">
        <v>0</v>
      </c>
      <c r="K1421" s="119">
        <v>0</v>
      </c>
      <c r="L1421" s="119">
        <v>0</v>
      </c>
      <c r="M1421" s="119">
        <v>0</v>
      </c>
      <c r="N1421" s="119">
        <v>0</v>
      </c>
      <c r="O1421" s="119">
        <v>50</v>
      </c>
      <c r="P1421" s="119">
        <v>50</v>
      </c>
      <c r="Q1421" s="119">
        <v>0</v>
      </c>
      <c r="R1421" s="119">
        <v>0</v>
      </c>
      <c r="S1421" s="119">
        <v>0</v>
      </c>
      <c r="T1421" s="119">
        <v>0</v>
      </c>
      <c r="U1421" s="119">
        <v>0</v>
      </c>
      <c r="V1421" s="119">
        <v>0</v>
      </c>
      <c r="W1421" s="119">
        <v>0</v>
      </c>
      <c r="X1421" s="119">
        <v>0</v>
      </c>
      <c r="Y1421" s="119">
        <v>0</v>
      </c>
      <c r="Z1421" s="119">
        <v>0</v>
      </c>
      <c r="AA1421" s="119" t="s">
        <v>429</v>
      </c>
      <c r="AB1421" s="119" t="s">
        <v>132</v>
      </c>
      <c r="AC1421" s="119" t="s">
        <v>56</v>
      </c>
      <c r="AD1421" s="119" t="s">
        <v>56</v>
      </c>
      <c r="AE1421" s="119" t="s">
        <v>56</v>
      </c>
      <c r="AF1421" s="119" t="s">
        <v>56</v>
      </c>
      <c r="AG1421" s="119" t="s">
        <v>56</v>
      </c>
      <c r="AH1421" s="119" t="s">
        <v>56</v>
      </c>
      <c r="AI1421" s="119" t="s">
        <v>56</v>
      </c>
      <c r="AJ1421" s="119" t="s">
        <v>56</v>
      </c>
      <c r="AK1421" s="119" t="s">
        <v>56</v>
      </c>
      <c r="AL1421" s="119" t="s">
        <v>56</v>
      </c>
      <c r="AM1421" s="119">
        <v>0</v>
      </c>
      <c r="AN1421" s="119">
        <v>0</v>
      </c>
      <c r="AO1421" s="119">
        <v>0</v>
      </c>
      <c r="AP1421" s="119">
        <v>0</v>
      </c>
      <c r="AQ1421" s="119">
        <v>2</v>
      </c>
      <c r="AR1421" s="119">
        <v>0</v>
      </c>
      <c r="AS1421" s="119">
        <v>0</v>
      </c>
      <c r="AT1421" s="119">
        <v>0</v>
      </c>
      <c r="AU1421" s="119">
        <v>0</v>
      </c>
      <c r="AV1421" s="119">
        <v>0</v>
      </c>
      <c r="AW1421" s="119">
        <v>0</v>
      </c>
      <c r="AX1421" s="119">
        <v>0</v>
      </c>
      <c r="AY1421" s="119">
        <v>0</v>
      </c>
      <c r="AZ1421" s="119">
        <v>0</v>
      </c>
      <c r="BA1421" s="119">
        <v>0</v>
      </c>
      <c r="BB1421" s="119">
        <v>0</v>
      </c>
      <c r="BC1421" s="119">
        <v>0</v>
      </c>
      <c r="BD1421" s="119">
        <v>0</v>
      </c>
      <c r="BE1421" s="119">
        <v>0</v>
      </c>
      <c r="BF1421" s="119">
        <v>0</v>
      </c>
      <c r="BG1421" s="119">
        <v>0</v>
      </c>
      <c r="BH1421" s="119">
        <v>20.7</v>
      </c>
      <c r="BI1421" s="119" t="s">
        <v>55</v>
      </c>
      <c r="BJ1421" s="119" t="s">
        <v>55</v>
      </c>
      <c r="BK1421" s="119" t="s">
        <v>55</v>
      </c>
      <c r="BL1421" s="119">
        <v>0</v>
      </c>
      <c r="BM1421" s="119" t="s">
        <v>544</v>
      </c>
    </row>
    <row r="1422" spans="1:65" s="119" customFormat="1" ht="11.4" x14ac:dyDescent="0.2">
      <c r="A1422" s="119" t="s">
        <v>88</v>
      </c>
      <c r="B1422" s="119">
        <v>1</v>
      </c>
      <c r="C1422" s="119">
        <v>0</v>
      </c>
      <c r="D1422" s="119">
        <v>1</v>
      </c>
      <c r="E1422" s="119">
        <v>0</v>
      </c>
      <c r="F1422" s="119">
        <v>0</v>
      </c>
      <c r="G1422" s="119">
        <v>0</v>
      </c>
      <c r="H1422" s="119">
        <v>0</v>
      </c>
      <c r="I1422" s="119">
        <v>0</v>
      </c>
      <c r="J1422" s="119">
        <v>0</v>
      </c>
      <c r="K1422" s="119">
        <v>0</v>
      </c>
      <c r="L1422" s="119">
        <v>0</v>
      </c>
      <c r="M1422" s="119">
        <v>0</v>
      </c>
      <c r="N1422" s="119">
        <v>0</v>
      </c>
      <c r="O1422" s="119">
        <v>0</v>
      </c>
      <c r="P1422" s="119">
        <v>100</v>
      </c>
      <c r="Q1422" s="119">
        <v>0</v>
      </c>
      <c r="R1422" s="119">
        <v>0</v>
      </c>
      <c r="S1422" s="119">
        <v>0</v>
      </c>
      <c r="T1422" s="119">
        <v>0</v>
      </c>
      <c r="U1422" s="119">
        <v>0</v>
      </c>
      <c r="V1422" s="119">
        <v>0</v>
      </c>
      <c r="W1422" s="119">
        <v>0</v>
      </c>
      <c r="X1422" s="119">
        <v>0</v>
      </c>
      <c r="Y1422" s="119">
        <v>0</v>
      </c>
      <c r="Z1422" s="119">
        <v>0</v>
      </c>
      <c r="AA1422" s="119" t="s">
        <v>56</v>
      </c>
      <c r="AB1422" s="119" t="s">
        <v>492</v>
      </c>
      <c r="AC1422" s="119" t="s">
        <v>56</v>
      </c>
      <c r="AD1422" s="119" t="s">
        <v>56</v>
      </c>
      <c r="AE1422" s="119" t="s">
        <v>56</v>
      </c>
      <c r="AF1422" s="119" t="s">
        <v>56</v>
      </c>
      <c r="AG1422" s="119" t="s">
        <v>56</v>
      </c>
      <c r="AH1422" s="119" t="s">
        <v>56</v>
      </c>
      <c r="AI1422" s="119" t="s">
        <v>56</v>
      </c>
      <c r="AJ1422" s="119" t="s">
        <v>56</v>
      </c>
      <c r="AK1422" s="119" t="s">
        <v>56</v>
      </c>
      <c r="AL1422" s="119" t="s">
        <v>56</v>
      </c>
      <c r="AM1422" s="119">
        <v>0</v>
      </c>
      <c r="AN1422" s="119">
        <v>0</v>
      </c>
      <c r="AO1422" s="119">
        <v>0</v>
      </c>
      <c r="AP1422" s="119">
        <v>1</v>
      </c>
      <c r="AQ1422" s="119">
        <v>0</v>
      </c>
      <c r="AR1422" s="119">
        <v>0</v>
      </c>
      <c r="AS1422" s="119">
        <v>0</v>
      </c>
      <c r="AT1422" s="119">
        <v>0</v>
      </c>
      <c r="AU1422" s="119">
        <v>0</v>
      </c>
      <c r="AV1422" s="119">
        <v>0</v>
      </c>
      <c r="AW1422" s="119">
        <v>0</v>
      </c>
      <c r="AX1422" s="119">
        <v>0</v>
      </c>
      <c r="AY1422" s="119">
        <v>0</v>
      </c>
      <c r="AZ1422" s="119">
        <v>0</v>
      </c>
      <c r="BA1422" s="119">
        <v>0</v>
      </c>
      <c r="BB1422" s="119">
        <v>0</v>
      </c>
      <c r="BC1422" s="119">
        <v>0</v>
      </c>
      <c r="BD1422" s="119">
        <v>0</v>
      </c>
      <c r="BE1422" s="119">
        <v>0</v>
      </c>
      <c r="BF1422" s="119">
        <v>0</v>
      </c>
      <c r="BG1422" s="119">
        <v>0</v>
      </c>
      <c r="BH1422" s="119">
        <v>17.899999999999999</v>
      </c>
      <c r="BI1422" s="119" t="s">
        <v>55</v>
      </c>
      <c r="BJ1422" s="119" t="s">
        <v>55</v>
      </c>
      <c r="BK1422" s="119" t="s">
        <v>55</v>
      </c>
      <c r="BL1422" s="119">
        <v>0</v>
      </c>
      <c r="BM1422" s="119" t="s">
        <v>545</v>
      </c>
    </row>
    <row r="1423" spans="1:65" s="119" customFormat="1" ht="11.4" x14ac:dyDescent="0.2">
      <c r="A1423" s="119" t="s">
        <v>89</v>
      </c>
      <c r="B1423" s="119">
        <v>2</v>
      </c>
      <c r="C1423" s="119">
        <v>1</v>
      </c>
      <c r="D1423" s="119">
        <v>1</v>
      </c>
      <c r="E1423" s="119">
        <v>0</v>
      </c>
      <c r="F1423" s="119">
        <v>0</v>
      </c>
      <c r="G1423" s="119">
        <v>0</v>
      </c>
      <c r="H1423" s="119">
        <v>0</v>
      </c>
      <c r="I1423" s="119">
        <v>0</v>
      </c>
      <c r="J1423" s="119">
        <v>0</v>
      </c>
      <c r="K1423" s="119">
        <v>0</v>
      </c>
      <c r="L1423" s="119">
        <v>0</v>
      </c>
      <c r="M1423" s="119">
        <v>0</v>
      </c>
      <c r="N1423" s="119">
        <v>0</v>
      </c>
      <c r="O1423" s="119">
        <v>50</v>
      </c>
      <c r="P1423" s="119">
        <v>50</v>
      </c>
      <c r="Q1423" s="119">
        <v>0</v>
      </c>
      <c r="R1423" s="119">
        <v>0</v>
      </c>
      <c r="S1423" s="119">
        <v>0</v>
      </c>
      <c r="T1423" s="119">
        <v>0</v>
      </c>
      <c r="U1423" s="119">
        <v>0</v>
      </c>
      <c r="V1423" s="119">
        <v>0</v>
      </c>
      <c r="W1423" s="119">
        <v>0</v>
      </c>
      <c r="X1423" s="119">
        <v>0</v>
      </c>
      <c r="Y1423" s="119">
        <v>0</v>
      </c>
      <c r="Z1423" s="119">
        <v>0</v>
      </c>
      <c r="AA1423" s="119" t="s">
        <v>481</v>
      </c>
      <c r="AB1423" s="119" t="s">
        <v>441</v>
      </c>
      <c r="AC1423" s="119" t="s">
        <v>56</v>
      </c>
      <c r="AD1423" s="119" t="s">
        <v>56</v>
      </c>
      <c r="AE1423" s="119" t="s">
        <v>56</v>
      </c>
      <c r="AF1423" s="119" t="s">
        <v>56</v>
      </c>
      <c r="AG1423" s="119" t="s">
        <v>56</v>
      </c>
      <c r="AH1423" s="119" t="s">
        <v>56</v>
      </c>
      <c r="AI1423" s="119" t="s">
        <v>56</v>
      </c>
      <c r="AJ1423" s="119" t="s">
        <v>56</v>
      </c>
      <c r="AK1423" s="119" t="s">
        <v>56</v>
      </c>
      <c r="AL1423" s="119" t="s">
        <v>56</v>
      </c>
      <c r="AM1423" s="119">
        <v>0</v>
      </c>
      <c r="AN1423" s="119">
        <v>0</v>
      </c>
      <c r="AO1423" s="119">
        <v>0</v>
      </c>
      <c r="AP1423" s="119">
        <v>0</v>
      </c>
      <c r="AQ1423" s="119">
        <v>2</v>
      </c>
      <c r="AR1423" s="119">
        <v>0</v>
      </c>
      <c r="AS1423" s="119">
        <v>0</v>
      </c>
      <c r="AT1423" s="119">
        <v>0</v>
      </c>
      <c r="AU1423" s="119">
        <v>0</v>
      </c>
      <c r="AV1423" s="119">
        <v>0</v>
      </c>
      <c r="AW1423" s="119">
        <v>0</v>
      </c>
      <c r="AX1423" s="119">
        <v>0</v>
      </c>
      <c r="AY1423" s="119">
        <v>0</v>
      </c>
      <c r="AZ1423" s="119">
        <v>0</v>
      </c>
      <c r="BA1423" s="119">
        <v>0</v>
      </c>
      <c r="BB1423" s="119">
        <v>0</v>
      </c>
      <c r="BC1423" s="119">
        <v>0</v>
      </c>
      <c r="BD1423" s="119">
        <v>0</v>
      </c>
      <c r="BE1423" s="119">
        <v>0</v>
      </c>
      <c r="BF1423" s="119">
        <v>0</v>
      </c>
      <c r="BG1423" s="119">
        <v>0</v>
      </c>
      <c r="BH1423" s="119">
        <v>23.4</v>
      </c>
      <c r="BI1423" s="119" t="s">
        <v>55</v>
      </c>
      <c r="BJ1423" s="119" t="s">
        <v>55</v>
      </c>
      <c r="BK1423" s="119" t="s">
        <v>55</v>
      </c>
      <c r="BL1423" s="119">
        <v>0</v>
      </c>
      <c r="BM1423" s="119" t="s">
        <v>544</v>
      </c>
    </row>
    <row r="1424" spans="1:65" s="119" customFormat="1" ht="11.4" x14ac:dyDescent="0.2">
      <c r="A1424" s="119" t="s">
        <v>89</v>
      </c>
      <c r="B1424" s="119">
        <v>6</v>
      </c>
      <c r="C1424" s="119">
        <v>1</v>
      </c>
      <c r="D1424" s="119">
        <v>5</v>
      </c>
      <c r="E1424" s="119">
        <v>0</v>
      </c>
      <c r="F1424" s="119">
        <v>0</v>
      </c>
      <c r="G1424" s="119">
        <v>0</v>
      </c>
      <c r="H1424" s="119">
        <v>0</v>
      </c>
      <c r="I1424" s="119">
        <v>0</v>
      </c>
      <c r="J1424" s="119">
        <v>0</v>
      </c>
      <c r="K1424" s="119">
        <v>0</v>
      </c>
      <c r="L1424" s="119">
        <v>0</v>
      </c>
      <c r="M1424" s="119">
        <v>0</v>
      </c>
      <c r="N1424" s="119">
        <v>0</v>
      </c>
      <c r="O1424" s="119">
        <v>16.670000000000002</v>
      </c>
      <c r="P1424" s="119">
        <v>83.33</v>
      </c>
      <c r="Q1424" s="119">
        <v>0</v>
      </c>
      <c r="R1424" s="119">
        <v>0</v>
      </c>
      <c r="S1424" s="119">
        <v>0</v>
      </c>
      <c r="T1424" s="119">
        <v>0</v>
      </c>
      <c r="U1424" s="119">
        <v>0</v>
      </c>
      <c r="V1424" s="119">
        <v>0</v>
      </c>
      <c r="W1424" s="119">
        <v>0</v>
      </c>
      <c r="X1424" s="119">
        <v>0</v>
      </c>
      <c r="Y1424" s="119">
        <v>0</v>
      </c>
      <c r="Z1424" s="119">
        <v>0</v>
      </c>
      <c r="AA1424" s="119" t="s">
        <v>602</v>
      </c>
      <c r="AB1424" s="119" t="s">
        <v>494</v>
      </c>
      <c r="AC1424" s="119" t="s">
        <v>56</v>
      </c>
      <c r="AD1424" s="119" t="s">
        <v>56</v>
      </c>
      <c r="AE1424" s="119" t="s">
        <v>56</v>
      </c>
      <c r="AF1424" s="119" t="s">
        <v>56</v>
      </c>
      <c r="AG1424" s="119" t="s">
        <v>56</v>
      </c>
      <c r="AH1424" s="119" t="s">
        <v>56</v>
      </c>
      <c r="AI1424" s="119" t="s">
        <v>56</v>
      </c>
      <c r="AJ1424" s="119" t="s">
        <v>56</v>
      </c>
      <c r="AK1424" s="119" t="s">
        <v>56</v>
      </c>
      <c r="AL1424" s="119" t="s">
        <v>56</v>
      </c>
      <c r="AM1424" s="119">
        <v>0</v>
      </c>
      <c r="AN1424" s="119">
        <v>2</v>
      </c>
      <c r="AO1424" s="119">
        <v>1</v>
      </c>
      <c r="AP1424" s="119">
        <v>2</v>
      </c>
      <c r="AQ1424" s="119">
        <v>1</v>
      </c>
      <c r="AR1424" s="119">
        <v>0</v>
      </c>
      <c r="AS1424" s="119">
        <v>0</v>
      </c>
      <c r="AT1424" s="119">
        <v>0</v>
      </c>
      <c r="AU1424" s="119">
        <v>0</v>
      </c>
      <c r="AV1424" s="119">
        <v>0</v>
      </c>
      <c r="AW1424" s="119">
        <v>0</v>
      </c>
      <c r="AX1424" s="119">
        <v>0</v>
      </c>
      <c r="AY1424" s="119">
        <v>0</v>
      </c>
      <c r="AZ1424" s="119">
        <v>0</v>
      </c>
      <c r="BA1424" s="119">
        <v>0</v>
      </c>
      <c r="BB1424" s="119">
        <v>0</v>
      </c>
      <c r="BC1424" s="119">
        <v>0</v>
      </c>
      <c r="BD1424" s="119">
        <v>0</v>
      </c>
      <c r="BE1424" s="119">
        <v>0</v>
      </c>
      <c r="BF1424" s="119">
        <v>0</v>
      </c>
      <c r="BG1424" s="119">
        <v>0</v>
      </c>
      <c r="BH1424" s="119">
        <v>14.4</v>
      </c>
      <c r="BI1424" s="119" t="s">
        <v>55</v>
      </c>
      <c r="BJ1424" s="119" t="s">
        <v>55</v>
      </c>
      <c r="BK1424" s="119" t="s">
        <v>55</v>
      </c>
      <c r="BL1424" s="119">
        <v>0</v>
      </c>
      <c r="BM1424" s="119" t="s">
        <v>545</v>
      </c>
    </row>
    <row r="1425" spans="1:65" s="119" customFormat="1" ht="11.4" x14ac:dyDescent="0.2">
      <c r="A1425" s="119" t="s">
        <v>90</v>
      </c>
      <c r="B1425" s="119">
        <v>4</v>
      </c>
      <c r="C1425" s="119">
        <v>1</v>
      </c>
      <c r="D1425" s="119">
        <v>3</v>
      </c>
      <c r="E1425" s="119">
        <v>0</v>
      </c>
      <c r="F1425" s="119">
        <v>0</v>
      </c>
      <c r="G1425" s="119">
        <v>0</v>
      </c>
      <c r="H1425" s="119">
        <v>0</v>
      </c>
      <c r="I1425" s="119">
        <v>0</v>
      </c>
      <c r="J1425" s="119">
        <v>0</v>
      </c>
      <c r="K1425" s="119">
        <v>0</v>
      </c>
      <c r="L1425" s="119">
        <v>0</v>
      </c>
      <c r="M1425" s="119">
        <v>0</v>
      </c>
      <c r="N1425" s="119">
        <v>0</v>
      </c>
      <c r="O1425" s="119">
        <v>25</v>
      </c>
      <c r="P1425" s="119">
        <v>75</v>
      </c>
      <c r="Q1425" s="119">
        <v>0</v>
      </c>
      <c r="R1425" s="119">
        <v>0</v>
      </c>
      <c r="S1425" s="119">
        <v>0</v>
      </c>
      <c r="T1425" s="119">
        <v>0</v>
      </c>
      <c r="U1425" s="119">
        <v>0</v>
      </c>
      <c r="V1425" s="119">
        <v>0</v>
      </c>
      <c r="W1425" s="119">
        <v>0</v>
      </c>
      <c r="X1425" s="119">
        <v>0</v>
      </c>
      <c r="Y1425" s="119">
        <v>0</v>
      </c>
      <c r="Z1425" s="119">
        <v>0</v>
      </c>
      <c r="AA1425" s="119" t="s">
        <v>438</v>
      </c>
      <c r="AB1425" s="119" t="s">
        <v>509</v>
      </c>
      <c r="AC1425" s="119" t="s">
        <v>56</v>
      </c>
      <c r="AD1425" s="119" t="s">
        <v>56</v>
      </c>
      <c r="AE1425" s="119" t="s">
        <v>56</v>
      </c>
      <c r="AF1425" s="119" t="s">
        <v>56</v>
      </c>
      <c r="AG1425" s="119" t="s">
        <v>56</v>
      </c>
      <c r="AH1425" s="119" t="s">
        <v>56</v>
      </c>
      <c r="AI1425" s="119" t="s">
        <v>56</v>
      </c>
      <c r="AJ1425" s="119" t="s">
        <v>56</v>
      </c>
      <c r="AK1425" s="119" t="s">
        <v>56</v>
      </c>
      <c r="AL1425" s="119" t="s">
        <v>56</v>
      </c>
      <c r="AM1425" s="119">
        <v>0</v>
      </c>
      <c r="AN1425" s="119">
        <v>0</v>
      </c>
      <c r="AO1425" s="119">
        <v>1</v>
      </c>
      <c r="AP1425" s="119">
        <v>0</v>
      </c>
      <c r="AQ1425" s="119">
        <v>2</v>
      </c>
      <c r="AR1425" s="119">
        <v>1</v>
      </c>
      <c r="AS1425" s="119">
        <v>0</v>
      </c>
      <c r="AT1425" s="119">
        <v>0</v>
      </c>
      <c r="AU1425" s="119">
        <v>0</v>
      </c>
      <c r="AV1425" s="119">
        <v>0</v>
      </c>
      <c r="AW1425" s="119">
        <v>0</v>
      </c>
      <c r="AX1425" s="119">
        <v>0</v>
      </c>
      <c r="AY1425" s="119">
        <v>0</v>
      </c>
      <c r="AZ1425" s="119">
        <v>0</v>
      </c>
      <c r="BA1425" s="119">
        <v>0</v>
      </c>
      <c r="BB1425" s="119">
        <v>0</v>
      </c>
      <c r="BC1425" s="119">
        <v>0</v>
      </c>
      <c r="BD1425" s="119">
        <v>0</v>
      </c>
      <c r="BE1425" s="119">
        <v>0</v>
      </c>
      <c r="BF1425" s="119">
        <v>0</v>
      </c>
      <c r="BG1425" s="119">
        <v>0</v>
      </c>
      <c r="BH1425" s="119">
        <v>21</v>
      </c>
      <c r="BI1425" s="119" t="s">
        <v>55</v>
      </c>
      <c r="BJ1425" s="119" t="s">
        <v>55</v>
      </c>
      <c r="BK1425" s="119" t="s">
        <v>55</v>
      </c>
      <c r="BL1425" s="119">
        <v>0</v>
      </c>
      <c r="BM1425" s="119" t="s">
        <v>544</v>
      </c>
    </row>
    <row r="1426" spans="1:65" s="119" customFormat="1" ht="11.4" x14ac:dyDescent="0.2">
      <c r="A1426" s="119" t="s">
        <v>90</v>
      </c>
      <c r="B1426" s="119">
        <v>8</v>
      </c>
      <c r="C1426" s="119">
        <v>0</v>
      </c>
      <c r="D1426" s="119">
        <v>8</v>
      </c>
      <c r="E1426" s="119">
        <v>0</v>
      </c>
      <c r="F1426" s="119">
        <v>0</v>
      </c>
      <c r="G1426" s="119">
        <v>0</v>
      </c>
      <c r="H1426" s="119">
        <v>0</v>
      </c>
      <c r="I1426" s="119">
        <v>0</v>
      </c>
      <c r="J1426" s="119">
        <v>0</v>
      </c>
      <c r="K1426" s="119">
        <v>0</v>
      </c>
      <c r="L1426" s="119">
        <v>0</v>
      </c>
      <c r="M1426" s="119">
        <v>0</v>
      </c>
      <c r="N1426" s="119">
        <v>0</v>
      </c>
      <c r="O1426" s="119">
        <v>0</v>
      </c>
      <c r="P1426" s="119">
        <v>100</v>
      </c>
      <c r="Q1426" s="119">
        <v>0</v>
      </c>
      <c r="R1426" s="119">
        <v>0</v>
      </c>
      <c r="S1426" s="119">
        <v>0</v>
      </c>
      <c r="T1426" s="119">
        <v>0</v>
      </c>
      <c r="U1426" s="119">
        <v>0</v>
      </c>
      <c r="V1426" s="119">
        <v>0</v>
      </c>
      <c r="W1426" s="119">
        <v>0</v>
      </c>
      <c r="X1426" s="119">
        <v>0</v>
      </c>
      <c r="Y1426" s="119">
        <v>0</v>
      </c>
      <c r="Z1426" s="119">
        <v>0</v>
      </c>
      <c r="AA1426" s="119" t="s">
        <v>56</v>
      </c>
      <c r="AB1426" s="119" t="s">
        <v>428</v>
      </c>
      <c r="AC1426" s="119" t="s">
        <v>56</v>
      </c>
      <c r="AD1426" s="119" t="s">
        <v>56</v>
      </c>
      <c r="AE1426" s="119" t="s">
        <v>56</v>
      </c>
      <c r="AF1426" s="119" t="s">
        <v>56</v>
      </c>
      <c r="AG1426" s="119" t="s">
        <v>56</v>
      </c>
      <c r="AH1426" s="119" t="s">
        <v>56</v>
      </c>
      <c r="AI1426" s="119" t="s">
        <v>56</v>
      </c>
      <c r="AJ1426" s="119" t="s">
        <v>56</v>
      </c>
      <c r="AK1426" s="119" t="s">
        <v>56</v>
      </c>
      <c r="AL1426" s="119" t="s">
        <v>56</v>
      </c>
      <c r="AM1426" s="119">
        <v>0</v>
      </c>
      <c r="AN1426" s="119">
        <v>0</v>
      </c>
      <c r="AO1426" s="119">
        <v>0</v>
      </c>
      <c r="AP1426" s="119">
        <v>4</v>
      </c>
      <c r="AQ1426" s="119">
        <v>3</v>
      </c>
      <c r="AR1426" s="119">
        <v>1</v>
      </c>
      <c r="AS1426" s="119">
        <v>0</v>
      </c>
      <c r="AT1426" s="119">
        <v>0</v>
      </c>
      <c r="AU1426" s="119">
        <v>0</v>
      </c>
      <c r="AV1426" s="119">
        <v>0</v>
      </c>
      <c r="AW1426" s="119">
        <v>0</v>
      </c>
      <c r="AX1426" s="119">
        <v>0</v>
      </c>
      <c r="AY1426" s="119">
        <v>0</v>
      </c>
      <c r="AZ1426" s="119">
        <v>0</v>
      </c>
      <c r="BA1426" s="119">
        <v>0</v>
      </c>
      <c r="BB1426" s="119">
        <v>0</v>
      </c>
      <c r="BC1426" s="119">
        <v>0</v>
      </c>
      <c r="BD1426" s="119">
        <v>0</v>
      </c>
      <c r="BE1426" s="119">
        <v>0</v>
      </c>
      <c r="BF1426" s="119">
        <v>0</v>
      </c>
      <c r="BG1426" s="119">
        <v>0</v>
      </c>
      <c r="BH1426" s="119">
        <v>20.5</v>
      </c>
      <c r="BI1426" s="119" t="s">
        <v>55</v>
      </c>
      <c r="BJ1426" s="119" t="s">
        <v>55</v>
      </c>
      <c r="BK1426" s="119" t="s">
        <v>55</v>
      </c>
      <c r="BL1426" s="119">
        <v>0</v>
      </c>
      <c r="BM1426" s="119" t="s">
        <v>545</v>
      </c>
    </row>
    <row r="1427" spans="1:65" s="119" customFormat="1" ht="11.4" x14ac:dyDescent="0.2">
      <c r="A1427" s="119" t="s">
        <v>91</v>
      </c>
      <c r="B1427" s="119">
        <v>2</v>
      </c>
      <c r="C1427" s="119">
        <v>1</v>
      </c>
      <c r="D1427" s="119">
        <v>1</v>
      </c>
      <c r="E1427" s="119">
        <v>0</v>
      </c>
      <c r="F1427" s="119">
        <v>0</v>
      </c>
      <c r="G1427" s="119">
        <v>0</v>
      </c>
      <c r="H1427" s="119">
        <v>0</v>
      </c>
      <c r="I1427" s="119">
        <v>0</v>
      </c>
      <c r="J1427" s="119">
        <v>0</v>
      </c>
      <c r="K1427" s="119">
        <v>0</v>
      </c>
      <c r="L1427" s="119">
        <v>0</v>
      </c>
      <c r="M1427" s="119">
        <v>0</v>
      </c>
      <c r="N1427" s="119">
        <v>0</v>
      </c>
      <c r="O1427" s="119">
        <v>50</v>
      </c>
      <c r="P1427" s="119">
        <v>50</v>
      </c>
      <c r="Q1427" s="119">
        <v>0</v>
      </c>
      <c r="R1427" s="119">
        <v>0</v>
      </c>
      <c r="S1427" s="119">
        <v>0</v>
      </c>
      <c r="T1427" s="119">
        <v>0</v>
      </c>
      <c r="U1427" s="119">
        <v>0</v>
      </c>
      <c r="V1427" s="119">
        <v>0</v>
      </c>
      <c r="W1427" s="119">
        <v>0</v>
      </c>
      <c r="X1427" s="119">
        <v>0</v>
      </c>
      <c r="Y1427" s="119">
        <v>0</v>
      </c>
      <c r="Z1427" s="119">
        <v>0</v>
      </c>
      <c r="AA1427" s="119" t="s">
        <v>453</v>
      </c>
      <c r="AB1427" s="119" t="s">
        <v>182</v>
      </c>
      <c r="AC1427" s="119" t="s">
        <v>56</v>
      </c>
      <c r="AD1427" s="119" t="s">
        <v>56</v>
      </c>
      <c r="AE1427" s="119" t="s">
        <v>56</v>
      </c>
      <c r="AF1427" s="119" t="s">
        <v>56</v>
      </c>
      <c r="AG1427" s="119" t="s">
        <v>56</v>
      </c>
      <c r="AH1427" s="119" t="s">
        <v>56</v>
      </c>
      <c r="AI1427" s="119" t="s">
        <v>56</v>
      </c>
      <c r="AJ1427" s="119" t="s">
        <v>56</v>
      </c>
      <c r="AK1427" s="119" t="s">
        <v>56</v>
      </c>
      <c r="AL1427" s="119" t="s">
        <v>56</v>
      </c>
      <c r="AM1427" s="119">
        <v>0</v>
      </c>
      <c r="AN1427" s="119">
        <v>0</v>
      </c>
      <c r="AO1427" s="119">
        <v>0</v>
      </c>
      <c r="AP1427" s="119">
        <v>1</v>
      </c>
      <c r="AQ1427" s="119">
        <v>1</v>
      </c>
      <c r="AR1427" s="119">
        <v>0</v>
      </c>
      <c r="AS1427" s="119">
        <v>0</v>
      </c>
      <c r="AT1427" s="119">
        <v>0</v>
      </c>
      <c r="AU1427" s="119">
        <v>0</v>
      </c>
      <c r="AV1427" s="119">
        <v>0</v>
      </c>
      <c r="AW1427" s="119">
        <v>0</v>
      </c>
      <c r="AX1427" s="119">
        <v>0</v>
      </c>
      <c r="AY1427" s="119">
        <v>0</v>
      </c>
      <c r="AZ1427" s="119">
        <v>0</v>
      </c>
      <c r="BA1427" s="119">
        <v>0</v>
      </c>
      <c r="BB1427" s="119">
        <v>0</v>
      </c>
      <c r="BC1427" s="119">
        <v>0</v>
      </c>
      <c r="BD1427" s="119">
        <v>0</v>
      </c>
      <c r="BE1427" s="119">
        <v>0</v>
      </c>
      <c r="BF1427" s="119">
        <v>0</v>
      </c>
      <c r="BG1427" s="119">
        <v>0</v>
      </c>
      <c r="BH1427" s="119">
        <v>21.1</v>
      </c>
      <c r="BI1427" s="119" t="s">
        <v>55</v>
      </c>
      <c r="BJ1427" s="119" t="s">
        <v>55</v>
      </c>
      <c r="BK1427" s="119" t="s">
        <v>55</v>
      </c>
      <c r="BL1427" s="119">
        <v>0</v>
      </c>
      <c r="BM1427" s="119" t="s">
        <v>544</v>
      </c>
    </row>
    <row r="1428" spans="1:65" s="119" customFormat="1" ht="11.4" x14ac:dyDescent="0.2">
      <c r="A1428" s="119" t="s">
        <v>91</v>
      </c>
      <c r="B1428" s="119">
        <v>4</v>
      </c>
      <c r="C1428" s="119">
        <v>0</v>
      </c>
      <c r="D1428" s="119">
        <v>4</v>
      </c>
      <c r="E1428" s="119">
        <v>0</v>
      </c>
      <c r="F1428" s="119">
        <v>0</v>
      </c>
      <c r="G1428" s="119">
        <v>0</v>
      </c>
      <c r="H1428" s="119">
        <v>0</v>
      </c>
      <c r="I1428" s="119">
        <v>0</v>
      </c>
      <c r="J1428" s="119">
        <v>0</v>
      </c>
      <c r="K1428" s="119">
        <v>0</v>
      </c>
      <c r="L1428" s="119">
        <v>0</v>
      </c>
      <c r="M1428" s="119">
        <v>0</v>
      </c>
      <c r="N1428" s="119">
        <v>0</v>
      </c>
      <c r="O1428" s="119">
        <v>0</v>
      </c>
      <c r="P1428" s="119">
        <v>100</v>
      </c>
      <c r="Q1428" s="119">
        <v>0</v>
      </c>
      <c r="R1428" s="119">
        <v>0</v>
      </c>
      <c r="S1428" s="119">
        <v>0</v>
      </c>
      <c r="T1428" s="119">
        <v>0</v>
      </c>
      <c r="U1428" s="119">
        <v>0</v>
      </c>
      <c r="V1428" s="119">
        <v>0</v>
      </c>
      <c r="W1428" s="119">
        <v>0</v>
      </c>
      <c r="X1428" s="119">
        <v>0</v>
      </c>
      <c r="Y1428" s="119">
        <v>0</v>
      </c>
      <c r="Z1428" s="119">
        <v>0</v>
      </c>
      <c r="AA1428" s="119" t="s">
        <v>56</v>
      </c>
      <c r="AB1428" s="119" t="s">
        <v>159</v>
      </c>
      <c r="AC1428" s="119" t="s">
        <v>56</v>
      </c>
      <c r="AD1428" s="119" t="s">
        <v>56</v>
      </c>
      <c r="AE1428" s="119" t="s">
        <v>56</v>
      </c>
      <c r="AF1428" s="119" t="s">
        <v>56</v>
      </c>
      <c r="AG1428" s="119" t="s">
        <v>56</v>
      </c>
      <c r="AH1428" s="119" t="s">
        <v>56</v>
      </c>
      <c r="AI1428" s="119" t="s">
        <v>56</v>
      </c>
      <c r="AJ1428" s="119" t="s">
        <v>56</v>
      </c>
      <c r="AK1428" s="119" t="s">
        <v>56</v>
      </c>
      <c r="AL1428" s="119" t="s">
        <v>56</v>
      </c>
      <c r="AM1428" s="119">
        <v>0</v>
      </c>
      <c r="AN1428" s="119">
        <v>0</v>
      </c>
      <c r="AO1428" s="119">
        <v>1</v>
      </c>
      <c r="AP1428" s="119">
        <v>1</v>
      </c>
      <c r="AQ1428" s="119">
        <v>0</v>
      </c>
      <c r="AR1428" s="119">
        <v>2</v>
      </c>
      <c r="AS1428" s="119">
        <v>0</v>
      </c>
      <c r="AT1428" s="119">
        <v>0</v>
      </c>
      <c r="AU1428" s="119">
        <v>0</v>
      </c>
      <c r="AV1428" s="119">
        <v>0</v>
      </c>
      <c r="AW1428" s="119">
        <v>0</v>
      </c>
      <c r="AX1428" s="119">
        <v>0</v>
      </c>
      <c r="AY1428" s="119">
        <v>0</v>
      </c>
      <c r="AZ1428" s="119">
        <v>0</v>
      </c>
      <c r="BA1428" s="119">
        <v>0</v>
      </c>
      <c r="BB1428" s="119">
        <v>0</v>
      </c>
      <c r="BC1428" s="119">
        <v>0</v>
      </c>
      <c r="BD1428" s="119">
        <v>0</v>
      </c>
      <c r="BE1428" s="119">
        <v>0</v>
      </c>
      <c r="BF1428" s="119">
        <v>0</v>
      </c>
      <c r="BG1428" s="119">
        <v>0</v>
      </c>
      <c r="BH1428" s="119">
        <v>21.1</v>
      </c>
      <c r="BI1428" s="119" t="s">
        <v>55</v>
      </c>
      <c r="BJ1428" s="119" t="s">
        <v>55</v>
      </c>
      <c r="BK1428" s="119" t="s">
        <v>55</v>
      </c>
      <c r="BL1428" s="119">
        <v>0</v>
      </c>
      <c r="BM1428" s="119" t="s">
        <v>545</v>
      </c>
    </row>
    <row r="1429" spans="1:65" s="119" customFormat="1" ht="11.4" x14ac:dyDescent="0.2">
      <c r="A1429" s="119" t="s">
        <v>92</v>
      </c>
      <c r="B1429" s="119">
        <v>2</v>
      </c>
      <c r="C1429" s="119">
        <v>1</v>
      </c>
      <c r="D1429" s="119">
        <v>1</v>
      </c>
      <c r="E1429" s="119">
        <v>0</v>
      </c>
      <c r="F1429" s="119">
        <v>0</v>
      </c>
      <c r="G1429" s="119">
        <v>0</v>
      </c>
      <c r="H1429" s="119">
        <v>0</v>
      </c>
      <c r="I1429" s="119">
        <v>0</v>
      </c>
      <c r="J1429" s="119">
        <v>0</v>
      </c>
      <c r="K1429" s="119">
        <v>0</v>
      </c>
      <c r="L1429" s="119">
        <v>0</v>
      </c>
      <c r="M1429" s="119">
        <v>0</v>
      </c>
      <c r="N1429" s="119">
        <v>0</v>
      </c>
      <c r="O1429" s="119">
        <v>50</v>
      </c>
      <c r="P1429" s="119">
        <v>50</v>
      </c>
      <c r="Q1429" s="119">
        <v>0</v>
      </c>
      <c r="R1429" s="119">
        <v>0</v>
      </c>
      <c r="S1429" s="119">
        <v>0</v>
      </c>
      <c r="T1429" s="119">
        <v>0</v>
      </c>
      <c r="U1429" s="119">
        <v>0</v>
      </c>
      <c r="V1429" s="119">
        <v>0</v>
      </c>
      <c r="W1429" s="119">
        <v>0</v>
      </c>
      <c r="X1429" s="119">
        <v>0</v>
      </c>
      <c r="Y1429" s="119">
        <v>0</v>
      </c>
      <c r="Z1429" s="119">
        <v>0</v>
      </c>
      <c r="AA1429" s="119" t="s">
        <v>455</v>
      </c>
      <c r="AB1429" s="119" t="s">
        <v>142</v>
      </c>
      <c r="AC1429" s="119" t="s">
        <v>56</v>
      </c>
      <c r="AD1429" s="119" t="s">
        <v>56</v>
      </c>
      <c r="AE1429" s="119" t="s">
        <v>56</v>
      </c>
      <c r="AF1429" s="119" t="s">
        <v>56</v>
      </c>
      <c r="AG1429" s="119" t="s">
        <v>56</v>
      </c>
      <c r="AH1429" s="119" t="s">
        <v>56</v>
      </c>
      <c r="AI1429" s="119" t="s">
        <v>56</v>
      </c>
      <c r="AJ1429" s="119" t="s">
        <v>56</v>
      </c>
      <c r="AK1429" s="119" t="s">
        <v>56</v>
      </c>
      <c r="AL1429" s="119" t="s">
        <v>56</v>
      </c>
      <c r="AM1429" s="119">
        <v>0</v>
      </c>
      <c r="AN1429" s="119">
        <v>0</v>
      </c>
      <c r="AO1429" s="119">
        <v>0</v>
      </c>
      <c r="AP1429" s="119">
        <v>0</v>
      </c>
      <c r="AQ1429" s="119">
        <v>2</v>
      </c>
      <c r="AR1429" s="119">
        <v>0</v>
      </c>
      <c r="AS1429" s="119">
        <v>0</v>
      </c>
      <c r="AT1429" s="119">
        <v>0</v>
      </c>
      <c r="AU1429" s="119">
        <v>0</v>
      </c>
      <c r="AV1429" s="119">
        <v>0</v>
      </c>
      <c r="AW1429" s="119">
        <v>0</v>
      </c>
      <c r="AX1429" s="119">
        <v>0</v>
      </c>
      <c r="AY1429" s="119">
        <v>0</v>
      </c>
      <c r="AZ1429" s="119">
        <v>0</v>
      </c>
      <c r="BA1429" s="119">
        <v>0</v>
      </c>
      <c r="BB1429" s="119">
        <v>0</v>
      </c>
      <c r="BC1429" s="119">
        <v>0</v>
      </c>
      <c r="BD1429" s="119">
        <v>0</v>
      </c>
      <c r="BE1429" s="119">
        <v>0</v>
      </c>
      <c r="BF1429" s="119">
        <v>0</v>
      </c>
      <c r="BG1429" s="119">
        <v>0</v>
      </c>
      <c r="BH1429" s="119">
        <v>24.1</v>
      </c>
      <c r="BI1429" s="119" t="s">
        <v>55</v>
      </c>
      <c r="BJ1429" s="119" t="s">
        <v>55</v>
      </c>
      <c r="BK1429" s="119" t="s">
        <v>55</v>
      </c>
      <c r="BL1429" s="119">
        <v>0</v>
      </c>
      <c r="BM1429" s="119" t="s">
        <v>544</v>
      </c>
    </row>
    <row r="1430" spans="1:65" s="119" customFormat="1" ht="11.4" x14ac:dyDescent="0.2">
      <c r="A1430" s="119" t="s">
        <v>92</v>
      </c>
      <c r="B1430" s="119">
        <v>3</v>
      </c>
      <c r="C1430" s="119">
        <v>0</v>
      </c>
      <c r="D1430" s="119">
        <v>3</v>
      </c>
      <c r="E1430" s="119">
        <v>0</v>
      </c>
      <c r="F1430" s="119">
        <v>0</v>
      </c>
      <c r="G1430" s="119">
        <v>0</v>
      </c>
      <c r="H1430" s="119">
        <v>0</v>
      </c>
      <c r="I1430" s="119">
        <v>0</v>
      </c>
      <c r="J1430" s="119">
        <v>0</v>
      </c>
      <c r="K1430" s="119">
        <v>0</v>
      </c>
      <c r="L1430" s="119">
        <v>0</v>
      </c>
      <c r="M1430" s="119">
        <v>0</v>
      </c>
      <c r="N1430" s="119">
        <v>0</v>
      </c>
      <c r="O1430" s="119">
        <v>0</v>
      </c>
      <c r="P1430" s="119">
        <v>100</v>
      </c>
      <c r="Q1430" s="119">
        <v>0</v>
      </c>
      <c r="R1430" s="119">
        <v>0</v>
      </c>
      <c r="S1430" s="119">
        <v>0</v>
      </c>
      <c r="T1430" s="119">
        <v>0</v>
      </c>
      <c r="U1430" s="119">
        <v>0</v>
      </c>
      <c r="V1430" s="119">
        <v>0</v>
      </c>
      <c r="W1430" s="119">
        <v>0</v>
      </c>
      <c r="X1430" s="119">
        <v>0</v>
      </c>
      <c r="Y1430" s="119">
        <v>0</v>
      </c>
      <c r="Z1430" s="119">
        <v>0</v>
      </c>
      <c r="AA1430" s="119" t="s">
        <v>56</v>
      </c>
      <c r="AB1430" s="119" t="s">
        <v>499</v>
      </c>
      <c r="AC1430" s="119" t="s">
        <v>56</v>
      </c>
      <c r="AD1430" s="119" t="s">
        <v>56</v>
      </c>
      <c r="AE1430" s="119" t="s">
        <v>56</v>
      </c>
      <c r="AF1430" s="119" t="s">
        <v>56</v>
      </c>
      <c r="AG1430" s="119" t="s">
        <v>56</v>
      </c>
      <c r="AH1430" s="119" t="s">
        <v>56</v>
      </c>
      <c r="AI1430" s="119" t="s">
        <v>56</v>
      </c>
      <c r="AJ1430" s="119" t="s">
        <v>56</v>
      </c>
      <c r="AK1430" s="119" t="s">
        <v>56</v>
      </c>
      <c r="AL1430" s="119" t="s">
        <v>56</v>
      </c>
      <c r="AM1430" s="119">
        <v>0</v>
      </c>
      <c r="AN1430" s="119">
        <v>1</v>
      </c>
      <c r="AO1430" s="119">
        <v>1</v>
      </c>
      <c r="AP1430" s="119">
        <v>1</v>
      </c>
      <c r="AQ1430" s="119">
        <v>0</v>
      </c>
      <c r="AR1430" s="119">
        <v>0</v>
      </c>
      <c r="AS1430" s="119">
        <v>0</v>
      </c>
      <c r="AT1430" s="119">
        <v>0</v>
      </c>
      <c r="AU1430" s="119">
        <v>0</v>
      </c>
      <c r="AV1430" s="119">
        <v>0</v>
      </c>
      <c r="AW1430" s="119">
        <v>0</v>
      </c>
      <c r="AX1430" s="119">
        <v>0</v>
      </c>
      <c r="AY1430" s="119">
        <v>0</v>
      </c>
      <c r="AZ1430" s="119">
        <v>0</v>
      </c>
      <c r="BA1430" s="119">
        <v>0</v>
      </c>
      <c r="BB1430" s="119">
        <v>0</v>
      </c>
      <c r="BC1430" s="119">
        <v>0</v>
      </c>
      <c r="BD1430" s="119">
        <v>0</v>
      </c>
      <c r="BE1430" s="119">
        <v>0</v>
      </c>
      <c r="BF1430" s="119">
        <v>0</v>
      </c>
      <c r="BG1430" s="119">
        <v>0</v>
      </c>
      <c r="BH1430" s="119">
        <v>13</v>
      </c>
      <c r="BI1430" s="119" t="s">
        <v>55</v>
      </c>
      <c r="BJ1430" s="119" t="s">
        <v>55</v>
      </c>
      <c r="BK1430" s="119" t="s">
        <v>55</v>
      </c>
      <c r="BL1430" s="119">
        <v>0</v>
      </c>
      <c r="BM1430" s="119" t="s">
        <v>545</v>
      </c>
    </row>
    <row r="1431" spans="1:65" s="119" customFormat="1" ht="11.4" x14ac:dyDescent="0.2">
      <c r="A1431" s="119" t="s">
        <v>93</v>
      </c>
      <c r="B1431" s="119">
        <v>10</v>
      </c>
      <c r="C1431" s="119">
        <v>3</v>
      </c>
      <c r="D1431" s="119">
        <v>7</v>
      </c>
      <c r="E1431" s="119">
        <v>0</v>
      </c>
      <c r="F1431" s="119">
        <v>0</v>
      </c>
      <c r="G1431" s="119">
        <v>0</v>
      </c>
      <c r="H1431" s="119">
        <v>0</v>
      </c>
      <c r="I1431" s="119">
        <v>0</v>
      </c>
      <c r="J1431" s="119">
        <v>0</v>
      </c>
      <c r="K1431" s="119">
        <v>0</v>
      </c>
      <c r="L1431" s="119">
        <v>0</v>
      </c>
      <c r="M1431" s="119">
        <v>0</v>
      </c>
      <c r="N1431" s="119">
        <v>0</v>
      </c>
      <c r="O1431" s="119">
        <v>30</v>
      </c>
      <c r="P1431" s="119">
        <v>70</v>
      </c>
      <c r="Q1431" s="119">
        <v>0</v>
      </c>
      <c r="R1431" s="119">
        <v>0</v>
      </c>
      <c r="S1431" s="119">
        <v>0</v>
      </c>
      <c r="T1431" s="119">
        <v>0</v>
      </c>
      <c r="U1431" s="119">
        <v>0</v>
      </c>
      <c r="V1431" s="119">
        <v>0</v>
      </c>
      <c r="W1431" s="119">
        <v>0</v>
      </c>
      <c r="X1431" s="119">
        <v>0</v>
      </c>
      <c r="Y1431" s="119">
        <v>0</v>
      </c>
      <c r="Z1431" s="119">
        <v>0</v>
      </c>
      <c r="AA1431" s="119" t="s">
        <v>132</v>
      </c>
      <c r="AB1431" s="119" t="s">
        <v>489</v>
      </c>
      <c r="AC1431" s="119" t="s">
        <v>56</v>
      </c>
      <c r="AD1431" s="119" t="s">
        <v>56</v>
      </c>
      <c r="AE1431" s="119" t="s">
        <v>56</v>
      </c>
      <c r="AF1431" s="119" t="s">
        <v>56</v>
      </c>
      <c r="AG1431" s="119" t="s">
        <v>56</v>
      </c>
      <c r="AH1431" s="119" t="s">
        <v>56</v>
      </c>
      <c r="AI1431" s="119" t="s">
        <v>56</v>
      </c>
      <c r="AJ1431" s="119" t="s">
        <v>56</v>
      </c>
      <c r="AK1431" s="119" t="s">
        <v>56</v>
      </c>
      <c r="AL1431" s="119" t="s">
        <v>56</v>
      </c>
      <c r="AM1431" s="119">
        <v>0</v>
      </c>
      <c r="AN1431" s="119">
        <v>0</v>
      </c>
      <c r="AO1431" s="119">
        <v>1</v>
      </c>
      <c r="AP1431" s="119">
        <v>3</v>
      </c>
      <c r="AQ1431" s="119">
        <v>6</v>
      </c>
      <c r="AR1431" s="119">
        <v>0</v>
      </c>
      <c r="AS1431" s="119">
        <v>0</v>
      </c>
      <c r="AT1431" s="119">
        <v>0</v>
      </c>
      <c r="AU1431" s="119">
        <v>0</v>
      </c>
      <c r="AV1431" s="119">
        <v>0</v>
      </c>
      <c r="AW1431" s="119">
        <v>0</v>
      </c>
      <c r="AX1431" s="119">
        <v>0</v>
      </c>
      <c r="AY1431" s="119">
        <v>0</v>
      </c>
      <c r="AZ1431" s="119">
        <v>0</v>
      </c>
      <c r="BA1431" s="119">
        <v>0</v>
      </c>
      <c r="BB1431" s="119">
        <v>0</v>
      </c>
      <c r="BC1431" s="119">
        <v>0</v>
      </c>
      <c r="BD1431" s="119">
        <v>0</v>
      </c>
      <c r="BE1431" s="119">
        <v>0</v>
      </c>
      <c r="BF1431" s="119">
        <v>0</v>
      </c>
      <c r="BG1431" s="119">
        <v>0</v>
      </c>
      <c r="BH1431" s="119">
        <v>20.5</v>
      </c>
      <c r="BI1431" s="119" t="s">
        <v>55</v>
      </c>
      <c r="BJ1431" s="119" t="s">
        <v>55</v>
      </c>
      <c r="BK1431" s="119" t="s">
        <v>55</v>
      </c>
      <c r="BL1431" s="119">
        <v>0</v>
      </c>
      <c r="BM1431" s="119" t="s">
        <v>544</v>
      </c>
    </row>
    <row r="1432" spans="1:65" s="119" customFormat="1" ht="11.4" x14ac:dyDescent="0.2">
      <c r="A1432" s="119" t="s">
        <v>93</v>
      </c>
      <c r="B1432" s="119">
        <v>14</v>
      </c>
      <c r="C1432" s="119">
        <v>0</v>
      </c>
      <c r="D1432" s="119">
        <v>14</v>
      </c>
      <c r="E1432" s="119">
        <v>0</v>
      </c>
      <c r="F1432" s="119">
        <v>0</v>
      </c>
      <c r="G1432" s="119">
        <v>0</v>
      </c>
      <c r="H1432" s="119">
        <v>0</v>
      </c>
      <c r="I1432" s="119">
        <v>0</v>
      </c>
      <c r="J1432" s="119">
        <v>0</v>
      </c>
      <c r="K1432" s="119">
        <v>0</v>
      </c>
      <c r="L1432" s="119">
        <v>0</v>
      </c>
      <c r="M1432" s="119">
        <v>0</v>
      </c>
      <c r="N1432" s="119">
        <v>0</v>
      </c>
      <c r="O1432" s="119">
        <v>0</v>
      </c>
      <c r="P1432" s="119">
        <v>100</v>
      </c>
      <c r="Q1432" s="119">
        <v>0</v>
      </c>
      <c r="R1432" s="119">
        <v>0</v>
      </c>
      <c r="S1432" s="119">
        <v>0</v>
      </c>
      <c r="T1432" s="119">
        <v>0</v>
      </c>
      <c r="U1432" s="119">
        <v>0</v>
      </c>
      <c r="V1432" s="119">
        <v>0</v>
      </c>
      <c r="W1432" s="119">
        <v>0</v>
      </c>
      <c r="X1432" s="119">
        <v>0</v>
      </c>
      <c r="Y1432" s="119">
        <v>0</v>
      </c>
      <c r="Z1432" s="119">
        <v>0</v>
      </c>
      <c r="AA1432" s="119" t="s">
        <v>56</v>
      </c>
      <c r="AB1432" s="119" t="s">
        <v>525</v>
      </c>
      <c r="AC1432" s="119" t="s">
        <v>56</v>
      </c>
      <c r="AD1432" s="119" t="s">
        <v>56</v>
      </c>
      <c r="AE1432" s="119" t="s">
        <v>56</v>
      </c>
      <c r="AF1432" s="119" t="s">
        <v>56</v>
      </c>
      <c r="AG1432" s="119" t="s">
        <v>56</v>
      </c>
      <c r="AH1432" s="119" t="s">
        <v>56</v>
      </c>
      <c r="AI1432" s="119" t="s">
        <v>56</v>
      </c>
      <c r="AJ1432" s="119" t="s">
        <v>56</v>
      </c>
      <c r="AK1432" s="119" t="s">
        <v>56</v>
      </c>
      <c r="AL1432" s="119" t="s">
        <v>56</v>
      </c>
      <c r="AM1432" s="119">
        <v>0</v>
      </c>
      <c r="AN1432" s="119">
        <v>0</v>
      </c>
      <c r="AO1432" s="119">
        <v>6</v>
      </c>
      <c r="AP1432" s="119">
        <v>7</v>
      </c>
      <c r="AQ1432" s="119">
        <v>1</v>
      </c>
      <c r="AR1432" s="119">
        <v>0</v>
      </c>
      <c r="AS1432" s="119">
        <v>0</v>
      </c>
      <c r="AT1432" s="119">
        <v>0</v>
      </c>
      <c r="AU1432" s="119">
        <v>0</v>
      </c>
      <c r="AV1432" s="119">
        <v>0</v>
      </c>
      <c r="AW1432" s="119">
        <v>0</v>
      </c>
      <c r="AX1432" s="119">
        <v>0</v>
      </c>
      <c r="AY1432" s="119">
        <v>0</v>
      </c>
      <c r="AZ1432" s="119">
        <v>0</v>
      </c>
      <c r="BA1432" s="119">
        <v>0</v>
      </c>
      <c r="BB1432" s="119">
        <v>0</v>
      </c>
      <c r="BC1432" s="119">
        <v>0</v>
      </c>
      <c r="BD1432" s="119">
        <v>0</v>
      </c>
      <c r="BE1432" s="119">
        <v>0</v>
      </c>
      <c r="BF1432" s="119">
        <v>0</v>
      </c>
      <c r="BG1432" s="119">
        <v>0</v>
      </c>
      <c r="BH1432" s="119">
        <v>15.3</v>
      </c>
      <c r="BI1432" s="119">
        <v>15.6</v>
      </c>
      <c r="BJ1432" s="119">
        <v>19.8</v>
      </c>
      <c r="BK1432" s="119">
        <v>23</v>
      </c>
      <c r="BL1432" s="119">
        <v>0</v>
      </c>
      <c r="BM1432" s="119" t="s">
        <v>545</v>
      </c>
    </row>
    <row r="1433" spans="1:65" s="119" customFormat="1" ht="11.4" x14ac:dyDescent="0.2">
      <c r="A1433" s="119" t="s">
        <v>94</v>
      </c>
      <c r="B1433" s="119">
        <v>3</v>
      </c>
      <c r="C1433" s="119">
        <v>1</v>
      </c>
      <c r="D1433" s="119">
        <v>2</v>
      </c>
      <c r="E1433" s="119">
        <v>0</v>
      </c>
      <c r="F1433" s="119">
        <v>0</v>
      </c>
      <c r="G1433" s="119">
        <v>0</v>
      </c>
      <c r="H1433" s="119">
        <v>0</v>
      </c>
      <c r="I1433" s="119">
        <v>0</v>
      </c>
      <c r="J1433" s="119">
        <v>0</v>
      </c>
      <c r="K1433" s="119">
        <v>0</v>
      </c>
      <c r="L1433" s="119">
        <v>0</v>
      </c>
      <c r="M1433" s="119">
        <v>0</v>
      </c>
      <c r="N1433" s="119">
        <v>0</v>
      </c>
      <c r="O1433" s="119">
        <v>33.33</v>
      </c>
      <c r="P1433" s="119">
        <v>66.67</v>
      </c>
      <c r="Q1433" s="119">
        <v>0</v>
      </c>
      <c r="R1433" s="119">
        <v>0</v>
      </c>
      <c r="S1433" s="119">
        <v>0</v>
      </c>
      <c r="T1433" s="119">
        <v>0</v>
      </c>
      <c r="U1433" s="119">
        <v>0</v>
      </c>
      <c r="V1433" s="119">
        <v>0</v>
      </c>
      <c r="W1433" s="119">
        <v>0</v>
      </c>
      <c r="X1433" s="119">
        <v>0</v>
      </c>
      <c r="Y1433" s="119">
        <v>0</v>
      </c>
      <c r="Z1433" s="119">
        <v>0</v>
      </c>
      <c r="AA1433" s="119" t="s">
        <v>569</v>
      </c>
      <c r="AB1433" s="119" t="s">
        <v>181</v>
      </c>
      <c r="AC1433" s="119" t="s">
        <v>56</v>
      </c>
      <c r="AD1433" s="119" t="s">
        <v>56</v>
      </c>
      <c r="AE1433" s="119" t="s">
        <v>56</v>
      </c>
      <c r="AF1433" s="119" t="s">
        <v>56</v>
      </c>
      <c r="AG1433" s="119" t="s">
        <v>56</v>
      </c>
      <c r="AH1433" s="119" t="s">
        <v>56</v>
      </c>
      <c r="AI1433" s="119" t="s">
        <v>56</v>
      </c>
      <c r="AJ1433" s="119" t="s">
        <v>56</v>
      </c>
      <c r="AK1433" s="119" t="s">
        <v>56</v>
      </c>
      <c r="AL1433" s="119" t="s">
        <v>56</v>
      </c>
      <c r="AM1433" s="119">
        <v>0</v>
      </c>
      <c r="AN1433" s="119">
        <v>0</v>
      </c>
      <c r="AO1433" s="119">
        <v>1</v>
      </c>
      <c r="AP1433" s="119">
        <v>1</v>
      </c>
      <c r="AQ1433" s="119">
        <v>1</v>
      </c>
      <c r="AR1433" s="119">
        <v>0</v>
      </c>
      <c r="AS1433" s="119">
        <v>0</v>
      </c>
      <c r="AT1433" s="119">
        <v>0</v>
      </c>
      <c r="AU1433" s="119">
        <v>0</v>
      </c>
      <c r="AV1433" s="119">
        <v>0</v>
      </c>
      <c r="AW1433" s="119">
        <v>0</v>
      </c>
      <c r="AX1433" s="119">
        <v>0</v>
      </c>
      <c r="AY1433" s="119">
        <v>0</v>
      </c>
      <c r="AZ1433" s="119">
        <v>0</v>
      </c>
      <c r="BA1433" s="119">
        <v>0</v>
      </c>
      <c r="BB1433" s="119">
        <v>0</v>
      </c>
      <c r="BC1433" s="119">
        <v>0</v>
      </c>
      <c r="BD1433" s="119">
        <v>0</v>
      </c>
      <c r="BE1433" s="119">
        <v>0</v>
      </c>
      <c r="BF1433" s="119">
        <v>0</v>
      </c>
      <c r="BG1433" s="119">
        <v>0</v>
      </c>
      <c r="BH1433" s="119">
        <v>18</v>
      </c>
      <c r="BI1433" s="119" t="s">
        <v>55</v>
      </c>
      <c r="BJ1433" s="119" t="s">
        <v>55</v>
      </c>
      <c r="BK1433" s="119" t="s">
        <v>55</v>
      </c>
      <c r="BL1433" s="119">
        <v>0</v>
      </c>
      <c r="BM1433" s="119" t="s">
        <v>544</v>
      </c>
    </row>
    <row r="1434" spans="1:65" s="119" customFormat="1" ht="11.4" x14ac:dyDescent="0.2">
      <c r="A1434" s="119" t="s">
        <v>94</v>
      </c>
      <c r="B1434" s="119">
        <v>4</v>
      </c>
      <c r="C1434" s="119">
        <v>0</v>
      </c>
      <c r="D1434" s="119">
        <v>4</v>
      </c>
      <c r="E1434" s="119">
        <v>0</v>
      </c>
      <c r="F1434" s="119">
        <v>0</v>
      </c>
      <c r="G1434" s="119">
        <v>0</v>
      </c>
      <c r="H1434" s="119">
        <v>0</v>
      </c>
      <c r="I1434" s="119">
        <v>0</v>
      </c>
      <c r="J1434" s="119">
        <v>0</v>
      </c>
      <c r="K1434" s="119">
        <v>0</v>
      </c>
      <c r="L1434" s="119">
        <v>0</v>
      </c>
      <c r="M1434" s="119">
        <v>0</v>
      </c>
      <c r="N1434" s="119">
        <v>0</v>
      </c>
      <c r="O1434" s="119">
        <v>0</v>
      </c>
      <c r="P1434" s="119">
        <v>100</v>
      </c>
      <c r="Q1434" s="119">
        <v>0</v>
      </c>
      <c r="R1434" s="119">
        <v>0</v>
      </c>
      <c r="S1434" s="119">
        <v>0</v>
      </c>
      <c r="T1434" s="119">
        <v>0</v>
      </c>
      <c r="U1434" s="119">
        <v>0</v>
      </c>
      <c r="V1434" s="119">
        <v>0</v>
      </c>
      <c r="W1434" s="119">
        <v>0</v>
      </c>
      <c r="X1434" s="119">
        <v>0</v>
      </c>
      <c r="Y1434" s="119">
        <v>0</v>
      </c>
      <c r="Z1434" s="119">
        <v>0</v>
      </c>
      <c r="AA1434" s="119" t="s">
        <v>56</v>
      </c>
      <c r="AB1434" s="119" t="s">
        <v>521</v>
      </c>
      <c r="AC1434" s="119" t="s">
        <v>56</v>
      </c>
      <c r="AD1434" s="119" t="s">
        <v>56</v>
      </c>
      <c r="AE1434" s="119" t="s">
        <v>56</v>
      </c>
      <c r="AF1434" s="119" t="s">
        <v>56</v>
      </c>
      <c r="AG1434" s="119" t="s">
        <v>56</v>
      </c>
      <c r="AH1434" s="119" t="s">
        <v>56</v>
      </c>
      <c r="AI1434" s="119" t="s">
        <v>56</v>
      </c>
      <c r="AJ1434" s="119" t="s">
        <v>56</v>
      </c>
      <c r="AK1434" s="119" t="s">
        <v>56</v>
      </c>
      <c r="AL1434" s="119" t="s">
        <v>56</v>
      </c>
      <c r="AM1434" s="119">
        <v>0</v>
      </c>
      <c r="AN1434" s="119">
        <v>0</v>
      </c>
      <c r="AO1434" s="119">
        <v>1</v>
      </c>
      <c r="AP1434" s="119">
        <v>2</v>
      </c>
      <c r="AQ1434" s="119">
        <v>1</v>
      </c>
      <c r="AR1434" s="119">
        <v>0</v>
      </c>
      <c r="AS1434" s="119">
        <v>0</v>
      </c>
      <c r="AT1434" s="119">
        <v>0</v>
      </c>
      <c r="AU1434" s="119">
        <v>0</v>
      </c>
      <c r="AV1434" s="119">
        <v>0</v>
      </c>
      <c r="AW1434" s="119">
        <v>0</v>
      </c>
      <c r="AX1434" s="119">
        <v>0</v>
      </c>
      <c r="AY1434" s="119">
        <v>0</v>
      </c>
      <c r="AZ1434" s="119">
        <v>0</v>
      </c>
      <c r="BA1434" s="119">
        <v>0</v>
      </c>
      <c r="BB1434" s="119">
        <v>0</v>
      </c>
      <c r="BC1434" s="119">
        <v>0</v>
      </c>
      <c r="BD1434" s="119">
        <v>0</v>
      </c>
      <c r="BE1434" s="119">
        <v>0</v>
      </c>
      <c r="BF1434" s="119">
        <v>0</v>
      </c>
      <c r="BG1434" s="119">
        <v>0</v>
      </c>
      <c r="BH1434" s="119">
        <v>17.3</v>
      </c>
      <c r="BI1434" s="119" t="s">
        <v>55</v>
      </c>
      <c r="BJ1434" s="119" t="s">
        <v>55</v>
      </c>
      <c r="BK1434" s="119" t="s">
        <v>55</v>
      </c>
      <c r="BL1434" s="119">
        <v>0</v>
      </c>
      <c r="BM1434" s="119" t="s">
        <v>545</v>
      </c>
    </row>
    <row r="1435" spans="1:65" s="119" customFormat="1" ht="11.4" x14ac:dyDescent="0.2">
      <c r="A1435" s="119" t="s">
        <v>95</v>
      </c>
      <c r="B1435" s="119">
        <v>15</v>
      </c>
      <c r="C1435" s="119">
        <v>7</v>
      </c>
      <c r="D1435" s="119">
        <v>8</v>
      </c>
      <c r="E1435" s="119">
        <v>0</v>
      </c>
      <c r="F1435" s="119">
        <v>0</v>
      </c>
      <c r="G1435" s="119">
        <v>0</v>
      </c>
      <c r="H1435" s="119">
        <v>0</v>
      </c>
      <c r="I1435" s="119">
        <v>0</v>
      </c>
      <c r="J1435" s="119">
        <v>0</v>
      </c>
      <c r="K1435" s="119">
        <v>0</v>
      </c>
      <c r="L1435" s="119">
        <v>0</v>
      </c>
      <c r="M1435" s="119">
        <v>0</v>
      </c>
      <c r="N1435" s="119">
        <v>0</v>
      </c>
      <c r="O1435" s="119">
        <v>46.67</v>
      </c>
      <c r="P1435" s="119">
        <v>53.33</v>
      </c>
      <c r="Q1435" s="119">
        <v>0</v>
      </c>
      <c r="R1435" s="119">
        <v>0</v>
      </c>
      <c r="S1435" s="119">
        <v>0</v>
      </c>
      <c r="T1435" s="119">
        <v>0</v>
      </c>
      <c r="U1435" s="119">
        <v>0</v>
      </c>
      <c r="V1435" s="119">
        <v>0</v>
      </c>
      <c r="W1435" s="119">
        <v>0</v>
      </c>
      <c r="X1435" s="119">
        <v>0</v>
      </c>
      <c r="Y1435" s="119">
        <v>0</v>
      </c>
      <c r="Z1435" s="119">
        <v>0</v>
      </c>
      <c r="AA1435" s="119" t="s">
        <v>460</v>
      </c>
      <c r="AB1435" s="119" t="s">
        <v>517</v>
      </c>
      <c r="AC1435" s="119" t="s">
        <v>56</v>
      </c>
      <c r="AD1435" s="119" t="s">
        <v>56</v>
      </c>
      <c r="AE1435" s="119" t="s">
        <v>56</v>
      </c>
      <c r="AF1435" s="119" t="s">
        <v>56</v>
      </c>
      <c r="AG1435" s="119" t="s">
        <v>56</v>
      </c>
      <c r="AH1435" s="119" t="s">
        <v>56</v>
      </c>
      <c r="AI1435" s="119" t="s">
        <v>56</v>
      </c>
      <c r="AJ1435" s="119" t="s">
        <v>56</v>
      </c>
      <c r="AK1435" s="119" t="s">
        <v>56</v>
      </c>
      <c r="AL1435" s="119" t="s">
        <v>56</v>
      </c>
      <c r="AM1435" s="119">
        <v>0</v>
      </c>
      <c r="AN1435" s="119">
        <v>0</v>
      </c>
      <c r="AO1435" s="119">
        <v>1</v>
      </c>
      <c r="AP1435" s="119">
        <v>7</v>
      </c>
      <c r="AQ1435" s="119">
        <v>5</v>
      </c>
      <c r="AR1435" s="119">
        <v>2</v>
      </c>
      <c r="AS1435" s="119">
        <v>0</v>
      </c>
      <c r="AT1435" s="119">
        <v>0</v>
      </c>
      <c r="AU1435" s="119">
        <v>0</v>
      </c>
      <c r="AV1435" s="119">
        <v>0</v>
      </c>
      <c r="AW1435" s="119">
        <v>0</v>
      </c>
      <c r="AX1435" s="119">
        <v>0</v>
      </c>
      <c r="AY1435" s="119">
        <v>0</v>
      </c>
      <c r="AZ1435" s="119">
        <v>0</v>
      </c>
      <c r="BA1435" s="119">
        <v>0</v>
      </c>
      <c r="BB1435" s="119">
        <v>0</v>
      </c>
      <c r="BC1435" s="119">
        <v>0</v>
      </c>
      <c r="BD1435" s="119">
        <v>0</v>
      </c>
      <c r="BE1435" s="119">
        <v>0</v>
      </c>
      <c r="BF1435" s="119">
        <v>0</v>
      </c>
      <c r="BG1435" s="119">
        <v>0</v>
      </c>
      <c r="BH1435" s="119">
        <v>20</v>
      </c>
      <c r="BI1435" s="119">
        <v>19.8</v>
      </c>
      <c r="BJ1435" s="119">
        <v>24.2</v>
      </c>
      <c r="BK1435" s="119">
        <v>26.3</v>
      </c>
      <c r="BL1435" s="119">
        <v>0</v>
      </c>
      <c r="BM1435" s="119" t="s">
        <v>544</v>
      </c>
    </row>
    <row r="1436" spans="1:65" s="119" customFormat="1" ht="11.4" x14ac:dyDescent="0.2">
      <c r="A1436" s="119" t="s">
        <v>95</v>
      </c>
      <c r="B1436" s="119">
        <v>6</v>
      </c>
      <c r="C1436" s="119">
        <v>1</v>
      </c>
      <c r="D1436" s="119">
        <v>4</v>
      </c>
      <c r="E1436" s="119">
        <v>0</v>
      </c>
      <c r="F1436" s="119">
        <v>1</v>
      </c>
      <c r="G1436" s="119">
        <v>0</v>
      </c>
      <c r="H1436" s="119">
        <v>0</v>
      </c>
      <c r="I1436" s="119">
        <v>0</v>
      </c>
      <c r="J1436" s="119">
        <v>0</v>
      </c>
      <c r="K1436" s="119">
        <v>0</v>
      </c>
      <c r="L1436" s="119">
        <v>0</v>
      </c>
      <c r="M1436" s="119">
        <v>0</v>
      </c>
      <c r="N1436" s="119">
        <v>0</v>
      </c>
      <c r="O1436" s="119">
        <v>16.670000000000002</v>
      </c>
      <c r="P1436" s="119">
        <v>66.67</v>
      </c>
      <c r="Q1436" s="119">
        <v>0</v>
      </c>
      <c r="R1436" s="119">
        <v>16.670000000000002</v>
      </c>
      <c r="S1436" s="119">
        <v>0</v>
      </c>
      <c r="T1436" s="119">
        <v>0</v>
      </c>
      <c r="U1436" s="119">
        <v>0</v>
      </c>
      <c r="V1436" s="119">
        <v>0</v>
      </c>
      <c r="W1436" s="119">
        <v>0</v>
      </c>
      <c r="X1436" s="119">
        <v>0</v>
      </c>
      <c r="Y1436" s="119">
        <v>0</v>
      </c>
      <c r="Z1436" s="119">
        <v>0</v>
      </c>
      <c r="AA1436" s="119" t="s">
        <v>570</v>
      </c>
      <c r="AB1436" s="119" t="s">
        <v>172</v>
      </c>
      <c r="AC1436" s="119" t="s">
        <v>56</v>
      </c>
      <c r="AD1436" s="119" t="s">
        <v>177</v>
      </c>
      <c r="AE1436" s="119" t="s">
        <v>56</v>
      </c>
      <c r="AF1436" s="119" t="s">
        <v>56</v>
      </c>
      <c r="AG1436" s="119" t="s">
        <v>56</v>
      </c>
      <c r="AH1436" s="119" t="s">
        <v>56</v>
      </c>
      <c r="AI1436" s="119" t="s">
        <v>56</v>
      </c>
      <c r="AJ1436" s="119" t="s">
        <v>56</v>
      </c>
      <c r="AK1436" s="119" t="s">
        <v>56</v>
      </c>
      <c r="AL1436" s="119" t="s">
        <v>56</v>
      </c>
      <c r="AM1436" s="119">
        <v>0</v>
      </c>
      <c r="AN1436" s="119">
        <v>0</v>
      </c>
      <c r="AO1436" s="119">
        <v>3</v>
      </c>
      <c r="AP1436" s="119">
        <v>2</v>
      </c>
      <c r="AQ1436" s="119">
        <v>1</v>
      </c>
      <c r="AR1436" s="119">
        <v>0</v>
      </c>
      <c r="AS1436" s="119">
        <v>0</v>
      </c>
      <c r="AT1436" s="119">
        <v>0</v>
      </c>
      <c r="AU1436" s="119">
        <v>0</v>
      </c>
      <c r="AV1436" s="119">
        <v>0</v>
      </c>
      <c r="AW1436" s="119">
        <v>0</v>
      </c>
      <c r="AX1436" s="119">
        <v>0</v>
      </c>
      <c r="AY1436" s="119">
        <v>0</v>
      </c>
      <c r="AZ1436" s="119">
        <v>0</v>
      </c>
      <c r="BA1436" s="119">
        <v>0</v>
      </c>
      <c r="BB1436" s="119">
        <v>0</v>
      </c>
      <c r="BC1436" s="119">
        <v>0</v>
      </c>
      <c r="BD1436" s="119">
        <v>0</v>
      </c>
      <c r="BE1436" s="119">
        <v>0</v>
      </c>
      <c r="BF1436" s="119">
        <v>0</v>
      </c>
      <c r="BG1436" s="119">
        <v>0</v>
      </c>
      <c r="BH1436" s="119">
        <v>15.4</v>
      </c>
      <c r="BI1436" s="119" t="s">
        <v>55</v>
      </c>
      <c r="BJ1436" s="119" t="s">
        <v>55</v>
      </c>
      <c r="BK1436" s="119" t="s">
        <v>55</v>
      </c>
      <c r="BL1436" s="119">
        <v>0</v>
      </c>
      <c r="BM1436" s="119" t="s">
        <v>545</v>
      </c>
    </row>
    <row r="1437" spans="1:65" s="119" customFormat="1" ht="11.4" x14ac:dyDescent="0.2">
      <c r="A1437" s="119" t="s">
        <v>96</v>
      </c>
      <c r="B1437" s="119">
        <v>10</v>
      </c>
      <c r="C1437" s="119">
        <v>1</v>
      </c>
      <c r="D1437" s="119">
        <v>8</v>
      </c>
      <c r="E1437" s="119">
        <v>0</v>
      </c>
      <c r="F1437" s="119">
        <v>1</v>
      </c>
      <c r="G1437" s="119">
        <v>0</v>
      </c>
      <c r="H1437" s="119">
        <v>0</v>
      </c>
      <c r="I1437" s="119">
        <v>0</v>
      </c>
      <c r="J1437" s="119">
        <v>0</v>
      </c>
      <c r="K1437" s="119">
        <v>0</v>
      </c>
      <c r="L1437" s="119">
        <v>0</v>
      </c>
      <c r="M1437" s="119">
        <v>0</v>
      </c>
      <c r="N1437" s="119">
        <v>0</v>
      </c>
      <c r="O1437" s="119">
        <v>10</v>
      </c>
      <c r="P1437" s="119">
        <v>80</v>
      </c>
      <c r="Q1437" s="119">
        <v>0</v>
      </c>
      <c r="R1437" s="119">
        <v>10</v>
      </c>
      <c r="S1437" s="119">
        <v>0</v>
      </c>
      <c r="T1437" s="119">
        <v>0</v>
      </c>
      <c r="U1437" s="119">
        <v>0</v>
      </c>
      <c r="V1437" s="119">
        <v>0</v>
      </c>
      <c r="W1437" s="119">
        <v>0</v>
      </c>
      <c r="X1437" s="119">
        <v>0</v>
      </c>
      <c r="Y1437" s="119">
        <v>0</v>
      </c>
      <c r="Z1437" s="119">
        <v>0</v>
      </c>
      <c r="AA1437" s="119" t="s">
        <v>530</v>
      </c>
      <c r="AB1437" s="119" t="s">
        <v>533</v>
      </c>
      <c r="AC1437" s="119" t="s">
        <v>56</v>
      </c>
      <c r="AD1437" s="119" t="s">
        <v>606</v>
      </c>
      <c r="AE1437" s="119" t="s">
        <v>56</v>
      </c>
      <c r="AF1437" s="119" t="s">
        <v>56</v>
      </c>
      <c r="AG1437" s="119" t="s">
        <v>56</v>
      </c>
      <c r="AH1437" s="119" t="s">
        <v>56</v>
      </c>
      <c r="AI1437" s="119" t="s">
        <v>56</v>
      </c>
      <c r="AJ1437" s="119" t="s">
        <v>56</v>
      </c>
      <c r="AK1437" s="119" t="s">
        <v>56</v>
      </c>
      <c r="AL1437" s="119" t="s">
        <v>56</v>
      </c>
      <c r="AM1437" s="119">
        <v>0</v>
      </c>
      <c r="AN1437" s="119">
        <v>3</v>
      </c>
      <c r="AO1437" s="119">
        <v>5</v>
      </c>
      <c r="AP1437" s="119">
        <v>2</v>
      </c>
      <c r="AQ1437" s="119">
        <v>0</v>
      </c>
      <c r="AR1437" s="119">
        <v>0</v>
      </c>
      <c r="AS1437" s="119">
        <v>0</v>
      </c>
      <c r="AT1437" s="119">
        <v>0</v>
      </c>
      <c r="AU1437" s="119">
        <v>0</v>
      </c>
      <c r="AV1437" s="119">
        <v>0</v>
      </c>
      <c r="AW1437" s="119">
        <v>0</v>
      </c>
      <c r="AX1437" s="119">
        <v>0</v>
      </c>
      <c r="AY1437" s="119">
        <v>0</v>
      </c>
      <c r="AZ1437" s="119">
        <v>0</v>
      </c>
      <c r="BA1437" s="119">
        <v>0</v>
      </c>
      <c r="BB1437" s="119">
        <v>0</v>
      </c>
      <c r="BC1437" s="119">
        <v>0</v>
      </c>
      <c r="BD1437" s="119">
        <v>0</v>
      </c>
      <c r="BE1437" s="119">
        <v>0</v>
      </c>
      <c r="BF1437" s="119">
        <v>0</v>
      </c>
      <c r="BG1437" s="119">
        <v>0</v>
      </c>
      <c r="BH1437" s="119">
        <v>12.5</v>
      </c>
      <c r="BI1437" s="119" t="s">
        <v>55</v>
      </c>
      <c r="BJ1437" s="119" t="s">
        <v>55</v>
      </c>
      <c r="BK1437" s="119" t="s">
        <v>55</v>
      </c>
      <c r="BL1437" s="119">
        <v>0</v>
      </c>
      <c r="BM1437" s="119" t="s">
        <v>544</v>
      </c>
    </row>
    <row r="1438" spans="1:65" s="119" customFormat="1" ht="11.4" x14ac:dyDescent="0.2">
      <c r="A1438" s="119" t="s">
        <v>96</v>
      </c>
      <c r="B1438" s="119">
        <v>5</v>
      </c>
      <c r="C1438" s="119">
        <v>0</v>
      </c>
      <c r="D1438" s="119">
        <v>5</v>
      </c>
      <c r="E1438" s="119">
        <v>0</v>
      </c>
      <c r="F1438" s="119">
        <v>0</v>
      </c>
      <c r="G1438" s="119">
        <v>0</v>
      </c>
      <c r="H1438" s="119">
        <v>0</v>
      </c>
      <c r="I1438" s="119">
        <v>0</v>
      </c>
      <c r="J1438" s="119">
        <v>0</v>
      </c>
      <c r="K1438" s="119">
        <v>0</v>
      </c>
      <c r="L1438" s="119">
        <v>0</v>
      </c>
      <c r="M1438" s="119">
        <v>0</v>
      </c>
      <c r="N1438" s="119">
        <v>0</v>
      </c>
      <c r="O1438" s="119">
        <v>0</v>
      </c>
      <c r="P1438" s="119">
        <v>100</v>
      </c>
      <c r="Q1438" s="119">
        <v>0</v>
      </c>
      <c r="R1438" s="119">
        <v>0</v>
      </c>
      <c r="S1438" s="119">
        <v>0</v>
      </c>
      <c r="T1438" s="119">
        <v>0</v>
      </c>
      <c r="U1438" s="119">
        <v>0</v>
      </c>
      <c r="V1438" s="119">
        <v>0</v>
      </c>
      <c r="W1438" s="119">
        <v>0</v>
      </c>
      <c r="X1438" s="119">
        <v>0</v>
      </c>
      <c r="Y1438" s="119">
        <v>0</v>
      </c>
      <c r="Z1438" s="119">
        <v>0</v>
      </c>
      <c r="AA1438" s="119" t="s">
        <v>56</v>
      </c>
      <c r="AB1438" s="119" t="s">
        <v>516</v>
      </c>
      <c r="AC1438" s="119" t="s">
        <v>56</v>
      </c>
      <c r="AD1438" s="119" t="s">
        <v>56</v>
      </c>
      <c r="AE1438" s="119" t="s">
        <v>56</v>
      </c>
      <c r="AF1438" s="119" t="s">
        <v>56</v>
      </c>
      <c r="AG1438" s="119" t="s">
        <v>56</v>
      </c>
      <c r="AH1438" s="119" t="s">
        <v>56</v>
      </c>
      <c r="AI1438" s="119" t="s">
        <v>56</v>
      </c>
      <c r="AJ1438" s="119" t="s">
        <v>56</v>
      </c>
      <c r="AK1438" s="119" t="s">
        <v>56</v>
      </c>
      <c r="AL1438" s="119" t="s">
        <v>56</v>
      </c>
      <c r="AM1438" s="119">
        <v>0</v>
      </c>
      <c r="AN1438" s="119">
        <v>1</v>
      </c>
      <c r="AO1438" s="119">
        <v>1</v>
      </c>
      <c r="AP1438" s="119">
        <v>1</v>
      </c>
      <c r="AQ1438" s="119">
        <v>2</v>
      </c>
      <c r="AR1438" s="119">
        <v>0</v>
      </c>
      <c r="AS1438" s="119">
        <v>0</v>
      </c>
      <c r="AT1438" s="119">
        <v>0</v>
      </c>
      <c r="AU1438" s="119">
        <v>0</v>
      </c>
      <c r="AV1438" s="119">
        <v>0</v>
      </c>
      <c r="AW1438" s="119">
        <v>0</v>
      </c>
      <c r="AX1438" s="119">
        <v>0</v>
      </c>
      <c r="AY1438" s="119">
        <v>0</v>
      </c>
      <c r="AZ1438" s="119">
        <v>0</v>
      </c>
      <c r="BA1438" s="119">
        <v>0</v>
      </c>
      <c r="BB1438" s="119">
        <v>0</v>
      </c>
      <c r="BC1438" s="119">
        <v>0</v>
      </c>
      <c r="BD1438" s="119">
        <v>0</v>
      </c>
      <c r="BE1438" s="119">
        <v>0</v>
      </c>
      <c r="BF1438" s="119">
        <v>0</v>
      </c>
      <c r="BG1438" s="119">
        <v>0</v>
      </c>
      <c r="BH1438" s="119">
        <v>16.100000000000001</v>
      </c>
      <c r="BI1438" s="119" t="s">
        <v>55</v>
      </c>
      <c r="BJ1438" s="119" t="s">
        <v>55</v>
      </c>
      <c r="BK1438" s="119" t="s">
        <v>55</v>
      </c>
      <c r="BL1438" s="119">
        <v>0</v>
      </c>
      <c r="BM1438" s="119" t="s">
        <v>545</v>
      </c>
    </row>
    <row r="1439" spans="1:65" s="119" customFormat="1" ht="11.4" x14ac:dyDescent="0.2">
      <c r="A1439" s="119" t="s">
        <v>97</v>
      </c>
      <c r="B1439" s="119">
        <v>4</v>
      </c>
      <c r="C1439" s="119">
        <v>1</v>
      </c>
      <c r="D1439" s="119">
        <v>3</v>
      </c>
      <c r="E1439" s="119">
        <v>0</v>
      </c>
      <c r="F1439" s="119">
        <v>0</v>
      </c>
      <c r="G1439" s="119">
        <v>0</v>
      </c>
      <c r="H1439" s="119">
        <v>0</v>
      </c>
      <c r="I1439" s="119">
        <v>0</v>
      </c>
      <c r="J1439" s="119">
        <v>0</v>
      </c>
      <c r="K1439" s="119">
        <v>0</v>
      </c>
      <c r="L1439" s="119">
        <v>0</v>
      </c>
      <c r="M1439" s="119">
        <v>0</v>
      </c>
      <c r="N1439" s="119">
        <v>0</v>
      </c>
      <c r="O1439" s="119">
        <v>25</v>
      </c>
      <c r="P1439" s="119">
        <v>75</v>
      </c>
      <c r="Q1439" s="119">
        <v>0</v>
      </c>
      <c r="R1439" s="119">
        <v>0</v>
      </c>
      <c r="S1439" s="119">
        <v>0</v>
      </c>
      <c r="T1439" s="119">
        <v>0</v>
      </c>
      <c r="U1439" s="119">
        <v>0</v>
      </c>
      <c r="V1439" s="119">
        <v>0</v>
      </c>
      <c r="W1439" s="119">
        <v>0</v>
      </c>
      <c r="X1439" s="119">
        <v>0</v>
      </c>
      <c r="Y1439" s="119">
        <v>0</v>
      </c>
      <c r="Z1439" s="119">
        <v>0</v>
      </c>
      <c r="AA1439" s="119" t="s">
        <v>492</v>
      </c>
      <c r="AB1439" s="119" t="s">
        <v>522</v>
      </c>
      <c r="AC1439" s="119" t="s">
        <v>56</v>
      </c>
      <c r="AD1439" s="119" t="s">
        <v>56</v>
      </c>
      <c r="AE1439" s="119" t="s">
        <v>56</v>
      </c>
      <c r="AF1439" s="119" t="s">
        <v>56</v>
      </c>
      <c r="AG1439" s="119" t="s">
        <v>56</v>
      </c>
      <c r="AH1439" s="119" t="s">
        <v>56</v>
      </c>
      <c r="AI1439" s="119" t="s">
        <v>56</v>
      </c>
      <c r="AJ1439" s="119" t="s">
        <v>56</v>
      </c>
      <c r="AK1439" s="119" t="s">
        <v>56</v>
      </c>
      <c r="AL1439" s="119" t="s">
        <v>56</v>
      </c>
      <c r="AM1439" s="119">
        <v>0</v>
      </c>
      <c r="AN1439" s="119">
        <v>0</v>
      </c>
      <c r="AO1439" s="119">
        <v>0</v>
      </c>
      <c r="AP1439" s="119">
        <v>3</v>
      </c>
      <c r="AQ1439" s="119">
        <v>1</v>
      </c>
      <c r="AR1439" s="119">
        <v>0</v>
      </c>
      <c r="AS1439" s="119">
        <v>0</v>
      </c>
      <c r="AT1439" s="119">
        <v>0</v>
      </c>
      <c r="AU1439" s="119">
        <v>0</v>
      </c>
      <c r="AV1439" s="119">
        <v>0</v>
      </c>
      <c r="AW1439" s="119">
        <v>0</v>
      </c>
      <c r="AX1439" s="119">
        <v>0</v>
      </c>
      <c r="AY1439" s="119">
        <v>0</v>
      </c>
      <c r="AZ1439" s="119">
        <v>0</v>
      </c>
      <c r="BA1439" s="119">
        <v>0</v>
      </c>
      <c r="BB1439" s="119">
        <v>0</v>
      </c>
      <c r="BC1439" s="119">
        <v>0</v>
      </c>
      <c r="BD1439" s="119">
        <v>0</v>
      </c>
      <c r="BE1439" s="119">
        <v>0</v>
      </c>
      <c r="BF1439" s="119">
        <v>0</v>
      </c>
      <c r="BG1439" s="119">
        <v>0</v>
      </c>
      <c r="BH1439" s="119">
        <v>17.8</v>
      </c>
      <c r="BI1439" s="119" t="s">
        <v>55</v>
      </c>
      <c r="BJ1439" s="119" t="s">
        <v>55</v>
      </c>
      <c r="BK1439" s="119" t="s">
        <v>55</v>
      </c>
      <c r="BL1439" s="119">
        <v>0</v>
      </c>
      <c r="BM1439" s="119" t="s">
        <v>544</v>
      </c>
    </row>
    <row r="1440" spans="1:65" s="119" customFormat="1" ht="11.4" x14ac:dyDescent="0.2">
      <c r="A1440" s="119" t="s">
        <v>97</v>
      </c>
      <c r="B1440" s="119">
        <v>7</v>
      </c>
      <c r="C1440" s="119">
        <v>1</v>
      </c>
      <c r="D1440" s="119">
        <v>6</v>
      </c>
      <c r="E1440" s="119">
        <v>0</v>
      </c>
      <c r="F1440" s="119">
        <v>0</v>
      </c>
      <c r="G1440" s="119">
        <v>0</v>
      </c>
      <c r="H1440" s="119">
        <v>0</v>
      </c>
      <c r="I1440" s="119">
        <v>0</v>
      </c>
      <c r="J1440" s="119">
        <v>0</v>
      </c>
      <c r="K1440" s="119">
        <v>0</v>
      </c>
      <c r="L1440" s="119">
        <v>0</v>
      </c>
      <c r="M1440" s="119">
        <v>0</v>
      </c>
      <c r="N1440" s="119">
        <v>0</v>
      </c>
      <c r="O1440" s="119">
        <v>14.29</v>
      </c>
      <c r="P1440" s="119">
        <v>85.71</v>
      </c>
      <c r="Q1440" s="119">
        <v>0</v>
      </c>
      <c r="R1440" s="119">
        <v>0</v>
      </c>
      <c r="S1440" s="119">
        <v>0</v>
      </c>
      <c r="T1440" s="119">
        <v>0</v>
      </c>
      <c r="U1440" s="119">
        <v>0</v>
      </c>
      <c r="V1440" s="119">
        <v>0</v>
      </c>
      <c r="W1440" s="119">
        <v>0</v>
      </c>
      <c r="X1440" s="119">
        <v>0</v>
      </c>
      <c r="Y1440" s="119">
        <v>0</v>
      </c>
      <c r="Z1440" s="119">
        <v>0</v>
      </c>
      <c r="AA1440" s="119" t="s">
        <v>634</v>
      </c>
      <c r="AB1440" s="119" t="s">
        <v>534</v>
      </c>
      <c r="AC1440" s="119" t="s">
        <v>56</v>
      </c>
      <c r="AD1440" s="119" t="s">
        <v>56</v>
      </c>
      <c r="AE1440" s="119" t="s">
        <v>56</v>
      </c>
      <c r="AF1440" s="119" t="s">
        <v>56</v>
      </c>
      <c r="AG1440" s="119" t="s">
        <v>56</v>
      </c>
      <c r="AH1440" s="119" t="s">
        <v>56</v>
      </c>
      <c r="AI1440" s="119" t="s">
        <v>56</v>
      </c>
      <c r="AJ1440" s="119" t="s">
        <v>56</v>
      </c>
      <c r="AK1440" s="119" t="s">
        <v>56</v>
      </c>
      <c r="AL1440" s="119" t="s">
        <v>56</v>
      </c>
      <c r="AM1440" s="119">
        <v>0</v>
      </c>
      <c r="AN1440" s="119">
        <v>0</v>
      </c>
      <c r="AO1440" s="119">
        <v>3</v>
      </c>
      <c r="AP1440" s="119">
        <v>2</v>
      </c>
      <c r="AQ1440" s="119">
        <v>2</v>
      </c>
      <c r="AR1440" s="119">
        <v>0</v>
      </c>
      <c r="AS1440" s="119">
        <v>0</v>
      </c>
      <c r="AT1440" s="119">
        <v>0</v>
      </c>
      <c r="AU1440" s="119">
        <v>0</v>
      </c>
      <c r="AV1440" s="119">
        <v>0</v>
      </c>
      <c r="AW1440" s="119">
        <v>0</v>
      </c>
      <c r="AX1440" s="119">
        <v>0</v>
      </c>
      <c r="AY1440" s="119">
        <v>0</v>
      </c>
      <c r="AZ1440" s="119">
        <v>0</v>
      </c>
      <c r="BA1440" s="119">
        <v>0</v>
      </c>
      <c r="BB1440" s="119">
        <v>0</v>
      </c>
      <c r="BC1440" s="119">
        <v>0</v>
      </c>
      <c r="BD1440" s="119">
        <v>0</v>
      </c>
      <c r="BE1440" s="119">
        <v>0</v>
      </c>
      <c r="BF1440" s="119">
        <v>0</v>
      </c>
      <c r="BG1440" s="119">
        <v>0</v>
      </c>
      <c r="BH1440" s="119">
        <v>15.5</v>
      </c>
      <c r="BI1440" s="119" t="s">
        <v>55</v>
      </c>
      <c r="BJ1440" s="119" t="s">
        <v>55</v>
      </c>
      <c r="BK1440" s="119" t="s">
        <v>55</v>
      </c>
      <c r="BL1440" s="119">
        <v>0</v>
      </c>
      <c r="BM1440" s="119" t="s">
        <v>545</v>
      </c>
    </row>
    <row r="1441" spans="1:65" s="119" customFormat="1" ht="11.4" x14ac:dyDescent="0.2">
      <c r="A1441" s="119" t="s">
        <v>98</v>
      </c>
      <c r="B1441" s="119">
        <v>9</v>
      </c>
      <c r="C1441" s="119">
        <v>1</v>
      </c>
      <c r="D1441" s="119">
        <v>8</v>
      </c>
      <c r="E1441" s="119">
        <v>0</v>
      </c>
      <c r="F1441" s="119">
        <v>0</v>
      </c>
      <c r="G1441" s="119">
        <v>0</v>
      </c>
      <c r="H1441" s="119">
        <v>0</v>
      </c>
      <c r="I1441" s="119">
        <v>0</v>
      </c>
      <c r="J1441" s="119">
        <v>0</v>
      </c>
      <c r="K1441" s="119">
        <v>0</v>
      </c>
      <c r="L1441" s="119">
        <v>0</v>
      </c>
      <c r="M1441" s="119">
        <v>0</v>
      </c>
      <c r="N1441" s="119">
        <v>0</v>
      </c>
      <c r="O1441" s="119">
        <v>11.11</v>
      </c>
      <c r="P1441" s="119">
        <v>88.89</v>
      </c>
      <c r="Q1441" s="119">
        <v>0</v>
      </c>
      <c r="R1441" s="119">
        <v>0</v>
      </c>
      <c r="S1441" s="119">
        <v>0</v>
      </c>
      <c r="T1441" s="119">
        <v>0</v>
      </c>
      <c r="U1441" s="119">
        <v>0</v>
      </c>
      <c r="V1441" s="119">
        <v>0</v>
      </c>
      <c r="W1441" s="119">
        <v>0</v>
      </c>
      <c r="X1441" s="119">
        <v>0</v>
      </c>
      <c r="Y1441" s="119">
        <v>0</v>
      </c>
      <c r="Z1441" s="119">
        <v>0</v>
      </c>
      <c r="AA1441" s="119" t="s">
        <v>569</v>
      </c>
      <c r="AB1441" s="119" t="s">
        <v>610</v>
      </c>
      <c r="AC1441" s="119" t="s">
        <v>56</v>
      </c>
      <c r="AD1441" s="119" t="s">
        <v>56</v>
      </c>
      <c r="AE1441" s="119" t="s">
        <v>56</v>
      </c>
      <c r="AF1441" s="119" t="s">
        <v>56</v>
      </c>
      <c r="AG1441" s="119" t="s">
        <v>56</v>
      </c>
      <c r="AH1441" s="119" t="s">
        <v>56</v>
      </c>
      <c r="AI1441" s="119" t="s">
        <v>56</v>
      </c>
      <c r="AJ1441" s="119" t="s">
        <v>56</v>
      </c>
      <c r="AK1441" s="119" t="s">
        <v>56</v>
      </c>
      <c r="AL1441" s="119" t="s">
        <v>56</v>
      </c>
      <c r="AM1441" s="119">
        <v>1</v>
      </c>
      <c r="AN1441" s="119">
        <v>1</v>
      </c>
      <c r="AO1441" s="119">
        <v>3</v>
      </c>
      <c r="AP1441" s="119">
        <v>2</v>
      </c>
      <c r="AQ1441" s="119">
        <v>2</v>
      </c>
      <c r="AR1441" s="119">
        <v>0</v>
      </c>
      <c r="AS1441" s="119">
        <v>0</v>
      </c>
      <c r="AT1441" s="119">
        <v>0</v>
      </c>
      <c r="AU1441" s="119">
        <v>0</v>
      </c>
      <c r="AV1441" s="119">
        <v>0</v>
      </c>
      <c r="AW1441" s="119">
        <v>0</v>
      </c>
      <c r="AX1441" s="119">
        <v>0</v>
      </c>
      <c r="AY1441" s="119">
        <v>0</v>
      </c>
      <c r="AZ1441" s="119">
        <v>0</v>
      </c>
      <c r="BA1441" s="119">
        <v>0</v>
      </c>
      <c r="BB1441" s="119">
        <v>0</v>
      </c>
      <c r="BC1441" s="119">
        <v>0</v>
      </c>
      <c r="BD1441" s="119">
        <v>0</v>
      </c>
      <c r="BE1441" s="119">
        <v>0</v>
      </c>
      <c r="BF1441" s="119">
        <v>0</v>
      </c>
      <c r="BG1441" s="119">
        <v>0</v>
      </c>
      <c r="BH1441" s="119">
        <v>14.9</v>
      </c>
      <c r="BI1441" s="119" t="s">
        <v>55</v>
      </c>
      <c r="BJ1441" s="119" t="s">
        <v>55</v>
      </c>
      <c r="BK1441" s="119" t="s">
        <v>55</v>
      </c>
      <c r="BL1441" s="119">
        <v>0</v>
      </c>
      <c r="BM1441" s="119" t="s">
        <v>544</v>
      </c>
    </row>
    <row r="1442" spans="1:65" s="119" customFormat="1" ht="11.4" x14ac:dyDescent="0.2">
      <c r="A1442" s="119" t="s">
        <v>98</v>
      </c>
      <c r="B1442" s="119">
        <v>3</v>
      </c>
      <c r="C1442" s="119">
        <v>0</v>
      </c>
      <c r="D1442" s="119">
        <v>3</v>
      </c>
      <c r="E1442" s="119">
        <v>0</v>
      </c>
      <c r="F1442" s="119">
        <v>0</v>
      </c>
      <c r="G1442" s="119">
        <v>0</v>
      </c>
      <c r="H1442" s="119">
        <v>0</v>
      </c>
      <c r="I1442" s="119">
        <v>0</v>
      </c>
      <c r="J1442" s="119">
        <v>0</v>
      </c>
      <c r="K1442" s="119">
        <v>0</v>
      </c>
      <c r="L1442" s="119">
        <v>0</v>
      </c>
      <c r="M1442" s="119">
        <v>0</v>
      </c>
      <c r="N1442" s="119">
        <v>0</v>
      </c>
      <c r="O1442" s="119">
        <v>0</v>
      </c>
      <c r="P1442" s="119">
        <v>100</v>
      </c>
      <c r="Q1442" s="119">
        <v>0</v>
      </c>
      <c r="R1442" s="119">
        <v>0</v>
      </c>
      <c r="S1442" s="119">
        <v>0</v>
      </c>
      <c r="T1442" s="119">
        <v>0</v>
      </c>
      <c r="U1442" s="119">
        <v>0</v>
      </c>
      <c r="V1442" s="119">
        <v>0</v>
      </c>
      <c r="W1442" s="119">
        <v>0</v>
      </c>
      <c r="X1442" s="119">
        <v>0</v>
      </c>
      <c r="Y1442" s="119">
        <v>0</v>
      </c>
      <c r="Z1442" s="119">
        <v>0</v>
      </c>
      <c r="AA1442" s="119" t="s">
        <v>56</v>
      </c>
      <c r="AB1442" s="119" t="s">
        <v>173</v>
      </c>
      <c r="AC1442" s="119" t="s">
        <v>56</v>
      </c>
      <c r="AD1442" s="119" t="s">
        <v>56</v>
      </c>
      <c r="AE1442" s="119" t="s">
        <v>56</v>
      </c>
      <c r="AF1442" s="119" t="s">
        <v>56</v>
      </c>
      <c r="AG1442" s="119" t="s">
        <v>56</v>
      </c>
      <c r="AH1442" s="119" t="s">
        <v>56</v>
      </c>
      <c r="AI1442" s="119" t="s">
        <v>56</v>
      </c>
      <c r="AJ1442" s="119" t="s">
        <v>56</v>
      </c>
      <c r="AK1442" s="119" t="s">
        <v>56</v>
      </c>
      <c r="AL1442" s="119" t="s">
        <v>56</v>
      </c>
      <c r="AM1442" s="119">
        <v>0</v>
      </c>
      <c r="AN1442" s="119">
        <v>0</v>
      </c>
      <c r="AO1442" s="119">
        <v>1</v>
      </c>
      <c r="AP1442" s="119">
        <v>1</v>
      </c>
      <c r="AQ1442" s="119">
        <v>1</v>
      </c>
      <c r="AR1442" s="119">
        <v>0</v>
      </c>
      <c r="AS1442" s="119">
        <v>0</v>
      </c>
      <c r="AT1442" s="119">
        <v>0</v>
      </c>
      <c r="AU1442" s="119">
        <v>0</v>
      </c>
      <c r="AV1442" s="119">
        <v>0</v>
      </c>
      <c r="AW1442" s="119">
        <v>0</v>
      </c>
      <c r="AX1442" s="119">
        <v>0</v>
      </c>
      <c r="AY1442" s="119">
        <v>0</v>
      </c>
      <c r="AZ1442" s="119">
        <v>0</v>
      </c>
      <c r="BA1442" s="119">
        <v>0</v>
      </c>
      <c r="BB1442" s="119">
        <v>0</v>
      </c>
      <c r="BC1442" s="119">
        <v>0</v>
      </c>
      <c r="BD1442" s="119">
        <v>0</v>
      </c>
      <c r="BE1442" s="119">
        <v>0</v>
      </c>
      <c r="BF1442" s="119">
        <v>0</v>
      </c>
      <c r="BG1442" s="119">
        <v>0</v>
      </c>
      <c r="BH1442" s="119">
        <v>17</v>
      </c>
      <c r="BI1442" s="119" t="s">
        <v>55</v>
      </c>
      <c r="BJ1442" s="119" t="s">
        <v>55</v>
      </c>
      <c r="BK1442" s="119" t="s">
        <v>55</v>
      </c>
      <c r="BL1442" s="119">
        <v>0</v>
      </c>
      <c r="BM1442" s="119" t="s">
        <v>545</v>
      </c>
    </row>
    <row r="1443" spans="1:65" s="119" customFormat="1" ht="11.4" x14ac:dyDescent="0.2">
      <c r="A1443" s="119" t="s">
        <v>99</v>
      </c>
      <c r="B1443" s="119">
        <v>9</v>
      </c>
      <c r="C1443" s="119">
        <v>1</v>
      </c>
      <c r="D1443" s="119">
        <v>6</v>
      </c>
      <c r="E1443" s="119">
        <v>0</v>
      </c>
      <c r="F1443" s="119">
        <v>2</v>
      </c>
      <c r="G1443" s="119">
        <v>0</v>
      </c>
      <c r="H1443" s="119">
        <v>0</v>
      </c>
      <c r="I1443" s="119">
        <v>0</v>
      </c>
      <c r="J1443" s="119">
        <v>0</v>
      </c>
      <c r="K1443" s="119">
        <v>0</v>
      </c>
      <c r="L1443" s="119">
        <v>0</v>
      </c>
      <c r="M1443" s="119">
        <v>0</v>
      </c>
      <c r="N1443" s="119">
        <v>0</v>
      </c>
      <c r="O1443" s="119">
        <v>11.11</v>
      </c>
      <c r="P1443" s="119">
        <v>66.67</v>
      </c>
      <c r="Q1443" s="119">
        <v>0</v>
      </c>
      <c r="R1443" s="119">
        <v>22.22</v>
      </c>
      <c r="S1443" s="119">
        <v>0</v>
      </c>
      <c r="T1443" s="119">
        <v>0</v>
      </c>
      <c r="U1443" s="119">
        <v>0</v>
      </c>
      <c r="V1443" s="119">
        <v>0</v>
      </c>
      <c r="W1443" s="119">
        <v>0</v>
      </c>
      <c r="X1443" s="119">
        <v>0</v>
      </c>
      <c r="Y1443" s="119">
        <v>0</v>
      </c>
      <c r="Z1443" s="119">
        <v>0</v>
      </c>
      <c r="AA1443" s="119" t="s">
        <v>501</v>
      </c>
      <c r="AB1443" s="119" t="s">
        <v>249</v>
      </c>
      <c r="AC1443" s="119" t="s">
        <v>56</v>
      </c>
      <c r="AD1443" s="119" t="s">
        <v>170</v>
      </c>
      <c r="AE1443" s="119" t="s">
        <v>56</v>
      </c>
      <c r="AF1443" s="119" t="s">
        <v>56</v>
      </c>
      <c r="AG1443" s="119" t="s">
        <v>56</v>
      </c>
      <c r="AH1443" s="119" t="s">
        <v>56</v>
      </c>
      <c r="AI1443" s="119" t="s">
        <v>56</v>
      </c>
      <c r="AJ1443" s="119" t="s">
        <v>56</v>
      </c>
      <c r="AK1443" s="119" t="s">
        <v>56</v>
      </c>
      <c r="AL1443" s="119" t="s">
        <v>56</v>
      </c>
      <c r="AM1443" s="119">
        <v>0</v>
      </c>
      <c r="AN1443" s="119">
        <v>2</v>
      </c>
      <c r="AO1443" s="119">
        <v>1</v>
      </c>
      <c r="AP1443" s="119">
        <v>6</v>
      </c>
      <c r="AQ1443" s="119">
        <v>0</v>
      </c>
      <c r="AR1443" s="119">
        <v>0</v>
      </c>
      <c r="AS1443" s="119">
        <v>0</v>
      </c>
      <c r="AT1443" s="119">
        <v>0</v>
      </c>
      <c r="AU1443" s="119">
        <v>0</v>
      </c>
      <c r="AV1443" s="119">
        <v>0</v>
      </c>
      <c r="AW1443" s="119">
        <v>0</v>
      </c>
      <c r="AX1443" s="119">
        <v>0</v>
      </c>
      <c r="AY1443" s="119">
        <v>0</v>
      </c>
      <c r="AZ1443" s="119">
        <v>0</v>
      </c>
      <c r="BA1443" s="119">
        <v>0</v>
      </c>
      <c r="BB1443" s="119">
        <v>0</v>
      </c>
      <c r="BC1443" s="119">
        <v>0</v>
      </c>
      <c r="BD1443" s="119">
        <v>0</v>
      </c>
      <c r="BE1443" s="119">
        <v>0</v>
      </c>
      <c r="BF1443" s="119">
        <v>0</v>
      </c>
      <c r="BG1443" s="119">
        <v>0</v>
      </c>
      <c r="BH1443" s="119">
        <v>14.5</v>
      </c>
      <c r="BI1443" s="119" t="s">
        <v>55</v>
      </c>
      <c r="BJ1443" s="119" t="s">
        <v>55</v>
      </c>
      <c r="BK1443" s="119" t="s">
        <v>55</v>
      </c>
      <c r="BL1443" s="119">
        <v>0</v>
      </c>
      <c r="BM1443" s="119" t="s">
        <v>544</v>
      </c>
    </row>
    <row r="1444" spans="1:65" s="119" customFormat="1" ht="11.4" x14ac:dyDescent="0.2">
      <c r="A1444" s="119" t="s">
        <v>99</v>
      </c>
      <c r="B1444" s="119">
        <v>6</v>
      </c>
      <c r="C1444" s="119">
        <v>0</v>
      </c>
      <c r="D1444" s="119">
        <v>5</v>
      </c>
      <c r="E1444" s="119">
        <v>0</v>
      </c>
      <c r="F1444" s="119">
        <v>1</v>
      </c>
      <c r="G1444" s="119">
        <v>0</v>
      </c>
      <c r="H1444" s="119">
        <v>0</v>
      </c>
      <c r="I1444" s="119">
        <v>0</v>
      </c>
      <c r="J1444" s="119">
        <v>0</v>
      </c>
      <c r="K1444" s="119">
        <v>0</v>
      </c>
      <c r="L1444" s="119">
        <v>0</v>
      </c>
      <c r="M1444" s="119">
        <v>0</v>
      </c>
      <c r="N1444" s="119">
        <v>0</v>
      </c>
      <c r="O1444" s="119">
        <v>0</v>
      </c>
      <c r="P1444" s="119">
        <v>83.33</v>
      </c>
      <c r="Q1444" s="119">
        <v>0</v>
      </c>
      <c r="R1444" s="119">
        <v>16.670000000000002</v>
      </c>
      <c r="S1444" s="119">
        <v>0</v>
      </c>
      <c r="T1444" s="119">
        <v>0</v>
      </c>
      <c r="U1444" s="119">
        <v>0</v>
      </c>
      <c r="V1444" s="119">
        <v>0</v>
      </c>
      <c r="W1444" s="119">
        <v>0</v>
      </c>
      <c r="X1444" s="119">
        <v>0</v>
      </c>
      <c r="Y1444" s="119">
        <v>0</v>
      </c>
      <c r="Z1444" s="119">
        <v>0</v>
      </c>
      <c r="AA1444" s="119" t="s">
        <v>56</v>
      </c>
      <c r="AB1444" s="119" t="s">
        <v>526</v>
      </c>
      <c r="AC1444" s="119" t="s">
        <v>56</v>
      </c>
      <c r="AD1444" s="119" t="s">
        <v>492</v>
      </c>
      <c r="AE1444" s="119" t="s">
        <v>56</v>
      </c>
      <c r="AF1444" s="119" t="s">
        <v>56</v>
      </c>
      <c r="AG1444" s="119" t="s">
        <v>56</v>
      </c>
      <c r="AH1444" s="119" t="s">
        <v>56</v>
      </c>
      <c r="AI1444" s="119" t="s">
        <v>56</v>
      </c>
      <c r="AJ1444" s="119" t="s">
        <v>56</v>
      </c>
      <c r="AK1444" s="119" t="s">
        <v>56</v>
      </c>
      <c r="AL1444" s="119" t="s">
        <v>56</v>
      </c>
      <c r="AM1444" s="119">
        <v>0</v>
      </c>
      <c r="AN1444" s="119">
        <v>3</v>
      </c>
      <c r="AO1444" s="119">
        <v>1</v>
      </c>
      <c r="AP1444" s="119">
        <v>1</v>
      </c>
      <c r="AQ1444" s="119">
        <v>1</v>
      </c>
      <c r="AR1444" s="119">
        <v>0</v>
      </c>
      <c r="AS1444" s="119">
        <v>0</v>
      </c>
      <c r="AT1444" s="119">
        <v>0</v>
      </c>
      <c r="AU1444" s="119">
        <v>0</v>
      </c>
      <c r="AV1444" s="119">
        <v>0</v>
      </c>
      <c r="AW1444" s="119">
        <v>0</v>
      </c>
      <c r="AX1444" s="119">
        <v>0</v>
      </c>
      <c r="AY1444" s="119">
        <v>0</v>
      </c>
      <c r="AZ1444" s="119">
        <v>0</v>
      </c>
      <c r="BA1444" s="119">
        <v>0</v>
      </c>
      <c r="BB1444" s="119">
        <v>0</v>
      </c>
      <c r="BC1444" s="119">
        <v>0</v>
      </c>
      <c r="BD1444" s="119">
        <v>0</v>
      </c>
      <c r="BE1444" s="119">
        <v>0</v>
      </c>
      <c r="BF1444" s="119">
        <v>0</v>
      </c>
      <c r="BG1444" s="119">
        <v>0</v>
      </c>
      <c r="BH1444" s="119">
        <v>13.1</v>
      </c>
      <c r="BI1444" s="119" t="s">
        <v>55</v>
      </c>
      <c r="BJ1444" s="119" t="s">
        <v>55</v>
      </c>
      <c r="BK1444" s="119" t="s">
        <v>55</v>
      </c>
      <c r="BL1444" s="119">
        <v>0</v>
      </c>
      <c r="BM1444" s="119" t="s">
        <v>545</v>
      </c>
    </row>
    <row r="1445" spans="1:65" s="119" customFormat="1" ht="11.4" x14ac:dyDescent="0.2">
      <c r="A1445" s="119" t="s">
        <v>100</v>
      </c>
      <c r="B1445" s="119">
        <v>7</v>
      </c>
      <c r="C1445" s="119">
        <v>3</v>
      </c>
      <c r="D1445" s="119">
        <v>4</v>
      </c>
      <c r="E1445" s="119">
        <v>0</v>
      </c>
      <c r="F1445" s="119">
        <v>0</v>
      </c>
      <c r="G1445" s="119">
        <v>0</v>
      </c>
      <c r="H1445" s="119">
        <v>0</v>
      </c>
      <c r="I1445" s="119">
        <v>0</v>
      </c>
      <c r="J1445" s="119">
        <v>0</v>
      </c>
      <c r="K1445" s="119">
        <v>0</v>
      </c>
      <c r="L1445" s="119">
        <v>0</v>
      </c>
      <c r="M1445" s="119">
        <v>0</v>
      </c>
      <c r="N1445" s="119">
        <v>0</v>
      </c>
      <c r="O1445" s="119">
        <v>42.86</v>
      </c>
      <c r="P1445" s="119">
        <v>57.14</v>
      </c>
      <c r="Q1445" s="119">
        <v>0</v>
      </c>
      <c r="R1445" s="119">
        <v>0</v>
      </c>
      <c r="S1445" s="119">
        <v>0</v>
      </c>
      <c r="T1445" s="119">
        <v>0</v>
      </c>
      <c r="U1445" s="119">
        <v>0</v>
      </c>
      <c r="V1445" s="119">
        <v>0</v>
      </c>
      <c r="W1445" s="119">
        <v>0</v>
      </c>
      <c r="X1445" s="119">
        <v>0</v>
      </c>
      <c r="Y1445" s="119">
        <v>0</v>
      </c>
      <c r="Z1445" s="119">
        <v>0</v>
      </c>
      <c r="AA1445" s="119" t="s">
        <v>606</v>
      </c>
      <c r="AB1445" s="119" t="s">
        <v>508</v>
      </c>
      <c r="AC1445" s="119" t="s">
        <v>56</v>
      </c>
      <c r="AD1445" s="119" t="s">
        <v>56</v>
      </c>
      <c r="AE1445" s="119" t="s">
        <v>56</v>
      </c>
      <c r="AF1445" s="119" t="s">
        <v>56</v>
      </c>
      <c r="AG1445" s="119" t="s">
        <v>56</v>
      </c>
      <c r="AH1445" s="119" t="s">
        <v>56</v>
      </c>
      <c r="AI1445" s="119" t="s">
        <v>56</v>
      </c>
      <c r="AJ1445" s="119" t="s">
        <v>56</v>
      </c>
      <c r="AK1445" s="119" t="s">
        <v>56</v>
      </c>
      <c r="AL1445" s="119" t="s">
        <v>56</v>
      </c>
      <c r="AM1445" s="119">
        <v>0</v>
      </c>
      <c r="AN1445" s="119">
        <v>2</v>
      </c>
      <c r="AO1445" s="119">
        <v>3</v>
      </c>
      <c r="AP1445" s="119">
        <v>2</v>
      </c>
      <c r="AQ1445" s="119">
        <v>0</v>
      </c>
      <c r="AR1445" s="119">
        <v>0</v>
      </c>
      <c r="AS1445" s="119">
        <v>0</v>
      </c>
      <c r="AT1445" s="119">
        <v>0</v>
      </c>
      <c r="AU1445" s="119">
        <v>0</v>
      </c>
      <c r="AV1445" s="119">
        <v>0</v>
      </c>
      <c r="AW1445" s="119">
        <v>0</v>
      </c>
      <c r="AX1445" s="119">
        <v>0</v>
      </c>
      <c r="AY1445" s="119">
        <v>0</v>
      </c>
      <c r="AZ1445" s="119">
        <v>0</v>
      </c>
      <c r="BA1445" s="119">
        <v>0</v>
      </c>
      <c r="BB1445" s="119">
        <v>0</v>
      </c>
      <c r="BC1445" s="119">
        <v>0</v>
      </c>
      <c r="BD1445" s="119">
        <v>0</v>
      </c>
      <c r="BE1445" s="119">
        <v>0</v>
      </c>
      <c r="BF1445" s="119">
        <v>0</v>
      </c>
      <c r="BG1445" s="119">
        <v>0</v>
      </c>
      <c r="BH1445" s="119">
        <v>12</v>
      </c>
      <c r="BI1445" s="119" t="s">
        <v>55</v>
      </c>
      <c r="BJ1445" s="119" t="s">
        <v>55</v>
      </c>
      <c r="BK1445" s="119" t="s">
        <v>55</v>
      </c>
      <c r="BL1445" s="119">
        <v>0</v>
      </c>
      <c r="BM1445" s="119" t="s">
        <v>544</v>
      </c>
    </row>
    <row r="1446" spans="1:65" s="119" customFormat="1" ht="11.4" x14ac:dyDescent="0.2">
      <c r="A1446" s="119" t="s">
        <v>100</v>
      </c>
      <c r="B1446" s="119">
        <v>10</v>
      </c>
      <c r="C1446" s="119">
        <v>1</v>
      </c>
      <c r="D1446" s="119">
        <v>8</v>
      </c>
      <c r="E1446" s="119">
        <v>0</v>
      </c>
      <c r="F1446" s="119">
        <v>1</v>
      </c>
      <c r="G1446" s="119">
        <v>0</v>
      </c>
      <c r="H1446" s="119">
        <v>0</v>
      </c>
      <c r="I1446" s="119">
        <v>0</v>
      </c>
      <c r="J1446" s="119">
        <v>0</v>
      </c>
      <c r="K1446" s="119">
        <v>0</v>
      </c>
      <c r="L1446" s="119">
        <v>0</v>
      </c>
      <c r="M1446" s="119">
        <v>0</v>
      </c>
      <c r="N1446" s="119">
        <v>0</v>
      </c>
      <c r="O1446" s="119">
        <v>10</v>
      </c>
      <c r="P1446" s="119">
        <v>80</v>
      </c>
      <c r="Q1446" s="119">
        <v>0</v>
      </c>
      <c r="R1446" s="119">
        <v>10</v>
      </c>
      <c r="S1446" s="119">
        <v>0</v>
      </c>
      <c r="T1446" s="119">
        <v>0</v>
      </c>
      <c r="U1446" s="119">
        <v>0</v>
      </c>
      <c r="V1446" s="119">
        <v>0</v>
      </c>
      <c r="W1446" s="119">
        <v>0</v>
      </c>
      <c r="X1446" s="119">
        <v>0</v>
      </c>
      <c r="Y1446" s="119">
        <v>0</v>
      </c>
      <c r="Z1446" s="119">
        <v>0</v>
      </c>
      <c r="AA1446" s="119" t="s">
        <v>553</v>
      </c>
      <c r="AB1446" s="119" t="s">
        <v>182</v>
      </c>
      <c r="AC1446" s="119" t="s">
        <v>56</v>
      </c>
      <c r="AD1446" s="119" t="s">
        <v>183</v>
      </c>
      <c r="AE1446" s="119" t="s">
        <v>56</v>
      </c>
      <c r="AF1446" s="119" t="s">
        <v>56</v>
      </c>
      <c r="AG1446" s="119" t="s">
        <v>56</v>
      </c>
      <c r="AH1446" s="119" t="s">
        <v>56</v>
      </c>
      <c r="AI1446" s="119" t="s">
        <v>56</v>
      </c>
      <c r="AJ1446" s="119" t="s">
        <v>56</v>
      </c>
      <c r="AK1446" s="119" t="s">
        <v>56</v>
      </c>
      <c r="AL1446" s="119" t="s">
        <v>56</v>
      </c>
      <c r="AM1446" s="119">
        <v>0</v>
      </c>
      <c r="AN1446" s="119">
        <v>2</v>
      </c>
      <c r="AO1446" s="119">
        <v>1</v>
      </c>
      <c r="AP1446" s="119">
        <v>3</v>
      </c>
      <c r="AQ1446" s="119">
        <v>3</v>
      </c>
      <c r="AR1446" s="119">
        <v>1</v>
      </c>
      <c r="AS1446" s="119">
        <v>0</v>
      </c>
      <c r="AT1446" s="119">
        <v>0</v>
      </c>
      <c r="AU1446" s="119">
        <v>0</v>
      </c>
      <c r="AV1446" s="119">
        <v>0</v>
      </c>
      <c r="AW1446" s="119">
        <v>0</v>
      </c>
      <c r="AX1446" s="119">
        <v>0</v>
      </c>
      <c r="AY1446" s="119">
        <v>0</v>
      </c>
      <c r="AZ1446" s="119">
        <v>0</v>
      </c>
      <c r="BA1446" s="119">
        <v>0</v>
      </c>
      <c r="BB1446" s="119">
        <v>0</v>
      </c>
      <c r="BC1446" s="119">
        <v>0</v>
      </c>
      <c r="BD1446" s="119">
        <v>0</v>
      </c>
      <c r="BE1446" s="119">
        <v>0</v>
      </c>
      <c r="BF1446" s="119">
        <v>0</v>
      </c>
      <c r="BG1446" s="119">
        <v>0</v>
      </c>
      <c r="BH1446" s="119">
        <v>18.3</v>
      </c>
      <c r="BI1446" s="119" t="s">
        <v>55</v>
      </c>
      <c r="BJ1446" s="119" t="s">
        <v>55</v>
      </c>
      <c r="BK1446" s="119" t="s">
        <v>55</v>
      </c>
      <c r="BL1446" s="119">
        <v>0</v>
      </c>
      <c r="BM1446" s="119" t="s">
        <v>545</v>
      </c>
    </row>
    <row r="1447" spans="1:65" s="119" customFormat="1" ht="11.4" x14ac:dyDescent="0.2">
      <c r="A1447" s="119" t="s">
        <v>101</v>
      </c>
      <c r="B1447" s="119">
        <v>7</v>
      </c>
      <c r="C1447" s="119">
        <v>2</v>
      </c>
      <c r="D1447" s="119">
        <v>5</v>
      </c>
      <c r="E1447" s="119">
        <v>0</v>
      </c>
      <c r="F1447" s="119">
        <v>0</v>
      </c>
      <c r="G1447" s="119">
        <v>0</v>
      </c>
      <c r="H1447" s="119">
        <v>0</v>
      </c>
      <c r="I1447" s="119">
        <v>0</v>
      </c>
      <c r="J1447" s="119">
        <v>0</v>
      </c>
      <c r="K1447" s="119">
        <v>0</v>
      </c>
      <c r="L1447" s="119">
        <v>0</v>
      </c>
      <c r="M1447" s="119">
        <v>0</v>
      </c>
      <c r="N1447" s="119">
        <v>0</v>
      </c>
      <c r="O1447" s="119">
        <v>28.57</v>
      </c>
      <c r="P1447" s="119">
        <v>71.430000000000007</v>
      </c>
      <c r="Q1447" s="119">
        <v>0</v>
      </c>
      <c r="R1447" s="119">
        <v>0</v>
      </c>
      <c r="S1447" s="119">
        <v>0</v>
      </c>
      <c r="T1447" s="119">
        <v>0</v>
      </c>
      <c r="U1447" s="119">
        <v>0</v>
      </c>
      <c r="V1447" s="119">
        <v>0</v>
      </c>
      <c r="W1447" s="119">
        <v>0</v>
      </c>
      <c r="X1447" s="119">
        <v>0</v>
      </c>
      <c r="Y1447" s="119">
        <v>0</v>
      </c>
      <c r="Z1447" s="119">
        <v>0</v>
      </c>
      <c r="AA1447" s="119" t="s">
        <v>512</v>
      </c>
      <c r="AB1447" s="119" t="s">
        <v>192</v>
      </c>
      <c r="AC1447" s="119" t="s">
        <v>56</v>
      </c>
      <c r="AD1447" s="119" t="s">
        <v>56</v>
      </c>
      <c r="AE1447" s="119" t="s">
        <v>56</v>
      </c>
      <c r="AF1447" s="119" t="s">
        <v>56</v>
      </c>
      <c r="AG1447" s="119" t="s">
        <v>56</v>
      </c>
      <c r="AH1447" s="119" t="s">
        <v>56</v>
      </c>
      <c r="AI1447" s="119" t="s">
        <v>56</v>
      </c>
      <c r="AJ1447" s="119" t="s">
        <v>56</v>
      </c>
      <c r="AK1447" s="119" t="s">
        <v>56</v>
      </c>
      <c r="AL1447" s="119" t="s">
        <v>56</v>
      </c>
      <c r="AM1447" s="119">
        <v>0</v>
      </c>
      <c r="AN1447" s="119">
        <v>1</v>
      </c>
      <c r="AO1447" s="119">
        <v>1</v>
      </c>
      <c r="AP1447" s="119">
        <v>2</v>
      </c>
      <c r="AQ1447" s="119">
        <v>3</v>
      </c>
      <c r="AR1447" s="119">
        <v>0</v>
      </c>
      <c r="AS1447" s="119">
        <v>0</v>
      </c>
      <c r="AT1447" s="119">
        <v>0</v>
      </c>
      <c r="AU1447" s="119">
        <v>0</v>
      </c>
      <c r="AV1447" s="119">
        <v>0</v>
      </c>
      <c r="AW1447" s="119">
        <v>0</v>
      </c>
      <c r="AX1447" s="119">
        <v>0</v>
      </c>
      <c r="AY1447" s="119">
        <v>0</v>
      </c>
      <c r="AZ1447" s="119">
        <v>0</v>
      </c>
      <c r="BA1447" s="119">
        <v>0</v>
      </c>
      <c r="BB1447" s="119">
        <v>0</v>
      </c>
      <c r="BC1447" s="119">
        <v>0</v>
      </c>
      <c r="BD1447" s="119">
        <v>0</v>
      </c>
      <c r="BE1447" s="119">
        <v>0</v>
      </c>
      <c r="BF1447" s="119">
        <v>0</v>
      </c>
      <c r="BG1447" s="119">
        <v>0</v>
      </c>
      <c r="BH1447" s="119">
        <v>16.3</v>
      </c>
      <c r="BI1447" s="119" t="s">
        <v>55</v>
      </c>
      <c r="BJ1447" s="119" t="s">
        <v>55</v>
      </c>
      <c r="BK1447" s="119" t="s">
        <v>55</v>
      </c>
      <c r="BL1447" s="119">
        <v>0</v>
      </c>
      <c r="BM1447" s="119" t="s">
        <v>544</v>
      </c>
    </row>
    <row r="1448" spans="1:65" s="119" customFormat="1" ht="11.4" x14ac:dyDescent="0.2">
      <c r="A1448" s="119" t="s">
        <v>101</v>
      </c>
      <c r="B1448" s="119">
        <v>6</v>
      </c>
      <c r="C1448" s="119">
        <v>0</v>
      </c>
      <c r="D1448" s="119">
        <v>6</v>
      </c>
      <c r="E1448" s="119">
        <v>0</v>
      </c>
      <c r="F1448" s="119">
        <v>0</v>
      </c>
      <c r="G1448" s="119">
        <v>0</v>
      </c>
      <c r="H1448" s="119">
        <v>0</v>
      </c>
      <c r="I1448" s="119">
        <v>0</v>
      </c>
      <c r="J1448" s="119">
        <v>0</v>
      </c>
      <c r="K1448" s="119">
        <v>0</v>
      </c>
      <c r="L1448" s="119">
        <v>0</v>
      </c>
      <c r="M1448" s="119">
        <v>0</v>
      </c>
      <c r="N1448" s="119">
        <v>0</v>
      </c>
      <c r="O1448" s="119">
        <v>0</v>
      </c>
      <c r="P1448" s="119">
        <v>100</v>
      </c>
      <c r="Q1448" s="119">
        <v>0</v>
      </c>
      <c r="R1448" s="119">
        <v>0</v>
      </c>
      <c r="S1448" s="119">
        <v>0</v>
      </c>
      <c r="T1448" s="119">
        <v>0</v>
      </c>
      <c r="U1448" s="119">
        <v>0</v>
      </c>
      <c r="V1448" s="119">
        <v>0</v>
      </c>
      <c r="W1448" s="119">
        <v>0</v>
      </c>
      <c r="X1448" s="119">
        <v>0</v>
      </c>
      <c r="Y1448" s="119">
        <v>0</v>
      </c>
      <c r="Z1448" s="119">
        <v>0</v>
      </c>
      <c r="AA1448" s="119" t="s">
        <v>56</v>
      </c>
      <c r="AB1448" s="119" t="s">
        <v>185</v>
      </c>
      <c r="AC1448" s="119" t="s">
        <v>56</v>
      </c>
      <c r="AD1448" s="119" t="s">
        <v>56</v>
      </c>
      <c r="AE1448" s="119" t="s">
        <v>56</v>
      </c>
      <c r="AF1448" s="119" t="s">
        <v>56</v>
      </c>
      <c r="AG1448" s="119" t="s">
        <v>56</v>
      </c>
      <c r="AH1448" s="119" t="s">
        <v>56</v>
      </c>
      <c r="AI1448" s="119" t="s">
        <v>56</v>
      </c>
      <c r="AJ1448" s="119" t="s">
        <v>56</v>
      </c>
      <c r="AK1448" s="119" t="s">
        <v>56</v>
      </c>
      <c r="AL1448" s="119" t="s">
        <v>56</v>
      </c>
      <c r="AM1448" s="119">
        <v>0</v>
      </c>
      <c r="AN1448" s="119">
        <v>0</v>
      </c>
      <c r="AO1448" s="119">
        <v>2</v>
      </c>
      <c r="AP1448" s="119">
        <v>1</v>
      </c>
      <c r="AQ1448" s="119">
        <v>2</v>
      </c>
      <c r="AR1448" s="119">
        <v>1</v>
      </c>
      <c r="AS1448" s="119">
        <v>0</v>
      </c>
      <c r="AT1448" s="119">
        <v>0</v>
      </c>
      <c r="AU1448" s="119">
        <v>0</v>
      </c>
      <c r="AV1448" s="119">
        <v>0</v>
      </c>
      <c r="AW1448" s="119">
        <v>0</v>
      </c>
      <c r="AX1448" s="119">
        <v>0</v>
      </c>
      <c r="AY1448" s="119">
        <v>0</v>
      </c>
      <c r="AZ1448" s="119">
        <v>0</v>
      </c>
      <c r="BA1448" s="119">
        <v>0</v>
      </c>
      <c r="BB1448" s="119">
        <v>0</v>
      </c>
      <c r="BC1448" s="119">
        <v>0</v>
      </c>
      <c r="BD1448" s="119">
        <v>0</v>
      </c>
      <c r="BE1448" s="119">
        <v>0</v>
      </c>
      <c r="BF1448" s="119">
        <v>0</v>
      </c>
      <c r="BG1448" s="119">
        <v>0</v>
      </c>
      <c r="BH1448" s="119">
        <v>18</v>
      </c>
      <c r="BI1448" s="119" t="s">
        <v>55</v>
      </c>
      <c r="BJ1448" s="119" t="s">
        <v>55</v>
      </c>
      <c r="BK1448" s="119" t="s">
        <v>55</v>
      </c>
      <c r="BL1448" s="119">
        <v>0</v>
      </c>
      <c r="BM1448" s="119" t="s">
        <v>545</v>
      </c>
    </row>
    <row r="1449" spans="1:65" s="119" customFormat="1" ht="11.4" x14ac:dyDescent="0.2">
      <c r="A1449" s="119" t="s">
        <v>103</v>
      </c>
      <c r="B1449" s="119">
        <v>11</v>
      </c>
      <c r="C1449" s="119">
        <v>1</v>
      </c>
      <c r="D1449" s="119">
        <v>8</v>
      </c>
      <c r="E1449" s="119">
        <v>0</v>
      </c>
      <c r="F1449" s="119">
        <v>2</v>
      </c>
      <c r="G1449" s="119">
        <v>0</v>
      </c>
      <c r="H1449" s="119">
        <v>0</v>
      </c>
      <c r="I1449" s="119">
        <v>0</v>
      </c>
      <c r="J1449" s="119">
        <v>0</v>
      </c>
      <c r="K1449" s="119">
        <v>0</v>
      </c>
      <c r="L1449" s="119">
        <v>0</v>
      </c>
      <c r="M1449" s="119">
        <v>0</v>
      </c>
      <c r="N1449" s="119">
        <v>0</v>
      </c>
      <c r="O1449" s="119">
        <v>9.0909999999999993</v>
      </c>
      <c r="P1449" s="119">
        <v>72.73</v>
      </c>
      <c r="Q1449" s="119">
        <v>0</v>
      </c>
      <c r="R1449" s="119">
        <v>18.18</v>
      </c>
      <c r="S1449" s="119">
        <v>0</v>
      </c>
      <c r="T1449" s="119">
        <v>0</v>
      </c>
      <c r="U1449" s="119">
        <v>0</v>
      </c>
      <c r="V1449" s="119">
        <v>0</v>
      </c>
      <c r="W1449" s="119">
        <v>0</v>
      </c>
      <c r="X1449" s="119">
        <v>0</v>
      </c>
      <c r="Y1449" s="119">
        <v>0</v>
      </c>
      <c r="Z1449" s="119">
        <v>0</v>
      </c>
      <c r="AA1449" s="119" t="s">
        <v>186</v>
      </c>
      <c r="AB1449" s="119" t="s">
        <v>499</v>
      </c>
      <c r="AC1449" s="119" t="s">
        <v>56</v>
      </c>
      <c r="AD1449" s="119" t="s">
        <v>133</v>
      </c>
      <c r="AE1449" s="119" t="s">
        <v>56</v>
      </c>
      <c r="AF1449" s="119" t="s">
        <v>56</v>
      </c>
      <c r="AG1449" s="119" t="s">
        <v>56</v>
      </c>
      <c r="AH1449" s="119" t="s">
        <v>56</v>
      </c>
      <c r="AI1449" s="119" t="s">
        <v>56</v>
      </c>
      <c r="AJ1449" s="119" t="s">
        <v>56</v>
      </c>
      <c r="AK1449" s="119" t="s">
        <v>56</v>
      </c>
      <c r="AL1449" s="119" t="s">
        <v>56</v>
      </c>
      <c r="AM1449" s="119">
        <v>0</v>
      </c>
      <c r="AN1449" s="119">
        <v>0</v>
      </c>
      <c r="AO1449" s="119">
        <v>7</v>
      </c>
      <c r="AP1449" s="119">
        <v>3</v>
      </c>
      <c r="AQ1449" s="119">
        <v>1</v>
      </c>
      <c r="AR1449" s="119">
        <v>0</v>
      </c>
      <c r="AS1449" s="119">
        <v>0</v>
      </c>
      <c r="AT1449" s="119">
        <v>0</v>
      </c>
      <c r="AU1449" s="119">
        <v>0</v>
      </c>
      <c r="AV1449" s="119">
        <v>0</v>
      </c>
      <c r="AW1449" s="119">
        <v>0</v>
      </c>
      <c r="AX1449" s="119">
        <v>0</v>
      </c>
      <c r="AY1449" s="119">
        <v>0</v>
      </c>
      <c r="AZ1449" s="119">
        <v>0</v>
      </c>
      <c r="BA1449" s="119">
        <v>0</v>
      </c>
      <c r="BB1449" s="119">
        <v>0</v>
      </c>
      <c r="BC1449" s="119">
        <v>0</v>
      </c>
      <c r="BD1449" s="119">
        <v>0</v>
      </c>
      <c r="BE1449" s="119">
        <v>0</v>
      </c>
      <c r="BF1449" s="119">
        <v>0</v>
      </c>
      <c r="BG1449" s="119">
        <v>0</v>
      </c>
      <c r="BH1449" s="119">
        <v>14.7</v>
      </c>
      <c r="BI1449" s="119">
        <v>13.3</v>
      </c>
      <c r="BJ1449" s="119">
        <v>19.2</v>
      </c>
      <c r="BK1449" s="119">
        <v>20.3</v>
      </c>
      <c r="BL1449" s="119">
        <v>0</v>
      </c>
      <c r="BM1449" s="119" t="s">
        <v>544</v>
      </c>
    </row>
    <row r="1450" spans="1:65" s="119" customFormat="1" ht="11.4" x14ac:dyDescent="0.2">
      <c r="A1450" s="119" t="s">
        <v>103</v>
      </c>
      <c r="B1450" s="119">
        <v>13</v>
      </c>
      <c r="C1450" s="119">
        <v>2</v>
      </c>
      <c r="D1450" s="119">
        <v>11</v>
      </c>
      <c r="E1450" s="119">
        <v>0</v>
      </c>
      <c r="F1450" s="119">
        <v>0</v>
      </c>
      <c r="G1450" s="119">
        <v>0</v>
      </c>
      <c r="H1450" s="119">
        <v>0</v>
      </c>
      <c r="I1450" s="119">
        <v>0</v>
      </c>
      <c r="J1450" s="119">
        <v>0</v>
      </c>
      <c r="K1450" s="119">
        <v>0</v>
      </c>
      <c r="L1450" s="119">
        <v>0</v>
      </c>
      <c r="M1450" s="119">
        <v>0</v>
      </c>
      <c r="N1450" s="119">
        <v>0</v>
      </c>
      <c r="O1450" s="119">
        <v>15.38</v>
      </c>
      <c r="P1450" s="119">
        <v>84.62</v>
      </c>
      <c r="Q1450" s="119">
        <v>0</v>
      </c>
      <c r="R1450" s="119">
        <v>0</v>
      </c>
      <c r="S1450" s="119">
        <v>0</v>
      </c>
      <c r="T1450" s="119">
        <v>0</v>
      </c>
      <c r="U1450" s="119">
        <v>0</v>
      </c>
      <c r="V1450" s="119">
        <v>0</v>
      </c>
      <c r="W1450" s="119">
        <v>0</v>
      </c>
      <c r="X1450" s="119">
        <v>0</v>
      </c>
      <c r="Y1450" s="119">
        <v>0</v>
      </c>
      <c r="Z1450" s="119">
        <v>0</v>
      </c>
      <c r="AA1450" s="119" t="s">
        <v>578</v>
      </c>
      <c r="AB1450" s="119" t="s">
        <v>518</v>
      </c>
      <c r="AC1450" s="119" t="s">
        <v>56</v>
      </c>
      <c r="AD1450" s="119" t="s">
        <v>56</v>
      </c>
      <c r="AE1450" s="119" t="s">
        <v>56</v>
      </c>
      <c r="AF1450" s="119" t="s">
        <v>56</v>
      </c>
      <c r="AG1450" s="119" t="s">
        <v>56</v>
      </c>
      <c r="AH1450" s="119" t="s">
        <v>56</v>
      </c>
      <c r="AI1450" s="119" t="s">
        <v>56</v>
      </c>
      <c r="AJ1450" s="119" t="s">
        <v>56</v>
      </c>
      <c r="AK1450" s="119" t="s">
        <v>56</v>
      </c>
      <c r="AL1450" s="119" t="s">
        <v>56</v>
      </c>
      <c r="AM1450" s="119">
        <v>2</v>
      </c>
      <c r="AN1450" s="119">
        <v>2</v>
      </c>
      <c r="AO1450" s="119">
        <v>5</v>
      </c>
      <c r="AP1450" s="119">
        <v>3</v>
      </c>
      <c r="AQ1450" s="119">
        <v>1</v>
      </c>
      <c r="AR1450" s="119">
        <v>0</v>
      </c>
      <c r="AS1450" s="119">
        <v>0</v>
      </c>
      <c r="AT1450" s="119">
        <v>0</v>
      </c>
      <c r="AU1450" s="119">
        <v>0</v>
      </c>
      <c r="AV1450" s="119">
        <v>0</v>
      </c>
      <c r="AW1450" s="119">
        <v>0</v>
      </c>
      <c r="AX1450" s="119">
        <v>0</v>
      </c>
      <c r="AY1450" s="119">
        <v>0</v>
      </c>
      <c r="AZ1450" s="119">
        <v>0</v>
      </c>
      <c r="BA1450" s="119">
        <v>0</v>
      </c>
      <c r="BB1450" s="119">
        <v>0</v>
      </c>
      <c r="BC1450" s="119">
        <v>0</v>
      </c>
      <c r="BD1450" s="119">
        <v>0</v>
      </c>
      <c r="BE1450" s="119">
        <v>0</v>
      </c>
      <c r="BF1450" s="119">
        <v>0</v>
      </c>
      <c r="BG1450" s="119">
        <v>0</v>
      </c>
      <c r="BH1450" s="119">
        <v>11.8</v>
      </c>
      <c r="BI1450" s="119">
        <v>10.7</v>
      </c>
      <c r="BJ1450" s="119">
        <v>17.5</v>
      </c>
      <c r="BK1450" s="119">
        <v>23.2</v>
      </c>
      <c r="BL1450" s="119">
        <v>0</v>
      </c>
      <c r="BM1450" s="119" t="s">
        <v>545</v>
      </c>
    </row>
    <row r="1451" spans="1:65" s="119" customFormat="1" ht="11.4" x14ac:dyDescent="0.2">
      <c r="A1451" s="119" t="s">
        <v>104</v>
      </c>
      <c r="B1451" s="119">
        <v>8</v>
      </c>
      <c r="C1451" s="119">
        <v>1</v>
      </c>
      <c r="D1451" s="119">
        <v>6</v>
      </c>
      <c r="E1451" s="119">
        <v>0</v>
      </c>
      <c r="F1451" s="119">
        <v>1</v>
      </c>
      <c r="G1451" s="119">
        <v>0</v>
      </c>
      <c r="H1451" s="119">
        <v>0</v>
      </c>
      <c r="I1451" s="119">
        <v>0</v>
      </c>
      <c r="J1451" s="119">
        <v>0</v>
      </c>
      <c r="K1451" s="119">
        <v>0</v>
      </c>
      <c r="L1451" s="119">
        <v>0</v>
      </c>
      <c r="M1451" s="119">
        <v>0</v>
      </c>
      <c r="N1451" s="119">
        <v>0</v>
      </c>
      <c r="O1451" s="119">
        <v>12.5</v>
      </c>
      <c r="P1451" s="119">
        <v>75</v>
      </c>
      <c r="Q1451" s="119">
        <v>0</v>
      </c>
      <c r="R1451" s="119">
        <v>12.5</v>
      </c>
      <c r="S1451" s="119">
        <v>0</v>
      </c>
      <c r="T1451" s="119">
        <v>0</v>
      </c>
      <c r="U1451" s="119">
        <v>0</v>
      </c>
      <c r="V1451" s="119">
        <v>0</v>
      </c>
      <c r="W1451" s="119">
        <v>0</v>
      </c>
      <c r="X1451" s="119">
        <v>0</v>
      </c>
      <c r="Y1451" s="119">
        <v>0</v>
      </c>
      <c r="Z1451" s="119">
        <v>0</v>
      </c>
      <c r="AA1451" s="119" t="s">
        <v>511</v>
      </c>
      <c r="AB1451" s="119" t="s">
        <v>510</v>
      </c>
      <c r="AC1451" s="119" t="s">
        <v>56</v>
      </c>
      <c r="AD1451" s="119" t="s">
        <v>586</v>
      </c>
      <c r="AE1451" s="119" t="s">
        <v>56</v>
      </c>
      <c r="AF1451" s="119" t="s">
        <v>56</v>
      </c>
      <c r="AG1451" s="119" t="s">
        <v>56</v>
      </c>
      <c r="AH1451" s="119" t="s">
        <v>56</v>
      </c>
      <c r="AI1451" s="119" t="s">
        <v>56</v>
      </c>
      <c r="AJ1451" s="119" t="s">
        <v>56</v>
      </c>
      <c r="AK1451" s="119" t="s">
        <v>56</v>
      </c>
      <c r="AL1451" s="119" t="s">
        <v>56</v>
      </c>
      <c r="AM1451" s="119">
        <v>0</v>
      </c>
      <c r="AN1451" s="119">
        <v>1</v>
      </c>
      <c r="AO1451" s="119">
        <v>3</v>
      </c>
      <c r="AP1451" s="119">
        <v>3</v>
      </c>
      <c r="AQ1451" s="119">
        <v>1</v>
      </c>
      <c r="AR1451" s="119">
        <v>0</v>
      </c>
      <c r="AS1451" s="119">
        <v>0</v>
      </c>
      <c r="AT1451" s="119">
        <v>0</v>
      </c>
      <c r="AU1451" s="119">
        <v>0</v>
      </c>
      <c r="AV1451" s="119">
        <v>0</v>
      </c>
      <c r="AW1451" s="119">
        <v>0</v>
      </c>
      <c r="AX1451" s="119">
        <v>0</v>
      </c>
      <c r="AY1451" s="119">
        <v>0</v>
      </c>
      <c r="AZ1451" s="119">
        <v>0</v>
      </c>
      <c r="BA1451" s="119">
        <v>0</v>
      </c>
      <c r="BB1451" s="119">
        <v>0</v>
      </c>
      <c r="BC1451" s="119">
        <v>0</v>
      </c>
      <c r="BD1451" s="119">
        <v>0</v>
      </c>
      <c r="BE1451" s="119">
        <v>0</v>
      </c>
      <c r="BF1451" s="119">
        <v>0</v>
      </c>
      <c r="BG1451" s="119">
        <v>0</v>
      </c>
      <c r="BH1451" s="119">
        <v>15.1</v>
      </c>
      <c r="BI1451" s="119" t="s">
        <v>55</v>
      </c>
      <c r="BJ1451" s="119" t="s">
        <v>55</v>
      </c>
      <c r="BK1451" s="119" t="s">
        <v>55</v>
      </c>
      <c r="BL1451" s="119">
        <v>0</v>
      </c>
      <c r="BM1451" s="119" t="s">
        <v>544</v>
      </c>
    </row>
    <row r="1452" spans="1:65" s="119" customFormat="1" ht="11.4" x14ac:dyDescent="0.2">
      <c r="A1452" s="119" t="s">
        <v>104</v>
      </c>
      <c r="B1452" s="119">
        <v>7</v>
      </c>
      <c r="C1452" s="119">
        <v>0</v>
      </c>
      <c r="D1452" s="119">
        <v>5</v>
      </c>
      <c r="E1452" s="119">
        <v>0</v>
      </c>
      <c r="F1452" s="119">
        <v>2</v>
      </c>
      <c r="G1452" s="119">
        <v>0</v>
      </c>
      <c r="H1452" s="119">
        <v>0</v>
      </c>
      <c r="I1452" s="119">
        <v>0</v>
      </c>
      <c r="J1452" s="119">
        <v>0</v>
      </c>
      <c r="K1452" s="119">
        <v>0</v>
      </c>
      <c r="L1452" s="119">
        <v>0</v>
      </c>
      <c r="M1452" s="119">
        <v>0</v>
      </c>
      <c r="N1452" s="119">
        <v>0</v>
      </c>
      <c r="O1452" s="119">
        <v>0</v>
      </c>
      <c r="P1452" s="119">
        <v>71.430000000000007</v>
      </c>
      <c r="Q1452" s="119">
        <v>0</v>
      </c>
      <c r="R1452" s="119">
        <v>28.57</v>
      </c>
      <c r="S1452" s="119">
        <v>0</v>
      </c>
      <c r="T1452" s="119">
        <v>0</v>
      </c>
      <c r="U1452" s="119">
        <v>0</v>
      </c>
      <c r="V1452" s="119">
        <v>0</v>
      </c>
      <c r="W1452" s="119">
        <v>0</v>
      </c>
      <c r="X1452" s="119">
        <v>0</v>
      </c>
      <c r="Y1452" s="119">
        <v>0</v>
      </c>
      <c r="Z1452" s="119">
        <v>0</v>
      </c>
      <c r="AA1452" s="119" t="s">
        <v>56</v>
      </c>
      <c r="AB1452" s="119" t="s">
        <v>513</v>
      </c>
      <c r="AC1452" s="119" t="s">
        <v>56</v>
      </c>
      <c r="AD1452" s="119" t="s">
        <v>132</v>
      </c>
      <c r="AE1452" s="119" t="s">
        <v>56</v>
      </c>
      <c r="AF1452" s="119" t="s">
        <v>56</v>
      </c>
      <c r="AG1452" s="119" t="s">
        <v>56</v>
      </c>
      <c r="AH1452" s="119" t="s">
        <v>56</v>
      </c>
      <c r="AI1452" s="119" t="s">
        <v>56</v>
      </c>
      <c r="AJ1452" s="119" t="s">
        <v>56</v>
      </c>
      <c r="AK1452" s="119" t="s">
        <v>56</v>
      </c>
      <c r="AL1452" s="119" t="s">
        <v>56</v>
      </c>
      <c r="AM1452" s="119">
        <v>0</v>
      </c>
      <c r="AN1452" s="119">
        <v>0</v>
      </c>
      <c r="AO1452" s="119">
        <v>3</v>
      </c>
      <c r="AP1452" s="119">
        <v>3</v>
      </c>
      <c r="AQ1452" s="119">
        <v>1</v>
      </c>
      <c r="AR1452" s="119">
        <v>0</v>
      </c>
      <c r="AS1452" s="119">
        <v>0</v>
      </c>
      <c r="AT1452" s="119">
        <v>0</v>
      </c>
      <c r="AU1452" s="119">
        <v>0</v>
      </c>
      <c r="AV1452" s="119">
        <v>0</v>
      </c>
      <c r="AW1452" s="119">
        <v>0</v>
      </c>
      <c r="AX1452" s="119">
        <v>0</v>
      </c>
      <c r="AY1452" s="119">
        <v>0</v>
      </c>
      <c r="AZ1452" s="119">
        <v>0</v>
      </c>
      <c r="BA1452" s="119">
        <v>0</v>
      </c>
      <c r="BB1452" s="119">
        <v>0</v>
      </c>
      <c r="BC1452" s="119">
        <v>0</v>
      </c>
      <c r="BD1452" s="119">
        <v>0</v>
      </c>
      <c r="BE1452" s="119">
        <v>0</v>
      </c>
      <c r="BF1452" s="119">
        <v>0</v>
      </c>
      <c r="BG1452" s="119">
        <v>0</v>
      </c>
      <c r="BH1452" s="119">
        <v>16</v>
      </c>
      <c r="BI1452" s="119" t="s">
        <v>55</v>
      </c>
      <c r="BJ1452" s="119" t="s">
        <v>55</v>
      </c>
      <c r="BK1452" s="119" t="s">
        <v>55</v>
      </c>
      <c r="BL1452" s="119">
        <v>0</v>
      </c>
      <c r="BM1452" s="119" t="s">
        <v>545</v>
      </c>
    </row>
    <row r="1453" spans="1:65" s="119" customFormat="1" ht="11.4" x14ac:dyDescent="0.2">
      <c r="A1453" s="119" t="s">
        <v>105</v>
      </c>
      <c r="B1453" s="119">
        <v>8</v>
      </c>
      <c r="C1453" s="119">
        <v>1</v>
      </c>
      <c r="D1453" s="119">
        <v>6</v>
      </c>
      <c r="E1453" s="119">
        <v>0</v>
      </c>
      <c r="F1453" s="119">
        <v>1</v>
      </c>
      <c r="G1453" s="119">
        <v>0</v>
      </c>
      <c r="H1453" s="119">
        <v>0</v>
      </c>
      <c r="I1453" s="119">
        <v>0</v>
      </c>
      <c r="J1453" s="119">
        <v>0</v>
      </c>
      <c r="K1453" s="119">
        <v>0</v>
      </c>
      <c r="L1453" s="119">
        <v>0</v>
      </c>
      <c r="M1453" s="119">
        <v>0</v>
      </c>
      <c r="N1453" s="119">
        <v>0</v>
      </c>
      <c r="O1453" s="119">
        <v>12.5</v>
      </c>
      <c r="P1453" s="119">
        <v>75</v>
      </c>
      <c r="Q1453" s="119">
        <v>0</v>
      </c>
      <c r="R1453" s="119">
        <v>12.5</v>
      </c>
      <c r="S1453" s="119">
        <v>0</v>
      </c>
      <c r="T1453" s="119">
        <v>0</v>
      </c>
      <c r="U1453" s="119">
        <v>0</v>
      </c>
      <c r="V1453" s="119">
        <v>0</v>
      </c>
      <c r="W1453" s="119">
        <v>0</v>
      </c>
      <c r="X1453" s="119">
        <v>0</v>
      </c>
      <c r="Y1453" s="119">
        <v>0</v>
      </c>
      <c r="Z1453" s="119">
        <v>0</v>
      </c>
      <c r="AA1453" s="119" t="s">
        <v>190</v>
      </c>
      <c r="AB1453" s="119" t="s">
        <v>527</v>
      </c>
      <c r="AC1453" s="119" t="s">
        <v>56</v>
      </c>
      <c r="AD1453" s="119" t="s">
        <v>497</v>
      </c>
      <c r="AE1453" s="119" t="s">
        <v>56</v>
      </c>
      <c r="AF1453" s="119" t="s">
        <v>56</v>
      </c>
      <c r="AG1453" s="119" t="s">
        <v>56</v>
      </c>
      <c r="AH1453" s="119" t="s">
        <v>56</v>
      </c>
      <c r="AI1453" s="119" t="s">
        <v>56</v>
      </c>
      <c r="AJ1453" s="119" t="s">
        <v>56</v>
      </c>
      <c r="AK1453" s="119" t="s">
        <v>56</v>
      </c>
      <c r="AL1453" s="119" t="s">
        <v>56</v>
      </c>
      <c r="AM1453" s="119">
        <v>0</v>
      </c>
      <c r="AN1453" s="119">
        <v>1</v>
      </c>
      <c r="AO1453" s="119">
        <v>4</v>
      </c>
      <c r="AP1453" s="119">
        <v>3</v>
      </c>
      <c r="AQ1453" s="119">
        <v>0</v>
      </c>
      <c r="AR1453" s="119">
        <v>0</v>
      </c>
      <c r="AS1453" s="119">
        <v>0</v>
      </c>
      <c r="AT1453" s="119">
        <v>0</v>
      </c>
      <c r="AU1453" s="119">
        <v>0</v>
      </c>
      <c r="AV1453" s="119">
        <v>0</v>
      </c>
      <c r="AW1453" s="119">
        <v>0</v>
      </c>
      <c r="AX1453" s="119">
        <v>0</v>
      </c>
      <c r="AY1453" s="119">
        <v>0</v>
      </c>
      <c r="AZ1453" s="119">
        <v>0</v>
      </c>
      <c r="BA1453" s="119">
        <v>0</v>
      </c>
      <c r="BB1453" s="119">
        <v>0</v>
      </c>
      <c r="BC1453" s="119">
        <v>0</v>
      </c>
      <c r="BD1453" s="119">
        <v>0</v>
      </c>
      <c r="BE1453" s="119">
        <v>0</v>
      </c>
      <c r="BF1453" s="119">
        <v>0</v>
      </c>
      <c r="BG1453" s="119">
        <v>0</v>
      </c>
      <c r="BH1453" s="119">
        <v>14</v>
      </c>
      <c r="BI1453" s="119" t="s">
        <v>55</v>
      </c>
      <c r="BJ1453" s="119" t="s">
        <v>55</v>
      </c>
      <c r="BK1453" s="119" t="s">
        <v>55</v>
      </c>
      <c r="BL1453" s="119">
        <v>0</v>
      </c>
      <c r="BM1453" s="119" t="s">
        <v>544</v>
      </c>
    </row>
    <row r="1454" spans="1:65" s="119" customFormat="1" ht="11.4" x14ac:dyDescent="0.2">
      <c r="A1454" s="119" t="s">
        <v>105</v>
      </c>
      <c r="B1454" s="119">
        <v>6</v>
      </c>
      <c r="C1454" s="119">
        <v>0</v>
      </c>
      <c r="D1454" s="119">
        <v>5</v>
      </c>
      <c r="E1454" s="119">
        <v>0</v>
      </c>
      <c r="F1454" s="119">
        <v>1</v>
      </c>
      <c r="G1454" s="119">
        <v>0</v>
      </c>
      <c r="H1454" s="119">
        <v>0</v>
      </c>
      <c r="I1454" s="119">
        <v>0</v>
      </c>
      <c r="J1454" s="119">
        <v>0</v>
      </c>
      <c r="K1454" s="119">
        <v>0</v>
      </c>
      <c r="L1454" s="119">
        <v>0</v>
      </c>
      <c r="M1454" s="119">
        <v>0</v>
      </c>
      <c r="N1454" s="119">
        <v>0</v>
      </c>
      <c r="O1454" s="119">
        <v>0</v>
      </c>
      <c r="P1454" s="119">
        <v>83.33</v>
      </c>
      <c r="Q1454" s="119">
        <v>0</v>
      </c>
      <c r="R1454" s="119">
        <v>16.670000000000002</v>
      </c>
      <c r="S1454" s="119">
        <v>0</v>
      </c>
      <c r="T1454" s="119">
        <v>0</v>
      </c>
      <c r="U1454" s="119">
        <v>0</v>
      </c>
      <c r="V1454" s="119">
        <v>0</v>
      </c>
      <c r="W1454" s="119">
        <v>0</v>
      </c>
      <c r="X1454" s="119">
        <v>0</v>
      </c>
      <c r="Y1454" s="119">
        <v>0</v>
      </c>
      <c r="Z1454" s="119">
        <v>0</v>
      </c>
      <c r="AA1454" s="119" t="s">
        <v>56</v>
      </c>
      <c r="AB1454" s="119" t="s">
        <v>498</v>
      </c>
      <c r="AC1454" s="119" t="s">
        <v>56</v>
      </c>
      <c r="AD1454" s="119" t="s">
        <v>167</v>
      </c>
      <c r="AE1454" s="119" t="s">
        <v>56</v>
      </c>
      <c r="AF1454" s="119" t="s">
        <v>56</v>
      </c>
      <c r="AG1454" s="119" t="s">
        <v>56</v>
      </c>
      <c r="AH1454" s="119" t="s">
        <v>56</v>
      </c>
      <c r="AI1454" s="119" t="s">
        <v>56</v>
      </c>
      <c r="AJ1454" s="119" t="s">
        <v>56</v>
      </c>
      <c r="AK1454" s="119" t="s">
        <v>56</v>
      </c>
      <c r="AL1454" s="119" t="s">
        <v>56</v>
      </c>
      <c r="AM1454" s="119">
        <v>0</v>
      </c>
      <c r="AN1454" s="119">
        <v>0</v>
      </c>
      <c r="AO1454" s="119">
        <v>3</v>
      </c>
      <c r="AP1454" s="119">
        <v>2</v>
      </c>
      <c r="AQ1454" s="119">
        <v>1</v>
      </c>
      <c r="AR1454" s="119">
        <v>0</v>
      </c>
      <c r="AS1454" s="119">
        <v>0</v>
      </c>
      <c r="AT1454" s="119">
        <v>0</v>
      </c>
      <c r="AU1454" s="119">
        <v>0</v>
      </c>
      <c r="AV1454" s="119">
        <v>0</v>
      </c>
      <c r="AW1454" s="119">
        <v>0</v>
      </c>
      <c r="AX1454" s="119">
        <v>0</v>
      </c>
      <c r="AY1454" s="119">
        <v>0</v>
      </c>
      <c r="AZ1454" s="119">
        <v>0</v>
      </c>
      <c r="BA1454" s="119">
        <v>0</v>
      </c>
      <c r="BB1454" s="119">
        <v>0</v>
      </c>
      <c r="BC1454" s="119">
        <v>0</v>
      </c>
      <c r="BD1454" s="119">
        <v>0</v>
      </c>
      <c r="BE1454" s="119">
        <v>0</v>
      </c>
      <c r="BF1454" s="119">
        <v>0</v>
      </c>
      <c r="BG1454" s="119">
        <v>0</v>
      </c>
      <c r="BH1454" s="119">
        <v>16</v>
      </c>
      <c r="BI1454" s="119" t="s">
        <v>55</v>
      </c>
      <c r="BJ1454" s="119" t="s">
        <v>55</v>
      </c>
      <c r="BK1454" s="119" t="s">
        <v>55</v>
      </c>
      <c r="BL1454" s="119">
        <v>0</v>
      </c>
      <c r="BM1454" s="119" t="s">
        <v>545</v>
      </c>
    </row>
    <row r="1455" spans="1:65" s="119" customFormat="1" ht="11.4" x14ac:dyDescent="0.2">
      <c r="A1455" s="119" t="s">
        <v>106</v>
      </c>
      <c r="B1455" s="119">
        <v>7</v>
      </c>
      <c r="C1455" s="119">
        <v>1</v>
      </c>
      <c r="D1455" s="119">
        <v>6</v>
      </c>
      <c r="E1455" s="119">
        <v>0</v>
      </c>
      <c r="F1455" s="119">
        <v>0</v>
      </c>
      <c r="G1455" s="119">
        <v>0</v>
      </c>
      <c r="H1455" s="119">
        <v>0</v>
      </c>
      <c r="I1455" s="119">
        <v>0</v>
      </c>
      <c r="J1455" s="119">
        <v>0</v>
      </c>
      <c r="K1455" s="119">
        <v>0</v>
      </c>
      <c r="L1455" s="119">
        <v>0</v>
      </c>
      <c r="M1455" s="119">
        <v>0</v>
      </c>
      <c r="N1455" s="119">
        <v>0</v>
      </c>
      <c r="O1455" s="119">
        <v>14.29</v>
      </c>
      <c r="P1455" s="119">
        <v>85.71</v>
      </c>
      <c r="Q1455" s="119">
        <v>0</v>
      </c>
      <c r="R1455" s="119">
        <v>0</v>
      </c>
      <c r="S1455" s="119">
        <v>0</v>
      </c>
      <c r="T1455" s="119">
        <v>0</v>
      </c>
      <c r="U1455" s="119">
        <v>0</v>
      </c>
      <c r="V1455" s="119">
        <v>0</v>
      </c>
      <c r="W1455" s="119">
        <v>0</v>
      </c>
      <c r="X1455" s="119">
        <v>0</v>
      </c>
      <c r="Y1455" s="119">
        <v>0</v>
      </c>
      <c r="Z1455" s="119">
        <v>0</v>
      </c>
      <c r="AA1455" s="119" t="s">
        <v>455</v>
      </c>
      <c r="AB1455" s="119" t="s">
        <v>173</v>
      </c>
      <c r="AC1455" s="119" t="s">
        <v>56</v>
      </c>
      <c r="AD1455" s="119" t="s">
        <v>56</v>
      </c>
      <c r="AE1455" s="119" t="s">
        <v>56</v>
      </c>
      <c r="AF1455" s="119" t="s">
        <v>56</v>
      </c>
      <c r="AG1455" s="119" t="s">
        <v>56</v>
      </c>
      <c r="AH1455" s="119" t="s">
        <v>56</v>
      </c>
      <c r="AI1455" s="119" t="s">
        <v>56</v>
      </c>
      <c r="AJ1455" s="119" t="s">
        <v>56</v>
      </c>
      <c r="AK1455" s="119" t="s">
        <v>56</v>
      </c>
      <c r="AL1455" s="119" t="s">
        <v>56</v>
      </c>
      <c r="AM1455" s="119">
        <v>0</v>
      </c>
      <c r="AN1455" s="119">
        <v>0</v>
      </c>
      <c r="AO1455" s="119">
        <v>0</v>
      </c>
      <c r="AP1455" s="119">
        <v>5</v>
      </c>
      <c r="AQ1455" s="119">
        <v>2</v>
      </c>
      <c r="AR1455" s="119">
        <v>0</v>
      </c>
      <c r="AS1455" s="119">
        <v>0</v>
      </c>
      <c r="AT1455" s="119">
        <v>0</v>
      </c>
      <c r="AU1455" s="119">
        <v>0</v>
      </c>
      <c r="AV1455" s="119">
        <v>0</v>
      </c>
      <c r="AW1455" s="119">
        <v>0</v>
      </c>
      <c r="AX1455" s="119">
        <v>0</v>
      </c>
      <c r="AY1455" s="119">
        <v>0</v>
      </c>
      <c r="AZ1455" s="119">
        <v>0</v>
      </c>
      <c r="BA1455" s="119">
        <v>0</v>
      </c>
      <c r="BB1455" s="119">
        <v>0</v>
      </c>
      <c r="BC1455" s="119">
        <v>0</v>
      </c>
      <c r="BD1455" s="119">
        <v>0</v>
      </c>
      <c r="BE1455" s="119">
        <v>0</v>
      </c>
      <c r="BF1455" s="119">
        <v>0</v>
      </c>
      <c r="BG1455" s="119">
        <v>0</v>
      </c>
      <c r="BH1455" s="119">
        <v>18.100000000000001</v>
      </c>
      <c r="BI1455" s="119" t="s">
        <v>55</v>
      </c>
      <c r="BJ1455" s="119" t="s">
        <v>55</v>
      </c>
      <c r="BK1455" s="119" t="s">
        <v>55</v>
      </c>
      <c r="BL1455" s="119">
        <v>0</v>
      </c>
      <c r="BM1455" s="119" t="s">
        <v>544</v>
      </c>
    </row>
    <row r="1456" spans="1:65" s="119" customFormat="1" ht="11.4" x14ac:dyDescent="0.2">
      <c r="A1456" s="119" t="s">
        <v>106</v>
      </c>
      <c r="B1456" s="119">
        <v>8</v>
      </c>
      <c r="C1456" s="119">
        <v>0</v>
      </c>
      <c r="D1456" s="119">
        <v>7</v>
      </c>
      <c r="E1456" s="119">
        <v>0</v>
      </c>
      <c r="F1456" s="119">
        <v>1</v>
      </c>
      <c r="G1456" s="119">
        <v>0</v>
      </c>
      <c r="H1456" s="119">
        <v>0</v>
      </c>
      <c r="I1456" s="119">
        <v>0</v>
      </c>
      <c r="J1456" s="119">
        <v>0</v>
      </c>
      <c r="K1456" s="119">
        <v>0</v>
      </c>
      <c r="L1456" s="119">
        <v>0</v>
      </c>
      <c r="M1456" s="119">
        <v>0</v>
      </c>
      <c r="N1456" s="119">
        <v>0</v>
      </c>
      <c r="O1456" s="119">
        <v>0</v>
      </c>
      <c r="P1456" s="119">
        <v>87.5</v>
      </c>
      <c r="Q1456" s="119">
        <v>0</v>
      </c>
      <c r="R1456" s="119">
        <v>12.5</v>
      </c>
      <c r="S1456" s="119">
        <v>0</v>
      </c>
      <c r="T1456" s="119">
        <v>0</v>
      </c>
      <c r="U1456" s="119">
        <v>0</v>
      </c>
      <c r="V1456" s="119">
        <v>0</v>
      </c>
      <c r="W1456" s="119">
        <v>0</v>
      </c>
      <c r="X1456" s="119">
        <v>0</v>
      </c>
      <c r="Y1456" s="119">
        <v>0</v>
      </c>
      <c r="Z1456" s="119">
        <v>0</v>
      </c>
      <c r="AA1456" s="119" t="s">
        <v>56</v>
      </c>
      <c r="AB1456" s="119" t="s">
        <v>79</v>
      </c>
      <c r="AC1456" s="119" t="s">
        <v>56</v>
      </c>
      <c r="AD1456" s="119" t="s">
        <v>444</v>
      </c>
      <c r="AE1456" s="119" t="s">
        <v>56</v>
      </c>
      <c r="AF1456" s="119" t="s">
        <v>56</v>
      </c>
      <c r="AG1456" s="119" t="s">
        <v>56</v>
      </c>
      <c r="AH1456" s="119" t="s">
        <v>56</v>
      </c>
      <c r="AI1456" s="119" t="s">
        <v>56</v>
      </c>
      <c r="AJ1456" s="119" t="s">
        <v>56</v>
      </c>
      <c r="AK1456" s="119" t="s">
        <v>56</v>
      </c>
      <c r="AL1456" s="119" t="s">
        <v>56</v>
      </c>
      <c r="AM1456" s="119">
        <v>0</v>
      </c>
      <c r="AN1456" s="119">
        <v>1</v>
      </c>
      <c r="AO1456" s="119">
        <v>1</v>
      </c>
      <c r="AP1456" s="119">
        <v>1</v>
      </c>
      <c r="AQ1456" s="119">
        <v>4</v>
      </c>
      <c r="AR1456" s="119">
        <v>1</v>
      </c>
      <c r="AS1456" s="119">
        <v>0</v>
      </c>
      <c r="AT1456" s="119">
        <v>0</v>
      </c>
      <c r="AU1456" s="119">
        <v>0</v>
      </c>
      <c r="AV1456" s="119">
        <v>0</v>
      </c>
      <c r="AW1456" s="119">
        <v>0</v>
      </c>
      <c r="AX1456" s="119">
        <v>0</v>
      </c>
      <c r="AY1456" s="119">
        <v>0</v>
      </c>
      <c r="AZ1456" s="119">
        <v>0</v>
      </c>
      <c r="BA1456" s="119">
        <v>0</v>
      </c>
      <c r="BB1456" s="119">
        <v>0</v>
      </c>
      <c r="BC1456" s="119">
        <v>0</v>
      </c>
      <c r="BD1456" s="119">
        <v>0</v>
      </c>
      <c r="BE1456" s="119">
        <v>0</v>
      </c>
      <c r="BF1456" s="119">
        <v>0</v>
      </c>
      <c r="BG1456" s="119">
        <v>0</v>
      </c>
      <c r="BH1456" s="119">
        <v>18.600000000000001</v>
      </c>
      <c r="BI1456" s="119" t="s">
        <v>55</v>
      </c>
      <c r="BJ1456" s="119" t="s">
        <v>55</v>
      </c>
      <c r="BK1456" s="119" t="s">
        <v>55</v>
      </c>
      <c r="BL1456" s="119">
        <v>0</v>
      </c>
      <c r="BM1456" s="119" t="s">
        <v>545</v>
      </c>
    </row>
    <row r="1457" spans="1:65" s="119" customFormat="1" ht="11.4" x14ac:dyDescent="0.2">
      <c r="A1457" s="119" t="s">
        <v>107</v>
      </c>
      <c r="B1457" s="119">
        <v>11</v>
      </c>
      <c r="C1457" s="119">
        <v>2</v>
      </c>
      <c r="D1457" s="119">
        <v>8</v>
      </c>
      <c r="E1457" s="119">
        <v>0</v>
      </c>
      <c r="F1457" s="119">
        <v>1</v>
      </c>
      <c r="G1457" s="119">
        <v>0</v>
      </c>
      <c r="H1457" s="119">
        <v>0</v>
      </c>
      <c r="I1457" s="119">
        <v>0</v>
      </c>
      <c r="J1457" s="119">
        <v>0</v>
      </c>
      <c r="K1457" s="119">
        <v>0</v>
      </c>
      <c r="L1457" s="119">
        <v>0</v>
      </c>
      <c r="M1457" s="119">
        <v>0</v>
      </c>
      <c r="N1457" s="119">
        <v>0</v>
      </c>
      <c r="O1457" s="119">
        <v>18.18</v>
      </c>
      <c r="P1457" s="119">
        <v>72.73</v>
      </c>
      <c r="Q1457" s="119">
        <v>0</v>
      </c>
      <c r="R1457" s="119">
        <v>9.0909999999999993</v>
      </c>
      <c r="S1457" s="119">
        <v>0</v>
      </c>
      <c r="T1457" s="119">
        <v>0</v>
      </c>
      <c r="U1457" s="119">
        <v>0</v>
      </c>
      <c r="V1457" s="119">
        <v>0</v>
      </c>
      <c r="W1457" s="119">
        <v>0</v>
      </c>
      <c r="X1457" s="119">
        <v>0</v>
      </c>
      <c r="Y1457" s="119">
        <v>0</v>
      </c>
      <c r="Z1457" s="119">
        <v>0</v>
      </c>
      <c r="AA1457" s="119" t="s">
        <v>519</v>
      </c>
      <c r="AB1457" s="119" t="s">
        <v>170</v>
      </c>
      <c r="AC1457" s="119" t="s">
        <v>56</v>
      </c>
      <c r="AD1457" s="119" t="s">
        <v>434</v>
      </c>
      <c r="AE1457" s="119" t="s">
        <v>56</v>
      </c>
      <c r="AF1457" s="119" t="s">
        <v>56</v>
      </c>
      <c r="AG1457" s="119" t="s">
        <v>56</v>
      </c>
      <c r="AH1457" s="119" t="s">
        <v>56</v>
      </c>
      <c r="AI1457" s="119" t="s">
        <v>56</v>
      </c>
      <c r="AJ1457" s="119" t="s">
        <v>56</v>
      </c>
      <c r="AK1457" s="119" t="s">
        <v>56</v>
      </c>
      <c r="AL1457" s="119" t="s">
        <v>56</v>
      </c>
      <c r="AM1457" s="119">
        <v>0</v>
      </c>
      <c r="AN1457" s="119">
        <v>0</v>
      </c>
      <c r="AO1457" s="119">
        <v>4</v>
      </c>
      <c r="AP1457" s="119">
        <v>3</v>
      </c>
      <c r="AQ1457" s="119">
        <v>4</v>
      </c>
      <c r="AR1457" s="119">
        <v>0</v>
      </c>
      <c r="AS1457" s="119">
        <v>0</v>
      </c>
      <c r="AT1457" s="119">
        <v>0</v>
      </c>
      <c r="AU1457" s="119">
        <v>0</v>
      </c>
      <c r="AV1457" s="119">
        <v>0</v>
      </c>
      <c r="AW1457" s="119">
        <v>0</v>
      </c>
      <c r="AX1457" s="119">
        <v>0</v>
      </c>
      <c r="AY1457" s="119">
        <v>0</v>
      </c>
      <c r="AZ1457" s="119">
        <v>0</v>
      </c>
      <c r="BA1457" s="119">
        <v>0</v>
      </c>
      <c r="BB1457" s="119">
        <v>0</v>
      </c>
      <c r="BC1457" s="119">
        <v>0</v>
      </c>
      <c r="BD1457" s="119">
        <v>0</v>
      </c>
      <c r="BE1457" s="119">
        <v>0</v>
      </c>
      <c r="BF1457" s="119">
        <v>0</v>
      </c>
      <c r="BG1457" s="119">
        <v>0</v>
      </c>
      <c r="BH1457" s="119">
        <v>16.8</v>
      </c>
      <c r="BI1457" s="119">
        <v>18.8</v>
      </c>
      <c r="BJ1457" s="119">
        <v>21.5</v>
      </c>
      <c r="BK1457" s="119">
        <v>21.6</v>
      </c>
      <c r="BL1457" s="119">
        <v>0</v>
      </c>
      <c r="BM1457" s="119" t="s">
        <v>544</v>
      </c>
    </row>
    <row r="1458" spans="1:65" s="119" customFormat="1" ht="11.4" x14ac:dyDescent="0.2">
      <c r="A1458" s="119" t="s">
        <v>107</v>
      </c>
      <c r="B1458" s="119">
        <v>9</v>
      </c>
      <c r="C1458" s="119">
        <v>0</v>
      </c>
      <c r="D1458" s="119">
        <v>8</v>
      </c>
      <c r="E1458" s="119">
        <v>0</v>
      </c>
      <c r="F1458" s="119">
        <v>1</v>
      </c>
      <c r="G1458" s="119">
        <v>0</v>
      </c>
      <c r="H1458" s="119">
        <v>0</v>
      </c>
      <c r="I1458" s="119">
        <v>0</v>
      </c>
      <c r="J1458" s="119">
        <v>0</v>
      </c>
      <c r="K1458" s="119">
        <v>0</v>
      </c>
      <c r="L1458" s="119">
        <v>0</v>
      </c>
      <c r="M1458" s="119">
        <v>0</v>
      </c>
      <c r="N1458" s="119">
        <v>0</v>
      </c>
      <c r="O1458" s="119">
        <v>0</v>
      </c>
      <c r="P1458" s="119">
        <v>88.89</v>
      </c>
      <c r="Q1458" s="119">
        <v>0</v>
      </c>
      <c r="R1458" s="119">
        <v>11.11</v>
      </c>
      <c r="S1458" s="119">
        <v>0</v>
      </c>
      <c r="T1458" s="119">
        <v>0</v>
      </c>
      <c r="U1458" s="119">
        <v>0</v>
      </c>
      <c r="V1458" s="119">
        <v>0</v>
      </c>
      <c r="W1458" s="119">
        <v>0</v>
      </c>
      <c r="X1458" s="119">
        <v>0</v>
      </c>
      <c r="Y1458" s="119">
        <v>0</v>
      </c>
      <c r="Z1458" s="119">
        <v>0</v>
      </c>
      <c r="AA1458" s="119" t="s">
        <v>56</v>
      </c>
      <c r="AB1458" s="119" t="s">
        <v>502</v>
      </c>
      <c r="AC1458" s="119" t="s">
        <v>56</v>
      </c>
      <c r="AD1458" s="119" t="s">
        <v>180</v>
      </c>
      <c r="AE1458" s="119" t="s">
        <v>56</v>
      </c>
      <c r="AF1458" s="119" t="s">
        <v>56</v>
      </c>
      <c r="AG1458" s="119" t="s">
        <v>56</v>
      </c>
      <c r="AH1458" s="119" t="s">
        <v>56</v>
      </c>
      <c r="AI1458" s="119" t="s">
        <v>56</v>
      </c>
      <c r="AJ1458" s="119" t="s">
        <v>56</v>
      </c>
      <c r="AK1458" s="119" t="s">
        <v>56</v>
      </c>
      <c r="AL1458" s="119" t="s">
        <v>56</v>
      </c>
      <c r="AM1458" s="119">
        <v>0</v>
      </c>
      <c r="AN1458" s="119">
        <v>0</v>
      </c>
      <c r="AO1458" s="119">
        <v>4</v>
      </c>
      <c r="AP1458" s="119">
        <v>3</v>
      </c>
      <c r="AQ1458" s="119">
        <v>2</v>
      </c>
      <c r="AR1458" s="119">
        <v>0</v>
      </c>
      <c r="AS1458" s="119">
        <v>0</v>
      </c>
      <c r="AT1458" s="119">
        <v>0</v>
      </c>
      <c r="AU1458" s="119">
        <v>0</v>
      </c>
      <c r="AV1458" s="119">
        <v>0</v>
      </c>
      <c r="AW1458" s="119">
        <v>0</v>
      </c>
      <c r="AX1458" s="119">
        <v>0</v>
      </c>
      <c r="AY1458" s="119">
        <v>0</v>
      </c>
      <c r="AZ1458" s="119">
        <v>0</v>
      </c>
      <c r="BA1458" s="119">
        <v>0</v>
      </c>
      <c r="BB1458" s="119">
        <v>0</v>
      </c>
      <c r="BC1458" s="119">
        <v>0</v>
      </c>
      <c r="BD1458" s="119">
        <v>0</v>
      </c>
      <c r="BE1458" s="119">
        <v>0</v>
      </c>
      <c r="BF1458" s="119">
        <v>0</v>
      </c>
      <c r="BG1458" s="119">
        <v>0</v>
      </c>
      <c r="BH1458" s="119">
        <v>15.5</v>
      </c>
      <c r="BI1458" s="119" t="s">
        <v>55</v>
      </c>
      <c r="BJ1458" s="119" t="s">
        <v>55</v>
      </c>
      <c r="BK1458" s="119" t="s">
        <v>55</v>
      </c>
      <c r="BL1458" s="119">
        <v>0</v>
      </c>
      <c r="BM1458" s="119" t="s">
        <v>545</v>
      </c>
    </row>
    <row r="1459" spans="1:65" s="119" customFormat="1" ht="11.4" x14ac:dyDescent="0.2">
      <c r="A1459" s="119" t="s">
        <v>108</v>
      </c>
      <c r="B1459" s="119">
        <v>7</v>
      </c>
      <c r="C1459" s="119">
        <v>1</v>
      </c>
      <c r="D1459" s="119">
        <v>6</v>
      </c>
      <c r="E1459" s="119">
        <v>0</v>
      </c>
      <c r="F1459" s="119">
        <v>0</v>
      </c>
      <c r="G1459" s="119">
        <v>0</v>
      </c>
      <c r="H1459" s="119">
        <v>0</v>
      </c>
      <c r="I1459" s="119">
        <v>0</v>
      </c>
      <c r="J1459" s="119">
        <v>0</v>
      </c>
      <c r="K1459" s="119">
        <v>0</v>
      </c>
      <c r="L1459" s="119">
        <v>0</v>
      </c>
      <c r="M1459" s="119">
        <v>0</v>
      </c>
      <c r="N1459" s="119">
        <v>0</v>
      </c>
      <c r="O1459" s="119">
        <v>14.29</v>
      </c>
      <c r="P1459" s="119">
        <v>85.71</v>
      </c>
      <c r="Q1459" s="119">
        <v>0</v>
      </c>
      <c r="R1459" s="119">
        <v>0</v>
      </c>
      <c r="S1459" s="119">
        <v>0</v>
      </c>
      <c r="T1459" s="119">
        <v>0</v>
      </c>
      <c r="U1459" s="119">
        <v>0</v>
      </c>
      <c r="V1459" s="119">
        <v>0</v>
      </c>
      <c r="W1459" s="119">
        <v>0</v>
      </c>
      <c r="X1459" s="119">
        <v>0</v>
      </c>
      <c r="Y1459" s="119">
        <v>0</v>
      </c>
      <c r="Z1459" s="119">
        <v>0</v>
      </c>
      <c r="AA1459" s="119" t="s">
        <v>592</v>
      </c>
      <c r="AB1459" s="119" t="s">
        <v>171</v>
      </c>
      <c r="AC1459" s="119" t="s">
        <v>56</v>
      </c>
      <c r="AD1459" s="119" t="s">
        <v>56</v>
      </c>
      <c r="AE1459" s="119" t="s">
        <v>56</v>
      </c>
      <c r="AF1459" s="119" t="s">
        <v>56</v>
      </c>
      <c r="AG1459" s="119" t="s">
        <v>56</v>
      </c>
      <c r="AH1459" s="119" t="s">
        <v>56</v>
      </c>
      <c r="AI1459" s="119" t="s">
        <v>56</v>
      </c>
      <c r="AJ1459" s="119" t="s">
        <v>56</v>
      </c>
      <c r="AK1459" s="119" t="s">
        <v>56</v>
      </c>
      <c r="AL1459" s="119" t="s">
        <v>56</v>
      </c>
      <c r="AM1459" s="119">
        <v>0</v>
      </c>
      <c r="AN1459" s="119">
        <v>0</v>
      </c>
      <c r="AO1459" s="119">
        <v>4</v>
      </c>
      <c r="AP1459" s="119">
        <v>1</v>
      </c>
      <c r="AQ1459" s="119">
        <v>2</v>
      </c>
      <c r="AR1459" s="119">
        <v>0</v>
      </c>
      <c r="AS1459" s="119">
        <v>0</v>
      </c>
      <c r="AT1459" s="119">
        <v>0</v>
      </c>
      <c r="AU1459" s="119">
        <v>0</v>
      </c>
      <c r="AV1459" s="119">
        <v>0</v>
      </c>
      <c r="AW1459" s="119">
        <v>0</v>
      </c>
      <c r="AX1459" s="119">
        <v>0</v>
      </c>
      <c r="AY1459" s="119">
        <v>0</v>
      </c>
      <c r="AZ1459" s="119">
        <v>0</v>
      </c>
      <c r="BA1459" s="119">
        <v>0</v>
      </c>
      <c r="BB1459" s="119">
        <v>0</v>
      </c>
      <c r="BC1459" s="119">
        <v>0</v>
      </c>
      <c r="BD1459" s="119">
        <v>0</v>
      </c>
      <c r="BE1459" s="119">
        <v>0</v>
      </c>
      <c r="BF1459" s="119">
        <v>0</v>
      </c>
      <c r="BG1459" s="119">
        <v>0</v>
      </c>
      <c r="BH1459" s="119">
        <v>16.399999999999999</v>
      </c>
      <c r="BI1459" s="119" t="s">
        <v>55</v>
      </c>
      <c r="BJ1459" s="119" t="s">
        <v>55</v>
      </c>
      <c r="BK1459" s="119" t="s">
        <v>55</v>
      </c>
      <c r="BL1459" s="119">
        <v>0</v>
      </c>
      <c r="BM1459" s="119" t="s">
        <v>544</v>
      </c>
    </row>
    <row r="1460" spans="1:65" s="119" customFormat="1" ht="11.4" x14ac:dyDescent="0.2">
      <c r="A1460" s="119" t="s">
        <v>108</v>
      </c>
      <c r="B1460" s="119">
        <v>7</v>
      </c>
      <c r="C1460" s="119">
        <v>0</v>
      </c>
      <c r="D1460" s="119">
        <v>5</v>
      </c>
      <c r="E1460" s="119">
        <v>0</v>
      </c>
      <c r="F1460" s="119">
        <v>2</v>
      </c>
      <c r="G1460" s="119">
        <v>0</v>
      </c>
      <c r="H1460" s="119">
        <v>0</v>
      </c>
      <c r="I1460" s="119">
        <v>0</v>
      </c>
      <c r="J1460" s="119">
        <v>0</v>
      </c>
      <c r="K1460" s="119">
        <v>0</v>
      </c>
      <c r="L1460" s="119">
        <v>0</v>
      </c>
      <c r="M1460" s="119">
        <v>0</v>
      </c>
      <c r="N1460" s="119">
        <v>0</v>
      </c>
      <c r="O1460" s="119">
        <v>0</v>
      </c>
      <c r="P1460" s="119">
        <v>71.430000000000007</v>
      </c>
      <c r="Q1460" s="119">
        <v>0</v>
      </c>
      <c r="R1460" s="119">
        <v>28.57</v>
      </c>
      <c r="S1460" s="119">
        <v>0</v>
      </c>
      <c r="T1460" s="119">
        <v>0</v>
      </c>
      <c r="U1460" s="119">
        <v>0</v>
      </c>
      <c r="V1460" s="119">
        <v>0</v>
      </c>
      <c r="W1460" s="119">
        <v>0</v>
      </c>
      <c r="X1460" s="119">
        <v>0</v>
      </c>
      <c r="Y1460" s="119">
        <v>0</v>
      </c>
      <c r="Z1460" s="119">
        <v>0</v>
      </c>
      <c r="AA1460" s="119" t="s">
        <v>56</v>
      </c>
      <c r="AB1460" s="119" t="s">
        <v>424</v>
      </c>
      <c r="AC1460" s="119" t="s">
        <v>56</v>
      </c>
      <c r="AD1460" s="119" t="s">
        <v>530</v>
      </c>
      <c r="AE1460" s="119" t="s">
        <v>56</v>
      </c>
      <c r="AF1460" s="119" t="s">
        <v>56</v>
      </c>
      <c r="AG1460" s="119" t="s">
        <v>56</v>
      </c>
      <c r="AH1460" s="119" t="s">
        <v>56</v>
      </c>
      <c r="AI1460" s="119" t="s">
        <v>56</v>
      </c>
      <c r="AJ1460" s="119" t="s">
        <v>56</v>
      </c>
      <c r="AK1460" s="119" t="s">
        <v>56</v>
      </c>
      <c r="AL1460" s="119" t="s">
        <v>56</v>
      </c>
      <c r="AM1460" s="119">
        <v>0</v>
      </c>
      <c r="AN1460" s="119">
        <v>1</v>
      </c>
      <c r="AO1460" s="119">
        <v>2</v>
      </c>
      <c r="AP1460" s="119">
        <v>0</v>
      </c>
      <c r="AQ1460" s="119">
        <v>3</v>
      </c>
      <c r="AR1460" s="119">
        <v>1</v>
      </c>
      <c r="AS1460" s="119">
        <v>0</v>
      </c>
      <c r="AT1460" s="119">
        <v>0</v>
      </c>
      <c r="AU1460" s="119">
        <v>0</v>
      </c>
      <c r="AV1460" s="119">
        <v>0</v>
      </c>
      <c r="AW1460" s="119">
        <v>0</v>
      </c>
      <c r="AX1460" s="119">
        <v>0</v>
      </c>
      <c r="AY1460" s="119">
        <v>0</v>
      </c>
      <c r="AZ1460" s="119">
        <v>0</v>
      </c>
      <c r="BA1460" s="119">
        <v>0</v>
      </c>
      <c r="BB1460" s="119">
        <v>0</v>
      </c>
      <c r="BC1460" s="119">
        <v>0</v>
      </c>
      <c r="BD1460" s="119">
        <v>0</v>
      </c>
      <c r="BE1460" s="119">
        <v>0</v>
      </c>
      <c r="BF1460" s="119">
        <v>0</v>
      </c>
      <c r="BG1460" s="119">
        <v>0</v>
      </c>
      <c r="BH1460" s="119">
        <v>18.7</v>
      </c>
      <c r="BI1460" s="119" t="s">
        <v>55</v>
      </c>
      <c r="BJ1460" s="119" t="s">
        <v>55</v>
      </c>
      <c r="BK1460" s="119" t="s">
        <v>55</v>
      </c>
      <c r="BL1460" s="119">
        <v>0</v>
      </c>
      <c r="BM1460" s="119" t="s">
        <v>545</v>
      </c>
    </row>
    <row r="1461" spans="1:65" s="119" customFormat="1" ht="11.4" x14ac:dyDescent="0.2">
      <c r="A1461" s="119" t="s">
        <v>109</v>
      </c>
      <c r="B1461" s="119">
        <v>5</v>
      </c>
      <c r="C1461" s="119">
        <v>1</v>
      </c>
      <c r="D1461" s="119">
        <v>3</v>
      </c>
      <c r="E1461" s="119">
        <v>0</v>
      </c>
      <c r="F1461" s="119">
        <v>0</v>
      </c>
      <c r="G1461" s="119">
        <v>0</v>
      </c>
      <c r="H1461" s="119">
        <v>1</v>
      </c>
      <c r="I1461" s="119">
        <v>0</v>
      </c>
      <c r="J1461" s="119">
        <v>0</v>
      </c>
      <c r="K1461" s="119">
        <v>0</v>
      </c>
      <c r="L1461" s="119">
        <v>0</v>
      </c>
      <c r="M1461" s="119">
        <v>0</v>
      </c>
      <c r="N1461" s="119">
        <v>0</v>
      </c>
      <c r="O1461" s="119">
        <v>20</v>
      </c>
      <c r="P1461" s="119">
        <v>60</v>
      </c>
      <c r="Q1461" s="119">
        <v>0</v>
      </c>
      <c r="R1461" s="119">
        <v>0</v>
      </c>
      <c r="S1461" s="119">
        <v>0</v>
      </c>
      <c r="T1461" s="119">
        <v>20</v>
      </c>
      <c r="U1461" s="119">
        <v>0</v>
      </c>
      <c r="V1461" s="119">
        <v>0</v>
      </c>
      <c r="W1461" s="119">
        <v>0</v>
      </c>
      <c r="X1461" s="119">
        <v>0</v>
      </c>
      <c r="Y1461" s="119">
        <v>0</v>
      </c>
      <c r="Z1461" s="119">
        <v>0</v>
      </c>
      <c r="AA1461" s="119" t="s">
        <v>536</v>
      </c>
      <c r="AB1461" s="119" t="s">
        <v>172</v>
      </c>
      <c r="AC1461" s="119" t="s">
        <v>56</v>
      </c>
      <c r="AD1461" s="119" t="s">
        <v>56</v>
      </c>
      <c r="AE1461" s="119" t="s">
        <v>56</v>
      </c>
      <c r="AF1461" s="119" t="s">
        <v>611</v>
      </c>
      <c r="AG1461" s="119" t="s">
        <v>56</v>
      </c>
      <c r="AH1461" s="119" t="s">
        <v>56</v>
      </c>
      <c r="AI1461" s="119" t="s">
        <v>56</v>
      </c>
      <c r="AJ1461" s="119" t="s">
        <v>56</v>
      </c>
      <c r="AK1461" s="119" t="s">
        <v>56</v>
      </c>
      <c r="AL1461" s="119" t="s">
        <v>56</v>
      </c>
      <c r="AM1461" s="119">
        <v>0</v>
      </c>
      <c r="AN1461" s="119">
        <v>0</v>
      </c>
      <c r="AO1461" s="119">
        <v>3</v>
      </c>
      <c r="AP1461" s="119">
        <v>2</v>
      </c>
      <c r="AQ1461" s="119">
        <v>0</v>
      </c>
      <c r="AR1461" s="119">
        <v>0</v>
      </c>
      <c r="AS1461" s="119">
        <v>0</v>
      </c>
      <c r="AT1461" s="119">
        <v>0</v>
      </c>
      <c r="AU1461" s="119">
        <v>0</v>
      </c>
      <c r="AV1461" s="119">
        <v>0</v>
      </c>
      <c r="AW1461" s="119">
        <v>0</v>
      </c>
      <c r="AX1461" s="119">
        <v>0</v>
      </c>
      <c r="AY1461" s="119">
        <v>0</v>
      </c>
      <c r="AZ1461" s="119">
        <v>0</v>
      </c>
      <c r="BA1461" s="119">
        <v>0</v>
      </c>
      <c r="BB1461" s="119">
        <v>0</v>
      </c>
      <c r="BC1461" s="119">
        <v>0</v>
      </c>
      <c r="BD1461" s="119">
        <v>0</v>
      </c>
      <c r="BE1461" s="119">
        <v>0</v>
      </c>
      <c r="BF1461" s="119">
        <v>0</v>
      </c>
      <c r="BG1461" s="119">
        <v>0</v>
      </c>
      <c r="BH1461" s="119">
        <v>14.4</v>
      </c>
      <c r="BI1461" s="119" t="s">
        <v>55</v>
      </c>
      <c r="BJ1461" s="119" t="s">
        <v>55</v>
      </c>
      <c r="BK1461" s="119" t="s">
        <v>55</v>
      </c>
      <c r="BL1461" s="119">
        <v>0</v>
      </c>
      <c r="BM1461" s="119" t="s">
        <v>544</v>
      </c>
    </row>
    <row r="1462" spans="1:65" s="119" customFormat="1" ht="11.4" x14ac:dyDescent="0.2">
      <c r="A1462" s="119" t="s">
        <v>109</v>
      </c>
      <c r="B1462" s="119">
        <v>3</v>
      </c>
      <c r="C1462" s="119">
        <v>0</v>
      </c>
      <c r="D1462" s="119">
        <v>3</v>
      </c>
      <c r="E1462" s="119">
        <v>0</v>
      </c>
      <c r="F1462" s="119">
        <v>0</v>
      </c>
      <c r="G1462" s="119">
        <v>0</v>
      </c>
      <c r="H1462" s="119">
        <v>0</v>
      </c>
      <c r="I1462" s="119">
        <v>0</v>
      </c>
      <c r="J1462" s="119">
        <v>0</v>
      </c>
      <c r="K1462" s="119">
        <v>0</v>
      </c>
      <c r="L1462" s="119">
        <v>0</v>
      </c>
      <c r="M1462" s="119">
        <v>0</v>
      </c>
      <c r="N1462" s="119">
        <v>0</v>
      </c>
      <c r="O1462" s="119">
        <v>0</v>
      </c>
      <c r="P1462" s="119">
        <v>100</v>
      </c>
      <c r="Q1462" s="119">
        <v>0</v>
      </c>
      <c r="R1462" s="119">
        <v>0</v>
      </c>
      <c r="S1462" s="119">
        <v>0</v>
      </c>
      <c r="T1462" s="119">
        <v>0</v>
      </c>
      <c r="U1462" s="119">
        <v>0</v>
      </c>
      <c r="V1462" s="119">
        <v>0</v>
      </c>
      <c r="W1462" s="119">
        <v>0</v>
      </c>
      <c r="X1462" s="119">
        <v>0</v>
      </c>
      <c r="Y1462" s="119">
        <v>0</v>
      </c>
      <c r="Z1462" s="119">
        <v>0</v>
      </c>
      <c r="AA1462" s="119" t="s">
        <v>56</v>
      </c>
      <c r="AB1462" s="119" t="s">
        <v>519</v>
      </c>
      <c r="AC1462" s="119" t="s">
        <v>56</v>
      </c>
      <c r="AD1462" s="119" t="s">
        <v>56</v>
      </c>
      <c r="AE1462" s="119" t="s">
        <v>56</v>
      </c>
      <c r="AF1462" s="119" t="s">
        <v>56</v>
      </c>
      <c r="AG1462" s="119" t="s">
        <v>56</v>
      </c>
      <c r="AH1462" s="119" t="s">
        <v>56</v>
      </c>
      <c r="AI1462" s="119" t="s">
        <v>56</v>
      </c>
      <c r="AJ1462" s="119" t="s">
        <v>56</v>
      </c>
      <c r="AK1462" s="119" t="s">
        <v>56</v>
      </c>
      <c r="AL1462" s="119" t="s">
        <v>56</v>
      </c>
      <c r="AM1462" s="119">
        <v>0</v>
      </c>
      <c r="AN1462" s="119">
        <v>1</v>
      </c>
      <c r="AO1462" s="119">
        <v>0</v>
      </c>
      <c r="AP1462" s="119">
        <v>2</v>
      </c>
      <c r="AQ1462" s="119">
        <v>0</v>
      </c>
      <c r="AR1462" s="119">
        <v>0</v>
      </c>
      <c r="AS1462" s="119">
        <v>0</v>
      </c>
      <c r="AT1462" s="119">
        <v>0</v>
      </c>
      <c r="AU1462" s="119">
        <v>0</v>
      </c>
      <c r="AV1462" s="119">
        <v>0</v>
      </c>
      <c r="AW1462" s="119">
        <v>0</v>
      </c>
      <c r="AX1462" s="119">
        <v>0</v>
      </c>
      <c r="AY1462" s="119">
        <v>0</v>
      </c>
      <c r="AZ1462" s="119">
        <v>0</v>
      </c>
      <c r="BA1462" s="119">
        <v>0</v>
      </c>
      <c r="BB1462" s="119">
        <v>0</v>
      </c>
      <c r="BC1462" s="119">
        <v>0</v>
      </c>
      <c r="BD1462" s="119">
        <v>0</v>
      </c>
      <c r="BE1462" s="119">
        <v>0</v>
      </c>
      <c r="BF1462" s="119">
        <v>0</v>
      </c>
      <c r="BG1462" s="119">
        <v>0</v>
      </c>
      <c r="BH1462" s="119">
        <v>15.7</v>
      </c>
      <c r="BI1462" s="119" t="s">
        <v>55</v>
      </c>
      <c r="BJ1462" s="119" t="s">
        <v>55</v>
      </c>
      <c r="BK1462" s="119" t="s">
        <v>55</v>
      </c>
      <c r="BL1462" s="119">
        <v>0</v>
      </c>
      <c r="BM1462" s="119" t="s">
        <v>545</v>
      </c>
    </row>
    <row r="1463" spans="1:65" s="119" customFormat="1" ht="11.4" x14ac:dyDescent="0.2">
      <c r="A1463" s="119" t="s">
        <v>110</v>
      </c>
      <c r="B1463" s="119">
        <v>5</v>
      </c>
      <c r="C1463" s="119">
        <v>2</v>
      </c>
      <c r="D1463" s="119">
        <v>3</v>
      </c>
      <c r="E1463" s="119">
        <v>0</v>
      </c>
      <c r="F1463" s="119">
        <v>0</v>
      </c>
      <c r="G1463" s="119">
        <v>0</v>
      </c>
      <c r="H1463" s="119">
        <v>0</v>
      </c>
      <c r="I1463" s="119">
        <v>0</v>
      </c>
      <c r="J1463" s="119">
        <v>0</v>
      </c>
      <c r="K1463" s="119">
        <v>0</v>
      </c>
      <c r="L1463" s="119">
        <v>0</v>
      </c>
      <c r="M1463" s="119">
        <v>0</v>
      </c>
      <c r="N1463" s="119">
        <v>0</v>
      </c>
      <c r="O1463" s="119">
        <v>40</v>
      </c>
      <c r="P1463" s="119">
        <v>60</v>
      </c>
      <c r="Q1463" s="119">
        <v>0</v>
      </c>
      <c r="R1463" s="119">
        <v>0</v>
      </c>
      <c r="S1463" s="119">
        <v>0</v>
      </c>
      <c r="T1463" s="119">
        <v>0</v>
      </c>
      <c r="U1463" s="119">
        <v>0</v>
      </c>
      <c r="V1463" s="119">
        <v>0</v>
      </c>
      <c r="W1463" s="119">
        <v>0</v>
      </c>
      <c r="X1463" s="119">
        <v>0</v>
      </c>
      <c r="Y1463" s="119">
        <v>0</v>
      </c>
      <c r="Z1463" s="119">
        <v>0</v>
      </c>
      <c r="AA1463" s="119" t="s">
        <v>505</v>
      </c>
      <c r="AB1463" s="119" t="s">
        <v>513</v>
      </c>
      <c r="AC1463" s="119" t="s">
        <v>56</v>
      </c>
      <c r="AD1463" s="119" t="s">
        <v>56</v>
      </c>
      <c r="AE1463" s="119" t="s">
        <v>56</v>
      </c>
      <c r="AF1463" s="119" t="s">
        <v>56</v>
      </c>
      <c r="AG1463" s="119" t="s">
        <v>56</v>
      </c>
      <c r="AH1463" s="119" t="s">
        <v>56</v>
      </c>
      <c r="AI1463" s="119" t="s">
        <v>56</v>
      </c>
      <c r="AJ1463" s="119" t="s">
        <v>56</v>
      </c>
      <c r="AK1463" s="119" t="s">
        <v>56</v>
      </c>
      <c r="AL1463" s="119" t="s">
        <v>56</v>
      </c>
      <c r="AM1463" s="119">
        <v>0</v>
      </c>
      <c r="AN1463" s="119">
        <v>1</v>
      </c>
      <c r="AO1463" s="119">
        <v>2</v>
      </c>
      <c r="AP1463" s="119">
        <v>2</v>
      </c>
      <c r="AQ1463" s="119">
        <v>0</v>
      </c>
      <c r="AR1463" s="119">
        <v>0</v>
      </c>
      <c r="AS1463" s="119">
        <v>0</v>
      </c>
      <c r="AT1463" s="119">
        <v>0</v>
      </c>
      <c r="AU1463" s="119">
        <v>0</v>
      </c>
      <c r="AV1463" s="119">
        <v>0</v>
      </c>
      <c r="AW1463" s="119">
        <v>0</v>
      </c>
      <c r="AX1463" s="119">
        <v>0</v>
      </c>
      <c r="AY1463" s="119">
        <v>0</v>
      </c>
      <c r="AZ1463" s="119">
        <v>0</v>
      </c>
      <c r="BA1463" s="119">
        <v>0</v>
      </c>
      <c r="BB1463" s="119">
        <v>0</v>
      </c>
      <c r="BC1463" s="119">
        <v>0</v>
      </c>
      <c r="BD1463" s="119">
        <v>0</v>
      </c>
      <c r="BE1463" s="119">
        <v>0</v>
      </c>
      <c r="BF1463" s="119">
        <v>0</v>
      </c>
      <c r="BG1463" s="119">
        <v>0</v>
      </c>
      <c r="BH1463" s="119">
        <v>12.8</v>
      </c>
      <c r="BI1463" s="119" t="s">
        <v>55</v>
      </c>
      <c r="BJ1463" s="119" t="s">
        <v>55</v>
      </c>
      <c r="BK1463" s="119" t="s">
        <v>55</v>
      </c>
      <c r="BL1463" s="119">
        <v>0</v>
      </c>
      <c r="BM1463" s="119" t="s">
        <v>544</v>
      </c>
    </row>
    <row r="1464" spans="1:65" s="119" customFormat="1" ht="11.4" x14ac:dyDescent="0.2">
      <c r="A1464" s="119" t="s">
        <v>110</v>
      </c>
      <c r="B1464" s="119">
        <v>2</v>
      </c>
      <c r="C1464" s="119">
        <v>1</v>
      </c>
      <c r="D1464" s="119">
        <v>1</v>
      </c>
      <c r="E1464" s="119">
        <v>0</v>
      </c>
      <c r="F1464" s="119">
        <v>0</v>
      </c>
      <c r="G1464" s="119">
        <v>0</v>
      </c>
      <c r="H1464" s="119">
        <v>0</v>
      </c>
      <c r="I1464" s="119">
        <v>0</v>
      </c>
      <c r="J1464" s="119">
        <v>0</v>
      </c>
      <c r="K1464" s="119">
        <v>0</v>
      </c>
      <c r="L1464" s="119">
        <v>0</v>
      </c>
      <c r="M1464" s="119">
        <v>0</v>
      </c>
      <c r="N1464" s="119">
        <v>0</v>
      </c>
      <c r="O1464" s="119">
        <v>50</v>
      </c>
      <c r="P1464" s="119">
        <v>50</v>
      </c>
      <c r="Q1464" s="119">
        <v>0</v>
      </c>
      <c r="R1464" s="119">
        <v>0</v>
      </c>
      <c r="S1464" s="119">
        <v>0</v>
      </c>
      <c r="T1464" s="119">
        <v>0</v>
      </c>
      <c r="U1464" s="119">
        <v>0</v>
      </c>
      <c r="V1464" s="119">
        <v>0</v>
      </c>
      <c r="W1464" s="119">
        <v>0</v>
      </c>
      <c r="X1464" s="119">
        <v>0</v>
      </c>
      <c r="Y1464" s="119">
        <v>0</v>
      </c>
      <c r="Z1464" s="119">
        <v>0</v>
      </c>
      <c r="AA1464" s="119" t="s">
        <v>629</v>
      </c>
      <c r="AB1464" s="119" t="s">
        <v>435</v>
      </c>
      <c r="AC1464" s="119" t="s">
        <v>56</v>
      </c>
      <c r="AD1464" s="119" t="s">
        <v>56</v>
      </c>
      <c r="AE1464" s="119" t="s">
        <v>56</v>
      </c>
      <c r="AF1464" s="119" t="s">
        <v>56</v>
      </c>
      <c r="AG1464" s="119" t="s">
        <v>56</v>
      </c>
      <c r="AH1464" s="119" t="s">
        <v>56</v>
      </c>
      <c r="AI1464" s="119" t="s">
        <v>56</v>
      </c>
      <c r="AJ1464" s="119" t="s">
        <v>56</v>
      </c>
      <c r="AK1464" s="119" t="s">
        <v>56</v>
      </c>
      <c r="AL1464" s="119" t="s">
        <v>56</v>
      </c>
      <c r="AM1464" s="119">
        <v>0</v>
      </c>
      <c r="AN1464" s="119">
        <v>1</v>
      </c>
      <c r="AO1464" s="119">
        <v>0</v>
      </c>
      <c r="AP1464" s="119">
        <v>0</v>
      </c>
      <c r="AQ1464" s="119">
        <v>1</v>
      </c>
      <c r="AR1464" s="119">
        <v>0</v>
      </c>
      <c r="AS1464" s="119">
        <v>0</v>
      </c>
      <c r="AT1464" s="119">
        <v>0</v>
      </c>
      <c r="AU1464" s="119">
        <v>0</v>
      </c>
      <c r="AV1464" s="119">
        <v>0</v>
      </c>
      <c r="AW1464" s="119">
        <v>0</v>
      </c>
      <c r="AX1464" s="119">
        <v>0</v>
      </c>
      <c r="AY1464" s="119">
        <v>0</v>
      </c>
      <c r="AZ1464" s="119">
        <v>0</v>
      </c>
      <c r="BA1464" s="119">
        <v>0</v>
      </c>
      <c r="BB1464" s="119">
        <v>0</v>
      </c>
      <c r="BC1464" s="119">
        <v>0</v>
      </c>
      <c r="BD1464" s="119">
        <v>0</v>
      </c>
      <c r="BE1464" s="119">
        <v>0</v>
      </c>
      <c r="BF1464" s="119">
        <v>0</v>
      </c>
      <c r="BG1464" s="119">
        <v>0</v>
      </c>
      <c r="BH1464" s="119">
        <v>15.7</v>
      </c>
      <c r="BI1464" s="119" t="s">
        <v>55</v>
      </c>
      <c r="BJ1464" s="119" t="s">
        <v>55</v>
      </c>
      <c r="BK1464" s="119" t="s">
        <v>55</v>
      </c>
      <c r="BL1464" s="119">
        <v>0</v>
      </c>
      <c r="BM1464" s="119" t="s">
        <v>545</v>
      </c>
    </row>
    <row r="1465" spans="1:65" s="119" customFormat="1" ht="11.4" x14ac:dyDescent="0.2">
      <c r="A1465" s="119" t="s">
        <v>111</v>
      </c>
      <c r="B1465" s="119">
        <v>8</v>
      </c>
      <c r="C1465" s="119">
        <v>2</v>
      </c>
      <c r="D1465" s="119">
        <v>6</v>
      </c>
      <c r="E1465" s="119">
        <v>0</v>
      </c>
      <c r="F1465" s="119">
        <v>0</v>
      </c>
      <c r="G1465" s="119">
        <v>0</v>
      </c>
      <c r="H1465" s="119">
        <v>0</v>
      </c>
      <c r="I1465" s="119">
        <v>0</v>
      </c>
      <c r="J1465" s="119">
        <v>0</v>
      </c>
      <c r="K1465" s="119">
        <v>0</v>
      </c>
      <c r="L1465" s="119">
        <v>0</v>
      </c>
      <c r="M1465" s="119">
        <v>0</v>
      </c>
      <c r="N1465" s="119">
        <v>0</v>
      </c>
      <c r="O1465" s="119">
        <v>25</v>
      </c>
      <c r="P1465" s="119">
        <v>75</v>
      </c>
      <c r="Q1465" s="119">
        <v>0</v>
      </c>
      <c r="R1465" s="119">
        <v>0</v>
      </c>
      <c r="S1465" s="119">
        <v>0</v>
      </c>
      <c r="T1465" s="119">
        <v>0</v>
      </c>
      <c r="U1465" s="119">
        <v>0</v>
      </c>
      <c r="V1465" s="119">
        <v>0</v>
      </c>
      <c r="W1465" s="119">
        <v>0</v>
      </c>
      <c r="X1465" s="119">
        <v>0</v>
      </c>
      <c r="Y1465" s="119">
        <v>0</v>
      </c>
      <c r="Z1465" s="119">
        <v>0</v>
      </c>
      <c r="AA1465" s="119" t="s">
        <v>84</v>
      </c>
      <c r="AB1465" s="119" t="s">
        <v>576</v>
      </c>
      <c r="AC1465" s="119" t="s">
        <v>56</v>
      </c>
      <c r="AD1465" s="119" t="s">
        <v>56</v>
      </c>
      <c r="AE1465" s="119" t="s">
        <v>56</v>
      </c>
      <c r="AF1465" s="119" t="s">
        <v>56</v>
      </c>
      <c r="AG1465" s="119" t="s">
        <v>56</v>
      </c>
      <c r="AH1465" s="119" t="s">
        <v>56</v>
      </c>
      <c r="AI1465" s="119" t="s">
        <v>56</v>
      </c>
      <c r="AJ1465" s="119" t="s">
        <v>56</v>
      </c>
      <c r="AK1465" s="119" t="s">
        <v>56</v>
      </c>
      <c r="AL1465" s="119" t="s">
        <v>56</v>
      </c>
      <c r="AM1465" s="119">
        <v>0</v>
      </c>
      <c r="AN1465" s="119">
        <v>3</v>
      </c>
      <c r="AO1465" s="119">
        <v>2</v>
      </c>
      <c r="AP1465" s="119">
        <v>3</v>
      </c>
      <c r="AQ1465" s="119">
        <v>0</v>
      </c>
      <c r="AR1465" s="119">
        <v>0</v>
      </c>
      <c r="AS1465" s="119">
        <v>0</v>
      </c>
      <c r="AT1465" s="119">
        <v>0</v>
      </c>
      <c r="AU1465" s="119">
        <v>0</v>
      </c>
      <c r="AV1465" s="119">
        <v>0</v>
      </c>
      <c r="AW1465" s="119">
        <v>0</v>
      </c>
      <c r="AX1465" s="119">
        <v>0</v>
      </c>
      <c r="AY1465" s="119">
        <v>0</v>
      </c>
      <c r="AZ1465" s="119">
        <v>0</v>
      </c>
      <c r="BA1465" s="119">
        <v>0</v>
      </c>
      <c r="BB1465" s="119">
        <v>0</v>
      </c>
      <c r="BC1465" s="119">
        <v>0</v>
      </c>
      <c r="BD1465" s="119">
        <v>0</v>
      </c>
      <c r="BE1465" s="119">
        <v>0</v>
      </c>
      <c r="BF1465" s="119">
        <v>0</v>
      </c>
      <c r="BG1465" s="119">
        <v>0</v>
      </c>
      <c r="BH1465" s="119">
        <v>12.6</v>
      </c>
      <c r="BI1465" s="119" t="s">
        <v>55</v>
      </c>
      <c r="BJ1465" s="119" t="s">
        <v>55</v>
      </c>
      <c r="BK1465" s="119" t="s">
        <v>55</v>
      </c>
      <c r="BL1465" s="119">
        <v>0</v>
      </c>
      <c r="BM1465" s="119" t="s">
        <v>544</v>
      </c>
    </row>
    <row r="1466" spans="1:65" s="119" customFormat="1" ht="11.4" x14ac:dyDescent="0.2">
      <c r="A1466" s="119" t="s">
        <v>111</v>
      </c>
      <c r="B1466" s="119">
        <v>5</v>
      </c>
      <c r="C1466" s="119">
        <v>0</v>
      </c>
      <c r="D1466" s="119">
        <v>5</v>
      </c>
      <c r="E1466" s="119">
        <v>0</v>
      </c>
      <c r="F1466" s="119">
        <v>0</v>
      </c>
      <c r="G1466" s="119">
        <v>0</v>
      </c>
      <c r="H1466" s="119">
        <v>0</v>
      </c>
      <c r="I1466" s="119">
        <v>0</v>
      </c>
      <c r="J1466" s="119">
        <v>0</v>
      </c>
      <c r="K1466" s="119">
        <v>0</v>
      </c>
      <c r="L1466" s="119">
        <v>0</v>
      </c>
      <c r="M1466" s="119">
        <v>0</v>
      </c>
      <c r="N1466" s="119">
        <v>0</v>
      </c>
      <c r="O1466" s="119">
        <v>0</v>
      </c>
      <c r="P1466" s="119">
        <v>100</v>
      </c>
      <c r="Q1466" s="119">
        <v>0</v>
      </c>
      <c r="R1466" s="119">
        <v>0</v>
      </c>
      <c r="S1466" s="119">
        <v>0</v>
      </c>
      <c r="T1466" s="119">
        <v>0</v>
      </c>
      <c r="U1466" s="119">
        <v>0</v>
      </c>
      <c r="V1466" s="119">
        <v>0</v>
      </c>
      <c r="W1466" s="119">
        <v>0</v>
      </c>
      <c r="X1466" s="119">
        <v>0</v>
      </c>
      <c r="Y1466" s="119">
        <v>0</v>
      </c>
      <c r="Z1466" s="119">
        <v>0</v>
      </c>
      <c r="AA1466" s="119" t="s">
        <v>56</v>
      </c>
      <c r="AB1466" s="119" t="s">
        <v>508</v>
      </c>
      <c r="AC1466" s="119" t="s">
        <v>56</v>
      </c>
      <c r="AD1466" s="119" t="s">
        <v>56</v>
      </c>
      <c r="AE1466" s="119" t="s">
        <v>56</v>
      </c>
      <c r="AF1466" s="119" t="s">
        <v>56</v>
      </c>
      <c r="AG1466" s="119" t="s">
        <v>56</v>
      </c>
      <c r="AH1466" s="119" t="s">
        <v>56</v>
      </c>
      <c r="AI1466" s="119" t="s">
        <v>56</v>
      </c>
      <c r="AJ1466" s="119" t="s">
        <v>56</v>
      </c>
      <c r="AK1466" s="119" t="s">
        <v>56</v>
      </c>
      <c r="AL1466" s="119" t="s">
        <v>56</v>
      </c>
      <c r="AM1466" s="119">
        <v>0</v>
      </c>
      <c r="AN1466" s="119">
        <v>1</v>
      </c>
      <c r="AO1466" s="119">
        <v>3</v>
      </c>
      <c r="AP1466" s="119">
        <v>0</v>
      </c>
      <c r="AQ1466" s="119">
        <v>0</v>
      </c>
      <c r="AR1466" s="119">
        <v>1</v>
      </c>
      <c r="AS1466" s="119">
        <v>0</v>
      </c>
      <c r="AT1466" s="119">
        <v>0</v>
      </c>
      <c r="AU1466" s="119">
        <v>0</v>
      </c>
      <c r="AV1466" s="119">
        <v>0</v>
      </c>
      <c r="AW1466" s="119">
        <v>0</v>
      </c>
      <c r="AX1466" s="119">
        <v>0</v>
      </c>
      <c r="AY1466" s="119">
        <v>0</v>
      </c>
      <c r="AZ1466" s="119">
        <v>0</v>
      </c>
      <c r="BA1466" s="119">
        <v>0</v>
      </c>
      <c r="BB1466" s="119">
        <v>0</v>
      </c>
      <c r="BC1466" s="119">
        <v>0</v>
      </c>
      <c r="BD1466" s="119">
        <v>0</v>
      </c>
      <c r="BE1466" s="119">
        <v>0</v>
      </c>
      <c r="BF1466" s="119">
        <v>0</v>
      </c>
      <c r="BG1466" s="119">
        <v>0</v>
      </c>
      <c r="BH1466" s="119">
        <v>13.5</v>
      </c>
      <c r="BI1466" s="119" t="s">
        <v>55</v>
      </c>
      <c r="BJ1466" s="119" t="s">
        <v>55</v>
      </c>
      <c r="BK1466" s="119" t="s">
        <v>55</v>
      </c>
      <c r="BL1466" s="119">
        <v>0</v>
      </c>
      <c r="BM1466" s="119" t="s">
        <v>545</v>
      </c>
    </row>
    <row r="1467" spans="1:65" s="119" customFormat="1" ht="11.4" x14ac:dyDescent="0.2">
      <c r="A1467" s="119" t="s">
        <v>112</v>
      </c>
      <c r="B1467" s="119">
        <v>5</v>
      </c>
      <c r="C1467" s="119">
        <v>0</v>
      </c>
      <c r="D1467" s="119">
        <v>3</v>
      </c>
      <c r="E1467" s="119">
        <v>0</v>
      </c>
      <c r="F1467" s="119">
        <v>2</v>
      </c>
      <c r="G1467" s="119">
        <v>0</v>
      </c>
      <c r="H1467" s="119">
        <v>0</v>
      </c>
      <c r="I1467" s="119">
        <v>0</v>
      </c>
      <c r="J1467" s="119">
        <v>0</v>
      </c>
      <c r="K1467" s="119">
        <v>0</v>
      </c>
      <c r="L1467" s="119">
        <v>0</v>
      </c>
      <c r="M1467" s="119">
        <v>0</v>
      </c>
      <c r="N1467" s="119">
        <v>0</v>
      </c>
      <c r="O1467" s="119">
        <v>0</v>
      </c>
      <c r="P1467" s="119">
        <v>60</v>
      </c>
      <c r="Q1467" s="119">
        <v>0</v>
      </c>
      <c r="R1467" s="119">
        <v>40</v>
      </c>
      <c r="S1467" s="119">
        <v>0</v>
      </c>
      <c r="T1467" s="119">
        <v>0</v>
      </c>
      <c r="U1467" s="119">
        <v>0</v>
      </c>
      <c r="V1467" s="119">
        <v>0</v>
      </c>
      <c r="W1467" s="119">
        <v>0</v>
      </c>
      <c r="X1467" s="119">
        <v>0</v>
      </c>
      <c r="Y1467" s="119">
        <v>0</v>
      </c>
      <c r="Z1467" s="119">
        <v>0</v>
      </c>
      <c r="AA1467" s="119" t="s">
        <v>56</v>
      </c>
      <c r="AB1467" s="119" t="s">
        <v>595</v>
      </c>
      <c r="AC1467" s="119" t="s">
        <v>56</v>
      </c>
      <c r="AD1467" s="119" t="s">
        <v>188</v>
      </c>
      <c r="AE1467" s="119" t="s">
        <v>56</v>
      </c>
      <c r="AF1467" s="119" t="s">
        <v>56</v>
      </c>
      <c r="AG1467" s="119" t="s">
        <v>56</v>
      </c>
      <c r="AH1467" s="119" t="s">
        <v>56</v>
      </c>
      <c r="AI1467" s="119" t="s">
        <v>56</v>
      </c>
      <c r="AJ1467" s="119" t="s">
        <v>56</v>
      </c>
      <c r="AK1467" s="119" t="s">
        <v>56</v>
      </c>
      <c r="AL1467" s="119" t="s">
        <v>56</v>
      </c>
      <c r="AM1467" s="119">
        <v>0</v>
      </c>
      <c r="AN1467" s="119">
        <v>1</v>
      </c>
      <c r="AO1467" s="119">
        <v>2</v>
      </c>
      <c r="AP1467" s="119">
        <v>2</v>
      </c>
      <c r="AQ1467" s="119">
        <v>0</v>
      </c>
      <c r="AR1467" s="119">
        <v>0</v>
      </c>
      <c r="AS1467" s="119">
        <v>0</v>
      </c>
      <c r="AT1467" s="119">
        <v>0</v>
      </c>
      <c r="AU1467" s="119">
        <v>0</v>
      </c>
      <c r="AV1467" s="119">
        <v>0</v>
      </c>
      <c r="AW1467" s="119">
        <v>0</v>
      </c>
      <c r="AX1467" s="119">
        <v>0</v>
      </c>
      <c r="AY1467" s="119">
        <v>0</v>
      </c>
      <c r="AZ1467" s="119">
        <v>0</v>
      </c>
      <c r="BA1467" s="119">
        <v>0</v>
      </c>
      <c r="BB1467" s="119">
        <v>0</v>
      </c>
      <c r="BC1467" s="119">
        <v>0</v>
      </c>
      <c r="BD1467" s="119">
        <v>0</v>
      </c>
      <c r="BE1467" s="119">
        <v>0</v>
      </c>
      <c r="BF1467" s="119">
        <v>0</v>
      </c>
      <c r="BG1467" s="119">
        <v>0</v>
      </c>
      <c r="BH1467" s="119">
        <v>14.3</v>
      </c>
      <c r="BI1467" s="119" t="s">
        <v>55</v>
      </c>
      <c r="BJ1467" s="119" t="s">
        <v>55</v>
      </c>
      <c r="BK1467" s="119" t="s">
        <v>55</v>
      </c>
      <c r="BL1467" s="119">
        <v>0</v>
      </c>
      <c r="BM1467" s="119" t="s">
        <v>544</v>
      </c>
    </row>
    <row r="1468" spans="1:65" s="119" customFormat="1" ht="11.4" x14ac:dyDescent="0.2">
      <c r="A1468" s="119" t="s">
        <v>112</v>
      </c>
      <c r="B1468" s="119">
        <v>11</v>
      </c>
      <c r="C1468" s="119">
        <v>1</v>
      </c>
      <c r="D1468" s="119">
        <v>10</v>
      </c>
      <c r="E1468" s="119">
        <v>0</v>
      </c>
      <c r="F1468" s="119">
        <v>0</v>
      </c>
      <c r="G1468" s="119">
        <v>0</v>
      </c>
      <c r="H1468" s="119">
        <v>0</v>
      </c>
      <c r="I1468" s="119">
        <v>0</v>
      </c>
      <c r="J1468" s="119">
        <v>0</v>
      </c>
      <c r="K1468" s="119">
        <v>0</v>
      </c>
      <c r="L1468" s="119">
        <v>0</v>
      </c>
      <c r="M1468" s="119">
        <v>0</v>
      </c>
      <c r="N1468" s="119">
        <v>0</v>
      </c>
      <c r="O1468" s="119">
        <v>9.0909999999999993</v>
      </c>
      <c r="P1468" s="119">
        <v>90.91</v>
      </c>
      <c r="Q1468" s="119">
        <v>0</v>
      </c>
      <c r="R1468" s="119">
        <v>0</v>
      </c>
      <c r="S1468" s="119">
        <v>0</v>
      </c>
      <c r="T1468" s="119">
        <v>0</v>
      </c>
      <c r="U1468" s="119">
        <v>0</v>
      </c>
      <c r="V1468" s="119">
        <v>0</v>
      </c>
      <c r="W1468" s="119">
        <v>0</v>
      </c>
      <c r="X1468" s="119">
        <v>0</v>
      </c>
      <c r="Y1468" s="119">
        <v>0</v>
      </c>
      <c r="Z1468" s="119">
        <v>0</v>
      </c>
      <c r="AA1468" s="119" t="s">
        <v>625</v>
      </c>
      <c r="AB1468" s="119" t="s">
        <v>491</v>
      </c>
      <c r="AC1468" s="119" t="s">
        <v>56</v>
      </c>
      <c r="AD1468" s="119" t="s">
        <v>56</v>
      </c>
      <c r="AE1468" s="119" t="s">
        <v>56</v>
      </c>
      <c r="AF1468" s="119" t="s">
        <v>56</v>
      </c>
      <c r="AG1468" s="119" t="s">
        <v>56</v>
      </c>
      <c r="AH1468" s="119" t="s">
        <v>56</v>
      </c>
      <c r="AI1468" s="119" t="s">
        <v>56</v>
      </c>
      <c r="AJ1468" s="119" t="s">
        <v>56</v>
      </c>
      <c r="AK1468" s="119" t="s">
        <v>56</v>
      </c>
      <c r="AL1468" s="119" t="s">
        <v>56</v>
      </c>
      <c r="AM1468" s="119">
        <v>0</v>
      </c>
      <c r="AN1468" s="119">
        <v>4</v>
      </c>
      <c r="AO1468" s="119">
        <v>4</v>
      </c>
      <c r="AP1468" s="119">
        <v>2</v>
      </c>
      <c r="AQ1468" s="119">
        <v>1</v>
      </c>
      <c r="AR1468" s="119">
        <v>0</v>
      </c>
      <c r="AS1468" s="119">
        <v>0</v>
      </c>
      <c r="AT1468" s="119">
        <v>0</v>
      </c>
      <c r="AU1468" s="119">
        <v>0</v>
      </c>
      <c r="AV1468" s="119">
        <v>0</v>
      </c>
      <c r="AW1468" s="119">
        <v>0</v>
      </c>
      <c r="AX1468" s="119">
        <v>0</v>
      </c>
      <c r="AY1468" s="119">
        <v>0</v>
      </c>
      <c r="AZ1468" s="119">
        <v>0</v>
      </c>
      <c r="BA1468" s="119">
        <v>0</v>
      </c>
      <c r="BB1468" s="119">
        <v>0</v>
      </c>
      <c r="BC1468" s="119">
        <v>0</v>
      </c>
      <c r="BD1468" s="119">
        <v>0</v>
      </c>
      <c r="BE1468" s="119">
        <v>0</v>
      </c>
      <c r="BF1468" s="119">
        <v>0</v>
      </c>
      <c r="BG1468" s="119">
        <v>0</v>
      </c>
      <c r="BH1468" s="119">
        <v>12.9</v>
      </c>
      <c r="BI1468" s="119">
        <v>11.4</v>
      </c>
      <c r="BJ1468" s="119">
        <v>19.399999999999999</v>
      </c>
      <c r="BK1468" s="119">
        <v>22.6</v>
      </c>
      <c r="BL1468" s="119">
        <v>0</v>
      </c>
      <c r="BM1468" s="119" t="s">
        <v>545</v>
      </c>
    </row>
    <row r="1469" spans="1:65" s="119" customFormat="1" ht="11.4" x14ac:dyDescent="0.2">
      <c r="A1469" s="119" t="s">
        <v>113</v>
      </c>
      <c r="B1469" s="119">
        <v>11</v>
      </c>
      <c r="C1469" s="119">
        <v>3</v>
      </c>
      <c r="D1469" s="119">
        <v>7</v>
      </c>
      <c r="E1469" s="119">
        <v>0</v>
      </c>
      <c r="F1469" s="119">
        <v>1</v>
      </c>
      <c r="G1469" s="119">
        <v>0</v>
      </c>
      <c r="H1469" s="119">
        <v>0</v>
      </c>
      <c r="I1469" s="119">
        <v>0</v>
      </c>
      <c r="J1469" s="119">
        <v>0</v>
      </c>
      <c r="K1469" s="119">
        <v>0</v>
      </c>
      <c r="L1469" s="119">
        <v>0</v>
      </c>
      <c r="M1469" s="119">
        <v>0</v>
      </c>
      <c r="N1469" s="119">
        <v>0</v>
      </c>
      <c r="O1469" s="119">
        <v>27.27</v>
      </c>
      <c r="P1469" s="119">
        <v>63.64</v>
      </c>
      <c r="Q1469" s="119">
        <v>0</v>
      </c>
      <c r="R1469" s="119">
        <v>9.0909999999999993</v>
      </c>
      <c r="S1469" s="119">
        <v>0</v>
      </c>
      <c r="T1469" s="119">
        <v>0</v>
      </c>
      <c r="U1469" s="119">
        <v>0</v>
      </c>
      <c r="V1469" s="119">
        <v>0</v>
      </c>
      <c r="W1469" s="119">
        <v>0</v>
      </c>
      <c r="X1469" s="119">
        <v>0</v>
      </c>
      <c r="Y1469" s="119">
        <v>0</v>
      </c>
      <c r="Z1469" s="119">
        <v>0</v>
      </c>
      <c r="AA1469" s="119" t="s">
        <v>184</v>
      </c>
      <c r="AB1469" s="119" t="s">
        <v>497</v>
      </c>
      <c r="AC1469" s="119" t="s">
        <v>56</v>
      </c>
      <c r="AD1469" s="119" t="s">
        <v>575</v>
      </c>
      <c r="AE1469" s="119" t="s">
        <v>56</v>
      </c>
      <c r="AF1469" s="119" t="s">
        <v>56</v>
      </c>
      <c r="AG1469" s="119" t="s">
        <v>56</v>
      </c>
      <c r="AH1469" s="119" t="s">
        <v>56</v>
      </c>
      <c r="AI1469" s="119" t="s">
        <v>56</v>
      </c>
      <c r="AJ1469" s="119" t="s">
        <v>56</v>
      </c>
      <c r="AK1469" s="119" t="s">
        <v>56</v>
      </c>
      <c r="AL1469" s="119" t="s">
        <v>56</v>
      </c>
      <c r="AM1469" s="119">
        <v>0</v>
      </c>
      <c r="AN1469" s="119">
        <v>1</v>
      </c>
      <c r="AO1469" s="119">
        <v>8</v>
      </c>
      <c r="AP1469" s="119">
        <v>1</v>
      </c>
      <c r="AQ1469" s="119">
        <v>1</v>
      </c>
      <c r="AR1469" s="119">
        <v>0</v>
      </c>
      <c r="AS1469" s="119">
        <v>0</v>
      </c>
      <c r="AT1469" s="119">
        <v>0</v>
      </c>
      <c r="AU1469" s="119">
        <v>0</v>
      </c>
      <c r="AV1469" s="119">
        <v>0</v>
      </c>
      <c r="AW1469" s="119">
        <v>0</v>
      </c>
      <c r="AX1469" s="119">
        <v>0</v>
      </c>
      <c r="AY1469" s="119">
        <v>0</v>
      </c>
      <c r="AZ1469" s="119">
        <v>0</v>
      </c>
      <c r="BA1469" s="119">
        <v>0</v>
      </c>
      <c r="BB1469" s="119">
        <v>0</v>
      </c>
      <c r="BC1469" s="119">
        <v>0</v>
      </c>
      <c r="BD1469" s="119">
        <v>0</v>
      </c>
      <c r="BE1469" s="119">
        <v>0</v>
      </c>
      <c r="BF1469" s="119">
        <v>0</v>
      </c>
      <c r="BG1469" s="119">
        <v>0</v>
      </c>
      <c r="BH1469" s="119">
        <v>13.5</v>
      </c>
      <c r="BI1469" s="119">
        <v>12.8</v>
      </c>
      <c r="BJ1469" s="119">
        <v>19.3</v>
      </c>
      <c r="BK1469" s="119">
        <v>22.6</v>
      </c>
      <c r="BL1469" s="119">
        <v>0</v>
      </c>
      <c r="BM1469" s="119" t="s">
        <v>544</v>
      </c>
    </row>
    <row r="1470" spans="1:65" s="119" customFormat="1" ht="11.4" x14ac:dyDescent="0.2">
      <c r="A1470" s="119" t="s">
        <v>113</v>
      </c>
      <c r="B1470" s="119">
        <v>9</v>
      </c>
      <c r="C1470" s="119">
        <v>1</v>
      </c>
      <c r="D1470" s="119">
        <v>7</v>
      </c>
      <c r="E1470" s="119">
        <v>0</v>
      </c>
      <c r="F1470" s="119">
        <v>1</v>
      </c>
      <c r="G1470" s="119">
        <v>0</v>
      </c>
      <c r="H1470" s="119">
        <v>0</v>
      </c>
      <c r="I1470" s="119">
        <v>0</v>
      </c>
      <c r="J1470" s="119">
        <v>0</v>
      </c>
      <c r="K1470" s="119">
        <v>0</v>
      </c>
      <c r="L1470" s="119">
        <v>0</v>
      </c>
      <c r="M1470" s="119">
        <v>0</v>
      </c>
      <c r="N1470" s="119">
        <v>0</v>
      </c>
      <c r="O1470" s="119">
        <v>11.11</v>
      </c>
      <c r="P1470" s="119">
        <v>77.78</v>
      </c>
      <c r="Q1470" s="119">
        <v>0</v>
      </c>
      <c r="R1470" s="119">
        <v>11.11</v>
      </c>
      <c r="S1470" s="119">
        <v>0</v>
      </c>
      <c r="T1470" s="119">
        <v>0</v>
      </c>
      <c r="U1470" s="119">
        <v>0</v>
      </c>
      <c r="V1470" s="119">
        <v>0</v>
      </c>
      <c r="W1470" s="119">
        <v>0</v>
      </c>
      <c r="X1470" s="119">
        <v>0</v>
      </c>
      <c r="Y1470" s="119">
        <v>0</v>
      </c>
      <c r="Z1470" s="119">
        <v>0</v>
      </c>
      <c r="AA1470" s="119" t="s">
        <v>574</v>
      </c>
      <c r="AB1470" s="119" t="s">
        <v>533</v>
      </c>
      <c r="AC1470" s="119" t="s">
        <v>56</v>
      </c>
      <c r="AD1470" s="119" t="s">
        <v>630</v>
      </c>
      <c r="AE1470" s="119" t="s">
        <v>56</v>
      </c>
      <c r="AF1470" s="119" t="s">
        <v>56</v>
      </c>
      <c r="AG1470" s="119" t="s">
        <v>56</v>
      </c>
      <c r="AH1470" s="119" t="s">
        <v>56</v>
      </c>
      <c r="AI1470" s="119" t="s">
        <v>56</v>
      </c>
      <c r="AJ1470" s="119" t="s">
        <v>56</v>
      </c>
      <c r="AK1470" s="119" t="s">
        <v>56</v>
      </c>
      <c r="AL1470" s="119" t="s">
        <v>56</v>
      </c>
      <c r="AM1470" s="119">
        <v>0</v>
      </c>
      <c r="AN1470" s="119">
        <v>3</v>
      </c>
      <c r="AO1470" s="119">
        <v>4</v>
      </c>
      <c r="AP1470" s="119">
        <v>2</v>
      </c>
      <c r="AQ1470" s="119">
        <v>0</v>
      </c>
      <c r="AR1470" s="119">
        <v>0</v>
      </c>
      <c r="AS1470" s="119">
        <v>0</v>
      </c>
      <c r="AT1470" s="119">
        <v>0</v>
      </c>
      <c r="AU1470" s="119">
        <v>0</v>
      </c>
      <c r="AV1470" s="119">
        <v>0</v>
      </c>
      <c r="AW1470" s="119">
        <v>0</v>
      </c>
      <c r="AX1470" s="119">
        <v>0</v>
      </c>
      <c r="AY1470" s="119">
        <v>0</v>
      </c>
      <c r="AZ1470" s="119">
        <v>0</v>
      </c>
      <c r="BA1470" s="119">
        <v>0</v>
      </c>
      <c r="BB1470" s="119">
        <v>0</v>
      </c>
      <c r="BC1470" s="119">
        <v>0</v>
      </c>
      <c r="BD1470" s="119">
        <v>0</v>
      </c>
      <c r="BE1470" s="119">
        <v>0</v>
      </c>
      <c r="BF1470" s="119">
        <v>0</v>
      </c>
      <c r="BG1470" s="119">
        <v>0</v>
      </c>
      <c r="BH1470" s="119">
        <v>12.3</v>
      </c>
      <c r="BI1470" s="119" t="s">
        <v>55</v>
      </c>
      <c r="BJ1470" s="119" t="s">
        <v>55</v>
      </c>
      <c r="BK1470" s="119" t="s">
        <v>55</v>
      </c>
      <c r="BL1470" s="119">
        <v>0</v>
      </c>
      <c r="BM1470" s="119" t="s">
        <v>545</v>
      </c>
    </row>
    <row r="1471" spans="1:65" s="119" customFormat="1" ht="11.4" x14ac:dyDescent="0.2">
      <c r="A1471" s="119" t="s">
        <v>114</v>
      </c>
      <c r="B1471" s="119">
        <v>10</v>
      </c>
      <c r="C1471" s="119">
        <v>0</v>
      </c>
      <c r="D1471" s="119">
        <v>10</v>
      </c>
      <c r="E1471" s="119">
        <v>0</v>
      </c>
      <c r="F1471" s="119">
        <v>0</v>
      </c>
      <c r="G1471" s="119">
        <v>0</v>
      </c>
      <c r="H1471" s="119">
        <v>0</v>
      </c>
      <c r="I1471" s="119">
        <v>0</v>
      </c>
      <c r="J1471" s="119">
        <v>0</v>
      </c>
      <c r="K1471" s="119">
        <v>0</v>
      </c>
      <c r="L1471" s="119">
        <v>0</v>
      </c>
      <c r="M1471" s="119">
        <v>0</v>
      </c>
      <c r="N1471" s="119">
        <v>0</v>
      </c>
      <c r="O1471" s="119">
        <v>0</v>
      </c>
      <c r="P1471" s="119">
        <v>100</v>
      </c>
      <c r="Q1471" s="119">
        <v>0</v>
      </c>
      <c r="R1471" s="119">
        <v>0</v>
      </c>
      <c r="S1471" s="119">
        <v>0</v>
      </c>
      <c r="T1471" s="119">
        <v>0</v>
      </c>
      <c r="U1471" s="119">
        <v>0</v>
      </c>
      <c r="V1471" s="119">
        <v>0</v>
      </c>
      <c r="W1471" s="119">
        <v>0</v>
      </c>
      <c r="X1471" s="119">
        <v>0</v>
      </c>
      <c r="Y1471" s="119">
        <v>0</v>
      </c>
      <c r="Z1471" s="119">
        <v>0</v>
      </c>
      <c r="AA1471" s="119" t="s">
        <v>56</v>
      </c>
      <c r="AB1471" s="119" t="s">
        <v>188</v>
      </c>
      <c r="AC1471" s="119" t="s">
        <v>56</v>
      </c>
      <c r="AD1471" s="119" t="s">
        <v>56</v>
      </c>
      <c r="AE1471" s="119" t="s">
        <v>56</v>
      </c>
      <c r="AF1471" s="119" t="s">
        <v>56</v>
      </c>
      <c r="AG1471" s="119" t="s">
        <v>56</v>
      </c>
      <c r="AH1471" s="119" t="s">
        <v>56</v>
      </c>
      <c r="AI1471" s="119" t="s">
        <v>56</v>
      </c>
      <c r="AJ1471" s="119" t="s">
        <v>56</v>
      </c>
      <c r="AK1471" s="119" t="s">
        <v>56</v>
      </c>
      <c r="AL1471" s="119" t="s">
        <v>56</v>
      </c>
      <c r="AM1471" s="119">
        <v>0</v>
      </c>
      <c r="AN1471" s="119">
        <v>2</v>
      </c>
      <c r="AO1471" s="119">
        <v>4</v>
      </c>
      <c r="AP1471" s="119">
        <v>0</v>
      </c>
      <c r="AQ1471" s="119">
        <v>4</v>
      </c>
      <c r="AR1471" s="119">
        <v>0</v>
      </c>
      <c r="AS1471" s="119">
        <v>0</v>
      </c>
      <c r="AT1471" s="119">
        <v>0</v>
      </c>
      <c r="AU1471" s="119">
        <v>0</v>
      </c>
      <c r="AV1471" s="119">
        <v>0</v>
      </c>
      <c r="AW1471" s="119">
        <v>0</v>
      </c>
      <c r="AX1471" s="119">
        <v>0</v>
      </c>
      <c r="AY1471" s="119">
        <v>0</v>
      </c>
      <c r="AZ1471" s="119">
        <v>0</v>
      </c>
      <c r="BA1471" s="119">
        <v>0</v>
      </c>
      <c r="BB1471" s="119">
        <v>0</v>
      </c>
      <c r="BC1471" s="119">
        <v>0</v>
      </c>
      <c r="BD1471" s="119">
        <v>0</v>
      </c>
      <c r="BE1471" s="119">
        <v>0</v>
      </c>
      <c r="BF1471" s="119">
        <v>0</v>
      </c>
      <c r="BG1471" s="119">
        <v>0</v>
      </c>
      <c r="BH1471" s="119">
        <v>15</v>
      </c>
      <c r="BI1471" s="119" t="s">
        <v>55</v>
      </c>
      <c r="BJ1471" s="119" t="s">
        <v>55</v>
      </c>
      <c r="BK1471" s="119" t="s">
        <v>55</v>
      </c>
      <c r="BL1471" s="119">
        <v>0</v>
      </c>
      <c r="BM1471" s="119" t="s">
        <v>544</v>
      </c>
    </row>
    <row r="1472" spans="1:65" s="119" customFormat="1" ht="11.4" x14ac:dyDescent="0.2">
      <c r="A1472" s="119" t="s">
        <v>114</v>
      </c>
      <c r="B1472" s="119">
        <v>7</v>
      </c>
      <c r="C1472" s="119">
        <v>0</v>
      </c>
      <c r="D1472" s="119">
        <v>7</v>
      </c>
      <c r="E1472" s="119">
        <v>0</v>
      </c>
      <c r="F1472" s="119">
        <v>0</v>
      </c>
      <c r="G1472" s="119">
        <v>0</v>
      </c>
      <c r="H1472" s="119">
        <v>0</v>
      </c>
      <c r="I1472" s="119">
        <v>0</v>
      </c>
      <c r="J1472" s="119">
        <v>0</v>
      </c>
      <c r="K1472" s="119">
        <v>0</v>
      </c>
      <c r="L1472" s="119">
        <v>0</v>
      </c>
      <c r="M1472" s="119">
        <v>0</v>
      </c>
      <c r="N1472" s="119">
        <v>0</v>
      </c>
      <c r="O1472" s="119">
        <v>0</v>
      </c>
      <c r="P1472" s="119">
        <v>100</v>
      </c>
      <c r="Q1472" s="119">
        <v>0</v>
      </c>
      <c r="R1472" s="119">
        <v>0</v>
      </c>
      <c r="S1472" s="119">
        <v>0</v>
      </c>
      <c r="T1472" s="119">
        <v>0</v>
      </c>
      <c r="U1472" s="119">
        <v>0</v>
      </c>
      <c r="V1472" s="119">
        <v>0</v>
      </c>
      <c r="W1472" s="119">
        <v>0</v>
      </c>
      <c r="X1472" s="119">
        <v>0</v>
      </c>
      <c r="Y1472" s="119">
        <v>0</v>
      </c>
      <c r="Z1472" s="119">
        <v>0</v>
      </c>
      <c r="AA1472" s="119" t="s">
        <v>56</v>
      </c>
      <c r="AB1472" s="119" t="s">
        <v>610</v>
      </c>
      <c r="AC1472" s="119" t="s">
        <v>56</v>
      </c>
      <c r="AD1472" s="119" t="s">
        <v>56</v>
      </c>
      <c r="AE1472" s="119" t="s">
        <v>56</v>
      </c>
      <c r="AF1472" s="119" t="s">
        <v>56</v>
      </c>
      <c r="AG1472" s="119" t="s">
        <v>56</v>
      </c>
      <c r="AH1472" s="119" t="s">
        <v>56</v>
      </c>
      <c r="AI1472" s="119" t="s">
        <v>56</v>
      </c>
      <c r="AJ1472" s="119" t="s">
        <v>56</v>
      </c>
      <c r="AK1472" s="119" t="s">
        <v>56</v>
      </c>
      <c r="AL1472" s="119" t="s">
        <v>56</v>
      </c>
      <c r="AM1472" s="119">
        <v>0</v>
      </c>
      <c r="AN1472" s="119">
        <v>1</v>
      </c>
      <c r="AO1472" s="119">
        <v>3</v>
      </c>
      <c r="AP1472" s="119">
        <v>1</v>
      </c>
      <c r="AQ1472" s="119">
        <v>2</v>
      </c>
      <c r="AR1472" s="119">
        <v>0</v>
      </c>
      <c r="AS1472" s="119">
        <v>0</v>
      </c>
      <c r="AT1472" s="119">
        <v>0</v>
      </c>
      <c r="AU1472" s="119">
        <v>0</v>
      </c>
      <c r="AV1472" s="119">
        <v>0</v>
      </c>
      <c r="AW1472" s="119">
        <v>0</v>
      </c>
      <c r="AX1472" s="119">
        <v>0</v>
      </c>
      <c r="AY1472" s="119">
        <v>0</v>
      </c>
      <c r="AZ1472" s="119">
        <v>0</v>
      </c>
      <c r="BA1472" s="119">
        <v>0</v>
      </c>
      <c r="BB1472" s="119">
        <v>0</v>
      </c>
      <c r="BC1472" s="119">
        <v>0</v>
      </c>
      <c r="BD1472" s="119">
        <v>0</v>
      </c>
      <c r="BE1472" s="119">
        <v>0</v>
      </c>
      <c r="BF1472" s="119">
        <v>0</v>
      </c>
      <c r="BG1472" s="119">
        <v>0</v>
      </c>
      <c r="BH1472" s="119">
        <v>14.9</v>
      </c>
      <c r="BI1472" s="119" t="s">
        <v>55</v>
      </c>
      <c r="BJ1472" s="119" t="s">
        <v>55</v>
      </c>
      <c r="BK1472" s="119" t="s">
        <v>55</v>
      </c>
      <c r="BL1472" s="119">
        <v>0</v>
      </c>
      <c r="BM1472" s="119" t="s">
        <v>545</v>
      </c>
    </row>
    <row r="1473" spans="1:65" s="119" customFormat="1" ht="11.4" x14ac:dyDescent="0.2">
      <c r="A1473" s="119" t="s">
        <v>115</v>
      </c>
      <c r="B1473" s="119">
        <v>4</v>
      </c>
      <c r="C1473" s="119">
        <v>0</v>
      </c>
      <c r="D1473" s="119">
        <v>3</v>
      </c>
      <c r="E1473" s="119">
        <v>0</v>
      </c>
      <c r="F1473" s="119">
        <v>1</v>
      </c>
      <c r="G1473" s="119">
        <v>0</v>
      </c>
      <c r="H1473" s="119">
        <v>0</v>
      </c>
      <c r="I1473" s="119">
        <v>0</v>
      </c>
      <c r="J1473" s="119">
        <v>0</v>
      </c>
      <c r="K1473" s="119">
        <v>0</v>
      </c>
      <c r="L1473" s="119">
        <v>0</v>
      </c>
      <c r="M1473" s="119">
        <v>0</v>
      </c>
      <c r="N1473" s="119">
        <v>0</v>
      </c>
      <c r="O1473" s="119">
        <v>0</v>
      </c>
      <c r="P1473" s="119">
        <v>75</v>
      </c>
      <c r="Q1473" s="119">
        <v>0</v>
      </c>
      <c r="R1473" s="119">
        <v>25</v>
      </c>
      <c r="S1473" s="119">
        <v>0</v>
      </c>
      <c r="T1473" s="119">
        <v>0</v>
      </c>
      <c r="U1473" s="119">
        <v>0</v>
      </c>
      <c r="V1473" s="119">
        <v>0</v>
      </c>
      <c r="W1473" s="119">
        <v>0</v>
      </c>
      <c r="X1473" s="119">
        <v>0</v>
      </c>
      <c r="Y1473" s="119">
        <v>0</v>
      </c>
      <c r="Z1473" s="119">
        <v>0</v>
      </c>
      <c r="AA1473" s="119" t="s">
        <v>56</v>
      </c>
      <c r="AB1473" s="119" t="s">
        <v>499</v>
      </c>
      <c r="AC1473" s="119" t="s">
        <v>56</v>
      </c>
      <c r="AD1473" s="119" t="s">
        <v>490</v>
      </c>
      <c r="AE1473" s="119" t="s">
        <v>56</v>
      </c>
      <c r="AF1473" s="119" t="s">
        <v>56</v>
      </c>
      <c r="AG1473" s="119" t="s">
        <v>56</v>
      </c>
      <c r="AH1473" s="119" t="s">
        <v>56</v>
      </c>
      <c r="AI1473" s="119" t="s">
        <v>56</v>
      </c>
      <c r="AJ1473" s="119" t="s">
        <v>56</v>
      </c>
      <c r="AK1473" s="119" t="s">
        <v>56</v>
      </c>
      <c r="AL1473" s="119" t="s">
        <v>56</v>
      </c>
      <c r="AM1473" s="119">
        <v>0</v>
      </c>
      <c r="AN1473" s="119">
        <v>1</v>
      </c>
      <c r="AO1473" s="119">
        <v>2</v>
      </c>
      <c r="AP1473" s="119">
        <v>1</v>
      </c>
      <c r="AQ1473" s="119">
        <v>0</v>
      </c>
      <c r="AR1473" s="119">
        <v>0</v>
      </c>
      <c r="AS1473" s="119">
        <v>0</v>
      </c>
      <c r="AT1473" s="119">
        <v>0</v>
      </c>
      <c r="AU1473" s="119">
        <v>0</v>
      </c>
      <c r="AV1473" s="119">
        <v>0</v>
      </c>
      <c r="AW1473" s="119">
        <v>0</v>
      </c>
      <c r="AX1473" s="119">
        <v>0</v>
      </c>
      <c r="AY1473" s="119">
        <v>0</v>
      </c>
      <c r="AZ1473" s="119">
        <v>0</v>
      </c>
      <c r="BA1473" s="119">
        <v>0</v>
      </c>
      <c r="BB1473" s="119">
        <v>0</v>
      </c>
      <c r="BC1473" s="119">
        <v>0</v>
      </c>
      <c r="BD1473" s="119">
        <v>0</v>
      </c>
      <c r="BE1473" s="119">
        <v>0</v>
      </c>
      <c r="BF1473" s="119">
        <v>0</v>
      </c>
      <c r="BG1473" s="119">
        <v>0</v>
      </c>
      <c r="BH1473" s="119">
        <v>12.5</v>
      </c>
      <c r="BI1473" s="119" t="s">
        <v>55</v>
      </c>
      <c r="BJ1473" s="119" t="s">
        <v>55</v>
      </c>
      <c r="BK1473" s="119" t="s">
        <v>55</v>
      </c>
      <c r="BL1473" s="119">
        <v>0</v>
      </c>
      <c r="BM1473" s="119" t="s">
        <v>544</v>
      </c>
    </row>
    <row r="1474" spans="1:65" s="119" customFormat="1" ht="11.4" x14ac:dyDescent="0.2">
      <c r="A1474" s="119" t="s">
        <v>115</v>
      </c>
      <c r="B1474" s="119">
        <v>9</v>
      </c>
      <c r="C1474" s="119">
        <v>1</v>
      </c>
      <c r="D1474" s="119">
        <v>8</v>
      </c>
      <c r="E1474" s="119">
        <v>0</v>
      </c>
      <c r="F1474" s="119">
        <v>0</v>
      </c>
      <c r="G1474" s="119">
        <v>0</v>
      </c>
      <c r="H1474" s="119">
        <v>0</v>
      </c>
      <c r="I1474" s="119">
        <v>0</v>
      </c>
      <c r="J1474" s="119">
        <v>0</v>
      </c>
      <c r="K1474" s="119">
        <v>0</v>
      </c>
      <c r="L1474" s="119">
        <v>0</v>
      </c>
      <c r="M1474" s="119">
        <v>0</v>
      </c>
      <c r="N1474" s="119">
        <v>0</v>
      </c>
      <c r="O1474" s="119">
        <v>11.11</v>
      </c>
      <c r="P1474" s="119">
        <v>88.89</v>
      </c>
      <c r="Q1474" s="119">
        <v>0</v>
      </c>
      <c r="R1474" s="119">
        <v>0</v>
      </c>
      <c r="S1474" s="119">
        <v>0</v>
      </c>
      <c r="T1474" s="119">
        <v>0</v>
      </c>
      <c r="U1474" s="119">
        <v>0</v>
      </c>
      <c r="V1474" s="119">
        <v>0</v>
      </c>
      <c r="W1474" s="119">
        <v>0</v>
      </c>
      <c r="X1474" s="119">
        <v>0</v>
      </c>
      <c r="Y1474" s="119">
        <v>0</v>
      </c>
      <c r="Z1474" s="119">
        <v>0</v>
      </c>
      <c r="AA1474" s="119" t="s">
        <v>628</v>
      </c>
      <c r="AB1474" s="119" t="s">
        <v>492</v>
      </c>
      <c r="AC1474" s="119" t="s">
        <v>56</v>
      </c>
      <c r="AD1474" s="119" t="s">
        <v>56</v>
      </c>
      <c r="AE1474" s="119" t="s">
        <v>56</v>
      </c>
      <c r="AF1474" s="119" t="s">
        <v>56</v>
      </c>
      <c r="AG1474" s="119" t="s">
        <v>56</v>
      </c>
      <c r="AH1474" s="119" t="s">
        <v>56</v>
      </c>
      <c r="AI1474" s="119" t="s">
        <v>56</v>
      </c>
      <c r="AJ1474" s="119" t="s">
        <v>56</v>
      </c>
      <c r="AK1474" s="119" t="s">
        <v>56</v>
      </c>
      <c r="AL1474" s="119" t="s">
        <v>56</v>
      </c>
      <c r="AM1474" s="119">
        <v>0</v>
      </c>
      <c r="AN1474" s="119">
        <v>1</v>
      </c>
      <c r="AO1474" s="119">
        <v>2</v>
      </c>
      <c r="AP1474" s="119">
        <v>3</v>
      </c>
      <c r="AQ1474" s="119">
        <v>3</v>
      </c>
      <c r="AR1474" s="119">
        <v>0</v>
      </c>
      <c r="AS1474" s="119">
        <v>0</v>
      </c>
      <c r="AT1474" s="119">
        <v>0</v>
      </c>
      <c r="AU1474" s="119">
        <v>0</v>
      </c>
      <c r="AV1474" s="119">
        <v>0</v>
      </c>
      <c r="AW1474" s="119">
        <v>0</v>
      </c>
      <c r="AX1474" s="119">
        <v>0</v>
      </c>
      <c r="AY1474" s="119">
        <v>0</v>
      </c>
      <c r="AZ1474" s="119">
        <v>0</v>
      </c>
      <c r="BA1474" s="119">
        <v>0</v>
      </c>
      <c r="BB1474" s="119">
        <v>0</v>
      </c>
      <c r="BC1474" s="119">
        <v>0</v>
      </c>
      <c r="BD1474" s="119">
        <v>0</v>
      </c>
      <c r="BE1474" s="119">
        <v>0</v>
      </c>
      <c r="BF1474" s="119">
        <v>0</v>
      </c>
      <c r="BG1474" s="119">
        <v>0</v>
      </c>
      <c r="BH1474" s="119">
        <v>16.600000000000001</v>
      </c>
      <c r="BI1474" s="119" t="s">
        <v>55</v>
      </c>
      <c r="BJ1474" s="119" t="s">
        <v>55</v>
      </c>
      <c r="BK1474" s="119" t="s">
        <v>55</v>
      </c>
      <c r="BL1474" s="119">
        <v>0</v>
      </c>
      <c r="BM1474" s="119" t="s">
        <v>545</v>
      </c>
    </row>
    <row r="1475" spans="1:65" s="119" customFormat="1" ht="11.4" x14ac:dyDescent="0.2">
      <c r="A1475" s="119" t="s">
        <v>116</v>
      </c>
      <c r="B1475" s="119">
        <v>7</v>
      </c>
      <c r="C1475" s="119">
        <v>0</v>
      </c>
      <c r="D1475" s="119">
        <v>7</v>
      </c>
      <c r="E1475" s="119">
        <v>0</v>
      </c>
      <c r="F1475" s="119">
        <v>0</v>
      </c>
      <c r="G1475" s="119">
        <v>0</v>
      </c>
      <c r="H1475" s="119">
        <v>0</v>
      </c>
      <c r="I1475" s="119">
        <v>0</v>
      </c>
      <c r="J1475" s="119">
        <v>0</v>
      </c>
      <c r="K1475" s="119">
        <v>0</v>
      </c>
      <c r="L1475" s="119">
        <v>0</v>
      </c>
      <c r="M1475" s="119">
        <v>0</v>
      </c>
      <c r="N1475" s="119">
        <v>0</v>
      </c>
      <c r="O1475" s="119">
        <v>0</v>
      </c>
      <c r="P1475" s="119">
        <v>100</v>
      </c>
      <c r="Q1475" s="119">
        <v>0</v>
      </c>
      <c r="R1475" s="119">
        <v>0</v>
      </c>
      <c r="S1475" s="119">
        <v>0</v>
      </c>
      <c r="T1475" s="119">
        <v>0</v>
      </c>
      <c r="U1475" s="119">
        <v>0</v>
      </c>
      <c r="V1475" s="119">
        <v>0</v>
      </c>
      <c r="W1475" s="119">
        <v>0</v>
      </c>
      <c r="X1475" s="119">
        <v>0</v>
      </c>
      <c r="Y1475" s="119">
        <v>0</v>
      </c>
      <c r="Z1475" s="119">
        <v>0</v>
      </c>
      <c r="AA1475" s="119" t="s">
        <v>56</v>
      </c>
      <c r="AB1475" s="119" t="s">
        <v>536</v>
      </c>
      <c r="AC1475" s="119" t="s">
        <v>56</v>
      </c>
      <c r="AD1475" s="119" t="s">
        <v>56</v>
      </c>
      <c r="AE1475" s="119" t="s">
        <v>56</v>
      </c>
      <c r="AF1475" s="119" t="s">
        <v>56</v>
      </c>
      <c r="AG1475" s="119" t="s">
        <v>56</v>
      </c>
      <c r="AH1475" s="119" t="s">
        <v>56</v>
      </c>
      <c r="AI1475" s="119" t="s">
        <v>56</v>
      </c>
      <c r="AJ1475" s="119" t="s">
        <v>56</v>
      </c>
      <c r="AK1475" s="119" t="s">
        <v>56</v>
      </c>
      <c r="AL1475" s="119" t="s">
        <v>56</v>
      </c>
      <c r="AM1475" s="119">
        <v>0</v>
      </c>
      <c r="AN1475" s="119">
        <v>0</v>
      </c>
      <c r="AO1475" s="119">
        <v>5</v>
      </c>
      <c r="AP1475" s="119">
        <v>2</v>
      </c>
      <c r="AQ1475" s="119">
        <v>0</v>
      </c>
      <c r="AR1475" s="119">
        <v>0</v>
      </c>
      <c r="AS1475" s="119">
        <v>0</v>
      </c>
      <c r="AT1475" s="119">
        <v>0</v>
      </c>
      <c r="AU1475" s="119">
        <v>0</v>
      </c>
      <c r="AV1475" s="119">
        <v>0</v>
      </c>
      <c r="AW1475" s="119">
        <v>0</v>
      </c>
      <c r="AX1475" s="119">
        <v>0</v>
      </c>
      <c r="AY1475" s="119">
        <v>0</v>
      </c>
      <c r="AZ1475" s="119">
        <v>0</v>
      </c>
      <c r="BA1475" s="119">
        <v>0</v>
      </c>
      <c r="BB1475" s="119">
        <v>0</v>
      </c>
      <c r="BC1475" s="119">
        <v>0</v>
      </c>
      <c r="BD1475" s="119">
        <v>0</v>
      </c>
      <c r="BE1475" s="119">
        <v>0</v>
      </c>
      <c r="BF1475" s="119">
        <v>0</v>
      </c>
      <c r="BG1475" s="119">
        <v>0</v>
      </c>
      <c r="BH1475" s="119">
        <v>14</v>
      </c>
      <c r="BI1475" s="119" t="s">
        <v>55</v>
      </c>
      <c r="BJ1475" s="119" t="s">
        <v>55</v>
      </c>
      <c r="BK1475" s="119" t="s">
        <v>55</v>
      </c>
      <c r="BL1475" s="119">
        <v>0</v>
      </c>
      <c r="BM1475" s="119" t="s">
        <v>544</v>
      </c>
    </row>
    <row r="1476" spans="1:65" s="119" customFormat="1" ht="11.4" x14ac:dyDescent="0.2">
      <c r="A1476" s="119" t="s">
        <v>116</v>
      </c>
      <c r="B1476" s="119">
        <v>9</v>
      </c>
      <c r="C1476" s="119">
        <v>1</v>
      </c>
      <c r="D1476" s="119">
        <v>7</v>
      </c>
      <c r="E1476" s="119">
        <v>0</v>
      </c>
      <c r="F1476" s="119">
        <v>1</v>
      </c>
      <c r="G1476" s="119">
        <v>0</v>
      </c>
      <c r="H1476" s="119">
        <v>0</v>
      </c>
      <c r="I1476" s="119">
        <v>0</v>
      </c>
      <c r="J1476" s="119">
        <v>0</v>
      </c>
      <c r="K1476" s="119">
        <v>0</v>
      </c>
      <c r="L1476" s="119">
        <v>0</v>
      </c>
      <c r="M1476" s="119">
        <v>0</v>
      </c>
      <c r="N1476" s="119">
        <v>0</v>
      </c>
      <c r="O1476" s="119">
        <v>11.11</v>
      </c>
      <c r="P1476" s="119">
        <v>77.78</v>
      </c>
      <c r="Q1476" s="119">
        <v>0</v>
      </c>
      <c r="R1476" s="119">
        <v>11.11</v>
      </c>
      <c r="S1476" s="119">
        <v>0</v>
      </c>
      <c r="T1476" s="119">
        <v>0</v>
      </c>
      <c r="U1476" s="119">
        <v>0</v>
      </c>
      <c r="V1476" s="119">
        <v>0</v>
      </c>
      <c r="W1476" s="119">
        <v>0</v>
      </c>
      <c r="X1476" s="119">
        <v>0</v>
      </c>
      <c r="Y1476" s="119">
        <v>0</v>
      </c>
      <c r="Z1476" s="119">
        <v>0</v>
      </c>
      <c r="AA1476" s="119" t="s">
        <v>591</v>
      </c>
      <c r="AB1476" s="119" t="s">
        <v>495</v>
      </c>
      <c r="AC1476" s="119" t="s">
        <v>56</v>
      </c>
      <c r="AD1476" s="119" t="s">
        <v>171</v>
      </c>
      <c r="AE1476" s="119" t="s">
        <v>56</v>
      </c>
      <c r="AF1476" s="119" t="s">
        <v>56</v>
      </c>
      <c r="AG1476" s="119" t="s">
        <v>56</v>
      </c>
      <c r="AH1476" s="119" t="s">
        <v>56</v>
      </c>
      <c r="AI1476" s="119" t="s">
        <v>56</v>
      </c>
      <c r="AJ1476" s="119" t="s">
        <v>56</v>
      </c>
      <c r="AK1476" s="119" t="s">
        <v>56</v>
      </c>
      <c r="AL1476" s="119" t="s">
        <v>56</v>
      </c>
      <c r="AM1476" s="119">
        <v>0</v>
      </c>
      <c r="AN1476" s="119">
        <v>1</v>
      </c>
      <c r="AO1476" s="119">
        <v>3</v>
      </c>
      <c r="AP1476" s="119">
        <v>4</v>
      </c>
      <c r="AQ1476" s="119">
        <v>1</v>
      </c>
      <c r="AR1476" s="119">
        <v>0</v>
      </c>
      <c r="AS1476" s="119">
        <v>0</v>
      </c>
      <c r="AT1476" s="119">
        <v>0</v>
      </c>
      <c r="AU1476" s="119">
        <v>0</v>
      </c>
      <c r="AV1476" s="119">
        <v>0</v>
      </c>
      <c r="AW1476" s="119">
        <v>0</v>
      </c>
      <c r="AX1476" s="119">
        <v>0</v>
      </c>
      <c r="AY1476" s="119">
        <v>0</v>
      </c>
      <c r="AZ1476" s="119">
        <v>0</v>
      </c>
      <c r="BA1476" s="119">
        <v>0</v>
      </c>
      <c r="BB1476" s="119">
        <v>0</v>
      </c>
      <c r="BC1476" s="119">
        <v>0</v>
      </c>
      <c r="BD1476" s="119">
        <v>0</v>
      </c>
      <c r="BE1476" s="119">
        <v>0</v>
      </c>
      <c r="BF1476" s="119">
        <v>0</v>
      </c>
      <c r="BG1476" s="119">
        <v>0</v>
      </c>
      <c r="BH1476" s="119">
        <v>15.6</v>
      </c>
      <c r="BI1476" s="119" t="s">
        <v>55</v>
      </c>
      <c r="BJ1476" s="119" t="s">
        <v>55</v>
      </c>
      <c r="BK1476" s="119" t="s">
        <v>55</v>
      </c>
      <c r="BL1476" s="119">
        <v>0</v>
      </c>
      <c r="BM1476" s="119" t="s">
        <v>545</v>
      </c>
    </row>
    <row r="1477" spans="1:65" s="119" customFormat="1" ht="11.4" x14ac:dyDescent="0.2">
      <c r="A1477" s="119" t="s">
        <v>117</v>
      </c>
      <c r="B1477" s="119">
        <v>11</v>
      </c>
      <c r="C1477" s="119">
        <v>2</v>
      </c>
      <c r="D1477" s="119">
        <v>9</v>
      </c>
      <c r="E1477" s="119">
        <v>0</v>
      </c>
      <c r="F1477" s="119">
        <v>0</v>
      </c>
      <c r="G1477" s="119">
        <v>0</v>
      </c>
      <c r="H1477" s="119">
        <v>0</v>
      </c>
      <c r="I1477" s="119">
        <v>0</v>
      </c>
      <c r="J1477" s="119">
        <v>0</v>
      </c>
      <c r="K1477" s="119">
        <v>0</v>
      </c>
      <c r="L1477" s="119">
        <v>0</v>
      </c>
      <c r="M1477" s="119">
        <v>0</v>
      </c>
      <c r="N1477" s="119">
        <v>0</v>
      </c>
      <c r="O1477" s="119">
        <v>18.18</v>
      </c>
      <c r="P1477" s="119">
        <v>81.819999999999993</v>
      </c>
      <c r="Q1477" s="119">
        <v>0</v>
      </c>
      <c r="R1477" s="119">
        <v>0</v>
      </c>
      <c r="S1477" s="119">
        <v>0</v>
      </c>
      <c r="T1477" s="119">
        <v>0</v>
      </c>
      <c r="U1477" s="119">
        <v>0</v>
      </c>
      <c r="V1477" s="119">
        <v>0</v>
      </c>
      <c r="W1477" s="119">
        <v>0</v>
      </c>
      <c r="X1477" s="119">
        <v>0</v>
      </c>
      <c r="Y1477" s="119">
        <v>0</v>
      </c>
      <c r="Z1477" s="119">
        <v>0</v>
      </c>
      <c r="AA1477" s="119" t="s">
        <v>174</v>
      </c>
      <c r="AB1477" s="119" t="s">
        <v>533</v>
      </c>
      <c r="AC1477" s="119" t="s">
        <v>56</v>
      </c>
      <c r="AD1477" s="119" t="s">
        <v>56</v>
      </c>
      <c r="AE1477" s="119" t="s">
        <v>56</v>
      </c>
      <c r="AF1477" s="119" t="s">
        <v>56</v>
      </c>
      <c r="AG1477" s="119" t="s">
        <v>56</v>
      </c>
      <c r="AH1477" s="119" t="s">
        <v>56</v>
      </c>
      <c r="AI1477" s="119" t="s">
        <v>56</v>
      </c>
      <c r="AJ1477" s="119" t="s">
        <v>56</v>
      </c>
      <c r="AK1477" s="119" t="s">
        <v>56</v>
      </c>
      <c r="AL1477" s="119" t="s">
        <v>56</v>
      </c>
      <c r="AM1477" s="119">
        <v>0</v>
      </c>
      <c r="AN1477" s="119">
        <v>3</v>
      </c>
      <c r="AO1477" s="119">
        <v>4</v>
      </c>
      <c r="AP1477" s="119">
        <v>2</v>
      </c>
      <c r="AQ1477" s="119">
        <v>1</v>
      </c>
      <c r="AR1477" s="119">
        <v>1</v>
      </c>
      <c r="AS1477" s="119">
        <v>0</v>
      </c>
      <c r="AT1477" s="119">
        <v>0</v>
      </c>
      <c r="AU1477" s="119">
        <v>0</v>
      </c>
      <c r="AV1477" s="119">
        <v>0</v>
      </c>
      <c r="AW1477" s="119">
        <v>0</v>
      </c>
      <c r="AX1477" s="119">
        <v>0</v>
      </c>
      <c r="AY1477" s="119">
        <v>0</v>
      </c>
      <c r="AZ1477" s="119">
        <v>0</v>
      </c>
      <c r="BA1477" s="119">
        <v>0</v>
      </c>
      <c r="BB1477" s="119">
        <v>0</v>
      </c>
      <c r="BC1477" s="119">
        <v>0</v>
      </c>
      <c r="BD1477" s="119">
        <v>0</v>
      </c>
      <c r="BE1477" s="119">
        <v>0</v>
      </c>
      <c r="BF1477" s="119">
        <v>0</v>
      </c>
      <c r="BG1477" s="119">
        <v>0</v>
      </c>
      <c r="BH1477" s="119">
        <v>14.3</v>
      </c>
      <c r="BI1477" s="119">
        <v>12</v>
      </c>
      <c r="BJ1477" s="119">
        <v>23</v>
      </c>
      <c r="BK1477" s="119">
        <v>28.2</v>
      </c>
      <c r="BL1477" s="119">
        <v>0</v>
      </c>
      <c r="BM1477" s="119" t="s">
        <v>544</v>
      </c>
    </row>
    <row r="1478" spans="1:65" s="119" customFormat="1" ht="11.4" x14ac:dyDescent="0.2">
      <c r="A1478" s="119" t="s">
        <v>117</v>
      </c>
      <c r="B1478" s="119">
        <v>12</v>
      </c>
      <c r="C1478" s="119">
        <v>0</v>
      </c>
      <c r="D1478" s="119">
        <v>11</v>
      </c>
      <c r="E1478" s="119">
        <v>1</v>
      </c>
      <c r="F1478" s="119">
        <v>0</v>
      </c>
      <c r="G1478" s="119">
        <v>0</v>
      </c>
      <c r="H1478" s="119">
        <v>0</v>
      </c>
      <c r="I1478" s="119">
        <v>0</v>
      </c>
      <c r="J1478" s="119">
        <v>0</v>
      </c>
      <c r="K1478" s="119">
        <v>0</v>
      </c>
      <c r="L1478" s="119">
        <v>0</v>
      </c>
      <c r="M1478" s="119">
        <v>0</v>
      </c>
      <c r="N1478" s="119">
        <v>0</v>
      </c>
      <c r="O1478" s="119">
        <v>0</v>
      </c>
      <c r="P1478" s="119">
        <v>91.67</v>
      </c>
      <c r="Q1478" s="119">
        <v>8.3330000000000002</v>
      </c>
      <c r="R1478" s="119">
        <v>0</v>
      </c>
      <c r="S1478" s="119">
        <v>0</v>
      </c>
      <c r="T1478" s="119">
        <v>0</v>
      </c>
      <c r="U1478" s="119">
        <v>0</v>
      </c>
      <c r="V1478" s="119">
        <v>0</v>
      </c>
      <c r="W1478" s="119">
        <v>0</v>
      </c>
      <c r="X1478" s="119">
        <v>0</v>
      </c>
      <c r="Y1478" s="119">
        <v>0</v>
      </c>
      <c r="Z1478" s="119">
        <v>0</v>
      </c>
      <c r="AA1478" s="119" t="s">
        <v>56</v>
      </c>
      <c r="AB1478" s="119" t="s">
        <v>533</v>
      </c>
      <c r="AC1478" s="119" t="s">
        <v>478</v>
      </c>
      <c r="AD1478" s="119" t="s">
        <v>56</v>
      </c>
      <c r="AE1478" s="119" t="s">
        <v>56</v>
      </c>
      <c r="AF1478" s="119" t="s">
        <v>56</v>
      </c>
      <c r="AG1478" s="119" t="s">
        <v>56</v>
      </c>
      <c r="AH1478" s="119" t="s">
        <v>56</v>
      </c>
      <c r="AI1478" s="119" t="s">
        <v>56</v>
      </c>
      <c r="AJ1478" s="119" t="s">
        <v>56</v>
      </c>
      <c r="AK1478" s="119" t="s">
        <v>56</v>
      </c>
      <c r="AL1478" s="119" t="s">
        <v>56</v>
      </c>
      <c r="AM1478" s="119">
        <v>0</v>
      </c>
      <c r="AN1478" s="119">
        <v>3</v>
      </c>
      <c r="AO1478" s="119">
        <v>4</v>
      </c>
      <c r="AP1478" s="119">
        <v>4</v>
      </c>
      <c r="AQ1478" s="119">
        <v>0</v>
      </c>
      <c r="AR1478" s="119">
        <v>1</v>
      </c>
      <c r="AS1478" s="119">
        <v>0</v>
      </c>
      <c r="AT1478" s="119">
        <v>0</v>
      </c>
      <c r="AU1478" s="119">
        <v>0</v>
      </c>
      <c r="AV1478" s="119">
        <v>0</v>
      </c>
      <c r="AW1478" s="119">
        <v>0</v>
      </c>
      <c r="AX1478" s="119">
        <v>0</v>
      </c>
      <c r="AY1478" s="119">
        <v>0</v>
      </c>
      <c r="AZ1478" s="119">
        <v>0</v>
      </c>
      <c r="BA1478" s="119">
        <v>0</v>
      </c>
      <c r="BB1478" s="119">
        <v>0</v>
      </c>
      <c r="BC1478" s="119">
        <v>0</v>
      </c>
      <c r="BD1478" s="119">
        <v>0</v>
      </c>
      <c r="BE1478" s="119">
        <v>0</v>
      </c>
      <c r="BF1478" s="119">
        <v>0</v>
      </c>
      <c r="BG1478" s="119">
        <v>0</v>
      </c>
      <c r="BH1478" s="119">
        <v>14.2</v>
      </c>
      <c r="BI1478" s="119">
        <v>12.7</v>
      </c>
      <c r="BJ1478" s="119">
        <v>19.7</v>
      </c>
      <c r="BK1478" s="119">
        <v>26.4</v>
      </c>
      <c r="BL1478" s="119">
        <v>0</v>
      </c>
      <c r="BM1478" s="119" t="s">
        <v>545</v>
      </c>
    </row>
    <row r="1479" spans="1:65" s="119" customFormat="1" ht="11.4" x14ac:dyDescent="0.2">
      <c r="A1479" s="119" t="s">
        <v>118</v>
      </c>
      <c r="B1479" s="119">
        <v>8</v>
      </c>
      <c r="C1479" s="119">
        <v>0</v>
      </c>
      <c r="D1479" s="119">
        <v>8</v>
      </c>
      <c r="E1479" s="119">
        <v>0</v>
      </c>
      <c r="F1479" s="119">
        <v>0</v>
      </c>
      <c r="G1479" s="119">
        <v>0</v>
      </c>
      <c r="H1479" s="119">
        <v>0</v>
      </c>
      <c r="I1479" s="119">
        <v>0</v>
      </c>
      <c r="J1479" s="119">
        <v>0</v>
      </c>
      <c r="K1479" s="119">
        <v>0</v>
      </c>
      <c r="L1479" s="119">
        <v>0</v>
      </c>
      <c r="M1479" s="119">
        <v>0</v>
      </c>
      <c r="N1479" s="119">
        <v>0</v>
      </c>
      <c r="O1479" s="119">
        <v>0</v>
      </c>
      <c r="P1479" s="119">
        <v>100</v>
      </c>
      <c r="Q1479" s="119">
        <v>0</v>
      </c>
      <c r="R1479" s="119">
        <v>0</v>
      </c>
      <c r="S1479" s="119">
        <v>0</v>
      </c>
      <c r="T1479" s="119">
        <v>0</v>
      </c>
      <c r="U1479" s="119">
        <v>0</v>
      </c>
      <c r="V1479" s="119">
        <v>0</v>
      </c>
      <c r="W1479" s="119">
        <v>0</v>
      </c>
      <c r="X1479" s="119">
        <v>0</v>
      </c>
      <c r="Y1479" s="119">
        <v>0</v>
      </c>
      <c r="Z1479" s="119">
        <v>0</v>
      </c>
      <c r="AA1479" s="119" t="s">
        <v>56</v>
      </c>
      <c r="AB1479" s="119" t="s">
        <v>569</v>
      </c>
      <c r="AC1479" s="119" t="s">
        <v>56</v>
      </c>
      <c r="AD1479" s="119" t="s">
        <v>56</v>
      </c>
      <c r="AE1479" s="119" t="s">
        <v>56</v>
      </c>
      <c r="AF1479" s="119" t="s">
        <v>56</v>
      </c>
      <c r="AG1479" s="119" t="s">
        <v>56</v>
      </c>
      <c r="AH1479" s="119" t="s">
        <v>56</v>
      </c>
      <c r="AI1479" s="119" t="s">
        <v>56</v>
      </c>
      <c r="AJ1479" s="119" t="s">
        <v>56</v>
      </c>
      <c r="AK1479" s="119" t="s">
        <v>56</v>
      </c>
      <c r="AL1479" s="119" t="s">
        <v>56</v>
      </c>
      <c r="AM1479" s="119">
        <v>0</v>
      </c>
      <c r="AN1479" s="119">
        <v>1</v>
      </c>
      <c r="AO1479" s="119">
        <v>3</v>
      </c>
      <c r="AP1479" s="119">
        <v>3</v>
      </c>
      <c r="AQ1479" s="119">
        <v>1</v>
      </c>
      <c r="AR1479" s="119">
        <v>0</v>
      </c>
      <c r="AS1479" s="119">
        <v>0</v>
      </c>
      <c r="AT1479" s="119">
        <v>0</v>
      </c>
      <c r="AU1479" s="119">
        <v>0</v>
      </c>
      <c r="AV1479" s="119">
        <v>0</v>
      </c>
      <c r="AW1479" s="119">
        <v>0</v>
      </c>
      <c r="AX1479" s="119">
        <v>0</v>
      </c>
      <c r="AY1479" s="119">
        <v>0</v>
      </c>
      <c r="AZ1479" s="119">
        <v>0</v>
      </c>
      <c r="BA1479" s="119">
        <v>0</v>
      </c>
      <c r="BB1479" s="119">
        <v>0</v>
      </c>
      <c r="BC1479" s="119">
        <v>0</v>
      </c>
      <c r="BD1479" s="119">
        <v>0</v>
      </c>
      <c r="BE1479" s="119">
        <v>0</v>
      </c>
      <c r="BF1479" s="119">
        <v>0</v>
      </c>
      <c r="BG1479" s="119">
        <v>0</v>
      </c>
      <c r="BH1479" s="119">
        <v>14.7</v>
      </c>
      <c r="BI1479" s="119" t="s">
        <v>55</v>
      </c>
      <c r="BJ1479" s="119" t="s">
        <v>55</v>
      </c>
      <c r="BK1479" s="119" t="s">
        <v>55</v>
      </c>
      <c r="BL1479" s="119">
        <v>0</v>
      </c>
      <c r="BM1479" s="119" t="s">
        <v>544</v>
      </c>
    </row>
    <row r="1480" spans="1:65" s="119" customFormat="1" ht="11.4" x14ac:dyDescent="0.2">
      <c r="A1480" s="119" t="s">
        <v>118</v>
      </c>
      <c r="B1480" s="119">
        <v>10</v>
      </c>
      <c r="C1480" s="119">
        <v>1</v>
      </c>
      <c r="D1480" s="119">
        <v>9</v>
      </c>
      <c r="E1480" s="119">
        <v>0</v>
      </c>
      <c r="F1480" s="119">
        <v>0</v>
      </c>
      <c r="G1480" s="119">
        <v>0</v>
      </c>
      <c r="H1480" s="119">
        <v>0</v>
      </c>
      <c r="I1480" s="119">
        <v>0</v>
      </c>
      <c r="J1480" s="119">
        <v>0</v>
      </c>
      <c r="K1480" s="119">
        <v>0</v>
      </c>
      <c r="L1480" s="119">
        <v>0</v>
      </c>
      <c r="M1480" s="119">
        <v>0</v>
      </c>
      <c r="N1480" s="119">
        <v>0</v>
      </c>
      <c r="O1480" s="119">
        <v>10</v>
      </c>
      <c r="P1480" s="119">
        <v>90</v>
      </c>
      <c r="Q1480" s="119">
        <v>0</v>
      </c>
      <c r="R1480" s="119">
        <v>0</v>
      </c>
      <c r="S1480" s="119">
        <v>0</v>
      </c>
      <c r="T1480" s="119">
        <v>0</v>
      </c>
      <c r="U1480" s="119">
        <v>0</v>
      </c>
      <c r="V1480" s="119">
        <v>0</v>
      </c>
      <c r="W1480" s="119">
        <v>0</v>
      </c>
      <c r="X1480" s="119">
        <v>0</v>
      </c>
      <c r="Y1480" s="119">
        <v>0</v>
      </c>
      <c r="Z1480" s="119">
        <v>0</v>
      </c>
      <c r="AA1480" s="119" t="s">
        <v>179</v>
      </c>
      <c r="AB1480" s="119" t="s">
        <v>189</v>
      </c>
      <c r="AC1480" s="119" t="s">
        <v>56</v>
      </c>
      <c r="AD1480" s="119" t="s">
        <v>56</v>
      </c>
      <c r="AE1480" s="119" t="s">
        <v>56</v>
      </c>
      <c r="AF1480" s="119" t="s">
        <v>56</v>
      </c>
      <c r="AG1480" s="119" t="s">
        <v>56</v>
      </c>
      <c r="AH1480" s="119" t="s">
        <v>56</v>
      </c>
      <c r="AI1480" s="119" t="s">
        <v>56</v>
      </c>
      <c r="AJ1480" s="119" t="s">
        <v>56</v>
      </c>
      <c r="AK1480" s="119" t="s">
        <v>56</v>
      </c>
      <c r="AL1480" s="119" t="s">
        <v>56</v>
      </c>
      <c r="AM1480" s="119">
        <v>0</v>
      </c>
      <c r="AN1480" s="119">
        <v>0</v>
      </c>
      <c r="AO1480" s="119">
        <v>3</v>
      </c>
      <c r="AP1480" s="119">
        <v>4</v>
      </c>
      <c r="AQ1480" s="119">
        <v>3</v>
      </c>
      <c r="AR1480" s="119">
        <v>0</v>
      </c>
      <c r="AS1480" s="119">
        <v>0</v>
      </c>
      <c r="AT1480" s="119">
        <v>0</v>
      </c>
      <c r="AU1480" s="119">
        <v>0</v>
      </c>
      <c r="AV1480" s="119">
        <v>0</v>
      </c>
      <c r="AW1480" s="119">
        <v>0</v>
      </c>
      <c r="AX1480" s="119">
        <v>0</v>
      </c>
      <c r="AY1480" s="119">
        <v>0</v>
      </c>
      <c r="AZ1480" s="119">
        <v>0</v>
      </c>
      <c r="BA1480" s="119">
        <v>0</v>
      </c>
      <c r="BB1480" s="119">
        <v>0</v>
      </c>
      <c r="BC1480" s="119">
        <v>0</v>
      </c>
      <c r="BD1480" s="119">
        <v>0</v>
      </c>
      <c r="BE1480" s="119">
        <v>0</v>
      </c>
      <c r="BF1480" s="119">
        <v>0</v>
      </c>
      <c r="BG1480" s="119">
        <v>0</v>
      </c>
      <c r="BH1480" s="119">
        <v>16.7</v>
      </c>
      <c r="BI1480" s="119" t="s">
        <v>55</v>
      </c>
      <c r="BJ1480" s="119" t="s">
        <v>55</v>
      </c>
      <c r="BK1480" s="119" t="s">
        <v>55</v>
      </c>
      <c r="BL1480" s="119">
        <v>0</v>
      </c>
      <c r="BM1480" s="119" t="s">
        <v>545</v>
      </c>
    </row>
    <row r="1481" spans="1:65" s="119" customFormat="1" ht="11.4" x14ac:dyDescent="0.2">
      <c r="A1481" s="119" t="s">
        <v>120</v>
      </c>
      <c r="B1481" s="119">
        <v>13</v>
      </c>
      <c r="C1481" s="119">
        <v>1</v>
      </c>
      <c r="D1481" s="119">
        <v>12</v>
      </c>
      <c r="E1481" s="119">
        <v>0</v>
      </c>
      <c r="F1481" s="119">
        <v>0</v>
      </c>
      <c r="G1481" s="119">
        <v>0</v>
      </c>
      <c r="H1481" s="119">
        <v>0</v>
      </c>
      <c r="I1481" s="119">
        <v>0</v>
      </c>
      <c r="J1481" s="119">
        <v>0</v>
      </c>
      <c r="K1481" s="119">
        <v>0</v>
      </c>
      <c r="L1481" s="119">
        <v>0</v>
      </c>
      <c r="M1481" s="119">
        <v>0</v>
      </c>
      <c r="N1481" s="119">
        <v>0</v>
      </c>
      <c r="O1481" s="119">
        <v>7.6920000000000002</v>
      </c>
      <c r="P1481" s="119">
        <v>92.31</v>
      </c>
      <c r="Q1481" s="119">
        <v>0</v>
      </c>
      <c r="R1481" s="119">
        <v>0</v>
      </c>
      <c r="S1481" s="119">
        <v>0</v>
      </c>
      <c r="T1481" s="119">
        <v>0</v>
      </c>
      <c r="U1481" s="119">
        <v>0</v>
      </c>
      <c r="V1481" s="119">
        <v>0</v>
      </c>
      <c r="W1481" s="119">
        <v>0</v>
      </c>
      <c r="X1481" s="119">
        <v>0</v>
      </c>
      <c r="Y1481" s="119">
        <v>0</v>
      </c>
      <c r="Z1481" s="119">
        <v>0</v>
      </c>
      <c r="AA1481" s="119" t="s">
        <v>532</v>
      </c>
      <c r="AB1481" s="119" t="s">
        <v>610</v>
      </c>
      <c r="AC1481" s="119" t="s">
        <v>56</v>
      </c>
      <c r="AD1481" s="119" t="s">
        <v>56</v>
      </c>
      <c r="AE1481" s="119" t="s">
        <v>56</v>
      </c>
      <c r="AF1481" s="119" t="s">
        <v>56</v>
      </c>
      <c r="AG1481" s="119" t="s">
        <v>56</v>
      </c>
      <c r="AH1481" s="119" t="s">
        <v>56</v>
      </c>
      <c r="AI1481" s="119" t="s">
        <v>56</v>
      </c>
      <c r="AJ1481" s="119" t="s">
        <v>56</v>
      </c>
      <c r="AK1481" s="119" t="s">
        <v>56</v>
      </c>
      <c r="AL1481" s="119" t="s">
        <v>56</v>
      </c>
      <c r="AM1481" s="119">
        <v>0</v>
      </c>
      <c r="AN1481" s="119">
        <v>0</v>
      </c>
      <c r="AO1481" s="119">
        <v>8</v>
      </c>
      <c r="AP1481" s="119">
        <v>3</v>
      </c>
      <c r="AQ1481" s="119">
        <v>1</v>
      </c>
      <c r="AR1481" s="119">
        <v>1</v>
      </c>
      <c r="AS1481" s="119">
        <v>0</v>
      </c>
      <c r="AT1481" s="119">
        <v>0</v>
      </c>
      <c r="AU1481" s="119">
        <v>0</v>
      </c>
      <c r="AV1481" s="119">
        <v>0</v>
      </c>
      <c r="AW1481" s="119">
        <v>0</v>
      </c>
      <c r="AX1481" s="119">
        <v>0</v>
      </c>
      <c r="AY1481" s="119">
        <v>0</v>
      </c>
      <c r="AZ1481" s="119">
        <v>0</v>
      </c>
      <c r="BA1481" s="119">
        <v>0</v>
      </c>
      <c r="BB1481" s="119">
        <v>0</v>
      </c>
      <c r="BC1481" s="119">
        <v>0</v>
      </c>
      <c r="BD1481" s="119">
        <v>0</v>
      </c>
      <c r="BE1481" s="119">
        <v>0</v>
      </c>
      <c r="BF1481" s="119">
        <v>0</v>
      </c>
      <c r="BG1481" s="119">
        <v>0</v>
      </c>
      <c r="BH1481" s="119">
        <v>14.9</v>
      </c>
      <c r="BI1481" s="119">
        <v>13.4</v>
      </c>
      <c r="BJ1481" s="119">
        <v>20.2</v>
      </c>
      <c r="BK1481" s="119">
        <v>28.2</v>
      </c>
      <c r="BL1481" s="119">
        <v>0</v>
      </c>
      <c r="BM1481" s="119" t="s">
        <v>544</v>
      </c>
    </row>
    <row r="1482" spans="1:65" s="119" customFormat="1" ht="11.4" x14ac:dyDescent="0.2">
      <c r="A1482" s="119" t="s">
        <v>120</v>
      </c>
      <c r="B1482" s="119">
        <v>9</v>
      </c>
      <c r="C1482" s="119">
        <v>0</v>
      </c>
      <c r="D1482" s="119">
        <v>9</v>
      </c>
      <c r="E1482" s="119">
        <v>0</v>
      </c>
      <c r="F1482" s="119">
        <v>0</v>
      </c>
      <c r="G1482" s="119">
        <v>0</v>
      </c>
      <c r="H1482" s="119">
        <v>0</v>
      </c>
      <c r="I1482" s="119">
        <v>0</v>
      </c>
      <c r="J1482" s="119">
        <v>0</v>
      </c>
      <c r="K1482" s="119">
        <v>0</v>
      </c>
      <c r="L1482" s="119">
        <v>0</v>
      </c>
      <c r="M1482" s="119">
        <v>0</v>
      </c>
      <c r="N1482" s="119">
        <v>0</v>
      </c>
      <c r="O1482" s="119">
        <v>0</v>
      </c>
      <c r="P1482" s="119">
        <v>100</v>
      </c>
      <c r="Q1482" s="119">
        <v>0</v>
      </c>
      <c r="R1482" s="119">
        <v>0</v>
      </c>
      <c r="S1482" s="119">
        <v>0</v>
      </c>
      <c r="T1482" s="119">
        <v>0</v>
      </c>
      <c r="U1482" s="119">
        <v>0</v>
      </c>
      <c r="V1482" s="119">
        <v>0</v>
      </c>
      <c r="W1482" s="119">
        <v>0</v>
      </c>
      <c r="X1482" s="119">
        <v>0</v>
      </c>
      <c r="Y1482" s="119">
        <v>0</v>
      </c>
      <c r="Z1482" s="119">
        <v>0</v>
      </c>
      <c r="AA1482" s="119" t="s">
        <v>56</v>
      </c>
      <c r="AB1482" s="119" t="s">
        <v>524</v>
      </c>
      <c r="AC1482" s="119" t="s">
        <v>56</v>
      </c>
      <c r="AD1482" s="119" t="s">
        <v>56</v>
      </c>
      <c r="AE1482" s="119" t="s">
        <v>56</v>
      </c>
      <c r="AF1482" s="119" t="s">
        <v>56</v>
      </c>
      <c r="AG1482" s="119" t="s">
        <v>56</v>
      </c>
      <c r="AH1482" s="119" t="s">
        <v>56</v>
      </c>
      <c r="AI1482" s="119" t="s">
        <v>56</v>
      </c>
      <c r="AJ1482" s="119" t="s">
        <v>56</v>
      </c>
      <c r="AK1482" s="119" t="s">
        <v>56</v>
      </c>
      <c r="AL1482" s="119" t="s">
        <v>56</v>
      </c>
      <c r="AM1482" s="119">
        <v>1</v>
      </c>
      <c r="AN1482" s="119">
        <v>1</v>
      </c>
      <c r="AO1482" s="119">
        <v>4</v>
      </c>
      <c r="AP1482" s="119">
        <v>1</v>
      </c>
      <c r="AQ1482" s="119">
        <v>1</v>
      </c>
      <c r="AR1482" s="119">
        <v>1</v>
      </c>
      <c r="AS1482" s="119">
        <v>0</v>
      </c>
      <c r="AT1482" s="119">
        <v>0</v>
      </c>
      <c r="AU1482" s="119">
        <v>0</v>
      </c>
      <c r="AV1482" s="119">
        <v>0</v>
      </c>
      <c r="AW1482" s="119">
        <v>0</v>
      </c>
      <c r="AX1482" s="119">
        <v>0</v>
      </c>
      <c r="AY1482" s="119">
        <v>0</v>
      </c>
      <c r="AZ1482" s="119">
        <v>0</v>
      </c>
      <c r="BA1482" s="119">
        <v>0</v>
      </c>
      <c r="BB1482" s="119">
        <v>0</v>
      </c>
      <c r="BC1482" s="119">
        <v>0</v>
      </c>
      <c r="BD1482" s="119">
        <v>0</v>
      </c>
      <c r="BE1482" s="119">
        <v>0</v>
      </c>
      <c r="BF1482" s="119">
        <v>0</v>
      </c>
      <c r="BG1482" s="119">
        <v>0</v>
      </c>
      <c r="BH1482" s="119">
        <v>14.6</v>
      </c>
      <c r="BI1482" s="119" t="s">
        <v>55</v>
      </c>
      <c r="BJ1482" s="119" t="s">
        <v>55</v>
      </c>
      <c r="BK1482" s="119" t="s">
        <v>55</v>
      </c>
      <c r="BL1482" s="119">
        <v>0</v>
      </c>
      <c r="BM1482" s="119" t="s">
        <v>545</v>
      </c>
    </row>
    <row r="1483" spans="1:65" s="119" customFormat="1" ht="11.4" x14ac:dyDescent="0.2">
      <c r="A1483" s="119" t="s">
        <v>121</v>
      </c>
      <c r="B1483" s="119">
        <v>10</v>
      </c>
      <c r="C1483" s="119">
        <v>3</v>
      </c>
      <c r="D1483" s="119">
        <v>7</v>
      </c>
      <c r="E1483" s="119">
        <v>0</v>
      </c>
      <c r="F1483" s="119">
        <v>0</v>
      </c>
      <c r="G1483" s="119">
        <v>0</v>
      </c>
      <c r="H1483" s="119">
        <v>0</v>
      </c>
      <c r="I1483" s="119">
        <v>0</v>
      </c>
      <c r="J1483" s="119">
        <v>0</v>
      </c>
      <c r="K1483" s="119">
        <v>0</v>
      </c>
      <c r="L1483" s="119">
        <v>0</v>
      </c>
      <c r="M1483" s="119">
        <v>0</v>
      </c>
      <c r="N1483" s="119">
        <v>0</v>
      </c>
      <c r="O1483" s="119">
        <v>30</v>
      </c>
      <c r="P1483" s="119">
        <v>70</v>
      </c>
      <c r="Q1483" s="119">
        <v>0</v>
      </c>
      <c r="R1483" s="119">
        <v>0</v>
      </c>
      <c r="S1483" s="119">
        <v>0</v>
      </c>
      <c r="T1483" s="119">
        <v>0</v>
      </c>
      <c r="U1483" s="119">
        <v>0</v>
      </c>
      <c r="V1483" s="119">
        <v>0</v>
      </c>
      <c r="W1483" s="119">
        <v>0</v>
      </c>
      <c r="X1483" s="119">
        <v>0</v>
      </c>
      <c r="Y1483" s="119">
        <v>0</v>
      </c>
      <c r="Z1483" s="119">
        <v>0</v>
      </c>
      <c r="AA1483" s="119" t="s">
        <v>65</v>
      </c>
      <c r="AB1483" s="119" t="s">
        <v>504</v>
      </c>
      <c r="AC1483" s="119" t="s">
        <v>56</v>
      </c>
      <c r="AD1483" s="119" t="s">
        <v>56</v>
      </c>
      <c r="AE1483" s="119" t="s">
        <v>56</v>
      </c>
      <c r="AF1483" s="119" t="s">
        <v>56</v>
      </c>
      <c r="AG1483" s="119" t="s">
        <v>56</v>
      </c>
      <c r="AH1483" s="119" t="s">
        <v>56</v>
      </c>
      <c r="AI1483" s="119" t="s">
        <v>56</v>
      </c>
      <c r="AJ1483" s="119" t="s">
        <v>56</v>
      </c>
      <c r="AK1483" s="119" t="s">
        <v>56</v>
      </c>
      <c r="AL1483" s="119" t="s">
        <v>56</v>
      </c>
      <c r="AM1483" s="119">
        <v>0</v>
      </c>
      <c r="AN1483" s="119">
        <v>1</v>
      </c>
      <c r="AO1483" s="119">
        <v>1</v>
      </c>
      <c r="AP1483" s="119">
        <v>6</v>
      </c>
      <c r="AQ1483" s="119">
        <v>1</v>
      </c>
      <c r="AR1483" s="119">
        <v>1</v>
      </c>
      <c r="AS1483" s="119">
        <v>0</v>
      </c>
      <c r="AT1483" s="119">
        <v>0</v>
      </c>
      <c r="AU1483" s="119">
        <v>0</v>
      </c>
      <c r="AV1483" s="119">
        <v>0</v>
      </c>
      <c r="AW1483" s="119">
        <v>0</v>
      </c>
      <c r="AX1483" s="119">
        <v>0</v>
      </c>
      <c r="AY1483" s="119">
        <v>0</v>
      </c>
      <c r="AZ1483" s="119">
        <v>0</v>
      </c>
      <c r="BA1483" s="119">
        <v>0</v>
      </c>
      <c r="BB1483" s="119">
        <v>0</v>
      </c>
      <c r="BC1483" s="119">
        <v>0</v>
      </c>
      <c r="BD1483" s="119">
        <v>0</v>
      </c>
      <c r="BE1483" s="119">
        <v>0</v>
      </c>
      <c r="BF1483" s="119">
        <v>0</v>
      </c>
      <c r="BG1483" s="119">
        <v>0</v>
      </c>
      <c r="BH1483" s="119">
        <v>18.399999999999999</v>
      </c>
      <c r="BI1483" s="119" t="s">
        <v>55</v>
      </c>
      <c r="BJ1483" s="119" t="s">
        <v>55</v>
      </c>
      <c r="BK1483" s="119" t="s">
        <v>55</v>
      </c>
      <c r="BL1483" s="119">
        <v>0</v>
      </c>
      <c r="BM1483" s="119" t="s">
        <v>544</v>
      </c>
    </row>
    <row r="1484" spans="1:65" s="119" customFormat="1" ht="11.4" x14ac:dyDescent="0.2">
      <c r="A1484" s="119" t="s">
        <v>121</v>
      </c>
      <c r="B1484" s="119">
        <v>7</v>
      </c>
      <c r="C1484" s="119">
        <v>2</v>
      </c>
      <c r="D1484" s="119">
        <v>5</v>
      </c>
      <c r="E1484" s="119">
        <v>0</v>
      </c>
      <c r="F1484" s="119">
        <v>0</v>
      </c>
      <c r="G1484" s="119">
        <v>0</v>
      </c>
      <c r="H1484" s="119">
        <v>0</v>
      </c>
      <c r="I1484" s="119">
        <v>0</v>
      </c>
      <c r="J1484" s="119">
        <v>0</v>
      </c>
      <c r="K1484" s="119">
        <v>0</v>
      </c>
      <c r="L1484" s="119">
        <v>0</v>
      </c>
      <c r="M1484" s="119">
        <v>0</v>
      </c>
      <c r="N1484" s="119">
        <v>0</v>
      </c>
      <c r="O1484" s="119">
        <v>28.57</v>
      </c>
      <c r="P1484" s="119">
        <v>71.430000000000007</v>
      </c>
      <c r="Q1484" s="119">
        <v>0</v>
      </c>
      <c r="R1484" s="119">
        <v>0</v>
      </c>
      <c r="S1484" s="119">
        <v>0</v>
      </c>
      <c r="T1484" s="119">
        <v>0</v>
      </c>
      <c r="U1484" s="119">
        <v>0</v>
      </c>
      <c r="V1484" s="119">
        <v>0</v>
      </c>
      <c r="W1484" s="119">
        <v>0</v>
      </c>
      <c r="X1484" s="119">
        <v>0</v>
      </c>
      <c r="Y1484" s="119">
        <v>0</v>
      </c>
      <c r="Z1484" s="119">
        <v>0</v>
      </c>
      <c r="AA1484" s="119" t="s">
        <v>570</v>
      </c>
      <c r="AB1484" s="119" t="s">
        <v>610</v>
      </c>
      <c r="AC1484" s="119" t="s">
        <v>56</v>
      </c>
      <c r="AD1484" s="119" t="s">
        <v>56</v>
      </c>
      <c r="AE1484" s="119" t="s">
        <v>56</v>
      </c>
      <c r="AF1484" s="119" t="s">
        <v>56</v>
      </c>
      <c r="AG1484" s="119" t="s">
        <v>56</v>
      </c>
      <c r="AH1484" s="119" t="s">
        <v>56</v>
      </c>
      <c r="AI1484" s="119" t="s">
        <v>56</v>
      </c>
      <c r="AJ1484" s="119" t="s">
        <v>56</v>
      </c>
      <c r="AK1484" s="119" t="s">
        <v>56</v>
      </c>
      <c r="AL1484" s="119" t="s">
        <v>56</v>
      </c>
      <c r="AM1484" s="119">
        <v>1</v>
      </c>
      <c r="AN1484" s="119">
        <v>1</v>
      </c>
      <c r="AO1484" s="119">
        <v>1</v>
      </c>
      <c r="AP1484" s="119">
        <v>4</v>
      </c>
      <c r="AQ1484" s="119">
        <v>0</v>
      </c>
      <c r="AR1484" s="119">
        <v>0</v>
      </c>
      <c r="AS1484" s="119">
        <v>0</v>
      </c>
      <c r="AT1484" s="119">
        <v>0</v>
      </c>
      <c r="AU1484" s="119">
        <v>0</v>
      </c>
      <c r="AV1484" s="119">
        <v>0</v>
      </c>
      <c r="AW1484" s="119">
        <v>0</v>
      </c>
      <c r="AX1484" s="119">
        <v>0</v>
      </c>
      <c r="AY1484" s="119">
        <v>0</v>
      </c>
      <c r="AZ1484" s="119">
        <v>0</v>
      </c>
      <c r="BA1484" s="119">
        <v>0</v>
      </c>
      <c r="BB1484" s="119">
        <v>0</v>
      </c>
      <c r="BC1484" s="119">
        <v>0</v>
      </c>
      <c r="BD1484" s="119">
        <v>0</v>
      </c>
      <c r="BE1484" s="119">
        <v>0</v>
      </c>
      <c r="BF1484" s="119">
        <v>0</v>
      </c>
      <c r="BG1484" s="119">
        <v>0</v>
      </c>
      <c r="BH1484" s="119">
        <v>14</v>
      </c>
      <c r="BI1484" s="119" t="s">
        <v>55</v>
      </c>
      <c r="BJ1484" s="119" t="s">
        <v>55</v>
      </c>
      <c r="BK1484" s="119" t="s">
        <v>55</v>
      </c>
      <c r="BL1484" s="119">
        <v>0</v>
      </c>
      <c r="BM1484" s="119" t="s">
        <v>545</v>
      </c>
    </row>
    <row r="1485" spans="1:65" s="119" customFormat="1" ht="11.4" x14ac:dyDescent="0.2">
      <c r="A1485" s="119" t="s">
        <v>122</v>
      </c>
      <c r="B1485" s="119">
        <v>7</v>
      </c>
      <c r="C1485" s="119">
        <v>1</v>
      </c>
      <c r="D1485" s="119">
        <v>5</v>
      </c>
      <c r="E1485" s="119">
        <v>0</v>
      </c>
      <c r="F1485" s="119">
        <v>1</v>
      </c>
      <c r="G1485" s="119">
        <v>0</v>
      </c>
      <c r="H1485" s="119">
        <v>0</v>
      </c>
      <c r="I1485" s="119">
        <v>0</v>
      </c>
      <c r="J1485" s="119">
        <v>0</v>
      </c>
      <c r="K1485" s="119">
        <v>0</v>
      </c>
      <c r="L1485" s="119">
        <v>0</v>
      </c>
      <c r="M1485" s="119">
        <v>0</v>
      </c>
      <c r="N1485" s="119">
        <v>0</v>
      </c>
      <c r="O1485" s="119">
        <v>14.29</v>
      </c>
      <c r="P1485" s="119">
        <v>71.430000000000007</v>
      </c>
      <c r="Q1485" s="119">
        <v>0</v>
      </c>
      <c r="R1485" s="119">
        <v>14.29</v>
      </c>
      <c r="S1485" s="119">
        <v>0</v>
      </c>
      <c r="T1485" s="119">
        <v>0</v>
      </c>
      <c r="U1485" s="119">
        <v>0</v>
      </c>
      <c r="V1485" s="119">
        <v>0</v>
      </c>
      <c r="W1485" s="119">
        <v>0</v>
      </c>
      <c r="X1485" s="119">
        <v>0</v>
      </c>
      <c r="Y1485" s="119">
        <v>0</v>
      </c>
      <c r="Z1485" s="119">
        <v>0</v>
      </c>
      <c r="AA1485" s="119" t="s">
        <v>548</v>
      </c>
      <c r="AB1485" s="119" t="s">
        <v>488</v>
      </c>
      <c r="AC1485" s="119" t="s">
        <v>56</v>
      </c>
      <c r="AD1485" s="119" t="s">
        <v>79</v>
      </c>
      <c r="AE1485" s="119" t="s">
        <v>56</v>
      </c>
      <c r="AF1485" s="119" t="s">
        <v>56</v>
      </c>
      <c r="AG1485" s="119" t="s">
        <v>56</v>
      </c>
      <c r="AH1485" s="119" t="s">
        <v>56</v>
      </c>
      <c r="AI1485" s="119" t="s">
        <v>56</v>
      </c>
      <c r="AJ1485" s="119" t="s">
        <v>56</v>
      </c>
      <c r="AK1485" s="119" t="s">
        <v>56</v>
      </c>
      <c r="AL1485" s="119" t="s">
        <v>56</v>
      </c>
      <c r="AM1485" s="119">
        <v>0</v>
      </c>
      <c r="AN1485" s="119">
        <v>0</v>
      </c>
      <c r="AO1485" s="119">
        <v>2</v>
      </c>
      <c r="AP1485" s="119">
        <v>3</v>
      </c>
      <c r="AQ1485" s="119">
        <v>1</v>
      </c>
      <c r="AR1485" s="119">
        <v>1</v>
      </c>
      <c r="AS1485" s="119">
        <v>0</v>
      </c>
      <c r="AT1485" s="119">
        <v>0</v>
      </c>
      <c r="AU1485" s="119">
        <v>0</v>
      </c>
      <c r="AV1485" s="119">
        <v>0</v>
      </c>
      <c r="AW1485" s="119">
        <v>0</v>
      </c>
      <c r="AX1485" s="119">
        <v>0</v>
      </c>
      <c r="AY1485" s="119">
        <v>0</v>
      </c>
      <c r="AZ1485" s="119">
        <v>0</v>
      </c>
      <c r="BA1485" s="119">
        <v>0</v>
      </c>
      <c r="BB1485" s="119">
        <v>0</v>
      </c>
      <c r="BC1485" s="119">
        <v>0</v>
      </c>
      <c r="BD1485" s="119">
        <v>0</v>
      </c>
      <c r="BE1485" s="119">
        <v>0</v>
      </c>
      <c r="BF1485" s="119">
        <v>0</v>
      </c>
      <c r="BG1485" s="119">
        <v>0</v>
      </c>
      <c r="BH1485" s="119">
        <v>17.399999999999999</v>
      </c>
      <c r="BI1485" s="119" t="s">
        <v>55</v>
      </c>
      <c r="BJ1485" s="119" t="s">
        <v>55</v>
      </c>
      <c r="BK1485" s="119" t="s">
        <v>55</v>
      </c>
      <c r="BL1485" s="119">
        <v>0</v>
      </c>
      <c r="BM1485" s="119" t="s">
        <v>544</v>
      </c>
    </row>
    <row r="1486" spans="1:65" s="119" customFormat="1" ht="11.4" x14ac:dyDescent="0.2">
      <c r="A1486" s="119" t="s">
        <v>122</v>
      </c>
      <c r="B1486" s="119">
        <v>11</v>
      </c>
      <c r="C1486" s="119">
        <v>0</v>
      </c>
      <c r="D1486" s="119">
        <v>9</v>
      </c>
      <c r="E1486" s="119">
        <v>0</v>
      </c>
      <c r="F1486" s="119">
        <v>2</v>
      </c>
      <c r="G1486" s="119">
        <v>0</v>
      </c>
      <c r="H1486" s="119">
        <v>0</v>
      </c>
      <c r="I1486" s="119">
        <v>0</v>
      </c>
      <c r="J1486" s="119">
        <v>0</v>
      </c>
      <c r="K1486" s="119">
        <v>0</v>
      </c>
      <c r="L1486" s="119">
        <v>0</v>
      </c>
      <c r="M1486" s="119">
        <v>0</v>
      </c>
      <c r="N1486" s="119">
        <v>0</v>
      </c>
      <c r="O1486" s="119">
        <v>0</v>
      </c>
      <c r="P1486" s="119">
        <v>81.819999999999993</v>
      </c>
      <c r="Q1486" s="119">
        <v>0</v>
      </c>
      <c r="R1486" s="119">
        <v>18.18</v>
      </c>
      <c r="S1486" s="119">
        <v>0</v>
      </c>
      <c r="T1486" s="119">
        <v>0</v>
      </c>
      <c r="U1486" s="119">
        <v>0</v>
      </c>
      <c r="V1486" s="119">
        <v>0</v>
      </c>
      <c r="W1486" s="119">
        <v>0</v>
      </c>
      <c r="X1486" s="119">
        <v>0</v>
      </c>
      <c r="Y1486" s="119">
        <v>0</v>
      </c>
      <c r="Z1486" s="119">
        <v>0</v>
      </c>
      <c r="AA1486" s="119" t="s">
        <v>56</v>
      </c>
      <c r="AB1486" s="119" t="s">
        <v>516</v>
      </c>
      <c r="AC1486" s="119" t="s">
        <v>56</v>
      </c>
      <c r="AD1486" s="119" t="s">
        <v>177</v>
      </c>
      <c r="AE1486" s="119" t="s">
        <v>56</v>
      </c>
      <c r="AF1486" s="119" t="s">
        <v>56</v>
      </c>
      <c r="AG1486" s="119" t="s">
        <v>56</v>
      </c>
      <c r="AH1486" s="119" t="s">
        <v>56</v>
      </c>
      <c r="AI1486" s="119" t="s">
        <v>56</v>
      </c>
      <c r="AJ1486" s="119" t="s">
        <v>56</v>
      </c>
      <c r="AK1486" s="119" t="s">
        <v>56</v>
      </c>
      <c r="AL1486" s="119" t="s">
        <v>56</v>
      </c>
      <c r="AM1486" s="119">
        <v>0</v>
      </c>
      <c r="AN1486" s="119">
        <v>2</v>
      </c>
      <c r="AO1486" s="119">
        <v>2</v>
      </c>
      <c r="AP1486" s="119">
        <v>5</v>
      </c>
      <c r="AQ1486" s="119">
        <v>2</v>
      </c>
      <c r="AR1486" s="119">
        <v>0</v>
      </c>
      <c r="AS1486" s="119">
        <v>0</v>
      </c>
      <c r="AT1486" s="119">
        <v>0</v>
      </c>
      <c r="AU1486" s="119">
        <v>0</v>
      </c>
      <c r="AV1486" s="119">
        <v>0</v>
      </c>
      <c r="AW1486" s="119">
        <v>0</v>
      </c>
      <c r="AX1486" s="119">
        <v>0</v>
      </c>
      <c r="AY1486" s="119">
        <v>0</v>
      </c>
      <c r="AZ1486" s="119">
        <v>0</v>
      </c>
      <c r="BA1486" s="119">
        <v>0</v>
      </c>
      <c r="BB1486" s="119">
        <v>0</v>
      </c>
      <c r="BC1486" s="119">
        <v>0</v>
      </c>
      <c r="BD1486" s="119">
        <v>0</v>
      </c>
      <c r="BE1486" s="119">
        <v>0</v>
      </c>
      <c r="BF1486" s="119">
        <v>0</v>
      </c>
      <c r="BG1486" s="119">
        <v>0</v>
      </c>
      <c r="BH1486" s="119">
        <v>16.3</v>
      </c>
      <c r="BI1486" s="119">
        <v>16.399999999999999</v>
      </c>
      <c r="BJ1486" s="119">
        <v>23.5</v>
      </c>
      <c r="BK1486" s="119">
        <v>23.8</v>
      </c>
      <c r="BL1486" s="119">
        <v>0</v>
      </c>
      <c r="BM1486" s="119" t="s">
        <v>545</v>
      </c>
    </row>
    <row r="1487" spans="1:65" s="119" customFormat="1" ht="11.4" x14ac:dyDescent="0.2">
      <c r="A1487" s="119" t="s">
        <v>123</v>
      </c>
      <c r="B1487" s="119">
        <v>8</v>
      </c>
      <c r="C1487" s="119">
        <v>0</v>
      </c>
      <c r="D1487" s="119">
        <v>8</v>
      </c>
      <c r="E1487" s="119">
        <v>0</v>
      </c>
      <c r="F1487" s="119">
        <v>0</v>
      </c>
      <c r="G1487" s="119">
        <v>0</v>
      </c>
      <c r="H1487" s="119">
        <v>0</v>
      </c>
      <c r="I1487" s="119">
        <v>0</v>
      </c>
      <c r="J1487" s="119">
        <v>0</v>
      </c>
      <c r="K1487" s="119">
        <v>0</v>
      </c>
      <c r="L1487" s="119">
        <v>0</v>
      </c>
      <c r="M1487" s="119">
        <v>0</v>
      </c>
      <c r="N1487" s="119">
        <v>0</v>
      </c>
      <c r="O1487" s="119">
        <v>0</v>
      </c>
      <c r="P1487" s="119">
        <v>100</v>
      </c>
      <c r="Q1487" s="119">
        <v>0</v>
      </c>
      <c r="R1487" s="119">
        <v>0</v>
      </c>
      <c r="S1487" s="119">
        <v>0</v>
      </c>
      <c r="T1487" s="119">
        <v>0</v>
      </c>
      <c r="U1487" s="119">
        <v>0</v>
      </c>
      <c r="V1487" s="119">
        <v>0</v>
      </c>
      <c r="W1487" s="119">
        <v>0</v>
      </c>
      <c r="X1487" s="119">
        <v>0</v>
      </c>
      <c r="Y1487" s="119">
        <v>0</v>
      </c>
      <c r="Z1487" s="119">
        <v>0</v>
      </c>
      <c r="AA1487" s="119" t="s">
        <v>56</v>
      </c>
      <c r="AB1487" s="119" t="s">
        <v>571</v>
      </c>
      <c r="AC1487" s="119" t="s">
        <v>56</v>
      </c>
      <c r="AD1487" s="119" t="s">
        <v>56</v>
      </c>
      <c r="AE1487" s="119" t="s">
        <v>56</v>
      </c>
      <c r="AF1487" s="119" t="s">
        <v>56</v>
      </c>
      <c r="AG1487" s="119" t="s">
        <v>56</v>
      </c>
      <c r="AH1487" s="119" t="s">
        <v>56</v>
      </c>
      <c r="AI1487" s="119" t="s">
        <v>56</v>
      </c>
      <c r="AJ1487" s="119" t="s">
        <v>56</v>
      </c>
      <c r="AK1487" s="119" t="s">
        <v>56</v>
      </c>
      <c r="AL1487" s="119" t="s">
        <v>56</v>
      </c>
      <c r="AM1487" s="119">
        <v>0</v>
      </c>
      <c r="AN1487" s="119">
        <v>1</v>
      </c>
      <c r="AO1487" s="119">
        <v>3</v>
      </c>
      <c r="AP1487" s="119">
        <v>1</v>
      </c>
      <c r="AQ1487" s="119">
        <v>2</v>
      </c>
      <c r="AR1487" s="119">
        <v>1</v>
      </c>
      <c r="AS1487" s="119">
        <v>0</v>
      </c>
      <c r="AT1487" s="119">
        <v>0</v>
      </c>
      <c r="AU1487" s="119">
        <v>0</v>
      </c>
      <c r="AV1487" s="119">
        <v>0</v>
      </c>
      <c r="AW1487" s="119">
        <v>0</v>
      </c>
      <c r="AX1487" s="119">
        <v>0</v>
      </c>
      <c r="AY1487" s="119">
        <v>0</v>
      </c>
      <c r="AZ1487" s="119">
        <v>0</v>
      </c>
      <c r="BA1487" s="119">
        <v>0</v>
      </c>
      <c r="BB1487" s="119">
        <v>0</v>
      </c>
      <c r="BC1487" s="119">
        <v>0</v>
      </c>
      <c r="BD1487" s="119">
        <v>0</v>
      </c>
      <c r="BE1487" s="119">
        <v>0</v>
      </c>
      <c r="BF1487" s="119">
        <v>0</v>
      </c>
      <c r="BG1487" s="119">
        <v>0</v>
      </c>
      <c r="BH1487" s="119">
        <v>16.899999999999999</v>
      </c>
      <c r="BI1487" s="119" t="s">
        <v>55</v>
      </c>
      <c r="BJ1487" s="119" t="s">
        <v>55</v>
      </c>
      <c r="BK1487" s="119" t="s">
        <v>55</v>
      </c>
      <c r="BL1487" s="119">
        <v>0</v>
      </c>
      <c r="BM1487" s="119" t="s">
        <v>544</v>
      </c>
    </row>
    <row r="1488" spans="1:65" s="119" customFormat="1" ht="11.4" x14ac:dyDescent="0.2">
      <c r="A1488" s="119" t="s">
        <v>123</v>
      </c>
      <c r="B1488" s="119">
        <v>10</v>
      </c>
      <c r="C1488" s="119">
        <v>4</v>
      </c>
      <c r="D1488" s="119">
        <v>6</v>
      </c>
      <c r="E1488" s="119">
        <v>0</v>
      </c>
      <c r="F1488" s="119">
        <v>0</v>
      </c>
      <c r="G1488" s="119">
        <v>0</v>
      </c>
      <c r="H1488" s="119">
        <v>0</v>
      </c>
      <c r="I1488" s="119">
        <v>0</v>
      </c>
      <c r="J1488" s="119">
        <v>0</v>
      </c>
      <c r="K1488" s="119">
        <v>0</v>
      </c>
      <c r="L1488" s="119">
        <v>0</v>
      </c>
      <c r="M1488" s="119">
        <v>0</v>
      </c>
      <c r="N1488" s="119">
        <v>0</v>
      </c>
      <c r="O1488" s="119">
        <v>40</v>
      </c>
      <c r="P1488" s="119">
        <v>60</v>
      </c>
      <c r="Q1488" s="119">
        <v>0</v>
      </c>
      <c r="R1488" s="119">
        <v>0</v>
      </c>
      <c r="S1488" s="119">
        <v>0</v>
      </c>
      <c r="T1488" s="119">
        <v>0</v>
      </c>
      <c r="U1488" s="119">
        <v>0</v>
      </c>
      <c r="V1488" s="119">
        <v>0</v>
      </c>
      <c r="W1488" s="119">
        <v>0</v>
      </c>
      <c r="X1488" s="119">
        <v>0</v>
      </c>
      <c r="Y1488" s="119">
        <v>0</v>
      </c>
      <c r="Z1488" s="119">
        <v>0</v>
      </c>
      <c r="AA1488" s="119" t="s">
        <v>611</v>
      </c>
      <c r="AB1488" s="119" t="s">
        <v>133</v>
      </c>
      <c r="AC1488" s="119" t="s">
        <v>56</v>
      </c>
      <c r="AD1488" s="119" t="s">
        <v>56</v>
      </c>
      <c r="AE1488" s="119" t="s">
        <v>56</v>
      </c>
      <c r="AF1488" s="119" t="s">
        <v>56</v>
      </c>
      <c r="AG1488" s="119" t="s">
        <v>56</v>
      </c>
      <c r="AH1488" s="119" t="s">
        <v>56</v>
      </c>
      <c r="AI1488" s="119" t="s">
        <v>56</v>
      </c>
      <c r="AJ1488" s="119" t="s">
        <v>56</v>
      </c>
      <c r="AK1488" s="119" t="s">
        <v>56</v>
      </c>
      <c r="AL1488" s="119" t="s">
        <v>56</v>
      </c>
      <c r="AM1488" s="119">
        <v>0</v>
      </c>
      <c r="AN1488" s="119">
        <v>2</v>
      </c>
      <c r="AO1488" s="119">
        <v>3</v>
      </c>
      <c r="AP1488" s="119">
        <v>2</v>
      </c>
      <c r="AQ1488" s="119">
        <v>2</v>
      </c>
      <c r="AR1488" s="119">
        <v>1</v>
      </c>
      <c r="AS1488" s="119">
        <v>0</v>
      </c>
      <c r="AT1488" s="119">
        <v>0</v>
      </c>
      <c r="AU1488" s="119">
        <v>0</v>
      </c>
      <c r="AV1488" s="119">
        <v>0</v>
      </c>
      <c r="AW1488" s="119">
        <v>0</v>
      </c>
      <c r="AX1488" s="119">
        <v>0</v>
      </c>
      <c r="AY1488" s="119">
        <v>0</v>
      </c>
      <c r="AZ1488" s="119">
        <v>0</v>
      </c>
      <c r="BA1488" s="119">
        <v>0</v>
      </c>
      <c r="BB1488" s="119">
        <v>0</v>
      </c>
      <c r="BC1488" s="119">
        <v>0</v>
      </c>
      <c r="BD1488" s="119">
        <v>0</v>
      </c>
      <c r="BE1488" s="119">
        <v>0</v>
      </c>
      <c r="BF1488" s="119">
        <v>0</v>
      </c>
      <c r="BG1488" s="119">
        <v>0</v>
      </c>
      <c r="BH1488" s="119">
        <v>15.8</v>
      </c>
      <c r="BI1488" s="119" t="s">
        <v>55</v>
      </c>
      <c r="BJ1488" s="119" t="s">
        <v>55</v>
      </c>
      <c r="BK1488" s="119" t="s">
        <v>55</v>
      </c>
      <c r="BL1488" s="119">
        <v>0</v>
      </c>
      <c r="BM1488" s="119" t="s">
        <v>545</v>
      </c>
    </row>
    <row r="1489" spans="1:65" s="119" customFormat="1" ht="11.4" x14ac:dyDescent="0.2">
      <c r="A1489" s="119" t="s">
        <v>124</v>
      </c>
      <c r="B1489" s="119">
        <v>9</v>
      </c>
      <c r="C1489" s="119">
        <v>2</v>
      </c>
      <c r="D1489" s="119">
        <v>5</v>
      </c>
      <c r="E1489" s="119">
        <v>0</v>
      </c>
      <c r="F1489" s="119">
        <v>2</v>
      </c>
      <c r="G1489" s="119">
        <v>0</v>
      </c>
      <c r="H1489" s="119">
        <v>0</v>
      </c>
      <c r="I1489" s="119">
        <v>0</v>
      </c>
      <c r="J1489" s="119">
        <v>0</v>
      </c>
      <c r="K1489" s="119">
        <v>0</v>
      </c>
      <c r="L1489" s="119">
        <v>0</v>
      </c>
      <c r="M1489" s="119">
        <v>0</v>
      </c>
      <c r="N1489" s="119">
        <v>0</v>
      </c>
      <c r="O1489" s="119">
        <v>22.22</v>
      </c>
      <c r="P1489" s="119">
        <v>55.56</v>
      </c>
      <c r="Q1489" s="119">
        <v>0</v>
      </c>
      <c r="R1489" s="119">
        <v>22.22</v>
      </c>
      <c r="S1489" s="119">
        <v>0</v>
      </c>
      <c r="T1489" s="119">
        <v>0</v>
      </c>
      <c r="U1489" s="119">
        <v>0</v>
      </c>
      <c r="V1489" s="119">
        <v>0</v>
      </c>
      <c r="W1489" s="119">
        <v>0</v>
      </c>
      <c r="X1489" s="119">
        <v>0</v>
      </c>
      <c r="Y1489" s="119">
        <v>0</v>
      </c>
      <c r="Z1489" s="119">
        <v>0</v>
      </c>
      <c r="AA1489" s="119" t="s">
        <v>167</v>
      </c>
      <c r="AB1489" s="119" t="s">
        <v>495</v>
      </c>
      <c r="AC1489" s="119" t="s">
        <v>56</v>
      </c>
      <c r="AD1489" s="119" t="s">
        <v>421</v>
      </c>
      <c r="AE1489" s="119" t="s">
        <v>56</v>
      </c>
      <c r="AF1489" s="119" t="s">
        <v>56</v>
      </c>
      <c r="AG1489" s="119" t="s">
        <v>56</v>
      </c>
      <c r="AH1489" s="119" t="s">
        <v>56</v>
      </c>
      <c r="AI1489" s="119" t="s">
        <v>56</v>
      </c>
      <c r="AJ1489" s="119" t="s">
        <v>56</v>
      </c>
      <c r="AK1489" s="119" t="s">
        <v>56</v>
      </c>
      <c r="AL1489" s="119" t="s">
        <v>56</v>
      </c>
      <c r="AM1489" s="119">
        <v>0</v>
      </c>
      <c r="AN1489" s="119">
        <v>0</v>
      </c>
      <c r="AO1489" s="119">
        <v>4</v>
      </c>
      <c r="AP1489" s="119">
        <v>4</v>
      </c>
      <c r="AQ1489" s="119">
        <v>1</v>
      </c>
      <c r="AR1489" s="119">
        <v>0</v>
      </c>
      <c r="AS1489" s="119">
        <v>0</v>
      </c>
      <c r="AT1489" s="119">
        <v>0</v>
      </c>
      <c r="AU1489" s="119">
        <v>0</v>
      </c>
      <c r="AV1489" s="119">
        <v>0</v>
      </c>
      <c r="AW1489" s="119">
        <v>0</v>
      </c>
      <c r="AX1489" s="119">
        <v>0</v>
      </c>
      <c r="AY1489" s="119">
        <v>0</v>
      </c>
      <c r="AZ1489" s="119">
        <v>0</v>
      </c>
      <c r="BA1489" s="119">
        <v>0</v>
      </c>
      <c r="BB1489" s="119">
        <v>0</v>
      </c>
      <c r="BC1489" s="119">
        <v>0</v>
      </c>
      <c r="BD1489" s="119">
        <v>0</v>
      </c>
      <c r="BE1489" s="119">
        <v>0</v>
      </c>
      <c r="BF1489" s="119">
        <v>0</v>
      </c>
      <c r="BG1489" s="119">
        <v>0</v>
      </c>
      <c r="BH1489" s="119">
        <v>16.100000000000001</v>
      </c>
      <c r="BI1489" s="119" t="s">
        <v>55</v>
      </c>
      <c r="BJ1489" s="119" t="s">
        <v>55</v>
      </c>
      <c r="BK1489" s="119" t="s">
        <v>55</v>
      </c>
      <c r="BL1489" s="119">
        <v>0</v>
      </c>
      <c r="BM1489" s="119" t="s">
        <v>544</v>
      </c>
    </row>
    <row r="1490" spans="1:65" s="119" customFormat="1" ht="11.4" x14ac:dyDescent="0.2">
      <c r="A1490" s="119" t="s">
        <v>124</v>
      </c>
      <c r="B1490" s="119">
        <v>6</v>
      </c>
      <c r="C1490" s="119">
        <v>1</v>
      </c>
      <c r="D1490" s="119">
        <v>5</v>
      </c>
      <c r="E1490" s="119">
        <v>0</v>
      </c>
      <c r="F1490" s="119">
        <v>0</v>
      </c>
      <c r="G1490" s="119">
        <v>0</v>
      </c>
      <c r="H1490" s="119">
        <v>0</v>
      </c>
      <c r="I1490" s="119">
        <v>0</v>
      </c>
      <c r="J1490" s="119">
        <v>0</v>
      </c>
      <c r="K1490" s="119">
        <v>0</v>
      </c>
      <c r="L1490" s="119">
        <v>0</v>
      </c>
      <c r="M1490" s="119">
        <v>0</v>
      </c>
      <c r="N1490" s="119">
        <v>0</v>
      </c>
      <c r="O1490" s="119">
        <v>16.670000000000002</v>
      </c>
      <c r="P1490" s="119">
        <v>83.33</v>
      </c>
      <c r="Q1490" s="119">
        <v>0</v>
      </c>
      <c r="R1490" s="119">
        <v>0</v>
      </c>
      <c r="S1490" s="119">
        <v>0</v>
      </c>
      <c r="T1490" s="119">
        <v>0</v>
      </c>
      <c r="U1490" s="119">
        <v>0</v>
      </c>
      <c r="V1490" s="119">
        <v>0</v>
      </c>
      <c r="W1490" s="119">
        <v>0</v>
      </c>
      <c r="X1490" s="119">
        <v>0</v>
      </c>
      <c r="Y1490" s="119">
        <v>0</v>
      </c>
      <c r="Z1490" s="119">
        <v>0</v>
      </c>
      <c r="AA1490" s="119" t="s">
        <v>579</v>
      </c>
      <c r="AB1490" s="119" t="s">
        <v>496</v>
      </c>
      <c r="AC1490" s="119" t="s">
        <v>56</v>
      </c>
      <c r="AD1490" s="119" t="s">
        <v>56</v>
      </c>
      <c r="AE1490" s="119" t="s">
        <v>56</v>
      </c>
      <c r="AF1490" s="119" t="s">
        <v>56</v>
      </c>
      <c r="AG1490" s="119" t="s">
        <v>56</v>
      </c>
      <c r="AH1490" s="119" t="s">
        <v>56</v>
      </c>
      <c r="AI1490" s="119" t="s">
        <v>56</v>
      </c>
      <c r="AJ1490" s="119" t="s">
        <v>56</v>
      </c>
      <c r="AK1490" s="119" t="s">
        <v>56</v>
      </c>
      <c r="AL1490" s="119" t="s">
        <v>56</v>
      </c>
      <c r="AM1490" s="119">
        <v>0</v>
      </c>
      <c r="AN1490" s="119">
        <v>1</v>
      </c>
      <c r="AO1490" s="119">
        <v>4</v>
      </c>
      <c r="AP1490" s="119">
        <v>1</v>
      </c>
      <c r="AQ1490" s="119">
        <v>0</v>
      </c>
      <c r="AR1490" s="119">
        <v>0</v>
      </c>
      <c r="AS1490" s="119">
        <v>0</v>
      </c>
      <c r="AT1490" s="119">
        <v>0</v>
      </c>
      <c r="AU1490" s="119">
        <v>0</v>
      </c>
      <c r="AV1490" s="119">
        <v>0</v>
      </c>
      <c r="AW1490" s="119">
        <v>0</v>
      </c>
      <c r="AX1490" s="119">
        <v>0</v>
      </c>
      <c r="AY1490" s="119">
        <v>0</v>
      </c>
      <c r="AZ1490" s="119">
        <v>0</v>
      </c>
      <c r="BA1490" s="119">
        <v>0</v>
      </c>
      <c r="BB1490" s="119">
        <v>0</v>
      </c>
      <c r="BC1490" s="119">
        <v>0</v>
      </c>
      <c r="BD1490" s="119">
        <v>0</v>
      </c>
      <c r="BE1490" s="119">
        <v>0</v>
      </c>
      <c r="BF1490" s="119">
        <v>0</v>
      </c>
      <c r="BG1490" s="119">
        <v>0</v>
      </c>
      <c r="BH1490" s="119">
        <v>12.8</v>
      </c>
      <c r="BI1490" s="119" t="s">
        <v>55</v>
      </c>
      <c r="BJ1490" s="119" t="s">
        <v>55</v>
      </c>
      <c r="BK1490" s="119" t="s">
        <v>55</v>
      </c>
      <c r="BL1490" s="119">
        <v>0</v>
      </c>
      <c r="BM1490" s="119" t="s">
        <v>545</v>
      </c>
    </row>
    <row r="1491" spans="1:65" s="119" customFormat="1" ht="11.4" x14ac:dyDescent="0.2">
      <c r="A1491" s="119" t="s">
        <v>125</v>
      </c>
      <c r="B1491" s="119">
        <v>6</v>
      </c>
      <c r="C1491" s="119">
        <v>1</v>
      </c>
      <c r="D1491" s="119">
        <v>4</v>
      </c>
      <c r="E1491" s="119">
        <v>0</v>
      </c>
      <c r="F1491" s="119">
        <v>1</v>
      </c>
      <c r="G1491" s="119">
        <v>0</v>
      </c>
      <c r="H1491" s="119">
        <v>0</v>
      </c>
      <c r="I1491" s="119">
        <v>0</v>
      </c>
      <c r="J1491" s="119">
        <v>0</v>
      </c>
      <c r="K1491" s="119">
        <v>0</v>
      </c>
      <c r="L1491" s="119">
        <v>0</v>
      </c>
      <c r="M1491" s="119">
        <v>0</v>
      </c>
      <c r="N1491" s="119">
        <v>0</v>
      </c>
      <c r="O1491" s="119">
        <v>16.670000000000002</v>
      </c>
      <c r="P1491" s="119">
        <v>66.67</v>
      </c>
      <c r="Q1491" s="119">
        <v>0</v>
      </c>
      <c r="R1491" s="119">
        <v>16.670000000000002</v>
      </c>
      <c r="S1491" s="119">
        <v>0</v>
      </c>
      <c r="T1491" s="119">
        <v>0</v>
      </c>
      <c r="U1491" s="119">
        <v>0</v>
      </c>
      <c r="V1491" s="119">
        <v>0</v>
      </c>
      <c r="W1491" s="119">
        <v>0</v>
      </c>
      <c r="X1491" s="119">
        <v>0</v>
      </c>
      <c r="Y1491" s="119">
        <v>0</v>
      </c>
      <c r="Z1491" s="119">
        <v>0</v>
      </c>
      <c r="AA1491" s="119" t="s">
        <v>533</v>
      </c>
      <c r="AB1491" s="119" t="s">
        <v>170</v>
      </c>
      <c r="AC1491" s="119" t="s">
        <v>56</v>
      </c>
      <c r="AD1491" s="119" t="s">
        <v>639</v>
      </c>
      <c r="AE1491" s="119" t="s">
        <v>56</v>
      </c>
      <c r="AF1491" s="119" t="s">
        <v>56</v>
      </c>
      <c r="AG1491" s="119" t="s">
        <v>56</v>
      </c>
      <c r="AH1491" s="119" t="s">
        <v>56</v>
      </c>
      <c r="AI1491" s="119" t="s">
        <v>56</v>
      </c>
      <c r="AJ1491" s="119" t="s">
        <v>56</v>
      </c>
      <c r="AK1491" s="119" t="s">
        <v>56</v>
      </c>
      <c r="AL1491" s="119" t="s">
        <v>56</v>
      </c>
      <c r="AM1491" s="119">
        <v>1</v>
      </c>
      <c r="AN1491" s="119">
        <v>0</v>
      </c>
      <c r="AO1491" s="119">
        <v>3</v>
      </c>
      <c r="AP1491" s="119">
        <v>1</v>
      </c>
      <c r="AQ1491" s="119">
        <v>1</v>
      </c>
      <c r="AR1491" s="119">
        <v>0</v>
      </c>
      <c r="AS1491" s="119">
        <v>0</v>
      </c>
      <c r="AT1491" s="119">
        <v>0</v>
      </c>
      <c r="AU1491" s="119">
        <v>0</v>
      </c>
      <c r="AV1491" s="119">
        <v>0</v>
      </c>
      <c r="AW1491" s="119">
        <v>0</v>
      </c>
      <c r="AX1491" s="119">
        <v>0</v>
      </c>
      <c r="AY1491" s="119">
        <v>0</v>
      </c>
      <c r="AZ1491" s="119">
        <v>0</v>
      </c>
      <c r="BA1491" s="119">
        <v>0</v>
      </c>
      <c r="BB1491" s="119">
        <v>0</v>
      </c>
      <c r="BC1491" s="119">
        <v>0</v>
      </c>
      <c r="BD1491" s="119">
        <v>0</v>
      </c>
      <c r="BE1491" s="119">
        <v>0</v>
      </c>
      <c r="BF1491" s="119">
        <v>0</v>
      </c>
      <c r="BG1491" s="119">
        <v>0</v>
      </c>
      <c r="BH1491" s="119">
        <v>13.7</v>
      </c>
      <c r="BI1491" s="119" t="s">
        <v>55</v>
      </c>
      <c r="BJ1491" s="119" t="s">
        <v>55</v>
      </c>
      <c r="BK1491" s="119" t="s">
        <v>55</v>
      </c>
      <c r="BL1491" s="119">
        <v>0</v>
      </c>
      <c r="BM1491" s="119" t="s">
        <v>544</v>
      </c>
    </row>
    <row r="1492" spans="1:65" s="119" customFormat="1" ht="11.4" x14ac:dyDescent="0.2">
      <c r="A1492" s="119" t="s">
        <v>125</v>
      </c>
      <c r="B1492" s="119">
        <v>6</v>
      </c>
      <c r="C1492" s="119">
        <v>1</v>
      </c>
      <c r="D1492" s="119">
        <v>4</v>
      </c>
      <c r="E1492" s="119">
        <v>0</v>
      </c>
      <c r="F1492" s="119">
        <v>1</v>
      </c>
      <c r="G1492" s="119">
        <v>0</v>
      </c>
      <c r="H1492" s="119">
        <v>0</v>
      </c>
      <c r="I1492" s="119">
        <v>0</v>
      </c>
      <c r="J1492" s="119">
        <v>0</v>
      </c>
      <c r="K1492" s="119">
        <v>0</v>
      </c>
      <c r="L1492" s="119">
        <v>0</v>
      </c>
      <c r="M1492" s="119">
        <v>0</v>
      </c>
      <c r="N1492" s="119">
        <v>0</v>
      </c>
      <c r="O1492" s="119">
        <v>16.670000000000002</v>
      </c>
      <c r="P1492" s="119">
        <v>66.67</v>
      </c>
      <c r="Q1492" s="119">
        <v>0</v>
      </c>
      <c r="R1492" s="119">
        <v>16.670000000000002</v>
      </c>
      <c r="S1492" s="119">
        <v>0</v>
      </c>
      <c r="T1492" s="119">
        <v>0</v>
      </c>
      <c r="U1492" s="119">
        <v>0</v>
      </c>
      <c r="V1492" s="119">
        <v>0</v>
      </c>
      <c r="W1492" s="119">
        <v>0</v>
      </c>
      <c r="X1492" s="119">
        <v>0</v>
      </c>
      <c r="Y1492" s="119">
        <v>0</v>
      </c>
      <c r="Z1492" s="119">
        <v>0</v>
      </c>
      <c r="AA1492" s="119" t="s">
        <v>552</v>
      </c>
      <c r="AB1492" s="119" t="s">
        <v>516</v>
      </c>
      <c r="AC1492" s="119" t="s">
        <v>56</v>
      </c>
      <c r="AD1492" s="119" t="s">
        <v>133</v>
      </c>
      <c r="AE1492" s="119" t="s">
        <v>56</v>
      </c>
      <c r="AF1492" s="119" t="s">
        <v>56</v>
      </c>
      <c r="AG1492" s="119" t="s">
        <v>56</v>
      </c>
      <c r="AH1492" s="119" t="s">
        <v>56</v>
      </c>
      <c r="AI1492" s="119" t="s">
        <v>56</v>
      </c>
      <c r="AJ1492" s="119" t="s">
        <v>56</v>
      </c>
      <c r="AK1492" s="119" t="s">
        <v>56</v>
      </c>
      <c r="AL1492" s="119" t="s">
        <v>56</v>
      </c>
      <c r="AM1492" s="119">
        <v>0</v>
      </c>
      <c r="AN1492" s="119">
        <v>2</v>
      </c>
      <c r="AO1492" s="119">
        <v>1</v>
      </c>
      <c r="AP1492" s="119">
        <v>1</v>
      </c>
      <c r="AQ1492" s="119">
        <v>2</v>
      </c>
      <c r="AR1492" s="119">
        <v>0</v>
      </c>
      <c r="AS1492" s="119">
        <v>0</v>
      </c>
      <c r="AT1492" s="119">
        <v>0</v>
      </c>
      <c r="AU1492" s="119">
        <v>0</v>
      </c>
      <c r="AV1492" s="119">
        <v>0</v>
      </c>
      <c r="AW1492" s="119">
        <v>0</v>
      </c>
      <c r="AX1492" s="119">
        <v>0</v>
      </c>
      <c r="AY1492" s="119">
        <v>0</v>
      </c>
      <c r="AZ1492" s="119">
        <v>0</v>
      </c>
      <c r="BA1492" s="119">
        <v>0</v>
      </c>
      <c r="BB1492" s="119">
        <v>0</v>
      </c>
      <c r="BC1492" s="119">
        <v>0</v>
      </c>
      <c r="BD1492" s="119">
        <v>0</v>
      </c>
      <c r="BE1492" s="119">
        <v>0</v>
      </c>
      <c r="BF1492" s="119">
        <v>0</v>
      </c>
      <c r="BG1492" s="119">
        <v>0</v>
      </c>
      <c r="BH1492" s="119">
        <v>15.3</v>
      </c>
      <c r="BI1492" s="119" t="s">
        <v>55</v>
      </c>
      <c r="BJ1492" s="119" t="s">
        <v>55</v>
      </c>
      <c r="BK1492" s="119" t="s">
        <v>55</v>
      </c>
      <c r="BL1492" s="119">
        <v>0</v>
      </c>
      <c r="BM1492" s="119" t="s">
        <v>545</v>
      </c>
    </row>
    <row r="1493" spans="1:65" s="119" customFormat="1" ht="11.4" x14ac:dyDescent="0.2">
      <c r="A1493" s="119" t="s">
        <v>126</v>
      </c>
      <c r="B1493" s="119">
        <v>11</v>
      </c>
      <c r="C1493" s="119">
        <v>0</v>
      </c>
      <c r="D1493" s="119">
        <v>11</v>
      </c>
      <c r="E1493" s="119">
        <v>0</v>
      </c>
      <c r="F1493" s="119">
        <v>0</v>
      </c>
      <c r="G1493" s="119">
        <v>0</v>
      </c>
      <c r="H1493" s="119">
        <v>0</v>
      </c>
      <c r="I1493" s="119">
        <v>0</v>
      </c>
      <c r="J1493" s="119">
        <v>0</v>
      </c>
      <c r="K1493" s="119">
        <v>0</v>
      </c>
      <c r="L1493" s="119">
        <v>0</v>
      </c>
      <c r="M1493" s="119">
        <v>0</v>
      </c>
      <c r="N1493" s="119">
        <v>0</v>
      </c>
      <c r="O1493" s="119">
        <v>0</v>
      </c>
      <c r="P1493" s="119">
        <v>100</v>
      </c>
      <c r="Q1493" s="119">
        <v>0</v>
      </c>
      <c r="R1493" s="119">
        <v>0</v>
      </c>
      <c r="S1493" s="119">
        <v>0</v>
      </c>
      <c r="T1493" s="119">
        <v>0</v>
      </c>
      <c r="U1493" s="119">
        <v>0</v>
      </c>
      <c r="V1493" s="119">
        <v>0</v>
      </c>
      <c r="W1493" s="119">
        <v>0</v>
      </c>
      <c r="X1493" s="119">
        <v>0</v>
      </c>
      <c r="Y1493" s="119">
        <v>0</v>
      </c>
      <c r="Z1493" s="119">
        <v>0</v>
      </c>
      <c r="AA1493" s="119" t="s">
        <v>56</v>
      </c>
      <c r="AB1493" s="119" t="s">
        <v>488</v>
      </c>
      <c r="AC1493" s="119" t="s">
        <v>56</v>
      </c>
      <c r="AD1493" s="119" t="s">
        <v>56</v>
      </c>
      <c r="AE1493" s="119" t="s">
        <v>56</v>
      </c>
      <c r="AF1493" s="119" t="s">
        <v>56</v>
      </c>
      <c r="AG1493" s="119" t="s">
        <v>56</v>
      </c>
      <c r="AH1493" s="119" t="s">
        <v>56</v>
      </c>
      <c r="AI1493" s="119" t="s">
        <v>56</v>
      </c>
      <c r="AJ1493" s="119" t="s">
        <v>56</v>
      </c>
      <c r="AK1493" s="119" t="s">
        <v>56</v>
      </c>
      <c r="AL1493" s="119" t="s">
        <v>56</v>
      </c>
      <c r="AM1493" s="119">
        <v>0</v>
      </c>
      <c r="AN1493" s="119">
        <v>1</v>
      </c>
      <c r="AO1493" s="119">
        <v>6</v>
      </c>
      <c r="AP1493" s="119">
        <v>0</v>
      </c>
      <c r="AQ1493" s="119">
        <v>3</v>
      </c>
      <c r="AR1493" s="119">
        <v>1</v>
      </c>
      <c r="AS1493" s="119">
        <v>0</v>
      </c>
      <c r="AT1493" s="119">
        <v>0</v>
      </c>
      <c r="AU1493" s="119">
        <v>0</v>
      </c>
      <c r="AV1493" s="119">
        <v>0</v>
      </c>
      <c r="AW1493" s="119">
        <v>0</v>
      </c>
      <c r="AX1493" s="119">
        <v>0</v>
      </c>
      <c r="AY1493" s="119">
        <v>0</v>
      </c>
      <c r="AZ1493" s="119">
        <v>0</v>
      </c>
      <c r="BA1493" s="119">
        <v>0</v>
      </c>
      <c r="BB1493" s="119">
        <v>0</v>
      </c>
      <c r="BC1493" s="119">
        <v>0</v>
      </c>
      <c r="BD1493" s="119">
        <v>0</v>
      </c>
      <c r="BE1493" s="119">
        <v>0</v>
      </c>
      <c r="BF1493" s="119">
        <v>0</v>
      </c>
      <c r="BG1493" s="119">
        <v>0</v>
      </c>
      <c r="BH1493" s="119">
        <v>15.5</v>
      </c>
      <c r="BI1493" s="119">
        <v>12.9</v>
      </c>
      <c r="BJ1493" s="119">
        <v>24.1</v>
      </c>
      <c r="BK1493" s="119">
        <v>25.3</v>
      </c>
      <c r="BL1493" s="119">
        <v>0</v>
      </c>
      <c r="BM1493" s="119" t="s">
        <v>544</v>
      </c>
    </row>
    <row r="1494" spans="1:65" s="119" customFormat="1" ht="11.4" x14ac:dyDescent="0.2">
      <c r="A1494" s="119" t="s">
        <v>126</v>
      </c>
      <c r="B1494" s="119">
        <v>3</v>
      </c>
      <c r="C1494" s="119">
        <v>0</v>
      </c>
      <c r="D1494" s="119">
        <v>3</v>
      </c>
      <c r="E1494" s="119">
        <v>0</v>
      </c>
      <c r="F1494" s="119">
        <v>0</v>
      </c>
      <c r="G1494" s="119">
        <v>0</v>
      </c>
      <c r="H1494" s="119">
        <v>0</v>
      </c>
      <c r="I1494" s="119">
        <v>0</v>
      </c>
      <c r="J1494" s="119">
        <v>0</v>
      </c>
      <c r="K1494" s="119">
        <v>0</v>
      </c>
      <c r="L1494" s="119">
        <v>0</v>
      </c>
      <c r="M1494" s="119">
        <v>0</v>
      </c>
      <c r="N1494" s="119">
        <v>0</v>
      </c>
      <c r="O1494" s="119">
        <v>0</v>
      </c>
      <c r="P1494" s="119">
        <v>100</v>
      </c>
      <c r="Q1494" s="119">
        <v>0</v>
      </c>
      <c r="R1494" s="119">
        <v>0</v>
      </c>
      <c r="S1494" s="119">
        <v>0</v>
      </c>
      <c r="T1494" s="119">
        <v>0</v>
      </c>
      <c r="U1494" s="119">
        <v>0</v>
      </c>
      <c r="V1494" s="119">
        <v>0</v>
      </c>
      <c r="W1494" s="119">
        <v>0</v>
      </c>
      <c r="X1494" s="119">
        <v>0</v>
      </c>
      <c r="Y1494" s="119">
        <v>0</v>
      </c>
      <c r="Z1494" s="119">
        <v>0</v>
      </c>
      <c r="AA1494" s="119" t="s">
        <v>56</v>
      </c>
      <c r="AB1494" s="119" t="s">
        <v>185</v>
      </c>
      <c r="AC1494" s="119" t="s">
        <v>56</v>
      </c>
      <c r="AD1494" s="119" t="s">
        <v>56</v>
      </c>
      <c r="AE1494" s="119" t="s">
        <v>56</v>
      </c>
      <c r="AF1494" s="119" t="s">
        <v>56</v>
      </c>
      <c r="AG1494" s="119" t="s">
        <v>56</v>
      </c>
      <c r="AH1494" s="119" t="s">
        <v>56</v>
      </c>
      <c r="AI1494" s="119" t="s">
        <v>56</v>
      </c>
      <c r="AJ1494" s="119" t="s">
        <v>56</v>
      </c>
      <c r="AK1494" s="119" t="s">
        <v>56</v>
      </c>
      <c r="AL1494" s="119" t="s">
        <v>56</v>
      </c>
      <c r="AM1494" s="119">
        <v>0</v>
      </c>
      <c r="AN1494" s="119">
        <v>0</v>
      </c>
      <c r="AO1494" s="119">
        <v>1</v>
      </c>
      <c r="AP1494" s="119">
        <v>0</v>
      </c>
      <c r="AQ1494" s="119">
        <v>2</v>
      </c>
      <c r="AR1494" s="119">
        <v>0</v>
      </c>
      <c r="AS1494" s="119">
        <v>0</v>
      </c>
      <c r="AT1494" s="119">
        <v>0</v>
      </c>
      <c r="AU1494" s="119">
        <v>0</v>
      </c>
      <c r="AV1494" s="119">
        <v>0</v>
      </c>
      <c r="AW1494" s="119">
        <v>0</v>
      </c>
      <c r="AX1494" s="119">
        <v>0</v>
      </c>
      <c r="AY1494" s="119">
        <v>0</v>
      </c>
      <c r="AZ1494" s="119">
        <v>0</v>
      </c>
      <c r="BA1494" s="119">
        <v>0</v>
      </c>
      <c r="BB1494" s="119">
        <v>0</v>
      </c>
      <c r="BC1494" s="119">
        <v>0</v>
      </c>
      <c r="BD1494" s="119">
        <v>0</v>
      </c>
      <c r="BE1494" s="119">
        <v>0</v>
      </c>
      <c r="BF1494" s="119">
        <v>0</v>
      </c>
      <c r="BG1494" s="119">
        <v>0</v>
      </c>
      <c r="BH1494" s="119">
        <v>18</v>
      </c>
      <c r="BI1494" s="119" t="s">
        <v>55</v>
      </c>
      <c r="BJ1494" s="119" t="s">
        <v>55</v>
      </c>
      <c r="BK1494" s="119" t="s">
        <v>55</v>
      </c>
      <c r="BL1494" s="119">
        <v>0</v>
      </c>
      <c r="BM1494" s="119" t="s">
        <v>545</v>
      </c>
    </row>
    <row r="1495" spans="1:65" s="119" customFormat="1" ht="11.4" x14ac:dyDescent="0.2">
      <c r="A1495" s="119" t="s">
        <v>127</v>
      </c>
      <c r="B1495" s="119">
        <v>8</v>
      </c>
      <c r="C1495" s="119">
        <v>1</v>
      </c>
      <c r="D1495" s="119">
        <v>7</v>
      </c>
      <c r="E1495" s="119">
        <v>0</v>
      </c>
      <c r="F1495" s="119">
        <v>0</v>
      </c>
      <c r="G1495" s="119">
        <v>0</v>
      </c>
      <c r="H1495" s="119">
        <v>0</v>
      </c>
      <c r="I1495" s="119">
        <v>0</v>
      </c>
      <c r="J1495" s="119">
        <v>0</v>
      </c>
      <c r="K1495" s="119">
        <v>0</v>
      </c>
      <c r="L1495" s="119">
        <v>0</v>
      </c>
      <c r="M1495" s="119">
        <v>0</v>
      </c>
      <c r="N1495" s="119">
        <v>0</v>
      </c>
      <c r="O1495" s="119">
        <v>12.5</v>
      </c>
      <c r="P1495" s="119">
        <v>87.5</v>
      </c>
      <c r="Q1495" s="119">
        <v>0</v>
      </c>
      <c r="R1495" s="119">
        <v>0</v>
      </c>
      <c r="S1495" s="119">
        <v>0</v>
      </c>
      <c r="T1495" s="119">
        <v>0</v>
      </c>
      <c r="U1495" s="119">
        <v>0</v>
      </c>
      <c r="V1495" s="119">
        <v>0</v>
      </c>
      <c r="W1495" s="119">
        <v>0</v>
      </c>
      <c r="X1495" s="119">
        <v>0</v>
      </c>
      <c r="Y1495" s="119">
        <v>0</v>
      </c>
      <c r="Z1495" s="119">
        <v>0</v>
      </c>
      <c r="AA1495" s="119" t="s">
        <v>504</v>
      </c>
      <c r="AB1495" s="119" t="s">
        <v>515</v>
      </c>
      <c r="AC1495" s="119" t="s">
        <v>56</v>
      </c>
      <c r="AD1495" s="119" t="s">
        <v>56</v>
      </c>
      <c r="AE1495" s="119" t="s">
        <v>56</v>
      </c>
      <c r="AF1495" s="119" t="s">
        <v>56</v>
      </c>
      <c r="AG1495" s="119" t="s">
        <v>56</v>
      </c>
      <c r="AH1495" s="119" t="s">
        <v>56</v>
      </c>
      <c r="AI1495" s="119" t="s">
        <v>56</v>
      </c>
      <c r="AJ1495" s="119" t="s">
        <v>56</v>
      </c>
      <c r="AK1495" s="119" t="s">
        <v>56</v>
      </c>
      <c r="AL1495" s="119" t="s">
        <v>56</v>
      </c>
      <c r="AM1495" s="119">
        <v>0</v>
      </c>
      <c r="AN1495" s="119">
        <v>1</v>
      </c>
      <c r="AO1495" s="119">
        <v>0</v>
      </c>
      <c r="AP1495" s="119">
        <v>5</v>
      </c>
      <c r="AQ1495" s="119">
        <v>2</v>
      </c>
      <c r="AR1495" s="119">
        <v>0</v>
      </c>
      <c r="AS1495" s="119">
        <v>0</v>
      </c>
      <c r="AT1495" s="119">
        <v>0</v>
      </c>
      <c r="AU1495" s="119">
        <v>0</v>
      </c>
      <c r="AV1495" s="119">
        <v>0</v>
      </c>
      <c r="AW1495" s="119">
        <v>0</v>
      </c>
      <c r="AX1495" s="119">
        <v>0</v>
      </c>
      <c r="AY1495" s="119">
        <v>0</v>
      </c>
      <c r="AZ1495" s="119">
        <v>0</v>
      </c>
      <c r="BA1495" s="119">
        <v>0</v>
      </c>
      <c r="BB1495" s="119">
        <v>0</v>
      </c>
      <c r="BC1495" s="119">
        <v>0</v>
      </c>
      <c r="BD1495" s="119">
        <v>0</v>
      </c>
      <c r="BE1495" s="119">
        <v>0</v>
      </c>
      <c r="BF1495" s="119">
        <v>0</v>
      </c>
      <c r="BG1495" s="119">
        <v>0</v>
      </c>
      <c r="BH1495" s="119">
        <v>17.8</v>
      </c>
      <c r="BI1495" s="119" t="s">
        <v>55</v>
      </c>
      <c r="BJ1495" s="119" t="s">
        <v>55</v>
      </c>
      <c r="BK1495" s="119" t="s">
        <v>55</v>
      </c>
      <c r="BL1495" s="119">
        <v>0</v>
      </c>
      <c r="BM1495" s="119" t="s">
        <v>544</v>
      </c>
    </row>
    <row r="1496" spans="1:65" s="119" customFormat="1" ht="11.4" x14ac:dyDescent="0.2">
      <c r="A1496" s="119" t="s">
        <v>127</v>
      </c>
      <c r="B1496" s="119">
        <v>10</v>
      </c>
      <c r="C1496" s="119">
        <v>2</v>
      </c>
      <c r="D1496" s="119">
        <v>8</v>
      </c>
      <c r="E1496" s="119">
        <v>0</v>
      </c>
      <c r="F1496" s="119">
        <v>0</v>
      </c>
      <c r="G1496" s="119">
        <v>0</v>
      </c>
      <c r="H1496" s="119">
        <v>0</v>
      </c>
      <c r="I1496" s="119">
        <v>0</v>
      </c>
      <c r="J1496" s="119">
        <v>0</v>
      </c>
      <c r="K1496" s="119">
        <v>0</v>
      </c>
      <c r="L1496" s="119">
        <v>0</v>
      </c>
      <c r="M1496" s="119">
        <v>0</v>
      </c>
      <c r="N1496" s="119">
        <v>0</v>
      </c>
      <c r="O1496" s="119">
        <v>20</v>
      </c>
      <c r="P1496" s="119">
        <v>80</v>
      </c>
      <c r="Q1496" s="119">
        <v>0</v>
      </c>
      <c r="R1496" s="119">
        <v>0</v>
      </c>
      <c r="S1496" s="119">
        <v>0</v>
      </c>
      <c r="T1496" s="119">
        <v>0</v>
      </c>
      <c r="U1496" s="119">
        <v>0</v>
      </c>
      <c r="V1496" s="119">
        <v>0</v>
      </c>
      <c r="W1496" s="119">
        <v>0</v>
      </c>
      <c r="X1496" s="119">
        <v>0</v>
      </c>
      <c r="Y1496" s="119">
        <v>0</v>
      </c>
      <c r="Z1496" s="119">
        <v>0</v>
      </c>
      <c r="AA1496" s="119" t="s">
        <v>579</v>
      </c>
      <c r="AB1496" s="119" t="s">
        <v>493</v>
      </c>
      <c r="AC1496" s="119" t="s">
        <v>56</v>
      </c>
      <c r="AD1496" s="119" t="s">
        <v>56</v>
      </c>
      <c r="AE1496" s="119" t="s">
        <v>56</v>
      </c>
      <c r="AF1496" s="119" t="s">
        <v>56</v>
      </c>
      <c r="AG1496" s="119" t="s">
        <v>56</v>
      </c>
      <c r="AH1496" s="119" t="s">
        <v>56</v>
      </c>
      <c r="AI1496" s="119" t="s">
        <v>56</v>
      </c>
      <c r="AJ1496" s="119" t="s">
        <v>56</v>
      </c>
      <c r="AK1496" s="119" t="s">
        <v>56</v>
      </c>
      <c r="AL1496" s="119" t="s">
        <v>56</v>
      </c>
      <c r="AM1496" s="119">
        <v>0</v>
      </c>
      <c r="AN1496" s="119">
        <v>3</v>
      </c>
      <c r="AO1496" s="119">
        <v>2</v>
      </c>
      <c r="AP1496" s="119">
        <v>3</v>
      </c>
      <c r="AQ1496" s="119">
        <v>1</v>
      </c>
      <c r="AR1496" s="119">
        <v>1</v>
      </c>
      <c r="AS1496" s="119">
        <v>0</v>
      </c>
      <c r="AT1496" s="119">
        <v>0</v>
      </c>
      <c r="AU1496" s="119">
        <v>0</v>
      </c>
      <c r="AV1496" s="119">
        <v>0</v>
      </c>
      <c r="AW1496" s="119">
        <v>0</v>
      </c>
      <c r="AX1496" s="119">
        <v>0</v>
      </c>
      <c r="AY1496" s="119">
        <v>0</v>
      </c>
      <c r="AZ1496" s="119">
        <v>0</v>
      </c>
      <c r="BA1496" s="119">
        <v>0</v>
      </c>
      <c r="BB1496" s="119">
        <v>0</v>
      </c>
      <c r="BC1496" s="119">
        <v>0</v>
      </c>
      <c r="BD1496" s="119">
        <v>0</v>
      </c>
      <c r="BE1496" s="119">
        <v>0</v>
      </c>
      <c r="BF1496" s="119">
        <v>0</v>
      </c>
      <c r="BG1496" s="119">
        <v>0</v>
      </c>
      <c r="BH1496" s="119">
        <v>14.6</v>
      </c>
      <c r="BI1496" s="119" t="s">
        <v>55</v>
      </c>
      <c r="BJ1496" s="119" t="s">
        <v>55</v>
      </c>
      <c r="BK1496" s="119" t="s">
        <v>55</v>
      </c>
      <c r="BL1496" s="119">
        <v>0</v>
      </c>
      <c r="BM1496" s="119" t="s">
        <v>545</v>
      </c>
    </row>
    <row r="1497" spans="1:65" s="119" customFormat="1" ht="11.4" x14ac:dyDescent="0.2">
      <c r="A1497" s="119" t="s">
        <v>128</v>
      </c>
      <c r="B1497" s="119">
        <v>11</v>
      </c>
      <c r="C1497" s="119">
        <v>2</v>
      </c>
      <c r="D1497" s="119">
        <v>7</v>
      </c>
      <c r="E1497" s="119">
        <v>0</v>
      </c>
      <c r="F1497" s="119">
        <v>2</v>
      </c>
      <c r="G1497" s="119">
        <v>0</v>
      </c>
      <c r="H1497" s="119">
        <v>0</v>
      </c>
      <c r="I1497" s="119">
        <v>0</v>
      </c>
      <c r="J1497" s="119">
        <v>0</v>
      </c>
      <c r="K1497" s="119">
        <v>0</v>
      </c>
      <c r="L1497" s="119">
        <v>0</v>
      </c>
      <c r="M1497" s="119">
        <v>0</v>
      </c>
      <c r="N1497" s="119">
        <v>0</v>
      </c>
      <c r="O1497" s="119">
        <v>18.18</v>
      </c>
      <c r="P1497" s="119">
        <v>63.64</v>
      </c>
      <c r="Q1497" s="119">
        <v>0</v>
      </c>
      <c r="R1497" s="119">
        <v>18.18</v>
      </c>
      <c r="S1497" s="119">
        <v>0</v>
      </c>
      <c r="T1497" s="119">
        <v>0</v>
      </c>
      <c r="U1497" s="119">
        <v>0</v>
      </c>
      <c r="V1497" s="119">
        <v>0</v>
      </c>
      <c r="W1497" s="119">
        <v>0</v>
      </c>
      <c r="X1497" s="119">
        <v>0</v>
      </c>
      <c r="Y1497" s="119">
        <v>0</v>
      </c>
      <c r="Z1497" s="119">
        <v>0</v>
      </c>
      <c r="AA1497" s="119" t="s">
        <v>495</v>
      </c>
      <c r="AB1497" s="119" t="s">
        <v>79</v>
      </c>
      <c r="AC1497" s="119" t="s">
        <v>56</v>
      </c>
      <c r="AD1497" s="119" t="s">
        <v>498</v>
      </c>
      <c r="AE1497" s="119" t="s">
        <v>56</v>
      </c>
      <c r="AF1497" s="119" t="s">
        <v>56</v>
      </c>
      <c r="AG1497" s="119" t="s">
        <v>56</v>
      </c>
      <c r="AH1497" s="119" t="s">
        <v>56</v>
      </c>
      <c r="AI1497" s="119" t="s">
        <v>56</v>
      </c>
      <c r="AJ1497" s="119" t="s">
        <v>56</v>
      </c>
      <c r="AK1497" s="119" t="s">
        <v>56</v>
      </c>
      <c r="AL1497" s="119" t="s">
        <v>56</v>
      </c>
      <c r="AM1497" s="119">
        <v>0</v>
      </c>
      <c r="AN1497" s="119">
        <v>0</v>
      </c>
      <c r="AO1497" s="119">
        <v>5</v>
      </c>
      <c r="AP1497" s="119">
        <v>3</v>
      </c>
      <c r="AQ1497" s="119">
        <v>3</v>
      </c>
      <c r="AR1497" s="119">
        <v>0</v>
      </c>
      <c r="AS1497" s="119">
        <v>0</v>
      </c>
      <c r="AT1497" s="119">
        <v>0</v>
      </c>
      <c r="AU1497" s="119">
        <v>0</v>
      </c>
      <c r="AV1497" s="119">
        <v>0</v>
      </c>
      <c r="AW1497" s="119">
        <v>0</v>
      </c>
      <c r="AX1497" s="119">
        <v>0</v>
      </c>
      <c r="AY1497" s="119">
        <v>0</v>
      </c>
      <c r="AZ1497" s="119">
        <v>0</v>
      </c>
      <c r="BA1497" s="119">
        <v>0</v>
      </c>
      <c r="BB1497" s="119">
        <v>0</v>
      </c>
      <c r="BC1497" s="119">
        <v>0</v>
      </c>
      <c r="BD1497" s="119">
        <v>0</v>
      </c>
      <c r="BE1497" s="119">
        <v>0</v>
      </c>
      <c r="BF1497" s="119">
        <v>0</v>
      </c>
      <c r="BG1497" s="119">
        <v>0</v>
      </c>
      <c r="BH1497" s="119">
        <v>16.899999999999999</v>
      </c>
      <c r="BI1497" s="119">
        <v>16.5</v>
      </c>
      <c r="BJ1497" s="119">
        <v>22.5</v>
      </c>
      <c r="BK1497" s="119">
        <v>24.5</v>
      </c>
      <c r="BL1497" s="119">
        <v>0</v>
      </c>
      <c r="BM1497" s="119" t="s">
        <v>544</v>
      </c>
    </row>
    <row r="1498" spans="1:65" s="119" customFormat="1" ht="11.4" x14ac:dyDescent="0.2">
      <c r="A1498" s="119" t="s">
        <v>128</v>
      </c>
      <c r="B1498" s="119">
        <v>9</v>
      </c>
      <c r="C1498" s="119">
        <v>0</v>
      </c>
      <c r="D1498" s="119">
        <v>8</v>
      </c>
      <c r="E1498" s="119">
        <v>0</v>
      </c>
      <c r="F1498" s="119">
        <v>0</v>
      </c>
      <c r="G1498" s="119">
        <v>0</v>
      </c>
      <c r="H1498" s="119">
        <v>1</v>
      </c>
      <c r="I1498" s="119">
        <v>0</v>
      </c>
      <c r="J1498" s="119">
        <v>0</v>
      </c>
      <c r="K1498" s="119">
        <v>0</v>
      </c>
      <c r="L1498" s="119">
        <v>0</v>
      </c>
      <c r="M1498" s="119">
        <v>0</v>
      </c>
      <c r="N1498" s="119">
        <v>0</v>
      </c>
      <c r="O1498" s="119">
        <v>0</v>
      </c>
      <c r="P1498" s="119">
        <v>88.89</v>
      </c>
      <c r="Q1498" s="119">
        <v>0</v>
      </c>
      <c r="R1498" s="119">
        <v>0</v>
      </c>
      <c r="S1498" s="119">
        <v>0</v>
      </c>
      <c r="T1498" s="119">
        <v>11.11</v>
      </c>
      <c r="U1498" s="119">
        <v>0</v>
      </c>
      <c r="V1498" s="119">
        <v>0</v>
      </c>
      <c r="W1498" s="119">
        <v>0</v>
      </c>
      <c r="X1498" s="119">
        <v>0</v>
      </c>
      <c r="Y1498" s="119">
        <v>0</v>
      </c>
      <c r="Z1498" s="119">
        <v>0</v>
      </c>
      <c r="AA1498" s="119" t="s">
        <v>56</v>
      </c>
      <c r="AB1498" s="119" t="s">
        <v>492</v>
      </c>
      <c r="AC1498" s="119" t="s">
        <v>56</v>
      </c>
      <c r="AD1498" s="119" t="s">
        <v>56</v>
      </c>
      <c r="AE1498" s="119" t="s">
        <v>56</v>
      </c>
      <c r="AF1498" s="119" t="s">
        <v>607</v>
      </c>
      <c r="AG1498" s="119" t="s">
        <v>56</v>
      </c>
      <c r="AH1498" s="119" t="s">
        <v>56</v>
      </c>
      <c r="AI1498" s="119" t="s">
        <v>56</v>
      </c>
      <c r="AJ1498" s="119" t="s">
        <v>56</v>
      </c>
      <c r="AK1498" s="119" t="s">
        <v>56</v>
      </c>
      <c r="AL1498" s="119" t="s">
        <v>56</v>
      </c>
      <c r="AM1498" s="119">
        <v>0</v>
      </c>
      <c r="AN1498" s="119">
        <v>2</v>
      </c>
      <c r="AO1498" s="119">
        <v>2</v>
      </c>
      <c r="AP1498" s="119">
        <v>2</v>
      </c>
      <c r="AQ1498" s="119">
        <v>1</v>
      </c>
      <c r="AR1498" s="119">
        <v>2</v>
      </c>
      <c r="AS1498" s="119">
        <v>0</v>
      </c>
      <c r="AT1498" s="119">
        <v>0</v>
      </c>
      <c r="AU1498" s="119">
        <v>0</v>
      </c>
      <c r="AV1498" s="119">
        <v>0</v>
      </c>
      <c r="AW1498" s="119">
        <v>0</v>
      </c>
      <c r="AX1498" s="119">
        <v>0</v>
      </c>
      <c r="AY1498" s="119">
        <v>0</v>
      </c>
      <c r="AZ1498" s="119">
        <v>0</v>
      </c>
      <c r="BA1498" s="119">
        <v>0</v>
      </c>
      <c r="BB1498" s="119">
        <v>0</v>
      </c>
      <c r="BC1498" s="119">
        <v>0</v>
      </c>
      <c r="BD1498" s="119">
        <v>0</v>
      </c>
      <c r="BE1498" s="119">
        <v>0</v>
      </c>
      <c r="BF1498" s="119">
        <v>0</v>
      </c>
      <c r="BG1498" s="119">
        <v>0</v>
      </c>
      <c r="BH1498" s="119">
        <v>16.899999999999999</v>
      </c>
      <c r="BI1498" s="119" t="s">
        <v>55</v>
      </c>
      <c r="BJ1498" s="119" t="s">
        <v>55</v>
      </c>
      <c r="BK1498" s="119" t="s">
        <v>55</v>
      </c>
      <c r="BL1498" s="119">
        <v>0</v>
      </c>
      <c r="BM1498" s="119" t="s">
        <v>545</v>
      </c>
    </row>
    <row r="1499" spans="1:65" s="119" customFormat="1" ht="11.4" x14ac:dyDescent="0.2">
      <c r="A1499" s="119" t="s">
        <v>130</v>
      </c>
      <c r="B1499" s="119">
        <v>9</v>
      </c>
      <c r="C1499" s="119">
        <v>0</v>
      </c>
      <c r="D1499" s="119">
        <v>9</v>
      </c>
      <c r="E1499" s="119">
        <v>0</v>
      </c>
      <c r="F1499" s="119">
        <v>0</v>
      </c>
      <c r="G1499" s="119">
        <v>0</v>
      </c>
      <c r="H1499" s="119">
        <v>0</v>
      </c>
      <c r="I1499" s="119">
        <v>0</v>
      </c>
      <c r="J1499" s="119">
        <v>0</v>
      </c>
      <c r="K1499" s="119">
        <v>0</v>
      </c>
      <c r="L1499" s="119">
        <v>0</v>
      </c>
      <c r="M1499" s="119">
        <v>0</v>
      </c>
      <c r="N1499" s="119">
        <v>0</v>
      </c>
      <c r="O1499" s="119">
        <v>0</v>
      </c>
      <c r="P1499" s="119">
        <v>100</v>
      </c>
      <c r="Q1499" s="119">
        <v>0</v>
      </c>
      <c r="R1499" s="119">
        <v>0</v>
      </c>
      <c r="S1499" s="119">
        <v>0</v>
      </c>
      <c r="T1499" s="119">
        <v>0</v>
      </c>
      <c r="U1499" s="119">
        <v>0</v>
      </c>
      <c r="V1499" s="119">
        <v>0</v>
      </c>
      <c r="W1499" s="119">
        <v>0</v>
      </c>
      <c r="X1499" s="119">
        <v>0</v>
      </c>
      <c r="Y1499" s="119">
        <v>0</v>
      </c>
      <c r="Z1499" s="119">
        <v>0</v>
      </c>
      <c r="AA1499" s="119" t="s">
        <v>56</v>
      </c>
      <c r="AB1499" s="119" t="s">
        <v>566</v>
      </c>
      <c r="AC1499" s="119" t="s">
        <v>56</v>
      </c>
      <c r="AD1499" s="119" t="s">
        <v>56</v>
      </c>
      <c r="AE1499" s="119" t="s">
        <v>56</v>
      </c>
      <c r="AF1499" s="119" t="s">
        <v>56</v>
      </c>
      <c r="AG1499" s="119" t="s">
        <v>56</v>
      </c>
      <c r="AH1499" s="119" t="s">
        <v>56</v>
      </c>
      <c r="AI1499" s="119" t="s">
        <v>56</v>
      </c>
      <c r="AJ1499" s="119" t="s">
        <v>56</v>
      </c>
      <c r="AK1499" s="119" t="s">
        <v>56</v>
      </c>
      <c r="AL1499" s="119" t="s">
        <v>56</v>
      </c>
      <c r="AM1499" s="119">
        <v>0</v>
      </c>
      <c r="AN1499" s="119">
        <v>1</v>
      </c>
      <c r="AO1499" s="119">
        <v>6</v>
      </c>
      <c r="AP1499" s="119">
        <v>2</v>
      </c>
      <c r="AQ1499" s="119">
        <v>0</v>
      </c>
      <c r="AR1499" s="119">
        <v>0</v>
      </c>
      <c r="AS1499" s="119">
        <v>0</v>
      </c>
      <c r="AT1499" s="119">
        <v>0</v>
      </c>
      <c r="AU1499" s="119">
        <v>0</v>
      </c>
      <c r="AV1499" s="119">
        <v>0</v>
      </c>
      <c r="AW1499" s="119">
        <v>0</v>
      </c>
      <c r="AX1499" s="119">
        <v>0</v>
      </c>
      <c r="AY1499" s="119">
        <v>0</v>
      </c>
      <c r="AZ1499" s="119">
        <v>0</v>
      </c>
      <c r="BA1499" s="119">
        <v>0</v>
      </c>
      <c r="BB1499" s="119">
        <v>0</v>
      </c>
      <c r="BC1499" s="119">
        <v>0</v>
      </c>
      <c r="BD1499" s="119">
        <v>0</v>
      </c>
      <c r="BE1499" s="119">
        <v>0</v>
      </c>
      <c r="BF1499" s="119">
        <v>0</v>
      </c>
      <c r="BG1499" s="119">
        <v>0</v>
      </c>
      <c r="BH1499" s="119">
        <v>12.5</v>
      </c>
      <c r="BI1499" s="119" t="s">
        <v>55</v>
      </c>
      <c r="BJ1499" s="119" t="s">
        <v>55</v>
      </c>
      <c r="BK1499" s="119" t="s">
        <v>55</v>
      </c>
      <c r="BL1499" s="119">
        <v>0</v>
      </c>
      <c r="BM1499" s="119" t="s">
        <v>544</v>
      </c>
    </row>
    <row r="1500" spans="1:65" s="119" customFormat="1" ht="11.4" x14ac:dyDescent="0.2">
      <c r="A1500" s="119" t="s">
        <v>130</v>
      </c>
      <c r="B1500" s="119">
        <v>10</v>
      </c>
      <c r="C1500" s="119">
        <v>1</v>
      </c>
      <c r="D1500" s="119">
        <v>8</v>
      </c>
      <c r="E1500" s="119">
        <v>0</v>
      </c>
      <c r="F1500" s="119">
        <v>1</v>
      </c>
      <c r="G1500" s="119">
        <v>0</v>
      </c>
      <c r="H1500" s="119">
        <v>0</v>
      </c>
      <c r="I1500" s="119">
        <v>0</v>
      </c>
      <c r="J1500" s="119">
        <v>0</v>
      </c>
      <c r="K1500" s="119">
        <v>0</v>
      </c>
      <c r="L1500" s="119">
        <v>0</v>
      </c>
      <c r="M1500" s="119">
        <v>0</v>
      </c>
      <c r="N1500" s="119">
        <v>0</v>
      </c>
      <c r="O1500" s="119">
        <v>10</v>
      </c>
      <c r="P1500" s="119">
        <v>80</v>
      </c>
      <c r="Q1500" s="119">
        <v>0</v>
      </c>
      <c r="R1500" s="119">
        <v>10</v>
      </c>
      <c r="S1500" s="119">
        <v>0</v>
      </c>
      <c r="T1500" s="119">
        <v>0</v>
      </c>
      <c r="U1500" s="119">
        <v>0</v>
      </c>
      <c r="V1500" s="119">
        <v>0</v>
      </c>
      <c r="W1500" s="119">
        <v>0</v>
      </c>
      <c r="X1500" s="119">
        <v>0</v>
      </c>
      <c r="Y1500" s="119">
        <v>0</v>
      </c>
      <c r="Z1500" s="119">
        <v>0</v>
      </c>
      <c r="AA1500" s="119" t="s">
        <v>575</v>
      </c>
      <c r="AB1500" s="119" t="s">
        <v>249</v>
      </c>
      <c r="AC1500" s="119" t="s">
        <v>56</v>
      </c>
      <c r="AD1500" s="119" t="s">
        <v>437</v>
      </c>
      <c r="AE1500" s="119" t="s">
        <v>56</v>
      </c>
      <c r="AF1500" s="119" t="s">
        <v>56</v>
      </c>
      <c r="AG1500" s="119" t="s">
        <v>56</v>
      </c>
      <c r="AH1500" s="119" t="s">
        <v>56</v>
      </c>
      <c r="AI1500" s="119" t="s">
        <v>56</v>
      </c>
      <c r="AJ1500" s="119" t="s">
        <v>56</v>
      </c>
      <c r="AK1500" s="119" t="s">
        <v>56</v>
      </c>
      <c r="AL1500" s="119" t="s">
        <v>56</v>
      </c>
      <c r="AM1500" s="119">
        <v>0</v>
      </c>
      <c r="AN1500" s="119">
        <v>3</v>
      </c>
      <c r="AO1500" s="119">
        <v>4</v>
      </c>
      <c r="AP1500" s="119">
        <v>1</v>
      </c>
      <c r="AQ1500" s="119">
        <v>2</v>
      </c>
      <c r="AR1500" s="119">
        <v>0</v>
      </c>
      <c r="AS1500" s="119">
        <v>0</v>
      </c>
      <c r="AT1500" s="119">
        <v>0</v>
      </c>
      <c r="AU1500" s="119">
        <v>0</v>
      </c>
      <c r="AV1500" s="119">
        <v>0</v>
      </c>
      <c r="AW1500" s="119">
        <v>0</v>
      </c>
      <c r="AX1500" s="119">
        <v>0</v>
      </c>
      <c r="AY1500" s="119">
        <v>0</v>
      </c>
      <c r="AZ1500" s="119">
        <v>0</v>
      </c>
      <c r="BA1500" s="119">
        <v>0</v>
      </c>
      <c r="BB1500" s="119">
        <v>0</v>
      </c>
      <c r="BC1500" s="119">
        <v>0</v>
      </c>
      <c r="BD1500" s="119">
        <v>0</v>
      </c>
      <c r="BE1500" s="119">
        <v>0</v>
      </c>
      <c r="BF1500" s="119">
        <v>0</v>
      </c>
      <c r="BG1500" s="119">
        <v>0</v>
      </c>
      <c r="BH1500" s="119">
        <v>13.7</v>
      </c>
      <c r="BI1500" s="119" t="s">
        <v>55</v>
      </c>
      <c r="BJ1500" s="119" t="s">
        <v>55</v>
      </c>
      <c r="BK1500" s="119" t="s">
        <v>55</v>
      </c>
      <c r="BL1500" s="119">
        <v>0</v>
      </c>
      <c r="BM1500" s="119" t="s">
        <v>545</v>
      </c>
    </row>
    <row r="1501" spans="1:65" s="119" customFormat="1" ht="11.4" x14ac:dyDescent="0.2">
      <c r="A1501" s="119" t="s">
        <v>131</v>
      </c>
      <c r="B1501" s="119">
        <v>14</v>
      </c>
      <c r="C1501" s="119">
        <v>1</v>
      </c>
      <c r="D1501" s="119">
        <v>13</v>
      </c>
      <c r="E1501" s="119">
        <v>0</v>
      </c>
      <c r="F1501" s="119">
        <v>0</v>
      </c>
      <c r="G1501" s="119">
        <v>0</v>
      </c>
      <c r="H1501" s="119">
        <v>0</v>
      </c>
      <c r="I1501" s="119">
        <v>0</v>
      </c>
      <c r="J1501" s="119">
        <v>0</v>
      </c>
      <c r="K1501" s="119">
        <v>0</v>
      </c>
      <c r="L1501" s="119">
        <v>0</v>
      </c>
      <c r="M1501" s="119">
        <v>0</v>
      </c>
      <c r="N1501" s="119">
        <v>0</v>
      </c>
      <c r="O1501" s="119">
        <v>7.1429999999999998</v>
      </c>
      <c r="P1501" s="119">
        <v>92.86</v>
      </c>
      <c r="Q1501" s="119">
        <v>0</v>
      </c>
      <c r="R1501" s="119">
        <v>0</v>
      </c>
      <c r="S1501" s="119">
        <v>0</v>
      </c>
      <c r="T1501" s="119">
        <v>0</v>
      </c>
      <c r="U1501" s="119">
        <v>0</v>
      </c>
      <c r="V1501" s="119">
        <v>0</v>
      </c>
      <c r="W1501" s="119">
        <v>0</v>
      </c>
      <c r="X1501" s="119">
        <v>0</v>
      </c>
      <c r="Y1501" s="119">
        <v>0</v>
      </c>
      <c r="Z1501" s="119">
        <v>0</v>
      </c>
      <c r="AA1501" s="119" t="s">
        <v>178</v>
      </c>
      <c r="AB1501" s="119" t="s">
        <v>580</v>
      </c>
      <c r="AC1501" s="119" t="s">
        <v>56</v>
      </c>
      <c r="AD1501" s="119" t="s">
        <v>56</v>
      </c>
      <c r="AE1501" s="119" t="s">
        <v>56</v>
      </c>
      <c r="AF1501" s="119" t="s">
        <v>56</v>
      </c>
      <c r="AG1501" s="119" t="s">
        <v>56</v>
      </c>
      <c r="AH1501" s="119" t="s">
        <v>56</v>
      </c>
      <c r="AI1501" s="119" t="s">
        <v>56</v>
      </c>
      <c r="AJ1501" s="119" t="s">
        <v>56</v>
      </c>
      <c r="AK1501" s="119" t="s">
        <v>56</v>
      </c>
      <c r="AL1501" s="119" t="s">
        <v>56</v>
      </c>
      <c r="AM1501" s="119">
        <v>0</v>
      </c>
      <c r="AN1501" s="119">
        <v>4</v>
      </c>
      <c r="AO1501" s="119">
        <v>3</v>
      </c>
      <c r="AP1501" s="119">
        <v>5</v>
      </c>
      <c r="AQ1501" s="119">
        <v>2</v>
      </c>
      <c r="AR1501" s="119">
        <v>0</v>
      </c>
      <c r="AS1501" s="119">
        <v>0</v>
      </c>
      <c r="AT1501" s="119">
        <v>0</v>
      </c>
      <c r="AU1501" s="119">
        <v>0</v>
      </c>
      <c r="AV1501" s="119">
        <v>0</v>
      </c>
      <c r="AW1501" s="119">
        <v>0</v>
      </c>
      <c r="AX1501" s="119">
        <v>0</v>
      </c>
      <c r="AY1501" s="119">
        <v>0</v>
      </c>
      <c r="AZ1501" s="119">
        <v>0</v>
      </c>
      <c r="BA1501" s="119">
        <v>0</v>
      </c>
      <c r="BB1501" s="119">
        <v>0</v>
      </c>
      <c r="BC1501" s="119">
        <v>0</v>
      </c>
      <c r="BD1501" s="119">
        <v>0</v>
      </c>
      <c r="BE1501" s="119">
        <v>0</v>
      </c>
      <c r="BF1501" s="119">
        <v>0</v>
      </c>
      <c r="BG1501" s="119">
        <v>0</v>
      </c>
      <c r="BH1501" s="119">
        <v>14.3</v>
      </c>
      <c r="BI1501" s="119">
        <v>13.8</v>
      </c>
      <c r="BJ1501" s="119">
        <v>20.5</v>
      </c>
      <c r="BK1501" s="119">
        <v>21</v>
      </c>
      <c r="BL1501" s="119">
        <v>0</v>
      </c>
      <c r="BM1501" s="119" t="s">
        <v>544</v>
      </c>
    </row>
    <row r="1502" spans="1:65" s="119" customFormat="1" ht="11.4" x14ac:dyDescent="0.2">
      <c r="A1502" s="119" t="s">
        <v>131</v>
      </c>
      <c r="B1502" s="119">
        <v>10</v>
      </c>
      <c r="C1502" s="119">
        <v>0</v>
      </c>
      <c r="D1502" s="119">
        <v>9</v>
      </c>
      <c r="E1502" s="119">
        <v>0</v>
      </c>
      <c r="F1502" s="119">
        <v>1</v>
      </c>
      <c r="G1502" s="119">
        <v>0</v>
      </c>
      <c r="H1502" s="119">
        <v>0</v>
      </c>
      <c r="I1502" s="119">
        <v>0</v>
      </c>
      <c r="J1502" s="119">
        <v>0</v>
      </c>
      <c r="K1502" s="119">
        <v>0</v>
      </c>
      <c r="L1502" s="119">
        <v>0</v>
      </c>
      <c r="M1502" s="119">
        <v>0</v>
      </c>
      <c r="N1502" s="119">
        <v>0</v>
      </c>
      <c r="O1502" s="119">
        <v>0</v>
      </c>
      <c r="P1502" s="119">
        <v>90</v>
      </c>
      <c r="Q1502" s="119">
        <v>0</v>
      </c>
      <c r="R1502" s="119">
        <v>10</v>
      </c>
      <c r="S1502" s="119">
        <v>0</v>
      </c>
      <c r="T1502" s="119">
        <v>0</v>
      </c>
      <c r="U1502" s="119">
        <v>0</v>
      </c>
      <c r="V1502" s="119">
        <v>0</v>
      </c>
      <c r="W1502" s="119">
        <v>0</v>
      </c>
      <c r="X1502" s="119">
        <v>0</v>
      </c>
      <c r="Y1502" s="119">
        <v>0</v>
      </c>
      <c r="Z1502" s="119">
        <v>0</v>
      </c>
      <c r="AA1502" s="119" t="s">
        <v>56</v>
      </c>
      <c r="AB1502" s="119" t="s">
        <v>524</v>
      </c>
      <c r="AC1502" s="119" t="s">
        <v>56</v>
      </c>
      <c r="AD1502" s="119" t="s">
        <v>629</v>
      </c>
      <c r="AE1502" s="119" t="s">
        <v>56</v>
      </c>
      <c r="AF1502" s="119" t="s">
        <v>56</v>
      </c>
      <c r="AG1502" s="119" t="s">
        <v>56</v>
      </c>
      <c r="AH1502" s="119" t="s">
        <v>56</v>
      </c>
      <c r="AI1502" s="119" t="s">
        <v>56</v>
      </c>
      <c r="AJ1502" s="119" t="s">
        <v>56</v>
      </c>
      <c r="AK1502" s="119" t="s">
        <v>56</v>
      </c>
      <c r="AL1502" s="119" t="s">
        <v>56</v>
      </c>
      <c r="AM1502" s="119">
        <v>0</v>
      </c>
      <c r="AN1502" s="119">
        <v>3</v>
      </c>
      <c r="AO1502" s="119">
        <v>2</v>
      </c>
      <c r="AP1502" s="119">
        <v>4</v>
      </c>
      <c r="AQ1502" s="119">
        <v>1</v>
      </c>
      <c r="AR1502" s="119">
        <v>0</v>
      </c>
      <c r="AS1502" s="119">
        <v>0</v>
      </c>
      <c r="AT1502" s="119">
        <v>0</v>
      </c>
      <c r="AU1502" s="119">
        <v>0</v>
      </c>
      <c r="AV1502" s="119">
        <v>0</v>
      </c>
      <c r="AW1502" s="119">
        <v>0</v>
      </c>
      <c r="AX1502" s="119">
        <v>0</v>
      </c>
      <c r="AY1502" s="119">
        <v>0</v>
      </c>
      <c r="AZ1502" s="119">
        <v>0</v>
      </c>
      <c r="BA1502" s="119">
        <v>0</v>
      </c>
      <c r="BB1502" s="119">
        <v>0</v>
      </c>
      <c r="BC1502" s="119">
        <v>0</v>
      </c>
      <c r="BD1502" s="119">
        <v>0</v>
      </c>
      <c r="BE1502" s="119">
        <v>0</v>
      </c>
      <c r="BF1502" s="119">
        <v>0</v>
      </c>
      <c r="BG1502" s="119">
        <v>0</v>
      </c>
      <c r="BH1502" s="119">
        <v>14</v>
      </c>
      <c r="BI1502" s="119" t="s">
        <v>55</v>
      </c>
      <c r="BJ1502" s="119" t="s">
        <v>55</v>
      </c>
      <c r="BK1502" s="119" t="s">
        <v>55</v>
      </c>
      <c r="BL1502" s="119">
        <v>0</v>
      </c>
      <c r="BM1502" s="119" t="s">
        <v>545</v>
      </c>
    </row>
    <row r="1503" spans="1:65" s="119" customFormat="1" ht="11.4" x14ac:dyDescent="0.2">
      <c r="A1503" s="119" t="s">
        <v>134</v>
      </c>
      <c r="B1503" s="119">
        <v>14</v>
      </c>
      <c r="C1503" s="119">
        <v>1</v>
      </c>
      <c r="D1503" s="119">
        <v>13</v>
      </c>
      <c r="E1503" s="119">
        <v>0</v>
      </c>
      <c r="F1503" s="119">
        <v>0</v>
      </c>
      <c r="G1503" s="119">
        <v>0</v>
      </c>
      <c r="H1503" s="119">
        <v>0</v>
      </c>
      <c r="I1503" s="119">
        <v>0</v>
      </c>
      <c r="J1503" s="119">
        <v>0</v>
      </c>
      <c r="K1503" s="119">
        <v>0</v>
      </c>
      <c r="L1503" s="119">
        <v>0</v>
      </c>
      <c r="M1503" s="119">
        <v>0</v>
      </c>
      <c r="N1503" s="119">
        <v>0</v>
      </c>
      <c r="O1503" s="119">
        <v>7.1429999999999998</v>
      </c>
      <c r="P1503" s="119">
        <v>92.86</v>
      </c>
      <c r="Q1503" s="119">
        <v>0</v>
      </c>
      <c r="R1503" s="119">
        <v>0</v>
      </c>
      <c r="S1503" s="119">
        <v>0</v>
      </c>
      <c r="T1503" s="119">
        <v>0</v>
      </c>
      <c r="U1503" s="119">
        <v>0</v>
      </c>
      <c r="V1503" s="119">
        <v>0</v>
      </c>
      <c r="W1503" s="119">
        <v>0</v>
      </c>
      <c r="X1503" s="119">
        <v>0</v>
      </c>
      <c r="Y1503" s="119">
        <v>0</v>
      </c>
      <c r="Z1503" s="119">
        <v>0</v>
      </c>
      <c r="AA1503" s="119" t="s">
        <v>528</v>
      </c>
      <c r="AB1503" s="119" t="s">
        <v>610</v>
      </c>
      <c r="AC1503" s="119" t="s">
        <v>56</v>
      </c>
      <c r="AD1503" s="119" t="s">
        <v>56</v>
      </c>
      <c r="AE1503" s="119" t="s">
        <v>56</v>
      </c>
      <c r="AF1503" s="119" t="s">
        <v>56</v>
      </c>
      <c r="AG1503" s="119" t="s">
        <v>56</v>
      </c>
      <c r="AH1503" s="119" t="s">
        <v>56</v>
      </c>
      <c r="AI1503" s="119" t="s">
        <v>56</v>
      </c>
      <c r="AJ1503" s="119" t="s">
        <v>56</v>
      </c>
      <c r="AK1503" s="119" t="s">
        <v>56</v>
      </c>
      <c r="AL1503" s="119" t="s">
        <v>56</v>
      </c>
      <c r="AM1503" s="119">
        <v>0</v>
      </c>
      <c r="AN1503" s="119">
        <v>1</v>
      </c>
      <c r="AO1503" s="119">
        <v>4</v>
      </c>
      <c r="AP1503" s="119">
        <v>8</v>
      </c>
      <c r="AQ1503" s="119">
        <v>1</v>
      </c>
      <c r="AR1503" s="119">
        <v>0</v>
      </c>
      <c r="AS1503" s="119">
        <v>0</v>
      </c>
      <c r="AT1503" s="119">
        <v>0</v>
      </c>
      <c r="AU1503" s="119">
        <v>0</v>
      </c>
      <c r="AV1503" s="119">
        <v>0</v>
      </c>
      <c r="AW1503" s="119">
        <v>0</v>
      </c>
      <c r="AX1503" s="119">
        <v>0</v>
      </c>
      <c r="AY1503" s="119">
        <v>0</v>
      </c>
      <c r="AZ1503" s="119">
        <v>0</v>
      </c>
      <c r="BA1503" s="119">
        <v>0</v>
      </c>
      <c r="BB1503" s="119">
        <v>0</v>
      </c>
      <c r="BC1503" s="119">
        <v>0</v>
      </c>
      <c r="BD1503" s="119">
        <v>0</v>
      </c>
      <c r="BE1503" s="119">
        <v>0</v>
      </c>
      <c r="BF1503" s="119">
        <v>0</v>
      </c>
      <c r="BG1503" s="119">
        <v>0</v>
      </c>
      <c r="BH1503" s="119">
        <v>15.1</v>
      </c>
      <c r="BI1503" s="119">
        <v>15.2</v>
      </c>
      <c r="BJ1503" s="119">
        <v>19.2</v>
      </c>
      <c r="BK1503" s="119">
        <v>20.9</v>
      </c>
      <c r="BL1503" s="119">
        <v>0</v>
      </c>
      <c r="BM1503" s="119" t="s">
        <v>544</v>
      </c>
    </row>
    <row r="1504" spans="1:65" s="119" customFormat="1" ht="11.4" x14ac:dyDescent="0.2">
      <c r="A1504" s="119" t="s">
        <v>134</v>
      </c>
      <c r="B1504" s="119">
        <v>7</v>
      </c>
      <c r="C1504" s="119">
        <v>1</v>
      </c>
      <c r="D1504" s="119">
        <v>6</v>
      </c>
      <c r="E1504" s="119">
        <v>0</v>
      </c>
      <c r="F1504" s="119">
        <v>0</v>
      </c>
      <c r="G1504" s="119">
        <v>0</v>
      </c>
      <c r="H1504" s="119">
        <v>0</v>
      </c>
      <c r="I1504" s="119">
        <v>0</v>
      </c>
      <c r="J1504" s="119">
        <v>0</v>
      </c>
      <c r="K1504" s="119">
        <v>0</v>
      </c>
      <c r="L1504" s="119">
        <v>0</v>
      </c>
      <c r="M1504" s="119">
        <v>0</v>
      </c>
      <c r="N1504" s="119">
        <v>0</v>
      </c>
      <c r="O1504" s="119">
        <v>14.29</v>
      </c>
      <c r="P1504" s="119">
        <v>85.71</v>
      </c>
      <c r="Q1504" s="119">
        <v>0</v>
      </c>
      <c r="R1504" s="119">
        <v>0</v>
      </c>
      <c r="S1504" s="119">
        <v>0</v>
      </c>
      <c r="T1504" s="119">
        <v>0</v>
      </c>
      <c r="U1504" s="119">
        <v>0</v>
      </c>
      <c r="V1504" s="119">
        <v>0</v>
      </c>
      <c r="W1504" s="119">
        <v>0</v>
      </c>
      <c r="X1504" s="119">
        <v>0</v>
      </c>
      <c r="Y1504" s="119">
        <v>0</v>
      </c>
      <c r="Z1504" s="119">
        <v>0</v>
      </c>
      <c r="AA1504" s="119" t="s">
        <v>621</v>
      </c>
      <c r="AB1504" s="119" t="s">
        <v>522</v>
      </c>
      <c r="AC1504" s="119" t="s">
        <v>56</v>
      </c>
      <c r="AD1504" s="119" t="s">
        <v>56</v>
      </c>
      <c r="AE1504" s="119" t="s">
        <v>56</v>
      </c>
      <c r="AF1504" s="119" t="s">
        <v>56</v>
      </c>
      <c r="AG1504" s="119" t="s">
        <v>56</v>
      </c>
      <c r="AH1504" s="119" t="s">
        <v>56</v>
      </c>
      <c r="AI1504" s="119" t="s">
        <v>56</v>
      </c>
      <c r="AJ1504" s="119" t="s">
        <v>56</v>
      </c>
      <c r="AK1504" s="119" t="s">
        <v>56</v>
      </c>
      <c r="AL1504" s="119" t="s">
        <v>56</v>
      </c>
      <c r="AM1504" s="119">
        <v>0</v>
      </c>
      <c r="AN1504" s="119">
        <v>1</v>
      </c>
      <c r="AO1504" s="119">
        <v>2</v>
      </c>
      <c r="AP1504" s="119">
        <v>2</v>
      </c>
      <c r="AQ1504" s="119">
        <v>2</v>
      </c>
      <c r="AR1504" s="119">
        <v>0</v>
      </c>
      <c r="AS1504" s="119">
        <v>0</v>
      </c>
      <c r="AT1504" s="119">
        <v>0</v>
      </c>
      <c r="AU1504" s="119">
        <v>0</v>
      </c>
      <c r="AV1504" s="119">
        <v>0</v>
      </c>
      <c r="AW1504" s="119">
        <v>0</v>
      </c>
      <c r="AX1504" s="119">
        <v>0</v>
      </c>
      <c r="AY1504" s="119">
        <v>0</v>
      </c>
      <c r="AZ1504" s="119">
        <v>0</v>
      </c>
      <c r="BA1504" s="119">
        <v>0</v>
      </c>
      <c r="BB1504" s="119">
        <v>0</v>
      </c>
      <c r="BC1504" s="119">
        <v>0</v>
      </c>
      <c r="BD1504" s="119">
        <v>0</v>
      </c>
      <c r="BE1504" s="119">
        <v>0</v>
      </c>
      <c r="BF1504" s="119">
        <v>0</v>
      </c>
      <c r="BG1504" s="119">
        <v>0</v>
      </c>
      <c r="BH1504" s="119">
        <v>16.3</v>
      </c>
      <c r="BI1504" s="119" t="s">
        <v>55</v>
      </c>
      <c r="BJ1504" s="119" t="s">
        <v>55</v>
      </c>
      <c r="BK1504" s="119" t="s">
        <v>55</v>
      </c>
      <c r="BL1504" s="119">
        <v>0</v>
      </c>
      <c r="BM1504" s="119" t="s">
        <v>545</v>
      </c>
    </row>
    <row r="1505" spans="1:65" s="119" customFormat="1" ht="11.4" x14ac:dyDescent="0.2">
      <c r="A1505" s="119" t="s">
        <v>135</v>
      </c>
      <c r="B1505" s="119">
        <v>10</v>
      </c>
      <c r="C1505" s="119">
        <v>0</v>
      </c>
      <c r="D1505" s="119">
        <v>9</v>
      </c>
      <c r="E1505" s="119">
        <v>1</v>
      </c>
      <c r="F1505" s="119">
        <v>0</v>
      </c>
      <c r="G1505" s="119">
        <v>0</v>
      </c>
      <c r="H1505" s="119">
        <v>0</v>
      </c>
      <c r="I1505" s="119">
        <v>0</v>
      </c>
      <c r="J1505" s="119">
        <v>0</v>
      </c>
      <c r="K1505" s="119">
        <v>0</v>
      </c>
      <c r="L1505" s="119">
        <v>0</v>
      </c>
      <c r="M1505" s="119">
        <v>0</v>
      </c>
      <c r="N1505" s="119">
        <v>0</v>
      </c>
      <c r="O1505" s="119">
        <v>0</v>
      </c>
      <c r="P1505" s="119">
        <v>90</v>
      </c>
      <c r="Q1505" s="119">
        <v>10</v>
      </c>
      <c r="R1505" s="119">
        <v>0</v>
      </c>
      <c r="S1505" s="119">
        <v>0</v>
      </c>
      <c r="T1505" s="119">
        <v>0</v>
      </c>
      <c r="U1505" s="119">
        <v>0</v>
      </c>
      <c r="V1505" s="119">
        <v>0</v>
      </c>
      <c r="W1505" s="119">
        <v>0</v>
      </c>
      <c r="X1505" s="119">
        <v>0</v>
      </c>
      <c r="Y1505" s="119">
        <v>0</v>
      </c>
      <c r="Z1505" s="119">
        <v>0</v>
      </c>
      <c r="AA1505" s="119" t="s">
        <v>56</v>
      </c>
      <c r="AB1505" s="119" t="s">
        <v>184</v>
      </c>
      <c r="AC1505" s="119" t="s">
        <v>515</v>
      </c>
      <c r="AD1505" s="119" t="s">
        <v>56</v>
      </c>
      <c r="AE1505" s="119" t="s">
        <v>56</v>
      </c>
      <c r="AF1505" s="119" t="s">
        <v>56</v>
      </c>
      <c r="AG1505" s="119" t="s">
        <v>56</v>
      </c>
      <c r="AH1505" s="119" t="s">
        <v>56</v>
      </c>
      <c r="AI1505" s="119" t="s">
        <v>56</v>
      </c>
      <c r="AJ1505" s="119" t="s">
        <v>56</v>
      </c>
      <c r="AK1505" s="119" t="s">
        <v>56</v>
      </c>
      <c r="AL1505" s="119" t="s">
        <v>56</v>
      </c>
      <c r="AM1505" s="119">
        <v>0</v>
      </c>
      <c r="AN1505" s="119">
        <v>0</v>
      </c>
      <c r="AO1505" s="119">
        <v>2</v>
      </c>
      <c r="AP1505" s="119">
        <v>6</v>
      </c>
      <c r="AQ1505" s="119">
        <v>2</v>
      </c>
      <c r="AR1505" s="119">
        <v>0</v>
      </c>
      <c r="AS1505" s="119">
        <v>0</v>
      </c>
      <c r="AT1505" s="119">
        <v>0</v>
      </c>
      <c r="AU1505" s="119">
        <v>0</v>
      </c>
      <c r="AV1505" s="119">
        <v>0</v>
      </c>
      <c r="AW1505" s="119">
        <v>0</v>
      </c>
      <c r="AX1505" s="119">
        <v>0</v>
      </c>
      <c r="AY1505" s="119">
        <v>0</v>
      </c>
      <c r="AZ1505" s="119">
        <v>0</v>
      </c>
      <c r="BA1505" s="119">
        <v>0</v>
      </c>
      <c r="BB1505" s="119">
        <v>0</v>
      </c>
      <c r="BC1505" s="119">
        <v>0</v>
      </c>
      <c r="BD1505" s="119">
        <v>0</v>
      </c>
      <c r="BE1505" s="119">
        <v>0</v>
      </c>
      <c r="BF1505" s="119">
        <v>0</v>
      </c>
      <c r="BG1505" s="119">
        <v>0</v>
      </c>
      <c r="BH1505" s="119">
        <v>17.2</v>
      </c>
      <c r="BI1505" s="119" t="s">
        <v>55</v>
      </c>
      <c r="BJ1505" s="119" t="s">
        <v>55</v>
      </c>
      <c r="BK1505" s="119" t="s">
        <v>55</v>
      </c>
      <c r="BL1505" s="119">
        <v>0</v>
      </c>
      <c r="BM1505" s="119" t="s">
        <v>544</v>
      </c>
    </row>
    <row r="1506" spans="1:65" s="119" customFormat="1" ht="11.4" x14ac:dyDescent="0.2">
      <c r="A1506" s="119" t="s">
        <v>135</v>
      </c>
      <c r="B1506" s="119">
        <v>8</v>
      </c>
      <c r="C1506" s="119">
        <v>0</v>
      </c>
      <c r="D1506" s="119">
        <v>8</v>
      </c>
      <c r="E1506" s="119">
        <v>0</v>
      </c>
      <c r="F1506" s="119">
        <v>0</v>
      </c>
      <c r="G1506" s="119">
        <v>0</v>
      </c>
      <c r="H1506" s="119">
        <v>0</v>
      </c>
      <c r="I1506" s="119">
        <v>0</v>
      </c>
      <c r="J1506" s="119">
        <v>0</v>
      </c>
      <c r="K1506" s="119">
        <v>0</v>
      </c>
      <c r="L1506" s="119">
        <v>0</v>
      </c>
      <c r="M1506" s="119">
        <v>0</v>
      </c>
      <c r="N1506" s="119">
        <v>0</v>
      </c>
      <c r="O1506" s="119">
        <v>0</v>
      </c>
      <c r="P1506" s="119">
        <v>100</v>
      </c>
      <c r="Q1506" s="119">
        <v>0</v>
      </c>
      <c r="R1506" s="119">
        <v>0</v>
      </c>
      <c r="S1506" s="119">
        <v>0</v>
      </c>
      <c r="T1506" s="119">
        <v>0</v>
      </c>
      <c r="U1506" s="119">
        <v>0</v>
      </c>
      <c r="V1506" s="119">
        <v>0</v>
      </c>
      <c r="W1506" s="119">
        <v>0</v>
      </c>
      <c r="X1506" s="119">
        <v>0</v>
      </c>
      <c r="Y1506" s="119">
        <v>0</v>
      </c>
      <c r="Z1506" s="119">
        <v>0</v>
      </c>
      <c r="AA1506" s="119" t="s">
        <v>56</v>
      </c>
      <c r="AB1506" s="119" t="s">
        <v>569</v>
      </c>
      <c r="AC1506" s="119" t="s">
        <v>56</v>
      </c>
      <c r="AD1506" s="119" t="s">
        <v>56</v>
      </c>
      <c r="AE1506" s="119" t="s">
        <v>56</v>
      </c>
      <c r="AF1506" s="119" t="s">
        <v>56</v>
      </c>
      <c r="AG1506" s="119" t="s">
        <v>56</v>
      </c>
      <c r="AH1506" s="119" t="s">
        <v>56</v>
      </c>
      <c r="AI1506" s="119" t="s">
        <v>56</v>
      </c>
      <c r="AJ1506" s="119" t="s">
        <v>56</v>
      </c>
      <c r="AK1506" s="119" t="s">
        <v>56</v>
      </c>
      <c r="AL1506" s="119" t="s">
        <v>56</v>
      </c>
      <c r="AM1506" s="119">
        <v>0</v>
      </c>
      <c r="AN1506" s="119">
        <v>3</v>
      </c>
      <c r="AO1506" s="119">
        <v>1</v>
      </c>
      <c r="AP1506" s="119">
        <v>2</v>
      </c>
      <c r="AQ1506" s="119">
        <v>2</v>
      </c>
      <c r="AR1506" s="119">
        <v>0</v>
      </c>
      <c r="AS1506" s="119">
        <v>0</v>
      </c>
      <c r="AT1506" s="119">
        <v>0</v>
      </c>
      <c r="AU1506" s="119">
        <v>0</v>
      </c>
      <c r="AV1506" s="119">
        <v>0</v>
      </c>
      <c r="AW1506" s="119">
        <v>0</v>
      </c>
      <c r="AX1506" s="119">
        <v>0</v>
      </c>
      <c r="AY1506" s="119">
        <v>0</v>
      </c>
      <c r="AZ1506" s="119">
        <v>0</v>
      </c>
      <c r="BA1506" s="119">
        <v>0</v>
      </c>
      <c r="BB1506" s="119">
        <v>0</v>
      </c>
      <c r="BC1506" s="119">
        <v>0</v>
      </c>
      <c r="BD1506" s="119">
        <v>0</v>
      </c>
      <c r="BE1506" s="119">
        <v>0</v>
      </c>
      <c r="BF1506" s="119">
        <v>0</v>
      </c>
      <c r="BG1506" s="119">
        <v>0</v>
      </c>
      <c r="BH1506" s="119">
        <v>14.7</v>
      </c>
      <c r="BI1506" s="119" t="s">
        <v>55</v>
      </c>
      <c r="BJ1506" s="119" t="s">
        <v>55</v>
      </c>
      <c r="BK1506" s="119" t="s">
        <v>55</v>
      </c>
      <c r="BL1506" s="119">
        <v>0</v>
      </c>
      <c r="BM1506" s="119" t="s">
        <v>545</v>
      </c>
    </row>
    <row r="1507" spans="1:65" s="119" customFormat="1" ht="11.4" x14ac:dyDescent="0.2">
      <c r="A1507" s="119" t="s">
        <v>136</v>
      </c>
      <c r="B1507" s="119">
        <v>13</v>
      </c>
      <c r="C1507" s="119">
        <v>1</v>
      </c>
      <c r="D1507" s="119">
        <v>11</v>
      </c>
      <c r="E1507" s="119">
        <v>0</v>
      </c>
      <c r="F1507" s="119">
        <v>1</v>
      </c>
      <c r="G1507" s="119">
        <v>0</v>
      </c>
      <c r="H1507" s="119">
        <v>0</v>
      </c>
      <c r="I1507" s="119">
        <v>0</v>
      </c>
      <c r="J1507" s="119">
        <v>0</v>
      </c>
      <c r="K1507" s="119">
        <v>0</v>
      </c>
      <c r="L1507" s="119">
        <v>0</v>
      </c>
      <c r="M1507" s="119">
        <v>0</v>
      </c>
      <c r="N1507" s="119">
        <v>0</v>
      </c>
      <c r="O1507" s="119">
        <v>7.6920000000000002</v>
      </c>
      <c r="P1507" s="119">
        <v>84.62</v>
      </c>
      <c r="Q1507" s="119">
        <v>0</v>
      </c>
      <c r="R1507" s="119">
        <v>7.6920000000000002</v>
      </c>
      <c r="S1507" s="119">
        <v>0</v>
      </c>
      <c r="T1507" s="119">
        <v>0</v>
      </c>
      <c r="U1507" s="119">
        <v>0</v>
      </c>
      <c r="V1507" s="119">
        <v>0</v>
      </c>
      <c r="W1507" s="119">
        <v>0</v>
      </c>
      <c r="X1507" s="119">
        <v>0</v>
      </c>
      <c r="Y1507" s="119">
        <v>0</v>
      </c>
      <c r="Z1507" s="119">
        <v>0</v>
      </c>
      <c r="AA1507" s="119" t="s">
        <v>447</v>
      </c>
      <c r="AB1507" s="119" t="s">
        <v>188</v>
      </c>
      <c r="AC1507" s="119" t="s">
        <v>56</v>
      </c>
      <c r="AD1507" s="119" t="s">
        <v>421</v>
      </c>
      <c r="AE1507" s="119" t="s">
        <v>56</v>
      </c>
      <c r="AF1507" s="119" t="s">
        <v>56</v>
      </c>
      <c r="AG1507" s="119" t="s">
        <v>56</v>
      </c>
      <c r="AH1507" s="119" t="s">
        <v>56</v>
      </c>
      <c r="AI1507" s="119" t="s">
        <v>56</v>
      </c>
      <c r="AJ1507" s="119" t="s">
        <v>56</v>
      </c>
      <c r="AK1507" s="119" t="s">
        <v>56</v>
      </c>
      <c r="AL1507" s="119" t="s">
        <v>56</v>
      </c>
      <c r="AM1507" s="119">
        <v>0</v>
      </c>
      <c r="AN1507" s="119">
        <v>0</v>
      </c>
      <c r="AO1507" s="119">
        <v>7</v>
      </c>
      <c r="AP1507" s="119">
        <v>4</v>
      </c>
      <c r="AQ1507" s="119">
        <v>2</v>
      </c>
      <c r="AR1507" s="119">
        <v>0</v>
      </c>
      <c r="AS1507" s="119">
        <v>0</v>
      </c>
      <c r="AT1507" s="119">
        <v>0</v>
      </c>
      <c r="AU1507" s="119">
        <v>0</v>
      </c>
      <c r="AV1507" s="119">
        <v>0</v>
      </c>
      <c r="AW1507" s="119">
        <v>0</v>
      </c>
      <c r="AX1507" s="119">
        <v>0</v>
      </c>
      <c r="AY1507" s="119">
        <v>0</v>
      </c>
      <c r="AZ1507" s="119">
        <v>0</v>
      </c>
      <c r="BA1507" s="119">
        <v>0</v>
      </c>
      <c r="BB1507" s="119">
        <v>0</v>
      </c>
      <c r="BC1507" s="119">
        <v>0</v>
      </c>
      <c r="BD1507" s="119">
        <v>0</v>
      </c>
      <c r="BE1507" s="119">
        <v>0</v>
      </c>
      <c r="BF1507" s="119">
        <v>0</v>
      </c>
      <c r="BG1507" s="119">
        <v>0</v>
      </c>
      <c r="BH1507" s="119">
        <v>15.6</v>
      </c>
      <c r="BI1507" s="119">
        <v>13.9</v>
      </c>
      <c r="BJ1507" s="119">
        <v>23</v>
      </c>
      <c r="BK1507" s="119">
        <v>23.9</v>
      </c>
      <c r="BL1507" s="119">
        <v>0</v>
      </c>
      <c r="BM1507" s="119" t="s">
        <v>544</v>
      </c>
    </row>
    <row r="1508" spans="1:65" s="119" customFormat="1" ht="11.4" x14ac:dyDescent="0.2">
      <c r="A1508" s="119" t="s">
        <v>136</v>
      </c>
      <c r="B1508" s="119">
        <v>8</v>
      </c>
      <c r="C1508" s="119">
        <v>1</v>
      </c>
      <c r="D1508" s="119">
        <v>7</v>
      </c>
      <c r="E1508" s="119">
        <v>0</v>
      </c>
      <c r="F1508" s="119">
        <v>0</v>
      </c>
      <c r="G1508" s="119">
        <v>0</v>
      </c>
      <c r="H1508" s="119">
        <v>0</v>
      </c>
      <c r="I1508" s="119">
        <v>0</v>
      </c>
      <c r="J1508" s="119">
        <v>0</v>
      </c>
      <c r="K1508" s="119">
        <v>0</v>
      </c>
      <c r="L1508" s="119">
        <v>0</v>
      </c>
      <c r="M1508" s="119">
        <v>0</v>
      </c>
      <c r="N1508" s="119">
        <v>0</v>
      </c>
      <c r="O1508" s="119">
        <v>12.5</v>
      </c>
      <c r="P1508" s="119">
        <v>87.5</v>
      </c>
      <c r="Q1508" s="119">
        <v>0</v>
      </c>
      <c r="R1508" s="119">
        <v>0</v>
      </c>
      <c r="S1508" s="119">
        <v>0</v>
      </c>
      <c r="T1508" s="119">
        <v>0</v>
      </c>
      <c r="U1508" s="119">
        <v>0</v>
      </c>
      <c r="V1508" s="119">
        <v>0</v>
      </c>
      <c r="W1508" s="119">
        <v>0</v>
      </c>
      <c r="X1508" s="119">
        <v>0</v>
      </c>
      <c r="Y1508" s="119">
        <v>0</v>
      </c>
      <c r="Z1508" s="119">
        <v>0</v>
      </c>
      <c r="AA1508" s="119" t="s">
        <v>567</v>
      </c>
      <c r="AB1508" s="119" t="s">
        <v>522</v>
      </c>
      <c r="AC1508" s="119" t="s">
        <v>56</v>
      </c>
      <c r="AD1508" s="119" t="s">
        <v>56</v>
      </c>
      <c r="AE1508" s="119" t="s">
        <v>56</v>
      </c>
      <c r="AF1508" s="119" t="s">
        <v>56</v>
      </c>
      <c r="AG1508" s="119" t="s">
        <v>56</v>
      </c>
      <c r="AH1508" s="119" t="s">
        <v>56</v>
      </c>
      <c r="AI1508" s="119" t="s">
        <v>56</v>
      </c>
      <c r="AJ1508" s="119" t="s">
        <v>56</v>
      </c>
      <c r="AK1508" s="119" t="s">
        <v>56</v>
      </c>
      <c r="AL1508" s="119" t="s">
        <v>56</v>
      </c>
      <c r="AM1508" s="119">
        <v>0</v>
      </c>
      <c r="AN1508" s="119">
        <v>0</v>
      </c>
      <c r="AO1508" s="119">
        <v>3</v>
      </c>
      <c r="AP1508" s="119">
        <v>3</v>
      </c>
      <c r="AQ1508" s="119">
        <v>2</v>
      </c>
      <c r="AR1508" s="119">
        <v>0</v>
      </c>
      <c r="AS1508" s="119">
        <v>0</v>
      </c>
      <c r="AT1508" s="119">
        <v>0</v>
      </c>
      <c r="AU1508" s="119">
        <v>0</v>
      </c>
      <c r="AV1508" s="119">
        <v>0</v>
      </c>
      <c r="AW1508" s="119">
        <v>0</v>
      </c>
      <c r="AX1508" s="119">
        <v>0</v>
      </c>
      <c r="AY1508" s="119">
        <v>0</v>
      </c>
      <c r="AZ1508" s="119">
        <v>0</v>
      </c>
      <c r="BA1508" s="119">
        <v>0</v>
      </c>
      <c r="BB1508" s="119">
        <v>0</v>
      </c>
      <c r="BC1508" s="119">
        <v>0</v>
      </c>
      <c r="BD1508" s="119">
        <v>0</v>
      </c>
      <c r="BE1508" s="119">
        <v>0</v>
      </c>
      <c r="BF1508" s="119">
        <v>0</v>
      </c>
      <c r="BG1508" s="119">
        <v>0</v>
      </c>
      <c r="BH1508" s="119">
        <v>16.899999999999999</v>
      </c>
      <c r="BI1508" s="119" t="s">
        <v>55</v>
      </c>
      <c r="BJ1508" s="119" t="s">
        <v>55</v>
      </c>
      <c r="BK1508" s="119" t="s">
        <v>55</v>
      </c>
      <c r="BL1508" s="119">
        <v>0</v>
      </c>
      <c r="BM1508" s="119" t="s">
        <v>545</v>
      </c>
    </row>
    <row r="1509" spans="1:65" s="119" customFormat="1" ht="11.4" x14ac:dyDescent="0.2">
      <c r="A1509" s="119" t="s">
        <v>137</v>
      </c>
      <c r="B1509" s="119">
        <v>7</v>
      </c>
      <c r="C1509" s="119">
        <v>1</v>
      </c>
      <c r="D1509" s="119">
        <v>6</v>
      </c>
      <c r="E1509" s="119">
        <v>0</v>
      </c>
      <c r="F1509" s="119">
        <v>0</v>
      </c>
      <c r="G1509" s="119">
        <v>0</v>
      </c>
      <c r="H1509" s="119">
        <v>0</v>
      </c>
      <c r="I1509" s="119">
        <v>0</v>
      </c>
      <c r="J1509" s="119">
        <v>0</v>
      </c>
      <c r="K1509" s="119">
        <v>0</v>
      </c>
      <c r="L1509" s="119">
        <v>0</v>
      </c>
      <c r="M1509" s="119">
        <v>0</v>
      </c>
      <c r="N1509" s="119">
        <v>0</v>
      </c>
      <c r="O1509" s="119">
        <v>14.29</v>
      </c>
      <c r="P1509" s="119">
        <v>85.71</v>
      </c>
      <c r="Q1509" s="119">
        <v>0</v>
      </c>
      <c r="R1509" s="119">
        <v>0</v>
      </c>
      <c r="S1509" s="119">
        <v>0</v>
      </c>
      <c r="T1509" s="119">
        <v>0</v>
      </c>
      <c r="U1509" s="119">
        <v>0</v>
      </c>
      <c r="V1509" s="119">
        <v>0</v>
      </c>
      <c r="W1509" s="119">
        <v>0</v>
      </c>
      <c r="X1509" s="119">
        <v>0</v>
      </c>
      <c r="Y1509" s="119">
        <v>0</v>
      </c>
      <c r="Z1509" s="119">
        <v>0</v>
      </c>
      <c r="AA1509" s="119" t="s">
        <v>591</v>
      </c>
      <c r="AB1509" s="119" t="s">
        <v>493</v>
      </c>
      <c r="AC1509" s="119" t="s">
        <v>56</v>
      </c>
      <c r="AD1509" s="119" t="s">
        <v>56</v>
      </c>
      <c r="AE1509" s="119" t="s">
        <v>56</v>
      </c>
      <c r="AF1509" s="119" t="s">
        <v>56</v>
      </c>
      <c r="AG1509" s="119" t="s">
        <v>56</v>
      </c>
      <c r="AH1509" s="119" t="s">
        <v>56</v>
      </c>
      <c r="AI1509" s="119" t="s">
        <v>56</v>
      </c>
      <c r="AJ1509" s="119" t="s">
        <v>56</v>
      </c>
      <c r="AK1509" s="119" t="s">
        <v>56</v>
      </c>
      <c r="AL1509" s="119" t="s">
        <v>56</v>
      </c>
      <c r="AM1509" s="119">
        <v>0</v>
      </c>
      <c r="AN1509" s="119">
        <v>1</v>
      </c>
      <c r="AO1509" s="119">
        <v>2</v>
      </c>
      <c r="AP1509" s="119">
        <v>2</v>
      </c>
      <c r="AQ1509" s="119">
        <v>2</v>
      </c>
      <c r="AR1509" s="119">
        <v>0</v>
      </c>
      <c r="AS1509" s="119">
        <v>0</v>
      </c>
      <c r="AT1509" s="119">
        <v>0</v>
      </c>
      <c r="AU1509" s="119">
        <v>0</v>
      </c>
      <c r="AV1509" s="119">
        <v>0</v>
      </c>
      <c r="AW1509" s="119">
        <v>0</v>
      </c>
      <c r="AX1509" s="119">
        <v>0</v>
      </c>
      <c r="AY1509" s="119">
        <v>0</v>
      </c>
      <c r="AZ1509" s="119">
        <v>0</v>
      </c>
      <c r="BA1509" s="119">
        <v>0</v>
      </c>
      <c r="BB1509" s="119">
        <v>0</v>
      </c>
      <c r="BC1509" s="119">
        <v>0</v>
      </c>
      <c r="BD1509" s="119">
        <v>0</v>
      </c>
      <c r="BE1509" s="119">
        <v>0</v>
      </c>
      <c r="BF1509" s="119">
        <v>0</v>
      </c>
      <c r="BG1509" s="119">
        <v>0</v>
      </c>
      <c r="BH1509" s="119">
        <v>16</v>
      </c>
      <c r="BI1509" s="119" t="s">
        <v>55</v>
      </c>
      <c r="BJ1509" s="119" t="s">
        <v>55</v>
      </c>
      <c r="BK1509" s="119" t="s">
        <v>55</v>
      </c>
      <c r="BL1509" s="119">
        <v>0</v>
      </c>
      <c r="BM1509" s="119" t="s">
        <v>544</v>
      </c>
    </row>
    <row r="1510" spans="1:65" s="119" customFormat="1" ht="11.4" x14ac:dyDescent="0.2">
      <c r="A1510" s="119" t="s">
        <v>137</v>
      </c>
      <c r="B1510" s="119">
        <v>9</v>
      </c>
      <c r="C1510" s="119">
        <v>2</v>
      </c>
      <c r="D1510" s="119">
        <v>6</v>
      </c>
      <c r="E1510" s="119">
        <v>0</v>
      </c>
      <c r="F1510" s="119">
        <v>1</v>
      </c>
      <c r="G1510" s="119">
        <v>0</v>
      </c>
      <c r="H1510" s="119">
        <v>0</v>
      </c>
      <c r="I1510" s="119">
        <v>0</v>
      </c>
      <c r="J1510" s="119">
        <v>0</v>
      </c>
      <c r="K1510" s="119">
        <v>0</v>
      </c>
      <c r="L1510" s="119">
        <v>0</v>
      </c>
      <c r="M1510" s="119">
        <v>0</v>
      </c>
      <c r="N1510" s="119">
        <v>0</v>
      </c>
      <c r="O1510" s="119">
        <v>22.22</v>
      </c>
      <c r="P1510" s="119">
        <v>66.67</v>
      </c>
      <c r="Q1510" s="119">
        <v>0</v>
      </c>
      <c r="R1510" s="119">
        <v>11.11</v>
      </c>
      <c r="S1510" s="119">
        <v>0</v>
      </c>
      <c r="T1510" s="119">
        <v>0</v>
      </c>
      <c r="U1510" s="119">
        <v>0</v>
      </c>
      <c r="V1510" s="119">
        <v>0</v>
      </c>
      <c r="W1510" s="119">
        <v>0</v>
      </c>
      <c r="X1510" s="119">
        <v>0</v>
      </c>
      <c r="Y1510" s="119">
        <v>0</v>
      </c>
      <c r="Z1510" s="119">
        <v>0</v>
      </c>
      <c r="AA1510" s="119" t="s">
        <v>509</v>
      </c>
      <c r="AB1510" s="119" t="s">
        <v>630</v>
      </c>
      <c r="AC1510" s="119" t="s">
        <v>56</v>
      </c>
      <c r="AD1510" s="119" t="s">
        <v>462</v>
      </c>
      <c r="AE1510" s="119" t="s">
        <v>56</v>
      </c>
      <c r="AF1510" s="119" t="s">
        <v>56</v>
      </c>
      <c r="AG1510" s="119" t="s">
        <v>56</v>
      </c>
      <c r="AH1510" s="119" t="s">
        <v>56</v>
      </c>
      <c r="AI1510" s="119" t="s">
        <v>56</v>
      </c>
      <c r="AJ1510" s="119" t="s">
        <v>56</v>
      </c>
      <c r="AK1510" s="119" t="s">
        <v>56</v>
      </c>
      <c r="AL1510" s="119" t="s">
        <v>56</v>
      </c>
      <c r="AM1510" s="119">
        <v>0</v>
      </c>
      <c r="AN1510" s="119">
        <v>3</v>
      </c>
      <c r="AO1510" s="119">
        <v>4</v>
      </c>
      <c r="AP1510" s="119">
        <v>0</v>
      </c>
      <c r="AQ1510" s="119">
        <v>1</v>
      </c>
      <c r="AR1510" s="119">
        <v>1</v>
      </c>
      <c r="AS1510" s="119">
        <v>0</v>
      </c>
      <c r="AT1510" s="119">
        <v>0</v>
      </c>
      <c r="AU1510" s="119">
        <v>0</v>
      </c>
      <c r="AV1510" s="119">
        <v>0</v>
      </c>
      <c r="AW1510" s="119">
        <v>0</v>
      </c>
      <c r="AX1510" s="119">
        <v>0</v>
      </c>
      <c r="AY1510" s="119">
        <v>0</v>
      </c>
      <c r="AZ1510" s="119">
        <v>0</v>
      </c>
      <c r="BA1510" s="119">
        <v>0</v>
      </c>
      <c r="BB1510" s="119">
        <v>0</v>
      </c>
      <c r="BC1510" s="119">
        <v>0</v>
      </c>
      <c r="BD1510" s="119">
        <v>0</v>
      </c>
      <c r="BE1510" s="119">
        <v>0</v>
      </c>
      <c r="BF1510" s="119">
        <v>0</v>
      </c>
      <c r="BG1510" s="119">
        <v>0</v>
      </c>
      <c r="BH1510" s="119">
        <v>14.2</v>
      </c>
      <c r="BI1510" s="119" t="s">
        <v>55</v>
      </c>
      <c r="BJ1510" s="119" t="s">
        <v>55</v>
      </c>
      <c r="BK1510" s="119" t="s">
        <v>55</v>
      </c>
      <c r="BL1510" s="119">
        <v>0</v>
      </c>
      <c r="BM1510" s="119" t="s">
        <v>545</v>
      </c>
    </row>
    <row r="1511" spans="1:65" s="119" customFormat="1" ht="11.4" x14ac:dyDescent="0.2">
      <c r="A1511" s="119" t="s">
        <v>138</v>
      </c>
      <c r="B1511" s="119">
        <v>11</v>
      </c>
      <c r="C1511" s="119">
        <v>0</v>
      </c>
      <c r="D1511" s="119">
        <v>11</v>
      </c>
      <c r="E1511" s="119">
        <v>0</v>
      </c>
      <c r="F1511" s="119">
        <v>0</v>
      </c>
      <c r="G1511" s="119">
        <v>0</v>
      </c>
      <c r="H1511" s="119">
        <v>0</v>
      </c>
      <c r="I1511" s="119">
        <v>0</v>
      </c>
      <c r="J1511" s="119">
        <v>0</v>
      </c>
      <c r="K1511" s="119">
        <v>0</v>
      </c>
      <c r="L1511" s="119">
        <v>0</v>
      </c>
      <c r="M1511" s="119">
        <v>0</v>
      </c>
      <c r="N1511" s="119">
        <v>0</v>
      </c>
      <c r="O1511" s="119">
        <v>0</v>
      </c>
      <c r="P1511" s="119">
        <v>100</v>
      </c>
      <c r="Q1511" s="119">
        <v>0</v>
      </c>
      <c r="R1511" s="119">
        <v>0</v>
      </c>
      <c r="S1511" s="119">
        <v>0</v>
      </c>
      <c r="T1511" s="119">
        <v>0</v>
      </c>
      <c r="U1511" s="119">
        <v>0</v>
      </c>
      <c r="V1511" s="119">
        <v>0</v>
      </c>
      <c r="W1511" s="119">
        <v>0</v>
      </c>
      <c r="X1511" s="119">
        <v>0</v>
      </c>
      <c r="Y1511" s="119">
        <v>0</v>
      </c>
      <c r="Z1511" s="119">
        <v>0</v>
      </c>
      <c r="AA1511" s="119" t="s">
        <v>56</v>
      </c>
      <c r="AB1511" s="119" t="s">
        <v>488</v>
      </c>
      <c r="AC1511" s="119" t="s">
        <v>56</v>
      </c>
      <c r="AD1511" s="119" t="s">
        <v>56</v>
      </c>
      <c r="AE1511" s="119" t="s">
        <v>56</v>
      </c>
      <c r="AF1511" s="119" t="s">
        <v>56</v>
      </c>
      <c r="AG1511" s="119" t="s">
        <v>56</v>
      </c>
      <c r="AH1511" s="119" t="s">
        <v>56</v>
      </c>
      <c r="AI1511" s="119" t="s">
        <v>56</v>
      </c>
      <c r="AJ1511" s="119" t="s">
        <v>56</v>
      </c>
      <c r="AK1511" s="119" t="s">
        <v>56</v>
      </c>
      <c r="AL1511" s="119" t="s">
        <v>56</v>
      </c>
      <c r="AM1511" s="119">
        <v>0</v>
      </c>
      <c r="AN1511" s="119">
        <v>2</v>
      </c>
      <c r="AO1511" s="119">
        <v>3</v>
      </c>
      <c r="AP1511" s="119">
        <v>4</v>
      </c>
      <c r="AQ1511" s="119">
        <v>2</v>
      </c>
      <c r="AR1511" s="119">
        <v>0</v>
      </c>
      <c r="AS1511" s="119">
        <v>0</v>
      </c>
      <c r="AT1511" s="119">
        <v>0</v>
      </c>
      <c r="AU1511" s="119">
        <v>0</v>
      </c>
      <c r="AV1511" s="119">
        <v>0</v>
      </c>
      <c r="AW1511" s="119">
        <v>0</v>
      </c>
      <c r="AX1511" s="119">
        <v>0</v>
      </c>
      <c r="AY1511" s="119">
        <v>0</v>
      </c>
      <c r="AZ1511" s="119">
        <v>0</v>
      </c>
      <c r="BA1511" s="119">
        <v>0</v>
      </c>
      <c r="BB1511" s="119">
        <v>0</v>
      </c>
      <c r="BC1511" s="119">
        <v>0</v>
      </c>
      <c r="BD1511" s="119">
        <v>0</v>
      </c>
      <c r="BE1511" s="119">
        <v>0</v>
      </c>
      <c r="BF1511" s="119">
        <v>0</v>
      </c>
      <c r="BG1511" s="119">
        <v>0</v>
      </c>
      <c r="BH1511" s="119">
        <v>15.5</v>
      </c>
      <c r="BI1511" s="119">
        <v>16</v>
      </c>
      <c r="BJ1511" s="119">
        <v>22.5</v>
      </c>
      <c r="BK1511" s="119">
        <v>23</v>
      </c>
      <c r="BL1511" s="119">
        <v>0</v>
      </c>
      <c r="BM1511" s="119" t="s">
        <v>544</v>
      </c>
    </row>
    <row r="1512" spans="1:65" s="119" customFormat="1" ht="11.4" x14ac:dyDescent="0.2">
      <c r="A1512" s="119" t="s">
        <v>138</v>
      </c>
      <c r="B1512" s="119">
        <v>7</v>
      </c>
      <c r="C1512" s="119">
        <v>0</v>
      </c>
      <c r="D1512" s="119">
        <v>7</v>
      </c>
      <c r="E1512" s="119">
        <v>0</v>
      </c>
      <c r="F1512" s="119">
        <v>0</v>
      </c>
      <c r="G1512" s="119">
        <v>0</v>
      </c>
      <c r="H1512" s="119">
        <v>0</v>
      </c>
      <c r="I1512" s="119">
        <v>0</v>
      </c>
      <c r="J1512" s="119">
        <v>0</v>
      </c>
      <c r="K1512" s="119">
        <v>0</v>
      </c>
      <c r="L1512" s="119">
        <v>0</v>
      </c>
      <c r="M1512" s="119">
        <v>0</v>
      </c>
      <c r="N1512" s="119">
        <v>0</v>
      </c>
      <c r="O1512" s="119">
        <v>0</v>
      </c>
      <c r="P1512" s="119">
        <v>100</v>
      </c>
      <c r="Q1512" s="119">
        <v>0</v>
      </c>
      <c r="R1512" s="119">
        <v>0</v>
      </c>
      <c r="S1512" s="119">
        <v>0</v>
      </c>
      <c r="T1512" s="119">
        <v>0</v>
      </c>
      <c r="U1512" s="119">
        <v>0</v>
      </c>
      <c r="V1512" s="119">
        <v>0</v>
      </c>
      <c r="W1512" s="119">
        <v>0</v>
      </c>
      <c r="X1512" s="119">
        <v>0</v>
      </c>
      <c r="Y1512" s="119">
        <v>0</v>
      </c>
      <c r="Z1512" s="119">
        <v>0</v>
      </c>
      <c r="AA1512" s="119" t="s">
        <v>56</v>
      </c>
      <c r="AB1512" s="119" t="s">
        <v>519</v>
      </c>
      <c r="AC1512" s="119" t="s">
        <v>56</v>
      </c>
      <c r="AD1512" s="119" t="s">
        <v>56</v>
      </c>
      <c r="AE1512" s="119" t="s">
        <v>56</v>
      </c>
      <c r="AF1512" s="119" t="s">
        <v>56</v>
      </c>
      <c r="AG1512" s="119" t="s">
        <v>56</v>
      </c>
      <c r="AH1512" s="119" t="s">
        <v>56</v>
      </c>
      <c r="AI1512" s="119" t="s">
        <v>56</v>
      </c>
      <c r="AJ1512" s="119" t="s">
        <v>56</v>
      </c>
      <c r="AK1512" s="119" t="s">
        <v>56</v>
      </c>
      <c r="AL1512" s="119" t="s">
        <v>56</v>
      </c>
      <c r="AM1512" s="119">
        <v>0</v>
      </c>
      <c r="AN1512" s="119">
        <v>1</v>
      </c>
      <c r="AO1512" s="119">
        <v>2</v>
      </c>
      <c r="AP1512" s="119">
        <v>2</v>
      </c>
      <c r="AQ1512" s="119">
        <v>2</v>
      </c>
      <c r="AR1512" s="119">
        <v>0</v>
      </c>
      <c r="AS1512" s="119">
        <v>0</v>
      </c>
      <c r="AT1512" s="119">
        <v>0</v>
      </c>
      <c r="AU1512" s="119">
        <v>0</v>
      </c>
      <c r="AV1512" s="119">
        <v>0</v>
      </c>
      <c r="AW1512" s="119">
        <v>0</v>
      </c>
      <c r="AX1512" s="119">
        <v>0</v>
      </c>
      <c r="AY1512" s="119">
        <v>0</v>
      </c>
      <c r="AZ1512" s="119">
        <v>0</v>
      </c>
      <c r="BA1512" s="119">
        <v>0</v>
      </c>
      <c r="BB1512" s="119">
        <v>0</v>
      </c>
      <c r="BC1512" s="119">
        <v>0</v>
      </c>
      <c r="BD1512" s="119">
        <v>0</v>
      </c>
      <c r="BE1512" s="119">
        <v>0</v>
      </c>
      <c r="BF1512" s="119">
        <v>0</v>
      </c>
      <c r="BG1512" s="119">
        <v>0</v>
      </c>
      <c r="BH1512" s="119">
        <v>15.7</v>
      </c>
      <c r="BI1512" s="119" t="s">
        <v>55</v>
      </c>
      <c r="BJ1512" s="119" t="s">
        <v>55</v>
      </c>
      <c r="BK1512" s="119" t="s">
        <v>55</v>
      </c>
      <c r="BL1512" s="119">
        <v>0</v>
      </c>
      <c r="BM1512" s="119" t="s">
        <v>545</v>
      </c>
    </row>
    <row r="1513" spans="1:65" s="119" customFormat="1" ht="11.4" x14ac:dyDescent="0.2">
      <c r="A1513" s="119" t="s">
        <v>139</v>
      </c>
      <c r="B1513" s="119">
        <v>3</v>
      </c>
      <c r="C1513" s="119">
        <v>0</v>
      </c>
      <c r="D1513" s="119">
        <v>3</v>
      </c>
      <c r="E1513" s="119">
        <v>0</v>
      </c>
      <c r="F1513" s="119">
        <v>0</v>
      </c>
      <c r="G1513" s="119">
        <v>0</v>
      </c>
      <c r="H1513" s="119">
        <v>0</v>
      </c>
      <c r="I1513" s="119">
        <v>0</v>
      </c>
      <c r="J1513" s="119">
        <v>0</v>
      </c>
      <c r="K1513" s="119">
        <v>0</v>
      </c>
      <c r="L1513" s="119">
        <v>0</v>
      </c>
      <c r="M1513" s="119">
        <v>0</v>
      </c>
      <c r="N1513" s="119">
        <v>0</v>
      </c>
      <c r="O1513" s="119">
        <v>0</v>
      </c>
      <c r="P1513" s="119">
        <v>100</v>
      </c>
      <c r="Q1513" s="119">
        <v>0</v>
      </c>
      <c r="R1513" s="119">
        <v>0</v>
      </c>
      <c r="S1513" s="119">
        <v>0</v>
      </c>
      <c r="T1513" s="119">
        <v>0</v>
      </c>
      <c r="U1513" s="119">
        <v>0</v>
      </c>
      <c r="V1513" s="119">
        <v>0</v>
      </c>
      <c r="W1513" s="119">
        <v>0</v>
      </c>
      <c r="X1513" s="119">
        <v>0</v>
      </c>
      <c r="Y1513" s="119">
        <v>0</v>
      </c>
      <c r="Z1513" s="119">
        <v>0</v>
      </c>
      <c r="AA1513" s="119" t="s">
        <v>56</v>
      </c>
      <c r="AB1513" s="119" t="s">
        <v>167</v>
      </c>
      <c r="AC1513" s="119" t="s">
        <v>56</v>
      </c>
      <c r="AD1513" s="119" t="s">
        <v>56</v>
      </c>
      <c r="AE1513" s="119" t="s">
        <v>56</v>
      </c>
      <c r="AF1513" s="119" t="s">
        <v>56</v>
      </c>
      <c r="AG1513" s="119" t="s">
        <v>56</v>
      </c>
      <c r="AH1513" s="119" t="s">
        <v>56</v>
      </c>
      <c r="AI1513" s="119" t="s">
        <v>56</v>
      </c>
      <c r="AJ1513" s="119" t="s">
        <v>56</v>
      </c>
      <c r="AK1513" s="119" t="s">
        <v>56</v>
      </c>
      <c r="AL1513" s="119" t="s">
        <v>56</v>
      </c>
      <c r="AM1513" s="119">
        <v>0</v>
      </c>
      <c r="AN1513" s="119">
        <v>0</v>
      </c>
      <c r="AO1513" s="119">
        <v>0</v>
      </c>
      <c r="AP1513" s="119">
        <v>3</v>
      </c>
      <c r="AQ1513" s="119">
        <v>0</v>
      </c>
      <c r="AR1513" s="119">
        <v>0</v>
      </c>
      <c r="AS1513" s="119">
        <v>0</v>
      </c>
      <c r="AT1513" s="119">
        <v>0</v>
      </c>
      <c r="AU1513" s="119">
        <v>0</v>
      </c>
      <c r="AV1513" s="119">
        <v>0</v>
      </c>
      <c r="AW1513" s="119">
        <v>0</v>
      </c>
      <c r="AX1513" s="119">
        <v>0</v>
      </c>
      <c r="AY1513" s="119">
        <v>0</v>
      </c>
      <c r="AZ1513" s="119">
        <v>0</v>
      </c>
      <c r="BA1513" s="119">
        <v>0</v>
      </c>
      <c r="BB1513" s="119">
        <v>0</v>
      </c>
      <c r="BC1513" s="119">
        <v>0</v>
      </c>
      <c r="BD1513" s="119">
        <v>0</v>
      </c>
      <c r="BE1513" s="119">
        <v>0</v>
      </c>
      <c r="BF1513" s="119">
        <v>0</v>
      </c>
      <c r="BG1513" s="119">
        <v>0</v>
      </c>
      <c r="BH1513" s="119">
        <v>18.899999999999999</v>
      </c>
      <c r="BI1513" s="119" t="s">
        <v>55</v>
      </c>
      <c r="BJ1513" s="119" t="s">
        <v>55</v>
      </c>
      <c r="BK1513" s="119" t="s">
        <v>55</v>
      </c>
      <c r="BL1513" s="119">
        <v>0</v>
      </c>
      <c r="BM1513" s="119" t="s">
        <v>544</v>
      </c>
    </row>
    <row r="1514" spans="1:65" s="119" customFormat="1" ht="11.4" x14ac:dyDescent="0.2">
      <c r="A1514" s="119" t="s">
        <v>139</v>
      </c>
      <c r="B1514" s="119">
        <v>7</v>
      </c>
      <c r="C1514" s="119">
        <v>1</v>
      </c>
      <c r="D1514" s="119">
        <v>6</v>
      </c>
      <c r="E1514" s="119">
        <v>0</v>
      </c>
      <c r="F1514" s="119">
        <v>0</v>
      </c>
      <c r="G1514" s="119">
        <v>0</v>
      </c>
      <c r="H1514" s="119">
        <v>0</v>
      </c>
      <c r="I1514" s="119">
        <v>0</v>
      </c>
      <c r="J1514" s="119">
        <v>0</v>
      </c>
      <c r="K1514" s="119">
        <v>0</v>
      </c>
      <c r="L1514" s="119">
        <v>0</v>
      </c>
      <c r="M1514" s="119">
        <v>0</v>
      </c>
      <c r="N1514" s="119">
        <v>0</v>
      </c>
      <c r="O1514" s="119">
        <v>14.29</v>
      </c>
      <c r="P1514" s="119">
        <v>85.71</v>
      </c>
      <c r="Q1514" s="119">
        <v>0</v>
      </c>
      <c r="R1514" s="119">
        <v>0</v>
      </c>
      <c r="S1514" s="119">
        <v>0</v>
      </c>
      <c r="T1514" s="119">
        <v>0</v>
      </c>
      <c r="U1514" s="119">
        <v>0</v>
      </c>
      <c r="V1514" s="119">
        <v>0</v>
      </c>
      <c r="W1514" s="119">
        <v>0</v>
      </c>
      <c r="X1514" s="119">
        <v>0</v>
      </c>
      <c r="Y1514" s="119">
        <v>0</v>
      </c>
      <c r="Z1514" s="119">
        <v>0</v>
      </c>
      <c r="AA1514" s="119" t="s">
        <v>581</v>
      </c>
      <c r="AB1514" s="119" t="s">
        <v>174</v>
      </c>
      <c r="AC1514" s="119" t="s">
        <v>56</v>
      </c>
      <c r="AD1514" s="119" t="s">
        <v>56</v>
      </c>
      <c r="AE1514" s="119" t="s">
        <v>56</v>
      </c>
      <c r="AF1514" s="119" t="s">
        <v>56</v>
      </c>
      <c r="AG1514" s="119" t="s">
        <v>56</v>
      </c>
      <c r="AH1514" s="119" t="s">
        <v>56</v>
      </c>
      <c r="AI1514" s="119" t="s">
        <v>56</v>
      </c>
      <c r="AJ1514" s="119" t="s">
        <v>56</v>
      </c>
      <c r="AK1514" s="119" t="s">
        <v>56</v>
      </c>
      <c r="AL1514" s="119" t="s">
        <v>56</v>
      </c>
      <c r="AM1514" s="119">
        <v>0</v>
      </c>
      <c r="AN1514" s="119">
        <v>0</v>
      </c>
      <c r="AO1514" s="119">
        <v>2</v>
      </c>
      <c r="AP1514" s="119">
        <v>1</v>
      </c>
      <c r="AQ1514" s="119">
        <v>4</v>
      </c>
      <c r="AR1514" s="119">
        <v>0</v>
      </c>
      <c r="AS1514" s="119">
        <v>0</v>
      </c>
      <c r="AT1514" s="119">
        <v>0</v>
      </c>
      <c r="AU1514" s="119">
        <v>0</v>
      </c>
      <c r="AV1514" s="119">
        <v>0</v>
      </c>
      <c r="AW1514" s="119">
        <v>0</v>
      </c>
      <c r="AX1514" s="119">
        <v>0</v>
      </c>
      <c r="AY1514" s="119">
        <v>0</v>
      </c>
      <c r="AZ1514" s="119">
        <v>0</v>
      </c>
      <c r="BA1514" s="119">
        <v>0</v>
      </c>
      <c r="BB1514" s="119">
        <v>0</v>
      </c>
      <c r="BC1514" s="119">
        <v>0</v>
      </c>
      <c r="BD1514" s="119">
        <v>0</v>
      </c>
      <c r="BE1514" s="119">
        <v>0</v>
      </c>
      <c r="BF1514" s="119">
        <v>0</v>
      </c>
      <c r="BG1514" s="119">
        <v>0</v>
      </c>
      <c r="BH1514" s="119">
        <v>19.2</v>
      </c>
      <c r="BI1514" s="119" t="s">
        <v>55</v>
      </c>
      <c r="BJ1514" s="119" t="s">
        <v>55</v>
      </c>
      <c r="BK1514" s="119" t="s">
        <v>55</v>
      </c>
      <c r="BL1514" s="119">
        <v>0</v>
      </c>
      <c r="BM1514" s="119" t="s">
        <v>545</v>
      </c>
    </row>
    <row r="1515" spans="1:65" s="119" customFormat="1" ht="11.4" x14ac:dyDescent="0.2">
      <c r="A1515" s="119" t="s">
        <v>140</v>
      </c>
      <c r="B1515" s="119">
        <v>14</v>
      </c>
      <c r="C1515" s="119">
        <v>3</v>
      </c>
      <c r="D1515" s="119">
        <v>11</v>
      </c>
      <c r="E1515" s="119">
        <v>0</v>
      </c>
      <c r="F1515" s="119">
        <v>0</v>
      </c>
      <c r="G1515" s="119">
        <v>0</v>
      </c>
      <c r="H1515" s="119">
        <v>0</v>
      </c>
      <c r="I1515" s="119">
        <v>0</v>
      </c>
      <c r="J1515" s="119">
        <v>0</v>
      </c>
      <c r="K1515" s="119">
        <v>0</v>
      </c>
      <c r="L1515" s="119">
        <v>0</v>
      </c>
      <c r="M1515" s="119">
        <v>0</v>
      </c>
      <c r="N1515" s="119">
        <v>0</v>
      </c>
      <c r="O1515" s="119">
        <v>21.43</v>
      </c>
      <c r="P1515" s="119">
        <v>78.569999999999993</v>
      </c>
      <c r="Q1515" s="119">
        <v>0</v>
      </c>
      <c r="R1515" s="119">
        <v>0</v>
      </c>
      <c r="S1515" s="119">
        <v>0</v>
      </c>
      <c r="T1515" s="119">
        <v>0</v>
      </c>
      <c r="U1515" s="119">
        <v>0</v>
      </c>
      <c r="V1515" s="119">
        <v>0</v>
      </c>
      <c r="W1515" s="119">
        <v>0</v>
      </c>
      <c r="X1515" s="119">
        <v>0</v>
      </c>
      <c r="Y1515" s="119">
        <v>0</v>
      </c>
      <c r="Z1515" s="119">
        <v>0</v>
      </c>
      <c r="AA1515" s="119" t="s">
        <v>173</v>
      </c>
      <c r="AB1515" s="119" t="s">
        <v>587</v>
      </c>
      <c r="AC1515" s="119" t="s">
        <v>56</v>
      </c>
      <c r="AD1515" s="119" t="s">
        <v>56</v>
      </c>
      <c r="AE1515" s="119" t="s">
        <v>56</v>
      </c>
      <c r="AF1515" s="119" t="s">
        <v>56</v>
      </c>
      <c r="AG1515" s="119" t="s">
        <v>56</v>
      </c>
      <c r="AH1515" s="119" t="s">
        <v>56</v>
      </c>
      <c r="AI1515" s="119" t="s">
        <v>56</v>
      </c>
      <c r="AJ1515" s="119" t="s">
        <v>56</v>
      </c>
      <c r="AK1515" s="119" t="s">
        <v>56</v>
      </c>
      <c r="AL1515" s="119" t="s">
        <v>56</v>
      </c>
      <c r="AM1515" s="119">
        <v>0</v>
      </c>
      <c r="AN1515" s="119">
        <v>2</v>
      </c>
      <c r="AO1515" s="119">
        <v>8</v>
      </c>
      <c r="AP1515" s="119">
        <v>3</v>
      </c>
      <c r="AQ1515" s="119">
        <v>1</v>
      </c>
      <c r="AR1515" s="119">
        <v>0</v>
      </c>
      <c r="AS1515" s="119">
        <v>0</v>
      </c>
      <c r="AT1515" s="119">
        <v>0</v>
      </c>
      <c r="AU1515" s="119">
        <v>0</v>
      </c>
      <c r="AV1515" s="119">
        <v>0</v>
      </c>
      <c r="AW1515" s="119">
        <v>0</v>
      </c>
      <c r="AX1515" s="119">
        <v>0</v>
      </c>
      <c r="AY1515" s="119">
        <v>0</v>
      </c>
      <c r="AZ1515" s="119">
        <v>0</v>
      </c>
      <c r="BA1515" s="119">
        <v>0</v>
      </c>
      <c r="BB1515" s="119">
        <v>0</v>
      </c>
      <c r="BC1515" s="119">
        <v>0</v>
      </c>
      <c r="BD1515" s="119">
        <v>0</v>
      </c>
      <c r="BE1515" s="119">
        <v>0</v>
      </c>
      <c r="BF1515" s="119">
        <v>0</v>
      </c>
      <c r="BG1515" s="119">
        <v>0</v>
      </c>
      <c r="BH1515" s="119">
        <v>13.6</v>
      </c>
      <c r="BI1515" s="119">
        <v>12.8</v>
      </c>
      <c r="BJ1515" s="119">
        <v>19.5</v>
      </c>
      <c r="BK1515" s="119">
        <v>22.2</v>
      </c>
      <c r="BL1515" s="119">
        <v>0</v>
      </c>
      <c r="BM1515" s="119" t="s">
        <v>544</v>
      </c>
    </row>
    <row r="1516" spans="1:65" s="119" customFormat="1" ht="11.4" x14ac:dyDescent="0.2">
      <c r="A1516" s="119" t="s">
        <v>140</v>
      </c>
      <c r="B1516" s="119">
        <v>6</v>
      </c>
      <c r="C1516" s="119">
        <v>2</v>
      </c>
      <c r="D1516" s="119">
        <v>4</v>
      </c>
      <c r="E1516" s="119">
        <v>0</v>
      </c>
      <c r="F1516" s="119">
        <v>0</v>
      </c>
      <c r="G1516" s="119">
        <v>0</v>
      </c>
      <c r="H1516" s="119">
        <v>0</v>
      </c>
      <c r="I1516" s="119">
        <v>0</v>
      </c>
      <c r="J1516" s="119">
        <v>0</v>
      </c>
      <c r="K1516" s="119">
        <v>0</v>
      </c>
      <c r="L1516" s="119">
        <v>0</v>
      </c>
      <c r="M1516" s="119">
        <v>0</v>
      </c>
      <c r="N1516" s="119">
        <v>0</v>
      </c>
      <c r="O1516" s="119">
        <v>33.33</v>
      </c>
      <c r="P1516" s="119">
        <v>66.67</v>
      </c>
      <c r="Q1516" s="119">
        <v>0</v>
      </c>
      <c r="R1516" s="119">
        <v>0</v>
      </c>
      <c r="S1516" s="119">
        <v>0</v>
      </c>
      <c r="T1516" s="119">
        <v>0</v>
      </c>
      <c r="U1516" s="119">
        <v>0</v>
      </c>
      <c r="V1516" s="119">
        <v>0</v>
      </c>
      <c r="W1516" s="119">
        <v>0</v>
      </c>
      <c r="X1516" s="119">
        <v>0</v>
      </c>
      <c r="Y1516" s="119">
        <v>0</v>
      </c>
      <c r="Z1516" s="119">
        <v>0</v>
      </c>
      <c r="AA1516" s="119" t="s">
        <v>588</v>
      </c>
      <c r="AB1516" s="119" t="s">
        <v>508</v>
      </c>
      <c r="AC1516" s="119" t="s">
        <v>56</v>
      </c>
      <c r="AD1516" s="119" t="s">
        <v>56</v>
      </c>
      <c r="AE1516" s="119" t="s">
        <v>56</v>
      </c>
      <c r="AF1516" s="119" t="s">
        <v>56</v>
      </c>
      <c r="AG1516" s="119" t="s">
        <v>56</v>
      </c>
      <c r="AH1516" s="119" t="s">
        <v>56</v>
      </c>
      <c r="AI1516" s="119" t="s">
        <v>56</v>
      </c>
      <c r="AJ1516" s="119" t="s">
        <v>56</v>
      </c>
      <c r="AK1516" s="119" t="s">
        <v>56</v>
      </c>
      <c r="AL1516" s="119" t="s">
        <v>56</v>
      </c>
      <c r="AM1516" s="119">
        <v>0</v>
      </c>
      <c r="AN1516" s="119">
        <v>3</v>
      </c>
      <c r="AO1516" s="119">
        <v>2</v>
      </c>
      <c r="AP1516" s="119">
        <v>0</v>
      </c>
      <c r="AQ1516" s="119">
        <v>1</v>
      </c>
      <c r="AR1516" s="119">
        <v>0</v>
      </c>
      <c r="AS1516" s="119">
        <v>0</v>
      </c>
      <c r="AT1516" s="119">
        <v>0</v>
      </c>
      <c r="AU1516" s="119">
        <v>0</v>
      </c>
      <c r="AV1516" s="119">
        <v>0</v>
      </c>
      <c r="AW1516" s="119">
        <v>0</v>
      </c>
      <c r="AX1516" s="119">
        <v>0</v>
      </c>
      <c r="AY1516" s="119">
        <v>0</v>
      </c>
      <c r="AZ1516" s="119">
        <v>0</v>
      </c>
      <c r="BA1516" s="119">
        <v>0</v>
      </c>
      <c r="BB1516" s="119">
        <v>0</v>
      </c>
      <c r="BC1516" s="119">
        <v>0</v>
      </c>
      <c r="BD1516" s="119">
        <v>0</v>
      </c>
      <c r="BE1516" s="119">
        <v>0</v>
      </c>
      <c r="BF1516" s="119">
        <v>0</v>
      </c>
      <c r="BG1516" s="119">
        <v>0</v>
      </c>
      <c r="BH1516" s="119">
        <v>11</v>
      </c>
      <c r="BI1516" s="119" t="s">
        <v>55</v>
      </c>
      <c r="BJ1516" s="119" t="s">
        <v>55</v>
      </c>
      <c r="BK1516" s="119" t="s">
        <v>55</v>
      </c>
      <c r="BL1516" s="119">
        <v>0</v>
      </c>
      <c r="BM1516" s="119" t="s">
        <v>545</v>
      </c>
    </row>
    <row r="1517" spans="1:65" s="119" customFormat="1" ht="11.4" x14ac:dyDescent="0.2">
      <c r="A1517" s="119" t="s">
        <v>141</v>
      </c>
      <c r="B1517" s="119">
        <v>11</v>
      </c>
      <c r="C1517" s="119">
        <v>1</v>
      </c>
      <c r="D1517" s="119">
        <v>10</v>
      </c>
      <c r="E1517" s="119">
        <v>0</v>
      </c>
      <c r="F1517" s="119">
        <v>0</v>
      </c>
      <c r="G1517" s="119">
        <v>0</v>
      </c>
      <c r="H1517" s="119">
        <v>0</v>
      </c>
      <c r="I1517" s="119">
        <v>0</v>
      </c>
      <c r="J1517" s="119">
        <v>0</v>
      </c>
      <c r="K1517" s="119">
        <v>0</v>
      </c>
      <c r="L1517" s="119">
        <v>0</v>
      </c>
      <c r="M1517" s="119">
        <v>0</v>
      </c>
      <c r="N1517" s="119">
        <v>0</v>
      </c>
      <c r="O1517" s="119">
        <v>9.0909999999999993</v>
      </c>
      <c r="P1517" s="119">
        <v>90.91</v>
      </c>
      <c r="Q1517" s="119">
        <v>0</v>
      </c>
      <c r="R1517" s="119">
        <v>0</v>
      </c>
      <c r="S1517" s="119">
        <v>0</v>
      </c>
      <c r="T1517" s="119">
        <v>0</v>
      </c>
      <c r="U1517" s="119">
        <v>0</v>
      </c>
      <c r="V1517" s="119">
        <v>0</v>
      </c>
      <c r="W1517" s="119">
        <v>0</v>
      </c>
      <c r="X1517" s="119">
        <v>0</v>
      </c>
      <c r="Y1517" s="119">
        <v>0</v>
      </c>
      <c r="Z1517" s="119">
        <v>0</v>
      </c>
      <c r="AA1517" s="119" t="s">
        <v>65</v>
      </c>
      <c r="AB1517" s="119" t="s">
        <v>513</v>
      </c>
      <c r="AC1517" s="119" t="s">
        <v>56</v>
      </c>
      <c r="AD1517" s="119" t="s">
        <v>56</v>
      </c>
      <c r="AE1517" s="119" t="s">
        <v>56</v>
      </c>
      <c r="AF1517" s="119" t="s">
        <v>56</v>
      </c>
      <c r="AG1517" s="119" t="s">
        <v>56</v>
      </c>
      <c r="AH1517" s="119" t="s">
        <v>56</v>
      </c>
      <c r="AI1517" s="119" t="s">
        <v>56</v>
      </c>
      <c r="AJ1517" s="119" t="s">
        <v>56</v>
      </c>
      <c r="AK1517" s="119" t="s">
        <v>56</v>
      </c>
      <c r="AL1517" s="119" t="s">
        <v>56</v>
      </c>
      <c r="AM1517" s="119">
        <v>0</v>
      </c>
      <c r="AN1517" s="119">
        <v>1</v>
      </c>
      <c r="AO1517" s="119">
        <v>5</v>
      </c>
      <c r="AP1517" s="119">
        <v>4</v>
      </c>
      <c r="AQ1517" s="119">
        <v>1</v>
      </c>
      <c r="AR1517" s="119">
        <v>0</v>
      </c>
      <c r="AS1517" s="119">
        <v>0</v>
      </c>
      <c r="AT1517" s="119">
        <v>0</v>
      </c>
      <c r="AU1517" s="119">
        <v>0</v>
      </c>
      <c r="AV1517" s="119">
        <v>0</v>
      </c>
      <c r="AW1517" s="119">
        <v>0</v>
      </c>
      <c r="AX1517" s="119">
        <v>0</v>
      </c>
      <c r="AY1517" s="119">
        <v>0</v>
      </c>
      <c r="AZ1517" s="119">
        <v>0</v>
      </c>
      <c r="BA1517" s="119">
        <v>0</v>
      </c>
      <c r="BB1517" s="119">
        <v>0</v>
      </c>
      <c r="BC1517" s="119">
        <v>0</v>
      </c>
      <c r="BD1517" s="119">
        <v>0</v>
      </c>
      <c r="BE1517" s="119">
        <v>0</v>
      </c>
      <c r="BF1517" s="119">
        <v>0</v>
      </c>
      <c r="BG1517" s="119">
        <v>0</v>
      </c>
      <c r="BH1517" s="119">
        <v>14.7</v>
      </c>
      <c r="BI1517" s="119">
        <v>14</v>
      </c>
      <c r="BJ1517" s="119">
        <v>18.899999999999999</v>
      </c>
      <c r="BK1517" s="119">
        <v>20.9</v>
      </c>
      <c r="BL1517" s="119">
        <v>0</v>
      </c>
      <c r="BM1517" s="119" t="s">
        <v>544</v>
      </c>
    </row>
    <row r="1518" spans="1:65" s="119" customFormat="1" ht="11.4" x14ac:dyDescent="0.2">
      <c r="A1518" s="119" t="s">
        <v>141</v>
      </c>
      <c r="B1518" s="119">
        <v>6</v>
      </c>
      <c r="C1518" s="119">
        <v>2</v>
      </c>
      <c r="D1518" s="119">
        <v>4</v>
      </c>
      <c r="E1518" s="119">
        <v>0</v>
      </c>
      <c r="F1518" s="119">
        <v>0</v>
      </c>
      <c r="G1518" s="119">
        <v>0</v>
      </c>
      <c r="H1518" s="119">
        <v>0</v>
      </c>
      <c r="I1518" s="119">
        <v>0</v>
      </c>
      <c r="J1518" s="119">
        <v>0</v>
      </c>
      <c r="K1518" s="119">
        <v>0</v>
      </c>
      <c r="L1518" s="119">
        <v>0</v>
      </c>
      <c r="M1518" s="119">
        <v>0</v>
      </c>
      <c r="N1518" s="119">
        <v>0</v>
      </c>
      <c r="O1518" s="119">
        <v>33.33</v>
      </c>
      <c r="P1518" s="119">
        <v>66.67</v>
      </c>
      <c r="Q1518" s="119">
        <v>0</v>
      </c>
      <c r="R1518" s="119">
        <v>0</v>
      </c>
      <c r="S1518" s="119">
        <v>0</v>
      </c>
      <c r="T1518" s="119">
        <v>0</v>
      </c>
      <c r="U1518" s="119">
        <v>0</v>
      </c>
      <c r="V1518" s="119">
        <v>0</v>
      </c>
      <c r="W1518" s="119">
        <v>0</v>
      </c>
      <c r="X1518" s="119">
        <v>0</v>
      </c>
      <c r="Y1518" s="119">
        <v>0</v>
      </c>
      <c r="Z1518" s="119">
        <v>0</v>
      </c>
      <c r="AA1518" s="119" t="s">
        <v>508</v>
      </c>
      <c r="AB1518" s="119" t="s">
        <v>172</v>
      </c>
      <c r="AC1518" s="119" t="s">
        <v>56</v>
      </c>
      <c r="AD1518" s="119" t="s">
        <v>56</v>
      </c>
      <c r="AE1518" s="119" t="s">
        <v>56</v>
      </c>
      <c r="AF1518" s="119" t="s">
        <v>56</v>
      </c>
      <c r="AG1518" s="119" t="s">
        <v>56</v>
      </c>
      <c r="AH1518" s="119" t="s">
        <v>56</v>
      </c>
      <c r="AI1518" s="119" t="s">
        <v>56</v>
      </c>
      <c r="AJ1518" s="119" t="s">
        <v>56</v>
      </c>
      <c r="AK1518" s="119" t="s">
        <v>56</v>
      </c>
      <c r="AL1518" s="119" t="s">
        <v>56</v>
      </c>
      <c r="AM1518" s="119">
        <v>0</v>
      </c>
      <c r="AN1518" s="119">
        <v>1</v>
      </c>
      <c r="AO1518" s="119">
        <v>1</v>
      </c>
      <c r="AP1518" s="119">
        <v>4</v>
      </c>
      <c r="AQ1518" s="119">
        <v>0</v>
      </c>
      <c r="AR1518" s="119">
        <v>0</v>
      </c>
      <c r="AS1518" s="119">
        <v>0</v>
      </c>
      <c r="AT1518" s="119">
        <v>0</v>
      </c>
      <c r="AU1518" s="119">
        <v>0</v>
      </c>
      <c r="AV1518" s="119">
        <v>0</v>
      </c>
      <c r="AW1518" s="119">
        <v>0</v>
      </c>
      <c r="AX1518" s="119">
        <v>0</v>
      </c>
      <c r="AY1518" s="119">
        <v>0</v>
      </c>
      <c r="AZ1518" s="119">
        <v>0</v>
      </c>
      <c r="BA1518" s="119">
        <v>0</v>
      </c>
      <c r="BB1518" s="119">
        <v>0</v>
      </c>
      <c r="BC1518" s="119">
        <v>0</v>
      </c>
      <c r="BD1518" s="119">
        <v>0</v>
      </c>
      <c r="BE1518" s="119">
        <v>0</v>
      </c>
      <c r="BF1518" s="119">
        <v>0</v>
      </c>
      <c r="BG1518" s="119">
        <v>0</v>
      </c>
      <c r="BH1518" s="119">
        <v>15</v>
      </c>
      <c r="BI1518" s="119" t="s">
        <v>55</v>
      </c>
      <c r="BJ1518" s="119" t="s">
        <v>55</v>
      </c>
      <c r="BK1518" s="119" t="s">
        <v>55</v>
      </c>
      <c r="BL1518" s="119">
        <v>0</v>
      </c>
      <c r="BM1518" s="119" t="s">
        <v>545</v>
      </c>
    </row>
    <row r="1519" spans="1:65" s="119" customFormat="1" ht="11.4" x14ac:dyDescent="0.2">
      <c r="A1519" s="119" t="s">
        <v>143</v>
      </c>
      <c r="B1519" s="119">
        <v>6</v>
      </c>
      <c r="C1519" s="119">
        <v>1</v>
      </c>
      <c r="D1519" s="119">
        <v>5</v>
      </c>
      <c r="E1519" s="119">
        <v>0</v>
      </c>
      <c r="F1519" s="119">
        <v>0</v>
      </c>
      <c r="G1519" s="119">
        <v>0</v>
      </c>
      <c r="H1519" s="119">
        <v>0</v>
      </c>
      <c r="I1519" s="119">
        <v>0</v>
      </c>
      <c r="J1519" s="119">
        <v>0</v>
      </c>
      <c r="K1519" s="119">
        <v>0</v>
      </c>
      <c r="L1519" s="119">
        <v>0</v>
      </c>
      <c r="M1519" s="119">
        <v>0</v>
      </c>
      <c r="N1519" s="119">
        <v>0</v>
      </c>
      <c r="O1519" s="119">
        <v>16.670000000000002</v>
      </c>
      <c r="P1519" s="119">
        <v>83.33</v>
      </c>
      <c r="Q1519" s="119">
        <v>0</v>
      </c>
      <c r="R1519" s="119">
        <v>0</v>
      </c>
      <c r="S1519" s="119">
        <v>0</v>
      </c>
      <c r="T1519" s="119">
        <v>0</v>
      </c>
      <c r="U1519" s="119">
        <v>0</v>
      </c>
      <c r="V1519" s="119">
        <v>0</v>
      </c>
      <c r="W1519" s="119">
        <v>0</v>
      </c>
      <c r="X1519" s="119">
        <v>0</v>
      </c>
      <c r="Y1519" s="119">
        <v>0</v>
      </c>
      <c r="Z1519" s="119">
        <v>0</v>
      </c>
      <c r="AA1519" s="119" t="s">
        <v>503</v>
      </c>
      <c r="AB1519" s="119" t="s">
        <v>502</v>
      </c>
      <c r="AC1519" s="119" t="s">
        <v>56</v>
      </c>
      <c r="AD1519" s="119" t="s">
        <v>56</v>
      </c>
      <c r="AE1519" s="119" t="s">
        <v>56</v>
      </c>
      <c r="AF1519" s="119" t="s">
        <v>56</v>
      </c>
      <c r="AG1519" s="119" t="s">
        <v>56</v>
      </c>
      <c r="AH1519" s="119" t="s">
        <v>56</v>
      </c>
      <c r="AI1519" s="119" t="s">
        <v>56</v>
      </c>
      <c r="AJ1519" s="119" t="s">
        <v>56</v>
      </c>
      <c r="AK1519" s="119" t="s">
        <v>56</v>
      </c>
      <c r="AL1519" s="119" t="s">
        <v>56</v>
      </c>
      <c r="AM1519" s="119">
        <v>0</v>
      </c>
      <c r="AN1519" s="119">
        <v>1</v>
      </c>
      <c r="AO1519" s="119">
        <v>3</v>
      </c>
      <c r="AP1519" s="119">
        <v>0</v>
      </c>
      <c r="AQ1519" s="119">
        <v>2</v>
      </c>
      <c r="AR1519" s="119">
        <v>0</v>
      </c>
      <c r="AS1519" s="119">
        <v>0</v>
      </c>
      <c r="AT1519" s="119">
        <v>0</v>
      </c>
      <c r="AU1519" s="119">
        <v>0</v>
      </c>
      <c r="AV1519" s="119">
        <v>0</v>
      </c>
      <c r="AW1519" s="119">
        <v>0</v>
      </c>
      <c r="AX1519" s="119">
        <v>0</v>
      </c>
      <c r="AY1519" s="119">
        <v>0</v>
      </c>
      <c r="AZ1519" s="119">
        <v>0</v>
      </c>
      <c r="BA1519" s="119">
        <v>0</v>
      </c>
      <c r="BB1519" s="119">
        <v>0</v>
      </c>
      <c r="BC1519" s="119">
        <v>0</v>
      </c>
      <c r="BD1519" s="119">
        <v>0</v>
      </c>
      <c r="BE1519" s="119">
        <v>0</v>
      </c>
      <c r="BF1519" s="119">
        <v>0</v>
      </c>
      <c r="BG1519" s="119">
        <v>0</v>
      </c>
      <c r="BH1519" s="119">
        <v>14.3</v>
      </c>
      <c r="BI1519" s="119" t="s">
        <v>55</v>
      </c>
      <c r="BJ1519" s="119" t="s">
        <v>55</v>
      </c>
      <c r="BK1519" s="119" t="s">
        <v>55</v>
      </c>
      <c r="BL1519" s="119">
        <v>0</v>
      </c>
      <c r="BM1519" s="119" t="s">
        <v>544</v>
      </c>
    </row>
    <row r="1520" spans="1:65" s="119" customFormat="1" ht="11.4" x14ac:dyDescent="0.2">
      <c r="A1520" s="119" t="s">
        <v>143</v>
      </c>
      <c r="B1520" s="119">
        <v>6</v>
      </c>
      <c r="C1520" s="119">
        <v>0</v>
      </c>
      <c r="D1520" s="119">
        <v>6</v>
      </c>
      <c r="E1520" s="119">
        <v>0</v>
      </c>
      <c r="F1520" s="119">
        <v>0</v>
      </c>
      <c r="G1520" s="119">
        <v>0</v>
      </c>
      <c r="H1520" s="119">
        <v>0</v>
      </c>
      <c r="I1520" s="119">
        <v>0</v>
      </c>
      <c r="J1520" s="119">
        <v>0</v>
      </c>
      <c r="K1520" s="119">
        <v>0</v>
      </c>
      <c r="L1520" s="119">
        <v>0</v>
      </c>
      <c r="M1520" s="119">
        <v>0</v>
      </c>
      <c r="N1520" s="119">
        <v>0</v>
      </c>
      <c r="O1520" s="119">
        <v>0</v>
      </c>
      <c r="P1520" s="119">
        <v>100</v>
      </c>
      <c r="Q1520" s="119">
        <v>0</v>
      </c>
      <c r="R1520" s="119">
        <v>0</v>
      </c>
      <c r="S1520" s="119">
        <v>0</v>
      </c>
      <c r="T1520" s="119">
        <v>0</v>
      </c>
      <c r="U1520" s="119">
        <v>0</v>
      </c>
      <c r="V1520" s="119">
        <v>0</v>
      </c>
      <c r="W1520" s="119">
        <v>0</v>
      </c>
      <c r="X1520" s="119">
        <v>0</v>
      </c>
      <c r="Y1520" s="119">
        <v>0</v>
      </c>
      <c r="Z1520" s="119">
        <v>0</v>
      </c>
      <c r="AA1520" s="119" t="s">
        <v>56</v>
      </c>
      <c r="AB1520" s="119" t="s">
        <v>534</v>
      </c>
      <c r="AC1520" s="119" t="s">
        <v>56</v>
      </c>
      <c r="AD1520" s="119" t="s">
        <v>56</v>
      </c>
      <c r="AE1520" s="119" t="s">
        <v>56</v>
      </c>
      <c r="AF1520" s="119" t="s">
        <v>56</v>
      </c>
      <c r="AG1520" s="119" t="s">
        <v>56</v>
      </c>
      <c r="AH1520" s="119" t="s">
        <v>56</v>
      </c>
      <c r="AI1520" s="119" t="s">
        <v>56</v>
      </c>
      <c r="AJ1520" s="119" t="s">
        <v>56</v>
      </c>
      <c r="AK1520" s="119" t="s">
        <v>56</v>
      </c>
      <c r="AL1520" s="119" t="s">
        <v>56</v>
      </c>
      <c r="AM1520" s="119">
        <v>0</v>
      </c>
      <c r="AN1520" s="119">
        <v>0</v>
      </c>
      <c r="AO1520" s="119">
        <v>3</v>
      </c>
      <c r="AP1520" s="119">
        <v>2</v>
      </c>
      <c r="AQ1520" s="119">
        <v>1</v>
      </c>
      <c r="AR1520" s="119">
        <v>0</v>
      </c>
      <c r="AS1520" s="119">
        <v>0</v>
      </c>
      <c r="AT1520" s="119">
        <v>0</v>
      </c>
      <c r="AU1520" s="119">
        <v>0</v>
      </c>
      <c r="AV1520" s="119">
        <v>0</v>
      </c>
      <c r="AW1520" s="119">
        <v>0</v>
      </c>
      <c r="AX1520" s="119">
        <v>0</v>
      </c>
      <c r="AY1520" s="119">
        <v>0</v>
      </c>
      <c r="AZ1520" s="119">
        <v>0</v>
      </c>
      <c r="BA1520" s="119">
        <v>0</v>
      </c>
      <c r="BB1520" s="119">
        <v>0</v>
      </c>
      <c r="BC1520" s="119">
        <v>0</v>
      </c>
      <c r="BD1520" s="119">
        <v>0</v>
      </c>
      <c r="BE1520" s="119">
        <v>0</v>
      </c>
      <c r="BF1520" s="119">
        <v>0</v>
      </c>
      <c r="BG1520" s="119">
        <v>0</v>
      </c>
      <c r="BH1520" s="119">
        <v>16.2</v>
      </c>
      <c r="BI1520" s="119" t="s">
        <v>55</v>
      </c>
      <c r="BJ1520" s="119" t="s">
        <v>55</v>
      </c>
      <c r="BK1520" s="119" t="s">
        <v>55</v>
      </c>
      <c r="BL1520" s="119">
        <v>0</v>
      </c>
      <c r="BM1520" s="119" t="s">
        <v>545</v>
      </c>
    </row>
    <row r="1521" spans="1:65" s="119" customFormat="1" ht="11.4" x14ac:dyDescent="0.2">
      <c r="A1521" s="119" t="s">
        <v>144</v>
      </c>
      <c r="B1521" s="119">
        <v>5</v>
      </c>
      <c r="C1521" s="119">
        <v>1</v>
      </c>
      <c r="D1521" s="119">
        <v>4</v>
      </c>
      <c r="E1521" s="119">
        <v>0</v>
      </c>
      <c r="F1521" s="119">
        <v>0</v>
      </c>
      <c r="G1521" s="119">
        <v>0</v>
      </c>
      <c r="H1521" s="119">
        <v>0</v>
      </c>
      <c r="I1521" s="119">
        <v>0</v>
      </c>
      <c r="J1521" s="119">
        <v>0</v>
      </c>
      <c r="K1521" s="119">
        <v>0</v>
      </c>
      <c r="L1521" s="119">
        <v>0</v>
      </c>
      <c r="M1521" s="119">
        <v>0</v>
      </c>
      <c r="N1521" s="119">
        <v>0</v>
      </c>
      <c r="O1521" s="119">
        <v>20</v>
      </c>
      <c r="P1521" s="119">
        <v>80</v>
      </c>
      <c r="Q1521" s="119">
        <v>0</v>
      </c>
      <c r="R1521" s="119">
        <v>0</v>
      </c>
      <c r="S1521" s="119">
        <v>0</v>
      </c>
      <c r="T1521" s="119">
        <v>0</v>
      </c>
      <c r="U1521" s="119">
        <v>0</v>
      </c>
      <c r="V1521" s="119">
        <v>0</v>
      </c>
      <c r="W1521" s="119">
        <v>0</v>
      </c>
      <c r="X1521" s="119">
        <v>0</v>
      </c>
      <c r="Y1521" s="119">
        <v>0</v>
      </c>
      <c r="Z1521" s="119">
        <v>0</v>
      </c>
      <c r="AA1521" s="119" t="s">
        <v>524</v>
      </c>
      <c r="AB1521" s="119" t="s">
        <v>509</v>
      </c>
      <c r="AC1521" s="119" t="s">
        <v>56</v>
      </c>
      <c r="AD1521" s="119" t="s">
        <v>56</v>
      </c>
      <c r="AE1521" s="119" t="s">
        <v>56</v>
      </c>
      <c r="AF1521" s="119" t="s">
        <v>56</v>
      </c>
      <c r="AG1521" s="119" t="s">
        <v>56</v>
      </c>
      <c r="AH1521" s="119" t="s">
        <v>56</v>
      </c>
      <c r="AI1521" s="119" t="s">
        <v>56</v>
      </c>
      <c r="AJ1521" s="119" t="s">
        <v>56</v>
      </c>
      <c r="AK1521" s="119" t="s">
        <v>56</v>
      </c>
      <c r="AL1521" s="119" t="s">
        <v>56</v>
      </c>
      <c r="AM1521" s="119">
        <v>0</v>
      </c>
      <c r="AN1521" s="119">
        <v>0</v>
      </c>
      <c r="AO1521" s="119">
        <v>1</v>
      </c>
      <c r="AP1521" s="119">
        <v>3</v>
      </c>
      <c r="AQ1521" s="119">
        <v>1</v>
      </c>
      <c r="AR1521" s="119">
        <v>0</v>
      </c>
      <c r="AS1521" s="119">
        <v>0</v>
      </c>
      <c r="AT1521" s="119">
        <v>0</v>
      </c>
      <c r="AU1521" s="119">
        <v>0</v>
      </c>
      <c r="AV1521" s="119">
        <v>0</v>
      </c>
      <c r="AW1521" s="119">
        <v>0</v>
      </c>
      <c r="AX1521" s="119">
        <v>0</v>
      </c>
      <c r="AY1521" s="119">
        <v>0</v>
      </c>
      <c r="AZ1521" s="119">
        <v>0</v>
      </c>
      <c r="BA1521" s="119">
        <v>0</v>
      </c>
      <c r="BB1521" s="119">
        <v>0</v>
      </c>
      <c r="BC1521" s="119">
        <v>0</v>
      </c>
      <c r="BD1521" s="119">
        <v>0</v>
      </c>
      <c r="BE1521" s="119">
        <v>0</v>
      </c>
      <c r="BF1521" s="119">
        <v>0</v>
      </c>
      <c r="BG1521" s="119">
        <v>0</v>
      </c>
      <c r="BH1521" s="119">
        <v>18.2</v>
      </c>
      <c r="BI1521" s="119" t="s">
        <v>55</v>
      </c>
      <c r="BJ1521" s="119" t="s">
        <v>55</v>
      </c>
      <c r="BK1521" s="119" t="s">
        <v>55</v>
      </c>
      <c r="BL1521" s="119">
        <v>0</v>
      </c>
      <c r="BM1521" s="119" t="s">
        <v>544</v>
      </c>
    </row>
    <row r="1522" spans="1:65" s="119" customFormat="1" ht="11.4" x14ac:dyDescent="0.2">
      <c r="A1522" s="119" t="s">
        <v>144</v>
      </c>
      <c r="B1522" s="119">
        <v>9</v>
      </c>
      <c r="C1522" s="119">
        <v>4</v>
      </c>
      <c r="D1522" s="119">
        <v>5</v>
      </c>
      <c r="E1522" s="119">
        <v>0</v>
      </c>
      <c r="F1522" s="119">
        <v>0</v>
      </c>
      <c r="G1522" s="119">
        <v>0</v>
      </c>
      <c r="H1522" s="119">
        <v>0</v>
      </c>
      <c r="I1522" s="119">
        <v>0</v>
      </c>
      <c r="J1522" s="119">
        <v>0</v>
      </c>
      <c r="K1522" s="119">
        <v>0</v>
      </c>
      <c r="L1522" s="119">
        <v>0</v>
      </c>
      <c r="M1522" s="119">
        <v>0</v>
      </c>
      <c r="N1522" s="119">
        <v>0</v>
      </c>
      <c r="O1522" s="119">
        <v>44.44</v>
      </c>
      <c r="P1522" s="119">
        <v>55.56</v>
      </c>
      <c r="Q1522" s="119">
        <v>0</v>
      </c>
      <c r="R1522" s="119">
        <v>0</v>
      </c>
      <c r="S1522" s="119">
        <v>0</v>
      </c>
      <c r="T1522" s="119">
        <v>0</v>
      </c>
      <c r="U1522" s="119">
        <v>0</v>
      </c>
      <c r="V1522" s="119">
        <v>0</v>
      </c>
      <c r="W1522" s="119">
        <v>0</v>
      </c>
      <c r="X1522" s="119">
        <v>0</v>
      </c>
      <c r="Y1522" s="119">
        <v>0</v>
      </c>
      <c r="Z1522" s="119">
        <v>0</v>
      </c>
      <c r="AA1522" s="119" t="s">
        <v>585</v>
      </c>
      <c r="AB1522" s="119" t="s">
        <v>488</v>
      </c>
      <c r="AC1522" s="119" t="s">
        <v>56</v>
      </c>
      <c r="AD1522" s="119" t="s">
        <v>56</v>
      </c>
      <c r="AE1522" s="119" t="s">
        <v>56</v>
      </c>
      <c r="AF1522" s="119" t="s">
        <v>56</v>
      </c>
      <c r="AG1522" s="119" t="s">
        <v>56</v>
      </c>
      <c r="AH1522" s="119" t="s">
        <v>56</v>
      </c>
      <c r="AI1522" s="119" t="s">
        <v>56</v>
      </c>
      <c r="AJ1522" s="119" t="s">
        <v>56</v>
      </c>
      <c r="AK1522" s="119" t="s">
        <v>56</v>
      </c>
      <c r="AL1522" s="119" t="s">
        <v>56</v>
      </c>
      <c r="AM1522" s="119">
        <v>0</v>
      </c>
      <c r="AN1522" s="119">
        <v>4</v>
      </c>
      <c r="AO1522" s="119">
        <v>2</v>
      </c>
      <c r="AP1522" s="119">
        <v>2</v>
      </c>
      <c r="AQ1522" s="119">
        <v>1</v>
      </c>
      <c r="AR1522" s="119">
        <v>0</v>
      </c>
      <c r="AS1522" s="119">
        <v>0</v>
      </c>
      <c r="AT1522" s="119">
        <v>0</v>
      </c>
      <c r="AU1522" s="119">
        <v>0</v>
      </c>
      <c r="AV1522" s="119">
        <v>0</v>
      </c>
      <c r="AW1522" s="119">
        <v>0</v>
      </c>
      <c r="AX1522" s="119">
        <v>0</v>
      </c>
      <c r="AY1522" s="119">
        <v>0</v>
      </c>
      <c r="AZ1522" s="119">
        <v>0</v>
      </c>
      <c r="BA1522" s="119">
        <v>0</v>
      </c>
      <c r="BB1522" s="119">
        <v>0</v>
      </c>
      <c r="BC1522" s="119">
        <v>0</v>
      </c>
      <c r="BD1522" s="119">
        <v>0</v>
      </c>
      <c r="BE1522" s="119">
        <v>0</v>
      </c>
      <c r="BF1522" s="119">
        <v>0</v>
      </c>
      <c r="BG1522" s="119">
        <v>0</v>
      </c>
      <c r="BH1522" s="119">
        <v>12</v>
      </c>
      <c r="BI1522" s="119" t="s">
        <v>55</v>
      </c>
      <c r="BJ1522" s="119" t="s">
        <v>55</v>
      </c>
      <c r="BK1522" s="119" t="s">
        <v>55</v>
      </c>
      <c r="BL1522" s="119">
        <v>0</v>
      </c>
      <c r="BM1522" s="119" t="s">
        <v>545</v>
      </c>
    </row>
    <row r="1523" spans="1:65" s="119" customFormat="1" ht="11.4" x14ac:dyDescent="0.2">
      <c r="A1523" s="119" t="s">
        <v>145</v>
      </c>
      <c r="B1523" s="119">
        <v>1</v>
      </c>
      <c r="C1523" s="119">
        <v>0</v>
      </c>
      <c r="D1523" s="119">
        <v>1</v>
      </c>
      <c r="E1523" s="119">
        <v>0</v>
      </c>
      <c r="F1523" s="119">
        <v>0</v>
      </c>
      <c r="G1523" s="119">
        <v>0</v>
      </c>
      <c r="H1523" s="119">
        <v>0</v>
      </c>
      <c r="I1523" s="119">
        <v>0</v>
      </c>
      <c r="J1523" s="119">
        <v>0</v>
      </c>
      <c r="K1523" s="119">
        <v>0</v>
      </c>
      <c r="L1523" s="119">
        <v>0</v>
      </c>
      <c r="M1523" s="119">
        <v>0</v>
      </c>
      <c r="N1523" s="119">
        <v>0</v>
      </c>
      <c r="O1523" s="119">
        <v>0</v>
      </c>
      <c r="P1523" s="119">
        <v>100</v>
      </c>
      <c r="Q1523" s="119">
        <v>0</v>
      </c>
      <c r="R1523" s="119">
        <v>0</v>
      </c>
      <c r="S1523" s="119">
        <v>0</v>
      </c>
      <c r="T1523" s="119">
        <v>0</v>
      </c>
      <c r="U1523" s="119">
        <v>0</v>
      </c>
      <c r="V1523" s="119">
        <v>0</v>
      </c>
      <c r="W1523" s="119">
        <v>0</v>
      </c>
      <c r="X1523" s="119">
        <v>0</v>
      </c>
      <c r="Y1523" s="119">
        <v>0</v>
      </c>
      <c r="Z1523" s="119">
        <v>0</v>
      </c>
      <c r="AA1523" s="119" t="s">
        <v>56</v>
      </c>
      <c r="AB1523" s="119" t="s">
        <v>539</v>
      </c>
      <c r="AC1523" s="119" t="s">
        <v>56</v>
      </c>
      <c r="AD1523" s="119" t="s">
        <v>56</v>
      </c>
      <c r="AE1523" s="119" t="s">
        <v>56</v>
      </c>
      <c r="AF1523" s="119" t="s">
        <v>56</v>
      </c>
      <c r="AG1523" s="119" t="s">
        <v>56</v>
      </c>
      <c r="AH1523" s="119" t="s">
        <v>56</v>
      </c>
      <c r="AI1523" s="119" t="s">
        <v>56</v>
      </c>
      <c r="AJ1523" s="119" t="s">
        <v>56</v>
      </c>
      <c r="AK1523" s="119" t="s">
        <v>56</v>
      </c>
      <c r="AL1523" s="119" t="s">
        <v>56</v>
      </c>
      <c r="AM1523" s="119">
        <v>0</v>
      </c>
      <c r="AN1523" s="119">
        <v>0</v>
      </c>
      <c r="AO1523" s="119">
        <v>1</v>
      </c>
      <c r="AP1523" s="119">
        <v>0</v>
      </c>
      <c r="AQ1523" s="119">
        <v>0</v>
      </c>
      <c r="AR1523" s="119">
        <v>0</v>
      </c>
      <c r="AS1523" s="119">
        <v>0</v>
      </c>
      <c r="AT1523" s="119">
        <v>0</v>
      </c>
      <c r="AU1523" s="119">
        <v>0</v>
      </c>
      <c r="AV1523" s="119">
        <v>0</v>
      </c>
      <c r="AW1523" s="119">
        <v>0</v>
      </c>
      <c r="AX1523" s="119">
        <v>0</v>
      </c>
      <c r="AY1523" s="119">
        <v>0</v>
      </c>
      <c r="AZ1523" s="119">
        <v>0</v>
      </c>
      <c r="BA1523" s="119">
        <v>0</v>
      </c>
      <c r="BB1523" s="119">
        <v>0</v>
      </c>
      <c r="BC1523" s="119">
        <v>0</v>
      </c>
      <c r="BD1523" s="119">
        <v>0</v>
      </c>
      <c r="BE1523" s="119">
        <v>0</v>
      </c>
      <c r="BF1523" s="119">
        <v>0</v>
      </c>
      <c r="BG1523" s="119">
        <v>0</v>
      </c>
      <c r="BH1523" s="119">
        <v>11.4</v>
      </c>
      <c r="BI1523" s="119" t="s">
        <v>55</v>
      </c>
      <c r="BJ1523" s="119" t="s">
        <v>55</v>
      </c>
      <c r="BK1523" s="119" t="s">
        <v>55</v>
      </c>
      <c r="BL1523" s="119">
        <v>0</v>
      </c>
      <c r="BM1523" s="119" t="s">
        <v>544</v>
      </c>
    </row>
    <row r="1524" spans="1:65" s="119" customFormat="1" ht="11.4" x14ac:dyDescent="0.2">
      <c r="A1524" s="119" t="s">
        <v>145</v>
      </c>
      <c r="B1524" s="119">
        <v>4</v>
      </c>
      <c r="C1524" s="119">
        <v>0</v>
      </c>
      <c r="D1524" s="119">
        <v>4</v>
      </c>
      <c r="E1524" s="119">
        <v>0</v>
      </c>
      <c r="F1524" s="119">
        <v>0</v>
      </c>
      <c r="G1524" s="119">
        <v>0</v>
      </c>
      <c r="H1524" s="119">
        <v>0</v>
      </c>
      <c r="I1524" s="119">
        <v>0</v>
      </c>
      <c r="J1524" s="119">
        <v>0</v>
      </c>
      <c r="K1524" s="119">
        <v>0</v>
      </c>
      <c r="L1524" s="119">
        <v>0</v>
      </c>
      <c r="M1524" s="119">
        <v>0</v>
      </c>
      <c r="N1524" s="119">
        <v>0</v>
      </c>
      <c r="O1524" s="119">
        <v>0</v>
      </c>
      <c r="P1524" s="119">
        <v>100</v>
      </c>
      <c r="Q1524" s="119">
        <v>0</v>
      </c>
      <c r="R1524" s="119">
        <v>0</v>
      </c>
      <c r="S1524" s="119">
        <v>0</v>
      </c>
      <c r="T1524" s="119">
        <v>0</v>
      </c>
      <c r="U1524" s="119">
        <v>0</v>
      </c>
      <c r="V1524" s="119">
        <v>0</v>
      </c>
      <c r="W1524" s="119">
        <v>0</v>
      </c>
      <c r="X1524" s="119">
        <v>0</v>
      </c>
      <c r="Y1524" s="119">
        <v>0</v>
      </c>
      <c r="Z1524" s="119">
        <v>0</v>
      </c>
      <c r="AA1524" s="119" t="s">
        <v>56</v>
      </c>
      <c r="AB1524" s="119" t="s">
        <v>506</v>
      </c>
      <c r="AC1524" s="119" t="s">
        <v>56</v>
      </c>
      <c r="AD1524" s="119" t="s">
        <v>56</v>
      </c>
      <c r="AE1524" s="119" t="s">
        <v>56</v>
      </c>
      <c r="AF1524" s="119" t="s">
        <v>56</v>
      </c>
      <c r="AG1524" s="119" t="s">
        <v>56</v>
      </c>
      <c r="AH1524" s="119" t="s">
        <v>56</v>
      </c>
      <c r="AI1524" s="119" t="s">
        <v>56</v>
      </c>
      <c r="AJ1524" s="119" t="s">
        <v>56</v>
      </c>
      <c r="AK1524" s="119" t="s">
        <v>56</v>
      </c>
      <c r="AL1524" s="119" t="s">
        <v>56</v>
      </c>
      <c r="AM1524" s="119">
        <v>0</v>
      </c>
      <c r="AN1524" s="119">
        <v>2</v>
      </c>
      <c r="AO1524" s="119">
        <v>1</v>
      </c>
      <c r="AP1524" s="119">
        <v>0</v>
      </c>
      <c r="AQ1524" s="119">
        <v>0</v>
      </c>
      <c r="AR1524" s="119">
        <v>1</v>
      </c>
      <c r="AS1524" s="119">
        <v>0</v>
      </c>
      <c r="AT1524" s="119">
        <v>0</v>
      </c>
      <c r="AU1524" s="119">
        <v>0</v>
      </c>
      <c r="AV1524" s="119">
        <v>0</v>
      </c>
      <c r="AW1524" s="119">
        <v>0</v>
      </c>
      <c r="AX1524" s="119">
        <v>0</v>
      </c>
      <c r="AY1524" s="119">
        <v>0</v>
      </c>
      <c r="AZ1524" s="119">
        <v>0</v>
      </c>
      <c r="BA1524" s="119">
        <v>0</v>
      </c>
      <c r="BB1524" s="119">
        <v>0</v>
      </c>
      <c r="BC1524" s="119">
        <v>0</v>
      </c>
      <c r="BD1524" s="119">
        <v>0</v>
      </c>
      <c r="BE1524" s="119">
        <v>0</v>
      </c>
      <c r="BF1524" s="119">
        <v>0</v>
      </c>
      <c r="BG1524" s="119">
        <v>0</v>
      </c>
      <c r="BH1524" s="119">
        <v>13.7</v>
      </c>
      <c r="BI1524" s="119" t="s">
        <v>55</v>
      </c>
      <c r="BJ1524" s="119" t="s">
        <v>55</v>
      </c>
      <c r="BK1524" s="119" t="s">
        <v>55</v>
      </c>
      <c r="BL1524" s="119">
        <v>0</v>
      </c>
      <c r="BM1524" s="119" t="s">
        <v>545</v>
      </c>
    </row>
    <row r="1525" spans="1:65" s="119" customFormat="1" ht="11.4" x14ac:dyDescent="0.2">
      <c r="A1525" s="119" t="s">
        <v>146</v>
      </c>
      <c r="B1525" s="119">
        <v>9</v>
      </c>
      <c r="C1525" s="119">
        <v>0</v>
      </c>
      <c r="D1525" s="119">
        <v>9</v>
      </c>
      <c r="E1525" s="119">
        <v>0</v>
      </c>
      <c r="F1525" s="119">
        <v>0</v>
      </c>
      <c r="G1525" s="119">
        <v>0</v>
      </c>
      <c r="H1525" s="119">
        <v>0</v>
      </c>
      <c r="I1525" s="119">
        <v>0</v>
      </c>
      <c r="J1525" s="119">
        <v>0</v>
      </c>
      <c r="K1525" s="119">
        <v>0</v>
      </c>
      <c r="L1525" s="119">
        <v>0</v>
      </c>
      <c r="M1525" s="119">
        <v>0</v>
      </c>
      <c r="N1525" s="119">
        <v>0</v>
      </c>
      <c r="O1525" s="119">
        <v>0</v>
      </c>
      <c r="P1525" s="119">
        <v>100</v>
      </c>
      <c r="Q1525" s="119">
        <v>0</v>
      </c>
      <c r="R1525" s="119">
        <v>0</v>
      </c>
      <c r="S1525" s="119">
        <v>0</v>
      </c>
      <c r="T1525" s="119">
        <v>0</v>
      </c>
      <c r="U1525" s="119">
        <v>0</v>
      </c>
      <c r="V1525" s="119">
        <v>0</v>
      </c>
      <c r="W1525" s="119">
        <v>0</v>
      </c>
      <c r="X1525" s="119">
        <v>0</v>
      </c>
      <c r="Y1525" s="119">
        <v>0</v>
      </c>
      <c r="Z1525" s="119">
        <v>0</v>
      </c>
      <c r="AA1525" s="119" t="s">
        <v>56</v>
      </c>
      <c r="AB1525" s="119" t="s">
        <v>511</v>
      </c>
      <c r="AC1525" s="119" t="s">
        <v>56</v>
      </c>
      <c r="AD1525" s="119" t="s">
        <v>56</v>
      </c>
      <c r="AE1525" s="119" t="s">
        <v>56</v>
      </c>
      <c r="AF1525" s="119" t="s">
        <v>56</v>
      </c>
      <c r="AG1525" s="119" t="s">
        <v>56</v>
      </c>
      <c r="AH1525" s="119" t="s">
        <v>56</v>
      </c>
      <c r="AI1525" s="119" t="s">
        <v>56</v>
      </c>
      <c r="AJ1525" s="119" t="s">
        <v>56</v>
      </c>
      <c r="AK1525" s="119" t="s">
        <v>56</v>
      </c>
      <c r="AL1525" s="119" t="s">
        <v>56</v>
      </c>
      <c r="AM1525" s="119">
        <v>0</v>
      </c>
      <c r="AN1525" s="119">
        <v>0</v>
      </c>
      <c r="AO1525" s="119">
        <v>2</v>
      </c>
      <c r="AP1525" s="119">
        <v>5</v>
      </c>
      <c r="AQ1525" s="119">
        <v>2</v>
      </c>
      <c r="AR1525" s="119">
        <v>0</v>
      </c>
      <c r="AS1525" s="119">
        <v>0</v>
      </c>
      <c r="AT1525" s="119">
        <v>0</v>
      </c>
      <c r="AU1525" s="119">
        <v>0</v>
      </c>
      <c r="AV1525" s="119">
        <v>0</v>
      </c>
      <c r="AW1525" s="119">
        <v>0</v>
      </c>
      <c r="AX1525" s="119">
        <v>0</v>
      </c>
      <c r="AY1525" s="119">
        <v>0</v>
      </c>
      <c r="AZ1525" s="119">
        <v>0</v>
      </c>
      <c r="BA1525" s="119">
        <v>0</v>
      </c>
      <c r="BB1525" s="119">
        <v>0</v>
      </c>
      <c r="BC1525" s="119">
        <v>0</v>
      </c>
      <c r="BD1525" s="119">
        <v>0</v>
      </c>
      <c r="BE1525" s="119">
        <v>0</v>
      </c>
      <c r="BF1525" s="119">
        <v>0</v>
      </c>
      <c r="BG1525" s="119">
        <v>0</v>
      </c>
      <c r="BH1525" s="119">
        <v>16.399999999999999</v>
      </c>
      <c r="BI1525" s="119" t="s">
        <v>55</v>
      </c>
      <c r="BJ1525" s="119" t="s">
        <v>55</v>
      </c>
      <c r="BK1525" s="119" t="s">
        <v>55</v>
      </c>
      <c r="BL1525" s="119">
        <v>0</v>
      </c>
      <c r="BM1525" s="119" t="s">
        <v>544</v>
      </c>
    </row>
    <row r="1526" spans="1:65" s="119" customFormat="1" ht="11.4" x14ac:dyDescent="0.2">
      <c r="A1526" s="119" t="s">
        <v>146</v>
      </c>
      <c r="B1526" s="119">
        <v>7</v>
      </c>
      <c r="C1526" s="119">
        <v>0</v>
      </c>
      <c r="D1526" s="119">
        <v>7</v>
      </c>
      <c r="E1526" s="119">
        <v>0</v>
      </c>
      <c r="F1526" s="119">
        <v>0</v>
      </c>
      <c r="G1526" s="119">
        <v>0</v>
      </c>
      <c r="H1526" s="119">
        <v>0</v>
      </c>
      <c r="I1526" s="119">
        <v>0</v>
      </c>
      <c r="J1526" s="119">
        <v>0</v>
      </c>
      <c r="K1526" s="119">
        <v>0</v>
      </c>
      <c r="L1526" s="119">
        <v>0</v>
      </c>
      <c r="M1526" s="119">
        <v>0</v>
      </c>
      <c r="N1526" s="119">
        <v>0</v>
      </c>
      <c r="O1526" s="119">
        <v>0</v>
      </c>
      <c r="P1526" s="119">
        <v>100</v>
      </c>
      <c r="Q1526" s="119">
        <v>0</v>
      </c>
      <c r="R1526" s="119">
        <v>0</v>
      </c>
      <c r="S1526" s="119">
        <v>0</v>
      </c>
      <c r="T1526" s="119">
        <v>0</v>
      </c>
      <c r="U1526" s="119">
        <v>0</v>
      </c>
      <c r="V1526" s="119">
        <v>0</v>
      </c>
      <c r="W1526" s="119">
        <v>0</v>
      </c>
      <c r="X1526" s="119">
        <v>0</v>
      </c>
      <c r="Y1526" s="119">
        <v>0</v>
      </c>
      <c r="Z1526" s="119">
        <v>0</v>
      </c>
      <c r="AA1526" s="119" t="s">
        <v>56</v>
      </c>
      <c r="AB1526" s="119" t="s">
        <v>183</v>
      </c>
      <c r="AC1526" s="119" t="s">
        <v>56</v>
      </c>
      <c r="AD1526" s="119" t="s">
        <v>56</v>
      </c>
      <c r="AE1526" s="119" t="s">
        <v>56</v>
      </c>
      <c r="AF1526" s="119" t="s">
        <v>56</v>
      </c>
      <c r="AG1526" s="119" t="s">
        <v>56</v>
      </c>
      <c r="AH1526" s="119" t="s">
        <v>56</v>
      </c>
      <c r="AI1526" s="119" t="s">
        <v>56</v>
      </c>
      <c r="AJ1526" s="119" t="s">
        <v>56</v>
      </c>
      <c r="AK1526" s="119" t="s">
        <v>56</v>
      </c>
      <c r="AL1526" s="119" t="s">
        <v>56</v>
      </c>
      <c r="AM1526" s="119">
        <v>0</v>
      </c>
      <c r="AN1526" s="119">
        <v>2</v>
      </c>
      <c r="AO1526" s="119">
        <v>0</v>
      </c>
      <c r="AP1526" s="119">
        <v>1</v>
      </c>
      <c r="AQ1526" s="119">
        <v>3</v>
      </c>
      <c r="AR1526" s="119">
        <v>1</v>
      </c>
      <c r="AS1526" s="119">
        <v>0</v>
      </c>
      <c r="AT1526" s="119">
        <v>0</v>
      </c>
      <c r="AU1526" s="119">
        <v>0</v>
      </c>
      <c r="AV1526" s="119">
        <v>0</v>
      </c>
      <c r="AW1526" s="119">
        <v>0</v>
      </c>
      <c r="AX1526" s="119">
        <v>0</v>
      </c>
      <c r="AY1526" s="119">
        <v>0</v>
      </c>
      <c r="AZ1526" s="119">
        <v>0</v>
      </c>
      <c r="BA1526" s="119">
        <v>0</v>
      </c>
      <c r="BB1526" s="119">
        <v>0</v>
      </c>
      <c r="BC1526" s="119">
        <v>0</v>
      </c>
      <c r="BD1526" s="119">
        <v>0</v>
      </c>
      <c r="BE1526" s="119">
        <v>0</v>
      </c>
      <c r="BF1526" s="119">
        <v>0</v>
      </c>
      <c r="BG1526" s="119">
        <v>0</v>
      </c>
      <c r="BH1526" s="119">
        <v>18.600000000000001</v>
      </c>
      <c r="BI1526" s="119" t="s">
        <v>55</v>
      </c>
      <c r="BJ1526" s="119" t="s">
        <v>55</v>
      </c>
      <c r="BK1526" s="119" t="s">
        <v>55</v>
      </c>
      <c r="BL1526" s="119">
        <v>0</v>
      </c>
      <c r="BM1526" s="119" t="s">
        <v>545</v>
      </c>
    </row>
    <row r="1527" spans="1:65" s="119" customFormat="1" ht="11.4" x14ac:dyDescent="0.2">
      <c r="A1527" s="119" t="s">
        <v>147</v>
      </c>
      <c r="B1527" s="119">
        <v>10</v>
      </c>
      <c r="C1527" s="119">
        <v>1</v>
      </c>
      <c r="D1527" s="119">
        <v>9</v>
      </c>
      <c r="E1527" s="119">
        <v>0</v>
      </c>
      <c r="F1527" s="119">
        <v>0</v>
      </c>
      <c r="G1527" s="119">
        <v>0</v>
      </c>
      <c r="H1527" s="119">
        <v>0</v>
      </c>
      <c r="I1527" s="119">
        <v>0</v>
      </c>
      <c r="J1527" s="119">
        <v>0</v>
      </c>
      <c r="K1527" s="119">
        <v>0</v>
      </c>
      <c r="L1527" s="119">
        <v>0</v>
      </c>
      <c r="M1527" s="119">
        <v>0</v>
      </c>
      <c r="N1527" s="119">
        <v>0</v>
      </c>
      <c r="O1527" s="119">
        <v>10</v>
      </c>
      <c r="P1527" s="119">
        <v>90</v>
      </c>
      <c r="Q1527" s="119">
        <v>0</v>
      </c>
      <c r="R1527" s="119">
        <v>0</v>
      </c>
      <c r="S1527" s="119">
        <v>0</v>
      </c>
      <c r="T1527" s="119">
        <v>0</v>
      </c>
      <c r="U1527" s="119">
        <v>0</v>
      </c>
      <c r="V1527" s="119">
        <v>0</v>
      </c>
      <c r="W1527" s="119">
        <v>0</v>
      </c>
      <c r="X1527" s="119">
        <v>0</v>
      </c>
      <c r="Y1527" s="119">
        <v>0</v>
      </c>
      <c r="Z1527" s="119">
        <v>0</v>
      </c>
      <c r="AA1527" s="119" t="s">
        <v>520</v>
      </c>
      <c r="AB1527" s="119" t="s">
        <v>528</v>
      </c>
      <c r="AC1527" s="119" t="s">
        <v>56</v>
      </c>
      <c r="AD1527" s="119" t="s">
        <v>56</v>
      </c>
      <c r="AE1527" s="119" t="s">
        <v>56</v>
      </c>
      <c r="AF1527" s="119" t="s">
        <v>56</v>
      </c>
      <c r="AG1527" s="119" t="s">
        <v>56</v>
      </c>
      <c r="AH1527" s="119" t="s">
        <v>56</v>
      </c>
      <c r="AI1527" s="119" t="s">
        <v>56</v>
      </c>
      <c r="AJ1527" s="119" t="s">
        <v>56</v>
      </c>
      <c r="AK1527" s="119" t="s">
        <v>56</v>
      </c>
      <c r="AL1527" s="119" t="s">
        <v>56</v>
      </c>
      <c r="AM1527" s="119">
        <v>0</v>
      </c>
      <c r="AN1527" s="119">
        <v>0</v>
      </c>
      <c r="AO1527" s="119">
        <v>4</v>
      </c>
      <c r="AP1527" s="119">
        <v>4</v>
      </c>
      <c r="AQ1527" s="119">
        <v>1</v>
      </c>
      <c r="AR1527" s="119">
        <v>1</v>
      </c>
      <c r="AS1527" s="119">
        <v>0</v>
      </c>
      <c r="AT1527" s="119">
        <v>0</v>
      </c>
      <c r="AU1527" s="119">
        <v>0</v>
      </c>
      <c r="AV1527" s="119">
        <v>0</v>
      </c>
      <c r="AW1527" s="119">
        <v>0</v>
      </c>
      <c r="AX1527" s="119">
        <v>0</v>
      </c>
      <c r="AY1527" s="119">
        <v>0</v>
      </c>
      <c r="AZ1527" s="119">
        <v>0</v>
      </c>
      <c r="BA1527" s="119">
        <v>0</v>
      </c>
      <c r="BB1527" s="119">
        <v>0</v>
      </c>
      <c r="BC1527" s="119">
        <v>0</v>
      </c>
      <c r="BD1527" s="119">
        <v>0</v>
      </c>
      <c r="BE1527" s="119">
        <v>0</v>
      </c>
      <c r="BF1527" s="119">
        <v>0</v>
      </c>
      <c r="BG1527" s="119">
        <v>0</v>
      </c>
      <c r="BH1527" s="119">
        <v>17.8</v>
      </c>
      <c r="BI1527" s="119" t="s">
        <v>55</v>
      </c>
      <c r="BJ1527" s="119" t="s">
        <v>55</v>
      </c>
      <c r="BK1527" s="119" t="s">
        <v>55</v>
      </c>
      <c r="BL1527" s="119">
        <v>0</v>
      </c>
      <c r="BM1527" s="119" t="s">
        <v>544</v>
      </c>
    </row>
    <row r="1528" spans="1:65" s="119" customFormat="1" ht="11.4" x14ac:dyDescent="0.2">
      <c r="A1528" s="119" t="s">
        <v>147</v>
      </c>
      <c r="B1528" s="119">
        <v>8</v>
      </c>
      <c r="C1528" s="119">
        <v>1</v>
      </c>
      <c r="D1528" s="119">
        <v>7</v>
      </c>
      <c r="E1528" s="119">
        <v>0</v>
      </c>
      <c r="F1528" s="119">
        <v>0</v>
      </c>
      <c r="G1528" s="119">
        <v>0</v>
      </c>
      <c r="H1528" s="119">
        <v>0</v>
      </c>
      <c r="I1528" s="119">
        <v>0</v>
      </c>
      <c r="J1528" s="119">
        <v>0</v>
      </c>
      <c r="K1528" s="119">
        <v>0</v>
      </c>
      <c r="L1528" s="119">
        <v>0</v>
      </c>
      <c r="M1528" s="119">
        <v>0</v>
      </c>
      <c r="N1528" s="119">
        <v>0</v>
      </c>
      <c r="O1528" s="119">
        <v>12.5</v>
      </c>
      <c r="P1528" s="119">
        <v>87.5</v>
      </c>
      <c r="Q1528" s="119">
        <v>0</v>
      </c>
      <c r="R1528" s="119">
        <v>0</v>
      </c>
      <c r="S1528" s="119">
        <v>0</v>
      </c>
      <c r="T1528" s="119">
        <v>0</v>
      </c>
      <c r="U1528" s="119">
        <v>0</v>
      </c>
      <c r="V1528" s="119">
        <v>0</v>
      </c>
      <c r="W1528" s="119">
        <v>0</v>
      </c>
      <c r="X1528" s="119">
        <v>0</v>
      </c>
      <c r="Y1528" s="119">
        <v>0</v>
      </c>
      <c r="Z1528" s="119">
        <v>0</v>
      </c>
      <c r="AA1528" s="119" t="s">
        <v>534</v>
      </c>
      <c r="AB1528" s="119" t="s">
        <v>507</v>
      </c>
      <c r="AC1528" s="119" t="s">
        <v>56</v>
      </c>
      <c r="AD1528" s="119" t="s">
        <v>56</v>
      </c>
      <c r="AE1528" s="119" t="s">
        <v>56</v>
      </c>
      <c r="AF1528" s="119" t="s">
        <v>56</v>
      </c>
      <c r="AG1528" s="119" t="s">
        <v>56</v>
      </c>
      <c r="AH1528" s="119" t="s">
        <v>56</v>
      </c>
      <c r="AI1528" s="119" t="s">
        <v>56</v>
      </c>
      <c r="AJ1528" s="119" t="s">
        <v>56</v>
      </c>
      <c r="AK1528" s="119" t="s">
        <v>56</v>
      </c>
      <c r="AL1528" s="119" t="s">
        <v>56</v>
      </c>
      <c r="AM1528" s="119">
        <v>0</v>
      </c>
      <c r="AN1528" s="119">
        <v>0</v>
      </c>
      <c r="AO1528" s="119">
        <v>2</v>
      </c>
      <c r="AP1528" s="119">
        <v>3</v>
      </c>
      <c r="AQ1528" s="119">
        <v>3</v>
      </c>
      <c r="AR1528" s="119">
        <v>0</v>
      </c>
      <c r="AS1528" s="119">
        <v>0</v>
      </c>
      <c r="AT1528" s="119">
        <v>0</v>
      </c>
      <c r="AU1528" s="119">
        <v>0</v>
      </c>
      <c r="AV1528" s="119">
        <v>0</v>
      </c>
      <c r="AW1528" s="119">
        <v>0</v>
      </c>
      <c r="AX1528" s="119">
        <v>0</v>
      </c>
      <c r="AY1528" s="119">
        <v>0</v>
      </c>
      <c r="AZ1528" s="119">
        <v>0</v>
      </c>
      <c r="BA1528" s="119">
        <v>0</v>
      </c>
      <c r="BB1528" s="119">
        <v>0</v>
      </c>
      <c r="BC1528" s="119">
        <v>0</v>
      </c>
      <c r="BD1528" s="119">
        <v>0</v>
      </c>
      <c r="BE1528" s="119">
        <v>0</v>
      </c>
      <c r="BF1528" s="119">
        <v>0</v>
      </c>
      <c r="BG1528" s="119">
        <v>0</v>
      </c>
      <c r="BH1528" s="119">
        <v>17.899999999999999</v>
      </c>
      <c r="BI1528" s="119" t="s">
        <v>55</v>
      </c>
      <c r="BJ1528" s="119" t="s">
        <v>55</v>
      </c>
      <c r="BK1528" s="119" t="s">
        <v>55</v>
      </c>
      <c r="BL1528" s="119">
        <v>0</v>
      </c>
      <c r="BM1528" s="119" t="s">
        <v>545</v>
      </c>
    </row>
    <row r="1529" spans="1:65" s="119" customFormat="1" ht="11.4" x14ac:dyDescent="0.2">
      <c r="A1529" s="119" t="s">
        <v>148</v>
      </c>
      <c r="B1529" s="119">
        <v>2</v>
      </c>
      <c r="C1529" s="119">
        <v>0</v>
      </c>
      <c r="D1529" s="119">
        <v>2</v>
      </c>
      <c r="E1529" s="119">
        <v>0</v>
      </c>
      <c r="F1529" s="119">
        <v>0</v>
      </c>
      <c r="G1529" s="119">
        <v>0</v>
      </c>
      <c r="H1529" s="119">
        <v>0</v>
      </c>
      <c r="I1529" s="119">
        <v>0</v>
      </c>
      <c r="J1529" s="119">
        <v>0</v>
      </c>
      <c r="K1529" s="119">
        <v>0</v>
      </c>
      <c r="L1529" s="119">
        <v>0</v>
      </c>
      <c r="M1529" s="119">
        <v>0</v>
      </c>
      <c r="N1529" s="119">
        <v>0</v>
      </c>
      <c r="O1529" s="119">
        <v>0</v>
      </c>
      <c r="P1529" s="119">
        <v>100</v>
      </c>
      <c r="Q1529" s="119">
        <v>0</v>
      </c>
      <c r="R1529" s="119">
        <v>0</v>
      </c>
      <c r="S1529" s="119">
        <v>0</v>
      </c>
      <c r="T1529" s="119">
        <v>0</v>
      </c>
      <c r="U1529" s="119">
        <v>0</v>
      </c>
      <c r="V1529" s="119">
        <v>0</v>
      </c>
      <c r="W1529" s="119">
        <v>0</v>
      </c>
      <c r="X1529" s="119">
        <v>0</v>
      </c>
      <c r="Y1529" s="119">
        <v>0</v>
      </c>
      <c r="Z1529" s="119">
        <v>0</v>
      </c>
      <c r="AA1529" s="119" t="s">
        <v>56</v>
      </c>
      <c r="AB1529" s="119" t="s">
        <v>564</v>
      </c>
      <c r="AC1529" s="119" t="s">
        <v>56</v>
      </c>
      <c r="AD1529" s="119" t="s">
        <v>56</v>
      </c>
      <c r="AE1529" s="119" t="s">
        <v>56</v>
      </c>
      <c r="AF1529" s="119" t="s">
        <v>56</v>
      </c>
      <c r="AG1529" s="119" t="s">
        <v>56</v>
      </c>
      <c r="AH1529" s="119" t="s">
        <v>56</v>
      </c>
      <c r="AI1529" s="119" t="s">
        <v>56</v>
      </c>
      <c r="AJ1529" s="119" t="s">
        <v>56</v>
      </c>
      <c r="AK1529" s="119" t="s">
        <v>56</v>
      </c>
      <c r="AL1529" s="119" t="s">
        <v>56</v>
      </c>
      <c r="AM1529" s="119">
        <v>0</v>
      </c>
      <c r="AN1529" s="119">
        <v>1</v>
      </c>
      <c r="AO1529" s="119">
        <v>1</v>
      </c>
      <c r="AP1529" s="119">
        <v>0</v>
      </c>
      <c r="AQ1529" s="119">
        <v>0</v>
      </c>
      <c r="AR1529" s="119">
        <v>0</v>
      </c>
      <c r="AS1529" s="119">
        <v>0</v>
      </c>
      <c r="AT1529" s="119">
        <v>0</v>
      </c>
      <c r="AU1529" s="119">
        <v>0</v>
      </c>
      <c r="AV1529" s="119">
        <v>0</v>
      </c>
      <c r="AW1529" s="119">
        <v>0</v>
      </c>
      <c r="AX1529" s="119">
        <v>0</v>
      </c>
      <c r="AY1529" s="119">
        <v>0</v>
      </c>
      <c r="AZ1529" s="119">
        <v>0</v>
      </c>
      <c r="BA1529" s="119">
        <v>0</v>
      </c>
      <c r="BB1529" s="119">
        <v>0</v>
      </c>
      <c r="BC1529" s="119">
        <v>0</v>
      </c>
      <c r="BD1529" s="119">
        <v>0</v>
      </c>
      <c r="BE1529" s="119">
        <v>0</v>
      </c>
      <c r="BF1529" s="119">
        <v>0</v>
      </c>
      <c r="BG1529" s="119">
        <v>0</v>
      </c>
      <c r="BH1529" s="119">
        <v>9.8000000000000007</v>
      </c>
      <c r="BI1529" s="119" t="s">
        <v>55</v>
      </c>
      <c r="BJ1529" s="119" t="s">
        <v>55</v>
      </c>
      <c r="BK1529" s="119" t="s">
        <v>55</v>
      </c>
      <c r="BL1529" s="119">
        <v>0</v>
      </c>
      <c r="BM1529" s="119" t="s">
        <v>544</v>
      </c>
    </row>
    <row r="1530" spans="1:65" s="119" customFormat="1" ht="11.4" x14ac:dyDescent="0.2">
      <c r="A1530" s="119" t="s">
        <v>148</v>
      </c>
      <c r="B1530" s="119">
        <v>5</v>
      </c>
      <c r="C1530" s="119">
        <v>2</v>
      </c>
      <c r="D1530" s="119">
        <v>3</v>
      </c>
      <c r="E1530" s="119">
        <v>0</v>
      </c>
      <c r="F1530" s="119">
        <v>0</v>
      </c>
      <c r="G1530" s="119">
        <v>0</v>
      </c>
      <c r="H1530" s="119">
        <v>0</v>
      </c>
      <c r="I1530" s="119">
        <v>0</v>
      </c>
      <c r="J1530" s="119">
        <v>0</v>
      </c>
      <c r="K1530" s="119">
        <v>0</v>
      </c>
      <c r="L1530" s="119">
        <v>0</v>
      </c>
      <c r="M1530" s="119">
        <v>0</v>
      </c>
      <c r="N1530" s="119">
        <v>0</v>
      </c>
      <c r="O1530" s="119">
        <v>40</v>
      </c>
      <c r="P1530" s="119">
        <v>60</v>
      </c>
      <c r="Q1530" s="119">
        <v>0</v>
      </c>
      <c r="R1530" s="119">
        <v>0</v>
      </c>
      <c r="S1530" s="119">
        <v>0</v>
      </c>
      <c r="T1530" s="119">
        <v>0</v>
      </c>
      <c r="U1530" s="119">
        <v>0</v>
      </c>
      <c r="V1530" s="119">
        <v>0</v>
      </c>
      <c r="W1530" s="119">
        <v>0</v>
      </c>
      <c r="X1530" s="119">
        <v>0</v>
      </c>
      <c r="Y1530" s="119">
        <v>0</v>
      </c>
      <c r="Z1530" s="119">
        <v>0</v>
      </c>
      <c r="AA1530" s="119" t="s">
        <v>531</v>
      </c>
      <c r="AB1530" s="119" t="s">
        <v>501</v>
      </c>
      <c r="AC1530" s="119" t="s">
        <v>56</v>
      </c>
      <c r="AD1530" s="119" t="s">
        <v>56</v>
      </c>
      <c r="AE1530" s="119" t="s">
        <v>56</v>
      </c>
      <c r="AF1530" s="119" t="s">
        <v>56</v>
      </c>
      <c r="AG1530" s="119" t="s">
        <v>56</v>
      </c>
      <c r="AH1530" s="119" t="s">
        <v>56</v>
      </c>
      <c r="AI1530" s="119" t="s">
        <v>56</v>
      </c>
      <c r="AJ1530" s="119" t="s">
        <v>56</v>
      </c>
      <c r="AK1530" s="119" t="s">
        <v>56</v>
      </c>
      <c r="AL1530" s="119" t="s">
        <v>56</v>
      </c>
      <c r="AM1530" s="119">
        <v>0</v>
      </c>
      <c r="AN1530" s="119">
        <v>1</v>
      </c>
      <c r="AO1530" s="119">
        <v>2</v>
      </c>
      <c r="AP1530" s="119">
        <v>0</v>
      </c>
      <c r="AQ1530" s="119">
        <v>1</v>
      </c>
      <c r="AR1530" s="119">
        <v>1</v>
      </c>
      <c r="AS1530" s="119">
        <v>0</v>
      </c>
      <c r="AT1530" s="119">
        <v>0</v>
      </c>
      <c r="AU1530" s="119">
        <v>0</v>
      </c>
      <c r="AV1530" s="119">
        <v>0</v>
      </c>
      <c r="AW1530" s="119">
        <v>0</v>
      </c>
      <c r="AX1530" s="119">
        <v>0</v>
      </c>
      <c r="AY1530" s="119">
        <v>0</v>
      </c>
      <c r="AZ1530" s="119">
        <v>0</v>
      </c>
      <c r="BA1530" s="119">
        <v>0</v>
      </c>
      <c r="BB1530" s="119">
        <v>0</v>
      </c>
      <c r="BC1530" s="119">
        <v>0</v>
      </c>
      <c r="BD1530" s="119">
        <v>0</v>
      </c>
      <c r="BE1530" s="119">
        <v>0</v>
      </c>
      <c r="BF1530" s="119">
        <v>0</v>
      </c>
      <c r="BG1530" s="119">
        <v>0</v>
      </c>
      <c r="BH1530" s="119">
        <v>16</v>
      </c>
      <c r="BI1530" s="119" t="s">
        <v>55</v>
      </c>
      <c r="BJ1530" s="119" t="s">
        <v>55</v>
      </c>
      <c r="BK1530" s="119" t="s">
        <v>55</v>
      </c>
      <c r="BL1530" s="119">
        <v>0</v>
      </c>
      <c r="BM1530" s="119" t="s">
        <v>545</v>
      </c>
    </row>
    <row r="1531" spans="1:65" s="119" customFormat="1" ht="11.4" x14ac:dyDescent="0.2">
      <c r="A1531" s="119" t="s">
        <v>149</v>
      </c>
      <c r="B1531" s="119">
        <v>8</v>
      </c>
      <c r="C1531" s="119">
        <v>1</v>
      </c>
      <c r="D1531" s="119">
        <v>7</v>
      </c>
      <c r="E1531" s="119">
        <v>0</v>
      </c>
      <c r="F1531" s="119">
        <v>0</v>
      </c>
      <c r="G1531" s="119">
        <v>0</v>
      </c>
      <c r="H1531" s="119">
        <v>0</v>
      </c>
      <c r="I1531" s="119">
        <v>0</v>
      </c>
      <c r="J1531" s="119">
        <v>0</v>
      </c>
      <c r="K1531" s="119">
        <v>0</v>
      </c>
      <c r="L1531" s="119">
        <v>0</v>
      </c>
      <c r="M1531" s="119">
        <v>0</v>
      </c>
      <c r="N1531" s="119">
        <v>0</v>
      </c>
      <c r="O1531" s="119">
        <v>12.5</v>
      </c>
      <c r="P1531" s="119">
        <v>87.5</v>
      </c>
      <c r="Q1531" s="119">
        <v>0</v>
      </c>
      <c r="R1531" s="119">
        <v>0</v>
      </c>
      <c r="S1531" s="119">
        <v>0</v>
      </c>
      <c r="T1531" s="119">
        <v>0</v>
      </c>
      <c r="U1531" s="119">
        <v>0</v>
      </c>
      <c r="V1531" s="119">
        <v>0</v>
      </c>
      <c r="W1531" s="119">
        <v>0</v>
      </c>
      <c r="X1531" s="119">
        <v>0</v>
      </c>
      <c r="Y1531" s="119">
        <v>0</v>
      </c>
      <c r="Z1531" s="119">
        <v>0</v>
      </c>
      <c r="AA1531" s="119" t="s">
        <v>570</v>
      </c>
      <c r="AB1531" s="119" t="s">
        <v>189</v>
      </c>
      <c r="AC1531" s="119" t="s">
        <v>56</v>
      </c>
      <c r="AD1531" s="119" t="s">
        <v>56</v>
      </c>
      <c r="AE1531" s="119" t="s">
        <v>56</v>
      </c>
      <c r="AF1531" s="119" t="s">
        <v>56</v>
      </c>
      <c r="AG1531" s="119" t="s">
        <v>56</v>
      </c>
      <c r="AH1531" s="119" t="s">
        <v>56</v>
      </c>
      <c r="AI1531" s="119" t="s">
        <v>56</v>
      </c>
      <c r="AJ1531" s="119" t="s">
        <v>56</v>
      </c>
      <c r="AK1531" s="119" t="s">
        <v>56</v>
      </c>
      <c r="AL1531" s="119" t="s">
        <v>56</v>
      </c>
      <c r="AM1531" s="119">
        <v>0</v>
      </c>
      <c r="AN1531" s="119">
        <v>1</v>
      </c>
      <c r="AO1531" s="119">
        <v>3</v>
      </c>
      <c r="AP1531" s="119">
        <v>1</v>
      </c>
      <c r="AQ1531" s="119">
        <v>3</v>
      </c>
      <c r="AR1531" s="119">
        <v>0</v>
      </c>
      <c r="AS1531" s="119">
        <v>0</v>
      </c>
      <c r="AT1531" s="119">
        <v>0</v>
      </c>
      <c r="AU1531" s="119">
        <v>0</v>
      </c>
      <c r="AV1531" s="119">
        <v>0</v>
      </c>
      <c r="AW1531" s="119">
        <v>0</v>
      </c>
      <c r="AX1531" s="119">
        <v>0</v>
      </c>
      <c r="AY1531" s="119">
        <v>0</v>
      </c>
      <c r="AZ1531" s="119">
        <v>0</v>
      </c>
      <c r="BA1531" s="119">
        <v>0</v>
      </c>
      <c r="BB1531" s="119">
        <v>0</v>
      </c>
      <c r="BC1531" s="119">
        <v>0</v>
      </c>
      <c r="BD1531" s="119">
        <v>0</v>
      </c>
      <c r="BE1531" s="119">
        <v>0</v>
      </c>
      <c r="BF1531" s="119">
        <v>0</v>
      </c>
      <c r="BG1531" s="119">
        <v>0</v>
      </c>
      <c r="BH1531" s="119">
        <v>15.7</v>
      </c>
      <c r="BI1531" s="119" t="s">
        <v>55</v>
      </c>
      <c r="BJ1531" s="119" t="s">
        <v>55</v>
      </c>
      <c r="BK1531" s="119" t="s">
        <v>55</v>
      </c>
      <c r="BL1531" s="119">
        <v>0</v>
      </c>
      <c r="BM1531" s="119" t="s">
        <v>544</v>
      </c>
    </row>
    <row r="1532" spans="1:65" s="119" customFormat="1" ht="11.4" x14ac:dyDescent="0.2">
      <c r="A1532" s="119" t="s">
        <v>149</v>
      </c>
      <c r="B1532" s="119">
        <v>4</v>
      </c>
      <c r="C1532" s="119">
        <v>0</v>
      </c>
      <c r="D1532" s="119">
        <v>4</v>
      </c>
      <c r="E1532" s="119">
        <v>0</v>
      </c>
      <c r="F1532" s="119">
        <v>0</v>
      </c>
      <c r="G1532" s="119">
        <v>0</v>
      </c>
      <c r="H1532" s="119">
        <v>0</v>
      </c>
      <c r="I1532" s="119">
        <v>0</v>
      </c>
      <c r="J1532" s="119">
        <v>0</v>
      </c>
      <c r="K1532" s="119">
        <v>0</v>
      </c>
      <c r="L1532" s="119">
        <v>0</v>
      </c>
      <c r="M1532" s="119">
        <v>0</v>
      </c>
      <c r="N1532" s="119">
        <v>0</v>
      </c>
      <c r="O1532" s="119">
        <v>0</v>
      </c>
      <c r="P1532" s="119">
        <v>100</v>
      </c>
      <c r="Q1532" s="119">
        <v>0</v>
      </c>
      <c r="R1532" s="119">
        <v>0</v>
      </c>
      <c r="S1532" s="119">
        <v>0</v>
      </c>
      <c r="T1532" s="119">
        <v>0</v>
      </c>
      <c r="U1532" s="119">
        <v>0</v>
      </c>
      <c r="V1532" s="119">
        <v>0</v>
      </c>
      <c r="W1532" s="119">
        <v>0</v>
      </c>
      <c r="X1532" s="119">
        <v>0</v>
      </c>
      <c r="Y1532" s="119">
        <v>0</v>
      </c>
      <c r="Z1532" s="119">
        <v>0</v>
      </c>
      <c r="AA1532" s="119" t="s">
        <v>56</v>
      </c>
      <c r="AB1532" s="119" t="s">
        <v>187</v>
      </c>
      <c r="AC1532" s="119" t="s">
        <v>56</v>
      </c>
      <c r="AD1532" s="119" t="s">
        <v>56</v>
      </c>
      <c r="AE1532" s="119" t="s">
        <v>56</v>
      </c>
      <c r="AF1532" s="119" t="s">
        <v>56</v>
      </c>
      <c r="AG1532" s="119" t="s">
        <v>56</v>
      </c>
      <c r="AH1532" s="119" t="s">
        <v>56</v>
      </c>
      <c r="AI1532" s="119" t="s">
        <v>56</v>
      </c>
      <c r="AJ1532" s="119" t="s">
        <v>56</v>
      </c>
      <c r="AK1532" s="119" t="s">
        <v>56</v>
      </c>
      <c r="AL1532" s="119" t="s">
        <v>56</v>
      </c>
      <c r="AM1532" s="119">
        <v>0</v>
      </c>
      <c r="AN1532" s="119">
        <v>0</v>
      </c>
      <c r="AO1532" s="119">
        <v>1</v>
      </c>
      <c r="AP1532" s="119">
        <v>2</v>
      </c>
      <c r="AQ1532" s="119">
        <v>1</v>
      </c>
      <c r="AR1532" s="119">
        <v>0</v>
      </c>
      <c r="AS1532" s="119">
        <v>0</v>
      </c>
      <c r="AT1532" s="119">
        <v>0</v>
      </c>
      <c r="AU1532" s="119">
        <v>0</v>
      </c>
      <c r="AV1532" s="119">
        <v>0</v>
      </c>
      <c r="AW1532" s="119">
        <v>0</v>
      </c>
      <c r="AX1532" s="119">
        <v>0</v>
      </c>
      <c r="AY1532" s="119">
        <v>0</v>
      </c>
      <c r="AZ1532" s="119">
        <v>0</v>
      </c>
      <c r="BA1532" s="119">
        <v>0</v>
      </c>
      <c r="BB1532" s="119">
        <v>0</v>
      </c>
      <c r="BC1532" s="119">
        <v>0</v>
      </c>
      <c r="BD1532" s="119">
        <v>0</v>
      </c>
      <c r="BE1532" s="119">
        <v>0</v>
      </c>
      <c r="BF1532" s="119">
        <v>0</v>
      </c>
      <c r="BG1532" s="119">
        <v>0</v>
      </c>
      <c r="BH1532" s="119">
        <v>18.7</v>
      </c>
      <c r="BI1532" s="119" t="s">
        <v>55</v>
      </c>
      <c r="BJ1532" s="119" t="s">
        <v>55</v>
      </c>
      <c r="BK1532" s="119" t="s">
        <v>55</v>
      </c>
      <c r="BL1532" s="119">
        <v>0</v>
      </c>
      <c r="BM1532" s="119" t="s">
        <v>545</v>
      </c>
    </row>
    <row r="1533" spans="1:65" s="119" customFormat="1" ht="11.4" x14ac:dyDescent="0.2">
      <c r="A1533" s="119" t="s">
        <v>150</v>
      </c>
      <c r="B1533" s="119">
        <v>0</v>
      </c>
      <c r="C1533" s="119">
        <v>0</v>
      </c>
      <c r="D1533" s="119">
        <v>0</v>
      </c>
      <c r="E1533" s="119">
        <v>0</v>
      </c>
      <c r="F1533" s="119">
        <v>0</v>
      </c>
      <c r="G1533" s="119">
        <v>0</v>
      </c>
      <c r="H1533" s="119">
        <v>0</v>
      </c>
      <c r="I1533" s="119">
        <v>0</v>
      </c>
      <c r="J1533" s="119">
        <v>0</v>
      </c>
      <c r="K1533" s="119">
        <v>0</v>
      </c>
      <c r="L1533" s="119">
        <v>0</v>
      </c>
      <c r="M1533" s="119">
        <v>0</v>
      </c>
      <c r="N1533" s="119">
        <v>0</v>
      </c>
      <c r="O1533" s="119" t="s">
        <v>55</v>
      </c>
      <c r="P1533" s="119" t="s">
        <v>55</v>
      </c>
      <c r="Q1533" s="119" t="s">
        <v>55</v>
      </c>
      <c r="R1533" s="119" t="s">
        <v>55</v>
      </c>
      <c r="S1533" s="119" t="s">
        <v>55</v>
      </c>
      <c r="T1533" s="119" t="s">
        <v>55</v>
      </c>
      <c r="U1533" s="119" t="s">
        <v>55</v>
      </c>
      <c r="V1533" s="119" t="s">
        <v>55</v>
      </c>
      <c r="W1533" s="119" t="s">
        <v>55</v>
      </c>
      <c r="X1533" s="119" t="s">
        <v>55</v>
      </c>
      <c r="Y1533" s="119" t="s">
        <v>55</v>
      </c>
      <c r="Z1533" s="119" t="s">
        <v>55</v>
      </c>
      <c r="AA1533" s="119" t="s">
        <v>56</v>
      </c>
      <c r="AB1533" s="119" t="s">
        <v>56</v>
      </c>
      <c r="AC1533" s="119" t="s">
        <v>56</v>
      </c>
      <c r="AD1533" s="119" t="s">
        <v>56</v>
      </c>
      <c r="AE1533" s="119" t="s">
        <v>56</v>
      </c>
      <c r="AF1533" s="119" t="s">
        <v>56</v>
      </c>
      <c r="AG1533" s="119" t="s">
        <v>56</v>
      </c>
      <c r="AH1533" s="119" t="s">
        <v>56</v>
      </c>
      <c r="AI1533" s="119" t="s">
        <v>56</v>
      </c>
      <c r="AJ1533" s="119" t="s">
        <v>56</v>
      </c>
      <c r="AK1533" s="119" t="s">
        <v>56</v>
      </c>
      <c r="AL1533" s="119" t="s">
        <v>56</v>
      </c>
      <c r="AM1533" s="119">
        <v>0</v>
      </c>
      <c r="AN1533" s="119">
        <v>0</v>
      </c>
      <c r="AO1533" s="119">
        <v>0</v>
      </c>
      <c r="AP1533" s="119">
        <v>0</v>
      </c>
      <c r="AQ1533" s="119">
        <v>0</v>
      </c>
      <c r="AR1533" s="119">
        <v>0</v>
      </c>
      <c r="AS1533" s="119">
        <v>0</v>
      </c>
      <c r="AT1533" s="119">
        <v>0</v>
      </c>
      <c r="AU1533" s="119">
        <v>0</v>
      </c>
      <c r="AV1533" s="119">
        <v>0</v>
      </c>
      <c r="AW1533" s="119">
        <v>0</v>
      </c>
      <c r="AX1533" s="119">
        <v>0</v>
      </c>
      <c r="AY1533" s="119">
        <v>0</v>
      </c>
      <c r="AZ1533" s="119">
        <v>0</v>
      </c>
      <c r="BA1533" s="119">
        <v>0</v>
      </c>
      <c r="BB1533" s="119">
        <v>0</v>
      </c>
      <c r="BC1533" s="119">
        <v>0</v>
      </c>
      <c r="BD1533" s="119">
        <v>0</v>
      </c>
      <c r="BE1533" s="119">
        <v>0</v>
      </c>
      <c r="BF1533" s="119">
        <v>0</v>
      </c>
      <c r="BG1533" s="119">
        <v>0</v>
      </c>
      <c r="BH1533" s="119" t="s">
        <v>55</v>
      </c>
      <c r="BI1533" s="119" t="s">
        <v>55</v>
      </c>
      <c r="BJ1533" s="119" t="s">
        <v>55</v>
      </c>
      <c r="BK1533" s="119" t="s">
        <v>55</v>
      </c>
      <c r="BL1533" s="119">
        <v>0</v>
      </c>
      <c r="BM1533" s="119" t="s">
        <v>544</v>
      </c>
    </row>
    <row r="1534" spans="1:65" s="119" customFormat="1" ht="11.4" x14ac:dyDescent="0.2">
      <c r="A1534" s="119" t="s">
        <v>150</v>
      </c>
      <c r="B1534" s="119">
        <v>2</v>
      </c>
      <c r="C1534" s="119">
        <v>0</v>
      </c>
      <c r="D1534" s="119">
        <v>2</v>
      </c>
      <c r="E1534" s="119">
        <v>0</v>
      </c>
      <c r="F1534" s="119">
        <v>0</v>
      </c>
      <c r="G1534" s="119">
        <v>0</v>
      </c>
      <c r="H1534" s="119">
        <v>0</v>
      </c>
      <c r="I1534" s="119">
        <v>0</v>
      </c>
      <c r="J1534" s="119">
        <v>0</v>
      </c>
      <c r="K1534" s="119">
        <v>0</v>
      </c>
      <c r="L1534" s="119">
        <v>0</v>
      </c>
      <c r="M1534" s="119">
        <v>0</v>
      </c>
      <c r="N1534" s="119">
        <v>0</v>
      </c>
      <c r="O1534" s="119">
        <v>0</v>
      </c>
      <c r="P1534" s="119">
        <v>100</v>
      </c>
      <c r="Q1534" s="119">
        <v>0</v>
      </c>
      <c r="R1534" s="119">
        <v>0</v>
      </c>
      <c r="S1534" s="119">
        <v>0</v>
      </c>
      <c r="T1534" s="119">
        <v>0</v>
      </c>
      <c r="U1534" s="119">
        <v>0</v>
      </c>
      <c r="V1534" s="119">
        <v>0</v>
      </c>
      <c r="W1534" s="119">
        <v>0</v>
      </c>
      <c r="X1534" s="119">
        <v>0</v>
      </c>
      <c r="Y1534" s="119">
        <v>0</v>
      </c>
      <c r="Z1534" s="119">
        <v>0</v>
      </c>
      <c r="AA1534" s="119" t="s">
        <v>56</v>
      </c>
      <c r="AB1534" s="119" t="s">
        <v>505</v>
      </c>
      <c r="AC1534" s="119" t="s">
        <v>56</v>
      </c>
      <c r="AD1534" s="119" t="s">
        <v>56</v>
      </c>
      <c r="AE1534" s="119" t="s">
        <v>56</v>
      </c>
      <c r="AF1534" s="119" t="s">
        <v>56</v>
      </c>
      <c r="AG1534" s="119" t="s">
        <v>56</v>
      </c>
      <c r="AH1534" s="119" t="s">
        <v>56</v>
      </c>
      <c r="AI1534" s="119" t="s">
        <v>56</v>
      </c>
      <c r="AJ1534" s="119" t="s">
        <v>56</v>
      </c>
      <c r="AK1534" s="119" t="s">
        <v>56</v>
      </c>
      <c r="AL1534" s="119" t="s">
        <v>56</v>
      </c>
      <c r="AM1534" s="119">
        <v>0</v>
      </c>
      <c r="AN1534" s="119">
        <v>1</v>
      </c>
      <c r="AO1534" s="119">
        <v>1</v>
      </c>
      <c r="AP1534" s="119">
        <v>0</v>
      </c>
      <c r="AQ1534" s="119">
        <v>0</v>
      </c>
      <c r="AR1534" s="119">
        <v>0</v>
      </c>
      <c r="AS1534" s="119">
        <v>0</v>
      </c>
      <c r="AT1534" s="119">
        <v>0</v>
      </c>
      <c r="AU1534" s="119">
        <v>0</v>
      </c>
      <c r="AV1534" s="119">
        <v>0</v>
      </c>
      <c r="AW1534" s="119">
        <v>0</v>
      </c>
      <c r="AX1534" s="119">
        <v>0</v>
      </c>
      <c r="AY1534" s="119">
        <v>0</v>
      </c>
      <c r="AZ1534" s="119">
        <v>0</v>
      </c>
      <c r="BA1534" s="119">
        <v>0</v>
      </c>
      <c r="BB1534" s="119">
        <v>0</v>
      </c>
      <c r="BC1534" s="119">
        <v>0</v>
      </c>
      <c r="BD1534" s="119">
        <v>0</v>
      </c>
      <c r="BE1534" s="119">
        <v>0</v>
      </c>
      <c r="BF1534" s="119">
        <v>0</v>
      </c>
      <c r="BG1534" s="119">
        <v>0</v>
      </c>
      <c r="BH1534" s="119">
        <v>10.4</v>
      </c>
      <c r="BI1534" s="119" t="s">
        <v>55</v>
      </c>
      <c r="BJ1534" s="119" t="s">
        <v>55</v>
      </c>
      <c r="BK1534" s="119" t="s">
        <v>55</v>
      </c>
      <c r="BL1534" s="119">
        <v>0</v>
      </c>
      <c r="BM1534" s="119" t="s">
        <v>545</v>
      </c>
    </row>
    <row r="1535" spans="1:65" s="119" customFormat="1" ht="11.4" x14ac:dyDescent="0.2">
      <c r="A1535" s="119" t="s">
        <v>151</v>
      </c>
      <c r="B1535" s="119">
        <v>2</v>
      </c>
      <c r="C1535" s="119">
        <v>0</v>
      </c>
      <c r="D1535" s="119">
        <v>2</v>
      </c>
      <c r="E1535" s="119">
        <v>0</v>
      </c>
      <c r="F1535" s="119">
        <v>0</v>
      </c>
      <c r="G1535" s="119">
        <v>0</v>
      </c>
      <c r="H1535" s="119">
        <v>0</v>
      </c>
      <c r="I1535" s="119">
        <v>0</v>
      </c>
      <c r="J1535" s="119">
        <v>0</v>
      </c>
      <c r="K1535" s="119">
        <v>0</v>
      </c>
      <c r="L1535" s="119">
        <v>0</v>
      </c>
      <c r="M1535" s="119">
        <v>0</v>
      </c>
      <c r="N1535" s="119">
        <v>0</v>
      </c>
      <c r="O1535" s="119">
        <v>0</v>
      </c>
      <c r="P1535" s="119">
        <v>100</v>
      </c>
      <c r="Q1535" s="119">
        <v>0</v>
      </c>
      <c r="R1535" s="119">
        <v>0</v>
      </c>
      <c r="S1535" s="119">
        <v>0</v>
      </c>
      <c r="T1535" s="119">
        <v>0</v>
      </c>
      <c r="U1535" s="119">
        <v>0</v>
      </c>
      <c r="V1535" s="119">
        <v>0</v>
      </c>
      <c r="W1535" s="119">
        <v>0</v>
      </c>
      <c r="X1535" s="119">
        <v>0</v>
      </c>
      <c r="Y1535" s="119">
        <v>0</v>
      </c>
      <c r="Z1535" s="119">
        <v>0</v>
      </c>
      <c r="AA1535" s="119" t="s">
        <v>56</v>
      </c>
      <c r="AB1535" s="119" t="s">
        <v>173</v>
      </c>
      <c r="AC1535" s="119" t="s">
        <v>56</v>
      </c>
      <c r="AD1535" s="119" t="s">
        <v>56</v>
      </c>
      <c r="AE1535" s="119" t="s">
        <v>56</v>
      </c>
      <c r="AF1535" s="119" t="s">
        <v>56</v>
      </c>
      <c r="AG1535" s="119" t="s">
        <v>56</v>
      </c>
      <c r="AH1535" s="119" t="s">
        <v>56</v>
      </c>
      <c r="AI1535" s="119" t="s">
        <v>56</v>
      </c>
      <c r="AJ1535" s="119" t="s">
        <v>56</v>
      </c>
      <c r="AK1535" s="119" t="s">
        <v>56</v>
      </c>
      <c r="AL1535" s="119" t="s">
        <v>56</v>
      </c>
      <c r="AM1535" s="119">
        <v>0</v>
      </c>
      <c r="AN1535" s="119">
        <v>0</v>
      </c>
      <c r="AO1535" s="119">
        <v>1</v>
      </c>
      <c r="AP1535" s="119">
        <v>0</v>
      </c>
      <c r="AQ1535" s="119">
        <v>1</v>
      </c>
      <c r="AR1535" s="119">
        <v>0</v>
      </c>
      <c r="AS1535" s="119">
        <v>0</v>
      </c>
      <c r="AT1535" s="119">
        <v>0</v>
      </c>
      <c r="AU1535" s="119">
        <v>0</v>
      </c>
      <c r="AV1535" s="119">
        <v>0</v>
      </c>
      <c r="AW1535" s="119">
        <v>0</v>
      </c>
      <c r="AX1535" s="119">
        <v>0</v>
      </c>
      <c r="AY1535" s="119">
        <v>0</v>
      </c>
      <c r="AZ1535" s="119">
        <v>0</v>
      </c>
      <c r="BA1535" s="119">
        <v>0</v>
      </c>
      <c r="BB1535" s="119">
        <v>0</v>
      </c>
      <c r="BC1535" s="119">
        <v>0</v>
      </c>
      <c r="BD1535" s="119">
        <v>0</v>
      </c>
      <c r="BE1535" s="119">
        <v>0</v>
      </c>
      <c r="BF1535" s="119">
        <v>0</v>
      </c>
      <c r="BG1535" s="119">
        <v>0</v>
      </c>
      <c r="BH1535" s="119">
        <v>17</v>
      </c>
      <c r="BI1535" s="119" t="s">
        <v>55</v>
      </c>
      <c r="BJ1535" s="119" t="s">
        <v>55</v>
      </c>
      <c r="BK1535" s="119" t="s">
        <v>55</v>
      </c>
      <c r="BL1535" s="119">
        <v>0</v>
      </c>
      <c r="BM1535" s="119" t="s">
        <v>544</v>
      </c>
    </row>
    <row r="1536" spans="1:65" s="119" customFormat="1" ht="11.4" x14ac:dyDescent="0.2">
      <c r="A1536" s="119" t="s">
        <v>151</v>
      </c>
      <c r="B1536" s="119">
        <v>1</v>
      </c>
      <c r="C1536" s="119">
        <v>0</v>
      </c>
      <c r="D1536" s="119">
        <v>1</v>
      </c>
      <c r="E1536" s="119">
        <v>0</v>
      </c>
      <c r="F1536" s="119">
        <v>0</v>
      </c>
      <c r="G1536" s="119">
        <v>0</v>
      </c>
      <c r="H1536" s="119">
        <v>0</v>
      </c>
      <c r="I1536" s="119">
        <v>0</v>
      </c>
      <c r="J1536" s="119">
        <v>0</v>
      </c>
      <c r="K1536" s="119">
        <v>0</v>
      </c>
      <c r="L1536" s="119">
        <v>0</v>
      </c>
      <c r="M1536" s="119">
        <v>0</v>
      </c>
      <c r="N1536" s="119">
        <v>0</v>
      </c>
      <c r="O1536" s="119">
        <v>0</v>
      </c>
      <c r="P1536" s="119">
        <v>100</v>
      </c>
      <c r="Q1536" s="119">
        <v>0</v>
      </c>
      <c r="R1536" s="119">
        <v>0</v>
      </c>
      <c r="S1536" s="119">
        <v>0</v>
      </c>
      <c r="T1536" s="119">
        <v>0</v>
      </c>
      <c r="U1536" s="119">
        <v>0</v>
      </c>
      <c r="V1536" s="119">
        <v>0</v>
      </c>
      <c r="W1536" s="119">
        <v>0</v>
      </c>
      <c r="X1536" s="119">
        <v>0</v>
      </c>
      <c r="Y1536" s="119">
        <v>0</v>
      </c>
      <c r="Z1536" s="119">
        <v>0</v>
      </c>
      <c r="AA1536" s="119" t="s">
        <v>56</v>
      </c>
      <c r="AB1536" s="119" t="s">
        <v>182</v>
      </c>
      <c r="AC1536" s="119" t="s">
        <v>56</v>
      </c>
      <c r="AD1536" s="119" t="s">
        <v>56</v>
      </c>
      <c r="AE1536" s="119" t="s">
        <v>56</v>
      </c>
      <c r="AF1536" s="119" t="s">
        <v>56</v>
      </c>
      <c r="AG1536" s="119" t="s">
        <v>56</v>
      </c>
      <c r="AH1536" s="119" t="s">
        <v>56</v>
      </c>
      <c r="AI1536" s="119" t="s">
        <v>56</v>
      </c>
      <c r="AJ1536" s="119" t="s">
        <v>56</v>
      </c>
      <c r="AK1536" s="119" t="s">
        <v>56</v>
      </c>
      <c r="AL1536" s="119" t="s">
        <v>56</v>
      </c>
      <c r="AM1536" s="119">
        <v>0</v>
      </c>
      <c r="AN1536" s="119">
        <v>0</v>
      </c>
      <c r="AO1536" s="119">
        <v>0</v>
      </c>
      <c r="AP1536" s="119">
        <v>1</v>
      </c>
      <c r="AQ1536" s="119">
        <v>0</v>
      </c>
      <c r="AR1536" s="119">
        <v>0</v>
      </c>
      <c r="AS1536" s="119">
        <v>0</v>
      </c>
      <c r="AT1536" s="119">
        <v>0</v>
      </c>
      <c r="AU1536" s="119">
        <v>0</v>
      </c>
      <c r="AV1536" s="119">
        <v>0</v>
      </c>
      <c r="AW1536" s="119">
        <v>0</v>
      </c>
      <c r="AX1536" s="119">
        <v>0</v>
      </c>
      <c r="AY1536" s="119">
        <v>0</v>
      </c>
      <c r="AZ1536" s="119">
        <v>0</v>
      </c>
      <c r="BA1536" s="119">
        <v>0</v>
      </c>
      <c r="BB1536" s="119">
        <v>0</v>
      </c>
      <c r="BC1536" s="119">
        <v>0</v>
      </c>
      <c r="BD1536" s="119">
        <v>0</v>
      </c>
      <c r="BE1536" s="119">
        <v>0</v>
      </c>
      <c r="BF1536" s="119">
        <v>0</v>
      </c>
      <c r="BG1536" s="119">
        <v>0</v>
      </c>
      <c r="BH1536" s="119">
        <v>19.5</v>
      </c>
      <c r="BI1536" s="119" t="s">
        <v>55</v>
      </c>
      <c r="BJ1536" s="119" t="s">
        <v>55</v>
      </c>
      <c r="BK1536" s="119" t="s">
        <v>55</v>
      </c>
      <c r="BL1536" s="119">
        <v>0</v>
      </c>
      <c r="BM1536" s="119" t="s">
        <v>545</v>
      </c>
    </row>
    <row r="1537" spans="1:65" s="119" customFormat="1" ht="11.4" x14ac:dyDescent="0.2">
      <c r="A1537" s="119" t="s">
        <v>152</v>
      </c>
      <c r="B1537" s="119">
        <v>0</v>
      </c>
      <c r="C1537" s="119">
        <v>0</v>
      </c>
      <c r="D1537" s="119">
        <v>0</v>
      </c>
      <c r="E1537" s="119">
        <v>0</v>
      </c>
      <c r="F1537" s="119">
        <v>0</v>
      </c>
      <c r="G1537" s="119">
        <v>0</v>
      </c>
      <c r="H1537" s="119">
        <v>0</v>
      </c>
      <c r="I1537" s="119">
        <v>0</v>
      </c>
      <c r="J1537" s="119">
        <v>0</v>
      </c>
      <c r="K1537" s="119">
        <v>0</v>
      </c>
      <c r="L1537" s="119">
        <v>0</v>
      </c>
      <c r="M1537" s="119">
        <v>0</v>
      </c>
      <c r="N1537" s="119">
        <v>0</v>
      </c>
      <c r="O1537" s="119" t="s">
        <v>55</v>
      </c>
      <c r="P1537" s="119" t="s">
        <v>55</v>
      </c>
      <c r="Q1537" s="119" t="s">
        <v>55</v>
      </c>
      <c r="R1537" s="119" t="s">
        <v>55</v>
      </c>
      <c r="S1537" s="119" t="s">
        <v>55</v>
      </c>
      <c r="T1537" s="119" t="s">
        <v>55</v>
      </c>
      <c r="U1537" s="119" t="s">
        <v>55</v>
      </c>
      <c r="V1537" s="119" t="s">
        <v>55</v>
      </c>
      <c r="W1537" s="119" t="s">
        <v>55</v>
      </c>
      <c r="X1537" s="119" t="s">
        <v>55</v>
      </c>
      <c r="Y1537" s="119" t="s">
        <v>55</v>
      </c>
      <c r="Z1537" s="119" t="s">
        <v>55</v>
      </c>
      <c r="AA1537" s="119" t="s">
        <v>56</v>
      </c>
      <c r="AB1537" s="119" t="s">
        <v>56</v>
      </c>
      <c r="AC1537" s="119" t="s">
        <v>56</v>
      </c>
      <c r="AD1537" s="119" t="s">
        <v>56</v>
      </c>
      <c r="AE1537" s="119" t="s">
        <v>56</v>
      </c>
      <c r="AF1537" s="119" t="s">
        <v>56</v>
      </c>
      <c r="AG1537" s="119" t="s">
        <v>56</v>
      </c>
      <c r="AH1537" s="119" t="s">
        <v>56</v>
      </c>
      <c r="AI1537" s="119" t="s">
        <v>56</v>
      </c>
      <c r="AJ1537" s="119" t="s">
        <v>56</v>
      </c>
      <c r="AK1537" s="119" t="s">
        <v>56</v>
      </c>
      <c r="AL1537" s="119" t="s">
        <v>56</v>
      </c>
      <c r="AM1537" s="119">
        <v>0</v>
      </c>
      <c r="AN1537" s="119">
        <v>0</v>
      </c>
      <c r="AO1537" s="119">
        <v>0</v>
      </c>
      <c r="AP1537" s="119">
        <v>0</v>
      </c>
      <c r="AQ1537" s="119">
        <v>0</v>
      </c>
      <c r="AR1537" s="119">
        <v>0</v>
      </c>
      <c r="AS1537" s="119">
        <v>0</v>
      </c>
      <c r="AT1537" s="119">
        <v>0</v>
      </c>
      <c r="AU1537" s="119">
        <v>0</v>
      </c>
      <c r="AV1537" s="119">
        <v>0</v>
      </c>
      <c r="AW1537" s="119">
        <v>0</v>
      </c>
      <c r="AX1537" s="119">
        <v>0</v>
      </c>
      <c r="AY1537" s="119">
        <v>0</v>
      </c>
      <c r="AZ1537" s="119">
        <v>0</v>
      </c>
      <c r="BA1537" s="119">
        <v>0</v>
      </c>
      <c r="BB1537" s="119">
        <v>0</v>
      </c>
      <c r="BC1537" s="119">
        <v>0</v>
      </c>
      <c r="BD1537" s="119">
        <v>0</v>
      </c>
      <c r="BE1537" s="119">
        <v>0</v>
      </c>
      <c r="BF1537" s="119">
        <v>0</v>
      </c>
      <c r="BG1537" s="119">
        <v>0</v>
      </c>
      <c r="BH1537" s="119" t="s">
        <v>55</v>
      </c>
      <c r="BI1537" s="119" t="s">
        <v>55</v>
      </c>
      <c r="BJ1537" s="119" t="s">
        <v>55</v>
      </c>
      <c r="BK1537" s="119" t="s">
        <v>55</v>
      </c>
      <c r="BL1537" s="119">
        <v>0</v>
      </c>
      <c r="BM1537" s="119" t="s">
        <v>544</v>
      </c>
    </row>
    <row r="1538" spans="1:65" s="119" customFormat="1" ht="11.4" x14ac:dyDescent="0.2">
      <c r="A1538" s="119" t="s">
        <v>152</v>
      </c>
      <c r="B1538" s="119">
        <v>3</v>
      </c>
      <c r="C1538" s="119">
        <v>0</v>
      </c>
      <c r="D1538" s="119">
        <v>3</v>
      </c>
      <c r="E1538" s="119">
        <v>0</v>
      </c>
      <c r="F1538" s="119">
        <v>0</v>
      </c>
      <c r="G1538" s="119">
        <v>0</v>
      </c>
      <c r="H1538" s="119">
        <v>0</v>
      </c>
      <c r="I1538" s="119">
        <v>0</v>
      </c>
      <c r="J1538" s="119">
        <v>0</v>
      </c>
      <c r="K1538" s="119">
        <v>0</v>
      </c>
      <c r="L1538" s="119">
        <v>0</v>
      </c>
      <c r="M1538" s="119">
        <v>0</v>
      </c>
      <c r="N1538" s="119">
        <v>0</v>
      </c>
      <c r="O1538" s="119">
        <v>0</v>
      </c>
      <c r="P1538" s="119">
        <v>100</v>
      </c>
      <c r="Q1538" s="119">
        <v>0</v>
      </c>
      <c r="R1538" s="119">
        <v>0</v>
      </c>
      <c r="S1538" s="119">
        <v>0</v>
      </c>
      <c r="T1538" s="119">
        <v>0</v>
      </c>
      <c r="U1538" s="119">
        <v>0</v>
      </c>
      <c r="V1538" s="119">
        <v>0</v>
      </c>
      <c r="W1538" s="119">
        <v>0</v>
      </c>
      <c r="X1538" s="119">
        <v>0</v>
      </c>
      <c r="Y1538" s="119">
        <v>0</v>
      </c>
      <c r="Z1538" s="119">
        <v>0</v>
      </c>
      <c r="AA1538" s="119" t="s">
        <v>56</v>
      </c>
      <c r="AB1538" s="119" t="s">
        <v>437</v>
      </c>
      <c r="AC1538" s="119" t="s">
        <v>56</v>
      </c>
      <c r="AD1538" s="119" t="s">
        <v>56</v>
      </c>
      <c r="AE1538" s="119" t="s">
        <v>56</v>
      </c>
      <c r="AF1538" s="119" t="s">
        <v>56</v>
      </c>
      <c r="AG1538" s="119" t="s">
        <v>56</v>
      </c>
      <c r="AH1538" s="119" t="s">
        <v>56</v>
      </c>
      <c r="AI1538" s="119" t="s">
        <v>56</v>
      </c>
      <c r="AJ1538" s="119" t="s">
        <v>56</v>
      </c>
      <c r="AK1538" s="119" t="s">
        <v>56</v>
      </c>
      <c r="AL1538" s="119" t="s">
        <v>56</v>
      </c>
      <c r="AM1538" s="119">
        <v>0</v>
      </c>
      <c r="AN1538" s="119">
        <v>0</v>
      </c>
      <c r="AO1538" s="119">
        <v>0</v>
      </c>
      <c r="AP1538" s="119">
        <v>0</v>
      </c>
      <c r="AQ1538" s="119">
        <v>2</v>
      </c>
      <c r="AR1538" s="119">
        <v>1</v>
      </c>
      <c r="AS1538" s="119">
        <v>0</v>
      </c>
      <c r="AT1538" s="119">
        <v>0</v>
      </c>
      <c r="AU1538" s="119">
        <v>0</v>
      </c>
      <c r="AV1538" s="119">
        <v>0</v>
      </c>
      <c r="AW1538" s="119">
        <v>0</v>
      </c>
      <c r="AX1538" s="119">
        <v>0</v>
      </c>
      <c r="AY1538" s="119">
        <v>0</v>
      </c>
      <c r="AZ1538" s="119">
        <v>0</v>
      </c>
      <c r="BA1538" s="119">
        <v>0</v>
      </c>
      <c r="BB1538" s="119">
        <v>0</v>
      </c>
      <c r="BC1538" s="119">
        <v>0</v>
      </c>
      <c r="BD1538" s="119">
        <v>0</v>
      </c>
      <c r="BE1538" s="119">
        <v>0</v>
      </c>
      <c r="BF1538" s="119">
        <v>0</v>
      </c>
      <c r="BG1538" s="119">
        <v>0</v>
      </c>
      <c r="BH1538" s="119">
        <v>22.8</v>
      </c>
      <c r="BI1538" s="119" t="s">
        <v>55</v>
      </c>
      <c r="BJ1538" s="119" t="s">
        <v>55</v>
      </c>
      <c r="BK1538" s="119" t="s">
        <v>55</v>
      </c>
      <c r="BL1538" s="119">
        <v>0</v>
      </c>
      <c r="BM1538" s="119" t="s">
        <v>545</v>
      </c>
    </row>
    <row r="1539" spans="1:65" s="119" customFormat="1" ht="11.4" x14ac:dyDescent="0.2">
      <c r="A1539" s="119" t="s">
        <v>153</v>
      </c>
      <c r="B1539" s="119">
        <v>2</v>
      </c>
      <c r="C1539" s="119">
        <v>0</v>
      </c>
      <c r="D1539" s="119">
        <v>2</v>
      </c>
      <c r="E1539" s="119">
        <v>0</v>
      </c>
      <c r="F1539" s="119">
        <v>0</v>
      </c>
      <c r="G1539" s="119">
        <v>0</v>
      </c>
      <c r="H1539" s="119">
        <v>0</v>
      </c>
      <c r="I1539" s="119">
        <v>0</v>
      </c>
      <c r="J1539" s="119">
        <v>0</v>
      </c>
      <c r="K1539" s="119">
        <v>0</v>
      </c>
      <c r="L1539" s="119">
        <v>0</v>
      </c>
      <c r="M1539" s="119">
        <v>0</v>
      </c>
      <c r="N1539" s="119">
        <v>0</v>
      </c>
      <c r="O1539" s="119">
        <v>0</v>
      </c>
      <c r="P1539" s="119">
        <v>100</v>
      </c>
      <c r="Q1539" s="119">
        <v>0</v>
      </c>
      <c r="R1539" s="119">
        <v>0</v>
      </c>
      <c r="S1539" s="119">
        <v>0</v>
      </c>
      <c r="T1539" s="119">
        <v>0</v>
      </c>
      <c r="U1539" s="119">
        <v>0</v>
      </c>
      <c r="V1539" s="119">
        <v>0</v>
      </c>
      <c r="W1539" s="119">
        <v>0</v>
      </c>
      <c r="X1539" s="119">
        <v>0</v>
      </c>
      <c r="Y1539" s="119">
        <v>0</v>
      </c>
      <c r="Z1539" s="119">
        <v>0</v>
      </c>
      <c r="AA1539" s="119" t="s">
        <v>56</v>
      </c>
      <c r="AB1539" s="119" t="s">
        <v>511</v>
      </c>
      <c r="AC1539" s="119" t="s">
        <v>56</v>
      </c>
      <c r="AD1539" s="119" t="s">
        <v>56</v>
      </c>
      <c r="AE1539" s="119" t="s">
        <v>56</v>
      </c>
      <c r="AF1539" s="119" t="s">
        <v>56</v>
      </c>
      <c r="AG1539" s="119" t="s">
        <v>56</v>
      </c>
      <c r="AH1539" s="119" t="s">
        <v>56</v>
      </c>
      <c r="AI1539" s="119" t="s">
        <v>56</v>
      </c>
      <c r="AJ1539" s="119" t="s">
        <v>56</v>
      </c>
      <c r="AK1539" s="119" t="s">
        <v>56</v>
      </c>
      <c r="AL1539" s="119" t="s">
        <v>56</v>
      </c>
      <c r="AM1539" s="119">
        <v>0</v>
      </c>
      <c r="AN1539" s="119">
        <v>0</v>
      </c>
      <c r="AO1539" s="119">
        <v>0</v>
      </c>
      <c r="AP1539" s="119">
        <v>2</v>
      </c>
      <c r="AQ1539" s="119">
        <v>0</v>
      </c>
      <c r="AR1539" s="119">
        <v>0</v>
      </c>
      <c r="AS1539" s="119">
        <v>0</v>
      </c>
      <c r="AT1539" s="119">
        <v>0</v>
      </c>
      <c r="AU1539" s="119">
        <v>0</v>
      </c>
      <c r="AV1539" s="119">
        <v>0</v>
      </c>
      <c r="AW1539" s="119">
        <v>0</v>
      </c>
      <c r="AX1539" s="119">
        <v>0</v>
      </c>
      <c r="AY1539" s="119">
        <v>0</v>
      </c>
      <c r="AZ1539" s="119">
        <v>0</v>
      </c>
      <c r="BA1539" s="119">
        <v>0</v>
      </c>
      <c r="BB1539" s="119">
        <v>0</v>
      </c>
      <c r="BC1539" s="119">
        <v>0</v>
      </c>
      <c r="BD1539" s="119">
        <v>0</v>
      </c>
      <c r="BE1539" s="119">
        <v>0</v>
      </c>
      <c r="BF1539" s="119">
        <v>0</v>
      </c>
      <c r="BG1539" s="119">
        <v>0</v>
      </c>
      <c r="BH1539" s="119">
        <v>16.399999999999999</v>
      </c>
      <c r="BI1539" s="119" t="s">
        <v>55</v>
      </c>
      <c r="BJ1539" s="119" t="s">
        <v>55</v>
      </c>
      <c r="BK1539" s="119" t="s">
        <v>55</v>
      </c>
      <c r="BL1539" s="119">
        <v>0</v>
      </c>
      <c r="BM1539" s="119" t="s">
        <v>544</v>
      </c>
    </row>
    <row r="1540" spans="1:65" s="119" customFormat="1" ht="11.4" x14ac:dyDescent="0.2">
      <c r="A1540" s="119" t="s">
        <v>153</v>
      </c>
      <c r="B1540" s="119">
        <v>2</v>
      </c>
      <c r="C1540" s="119">
        <v>0</v>
      </c>
      <c r="D1540" s="119">
        <v>2</v>
      </c>
      <c r="E1540" s="119">
        <v>0</v>
      </c>
      <c r="F1540" s="119">
        <v>0</v>
      </c>
      <c r="G1540" s="119">
        <v>0</v>
      </c>
      <c r="H1540" s="119">
        <v>0</v>
      </c>
      <c r="I1540" s="119">
        <v>0</v>
      </c>
      <c r="J1540" s="119">
        <v>0</v>
      </c>
      <c r="K1540" s="119">
        <v>0</v>
      </c>
      <c r="L1540" s="119">
        <v>0</v>
      </c>
      <c r="M1540" s="119">
        <v>0</v>
      </c>
      <c r="N1540" s="119">
        <v>0</v>
      </c>
      <c r="O1540" s="119">
        <v>0</v>
      </c>
      <c r="P1540" s="119">
        <v>100</v>
      </c>
      <c r="Q1540" s="119">
        <v>0</v>
      </c>
      <c r="R1540" s="119">
        <v>0</v>
      </c>
      <c r="S1540" s="119">
        <v>0</v>
      </c>
      <c r="T1540" s="119">
        <v>0</v>
      </c>
      <c r="U1540" s="119">
        <v>0</v>
      </c>
      <c r="V1540" s="119">
        <v>0</v>
      </c>
      <c r="W1540" s="119">
        <v>0</v>
      </c>
      <c r="X1540" s="119">
        <v>0</v>
      </c>
      <c r="Y1540" s="119">
        <v>0</v>
      </c>
      <c r="Z1540" s="119">
        <v>0</v>
      </c>
      <c r="AA1540" s="119" t="s">
        <v>56</v>
      </c>
      <c r="AB1540" s="119" t="s">
        <v>465</v>
      </c>
      <c r="AC1540" s="119" t="s">
        <v>56</v>
      </c>
      <c r="AD1540" s="119" t="s">
        <v>56</v>
      </c>
      <c r="AE1540" s="119" t="s">
        <v>56</v>
      </c>
      <c r="AF1540" s="119" t="s">
        <v>56</v>
      </c>
      <c r="AG1540" s="119" t="s">
        <v>56</v>
      </c>
      <c r="AH1540" s="119" t="s">
        <v>56</v>
      </c>
      <c r="AI1540" s="119" t="s">
        <v>56</v>
      </c>
      <c r="AJ1540" s="119" t="s">
        <v>56</v>
      </c>
      <c r="AK1540" s="119" t="s">
        <v>56</v>
      </c>
      <c r="AL1540" s="119" t="s">
        <v>56</v>
      </c>
      <c r="AM1540" s="119">
        <v>0</v>
      </c>
      <c r="AN1540" s="119">
        <v>0</v>
      </c>
      <c r="AO1540" s="119">
        <v>0</v>
      </c>
      <c r="AP1540" s="119">
        <v>1</v>
      </c>
      <c r="AQ1540" s="119">
        <v>1</v>
      </c>
      <c r="AR1540" s="119">
        <v>0</v>
      </c>
      <c r="AS1540" s="119">
        <v>0</v>
      </c>
      <c r="AT1540" s="119">
        <v>0</v>
      </c>
      <c r="AU1540" s="119">
        <v>0</v>
      </c>
      <c r="AV1540" s="119">
        <v>0</v>
      </c>
      <c r="AW1540" s="119">
        <v>0</v>
      </c>
      <c r="AX1540" s="119">
        <v>0</v>
      </c>
      <c r="AY1540" s="119">
        <v>0</v>
      </c>
      <c r="AZ1540" s="119">
        <v>0</v>
      </c>
      <c r="BA1540" s="119">
        <v>0</v>
      </c>
      <c r="BB1540" s="119">
        <v>0</v>
      </c>
      <c r="BC1540" s="119">
        <v>0</v>
      </c>
      <c r="BD1540" s="119">
        <v>0</v>
      </c>
      <c r="BE1540" s="119">
        <v>0</v>
      </c>
      <c r="BF1540" s="119">
        <v>0</v>
      </c>
      <c r="BG1540" s="119">
        <v>0</v>
      </c>
      <c r="BH1540" s="119">
        <v>20.399999999999999</v>
      </c>
      <c r="BI1540" s="119" t="s">
        <v>55</v>
      </c>
      <c r="BJ1540" s="119" t="s">
        <v>55</v>
      </c>
      <c r="BK1540" s="119" t="s">
        <v>55</v>
      </c>
      <c r="BL1540" s="119">
        <v>0</v>
      </c>
      <c r="BM1540" s="119" t="s">
        <v>545</v>
      </c>
    </row>
    <row r="1541" spans="1:65" s="119" customFormat="1" ht="11.4" x14ac:dyDescent="0.2">
      <c r="A1541" s="119" t="s">
        <v>154</v>
      </c>
      <c r="B1541" s="119">
        <v>5</v>
      </c>
      <c r="C1541" s="119">
        <v>0</v>
      </c>
      <c r="D1541" s="119">
        <v>5</v>
      </c>
      <c r="E1541" s="119">
        <v>0</v>
      </c>
      <c r="F1541" s="119">
        <v>0</v>
      </c>
      <c r="G1541" s="119">
        <v>0</v>
      </c>
      <c r="H1541" s="119">
        <v>0</v>
      </c>
      <c r="I1541" s="119">
        <v>0</v>
      </c>
      <c r="J1541" s="119">
        <v>0</v>
      </c>
      <c r="K1541" s="119">
        <v>0</v>
      </c>
      <c r="L1541" s="119">
        <v>0</v>
      </c>
      <c r="M1541" s="119">
        <v>0</v>
      </c>
      <c r="N1541" s="119">
        <v>0</v>
      </c>
      <c r="O1541" s="119">
        <v>0</v>
      </c>
      <c r="P1541" s="119">
        <v>100</v>
      </c>
      <c r="Q1541" s="119">
        <v>0</v>
      </c>
      <c r="R1541" s="119">
        <v>0</v>
      </c>
      <c r="S1541" s="119">
        <v>0</v>
      </c>
      <c r="T1541" s="119">
        <v>0</v>
      </c>
      <c r="U1541" s="119">
        <v>0</v>
      </c>
      <c r="V1541" s="119">
        <v>0</v>
      </c>
      <c r="W1541" s="119">
        <v>0</v>
      </c>
      <c r="X1541" s="119">
        <v>0</v>
      </c>
      <c r="Y1541" s="119">
        <v>0</v>
      </c>
      <c r="Z1541" s="119">
        <v>0</v>
      </c>
      <c r="AA1541" s="119" t="s">
        <v>56</v>
      </c>
      <c r="AB1541" s="119" t="s">
        <v>516</v>
      </c>
      <c r="AC1541" s="119" t="s">
        <v>56</v>
      </c>
      <c r="AD1541" s="119" t="s">
        <v>56</v>
      </c>
      <c r="AE1541" s="119" t="s">
        <v>56</v>
      </c>
      <c r="AF1541" s="119" t="s">
        <v>56</v>
      </c>
      <c r="AG1541" s="119" t="s">
        <v>56</v>
      </c>
      <c r="AH1541" s="119" t="s">
        <v>56</v>
      </c>
      <c r="AI1541" s="119" t="s">
        <v>56</v>
      </c>
      <c r="AJ1541" s="119" t="s">
        <v>56</v>
      </c>
      <c r="AK1541" s="119" t="s">
        <v>56</v>
      </c>
      <c r="AL1541" s="119" t="s">
        <v>56</v>
      </c>
      <c r="AM1541" s="119">
        <v>0</v>
      </c>
      <c r="AN1541" s="119">
        <v>1</v>
      </c>
      <c r="AO1541" s="119">
        <v>1</v>
      </c>
      <c r="AP1541" s="119">
        <v>2</v>
      </c>
      <c r="AQ1541" s="119">
        <v>1</v>
      </c>
      <c r="AR1541" s="119">
        <v>0</v>
      </c>
      <c r="AS1541" s="119">
        <v>0</v>
      </c>
      <c r="AT1541" s="119">
        <v>0</v>
      </c>
      <c r="AU1541" s="119">
        <v>0</v>
      </c>
      <c r="AV1541" s="119">
        <v>0</v>
      </c>
      <c r="AW1541" s="119">
        <v>0</v>
      </c>
      <c r="AX1541" s="119">
        <v>0</v>
      </c>
      <c r="AY1541" s="119">
        <v>0</v>
      </c>
      <c r="AZ1541" s="119">
        <v>0</v>
      </c>
      <c r="BA1541" s="119">
        <v>0</v>
      </c>
      <c r="BB1541" s="119">
        <v>0</v>
      </c>
      <c r="BC1541" s="119">
        <v>0</v>
      </c>
      <c r="BD1541" s="119">
        <v>0</v>
      </c>
      <c r="BE1541" s="119">
        <v>0</v>
      </c>
      <c r="BF1541" s="119">
        <v>0</v>
      </c>
      <c r="BG1541" s="119">
        <v>0</v>
      </c>
      <c r="BH1541" s="119">
        <v>16.100000000000001</v>
      </c>
      <c r="BI1541" s="119" t="s">
        <v>55</v>
      </c>
      <c r="BJ1541" s="119" t="s">
        <v>55</v>
      </c>
      <c r="BK1541" s="119" t="s">
        <v>55</v>
      </c>
      <c r="BL1541" s="119">
        <v>0</v>
      </c>
      <c r="BM1541" s="119" t="s">
        <v>544</v>
      </c>
    </row>
    <row r="1542" spans="1:65" s="119" customFormat="1" ht="11.4" x14ac:dyDescent="0.2">
      <c r="A1542" s="119" t="s">
        <v>154</v>
      </c>
      <c r="B1542" s="119">
        <v>5</v>
      </c>
      <c r="C1542" s="119">
        <v>0</v>
      </c>
      <c r="D1542" s="119">
        <v>5</v>
      </c>
      <c r="E1542" s="119">
        <v>0</v>
      </c>
      <c r="F1542" s="119">
        <v>0</v>
      </c>
      <c r="G1542" s="119">
        <v>0</v>
      </c>
      <c r="H1542" s="119">
        <v>0</v>
      </c>
      <c r="I1542" s="119">
        <v>0</v>
      </c>
      <c r="J1542" s="119">
        <v>0</v>
      </c>
      <c r="K1542" s="119">
        <v>0</v>
      </c>
      <c r="L1542" s="119">
        <v>0</v>
      </c>
      <c r="M1542" s="119">
        <v>0</v>
      </c>
      <c r="N1542" s="119">
        <v>0</v>
      </c>
      <c r="O1542" s="119">
        <v>0</v>
      </c>
      <c r="P1542" s="119">
        <v>100</v>
      </c>
      <c r="Q1542" s="119">
        <v>0</v>
      </c>
      <c r="R1542" s="119">
        <v>0</v>
      </c>
      <c r="S1542" s="119">
        <v>0</v>
      </c>
      <c r="T1542" s="119">
        <v>0</v>
      </c>
      <c r="U1542" s="119">
        <v>0</v>
      </c>
      <c r="V1542" s="119">
        <v>0</v>
      </c>
      <c r="W1542" s="119">
        <v>0</v>
      </c>
      <c r="X1542" s="119">
        <v>0</v>
      </c>
      <c r="Y1542" s="119">
        <v>0</v>
      </c>
      <c r="Z1542" s="119">
        <v>0</v>
      </c>
      <c r="AA1542" s="119" t="s">
        <v>56</v>
      </c>
      <c r="AB1542" s="119" t="s">
        <v>172</v>
      </c>
      <c r="AC1542" s="119" t="s">
        <v>56</v>
      </c>
      <c r="AD1542" s="119" t="s">
        <v>56</v>
      </c>
      <c r="AE1542" s="119" t="s">
        <v>56</v>
      </c>
      <c r="AF1542" s="119" t="s">
        <v>56</v>
      </c>
      <c r="AG1542" s="119" t="s">
        <v>56</v>
      </c>
      <c r="AH1542" s="119" t="s">
        <v>56</v>
      </c>
      <c r="AI1542" s="119" t="s">
        <v>56</v>
      </c>
      <c r="AJ1542" s="119" t="s">
        <v>56</v>
      </c>
      <c r="AK1542" s="119" t="s">
        <v>56</v>
      </c>
      <c r="AL1542" s="119" t="s">
        <v>56</v>
      </c>
      <c r="AM1542" s="119">
        <v>0</v>
      </c>
      <c r="AN1542" s="119">
        <v>0</v>
      </c>
      <c r="AO1542" s="119">
        <v>2</v>
      </c>
      <c r="AP1542" s="119">
        <v>3</v>
      </c>
      <c r="AQ1542" s="119">
        <v>0</v>
      </c>
      <c r="AR1542" s="119">
        <v>0</v>
      </c>
      <c r="AS1542" s="119">
        <v>0</v>
      </c>
      <c r="AT1542" s="119">
        <v>0</v>
      </c>
      <c r="AU1542" s="119">
        <v>0</v>
      </c>
      <c r="AV1542" s="119">
        <v>0</v>
      </c>
      <c r="AW1542" s="119">
        <v>0</v>
      </c>
      <c r="AX1542" s="119">
        <v>0</v>
      </c>
      <c r="AY1542" s="119">
        <v>0</v>
      </c>
      <c r="AZ1542" s="119">
        <v>0</v>
      </c>
      <c r="BA1542" s="119">
        <v>0</v>
      </c>
      <c r="BB1542" s="119">
        <v>0</v>
      </c>
      <c r="BC1542" s="119">
        <v>0</v>
      </c>
      <c r="BD1542" s="119">
        <v>0</v>
      </c>
      <c r="BE1542" s="119">
        <v>0</v>
      </c>
      <c r="BF1542" s="119">
        <v>0</v>
      </c>
      <c r="BG1542" s="119">
        <v>0</v>
      </c>
      <c r="BH1542" s="119">
        <v>15.8</v>
      </c>
      <c r="BI1542" s="119" t="s">
        <v>55</v>
      </c>
      <c r="BJ1542" s="119" t="s">
        <v>55</v>
      </c>
      <c r="BK1542" s="119" t="s">
        <v>55</v>
      </c>
      <c r="BL1542" s="119">
        <v>0</v>
      </c>
      <c r="BM1542" s="119" t="s">
        <v>545</v>
      </c>
    </row>
    <row r="1543" spans="1:65" s="119" customFormat="1" ht="11.4" x14ac:dyDescent="0.2">
      <c r="A1543" s="119" t="s">
        <v>155</v>
      </c>
      <c r="B1543" s="119">
        <v>6</v>
      </c>
      <c r="C1543" s="119">
        <v>0</v>
      </c>
      <c r="D1543" s="119">
        <v>6</v>
      </c>
      <c r="E1543" s="119">
        <v>0</v>
      </c>
      <c r="F1543" s="119">
        <v>0</v>
      </c>
      <c r="G1543" s="119">
        <v>0</v>
      </c>
      <c r="H1543" s="119">
        <v>0</v>
      </c>
      <c r="I1543" s="119">
        <v>0</v>
      </c>
      <c r="J1543" s="119">
        <v>0</v>
      </c>
      <c r="K1543" s="119">
        <v>0</v>
      </c>
      <c r="L1543" s="119">
        <v>0</v>
      </c>
      <c r="M1543" s="119">
        <v>0</v>
      </c>
      <c r="N1543" s="119">
        <v>0</v>
      </c>
      <c r="O1543" s="119">
        <v>0</v>
      </c>
      <c r="P1543" s="119">
        <v>100</v>
      </c>
      <c r="Q1543" s="119">
        <v>0</v>
      </c>
      <c r="R1543" s="119">
        <v>0</v>
      </c>
      <c r="S1543" s="119">
        <v>0</v>
      </c>
      <c r="T1543" s="119">
        <v>0</v>
      </c>
      <c r="U1543" s="119">
        <v>0</v>
      </c>
      <c r="V1543" s="119">
        <v>0</v>
      </c>
      <c r="W1543" s="119">
        <v>0</v>
      </c>
      <c r="X1543" s="119">
        <v>0</v>
      </c>
      <c r="Y1543" s="119">
        <v>0</v>
      </c>
      <c r="Z1543" s="119">
        <v>0</v>
      </c>
      <c r="AA1543" s="119" t="s">
        <v>56</v>
      </c>
      <c r="AB1543" s="119" t="s">
        <v>581</v>
      </c>
      <c r="AC1543" s="119" t="s">
        <v>56</v>
      </c>
      <c r="AD1543" s="119" t="s">
        <v>56</v>
      </c>
      <c r="AE1543" s="119" t="s">
        <v>56</v>
      </c>
      <c r="AF1543" s="119" t="s">
        <v>56</v>
      </c>
      <c r="AG1543" s="119" t="s">
        <v>56</v>
      </c>
      <c r="AH1543" s="119" t="s">
        <v>56</v>
      </c>
      <c r="AI1543" s="119" t="s">
        <v>56</v>
      </c>
      <c r="AJ1543" s="119" t="s">
        <v>56</v>
      </c>
      <c r="AK1543" s="119" t="s">
        <v>56</v>
      </c>
      <c r="AL1543" s="119" t="s">
        <v>56</v>
      </c>
      <c r="AM1543" s="119">
        <v>0</v>
      </c>
      <c r="AN1543" s="119">
        <v>1</v>
      </c>
      <c r="AO1543" s="119">
        <v>3</v>
      </c>
      <c r="AP1543" s="119">
        <v>2</v>
      </c>
      <c r="AQ1543" s="119">
        <v>0</v>
      </c>
      <c r="AR1543" s="119">
        <v>0</v>
      </c>
      <c r="AS1543" s="119">
        <v>0</v>
      </c>
      <c r="AT1543" s="119">
        <v>0</v>
      </c>
      <c r="AU1543" s="119">
        <v>0</v>
      </c>
      <c r="AV1543" s="119">
        <v>0</v>
      </c>
      <c r="AW1543" s="119">
        <v>0</v>
      </c>
      <c r="AX1543" s="119">
        <v>0</v>
      </c>
      <c r="AY1543" s="119">
        <v>0</v>
      </c>
      <c r="AZ1543" s="119">
        <v>0</v>
      </c>
      <c r="BA1543" s="119">
        <v>0</v>
      </c>
      <c r="BB1543" s="119">
        <v>0</v>
      </c>
      <c r="BC1543" s="119">
        <v>0</v>
      </c>
      <c r="BD1543" s="119">
        <v>0</v>
      </c>
      <c r="BE1543" s="119">
        <v>0</v>
      </c>
      <c r="BF1543" s="119">
        <v>0</v>
      </c>
      <c r="BG1543" s="119">
        <v>0</v>
      </c>
      <c r="BH1543" s="119">
        <v>14.3</v>
      </c>
      <c r="BI1543" s="119" t="s">
        <v>55</v>
      </c>
      <c r="BJ1543" s="119" t="s">
        <v>55</v>
      </c>
      <c r="BK1543" s="119" t="s">
        <v>55</v>
      </c>
      <c r="BL1543" s="119">
        <v>0</v>
      </c>
      <c r="BM1543" s="119" t="s">
        <v>544</v>
      </c>
    </row>
    <row r="1544" spans="1:65" s="119" customFormat="1" ht="11.4" x14ac:dyDescent="0.2">
      <c r="A1544" s="119" t="s">
        <v>155</v>
      </c>
      <c r="B1544" s="119">
        <v>8</v>
      </c>
      <c r="C1544" s="119">
        <v>0</v>
      </c>
      <c r="D1544" s="119">
        <v>8</v>
      </c>
      <c r="E1544" s="119">
        <v>0</v>
      </c>
      <c r="F1544" s="119">
        <v>0</v>
      </c>
      <c r="G1544" s="119">
        <v>0</v>
      </c>
      <c r="H1544" s="119">
        <v>0</v>
      </c>
      <c r="I1544" s="119">
        <v>0</v>
      </c>
      <c r="J1544" s="119">
        <v>0</v>
      </c>
      <c r="K1544" s="119">
        <v>0</v>
      </c>
      <c r="L1544" s="119">
        <v>0</v>
      </c>
      <c r="M1544" s="119">
        <v>0</v>
      </c>
      <c r="N1544" s="119">
        <v>0</v>
      </c>
      <c r="O1544" s="119">
        <v>0</v>
      </c>
      <c r="P1544" s="119">
        <v>100</v>
      </c>
      <c r="Q1544" s="119">
        <v>0</v>
      </c>
      <c r="R1544" s="119">
        <v>0</v>
      </c>
      <c r="S1544" s="119">
        <v>0</v>
      </c>
      <c r="T1544" s="119">
        <v>0</v>
      </c>
      <c r="U1544" s="119">
        <v>0</v>
      </c>
      <c r="V1544" s="119">
        <v>0</v>
      </c>
      <c r="W1544" s="119">
        <v>0</v>
      </c>
      <c r="X1544" s="119">
        <v>0</v>
      </c>
      <c r="Y1544" s="119">
        <v>0</v>
      </c>
      <c r="Z1544" s="119">
        <v>0</v>
      </c>
      <c r="AA1544" s="119" t="s">
        <v>56</v>
      </c>
      <c r="AB1544" s="119" t="s">
        <v>510</v>
      </c>
      <c r="AC1544" s="119" t="s">
        <v>56</v>
      </c>
      <c r="AD1544" s="119" t="s">
        <v>56</v>
      </c>
      <c r="AE1544" s="119" t="s">
        <v>56</v>
      </c>
      <c r="AF1544" s="119" t="s">
        <v>56</v>
      </c>
      <c r="AG1544" s="119" t="s">
        <v>56</v>
      </c>
      <c r="AH1544" s="119" t="s">
        <v>56</v>
      </c>
      <c r="AI1544" s="119" t="s">
        <v>56</v>
      </c>
      <c r="AJ1544" s="119" t="s">
        <v>56</v>
      </c>
      <c r="AK1544" s="119" t="s">
        <v>56</v>
      </c>
      <c r="AL1544" s="119" t="s">
        <v>56</v>
      </c>
      <c r="AM1544" s="119">
        <v>0</v>
      </c>
      <c r="AN1544" s="119">
        <v>3</v>
      </c>
      <c r="AO1544" s="119">
        <v>1</v>
      </c>
      <c r="AP1544" s="119">
        <v>2</v>
      </c>
      <c r="AQ1544" s="119">
        <v>1</v>
      </c>
      <c r="AR1544" s="119">
        <v>1</v>
      </c>
      <c r="AS1544" s="119">
        <v>0</v>
      </c>
      <c r="AT1544" s="119">
        <v>0</v>
      </c>
      <c r="AU1544" s="119">
        <v>0</v>
      </c>
      <c r="AV1544" s="119">
        <v>0</v>
      </c>
      <c r="AW1544" s="119">
        <v>0</v>
      </c>
      <c r="AX1544" s="119">
        <v>0</v>
      </c>
      <c r="AY1544" s="119">
        <v>0</v>
      </c>
      <c r="AZ1544" s="119">
        <v>0</v>
      </c>
      <c r="BA1544" s="119">
        <v>0</v>
      </c>
      <c r="BB1544" s="119">
        <v>0</v>
      </c>
      <c r="BC1544" s="119">
        <v>0</v>
      </c>
      <c r="BD1544" s="119">
        <v>0</v>
      </c>
      <c r="BE1544" s="119">
        <v>0</v>
      </c>
      <c r="BF1544" s="119">
        <v>0</v>
      </c>
      <c r="BG1544" s="119">
        <v>0</v>
      </c>
      <c r="BH1544" s="119">
        <v>15.9</v>
      </c>
      <c r="BI1544" s="119" t="s">
        <v>55</v>
      </c>
      <c r="BJ1544" s="119" t="s">
        <v>55</v>
      </c>
      <c r="BK1544" s="119" t="s">
        <v>55</v>
      </c>
      <c r="BL1544" s="119">
        <v>0</v>
      </c>
      <c r="BM1544" s="119" t="s">
        <v>545</v>
      </c>
    </row>
    <row r="1545" spans="1:65" s="119" customFormat="1" ht="11.4" x14ac:dyDescent="0.2">
      <c r="A1545" s="119" t="s">
        <v>156</v>
      </c>
      <c r="B1545" s="119">
        <v>2</v>
      </c>
      <c r="C1545" s="119">
        <v>0</v>
      </c>
      <c r="D1545" s="119">
        <v>2</v>
      </c>
      <c r="E1545" s="119">
        <v>0</v>
      </c>
      <c r="F1545" s="119">
        <v>0</v>
      </c>
      <c r="G1545" s="119">
        <v>0</v>
      </c>
      <c r="H1545" s="119">
        <v>0</v>
      </c>
      <c r="I1545" s="119">
        <v>0</v>
      </c>
      <c r="J1545" s="119">
        <v>0</v>
      </c>
      <c r="K1545" s="119">
        <v>0</v>
      </c>
      <c r="L1545" s="119">
        <v>0</v>
      </c>
      <c r="M1545" s="119">
        <v>0</v>
      </c>
      <c r="N1545" s="119">
        <v>0</v>
      </c>
      <c r="O1545" s="119">
        <v>0</v>
      </c>
      <c r="P1545" s="119">
        <v>100</v>
      </c>
      <c r="Q1545" s="119">
        <v>0</v>
      </c>
      <c r="R1545" s="119">
        <v>0</v>
      </c>
      <c r="S1545" s="119">
        <v>0</v>
      </c>
      <c r="T1545" s="119">
        <v>0</v>
      </c>
      <c r="U1545" s="119">
        <v>0</v>
      </c>
      <c r="V1545" s="119">
        <v>0</v>
      </c>
      <c r="W1545" s="119">
        <v>0</v>
      </c>
      <c r="X1545" s="119">
        <v>0</v>
      </c>
      <c r="Y1545" s="119">
        <v>0</v>
      </c>
      <c r="Z1545" s="119">
        <v>0</v>
      </c>
      <c r="AA1545" s="119" t="s">
        <v>56</v>
      </c>
      <c r="AB1545" s="119" t="s">
        <v>568</v>
      </c>
      <c r="AC1545" s="119" t="s">
        <v>56</v>
      </c>
      <c r="AD1545" s="119" t="s">
        <v>56</v>
      </c>
      <c r="AE1545" s="119" t="s">
        <v>56</v>
      </c>
      <c r="AF1545" s="119" t="s">
        <v>56</v>
      </c>
      <c r="AG1545" s="119" t="s">
        <v>56</v>
      </c>
      <c r="AH1545" s="119" t="s">
        <v>56</v>
      </c>
      <c r="AI1545" s="119" t="s">
        <v>56</v>
      </c>
      <c r="AJ1545" s="119" t="s">
        <v>56</v>
      </c>
      <c r="AK1545" s="119" t="s">
        <v>56</v>
      </c>
      <c r="AL1545" s="119" t="s">
        <v>56</v>
      </c>
      <c r="AM1545" s="119">
        <v>0</v>
      </c>
      <c r="AN1545" s="119">
        <v>0</v>
      </c>
      <c r="AO1545" s="119">
        <v>1</v>
      </c>
      <c r="AP1545" s="119">
        <v>0</v>
      </c>
      <c r="AQ1545" s="119">
        <v>1</v>
      </c>
      <c r="AR1545" s="119">
        <v>0</v>
      </c>
      <c r="AS1545" s="119">
        <v>0</v>
      </c>
      <c r="AT1545" s="119">
        <v>0</v>
      </c>
      <c r="AU1545" s="119">
        <v>0</v>
      </c>
      <c r="AV1545" s="119">
        <v>0</v>
      </c>
      <c r="AW1545" s="119">
        <v>0</v>
      </c>
      <c r="AX1545" s="119">
        <v>0</v>
      </c>
      <c r="AY1545" s="119">
        <v>0</v>
      </c>
      <c r="AZ1545" s="119">
        <v>0</v>
      </c>
      <c r="BA1545" s="119">
        <v>0</v>
      </c>
      <c r="BB1545" s="119">
        <v>0</v>
      </c>
      <c r="BC1545" s="119">
        <v>0</v>
      </c>
      <c r="BD1545" s="119">
        <v>0</v>
      </c>
      <c r="BE1545" s="119">
        <v>0</v>
      </c>
      <c r="BF1545" s="119">
        <v>0</v>
      </c>
      <c r="BG1545" s="119">
        <v>0</v>
      </c>
      <c r="BH1545" s="119">
        <v>16.600000000000001</v>
      </c>
      <c r="BI1545" s="119" t="s">
        <v>55</v>
      </c>
      <c r="BJ1545" s="119" t="s">
        <v>55</v>
      </c>
      <c r="BK1545" s="119" t="s">
        <v>55</v>
      </c>
      <c r="BL1545" s="119">
        <v>0</v>
      </c>
      <c r="BM1545" s="119" t="s">
        <v>544</v>
      </c>
    </row>
    <row r="1546" spans="1:65" s="119" customFormat="1" ht="11.4" x14ac:dyDescent="0.2">
      <c r="A1546" s="119" t="s">
        <v>156</v>
      </c>
      <c r="B1546" s="119">
        <v>1</v>
      </c>
      <c r="C1546" s="119">
        <v>0</v>
      </c>
      <c r="D1546" s="119">
        <v>1</v>
      </c>
      <c r="E1546" s="119">
        <v>0</v>
      </c>
      <c r="F1546" s="119">
        <v>0</v>
      </c>
      <c r="G1546" s="119">
        <v>0</v>
      </c>
      <c r="H1546" s="119">
        <v>0</v>
      </c>
      <c r="I1546" s="119">
        <v>0</v>
      </c>
      <c r="J1546" s="119">
        <v>0</v>
      </c>
      <c r="K1546" s="119">
        <v>0</v>
      </c>
      <c r="L1546" s="119">
        <v>0</v>
      </c>
      <c r="M1546" s="119">
        <v>0</v>
      </c>
      <c r="N1546" s="119">
        <v>0</v>
      </c>
      <c r="O1546" s="119">
        <v>0</v>
      </c>
      <c r="P1546" s="119">
        <v>100</v>
      </c>
      <c r="Q1546" s="119">
        <v>0</v>
      </c>
      <c r="R1546" s="119">
        <v>0</v>
      </c>
      <c r="S1546" s="119">
        <v>0</v>
      </c>
      <c r="T1546" s="119">
        <v>0</v>
      </c>
      <c r="U1546" s="119">
        <v>0</v>
      </c>
      <c r="V1546" s="119">
        <v>0</v>
      </c>
      <c r="W1546" s="119">
        <v>0</v>
      </c>
      <c r="X1546" s="119">
        <v>0</v>
      </c>
      <c r="Y1546" s="119">
        <v>0</v>
      </c>
      <c r="Z1546" s="119">
        <v>0</v>
      </c>
      <c r="AA1546" s="119" t="s">
        <v>56</v>
      </c>
      <c r="AB1546" s="119" t="s">
        <v>472</v>
      </c>
      <c r="AC1546" s="119" t="s">
        <v>56</v>
      </c>
      <c r="AD1546" s="119" t="s">
        <v>56</v>
      </c>
      <c r="AE1546" s="119" t="s">
        <v>56</v>
      </c>
      <c r="AF1546" s="119" t="s">
        <v>56</v>
      </c>
      <c r="AG1546" s="119" t="s">
        <v>56</v>
      </c>
      <c r="AH1546" s="119" t="s">
        <v>56</v>
      </c>
      <c r="AI1546" s="119" t="s">
        <v>56</v>
      </c>
      <c r="AJ1546" s="119" t="s">
        <v>56</v>
      </c>
      <c r="AK1546" s="119" t="s">
        <v>56</v>
      </c>
      <c r="AL1546" s="119" t="s">
        <v>56</v>
      </c>
      <c r="AM1546" s="119">
        <v>0</v>
      </c>
      <c r="AN1546" s="119">
        <v>0</v>
      </c>
      <c r="AO1546" s="119">
        <v>0</v>
      </c>
      <c r="AP1546" s="119">
        <v>0</v>
      </c>
      <c r="AQ1546" s="119">
        <v>0</v>
      </c>
      <c r="AR1546" s="119">
        <v>1</v>
      </c>
      <c r="AS1546" s="119">
        <v>0</v>
      </c>
      <c r="AT1546" s="119">
        <v>0</v>
      </c>
      <c r="AU1546" s="119">
        <v>0</v>
      </c>
      <c r="AV1546" s="119">
        <v>0</v>
      </c>
      <c r="AW1546" s="119">
        <v>0</v>
      </c>
      <c r="AX1546" s="119">
        <v>0</v>
      </c>
      <c r="AY1546" s="119">
        <v>0</v>
      </c>
      <c r="AZ1546" s="119">
        <v>0</v>
      </c>
      <c r="BA1546" s="119">
        <v>0</v>
      </c>
      <c r="BB1546" s="119">
        <v>0</v>
      </c>
      <c r="BC1546" s="119">
        <v>0</v>
      </c>
      <c r="BD1546" s="119">
        <v>0</v>
      </c>
      <c r="BE1546" s="119">
        <v>0</v>
      </c>
      <c r="BF1546" s="119">
        <v>0</v>
      </c>
      <c r="BG1546" s="119">
        <v>0</v>
      </c>
      <c r="BH1546" s="119">
        <v>25.6</v>
      </c>
      <c r="BI1546" s="119" t="s">
        <v>55</v>
      </c>
      <c r="BJ1546" s="119" t="s">
        <v>55</v>
      </c>
      <c r="BK1546" s="119" t="s">
        <v>55</v>
      </c>
      <c r="BL1546" s="119">
        <v>0</v>
      </c>
      <c r="BM1546" s="119" t="s">
        <v>545</v>
      </c>
    </row>
    <row r="1547" spans="1:65" s="119" customFormat="1" ht="11.4" x14ac:dyDescent="0.2">
      <c r="A1547" s="119" t="s">
        <v>157</v>
      </c>
      <c r="B1547" s="119">
        <v>1</v>
      </c>
      <c r="C1547" s="119">
        <v>0</v>
      </c>
      <c r="D1547" s="119">
        <v>1</v>
      </c>
      <c r="E1547" s="119">
        <v>0</v>
      </c>
      <c r="F1547" s="119">
        <v>0</v>
      </c>
      <c r="G1547" s="119">
        <v>0</v>
      </c>
      <c r="H1547" s="119">
        <v>0</v>
      </c>
      <c r="I1547" s="119">
        <v>0</v>
      </c>
      <c r="J1547" s="119">
        <v>0</v>
      </c>
      <c r="K1547" s="119">
        <v>0</v>
      </c>
      <c r="L1547" s="119">
        <v>0</v>
      </c>
      <c r="M1547" s="119">
        <v>0</v>
      </c>
      <c r="N1547" s="119">
        <v>0</v>
      </c>
      <c r="O1547" s="119">
        <v>0</v>
      </c>
      <c r="P1547" s="119">
        <v>100</v>
      </c>
      <c r="Q1547" s="119">
        <v>0</v>
      </c>
      <c r="R1547" s="119">
        <v>0</v>
      </c>
      <c r="S1547" s="119">
        <v>0</v>
      </c>
      <c r="T1547" s="119">
        <v>0</v>
      </c>
      <c r="U1547" s="119">
        <v>0</v>
      </c>
      <c r="V1547" s="119">
        <v>0</v>
      </c>
      <c r="W1547" s="119">
        <v>0</v>
      </c>
      <c r="X1547" s="119">
        <v>0</v>
      </c>
      <c r="Y1547" s="119">
        <v>0</v>
      </c>
      <c r="Z1547" s="119">
        <v>0</v>
      </c>
      <c r="AA1547" s="119" t="s">
        <v>56</v>
      </c>
      <c r="AB1547" s="119" t="s">
        <v>630</v>
      </c>
      <c r="AC1547" s="119" t="s">
        <v>56</v>
      </c>
      <c r="AD1547" s="119" t="s">
        <v>56</v>
      </c>
      <c r="AE1547" s="119" t="s">
        <v>56</v>
      </c>
      <c r="AF1547" s="119" t="s">
        <v>56</v>
      </c>
      <c r="AG1547" s="119" t="s">
        <v>56</v>
      </c>
      <c r="AH1547" s="119" t="s">
        <v>56</v>
      </c>
      <c r="AI1547" s="119" t="s">
        <v>56</v>
      </c>
      <c r="AJ1547" s="119" t="s">
        <v>56</v>
      </c>
      <c r="AK1547" s="119" t="s">
        <v>56</v>
      </c>
      <c r="AL1547" s="119" t="s">
        <v>56</v>
      </c>
      <c r="AM1547" s="119">
        <v>0</v>
      </c>
      <c r="AN1547" s="119">
        <v>0</v>
      </c>
      <c r="AO1547" s="119">
        <v>1</v>
      </c>
      <c r="AP1547" s="119">
        <v>0</v>
      </c>
      <c r="AQ1547" s="119">
        <v>0</v>
      </c>
      <c r="AR1547" s="119">
        <v>0</v>
      </c>
      <c r="AS1547" s="119">
        <v>0</v>
      </c>
      <c r="AT1547" s="119">
        <v>0</v>
      </c>
      <c r="AU1547" s="119">
        <v>0</v>
      </c>
      <c r="AV1547" s="119">
        <v>0</v>
      </c>
      <c r="AW1547" s="119">
        <v>0</v>
      </c>
      <c r="AX1547" s="119">
        <v>0</v>
      </c>
      <c r="AY1547" s="119">
        <v>0</v>
      </c>
      <c r="AZ1547" s="119">
        <v>0</v>
      </c>
      <c r="BA1547" s="119">
        <v>0</v>
      </c>
      <c r="BB1547" s="119">
        <v>0</v>
      </c>
      <c r="BC1547" s="119">
        <v>0</v>
      </c>
      <c r="BD1547" s="119">
        <v>0</v>
      </c>
      <c r="BE1547" s="119">
        <v>0</v>
      </c>
      <c r="BF1547" s="119">
        <v>0</v>
      </c>
      <c r="BG1547" s="119">
        <v>0</v>
      </c>
      <c r="BH1547" s="119">
        <v>11.1</v>
      </c>
      <c r="BI1547" s="119" t="s">
        <v>55</v>
      </c>
      <c r="BJ1547" s="119" t="s">
        <v>55</v>
      </c>
      <c r="BK1547" s="119" t="s">
        <v>55</v>
      </c>
      <c r="BL1547" s="119">
        <v>0</v>
      </c>
      <c r="BM1547" s="119" t="s">
        <v>544</v>
      </c>
    </row>
    <row r="1548" spans="1:65" s="119" customFormat="1" ht="11.4" x14ac:dyDescent="0.2">
      <c r="A1548" s="119" t="s">
        <v>157</v>
      </c>
      <c r="B1548" s="119">
        <v>1</v>
      </c>
      <c r="C1548" s="119">
        <v>0</v>
      </c>
      <c r="D1548" s="119">
        <v>1</v>
      </c>
      <c r="E1548" s="119">
        <v>0</v>
      </c>
      <c r="F1548" s="119">
        <v>0</v>
      </c>
      <c r="G1548" s="119">
        <v>0</v>
      </c>
      <c r="H1548" s="119">
        <v>0</v>
      </c>
      <c r="I1548" s="119">
        <v>0</v>
      </c>
      <c r="J1548" s="119">
        <v>0</v>
      </c>
      <c r="K1548" s="119">
        <v>0</v>
      </c>
      <c r="L1548" s="119">
        <v>0</v>
      </c>
      <c r="M1548" s="119">
        <v>0</v>
      </c>
      <c r="N1548" s="119">
        <v>0</v>
      </c>
      <c r="O1548" s="119">
        <v>0</v>
      </c>
      <c r="P1548" s="119">
        <v>100</v>
      </c>
      <c r="Q1548" s="119">
        <v>0</v>
      </c>
      <c r="R1548" s="119">
        <v>0</v>
      </c>
      <c r="S1548" s="119">
        <v>0</v>
      </c>
      <c r="T1548" s="119">
        <v>0</v>
      </c>
      <c r="U1548" s="119">
        <v>0</v>
      </c>
      <c r="V1548" s="119">
        <v>0</v>
      </c>
      <c r="W1548" s="119">
        <v>0</v>
      </c>
      <c r="X1548" s="119">
        <v>0</v>
      </c>
      <c r="Y1548" s="119">
        <v>0</v>
      </c>
      <c r="Z1548" s="119">
        <v>0</v>
      </c>
      <c r="AA1548" s="119" t="s">
        <v>56</v>
      </c>
      <c r="AB1548" s="119" t="s">
        <v>613</v>
      </c>
      <c r="AC1548" s="119" t="s">
        <v>56</v>
      </c>
      <c r="AD1548" s="119" t="s">
        <v>56</v>
      </c>
      <c r="AE1548" s="119" t="s">
        <v>56</v>
      </c>
      <c r="AF1548" s="119" t="s">
        <v>56</v>
      </c>
      <c r="AG1548" s="119" t="s">
        <v>56</v>
      </c>
      <c r="AH1548" s="119" t="s">
        <v>56</v>
      </c>
      <c r="AI1548" s="119" t="s">
        <v>56</v>
      </c>
      <c r="AJ1548" s="119" t="s">
        <v>56</v>
      </c>
      <c r="AK1548" s="119" t="s">
        <v>56</v>
      </c>
      <c r="AL1548" s="119" t="s">
        <v>56</v>
      </c>
      <c r="AM1548" s="119">
        <v>0</v>
      </c>
      <c r="AN1548" s="119">
        <v>1</v>
      </c>
      <c r="AO1548" s="119">
        <v>0</v>
      </c>
      <c r="AP1548" s="119">
        <v>0</v>
      </c>
      <c r="AQ1548" s="119">
        <v>0</v>
      </c>
      <c r="AR1548" s="119">
        <v>0</v>
      </c>
      <c r="AS1548" s="119">
        <v>0</v>
      </c>
      <c r="AT1548" s="119">
        <v>0</v>
      </c>
      <c r="AU1548" s="119">
        <v>0</v>
      </c>
      <c r="AV1548" s="119">
        <v>0</v>
      </c>
      <c r="AW1548" s="119">
        <v>0</v>
      </c>
      <c r="AX1548" s="119">
        <v>0</v>
      </c>
      <c r="AY1548" s="119">
        <v>0</v>
      </c>
      <c r="AZ1548" s="119">
        <v>0</v>
      </c>
      <c r="BA1548" s="119">
        <v>0</v>
      </c>
      <c r="BB1548" s="119">
        <v>0</v>
      </c>
      <c r="BC1548" s="119">
        <v>0</v>
      </c>
      <c r="BD1548" s="119">
        <v>0</v>
      </c>
      <c r="BE1548" s="119">
        <v>0</v>
      </c>
      <c r="BF1548" s="119">
        <v>0</v>
      </c>
      <c r="BG1548" s="119">
        <v>0</v>
      </c>
      <c r="BH1548" s="119">
        <v>7.7</v>
      </c>
      <c r="BI1548" s="119" t="s">
        <v>55</v>
      </c>
      <c r="BJ1548" s="119" t="s">
        <v>55</v>
      </c>
      <c r="BK1548" s="119" t="s">
        <v>55</v>
      </c>
      <c r="BL1548" s="119">
        <v>0</v>
      </c>
      <c r="BM1548" s="119" t="s">
        <v>545</v>
      </c>
    </row>
    <row r="1549" spans="1:65" s="119" customFormat="1" ht="11.4" x14ac:dyDescent="0.2">
      <c r="A1549" s="119" t="s">
        <v>158</v>
      </c>
      <c r="B1549" s="119">
        <v>2</v>
      </c>
      <c r="C1549" s="119">
        <v>0</v>
      </c>
      <c r="D1549" s="119">
        <v>2</v>
      </c>
      <c r="E1549" s="119">
        <v>0</v>
      </c>
      <c r="F1549" s="119">
        <v>0</v>
      </c>
      <c r="G1549" s="119">
        <v>0</v>
      </c>
      <c r="H1549" s="119">
        <v>0</v>
      </c>
      <c r="I1549" s="119">
        <v>0</v>
      </c>
      <c r="J1549" s="119">
        <v>0</v>
      </c>
      <c r="K1549" s="119">
        <v>0</v>
      </c>
      <c r="L1549" s="119">
        <v>0</v>
      </c>
      <c r="M1549" s="119">
        <v>0</v>
      </c>
      <c r="N1549" s="119">
        <v>0</v>
      </c>
      <c r="O1549" s="119">
        <v>0</v>
      </c>
      <c r="P1549" s="119">
        <v>100</v>
      </c>
      <c r="Q1549" s="119">
        <v>0</v>
      </c>
      <c r="R1549" s="119">
        <v>0</v>
      </c>
      <c r="S1549" s="119">
        <v>0</v>
      </c>
      <c r="T1549" s="119">
        <v>0</v>
      </c>
      <c r="U1549" s="119">
        <v>0</v>
      </c>
      <c r="V1549" s="119">
        <v>0</v>
      </c>
      <c r="W1549" s="119">
        <v>0</v>
      </c>
      <c r="X1549" s="119">
        <v>0</v>
      </c>
      <c r="Y1549" s="119">
        <v>0</v>
      </c>
      <c r="Z1549" s="119">
        <v>0</v>
      </c>
      <c r="AA1549" s="119" t="s">
        <v>56</v>
      </c>
      <c r="AB1549" s="119" t="s">
        <v>173</v>
      </c>
      <c r="AC1549" s="119" t="s">
        <v>56</v>
      </c>
      <c r="AD1549" s="119" t="s">
        <v>56</v>
      </c>
      <c r="AE1549" s="119" t="s">
        <v>56</v>
      </c>
      <c r="AF1549" s="119" t="s">
        <v>56</v>
      </c>
      <c r="AG1549" s="119" t="s">
        <v>56</v>
      </c>
      <c r="AH1549" s="119" t="s">
        <v>56</v>
      </c>
      <c r="AI1549" s="119" t="s">
        <v>56</v>
      </c>
      <c r="AJ1549" s="119" t="s">
        <v>56</v>
      </c>
      <c r="AK1549" s="119" t="s">
        <v>56</v>
      </c>
      <c r="AL1549" s="119" t="s">
        <v>56</v>
      </c>
      <c r="AM1549" s="119">
        <v>0</v>
      </c>
      <c r="AN1549" s="119">
        <v>0</v>
      </c>
      <c r="AO1549" s="119">
        <v>0</v>
      </c>
      <c r="AP1549" s="119">
        <v>2</v>
      </c>
      <c r="AQ1549" s="119">
        <v>0</v>
      </c>
      <c r="AR1549" s="119">
        <v>0</v>
      </c>
      <c r="AS1549" s="119">
        <v>0</v>
      </c>
      <c r="AT1549" s="119">
        <v>0</v>
      </c>
      <c r="AU1549" s="119">
        <v>0</v>
      </c>
      <c r="AV1549" s="119">
        <v>0</v>
      </c>
      <c r="AW1549" s="119">
        <v>0</v>
      </c>
      <c r="AX1549" s="119">
        <v>0</v>
      </c>
      <c r="AY1549" s="119">
        <v>0</v>
      </c>
      <c r="AZ1549" s="119">
        <v>0</v>
      </c>
      <c r="BA1549" s="119">
        <v>0</v>
      </c>
      <c r="BB1549" s="119">
        <v>0</v>
      </c>
      <c r="BC1549" s="119">
        <v>0</v>
      </c>
      <c r="BD1549" s="119">
        <v>0</v>
      </c>
      <c r="BE1549" s="119">
        <v>0</v>
      </c>
      <c r="BF1549" s="119">
        <v>0</v>
      </c>
      <c r="BG1549" s="119">
        <v>0</v>
      </c>
      <c r="BH1549" s="119">
        <v>17</v>
      </c>
      <c r="BI1549" s="119" t="s">
        <v>55</v>
      </c>
      <c r="BJ1549" s="119" t="s">
        <v>55</v>
      </c>
      <c r="BK1549" s="119" t="s">
        <v>55</v>
      </c>
      <c r="BL1549" s="119">
        <v>0</v>
      </c>
      <c r="BM1549" s="119" t="s">
        <v>544</v>
      </c>
    </row>
    <row r="1550" spans="1:65" s="119" customFormat="1" ht="11.4" x14ac:dyDescent="0.2">
      <c r="A1550" s="119" t="s">
        <v>158</v>
      </c>
      <c r="B1550" s="119">
        <v>2</v>
      </c>
      <c r="C1550" s="119">
        <v>0</v>
      </c>
      <c r="D1550" s="119">
        <v>2</v>
      </c>
      <c r="E1550" s="119">
        <v>0</v>
      </c>
      <c r="F1550" s="119">
        <v>0</v>
      </c>
      <c r="G1550" s="119">
        <v>0</v>
      </c>
      <c r="H1550" s="119">
        <v>0</v>
      </c>
      <c r="I1550" s="119">
        <v>0</v>
      </c>
      <c r="J1550" s="119">
        <v>0</v>
      </c>
      <c r="K1550" s="119">
        <v>0</v>
      </c>
      <c r="L1550" s="119">
        <v>0</v>
      </c>
      <c r="M1550" s="119">
        <v>0</v>
      </c>
      <c r="N1550" s="119">
        <v>0</v>
      </c>
      <c r="O1550" s="119">
        <v>0</v>
      </c>
      <c r="P1550" s="119">
        <v>100</v>
      </c>
      <c r="Q1550" s="119">
        <v>0</v>
      </c>
      <c r="R1550" s="119">
        <v>0</v>
      </c>
      <c r="S1550" s="119">
        <v>0</v>
      </c>
      <c r="T1550" s="119">
        <v>0</v>
      </c>
      <c r="U1550" s="119">
        <v>0</v>
      </c>
      <c r="V1550" s="119">
        <v>0</v>
      </c>
      <c r="W1550" s="119">
        <v>0</v>
      </c>
      <c r="X1550" s="119">
        <v>0</v>
      </c>
      <c r="Y1550" s="119">
        <v>0</v>
      </c>
      <c r="Z1550" s="119">
        <v>0</v>
      </c>
      <c r="AA1550" s="119" t="s">
        <v>56</v>
      </c>
      <c r="AB1550" s="119" t="s">
        <v>534</v>
      </c>
      <c r="AC1550" s="119" t="s">
        <v>56</v>
      </c>
      <c r="AD1550" s="119" t="s">
        <v>56</v>
      </c>
      <c r="AE1550" s="119" t="s">
        <v>56</v>
      </c>
      <c r="AF1550" s="119" t="s">
        <v>56</v>
      </c>
      <c r="AG1550" s="119" t="s">
        <v>56</v>
      </c>
      <c r="AH1550" s="119" t="s">
        <v>56</v>
      </c>
      <c r="AI1550" s="119" t="s">
        <v>56</v>
      </c>
      <c r="AJ1550" s="119" t="s">
        <v>56</v>
      </c>
      <c r="AK1550" s="119" t="s">
        <v>56</v>
      </c>
      <c r="AL1550" s="119" t="s">
        <v>56</v>
      </c>
      <c r="AM1550" s="119">
        <v>0</v>
      </c>
      <c r="AN1550" s="119">
        <v>0</v>
      </c>
      <c r="AO1550" s="119">
        <v>1</v>
      </c>
      <c r="AP1550" s="119">
        <v>1</v>
      </c>
      <c r="AQ1550" s="119">
        <v>0</v>
      </c>
      <c r="AR1550" s="119">
        <v>0</v>
      </c>
      <c r="AS1550" s="119">
        <v>0</v>
      </c>
      <c r="AT1550" s="119">
        <v>0</v>
      </c>
      <c r="AU1550" s="119">
        <v>0</v>
      </c>
      <c r="AV1550" s="119">
        <v>0</v>
      </c>
      <c r="AW1550" s="119">
        <v>0</v>
      </c>
      <c r="AX1550" s="119">
        <v>0</v>
      </c>
      <c r="AY1550" s="119">
        <v>0</v>
      </c>
      <c r="AZ1550" s="119">
        <v>0</v>
      </c>
      <c r="BA1550" s="119">
        <v>0</v>
      </c>
      <c r="BB1550" s="119">
        <v>0</v>
      </c>
      <c r="BC1550" s="119">
        <v>0</v>
      </c>
      <c r="BD1550" s="119">
        <v>0</v>
      </c>
      <c r="BE1550" s="119">
        <v>0</v>
      </c>
      <c r="BF1550" s="119">
        <v>0</v>
      </c>
      <c r="BG1550" s="119">
        <v>0</v>
      </c>
      <c r="BH1550" s="119">
        <v>16.2</v>
      </c>
      <c r="BI1550" s="119" t="s">
        <v>55</v>
      </c>
      <c r="BJ1550" s="119" t="s">
        <v>55</v>
      </c>
      <c r="BK1550" s="119" t="s">
        <v>55</v>
      </c>
      <c r="BL1550" s="119">
        <v>0</v>
      </c>
      <c r="BM1550" s="119" t="s">
        <v>545</v>
      </c>
    </row>
    <row r="1551" spans="1:65" s="119" customFormat="1" ht="11.4" x14ac:dyDescent="0.2">
      <c r="A1551" s="119" t="s">
        <v>160</v>
      </c>
      <c r="B1551" s="119">
        <v>0</v>
      </c>
      <c r="C1551" s="119">
        <v>0</v>
      </c>
      <c r="D1551" s="119">
        <v>0</v>
      </c>
      <c r="E1551" s="119">
        <v>0</v>
      </c>
      <c r="F1551" s="119">
        <v>0</v>
      </c>
      <c r="G1551" s="119">
        <v>0</v>
      </c>
      <c r="H1551" s="119">
        <v>0</v>
      </c>
      <c r="I1551" s="119">
        <v>0</v>
      </c>
      <c r="J1551" s="119">
        <v>0</v>
      </c>
      <c r="K1551" s="119">
        <v>0</v>
      </c>
      <c r="L1551" s="119">
        <v>0</v>
      </c>
      <c r="M1551" s="119">
        <v>0</v>
      </c>
      <c r="N1551" s="119">
        <v>0</v>
      </c>
      <c r="O1551" s="119" t="s">
        <v>55</v>
      </c>
      <c r="P1551" s="119" t="s">
        <v>55</v>
      </c>
      <c r="Q1551" s="119" t="s">
        <v>55</v>
      </c>
      <c r="R1551" s="119" t="s">
        <v>55</v>
      </c>
      <c r="S1551" s="119" t="s">
        <v>55</v>
      </c>
      <c r="T1551" s="119" t="s">
        <v>55</v>
      </c>
      <c r="U1551" s="119" t="s">
        <v>55</v>
      </c>
      <c r="V1551" s="119" t="s">
        <v>55</v>
      </c>
      <c r="W1551" s="119" t="s">
        <v>55</v>
      </c>
      <c r="X1551" s="119" t="s">
        <v>55</v>
      </c>
      <c r="Y1551" s="119" t="s">
        <v>55</v>
      </c>
      <c r="Z1551" s="119" t="s">
        <v>55</v>
      </c>
      <c r="AA1551" s="119" t="s">
        <v>56</v>
      </c>
      <c r="AB1551" s="119" t="s">
        <v>56</v>
      </c>
      <c r="AC1551" s="119" t="s">
        <v>56</v>
      </c>
      <c r="AD1551" s="119" t="s">
        <v>56</v>
      </c>
      <c r="AE1551" s="119" t="s">
        <v>56</v>
      </c>
      <c r="AF1551" s="119" t="s">
        <v>56</v>
      </c>
      <c r="AG1551" s="119" t="s">
        <v>56</v>
      </c>
      <c r="AH1551" s="119" t="s">
        <v>56</v>
      </c>
      <c r="AI1551" s="119" t="s">
        <v>56</v>
      </c>
      <c r="AJ1551" s="119" t="s">
        <v>56</v>
      </c>
      <c r="AK1551" s="119" t="s">
        <v>56</v>
      </c>
      <c r="AL1551" s="119" t="s">
        <v>56</v>
      </c>
      <c r="AM1551" s="119">
        <v>0</v>
      </c>
      <c r="AN1551" s="119">
        <v>0</v>
      </c>
      <c r="AO1551" s="119">
        <v>0</v>
      </c>
      <c r="AP1551" s="119">
        <v>0</v>
      </c>
      <c r="AQ1551" s="119">
        <v>0</v>
      </c>
      <c r="AR1551" s="119">
        <v>0</v>
      </c>
      <c r="AS1551" s="119">
        <v>0</v>
      </c>
      <c r="AT1551" s="119">
        <v>0</v>
      </c>
      <c r="AU1551" s="119">
        <v>0</v>
      </c>
      <c r="AV1551" s="119">
        <v>0</v>
      </c>
      <c r="AW1551" s="119">
        <v>0</v>
      </c>
      <c r="AX1551" s="119">
        <v>0</v>
      </c>
      <c r="AY1551" s="119">
        <v>0</v>
      </c>
      <c r="AZ1551" s="119">
        <v>0</v>
      </c>
      <c r="BA1551" s="119">
        <v>0</v>
      </c>
      <c r="BB1551" s="119">
        <v>0</v>
      </c>
      <c r="BC1551" s="119">
        <v>0</v>
      </c>
      <c r="BD1551" s="119">
        <v>0</v>
      </c>
      <c r="BE1551" s="119">
        <v>0</v>
      </c>
      <c r="BF1551" s="119">
        <v>0</v>
      </c>
      <c r="BG1551" s="119">
        <v>0</v>
      </c>
      <c r="BH1551" s="119" t="s">
        <v>55</v>
      </c>
      <c r="BI1551" s="119" t="s">
        <v>55</v>
      </c>
      <c r="BJ1551" s="119" t="s">
        <v>55</v>
      </c>
      <c r="BK1551" s="119" t="s">
        <v>55</v>
      </c>
      <c r="BL1551" s="119">
        <v>0</v>
      </c>
      <c r="BM1551" s="119" t="s">
        <v>544</v>
      </c>
    </row>
    <row r="1552" spans="1:65" s="119" customFormat="1" ht="11.4" x14ac:dyDescent="0.2">
      <c r="A1552" s="119" t="s">
        <v>160</v>
      </c>
      <c r="B1552" s="119">
        <v>1</v>
      </c>
      <c r="C1552" s="119">
        <v>0</v>
      </c>
      <c r="D1552" s="119">
        <v>1</v>
      </c>
      <c r="E1552" s="119">
        <v>0</v>
      </c>
      <c r="F1552" s="119">
        <v>0</v>
      </c>
      <c r="G1552" s="119">
        <v>0</v>
      </c>
      <c r="H1552" s="119">
        <v>0</v>
      </c>
      <c r="I1552" s="119">
        <v>0</v>
      </c>
      <c r="J1552" s="119">
        <v>0</v>
      </c>
      <c r="K1552" s="119">
        <v>0</v>
      </c>
      <c r="L1552" s="119">
        <v>0</v>
      </c>
      <c r="M1552" s="119">
        <v>0</v>
      </c>
      <c r="N1552" s="119">
        <v>0</v>
      </c>
      <c r="O1552" s="119">
        <v>0</v>
      </c>
      <c r="P1552" s="119">
        <v>100</v>
      </c>
      <c r="Q1552" s="119">
        <v>0</v>
      </c>
      <c r="R1552" s="119">
        <v>0</v>
      </c>
      <c r="S1552" s="119">
        <v>0</v>
      </c>
      <c r="T1552" s="119">
        <v>0</v>
      </c>
      <c r="U1552" s="119">
        <v>0</v>
      </c>
      <c r="V1552" s="119">
        <v>0</v>
      </c>
      <c r="W1552" s="119">
        <v>0</v>
      </c>
      <c r="X1552" s="119">
        <v>0</v>
      </c>
      <c r="Y1552" s="119">
        <v>0</v>
      </c>
      <c r="Z1552" s="119">
        <v>0</v>
      </c>
      <c r="AA1552" s="119" t="s">
        <v>56</v>
      </c>
      <c r="AB1552" s="119" t="s">
        <v>540</v>
      </c>
      <c r="AC1552" s="119" t="s">
        <v>56</v>
      </c>
      <c r="AD1552" s="119" t="s">
        <v>56</v>
      </c>
      <c r="AE1552" s="119" t="s">
        <v>56</v>
      </c>
      <c r="AF1552" s="119" t="s">
        <v>56</v>
      </c>
      <c r="AG1552" s="119" t="s">
        <v>56</v>
      </c>
      <c r="AH1552" s="119" t="s">
        <v>56</v>
      </c>
      <c r="AI1552" s="119" t="s">
        <v>56</v>
      </c>
      <c r="AJ1552" s="119" t="s">
        <v>56</v>
      </c>
      <c r="AK1552" s="119" t="s">
        <v>56</v>
      </c>
      <c r="AL1552" s="119" t="s">
        <v>56</v>
      </c>
      <c r="AM1552" s="119">
        <v>0</v>
      </c>
      <c r="AN1552" s="119">
        <v>1</v>
      </c>
      <c r="AO1552" s="119">
        <v>0</v>
      </c>
      <c r="AP1552" s="119">
        <v>0</v>
      </c>
      <c r="AQ1552" s="119">
        <v>0</v>
      </c>
      <c r="AR1552" s="119">
        <v>0</v>
      </c>
      <c r="AS1552" s="119">
        <v>0</v>
      </c>
      <c r="AT1552" s="119">
        <v>0</v>
      </c>
      <c r="AU1552" s="119">
        <v>0</v>
      </c>
      <c r="AV1552" s="119">
        <v>0</v>
      </c>
      <c r="AW1552" s="119">
        <v>0</v>
      </c>
      <c r="AX1552" s="119">
        <v>0</v>
      </c>
      <c r="AY1552" s="119">
        <v>0</v>
      </c>
      <c r="AZ1552" s="119">
        <v>0</v>
      </c>
      <c r="BA1552" s="119">
        <v>0</v>
      </c>
      <c r="BB1552" s="119">
        <v>0</v>
      </c>
      <c r="BC1552" s="119">
        <v>0</v>
      </c>
      <c r="BD1552" s="119">
        <v>0</v>
      </c>
      <c r="BE1552" s="119">
        <v>0</v>
      </c>
      <c r="BF1552" s="119">
        <v>0</v>
      </c>
      <c r="BG1552" s="119">
        <v>0</v>
      </c>
      <c r="BH1552" s="119">
        <v>9.3000000000000007</v>
      </c>
      <c r="BI1552" s="119" t="s">
        <v>55</v>
      </c>
      <c r="BJ1552" s="119" t="s">
        <v>55</v>
      </c>
      <c r="BK1552" s="119" t="s">
        <v>55</v>
      </c>
      <c r="BL1552" s="119">
        <v>0</v>
      </c>
      <c r="BM1552" s="119" t="s">
        <v>545</v>
      </c>
    </row>
    <row r="1553" spans="1:65" s="119" customFormat="1" ht="11.4" x14ac:dyDescent="0.2">
      <c r="A1553" s="119" t="s">
        <v>161</v>
      </c>
      <c r="B1553" s="119">
        <v>2</v>
      </c>
      <c r="C1553" s="119">
        <v>0</v>
      </c>
      <c r="D1553" s="119">
        <v>2</v>
      </c>
      <c r="E1553" s="119">
        <v>0</v>
      </c>
      <c r="F1553" s="119">
        <v>0</v>
      </c>
      <c r="G1553" s="119">
        <v>0</v>
      </c>
      <c r="H1553" s="119">
        <v>0</v>
      </c>
      <c r="I1553" s="119">
        <v>0</v>
      </c>
      <c r="J1553" s="119">
        <v>0</v>
      </c>
      <c r="K1553" s="119">
        <v>0</v>
      </c>
      <c r="L1553" s="119">
        <v>0</v>
      </c>
      <c r="M1553" s="119">
        <v>0</v>
      </c>
      <c r="N1553" s="119">
        <v>0</v>
      </c>
      <c r="O1553" s="119">
        <v>0</v>
      </c>
      <c r="P1553" s="119">
        <v>100</v>
      </c>
      <c r="Q1553" s="119">
        <v>0</v>
      </c>
      <c r="R1553" s="119">
        <v>0</v>
      </c>
      <c r="S1553" s="119">
        <v>0</v>
      </c>
      <c r="T1553" s="119">
        <v>0</v>
      </c>
      <c r="U1553" s="119">
        <v>0</v>
      </c>
      <c r="V1553" s="119">
        <v>0</v>
      </c>
      <c r="W1553" s="119">
        <v>0</v>
      </c>
      <c r="X1553" s="119">
        <v>0</v>
      </c>
      <c r="Y1553" s="119">
        <v>0</v>
      </c>
      <c r="Z1553" s="119">
        <v>0</v>
      </c>
      <c r="AA1553" s="119" t="s">
        <v>56</v>
      </c>
      <c r="AB1553" s="119" t="s">
        <v>449</v>
      </c>
      <c r="AC1553" s="119" t="s">
        <v>56</v>
      </c>
      <c r="AD1553" s="119" t="s">
        <v>56</v>
      </c>
      <c r="AE1553" s="119" t="s">
        <v>56</v>
      </c>
      <c r="AF1553" s="119" t="s">
        <v>56</v>
      </c>
      <c r="AG1553" s="119" t="s">
        <v>56</v>
      </c>
      <c r="AH1553" s="119" t="s">
        <v>56</v>
      </c>
      <c r="AI1553" s="119" t="s">
        <v>56</v>
      </c>
      <c r="AJ1553" s="119" t="s">
        <v>56</v>
      </c>
      <c r="AK1553" s="119" t="s">
        <v>56</v>
      </c>
      <c r="AL1553" s="119" t="s">
        <v>56</v>
      </c>
      <c r="AM1553" s="119">
        <v>0</v>
      </c>
      <c r="AN1553" s="119">
        <v>0</v>
      </c>
      <c r="AO1553" s="119">
        <v>0</v>
      </c>
      <c r="AP1553" s="119">
        <v>0</v>
      </c>
      <c r="AQ1553" s="119">
        <v>2</v>
      </c>
      <c r="AR1553" s="119">
        <v>0</v>
      </c>
      <c r="AS1553" s="119">
        <v>0</v>
      </c>
      <c r="AT1553" s="119">
        <v>0</v>
      </c>
      <c r="AU1553" s="119">
        <v>0</v>
      </c>
      <c r="AV1553" s="119">
        <v>0</v>
      </c>
      <c r="AW1553" s="119">
        <v>0</v>
      </c>
      <c r="AX1553" s="119">
        <v>0</v>
      </c>
      <c r="AY1553" s="119">
        <v>0</v>
      </c>
      <c r="AZ1553" s="119">
        <v>0</v>
      </c>
      <c r="BA1553" s="119">
        <v>0</v>
      </c>
      <c r="BB1553" s="119">
        <v>0</v>
      </c>
      <c r="BC1553" s="119">
        <v>0</v>
      </c>
      <c r="BD1553" s="119">
        <v>0</v>
      </c>
      <c r="BE1553" s="119">
        <v>0</v>
      </c>
      <c r="BF1553" s="119">
        <v>0</v>
      </c>
      <c r="BG1553" s="119">
        <v>0</v>
      </c>
      <c r="BH1553" s="119">
        <v>22.6</v>
      </c>
      <c r="BI1553" s="119" t="s">
        <v>55</v>
      </c>
      <c r="BJ1553" s="119" t="s">
        <v>55</v>
      </c>
      <c r="BK1553" s="119" t="s">
        <v>55</v>
      </c>
      <c r="BL1553" s="119">
        <v>0</v>
      </c>
      <c r="BM1553" s="119" t="s">
        <v>544</v>
      </c>
    </row>
    <row r="1554" spans="1:65" s="119" customFormat="1" ht="11.4" x14ac:dyDescent="0.2">
      <c r="A1554" s="119" t="s">
        <v>161</v>
      </c>
      <c r="B1554" s="119">
        <v>1</v>
      </c>
      <c r="C1554" s="119">
        <v>0</v>
      </c>
      <c r="D1554" s="119">
        <v>1</v>
      </c>
      <c r="E1554" s="119">
        <v>0</v>
      </c>
      <c r="F1554" s="119">
        <v>0</v>
      </c>
      <c r="G1554" s="119">
        <v>0</v>
      </c>
      <c r="H1554" s="119">
        <v>0</v>
      </c>
      <c r="I1554" s="119">
        <v>0</v>
      </c>
      <c r="J1554" s="119">
        <v>0</v>
      </c>
      <c r="K1554" s="119">
        <v>0</v>
      </c>
      <c r="L1554" s="119">
        <v>0</v>
      </c>
      <c r="M1554" s="119">
        <v>0</v>
      </c>
      <c r="N1554" s="119">
        <v>0</v>
      </c>
      <c r="O1554" s="119">
        <v>0</v>
      </c>
      <c r="P1554" s="119">
        <v>100</v>
      </c>
      <c r="Q1554" s="119">
        <v>0</v>
      </c>
      <c r="R1554" s="119">
        <v>0</v>
      </c>
      <c r="S1554" s="119">
        <v>0</v>
      </c>
      <c r="T1554" s="119">
        <v>0</v>
      </c>
      <c r="U1554" s="119">
        <v>0</v>
      </c>
      <c r="V1554" s="119">
        <v>0</v>
      </c>
      <c r="W1554" s="119">
        <v>0</v>
      </c>
      <c r="X1554" s="119">
        <v>0</v>
      </c>
      <c r="Y1554" s="119">
        <v>0</v>
      </c>
      <c r="Z1554" s="119">
        <v>0</v>
      </c>
      <c r="AA1554" s="119" t="s">
        <v>56</v>
      </c>
      <c r="AB1554" s="119" t="s">
        <v>477</v>
      </c>
      <c r="AC1554" s="119" t="s">
        <v>56</v>
      </c>
      <c r="AD1554" s="119" t="s">
        <v>56</v>
      </c>
      <c r="AE1554" s="119" t="s">
        <v>56</v>
      </c>
      <c r="AF1554" s="119" t="s">
        <v>56</v>
      </c>
      <c r="AG1554" s="119" t="s">
        <v>56</v>
      </c>
      <c r="AH1554" s="119" t="s">
        <v>56</v>
      </c>
      <c r="AI1554" s="119" t="s">
        <v>56</v>
      </c>
      <c r="AJ1554" s="119" t="s">
        <v>56</v>
      </c>
      <c r="AK1554" s="119" t="s">
        <v>56</v>
      </c>
      <c r="AL1554" s="119" t="s">
        <v>56</v>
      </c>
      <c r="AM1554" s="119">
        <v>0</v>
      </c>
      <c r="AN1554" s="119">
        <v>0</v>
      </c>
      <c r="AO1554" s="119">
        <v>0</v>
      </c>
      <c r="AP1554" s="119">
        <v>0</v>
      </c>
      <c r="AQ1554" s="119">
        <v>0</v>
      </c>
      <c r="AR1554" s="119">
        <v>1</v>
      </c>
      <c r="AS1554" s="119">
        <v>0</v>
      </c>
      <c r="AT1554" s="119">
        <v>0</v>
      </c>
      <c r="AU1554" s="119">
        <v>0</v>
      </c>
      <c r="AV1554" s="119">
        <v>0</v>
      </c>
      <c r="AW1554" s="119">
        <v>0</v>
      </c>
      <c r="AX1554" s="119">
        <v>0</v>
      </c>
      <c r="AY1554" s="119">
        <v>0</v>
      </c>
      <c r="AZ1554" s="119">
        <v>0</v>
      </c>
      <c r="BA1554" s="119">
        <v>0</v>
      </c>
      <c r="BB1554" s="119">
        <v>0</v>
      </c>
      <c r="BC1554" s="119">
        <v>0</v>
      </c>
      <c r="BD1554" s="119">
        <v>0</v>
      </c>
      <c r="BE1554" s="119">
        <v>0</v>
      </c>
      <c r="BF1554" s="119">
        <v>0</v>
      </c>
      <c r="BG1554" s="119">
        <v>0</v>
      </c>
      <c r="BH1554" s="119">
        <v>27.7</v>
      </c>
      <c r="BI1554" s="119" t="s">
        <v>55</v>
      </c>
      <c r="BJ1554" s="119" t="s">
        <v>55</v>
      </c>
      <c r="BK1554" s="119" t="s">
        <v>55</v>
      </c>
      <c r="BL1554" s="119">
        <v>0</v>
      </c>
      <c r="BM1554" s="119" t="s">
        <v>545</v>
      </c>
    </row>
    <row r="1555" spans="1:65" s="119" customFormat="1" ht="11.4" x14ac:dyDescent="0.2">
      <c r="A1555" s="119" t="s">
        <v>162</v>
      </c>
      <c r="B1555" s="119">
        <v>2</v>
      </c>
      <c r="C1555" s="119">
        <v>1</v>
      </c>
      <c r="D1555" s="119">
        <v>1</v>
      </c>
      <c r="E1555" s="119">
        <v>0</v>
      </c>
      <c r="F1555" s="119">
        <v>0</v>
      </c>
      <c r="G1555" s="119">
        <v>0</v>
      </c>
      <c r="H1555" s="119">
        <v>0</v>
      </c>
      <c r="I1555" s="119">
        <v>0</v>
      </c>
      <c r="J1555" s="119">
        <v>0</v>
      </c>
      <c r="K1555" s="119">
        <v>0</v>
      </c>
      <c r="L1555" s="119">
        <v>0</v>
      </c>
      <c r="M1555" s="119">
        <v>0</v>
      </c>
      <c r="N1555" s="119">
        <v>0</v>
      </c>
      <c r="O1555" s="119">
        <v>50</v>
      </c>
      <c r="P1555" s="119">
        <v>50</v>
      </c>
      <c r="Q1555" s="119">
        <v>0</v>
      </c>
      <c r="R1555" s="119">
        <v>0</v>
      </c>
      <c r="S1555" s="119">
        <v>0</v>
      </c>
      <c r="T1555" s="119">
        <v>0</v>
      </c>
      <c r="U1555" s="119">
        <v>0</v>
      </c>
      <c r="V1555" s="119">
        <v>0</v>
      </c>
      <c r="W1555" s="119">
        <v>0</v>
      </c>
      <c r="X1555" s="119">
        <v>0</v>
      </c>
      <c r="Y1555" s="119">
        <v>0</v>
      </c>
      <c r="Z1555" s="119">
        <v>0</v>
      </c>
      <c r="AA1555" s="119" t="s">
        <v>630</v>
      </c>
      <c r="AB1555" s="119" t="s">
        <v>79</v>
      </c>
      <c r="AC1555" s="119" t="s">
        <v>56</v>
      </c>
      <c r="AD1555" s="119" t="s">
        <v>56</v>
      </c>
      <c r="AE1555" s="119" t="s">
        <v>56</v>
      </c>
      <c r="AF1555" s="119" t="s">
        <v>56</v>
      </c>
      <c r="AG1555" s="119" t="s">
        <v>56</v>
      </c>
      <c r="AH1555" s="119" t="s">
        <v>56</v>
      </c>
      <c r="AI1555" s="119" t="s">
        <v>56</v>
      </c>
      <c r="AJ1555" s="119" t="s">
        <v>56</v>
      </c>
      <c r="AK1555" s="119" t="s">
        <v>56</v>
      </c>
      <c r="AL1555" s="119" t="s">
        <v>56</v>
      </c>
      <c r="AM1555" s="119">
        <v>0</v>
      </c>
      <c r="AN1555" s="119">
        <v>0</v>
      </c>
      <c r="AO1555" s="119">
        <v>1</v>
      </c>
      <c r="AP1555" s="119">
        <v>1</v>
      </c>
      <c r="AQ1555" s="119">
        <v>0</v>
      </c>
      <c r="AR1555" s="119">
        <v>0</v>
      </c>
      <c r="AS1555" s="119">
        <v>0</v>
      </c>
      <c r="AT1555" s="119">
        <v>0</v>
      </c>
      <c r="AU1555" s="119">
        <v>0</v>
      </c>
      <c r="AV1555" s="119">
        <v>0</v>
      </c>
      <c r="AW1555" s="119">
        <v>0</v>
      </c>
      <c r="AX1555" s="119">
        <v>0</v>
      </c>
      <c r="AY1555" s="119">
        <v>0</v>
      </c>
      <c r="AZ1555" s="119">
        <v>0</v>
      </c>
      <c r="BA1555" s="119">
        <v>0</v>
      </c>
      <c r="BB1555" s="119">
        <v>0</v>
      </c>
      <c r="BC1555" s="119">
        <v>0</v>
      </c>
      <c r="BD1555" s="119">
        <v>0</v>
      </c>
      <c r="BE1555" s="119">
        <v>0</v>
      </c>
      <c r="BF1555" s="119">
        <v>0</v>
      </c>
      <c r="BG1555" s="119">
        <v>0</v>
      </c>
      <c r="BH1555" s="119">
        <v>14.3</v>
      </c>
      <c r="BI1555" s="119" t="s">
        <v>55</v>
      </c>
      <c r="BJ1555" s="119" t="s">
        <v>55</v>
      </c>
      <c r="BK1555" s="119" t="s">
        <v>55</v>
      </c>
      <c r="BL1555" s="119">
        <v>0</v>
      </c>
      <c r="BM1555" s="119" t="s">
        <v>544</v>
      </c>
    </row>
    <row r="1556" spans="1:65" s="119" customFormat="1" ht="11.4" x14ac:dyDescent="0.2">
      <c r="A1556" s="119" t="s">
        <v>162</v>
      </c>
      <c r="B1556" s="119">
        <v>3</v>
      </c>
      <c r="C1556" s="119">
        <v>1</v>
      </c>
      <c r="D1556" s="119">
        <v>2</v>
      </c>
      <c r="E1556" s="119">
        <v>0</v>
      </c>
      <c r="F1556" s="119">
        <v>0</v>
      </c>
      <c r="G1556" s="119">
        <v>0</v>
      </c>
      <c r="H1556" s="119">
        <v>0</v>
      </c>
      <c r="I1556" s="119">
        <v>0</v>
      </c>
      <c r="J1556" s="119">
        <v>0</v>
      </c>
      <c r="K1556" s="119">
        <v>0</v>
      </c>
      <c r="L1556" s="119">
        <v>0</v>
      </c>
      <c r="M1556" s="119">
        <v>0</v>
      </c>
      <c r="N1556" s="119">
        <v>0</v>
      </c>
      <c r="O1556" s="119">
        <v>33.33</v>
      </c>
      <c r="P1556" s="119">
        <v>66.67</v>
      </c>
      <c r="Q1556" s="119">
        <v>0</v>
      </c>
      <c r="R1556" s="119">
        <v>0</v>
      </c>
      <c r="S1556" s="119">
        <v>0</v>
      </c>
      <c r="T1556" s="119">
        <v>0</v>
      </c>
      <c r="U1556" s="119">
        <v>0</v>
      </c>
      <c r="V1556" s="119">
        <v>0</v>
      </c>
      <c r="W1556" s="119">
        <v>0</v>
      </c>
      <c r="X1556" s="119">
        <v>0</v>
      </c>
      <c r="Y1556" s="119">
        <v>0</v>
      </c>
      <c r="Z1556" s="119">
        <v>0</v>
      </c>
      <c r="AA1556" s="119" t="s">
        <v>468</v>
      </c>
      <c r="AB1556" s="119" t="s">
        <v>517</v>
      </c>
      <c r="AC1556" s="119" t="s">
        <v>56</v>
      </c>
      <c r="AD1556" s="119" t="s">
        <v>56</v>
      </c>
      <c r="AE1556" s="119" t="s">
        <v>56</v>
      </c>
      <c r="AF1556" s="119" t="s">
        <v>56</v>
      </c>
      <c r="AG1556" s="119" t="s">
        <v>56</v>
      </c>
      <c r="AH1556" s="119" t="s">
        <v>56</v>
      </c>
      <c r="AI1556" s="119" t="s">
        <v>56</v>
      </c>
      <c r="AJ1556" s="119" t="s">
        <v>56</v>
      </c>
      <c r="AK1556" s="119" t="s">
        <v>56</v>
      </c>
      <c r="AL1556" s="119" t="s">
        <v>56</v>
      </c>
      <c r="AM1556" s="119">
        <v>0</v>
      </c>
      <c r="AN1556" s="119">
        <v>0</v>
      </c>
      <c r="AO1556" s="119">
        <v>0</v>
      </c>
      <c r="AP1556" s="119">
        <v>1</v>
      </c>
      <c r="AQ1556" s="119">
        <v>1</v>
      </c>
      <c r="AR1556" s="119">
        <v>1</v>
      </c>
      <c r="AS1556" s="119">
        <v>0</v>
      </c>
      <c r="AT1556" s="119">
        <v>0</v>
      </c>
      <c r="AU1556" s="119">
        <v>0</v>
      </c>
      <c r="AV1556" s="119">
        <v>0</v>
      </c>
      <c r="AW1556" s="119">
        <v>0</v>
      </c>
      <c r="AX1556" s="119">
        <v>0</v>
      </c>
      <c r="AY1556" s="119">
        <v>0</v>
      </c>
      <c r="AZ1556" s="119">
        <v>0</v>
      </c>
      <c r="BA1556" s="119">
        <v>0</v>
      </c>
      <c r="BB1556" s="119">
        <v>0</v>
      </c>
      <c r="BC1556" s="119">
        <v>0</v>
      </c>
      <c r="BD1556" s="119">
        <v>0</v>
      </c>
      <c r="BE1556" s="119">
        <v>0</v>
      </c>
      <c r="BF1556" s="119">
        <v>0</v>
      </c>
      <c r="BG1556" s="119">
        <v>0</v>
      </c>
      <c r="BH1556" s="119">
        <v>22.6</v>
      </c>
      <c r="BI1556" s="119" t="s">
        <v>55</v>
      </c>
      <c r="BJ1556" s="119" t="s">
        <v>55</v>
      </c>
      <c r="BK1556" s="119" t="s">
        <v>55</v>
      </c>
      <c r="BL1556" s="119">
        <v>0</v>
      </c>
      <c r="BM1556" s="119" t="s">
        <v>545</v>
      </c>
    </row>
    <row r="1557" spans="1:65" s="120" customFormat="1" ht="12" x14ac:dyDescent="0.25">
      <c r="A1557" s="120" t="s">
        <v>163</v>
      </c>
      <c r="B1557" s="120">
        <v>390</v>
      </c>
      <c r="C1557" s="120">
        <v>60</v>
      </c>
      <c r="D1557" s="120">
        <v>309</v>
      </c>
      <c r="E1557" s="120">
        <v>1</v>
      </c>
      <c r="F1557" s="120">
        <v>19</v>
      </c>
      <c r="G1557" s="120">
        <v>0</v>
      </c>
      <c r="H1557" s="120">
        <v>1</v>
      </c>
      <c r="I1557" s="120">
        <v>0</v>
      </c>
      <c r="J1557" s="120">
        <v>0</v>
      </c>
      <c r="K1557" s="120">
        <v>0</v>
      </c>
      <c r="L1557" s="120">
        <v>0</v>
      </c>
      <c r="M1557" s="120">
        <v>0</v>
      </c>
      <c r="N1557" s="120">
        <v>0</v>
      </c>
      <c r="O1557" s="120">
        <v>15.38</v>
      </c>
      <c r="P1557" s="120">
        <v>79.23</v>
      </c>
      <c r="Q1557" s="120">
        <v>0.25600000000000001</v>
      </c>
      <c r="R1557" s="120">
        <v>4.8719999999999999</v>
      </c>
      <c r="S1557" s="120">
        <v>0</v>
      </c>
      <c r="T1557" s="120">
        <v>0.25600000000000001</v>
      </c>
      <c r="U1557" s="120">
        <v>0</v>
      </c>
      <c r="V1557" s="120">
        <v>0</v>
      </c>
      <c r="W1557" s="120">
        <v>0</v>
      </c>
      <c r="X1557" s="120">
        <v>0</v>
      </c>
      <c r="Y1557" s="120">
        <v>0</v>
      </c>
      <c r="Z1557" s="120">
        <v>0</v>
      </c>
      <c r="AA1557" s="120" t="s">
        <v>79</v>
      </c>
      <c r="AB1557" s="120" t="s">
        <v>498</v>
      </c>
      <c r="AC1557" s="120" t="s">
        <v>515</v>
      </c>
      <c r="AD1557" s="120" t="s">
        <v>496</v>
      </c>
      <c r="AE1557" s="120" t="s">
        <v>56</v>
      </c>
      <c r="AF1557" s="120" t="s">
        <v>611</v>
      </c>
      <c r="AG1557" s="120" t="s">
        <v>56</v>
      </c>
      <c r="AH1557" s="120" t="s">
        <v>56</v>
      </c>
      <c r="AI1557" s="120" t="s">
        <v>56</v>
      </c>
      <c r="AJ1557" s="120" t="s">
        <v>56</v>
      </c>
      <c r="AK1557" s="120" t="s">
        <v>56</v>
      </c>
      <c r="AL1557" s="120" t="s">
        <v>56</v>
      </c>
      <c r="AM1557" s="120">
        <v>2</v>
      </c>
      <c r="AN1557" s="120">
        <v>39</v>
      </c>
      <c r="AO1557" s="120">
        <v>141</v>
      </c>
      <c r="AP1557" s="120">
        <v>128</v>
      </c>
      <c r="AQ1557" s="120">
        <v>71</v>
      </c>
      <c r="AR1557" s="120">
        <v>9</v>
      </c>
      <c r="AS1557" s="120">
        <v>0</v>
      </c>
      <c r="AT1557" s="120">
        <v>0</v>
      </c>
      <c r="AU1557" s="120">
        <v>0</v>
      </c>
      <c r="AV1557" s="120">
        <v>0</v>
      </c>
      <c r="AW1557" s="120">
        <v>0</v>
      </c>
      <c r="AX1557" s="120">
        <v>0</v>
      </c>
      <c r="AY1557" s="120">
        <v>0</v>
      </c>
      <c r="AZ1557" s="120">
        <v>0</v>
      </c>
      <c r="BA1557" s="120">
        <v>0</v>
      </c>
      <c r="BB1557" s="120">
        <v>0</v>
      </c>
      <c r="BC1557" s="120">
        <v>0</v>
      </c>
      <c r="BD1557" s="120">
        <v>0</v>
      </c>
      <c r="BE1557" s="120">
        <v>0</v>
      </c>
      <c r="BF1557" s="120">
        <v>0</v>
      </c>
      <c r="BG1557" s="120">
        <v>0</v>
      </c>
      <c r="BH1557" s="120">
        <v>15.7</v>
      </c>
      <c r="BI1557" s="120">
        <v>15.2</v>
      </c>
      <c r="BJ1557" s="120">
        <v>21.1</v>
      </c>
      <c r="BK1557" s="120">
        <v>23.6</v>
      </c>
      <c r="BL1557" s="120">
        <v>0</v>
      </c>
      <c r="BM1557" s="120" t="s">
        <v>544</v>
      </c>
    </row>
    <row r="1558" spans="1:65" s="120" customFormat="1" ht="12" x14ac:dyDescent="0.25">
      <c r="A1558" s="120" t="s">
        <v>163</v>
      </c>
      <c r="B1558" s="120">
        <v>353</v>
      </c>
      <c r="C1558" s="120">
        <v>30</v>
      </c>
      <c r="D1558" s="120">
        <v>303</v>
      </c>
      <c r="E1558" s="120">
        <v>1</v>
      </c>
      <c r="F1558" s="120">
        <v>18</v>
      </c>
      <c r="G1558" s="120">
        <v>0</v>
      </c>
      <c r="H1558" s="120">
        <v>1</v>
      </c>
      <c r="I1558" s="120">
        <v>0</v>
      </c>
      <c r="J1558" s="120">
        <v>0</v>
      </c>
      <c r="K1558" s="120">
        <v>0</v>
      </c>
      <c r="L1558" s="120">
        <v>0</v>
      </c>
      <c r="M1558" s="120">
        <v>0</v>
      </c>
      <c r="N1558" s="120">
        <v>0</v>
      </c>
      <c r="O1558" s="120">
        <v>8.4990000000000006</v>
      </c>
      <c r="P1558" s="120">
        <v>85.84</v>
      </c>
      <c r="Q1558" s="120">
        <v>0.28299999999999997</v>
      </c>
      <c r="R1558" s="120">
        <v>5.0990000000000002</v>
      </c>
      <c r="S1558" s="120">
        <v>0</v>
      </c>
      <c r="T1558" s="120">
        <v>0.28299999999999997</v>
      </c>
      <c r="U1558" s="120">
        <v>0</v>
      </c>
      <c r="V1558" s="120">
        <v>0</v>
      </c>
      <c r="W1558" s="120">
        <v>0</v>
      </c>
      <c r="X1558" s="120">
        <v>0</v>
      </c>
      <c r="Y1558" s="120">
        <v>0</v>
      </c>
      <c r="Z1558" s="120">
        <v>0</v>
      </c>
      <c r="AA1558" s="120" t="s">
        <v>531</v>
      </c>
      <c r="AB1558" s="120" t="s">
        <v>172</v>
      </c>
      <c r="AC1558" s="120" t="s">
        <v>478</v>
      </c>
      <c r="AD1558" s="120" t="s">
        <v>79</v>
      </c>
      <c r="AE1558" s="120" t="s">
        <v>56</v>
      </c>
      <c r="AF1558" s="120" t="s">
        <v>607</v>
      </c>
      <c r="AG1558" s="120" t="s">
        <v>56</v>
      </c>
      <c r="AH1558" s="120" t="s">
        <v>56</v>
      </c>
      <c r="AI1558" s="120" t="s">
        <v>56</v>
      </c>
      <c r="AJ1558" s="120" t="s">
        <v>56</v>
      </c>
      <c r="AK1558" s="120" t="s">
        <v>56</v>
      </c>
      <c r="AL1558" s="120" t="s">
        <v>56</v>
      </c>
      <c r="AM1558" s="120">
        <v>4</v>
      </c>
      <c r="AN1558" s="120">
        <v>60</v>
      </c>
      <c r="AO1558" s="120">
        <v>108</v>
      </c>
      <c r="AP1558" s="120">
        <v>97</v>
      </c>
      <c r="AQ1558" s="120">
        <v>69</v>
      </c>
      <c r="AR1558" s="120">
        <v>15</v>
      </c>
      <c r="AS1558" s="120">
        <v>0</v>
      </c>
      <c r="AT1558" s="120">
        <v>0</v>
      </c>
      <c r="AU1558" s="120">
        <v>0</v>
      </c>
      <c r="AV1558" s="120">
        <v>0</v>
      </c>
      <c r="AW1558" s="120">
        <v>0</v>
      </c>
      <c r="AX1558" s="120">
        <v>0</v>
      </c>
      <c r="AY1558" s="120">
        <v>0</v>
      </c>
      <c r="AZ1558" s="120">
        <v>0</v>
      </c>
      <c r="BA1558" s="120">
        <v>0</v>
      </c>
      <c r="BB1558" s="120">
        <v>0</v>
      </c>
      <c r="BC1558" s="120">
        <v>0</v>
      </c>
      <c r="BD1558" s="120">
        <v>0</v>
      </c>
      <c r="BE1558" s="120">
        <v>0</v>
      </c>
      <c r="BF1558" s="120">
        <v>0</v>
      </c>
      <c r="BG1558" s="120">
        <v>0</v>
      </c>
      <c r="BH1558" s="120">
        <v>15.5</v>
      </c>
      <c r="BI1558" s="120">
        <v>15.3</v>
      </c>
      <c r="BJ1558" s="120">
        <v>21.7</v>
      </c>
      <c r="BK1558" s="120">
        <v>24.8</v>
      </c>
      <c r="BL1558" s="120">
        <v>0</v>
      </c>
      <c r="BM1558" s="120" t="s">
        <v>545</v>
      </c>
    </row>
    <row r="1559" spans="1:65" s="120" customFormat="1" ht="12" x14ac:dyDescent="0.25">
      <c r="A1559" s="120" t="s">
        <v>164</v>
      </c>
      <c r="B1559" s="120">
        <v>450</v>
      </c>
      <c r="C1559" s="120">
        <v>67</v>
      </c>
      <c r="D1559" s="120">
        <v>362</v>
      </c>
      <c r="E1559" s="120">
        <v>1</v>
      </c>
      <c r="F1559" s="120">
        <v>19</v>
      </c>
      <c r="G1559" s="120">
        <v>0</v>
      </c>
      <c r="H1559" s="120">
        <v>1</v>
      </c>
      <c r="I1559" s="120">
        <v>0</v>
      </c>
      <c r="J1559" s="120">
        <v>0</v>
      </c>
      <c r="K1559" s="120">
        <v>0</v>
      </c>
      <c r="L1559" s="120">
        <v>0</v>
      </c>
      <c r="M1559" s="120">
        <v>0</v>
      </c>
      <c r="N1559" s="120">
        <v>0</v>
      </c>
      <c r="O1559" s="120">
        <v>14.89</v>
      </c>
      <c r="P1559" s="120">
        <v>80.44</v>
      </c>
      <c r="Q1559" s="120">
        <v>0.222</v>
      </c>
      <c r="R1559" s="120">
        <v>4.2220000000000004</v>
      </c>
      <c r="S1559" s="120">
        <v>0</v>
      </c>
      <c r="T1559" s="120">
        <v>0.222</v>
      </c>
      <c r="U1559" s="120">
        <v>0</v>
      </c>
      <c r="V1559" s="120">
        <v>0</v>
      </c>
      <c r="W1559" s="120">
        <v>0</v>
      </c>
      <c r="X1559" s="120">
        <v>0</v>
      </c>
      <c r="Y1559" s="120">
        <v>0</v>
      </c>
      <c r="Z1559" s="120">
        <v>0</v>
      </c>
      <c r="AA1559" s="120" t="s">
        <v>184</v>
      </c>
      <c r="AB1559" s="120" t="s">
        <v>488</v>
      </c>
      <c r="AC1559" s="120" t="s">
        <v>515</v>
      </c>
      <c r="AD1559" s="120" t="s">
        <v>496</v>
      </c>
      <c r="AE1559" s="120" t="s">
        <v>56</v>
      </c>
      <c r="AF1559" s="120" t="s">
        <v>611</v>
      </c>
      <c r="AG1559" s="120" t="s">
        <v>56</v>
      </c>
      <c r="AH1559" s="120" t="s">
        <v>56</v>
      </c>
      <c r="AI1559" s="120" t="s">
        <v>56</v>
      </c>
      <c r="AJ1559" s="120" t="s">
        <v>56</v>
      </c>
      <c r="AK1559" s="120" t="s">
        <v>56</v>
      </c>
      <c r="AL1559" s="120" t="s">
        <v>56</v>
      </c>
      <c r="AM1559" s="120">
        <v>2</v>
      </c>
      <c r="AN1559" s="120">
        <v>44</v>
      </c>
      <c r="AO1559" s="120">
        <v>164</v>
      </c>
      <c r="AP1559" s="120">
        <v>147</v>
      </c>
      <c r="AQ1559" s="120">
        <v>83</v>
      </c>
      <c r="AR1559" s="120">
        <v>10</v>
      </c>
      <c r="AS1559" s="120">
        <v>0</v>
      </c>
      <c r="AT1559" s="120">
        <v>0</v>
      </c>
      <c r="AU1559" s="120">
        <v>0</v>
      </c>
      <c r="AV1559" s="120">
        <v>0</v>
      </c>
      <c r="AW1559" s="120">
        <v>0</v>
      </c>
      <c r="AX1559" s="120">
        <v>0</v>
      </c>
      <c r="AY1559" s="120">
        <v>0</v>
      </c>
      <c r="AZ1559" s="120">
        <v>0</v>
      </c>
      <c r="BA1559" s="120">
        <v>0</v>
      </c>
      <c r="BB1559" s="120">
        <v>0</v>
      </c>
      <c r="BC1559" s="120">
        <v>0</v>
      </c>
      <c r="BD1559" s="120">
        <v>0</v>
      </c>
      <c r="BE1559" s="120">
        <v>0</v>
      </c>
      <c r="BF1559" s="120">
        <v>0</v>
      </c>
      <c r="BG1559" s="120">
        <v>0</v>
      </c>
      <c r="BH1559" s="120">
        <v>15.7</v>
      </c>
      <c r="BI1559" s="120">
        <v>15.3</v>
      </c>
      <c r="BJ1559" s="120">
        <v>21.1</v>
      </c>
      <c r="BK1559" s="120">
        <v>23.6</v>
      </c>
      <c r="BL1559" s="120">
        <v>0</v>
      </c>
      <c r="BM1559" s="120" t="s">
        <v>544</v>
      </c>
    </row>
    <row r="1560" spans="1:65" s="120" customFormat="1" ht="12" x14ac:dyDescent="0.25">
      <c r="A1560" s="120" t="s">
        <v>164</v>
      </c>
      <c r="B1560" s="120">
        <v>417</v>
      </c>
      <c r="C1560" s="120">
        <v>39</v>
      </c>
      <c r="D1560" s="120">
        <v>358</v>
      </c>
      <c r="E1560" s="120">
        <v>1</v>
      </c>
      <c r="F1560" s="120">
        <v>18</v>
      </c>
      <c r="G1560" s="120">
        <v>0</v>
      </c>
      <c r="H1560" s="120">
        <v>1</v>
      </c>
      <c r="I1560" s="120">
        <v>0</v>
      </c>
      <c r="J1560" s="120">
        <v>0</v>
      </c>
      <c r="K1560" s="120">
        <v>0</v>
      </c>
      <c r="L1560" s="120">
        <v>0</v>
      </c>
      <c r="M1560" s="120">
        <v>0</v>
      </c>
      <c r="N1560" s="120">
        <v>0</v>
      </c>
      <c r="O1560" s="120">
        <v>9.3529999999999998</v>
      </c>
      <c r="P1560" s="120">
        <v>85.85</v>
      </c>
      <c r="Q1560" s="120">
        <v>0.24</v>
      </c>
      <c r="R1560" s="120">
        <v>4.3170000000000002</v>
      </c>
      <c r="S1560" s="120">
        <v>0</v>
      </c>
      <c r="T1560" s="120">
        <v>0.24</v>
      </c>
      <c r="U1560" s="120">
        <v>0</v>
      </c>
      <c r="V1560" s="120">
        <v>0</v>
      </c>
      <c r="W1560" s="120">
        <v>0</v>
      </c>
      <c r="X1560" s="120">
        <v>0</v>
      </c>
      <c r="Y1560" s="120">
        <v>0</v>
      </c>
      <c r="Z1560" s="120">
        <v>0</v>
      </c>
      <c r="AA1560" s="120" t="s">
        <v>567</v>
      </c>
      <c r="AB1560" s="120" t="s">
        <v>495</v>
      </c>
      <c r="AC1560" s="120" t="s">
        <v>478</v>
      </c>
      <c r="AD1560" s="120" t="s">
        <v>79</v>
      </c>
      <c r="AE1560" s="120" t="s">
        <v>56</v>
      </c>
      <c r="AF1560" s="120" t="s">
        <v>607</v>
      </c>
      <c r="AG1560" s="120" t="s">
        <v>56</v>
      </c>
      <c r="AH1560" s="120" t="s">
        <v>56</v>
      </c>
      <c r="AI1560" s="120" t="s">
        <v>56</v>
      </c>
      <c r="AJ1560" s="120" t="s">
        <v>56</v>
      </c>
      <c r="AK1560" s="120" t="s">
        <v>56</v>
      </c>
      <c r="AL1560" s="120" t="s">
        <v>56</v>
      </c>
      <c r="AM1560" s="120">
        <v>4</v>
      </c>
      <c r="AN1560" s="120">
        <v>73</v>
      </c>
      <c r="AO1560" s="120">
        <v>124</v>
      </c>
      <c r="AP1560" s="120">
        <v>114</v>
      </c>
      <c r="AQ1560" s="120">
        <v>83</v>
      </c>
      <c r="AR1560" s="120">
        <v>19</v>
      </c>
      <c r="AS1560" s="120">
        <v>0</v>
      </c>
      <c r="AT1560" s="120">
        <v>0</v>
      </c>
      <c r="AU1560" s="120">
        <v>0</v>
      </c>
      <c r="AV1560" s="120">
        <v>0</v>
      </c>
      <c r="AW1560" s="120">
        <v>0</v>
      </c>
      <c r="AX1560" s="120">
        <v>0</v>
      </c>
      <c r="AY1560" s="120">
        <v>0</v>
      </c>
      <c r="AZ1560" s="120">
        <v>0</v>
      </c>
      <c r="BA1560" s="120">
        <v>0</v>
      </c>
      <c r="BB1560" s="120">
        <v>0</v>
      </c>
      <c r="BC1560" s="120">
        <v>0</v>
      </c>
      <c r="BD1560" s="120">
        <v>0</v>
      </c>
      <c r="BE1560" s="120">
        <v>0</v>
      </c>
      <c r="BF1560" s="120">
        <v>0</v>
      </c>
      <c r="BG1560" s="120">
        <v>0</v>
      </c>
      <c r="BH1560" s="120">
        <v>15.5</v>
      </c>
      <c r="BI1560" s="120">
        <v>15.4</v>
      </c>
      <c r="BJ1560" s="120">
        <v>21.8</v>
      </c>
      <c r="BK1560" s="120">
        <v>24.9</v>
      </c>
      <c r="BL1560" s="120">
        <v>0</v>
      </c>
      <c r="BM1560" s="120" t="s">
        <v>545</v>
      </c>
    </row>
    <row r="1561" spans="1:65" s="120" customFormat="1" ht="12" x14ac:dyDescent="0.25">
      <c r="A1561" s="120" t="s">
        <v>165</v>
      </c>
      <c r="B1561" s="120">
        <v>470</v>
      </c>
      <c r="C1561" s="120">
        <v>68</v>
      </c>
      <c r="D1561" s="120">
        <v>381</v>
      </c>
      <c r="E1561" s="120">
        <v>1</v>
      </c>
      <c r="F1561" s="120">
        <v>19</v>
      </c>
      <c r="G1561" s="120">
        <v>0</v>
      </c>
      <c r="H1561" s="120">
        <v>1</v>
      </c>
      <c r="I1561" s="120">
        <v>0</v>
      </c>
      <c r="J1561" s="120">
        <v>0</v>
      </c>
      <c r="K1561" s="120">
        <v>0</v>
      </c>
      <c r="L1561" s="120">
        <v>0</v>
      </c>
      <c r="M1561" s="120">
        <v>0</v>
      </c>
      <c r="N1561" s="120">
        <v>0</v>
      </c>
      <c r="O1561" s="120">
        <v>14.47</v>
      </c>
      <c r="P1561" s="120">
        <v>81.06</v>
      </c>
      <c r="Q1561" s="120">
        <v>0.21299999999999999</v>
      </c>
      <c r="R1561" s="120">
        <v>4.0430000000000001</v>
      </c>
      <c r="S1561" s="120">
        <v>0</v>
      </c>
      <c r="T1561" s="120">
        <v>0.21299999999999999</v>
      </c>
      <c r="U1561" s="120">
        <v>0</v>
      </c>
      <c r="V1561" s="120">
        <v>0</v>
      </c>
      <c r="W1561" s="120">
        <v>0</v>
      </c>
      <c r="X1561" s="120">
        <v>0</v>
      </c>
      <c r="Y1561" s="120">
        <v>0</v>
      </c>
      <c r="Z1561" s="120">
        <v>0</v>
      </c>
      <c r="AA1561" s="120" t="s">
        <v>173</v>
      </c>
      <c r="AB1561" s="120" t="s">
        <v>494</v>
      </c>
      <c r="AC1561" s="120" t="s">
        <v>515</v>
      </c>
      <c r="AD1561" s="120" t="s">
        <v>496</v>
      </c>
      <c r="AE1561" s="120" t="s">
        <v>56</v>
      </c>
      <c r="AF1561" s="120" t="s">
        <v>611</v>
      </c>
      <c r="AG1561" s="120" t="s">
        <v>56</v>
      </c>
      <c r="AH1561" s="120" t="s">
        <v>56</v>
      </c>
      <c r="AI1561" s="120" t="s">
        <v>56</v>
      </c>
      <c r="AJ1561" s="120" t="s">
        <v>56</v>
      </c>
      <c r="AK1561" s="120" t="s">
        <v>56</v>
      </c>
      <c r="AL1561" s="120" t="s">
        <v>56</v>
      </c>
      <c r="AM1561" s="120">
        <v>2</v>
      </c>
      <c r="AN1561" s="120">
        <v>46</v>
      </c>
      <c r="AO1561" s="120">
        <v>171</v>
      </c>
      <c r="AP1561" s="120">
        <v>154</v>
      </c>
      <c r="AQ1561" s="120">
        <v>87</v>
      </c>
      <c r="AR1561" s="120">
        <v>10</v>
      </c>
      <c r="AS1561" s="120">
        <v>0</v>
      </c>
      <c r="AT1561" s="120">
        <v>0</v>
      </c>
      <c r="AU1561" s="120">
        <v>0</v>
      </c>
      <c r="AV1561" s="120">
        <v>0</v>
      </c>
      <c r="AW1561" s="120">
        <v>0</v>
      </c>
      <c r="AX1561" s="120">
        <v>0</v>
      </c>
      <c r="AY1561" s="120">
        <v>0</v>
      </c>
      <c r="AZ1561" s="120">
        <v>0</v>
      </c>
      <c r="BA1561" s="120">
        <v>0</v>
      </c>
      <c r="BB1561" s="120">
        <v>0</v>
      </c>
      <c r="BC1561" s="120">
        <v>0</v>
      </c>
      <c r="BD1561" s="120">
        <v>0</v>
      </c>
      <c r="BE1561" s="120">
        <v>0</v>
      </c>
      <c r="BF1561" s="120">
        <v>0</v>
      </c>
      <c r="BG1561" s="120">
        <v>0</v>
      </c>
      <c r="BH1561" s="120">
        <v>15.7</v>
      </c>
      <c r="BI1561" s="120">
        <v>15.4</v>
      </c>
      <c r="BJ1561" s="120">
        <v>21.1</v>
      </c>
      <c r="BK1561" s="120">
        <v>23.6</v>
      </c>
      <c r="BL1561" s="120">
        <v>0</v>
      </c>
      <c r="BM1561" s="120" t="s">
        <v>544</v>
      </c>
    </row>
    <row r="1562" spans="1:65" s="120" customFormat="1" ht="12" x14ac:dyDescent="0.25">
      <c r="A1562" s="120" t="s">
        <v>165</v>
      </c>
      <c r="B1562" s="120">
        <v>439</v>
      </c>
      <c r="C1562" s="120">
        <v>40</v>
      </c>
      <c r="D1562" s="120">
        <v>379</v>
      </c>
      <c r="E1562" s="120">
        <v>1</v>
      </c>
      <c r="F1562" s="120">
        <v>18</v>
      </c>
      <c r="G1562" s="120">
        <v>0</v>
      </c>
      <c r="H1562" s="120">
        <v>1</v>
      </c>
      <c r="I1562" s="120">
        <v>0</v>
      </c>
      <c r="J1562" s="120">
        <v>0</v>
      </c>
      <c r="K1562" s="120">
        <v>0</v>
      </c>
      <c r="L1562" s="120">
        <v>0</v>
      </c>
      <c r="M1562" s="120">
        <v>0</v>
      </c>
      <c r="N1562" s="120">
        <v>0</v>
      </c>
      <c r="O1562" s="120">
        <v>9.1120000000000001</v>
      </c>
      <c r="P1562" s="120">
        <v>86.33</v>
      </c>
      <c r="Q1562" s="120">
        <v>0.22800000000000001</v>
      </c>
      <c r="R1562" s="120">
        <v>4.0999999999999996</v>
      </c>
      <c r="S1562" s="120">
        <v>0</v>
      </c>
      <c r="T1562" s="120">
        <v>0.22800000000000001</v>
      </c>
      <c r="U1562" s="120">
        <v>0</v>
      </c>
      <c r="V1562" s="120">
        <v>0</v>
      </c>
      <c r="W1562" s="120">
        <v>0</v>
      </c>
      <c r="X1562" s="120">
        <v>0</v>
      </c>
      <c r="Y1562" s="120">
        <v>0</v>
      </c>
      <c r="Z1562" s="120">
        <v>0</v>
      </c>
      <c r="AA1562" s="120" t="s">
        <v>530</v>
      </c>
      <c r="AB1562" s="120" t="s">
        <v>495</v>
      </c>
      <c r="AC1562" s="120" t="s">
        <v>478</v>
      </c>
      <c r="AD1562" s="120" t="s">
        <v>79</v>
      </c>
      <c r="AE1562" s="120" t="s">
        <v>56</v>
      </c>
      <c r="AF1562" s="120" t="s">
        <v>607</v>
      </c>
      <c r="AG1562" s="120" t="s">
        <v>56</v>
      </c>
      <c r="AH1562" s="120" t="s">
        <v>56</v>
      </c>
      <c r="AI1562" s="120" t="s">
        <v>56</v>
      </c>
      <c r="AJ1562" s="120" t="s">
        <v>56</v>
      </c>
      <c r="AK1562" s="120" t="s">
        <v>56</v>
      </c>
      <c r="AL1562" s="120" t="s">
        <v>56</v>
      </c>
      <c r="AM1562" s="120">
        <v>4</v>
      </c>
      <c r="AN1562" s="120">
        <v>78</v>
      </c>
      <c r="AO1562" s="120">
        <v>128</v>
      </c>
      <c r="AP1562" s="120">
        <v>121</v>
      </c>
      <c r="AQ1562" s="120">
        <v>85</v>
      </c>
      <c r="AR1562" s="120">
        <v>23</v>
      </c>
      <c r="AS1562" s="120">
        <v>0</v>
      </c>
      <c r="AT1562" s="120">
        <v>0</v>
      </c>
      <c r="AU1562" s="120">
        <v>0</v>
      </c>
      <c r="AV1562" s="120">
        <v>0</v>
      </c>
      <c r="AW1562" s="120">
        <v>0</v>
      </c>
      <c r="AX1562" s="120">
        <v>0</v>
      </c>
      <c r="AY1562" s="120">
        <v>0</v>
      </c>
      <c r="AZ1562" s="120">
        <v>0</v>
      </c>
      <c r="BA1562" s="120">
        <v>0</v>
      </c>
      <c r="BB1562" s="120">
        <v>0</v>
      </c>
      <c r="BC1562" s="120">
        <v>0</v>
      </c>
      <c r="BD1562" s="120">
        <v>0</v>
      </c>
      <c r="BE1562" s="120">
        <v>0</v>
      </c>
      <c r="BF1562" s="120">
        <v>0</v>
      </c>
      <c r="BG1562" s="120">
        <v>0</v>
      </c>
      <c r="BH1562" s="120">
        <v>15.6</v>
      </c>
      <c r="BI1562" s="120">
        <v>15.4</v>
      </c>
      <c r="BJ1562" s="120">
        <v>21.8</v>
      </c>
      <c r="BK1562" s="120">
        <v>25.4</v>
      </c>
      <c r="BL1562" s="120">
        <v>0</v>
      </c>
      <c r="BM1562" s="120" t="s">
        <v>545</v>
      </c>
    </row>
    <row r="1563" spans="1:65" s="120" customFormat="1" ht="12" x14ac:dyDescent="0.25">
      <c r="A1563" s="120" t="s">
        <v>166</v>
      </c>
      <c r="B1563" s="120">
        <v>472</v>
      </c>
      <c r="C1563" s="120">
        <v>69</v>
      </c>
      <c r="D1563" s="120">
        <v>382</v>
      </c>
      <c r="E1563" s="120">
        <v>1</v>
      </c>
      <c r="F1563" s="120">
        <v>19</v>
      </c>
      <c r="G1563" s="120">
        <v>0</v>
      </c>
      <c r="H1563" s="120">
        <v>1</v>
      </c>
      <c r="I1563" s="120">
        <v>0</v>
      </c>
      <c r="J1563" s="120">
        <v>0</v>
      </c>
      <c r="K1563" s="120">
        <v>0</v>
      </c>
      <c r="L1563" s="120">
        <v>0</v>
      </c>
      <c r="M1563" s="120">
        <v>0</v>
      </c>
      <c r="N1563" s="120">
        <v>0</v>
      </c>
      <c r="O1563" s="120">
        <v>14.62</v>
      </c>
      <c r="P1563" s="120">
        <v>80.930000000000007</v>
      </c>
      <c r="Q1563" s="120">
        <v>0.21199999999999999</v>
      </c>
      <c r="R1563" s="120">
        <v>4.0250000000000004</v>
      </c>
      <c r="S1563" s="120">
        <v>0</v>
      </c>
      <c r="T1563" s="120">
        <v>0.21199999999999999</v>
      </c>
      <c r="U1563" s="120">
        <v>0</v>
      </c>
      <c r="V1563" s="120">
        <v>0</v>
      </c>
      <c r="W1563" s="120">
        <v>0</v>
      </c>
      <c r="X1563" s="120">
        <v>0</v>
      </c>
      <c r="Y1563" s="120">
        <v>0</v>
      </c>
      <c r="Z1563" s="120">
        <v>0</v>
      </c>
      <c r="AA1563" s="120" t="s">
        <v>184</v>
      </c>
      <c r="AB1563" s="120" t="s">
        <v>494</v>
      </c>
      <c r="AC1563" s="120" t="s">
        <v>515</v>
      </c>
      <c r="AD1563" s="120" t="s">
        <v>496</v>
      </c>
      <c r="AE1563" s="120" t="s">
        <v>56</v>
      </c>
      <c r="AF1563" s="120" t="s">
        <v>611</v>
      </c>
      <c r="AG1563" s="120" t="s">
        <v>56</v>
      </c>
      <c r="AH1563" s="120" t="s">
        <v>56</v>
      </c>
      <c r="AI1563" s="120" t="s">
        <v>56</v>
      </c>
      <c r="AJ1563" s="120" t="s">
        <v>56</v>
      </c>
      <c r="AK1563" s="120" t="s">
        <v>56</v>
      </c>
      <c r="AL1563" s="120" t="s">
        <v>56</v>
      </c>
      <c r="AM1563" s="120">
        <v>2</v>
      </c>
      <c r="AN1563" s="120">
        <v>46</v>
      </c>
      <c r="AO1563" s="120">
        <v>171</v>
      </c>
      <c r="AP1563" s="120">
        <v>155</v>
      </c>
      <c r="AQ1563" s="120">
        <v>87</v>
      </c>
      <c r="AR1563" s="120">
        <v>11</v>
      </c>
      <c r="AS1563" s="120">
        <v>0</v>
      </c>
      <c r="AT1563" s="120">
        <v>0</v>
      </c>
      <c r="AU1563" s="120">
        <v>0</v>
      </c>
      <c r="AV1563" s="120">
        <v>0</v>
      </c>
      <c r="AW1563" s="120">
        <v>0</v>
      </c>
      <c r="AX1563" s="120">
        <v>0</v>
      </c>
      <c r="AY1563" s="120">
        <v>0</v>
      </c>
      <c r="AZ1563" s="120">
        <v>0</v>
      </c>
      <c r="BA1563" s="120">
        <v>0</v>
      </c>
      <c r="BB1563" s="120">
        <v>0</v>
      </c>
      <c r="BC1563" s="120">
        <v>0</v>
      </c>
      <c r="BD1563" s="120">
        <v>0</v>
      </c>
      <c r="BE1563" s="120">
        <v>0</v>
      </c>
      <c r="BF1563" s="120">
        <v>0</v>
      </c>
      <c r="BG1563" s="120">
        <v>0</v>
      </c>
      <c r="BH1563" s="120">
        <v>15.7</v>
      </c>
      <c r="BI1563" s="120">
        <v>15.5</v>
      </c>
      <c r="BJ1563" s="120">
        <v>21.1</v>
      </c>
      <c r="BK1563" s="120">
        <v>23.6</v>
      </c>
      <c r="BL1563" s="120">
        <v>0</v>
      </c>
      <c r="BM1563" s="120" t="s">
        <v>544</v>
      </c>
    </row>
    <row r="1564" spans="1:65" s="120" customFormat="1" ht="12" x14ac:dyDescent="0.25">
      <c r="A1564" s="120" t="s">
        <v>166</v>
      </c>
      <c r="B1564" s="120">
        <v>443</v>
      </c>
      <c r="C1564" s="120">
        <v>40</v>
      </c>
      <c r="D1564" s="120">
        <v>383</v>
      </c>
      <c r="E1564" s="120">
        <v>1</v>
      </c>
      <c r="F1564" s="120">
        <v>18</v>
      </c>
      <c r="G1564" s="120">
        <v>0</v>
      </c>
      <c r="H1564" s="120">
        <v>1</v>
      </c>
      <c r="I1564" s="120">
        <v>0</v>
      </c>
      <c r="J1564" s="120">
        <v>0</v>
      </c>
      <c r="K1564" s="120">
        <v>0</v>
      </c>
      <c r="L1564" s="120">
        <v>0</v>
      </c>
      <c r="M1564" s="120">
        <v>0</v>
      </c>
      <c r="N1564" s="120">
        <v>0</v>
      </c>
      <c r="O1564" s="120">
        <v>9.0289999999999999</v>
      </c>
      <c r="P1564" s="120">
        <v>86.46</v>
      </c>
      <c r="Q1564" s="120">
        <v>0.22600000000000001</v>
      </c>
      <c r="R1564" s="120">
        <v>4.0629999999999997</v>
      </c>
      <c r="S1564" s="120">
        <v>0</v>
      </c>
      <c r="T1564" s="120">
        <v>0.22600000000000001</v>
      </c>
      <c r="U1564" s="120">
        <v>0</v>
      </c>
      <c r="V1564" s="120">
        <v>0</v>
      </c>
      <c r="W1564" s="120">
        <v>0</v>
      </c>
      <c r="X1564" s="120">
        <v>0</v>
      </c>
      <c r="Y1564" s="120">
        <v>0</v>
      </c>
      <c r="Z1564" s="120">
        <v>0</v>
      </c>
      <c r="AA1564" s="120" t="s">
        <v>530</v>
      </c>
      <c r="AB1564" s="120" t="s">
        <v>516</v>
      </c>
      <c r="AC1564" s="120" t="s">
        <v>478</v>
      </c>
      <c r="AD1564" s="120" t="s">
        <v>79</v>
      </c>
      <c r="AE1564" s="120" t="s">
        <v>56</v>
      </c>
      <c r="AF1564" s="120" t="s">
        <v>607</v>
      </c>
      <c r="AG1564" s="120" t="s">
        <v>56</v>
      </c>
      <c r="AH1564" s="120" t="s">
        <v>56</v>
      </c>
      <c r="AI1564" s="120" t="s">
        <v>56</v>
      </c>
      <c r="AJ1564" s="120" t="s">
        <v>56</v>
      </c>
      <c r="AK1564" s="120" t="s">
        <v>56</v>
      </c>
      <c r="AL1564" s="120" t="s">
        <v>56</v>
      </c>
      <c r="AM1564" s="120">
        <v>4</v>
      </c>
      <c r="AN1564" s="120">
        <v>78</v>
      </c>
      <c r="AO1564" s="120">
        <v>128</v>
      </c>
      <c r="AP1564" s="120">
        <v>123</v>
      </c>
      <c r="AQ1564" s="120">
        <v>86</v>
      </c>
      <c r="AR1564" s="120">
        <v>23</v>
      </c>
      <c r="AS1564" s="120">
        <v>1</v>
      </c>
      <c r="AT1564" s="120">
        <v>0</v>
      </c>
      <c r="AU1564" s="120">
        <v>0</v>
      </c>
      <c r="AV1564" s="120">
        <v>0</v>
      </c>
      <c r="AW1564" s="120">
        <v>0</v>
      </c>
      <c r="AX1564" s="120">
        <v>0</v>
      </c>
      <c r="AY1564" s="120">
        <v>0</v>
      </c>
      <c r="AZ1564" s="120">
        <v>0</v>
      </c>
      <c r="BA1564" s="120">
        <v>0</v>
      </c>
      <c r="BB1564" s="120">
        <v>0</v>
      </c>
      <c r="BC1564" s="120">
        <v>0</v>
      </c>
      <c r="BD1564" s="120">
        <v>0</v>
      </c>
      <c r="BE1564" s="120">
        <v>0</v>
      </c>
      <c r="BF1564" s="120">
        <v>0</v>
      </c>
      <c r="BG1564" s="120">
        <v>0</v>
      </c>
      <c r="BH1564" s="120">
        <v>15.7</v>
      </c>
      <c r="BI1564" s="120">
        <v>15.9</v>
      </c>
      <c r="BJ1564" s="120">
        <v>21.8</v>
      </c>
      <c r="BK1564" s="120">
        <v>25.6</v>
      </c>
      <c r="BL1564" s="120">
        <v>0</v>
      </c>
      <c r="BM1564" s="120" t="s">
        <v>545</v>
      </c>
    </row>
    <row r="1567" spans="1:65" s="115" customFormat="1" x14ac:dyDescent="0.25">
      <c r="A1567" s="115" t="s">
        <v>191</v>
      </c>
    </row>
    <row r="1569" spans="1:65" s="118" customFormat="1" ht="12" x14ac:dyDescent="0.25">
      <c r="A1569" s="118" t="s">
        <v>31</v>
      </c>
      <c r="B1569" s="118" t="s">
        <v>32</v>
      </c>
      <c r="C1569" s="118" t="s">
        <v>33</v>
      </c>
      <c r="D1569" s="118" t="s">
        <v>33</v>
      </c>
      <c r="E1569" s="118" t="s">
        <v>33</v>
      </c>
      <c r="F1569" s="118" t="s">
        <v>33</v>
      </c>
      <c r="G1569" s="118" t="s">
        <v>33</v>
      </c>
      <c r="H1569" s="118" t="s">
        <v>33</v>
      </c>
      <c r="I1569" s="118" t="s">
        <v>33</v>
      </c>
      <c r="J1569" s="118" t="s">
        <v>33</v>
      </c>
      <c r="K1569" s="118" t="s">
        <v>33</v>
      </c>
      <c r="L1569" s="118" t="s">
        <v>33</v>
      </c>
      <c r="M1569" s="118" t="s">
        <v>33</v>
      </c>
      <c r="N1569" s="118" t="s">
        <v>33</v>
      </c>
      <c r="O1569" s="118" t="s">
        <v>34</v>
      </c>
      <c r="P1569" s="118" t="s">
        <v>34</v>
      </c>
      <c r="Q1569" s="118" t="s">
        <v>34</v>
      </c>
      <c r="R1569" s="118" t="s">
        <v>34</v>
      </c>
      <c r="S1569" s="118" t="s">
        <v>34</v>
      </c>
      <c r="T1569" s="118" t="s">
        <v>34</v>
      </c>
      <c r="U1569" s="118" t="s">
        <v>34</v>
      </c>
      <c r="V1569" s="118" t="s">
        <v>34</v>
      </c>
      <c r="W1569" s="118" t="s">
        <v>34</v>
      </c>
      <c r="X1569" s="118" t="s">
        <v>34</v>
      </c>
      <c r="Y1569" s="118" t="s">
        <v>34</v>
      </c>
      <c r="Z1569" s="118" t="s">
        <v>34</v>
      </c>
      <c r="AA1569" s="118" t="s">
        <v>35</v>
      </c>
      <c r="AB1569" s="118" t="s">
        <v>35</v>
      </c>
      <c r="AC1569" s="118" t="s">
        <v>35</v>
      </c>
      <c r="AD1569" s="118" t="s">
        <v>35</v>
      </c>
      <c r="AE1569" s="118" t="s">
        <v>35</v>
      </c>
      <c r="AF1569" s="118" t="s">
        <v>35</v>
      </c>
      <c r="AG1569" s="118" t="s">
        <v>35</v>
      </c>
      <c r="AH1569" s="118" t="s">
        <v>35</v>
      </c>
      <c r="AI1569" s="118" t="s">
        <v>35</v>
      </c>
      <c r="AJ1569" s="118" t="s">
        <v>35</v>
      </c>
      <c r="AK1569" s="118" t="s">
        <v>35</v>
      </c>
      <c r="AL1569" s="118" t="s">
        <v>35</v>
      </c>
      <c r="AM1569" s="118" t="s">
        <v>36</v>
      </c>
      <c r="AN1569" s="118" t="s">
        <v>36</v>
      </c>
      <c r="AO1569" s="118" t="s">
        <v>36</v>
      </c>
      <c r="AP1569" s="118" t="s">
        <v>36</v>
      </c>
      <c r="AQ1569" s="118" t="s">
        <v>36</v>
      </c>
      <c r="AR1569" s="118" t="s">
        <v>36</v>
      </c>
      <c r="AS1569" s="118" t="s">
        <v>36</v>
      </c>
      <c r="AT1569" s="118" t="s">
        <v>36</v>
      </c>
      <c r="AU1569" s="118" t="s">
        <v>36</v>
      </c>
      <c r="AV1569" s="118" t="s">
        <v>36</v>
      </c>
      <c r="AW1569" s="118" t="s">
        <v>36</v>
      </c>
      <c r="AX1569" s="118" t="s">
        <v>36</v>
      </c>
      <c r="AY1569" s="118" t="s">
        <v>36</v>
      </c>
      <c r="AZ1569" s="118" t="s">
        <v>36</v>
      </c>
      <c r="BA1569" s="118" t="s">
        <v>36</v>
      </c>
      <c r="BB1569" s="118" t="s">
        <v>36</v>
      </c>
      <c r="BC1569" s="118" t="s">
        <v>36</v>
      </c>
      <c r="BD1569" s="118" t="s">
        <v>36</v>
      </c>
      <c r="BE1569" s="118" t="s">
        <v>36</v>
      </c>
      <c r="BF1569" s="118" t="s">
        <v>36</v>
      </c>
      <c r="BG1569" s="118" t="s">
        <v>36</v>
      </c>
      <c r="BH1569" s="118" t="s">
        <v>39</v>
      </c>
      <c r="BI1569" s="118" t="s">
        <v>37</v>
      </c>
      <c r="BJ1569" s="118" t="s">
        <v>38</v>
      </c>
      <c r="BK1569" s="118" t="s">
        <v>38</v>
      </c>
      <c r="BL1569" s="118" t="s">
        <v>40</v>
      </c>
      <c r="BM1569" s="118" t="s">
        <v>41</v>
      </c>
    </row>
    <row r="1570" spans="1:65" s="118" customFormat="1" ht="12" x14ac:dyDescent="0.25">
      <c r="A1570" s="118" t="s">
        <v>2</v>
      </c>
      <c r="B1570" s="118" t="s">
        <v>2</v>
      </c>
      <c r="C1570" s="118" t="s">
        <v>42</v>
      </c>
      <c r="D1570" s="118" t="s">
        <v>43</v>
      </c>
      <c r="E1570" s="118" t="s">
        <v>44</v>
      </c>
      <c r="F1570" s="118" t="s">
        <v>45</v>
      </c>
      <c r="G1570" s="118" t="s">
        <v>46</v>
      </c>
      <c r="H1570" s="118" t="s">
        <v>20</v>
      </c>
      <c r="I1570" s="118" t="s">
        <v>10</v>
      </c>
      <c r="J1570" s="118" t="s">
        <v>47</v>
      </c>
      <c r="K1570" s="118" t="s">
        <v>48</v>
      </c>
      <c r="L1570" s="118" t="s">
        <v>49</v>
      </c>
      <c r="M1570" s="118" t="s">
        <v>50</v>
      </c>
      <c r="N1570" s="118" t="s">
        <v>17</v>
      </c>
      <c r="O1570" s="118" t="s">
        <v>42</v>
      </c>
      <c r="P1570" s="118" t="s">
        <v>43</v>
      </c>
      <c r="Q1570" s="118" t="s">
        <v>44</v>
      </c>
      <c r="R1570" s="118" t="s">
        <v>45</v>
      </c>
      <c r="S1570" s="118" t="s">
        <v>46</v>
      </c>
      <c r="T1570" s="118" t="s">
        <v>20</v>
      </c>
      <c r="U1570" s="118" t="s">
        <v>10</v>
      </c>
      <c r="V1570" s="118" t="s">
        <v>47</v>
      </c>
      <c r="W1570" s="118" t="s">
        <v>48</v>
      </c>
      <c r="X1570" s="118" t="s">
        <v>49</v>
      </c>
      <c r="Y1570" s="118" t="s">
        <v>50</v>
      </c>
      <c r="Z1570" s="118" t="s">
        <v>17</v>
      </c>
      <c r="AA1570" s="118" t="s">
        <v>42</v>
      </c>
      <c r="AB1570" s="118" t="s">
        <v>43</v>
      </c>
      <c r="AC1570" s="118" t="s">
        <v>44</v>
      </c>
      <c r="AD1570" s="118" t="s">
        <v>45</v>
      </c>
      <c r="AE1570" s="118" t="s">
        <v>46</v>
      </c>
      <c r="AF1570" s="118" t="s">
        <v>20</v>
      </c>
      <c r="AG1570" s="118" t="s">
        <v>10</v>
      </c>
      <c r="AH1570" s="118" t="s">
        <v>47</v>
      </c>
      <c r="AI1570" s="118" t="s">
        <v>48</v>
      </c>
      <c r="AJ1570" s="118" t="s">
        <v>49</v>
      </c>
      <c r="AK1570" s="118" t="s">
        <v>50</v>
      </c>
      <c r="AL1570" s="118" t="s">
        <v>17</v>
      </c>
      <c r="AM1570" s="118" t="s">
        <v>9</v>
      </c>
      <c r="AN1570" s="118" t="s">
        <v>46</v>
      </c>
      <c r="AO1570" s="118" t="s">
        <v>49</v>
      </c>
      <c r="AP1570" s="118" t="s">
        <v>23</v>
      </c>
      <c r="AQ1570" s="118" t="s">
        <v>237</v>
      </c>
      <c r="AR1570" s="118" t="s">
        <v>51</v>
      </c>
      <c r="AS1570" s="118" t="s">
        <v>238</v>
      </c>
      <c r="AT1570" s="118" t="s">
        <v>239</v>
      </c>
      <c r="AU1570" s="118" t="s">
        <v>240</v>
      </c>
      <c r="AV1570" s="118" t="s">
        <v>241</v>
      </c>
      <c r="AW1570" s="118" t="s">
        <v>52</v>
      </c>
      <c r="AX1570" s="118" t="s">
        <v>242</v>
      </c>
      <c r="AY1570" s="118" t="s">
        <v>243</v>
      </c>
      <c r="AZ1570" s="118" t="s">
        <v>244</v>
      </c>
      <c r="BA1570" s="118" t="s">
        <v>245</v>
      </c>
      <c r="BB1570" s="118" t="s">
        <v>53</v>
      </c>
      <c r="BC1570" s="118" t="s">
        <v>246</v>
      </c>
      <c r="BD1570" s="118" t="s">
        <v>15</v>
      </c>
      <c r="BE1570" s="118" t="s">
        <v>247</v>
      </c>
      <c r="BF1570" s="118" t="s">
        <v>16</v>
      </c>
      <c r="BG1570" s="118" t="s">
        <v>235</v>
      </c>
      <c r="BH1570" s="118" t="s">
        <v>2</v>
      </c>
      <c r="BI1570" s="118" t="s">
        <v>2</v>
      </c>
      <c r="BJ1570" s="118" t="s">
        <v>15</v>
      </c>
      <c r="BK1570" s="118" t="s">
        <v>16</v>
      </c>
      <c r="BL1570" s="118" t="s">
        <v>420</v>
      </c>
      <c r="BM1570" s="118" t="s">
        <v>2</v>
      </c>
    </row>
    <row r="1571" spans="1:65" s="118" customFormat="1" ht="12" x14ac:dyDescent="0.25">
      <c r="A1571" s="118" t="s">
        <v>2</v>
      </c>
      <c r="B1571" s="118" t="s">
        <v>2</v>
      </c>
      <c r="C1571" s="118" t="s">
        <v>2</v>
      </c>
      <c r="D1571" s="118" t="s">
        <v>2</v>
      </c>
      <c r="E1571" s="118" t="s">
        <v>2</v>
      </c>
      <c r="F1571" s="118" t="s">
        <v>2</v>
      </c>
      <c r="G1571" s="118" t="s">
        <v>2</v>
      </c>
      <c r="H1571" s="118" t="s">
        <v>2</v>
      </c>
      <c r="I1571" s="118" t="s">
        <v>2</v>
      </c>
      <c r="J1571" s="118" t="s">
        <v>2</v>
      </c>
      <c r="K1571" s="118" t="s">
        <v>2</v>
      </c>
      <c r="L1571" s="118" t="s">
        <v>2</v>
      </c>
      <c r="M1571" s="118" t="s">
        <v>2</v>
      </c>
      <c r="N1571" s="118" t="s">
        <v>2</v>
      </c>
      <c r="O1571" s="118" t="s">
        <v>2</v>
      </c>
      <c r="P1571" s="118" t="s">
        <v>2</v>
      </c>
      <c r="Q1571" s="118" t="s">
        <v>2</v>
      </c>
      <c r="R1571" s="118" t="s">
        <v>2</v>
      </c>
      <c r="S1571" s="118" t="s">
        <v>2</v>
      </c>
      <c r="T1571" s="118" t="s">
        <v>2</v>
      </c>
      <c r="U1571" s="118" t="s">
        <v>2</v>
      </c>
      <c r="V1571" s="118" t="s">
        <v>2</v>
      </c>
      <c r="W1571" s="118" t="s">
        <v>2</v>
      </c>
      <c r="X1571" s="118" t="s">
        <v>2</v>
      </c>
      <c r="Y1571" s="118" t="s">
        <v>2</v>
      </c>
      <c r="Z1571" s="118" t="s">
        <v>2</v>
      </c>
      <c r="AA1571" s="118" t="s">
        <v>2</v>
      </c>
      <c r="AB1571" s="118" t="s">
        <v>2</v>
      </c>
      <c r="AC1571" s="118" t="s">
        <v>2</v>
      </c>
      <c r="AD1571" s="118" t="s">
        <v>2</v>
      </c>
      <c r="AE1571" s="118" t="s">
        <v>2</v>
      </c>
      <c r="AF1571" s="118" t="s">
        <v>2</v>
      </c>
      <c r="AG1571" s="118" t="s">
        <v>2</v>
      </c>
      <c r="AH1571" s="118" t="s">
        <v>2</v>
      </c>
      <c r="AI1571" s="118" t="s">
        <v>2</v>
      </c>
      <c r="AJ1571" s="118" t="s">
        <v>2</v>
      </c>
      <c r="AK1571" s="118" t="s">
        <v>2</v>
      </c>
      <c r="AL1571" s="118" t="s">
        <v>2</v>
      </c>
      <c r="AM1571" s="118" t="s">
        <v>46</v>
      </c>
      <c r="AN1571" s="118" t="s">
        <v>49</v>
      </c>
      <c r="AO1571" s="118" t="s">
        <v>23</v>
      </c>
      <c r="AP1571" s="118" t="s">
        <v>237</v>
      </c>
      <c r="AQ1571" s="118" t="s">
        <v>51</v>
      </c>
      <c r="AR1571" s="118" t="s">
        <v>238</v>
      </c>
      <c r="AS1571" s="118" t="s">
        <v>239</v>
      </c>
      <c r="AT1571" s="118" t="s">
        <v>240</v>
      </c>
      <c r="AU1571" s="118" t="s">
        <v>241</v>
      </c>
      <c r="AV1571" s="118" t="s">
        <v>52</v>
      </c>
      <c r="AW1571" s="118" t="s">
        <v>242</v>
      </c>
      <c r="AX1571" s="118" t="s">
        <v>243</v>
      </c>
      <c r="AY1571" s="118" t="s">
        <v>244</v>
      </c>
      <c r="AZ1571" s="118" t="s">
        <v>245</v>
      </c>
      <c r="BA1571" s="118" t="s">
        <v>53</v>
      </c>
      <c r="BB1571" s="118" t="s">
        <v>246</v>
      </c>
      <c r="BC1571" s="118" t="s">
        <v>15</v>
      </c>
      <c r="BD1571" s="118" t="s">
        <v>247</v>
      </c>
      <c r="BE1571" s="118" t="s">
        <v>16</v>
      </c>
      <c r="BF1571" s="118" t="s">
        <v>235</v>
      </c>
      <c r="BG1571" s="118" t="s">
        <v>248</v>
      </c>
      <c r="BH1571" s="118" t="s">
        <v>2</v>
      </c>
      <c r="BI1571" s="118" t="s">
        <v>2</v>
      </c>
      <c r="BJ1571" s="118" t="s">
        <v>2</v>
      </c>
      <c r="BK1571" s="118" t="s">
        <v>2</v>
      </c>
      <c r="BL1571" s="118" t="s">
        <v>2</v>
      </c>
      <c r="BM1571" s="118" t="s">
        <v>2</v>
      </c>
    </row>
    <row r="1572" spans="1:65" s="119" customFormat="1" ht="11.4" x14ac:dyDescent="0.2">
      <c r="A1572" s="119" t="s">
        <v>54</v>
      </c>
      <c r="B1572" s="119">
        <v>2</v>
      </c>
      <c r="C1572" s="119">
        <v>0</v>
      </c>
      <c r="D1572" s="119">
        <v>1</v>
      </c>
      <c r="E1572" s="119">
        <v>0</v>
      </c>
      <c r="F1572" s="119">
        <v>0</v>
      </c>
      <c r="G1572" s="119">
        <v>0</v>
      </c>
      <c r="H1572" s="119">
        <v>0</v>
      </c>
      <c r="I1572" s="119">
        <v>0</v>
      </c>
      <c r="J1572" s="119">
        <v>0</v>
      </c>
      <c r="K1572" s="119">
        <v>0</v>
      </c>
      <c r="L1572" s="119">
        <v>0</v>
      </c>
      <c r="M1572" s="119">
        <v>0</v>
      </c>
      <c r="N1572" s="119">
        <v>0</v>
      </c>
      <c r="O1572" s="119">
        <v>0</v>
      </c>
      <c r="P1572" s="119">
        <v>100</v>
      </c>
      <c r="Q1572" s="119">
        <v>0</v>
      </c>
      <c r="R1572" s="119">
        <v>0</v>
      </c>
      <c r="S1572" s="119">
        <v>0</v>
      </c>
      <c r="T1572" s="119">
        <v>0</v>
      </c>
      <c r="U1572" s="119">
        <v>0</v>
      </c>
      <c r="V1572" s="119">
        <v>0</v>
      </c>
      <c r="W1572" s="119">
        <v>0</v>
      </c>
      <c r="X1572" s="119">
        <v>0</v>
      </c>
      <c r="Y1572" s="119">
        <v>0</v>
      </c>
      <c r="Z1572" s="119">
        <v>0</v>
      </c>
      <c r="AA1572" s="119" t="s">
        <v>433</v>
      </c>
      <c r="AB1572" s="119" t="s">
        <v>185</v>
      </c>
      <c r="AC1572" s="119" t="s">
        <v>56</v>
      </c>
      <c r="AD1572" s="119" t="s">
        <v>527</v>
      </c>
      <c r="AE1572" s="119" t="s">
        <v>56</v>
      </c>
      <c r="AF1572" s="119" t="s">
        <v>56</v>
      </c>
      <c r="AG1572" s="119" t="s">
        <v>56</v>
      </c>
      <c r="AH1572" s="119" t="s">
        <v>56</v>
      </c>
      <c r="AI1572" s="119" t="s">
        <v>56</v>
      </c>
      <c r="AJ1572" s="119" t="s">
        <v>56</v>
      </c>
      <c r="AK1572" s="119" t="s">
        <v>56</v>
      </c>
      <c r="AL1572" s="119" t="s">
        <v>56</v>
      </c>
      <c r="AM1572" s="119">
        <v>0</v>
      </c>
      <c r="AN1572" s="119">
        <v>0</v>
      </c>
      <c r="AO1572" s="119">
        <v>1</v>
      </c>
      <c r="AP1572" s="119">
        <v>0</v>
      </c>
      <c r="AQ1572" s="119">
        <v>1</v>
      </c>
      <c r="AR1572" s="119">
        <v>0</v>
      </c>
      <c r="AS1572" s="119">
        <v>0</v>
      </c>
      <c r="AT1572" s="119">
        <v>0</v>
      </c>
      <c r="AU1572" s="119">
        <v>0</v>
      </c>
      <c r="AV1572" s="119">
        <v>0</v>
      </c>
      <c r="AW1572" s="119">
        <v>0</v>
      </c>
      <c r="AX1572" s="119">
        <v>0</v>
      </c>
      <c r="AY1572" s="119">
        <v>0</v>
      </c>
      <c r="AZ1572" s="119">
        <v>0</v>
      </c>
      <c r="BA1572" s="119">
        <v>0</v>
      </c>
      <c r="BB1572" s="119">
        <v>0</v>
      </c>
      <c r="BC1572" s="119">
        <v>0</v>
      </c>
      <c r="BD1572" s="119">
        <v>0</v>
      </c>
      <c r="BE1572" s="119">
        <v>0</v>
      </c>
      <c r="BF1572" s="119">
        <v>0</v>
      </c>
      <c r="BG1572" s="119">
        <v>0</v>
      </c>
      <c r="BH1572" s="119">
        <v>18.2</v>
      </c>
      <c r="BI1572" s="119" t="s">
        <v>55</v>
      </c>
      <c r="BJ1572" s="119" t="s">
        <v>55</v>
      </c>
      <c r="BK1572" s="119" t="s">
        <v>55</v>
      </c>
      <c r="BL1572" s="119">
        <v>0</v>
      </c>
      <c r="BM1572" s="119" t="s">
        <v>544</v>
      </c>
    </row>
    <row r="1573" spans="1:65" s="119" customFormat="1" ht="11.4" x14ac:dyDescent="0.2">
      <c r="A1573" s="119" t="s">
        <v>54</v>
      </c>
      <c r="B1573" s="119">
        <v>3</v>
      </c>
      <c r="C1573" s="119">
        <v>1</v>
      </c>
      <c r="D1573" s="119">
        <v>2</v>
      </c>
      <c r="E1573" s="119">
        <v>0</v>
      </c>
      <c r="F1573" s="119">
        <v>0</v>
      </c>
      <c r="G1573" s="119">
        <v>0</v>
      </c>
      <c r="H1573" s="119">
        <v>0</v>
      </c>
      <c r="I1573" s="119">
        <v>0</v>
      </c>
      <c r="J1573" s="119">
        <v>0</v>
      </c>
      <c r="K1573" s="119">
        <v>0</v>
      </c>
      <c r="L1573" s="119">
        <v>0</v>
      </c>
      <c r="M1573" s="119">
        <v>0</v>
      </c>
      <c r="N1573" s="119">
        <v>0</v>
      </c>
      <c r="O1573" s="119">
        <v>50</v>
      </c>
      <c r="P1573" s="119">
        <v>50</v>
      </c>
      <c r="Q1573" s="119">
        <v>0</v>
      </c>
      <c r="R1573" s="119">
        <v>0</v>
      </c>
      <c r="S1573" s="119">
        <v>0</v>
      </c>
      <c r="T1573" s="119">
        <v>0</v>
      </c>
      <c r="U1573" s="119">
        <v>0</v>
      </c>
      <c r="V1573" s="119">
        <v>0</v>
      </c>
      <c r="W1573" s="119">
        <v>0</v>
      </c>
      <c r="X1573" s="119">
        <v>0</v>
      </c>
      <c r="Y1573" s="119">
        <v>0</v>
      </c>
      <c r="Z1573" s="119">
        <v>0</v>
      </c>
      <c r="AA1573" s="119" t="s">
        <v>584</v>
      </c>
      <c r="AB1573" s="119" t="s">
        <v>504</v>
      </c>
      <c r="AC1573" s="119" t="s">
        <v>56</v>
      </c>
      <c r="AD1573" s="119" t="s">
        <v>549</v>
      </c>
      <c r="AE1573" s="119" t="s">
        <v>56</v>
      </c>
      <c r="AF1573" s="119" t="s">
        <v>56</v>
      </c>
      <c r="AG1573" s="119" t="s">
        <v>56</v>
      </c>
      <c r="AH1573" s="119" t="s">
        <v>56</v>
      </c>
      <c r="AI1573" s="119" t="s">
        <v>56</v>
      </c>
      <c r="AJ1573" s="119" t="s">
        <v>56</v>
      </c>
      <c r="AK1573" s="119" t="s">
        <v>56</v>
      </c>
      <c r="AL1573" s="119" t="s">
        <v>56</v>
      </c>
      <c r="AM1573" s="119">
        <v>0</v>
      </c>
      <c r="AN1573" s="119">
        <v>1</v>
      </c>
      <c r="AO1573" s="119">
        <v>1</v>
      </c>
      <c r="AP1573" s="119">
        <v>0</v>
      </c>
      <c r="AQ1573" s="119">
        <v>0</v>
      </c>
      <c r="AR1573" s="119">
        <v>0</v>
      </c>
      <c r="AS1573" s="119">
        <v>0</v>
      </c>
      <c r="AT1573" s="119">
        <v>0</v>
      </c>
      <c r="AU1573" s="119">
        <v>0</v>
      </c>
      <c r="AV1573" s="119">
        <v>0</v>
      </c>
      <c r="AW1573" s="119">
        <v>0</v>
      </c>
      <c r="AX1573" s="119">
        <v>0</v>
      </c>
      <c r="AY1573" s="119">
        <v>0</v>
      </c>
      <c r="AZ1573" s="119">
        <v>0</v>
      </c>
      <c r="BA1573" s="119">
        <v>0</v>
      </c>
      <c r="BB1573" s="119">
        <v>0</v>
      </c>
      <c r="BC1573" s="119">
        <v>0</v>
      </c>
      <c r="BD1573" s="119">
        <v>0</v>
      </c>
      <c r="BE1573" s="119">
        <v>0</v>
      </c>
      <c r="BF1573" s="119">
        <v>0</v>
      </c>
      <c r="BG1573" s="119">
        <v>0</v>
      </c>
      <c r="BH1573" s="119">
        <v>14.8</v>
      </c>
      <c r="BI1573" s="119" t="s">
        <v>55</v>
      </c>
      <c r="BJ1573" s="119" t="s">
        <v>55</v>
      </c>
      <c r="BK1573" s="119" t="s">
        <v>55</v>
      </c>
      <c r="BL1573" s="119">
        <v>0</v>
      </c>
      <c r="BM1573" s="119" t="s">
        <v>545</v>
      </c>
    </row>
    <row r="1574" spans="1:65" s="119" customFormat="1" ht="11.4" x14ac:dyDescent="0.2">
      <c r="A1574" s="119" t="s">
        <v>61</v>
      </c>
      <c r="B1574" s="119">
        <v>1</v>
      </c>
      <c r="C1574" s="119">
        <v>0</v>
      </c>
      <c r="D1574" s="119">
        <v>1</v>
      </c>
      <c r="E1574" s="119">
        <v>0</v>
      </c>
      <c r="F1574" s="119">
        <v>0</v>
      </c>
      <c r="G1574" s="119">
        <v>0</v>
      </c>
      <c r="H1574" s="119">
        <v>0</v>
      </c>
      <c r="I1574" s="119">
        <v>0</v>
      </c>
      <c r="J1574" s="119">
        <v>0</v>
      </c>
      <c r="K1574" s="119">
        <v>0</v>
      </c>
      <c r="L1574" s="119">
        <v>0</v>
      </c>
      <c r="M1574" s="119">
        <v>0</v>
      </c>
      <c r="N1574" s="119">
        <v>0</v>
      </c>
      <c r="O1574" s="119">
        <v>0</v>
      </c>
      <c r="P1574" s="119">
        <v>100</v>
      </c>
      <c r="Q1574" s="119">
        <v>0</v>
      </c>
      <c r="R1574" s="119">
        <v>0</v>
      </c>
      <c r="S1574" s="119">
        <v>0</v>
      </c>
      <c r="T1574" s="119">
        <v>0</v>
      </c>
      <c r="U1574" s="119">
        <v>0</v>
      </c>
      <c r="V1574" s="119">
        <v>0</v>
      </c>
      <c r="W1574" s="119">
        <v>0</v>
      </c>
      <c r="X1574" s="119">
        <v>0</v>
      </c>
      <c r="Y1574" s="119">
        <v>0</v>
      </c>
      <c r="Z1574" s="119">
        <v>0</v>
      </c>
      <c r="AA1574" s="119" t="s">
        <v>56</v>
      </c>
      <c r="AB1574" s="119" t="s">
        <v>175</v>
      </c>
      <c r="AC1574" s="119" t="s">
        <v>56</v>
      </c>
      <c r="AD1574" s="119" t="s">
        <v>634</v>
      </c>
      <c r="AE1574" s="119" t="s">
        <v>56</v>
      </c>
      <c r="AF1574" s="119" t="s">
        <v>56</v>
      </c>
      <c r="AG1574" s="119" t="s">
        <v>56</v>
      </c>
      <c r="AH1574" s="119" t="s">
        <v>56</v>
      </c>
      <c r="AI1574" s="119" t="s">
        <v>56</v>
      </c>
      <c r="AJ1574" s="119" t="s">
        <v>56</v>
      </c>
      <c r="AK1574" s="119" t="s">
        <v>56</v>
      </c>
      <c r="AL1574" s="119" t="s">
        <v>56</v>
      </c>
      <c r="AM1574" s="119">
        <v>0</v>
      </c>
      <c r="AN1574" s="119">
        <v>0</v>
      </c>
      <c r="AO1574" s="119">
        <v>1</v>
      </c>
      <c r="AP1574" s="119">
        <v>0</v>
      </c>
      <c r="AQ1574" s="119">
        <v>0</v>
      </c>
      <c r="AR1574" s="119">
        <v>0</v>
      </c>
      <c r="AS1574" s="119">
        <v>0</v>
      </c>
      <c r="AT1574" s="119">
        <v>0</v>
      </c>
      <c r="AU1574" s="119">
        <v>0</v>
      </c>
      <c r="AV1574" s="119">
        <v>0</v>
      </c>
      <c r="AW1574" s="119">
        <v>0</v>
      </c>
      <c r="AX1574" s="119">
        <v>0</v>
      </c>
      <c r="AY1574" s="119">
        <v>0</v>
      </c>
      <c r="AZ1574" s="119">
        <v>0</v>
      </c>
      <c r="BA1574" s="119">
        <v>0</v>
      </c>
      <c r="BB1574" s="119">
        <v>0</v>
      </c>
      <c r="BC1574" s="119">
        <v>0</v>
      </c>
      <c r="BD1574" s="119">
        <v>0</v>
      </c>
      <c r="BE1574" s="119">
        <v>0</v>
      </c>
      <c r="BF1574" s="119">
        <v>0</v>
      </c>
      <c r="BG1574" s="119">
        <v>0</v>
      </c>
      <c r="BH1574" s="119">
        <v>16.8</v>
      </c>
      <c r="BI1574" s="119" t="s">
        <v>55</v>
      </c>
      <c r="BJ1574" s="119" t="s">
        <v>55</v>
      </c>
      <c r="BK1574" s="119" t="s">
        <v>55</v>
      </c>
      <c r="BL1574" s="119">
        <v>0</v>
      </c>
      <c r="BM1574" s="119" t="s">
        <v>544</v>
      </c>
    </row>
    <row r="1575" spans="1:65" s="119" customFormat="1" ht="11.4" x14ac:dyDescent="0.2">
      <c r="A1575" s="119" t="s">
        <v>61</v>
      </c>
      <c r="B1575" s="119">
        <v>2</v>
      </c>
      <c r="C1575" s="119">
        <v>0</v>
      </c>
      <c r="D1575" s="119">
        <v>2</v>
      </c>
      <c r="E1575" s="119">
        <v>0</v>
      </c>
      <c r="F1575" s="119">
        <v>0</v>
      </c>
      <c r="G1575" s="119">
        <v>0</v>
      </c>
      <c r="H1575" s="119">
        <v>0</v>
      </c>
      <c r="I1575" s="119">
        <v>0</v>
      </c>
      <c r="J1575" s="119">
        <v>0</v>
      </c>
      <c r="K1575" s="119">
        <v>0</v>
      </c>
      <c r="L1575" s="119">
        <v>0</v>
      </c>
      <c r="M1575" s="119">
        <v>0</v>
      </c>
      <c r="N1575" s="119">
        <v>0</v>
      </c>
      <c r="O1575" s="119">
        <v>0</v>
      </c>
      <c r="P1575" s="119">
        <v>100</v>
      </c>
      <c r="Q1575" s="119">
        <v>0</v>
      </c>
      <c r="R1575" s="119">
        <v>0</v>
      </c>
      <c r="S1575" s="119">
        <v>0</v>
      </c>
      <c r="T1575" s="119">
        <v>0</v>
      </c>
      <c r="U1575" s="119">
        <v>0</v>
      </c>
      <c r="V1575" s="119">
        <v>0</v>
      </c>
      <c r="W1575" s="119">
        <v>0</v>
      </c>
      <c r="X1575" s="119">
        <v>0</v>
      </c>
      <c r="Y1575" s="119">
        <v>0</v>
      </c>
      <c r="Z1575" s="119">
        <v>0</v>
      </c>
      <c r="AA1575" s="119" t="s">
        <v>635</v>
      </c>
      <c r="AB1575" s="119" t="s">
        <v>170</v>
      </c>
      <c r="AC1575" s="119" t="s">
        <v>56</v>
      </c>
      <c r="AD1575" s="119" t="s">
        <v>56</v>
      </c>
      <c r="AE1575" s="119" t="s">
        <v>467</v>
      </c>
      <c r="AF1575" s="119" t="s">
        <v>56</v>
      </c>
      <c r="AG1575" s="119" t="s">
        <v>56</v>
      </c>
      <c r="AH1575" s="119" t="s">
        <v>56</v>
      </c>
      <c r="AI1575" s="119" t="s">
        <v>56</v>
      </c>
      <c r="AJ1575" s="119" t="s">
        <v>56</v>
      </c>
      <c r="AK1575" s="119" t="s">
        <v>56</v>
      </c>
      <c r="AL1575" s="119" t="s">
        <v>56</v>
      </c>
      <c r="AM1575" s="119">
        <v>0</v>
      </c>
      <c r="AN1575" s="119">
        <v>0</v>
      </c>
      <c r="AO1575" s="119">
        <v>0</v>
      </c>
      <c r="AP1575" s="119">
        <v>1</v>
      </c>
      <c r="AQ1575" s="119">
        <v>0</v>
      </c>
      <c r="AR1575" s="119">
        <v>0</v>
      </c>
      <c r="AS1575" s="119">
        <v>0</v>
      </c>
      <c r="AT1575" s="119">
        <v>0</v>
      </c>
      <c r="AU1575" s="119">
        <v>0</v>
      </c>
      <c r="AV1575" s="119">
        <v>0</v>
      </c>
      <c r="AW1575" s="119">
        <v>0</v>
      </c>
      <c r="AX1575" s="119">
        <v>0</v>
      </c>
      <c r="AY1575" s="119">
        <v>0</v>
      </c>
      <c r="AZ1575" s="119">
        <v>0</v>
      </c>
      <c r="BA1575" s="119">
        <v>0</v>
      </c>
      <c r="BB1575" s="119">
        <v>0</v>
      </c>
      <c r="BC1575" s="119">
        <v>0</v>
      </c>
      <c r="BD1575" s="119">
        <v>0</v>
      </c>
      <c r="BE1575" s="119">
        <v>0</v>
      </c>
      <c r="BF1575" s="119">
        <v>0</v>
      </c>
      <c r="BG1575" s="119">
        <v>0</v>
      </c>
      <c r="BH1575" s="119">
        <v>15.1</v>
      </c>
      <c r="BI1575" s="119" t="s">
        <v>55</v>
      </c>
      <c r="BJ1575" s="119" t="s">
        <v>55</v>
      </c>
      <c r="BK1575" s="119" t="s">
        <v>55</v>
      </c>
      <c r="BL1575" s="119">
        <v>0</v>
      </c>
      <c r="BM1575" s="119" t="s">
        <v>545</v>
      </c>
    </row>
    <row r="1576" spans="1:65" s="119" customFormat="1" ht="11.4" x14ac:dyDescent="0.2">
      <c r="A1576" s="119" t="s">
        <v>66</v>
      </c>
      <c r="B1576" s="119">
        <v>1</v>
      </c>
      <c r="C1576" s="119">
        <v>0</v>
      </c>
      <c r="D1576" s="119">
        <v>1</v>
      </c>
      <c r="E1576" s="119">
        <v>0</v>
      </c>
      <c r="F1576" s="119">
        <v>0</v>
      </c>
      <c r="G1576" s="119">
        <v>0</v>
      </c>
      <c r="H1576" s="119">
        <v>0</v>
      </c>
      <c r="I1576" s="119">
        <v>0</v>
      </c>
      <c r="J1576" s="119">
        <v>0</v>
      </c>
      <c r="K1576" s="119">
        <v>0</v>
      </c>
      <c r="L1576" s="119">
        <v>0</v>
      </c>
      <c r="M1576" s="119">
        <v>0</v>
      </c>
      <c r="N1576" s="119">
        <v>0</v>
      </c>
      <c r="O1576" s="119">
        <v>0</v>
      </c>
      <c r="P1576" s="119">
        <v>0</v>
      </c>
      <c r="Q1576" s="119">
        <v>0</v>
      </c>
      <c r="R1576" s="119">
        <v>0</v>
      </c>
      <c r="S1576" s="119">
        <v>0</v>
      </c>
      <c r="T1576" s="119">
        <v>0</v>
      </c>
      <c r="U1576" s="119">
        <v>0</v>
      </c>
      <c r="V1576" s="119">
        <v>0</v>
      </c>
      <c r="W1576" s="119">
        <v>0</v>
      </c>
      <c r="X1576" s="119">
        <v>0</v>
      </c>
      <c r="Y1576" s="119">
        <v>0</v>
      </c>
      <c r="Z1576" s="119">
        <v>0</v>
      </c>
      <c r="AA1576" s="119" t="s">
        <v>56</v>
      </c>
      <c r="AB1576" s="119" t="s">
        <v>133</v>
      </c>
      <c r="AC1576" s="119" t="s">
        <v>56</v>
      </c>
      <c r="AD1576" s="119" t="s">
        <v>56</v>
      </c>
      <c r="AE1576" s="119" t="s">
        <v>535</v>
      </c>
      <c r="AF1576" s="119" t="s">
        <v>56</v>
      </c>
      <c r="AG1576" s="119" t="s">
        <v>56</v>
      </c>
      <c r="AH1576" s="119" t="s">
        <v>56</v>
      </c>
      <c r="AI1576" s="119" t="s">
        <v>56</v>
      </c>
      <c r="AJ1576" s="119" t="s">
        <v>56</v>
      </c>
      <c r="AK1576" s="119" t="s">
        <v>56</v>
      </c>
      <c r="AL1576" s="119" t="s">
        <v>56</v>
      </c>
      <c r="AM1576" s="119">
        <v>0</v>
      </c>
      <c r="AN1576" s="119">
        <v>0</v>
      </c>
      <c r="AO1576" s="119">
        <v>0</v>
      </c>
      <c r="AP1576" s="119">
        <v>0</v>
      </c>
      <c r="AQ1576" s="119">
        <v>0</v>
      </c>
      <c r="AR1576" s="119">
        <v>0</v>
      </c>
      <c r="AS1576" s="119">
        <v>0</v>
      </c>
      <c r="AT1576" s="119">
        <v>0</v>
      </c>
      <c r="AU1576" s="119">
        <v>0</v>
      </c>
      <c r="AV1576" s="119">
        <v>0</v>
      </c>
      <c r="AW1576" s="119">
        <v>0</v>
      </c>
      <c r="AX1576" s="119">
        <v>0</v>
      </c>
      <c r="AY1576" s="119">
        <v>0</v>
      </c>
      <c r="AZ1576" s="119">
        <v>0</v>
      </c>
      <c r="BA1576" s="119">
        <v>0</v>
      </c>
      <c r="BB1576" s="119">
        <v>0</v>
      </c>
      <c r="BC1576" s="119">
        <v>0</v>
      </c>
      <c r="BD1576" s="119">
        <v>0</v>
      </c>
      <c r="BE1576" s="119">
        <v>0</v>
      </c>
      <c r="BF1576" s="119">
        <v>0</v>
      </c>
      <c r="BG1576" s="119">
        <v>0</v>
      </c>
      <c r="BH1576" s="119">
        <v>18</v>
      </c>
      <c r="BI1576" s="119" t="s">
        <v>55</v>
      </c>
      <c r="BJ1576" s="119" t="s">
        <v>55</v>
      </c>
      <c r="BK1576" s="119" t="s">
        <v>55</v>
      </c>
      <c r="BL1576" s="119">
        <v>0</v>
      </c>
      <c r="BM1576" s="119" t="s">
        <v>544</v>
      </c>
    </row>
    <row r="1577" spans="1:65" s="119" customFormat="1" ht="11.4" x14ac:dyDescent="0.2">
      <c r="A1577" s="119" t="s">
        <v>66</v>
      </c>
      <c r="B1577" s="119">
        <v>1</v>
      </c>
      <c r="C1577" s="119">
        <v>0</v>
      </c>
      <c r="D1577" s="119">
        <v>1</v>
      </c>
      <c r="E1577" s="119">
        <v>0</v>
      </c>
      <c r="F1577" s="119">
        <v>0</v>
      </c>
      <c r="G1577" s="119">
        <v>0</v>
      </c>
      <c r="H1577" s="119">
        <v>0</v>
      </c>
      <c r="I1577" s="119">
        <v>0</v>
      </c>
      <c r="J1577" s="119">
        <v>0</v>
      </c>
      <c r="K1577" s="119">
        <v>0</v>
      </c>
      <c r="L1577" s="119">
        <v>0</v>
      </c>
      <c r="M1577" s="119">
        <v>0</v>
      </c>
      <c r="N1577" s="119">
        <v>0</v>
      </c>
      <c r="O1577" s="119">
        <v>0</v>
      </c>
      <c r="P1577" s="119">
        <v>100</v>
      </c>
      <c r="Q1577" s="119">
        <v>0</v>
      </c>
      <c r="R1577" s="119">
        <v>0</v>
      </c>
      <c r="S1577" s="119">
        <v>0</v>
      </c>
      <c r="T1577" s="119">
        <v>0</v>
      </c>
      <c r="U1577" s="119">
        <v>0</v>
      </c>
      <c r="V1577" s="119">
        <v>0</v>
      </c>
      <c r="W1577" s="119">
        <v>0</v>
      </c>
      <c r="X1577" s="119">
        <v>0</v>
      </c>
      <c r="Y1577" s="119">
        <v>0</v>
      </c>
      <c r="Z1577" s="119">
        <v>0</v>
      </c>
      <c r="AA1577" s="119" t="s">
        <v>611</v>
      </c>
      <c r="AB1577" s="119" t="s">
        <v>186</v>
      </c>
      <c r="AC1577" s="119" t="s">
        <v>56</v>
      </c>
      <c r="AD1577" s="119" t="s">
        <v>56</v>
      </c>
      <c r="AE1577" s="119" t="s">
        <v>606</v>
      </c>
      <c r="AF1577" s="119" t="s">
        <v>56</v>
      </c>
      <c r="AG1577" s="119" t="s">
        <v>56</v>
      </c>
      <c r="AH1577" s="119" t="s">
        <v>56</v>
      </c>
      <c r="AI1577" s="119" t="s">
        <v>56</v>
      </c>
      <c r="AJ1577" s="119" t="s">
        <v>56</v>
      </c>
      <c r="AK1577" s="119" t="s">
        <v>56</v>
      </c>
      <c r="AL1577" s="119" t="s">
        <v>56</v>
      </c>
      <c r="AM1577" s="119">
        <v>0</v>
      </c>
      <c r="AN1577" s="119">
        <v>0</v>
      </c>
      <c r="AO1577" s="119">
        <v>1</v>
      </c>
      <c r="AP1577" s="119">
        <v>0</v>
      </c>
      <c r="AQ1577" s="119">
        <v>0</v>
      </c>
      <c r="AR1577" s="119">
        <v>0</v>
      </c>
      <c r="AS1577" s="119">
        <v>0</v>
      </c>
      <c r="AT1577" s="119">
        <v>0</v>
      </c>
      <c r="AU1577" s="119">
        <v>0</v>
      </c>
      <c r="AV1577" s="119">
        <v>0</v>
      </c>
      <c r="AW1577" s="119">
        <v>0</v>
      </c>
      <c r="AX1577" s="119">
        <v>0</v>
      </c>
      <c r="AY1577" s="119">
        <v>0</v>
      </c>
      <c r="AZ1577" s="119">
        <v>0</v>
      </c>
      <c r="BA1577" s="119">
        <v>0</v>
      </c>
      <c r="BB1577" s="119">
        <v>0</v>
      </c>
      <c r="BC1577" s="119">
        <v>0</v>
      </c>
      <c r="BD1577" s="119">
        <v>0</v>
      </c>
      <c r="BE1577" s="119">
        <v>0</v>
      </c>
      <c r="BF1577" s="119">
        <v>0</v>
      </c>
      <c r="BG1577" s="119">
        <v>0</v>
      </c>
      <c r="BH1577" s="119">
        <v>17.3</v>
      </c>
      <c r="BI1577" s="119" t="s">
        <v>55</v>
      </c>
      <c r="BJ1577" s="119" t="s">
        <v>55</v>
      </c>
      <c r="BK1577" s="119" t="s">
        <v>55</v>
      </c>
      <c r="BL1577" s="119">
        <v>0</v>
      </c>
      <c r="BM1577" s="119" t="s">
        <v>545</v>
      </c>
    </row>
    <row r="1578" spans="1:65" s="119" customFormat="1" ht="11.4" x14ac:dyDescent="0.2">
      <c r="A1578" s="119" t="s">
        <v>70</v>
      </c>
      <c r="B1578" s="119">
        <v>1</v>
      </c>
      <c r="C1578" s="119">
        <v>0</v>
      </c>
      <c r="D1578" s="119">
        <v>1</v>
      </c>
      <c r="E1578" s="119">
        <v>0</v>
      </c>
      <c r="F1578" s="119">
        <v>0</v>
      </c>
      <c r="G1578" s="119">
        <v>0</v>
      </c>
      <c r="H1578" s="119">
        <v>0</v>
      </c>
      <c r="I1578" s="119">
        <v>0</v>
      </c>
      <c r="J1578" s="119">
        <v>0</v>
      </c>
      <c r="K1578" s="119">
        <v>0</v>
      </c>
      <c r="L1578" s="119">
        <v>0</v>
      </c>
      <c r="M1578" s="119">
        <v>0</v>
      </c>
      <c r="N1578" s="119">
        <v>0</v>
      </c>
      <c r="O1578" s="119">
        <v>0</v>
      </c>
      <c r="P1578" s="119">
        <v>0</v>
      </c>
      <c r="Q1578" s="119">
        <v>0</v>
      </c>
      <c r="R1578" s="119">
        <v>0</v>
      </c>
      <c r="S1578" s="119">
        <v>0</v>
      </c>
      <c r="T1578" s="119">
        <v>0</v>
      </c>
      <c r="U1578" s="119">
        <v>0</v>
      </c>
      <c r="V1578" s="119">
        <v>0</v>
      </c>
      <c r="W1578" s="119">
        <v>0</v>
      </c>
      <c r="X1578" s="119">
        <v>0</v>
      </c>
      <c r="Y1578" s="119">
        <v>0</v>
      </c>
      <c r="Z1578" s="119">
        <v>0</v>
      </c>
      <c r="AA1578" s="119" t="s">
        <v>56</v>
      </c>
      <c r="AB1578" s="119" t="s">
        <v>515</v>
      </c>
      <c r="AC1578" s="119" t="s">
        <v>56</v>
      </c>
      <c r="AD1578" s="119" t="s">
        <v>56</v>
      </c>
      <c r="AE1578" s="119" t="s">
        <v>56</v>
      </c>
      <c r="AF1578" s="119" t="s">
        <v>56</v>
      </c>
      <c r="AG1578" s="119" t="s">
        <v>56</v>
      </c>
      <c r="AH1578" s="119" t="s">
        <v>56</v>
      </c>
      <c r="AI1578" s="119" t="s">
        <v>56</v>
      </c>
      <c r="AJ1578" s="119" t="s">
        <v>56</v>
      </c>
      <c r="AK1578" s="119" t="s">
        <v>56</v>
      </c>
      <c r="AL1578" s="119" t="s">
        <v>56</v>
      </c>
      <c r="AM1578" s="119">
        <v>0</v>
      </c>
      <c r="AN1578" s="119">
        <v>0</v>
      </c>
      <c r="AO1578" s="119">
        <v>0</v>
      </c>
      <c r="AP1578" s="119">
        <v>0</v>
      </c>
      <c r="AQ1578" s="119">
        <v>0</v>
      </c>
      <c r="AR1578" s="119">
        <v>0</v>
      </c>
      <c r="AS1578" s="119">
        <v>0</v>
      </c>
      <c r="AT1578" s="119">
        <v>0</v>
      </c>
      <c r="AU1578" s="119">
        <v>0</v>
      </c>
      <c r="AV1578" s="119">
        <v>0</v>
      </c>
      <c r="AW1578" s="119">
        <v>0</v>
      </c>
      <c r="AX1578" s="119">
        <v>0</v>
      </c>
      <c r="AY1578" s="119">
        <v>0</v>
      </c>
      <c r="AZ1578" s="119">
        <v>0</v>
      </c>
      <c r="BA1578" s="119">
        <v>0</v>
      </c>
      <c r="BB1578" s="119">
        <v>0</v>
      </c>
      <c r="BC1578" s="119">
        <v>0</v>
      </c>
      <c r="BD1578" s="119">
        <v>0</v>
      </c>
      <c r="BE1578" s="119">
        <v>0</v>
      </c>
      <c r="BF1578" s="119">
        <v>0</v>
      </c>
      <c r="BG1578" s="119">
        <v>0</v>
      </c>
      <c r="BH1578" s="119">
        <v>17.7</v>
      </c>
      <c r="BI1578" s="119" t="s">
        <v>55</v>
      </c>
      <c r="BJ1578" s="119" t="s">
        <v>55</v>
      </c>
      <c r="BK1578" s="119" t="s">
        <v>55</v>
      </c>
      <c r="BL1578" s="119">
        <v>0</v>
      </c>
      <c r="BM1578" s="119" t="s">
        <v>544</v>
      </c>
    </row>
    <row r="1579" spans="1:65" s="119" customFormat="1" ht="11.4" x14ac:dyDescent="0.2">
      <c r="A1579" s="119" t="s">
        <v>70</v>
      </c>
      <c r="B1579" s="119">
        <v>1</v>
      </c>
      <c r="C1579" s="119">
        <v>0</v>
      </c>
      <c r="D1579" s="119">
        <v>1</v>
      </c>
      <c r="E1579" s="119">
        <v>0</v>
      </c>
      <c r="F1579" s="119">
        <v>0</v>
      </c>
      <c r="G1579" s="119">
        <v>0</v>
      </c>
      <c r="H1579" s="119">
        <v>0</v>
      </c>
      <c r="I1579" s="119">
        <v>0</v>
      </c>
      <c r="J1579" s="119">
        <v>0</v>
      </c>
      <c r="K1579" s="119">
        <v>0</v>
      </c>
      <c r="L1579" s="119">
        <v>0</v>
      </c>
      <c r="M1579" s="119">
        <v>0</v>
      </c>
      <c r="N1579" s="119">
        <v>0</v>
      </c>
      <c r="O1579" s="119">
        <v>0</v>
      </c>
      <c r="P1579" s="119">
        <v>0</v>
      </c>
      <c r="Q1579" s="119">
        <v>0</v>
      </c>
      <c r="R1579" s="119">
        <v>0</v>
      </c>
      <c r="S1579" s="119">
        <v>0</v>
      </c>
      <c r="T1579" s="119">
        <v>0</v>
      </c>
      <c r="U1579" s="119">
        <v>0</v>
      </c>
      <c r="V1579" s="119">
        <v>0</v>
      </c>
      <c r="W1579" s="119">
        <v>0</v>
      </c>
      <c r="X1579" s="119">
        <v>0</v>
      </c>
      <c r="Y1579" s="119">
        <v>0</v>
      </c>
      <c r="Z1579" s="119">
        <v>0</v>
      </c>
      <c r="AA1579" s="119" t="s">
        <v>56</v>
      </c>
      <c r="AB1579" s="119" t="s">
        <v>426</v>
      </c>
      <c r="AC1579" s="119" t="s">
        <v>56</v>
      </c>
      <c r="AD1579" s="119" t="s">
        <v>56</v>
      </c>
      <c r="AE1579" s="119" t="s">
        <v>56</v>
      </c>
      <c r="AF1579" s="119" t="s">
        <v>56</v>
      </c>
      <c r="AG1579" s="119" t="s">
        <v>56</v>
      </c>
      <c r="AH1579" s="119" t="s">
        <v>56</v>
      </c>
      <c r="AI1579" s="119" t="s">
        <v>56</v>
      </c>
      <c r="AJ1579" s="119" t="s">
        <v>56</v>
      </c>
      <c r="AK1579" s="119" t="s">
        <v>56</v>
      </c>
      <c r="AL1579" s="119" t="s">
        <v>56</v>
      </c>
      <c r="AM1579" s="119">
        <v>0</v>
      </c>
      <c r="AN1579" s="119">
        <v>0</v>
      </c>
      <c r="AO1579" s="119">
        <v>0</v>
      </c>
      <c r="AP1579" s="119">
        <v>0</v>
      </c>
      <c r="AQ1579" s="119">
        <v>0</v>
      </c>
      <c r="AR1579" s="119">
        <v>0</v>
      </c>
      <c r="AS1579" s="119">
        <v>0</v>
      </c>
      <c r="AT1579" s="119">
        <v>0</v>
      </c>
      <c r="AU1579" s="119">
        <v>0</v>
      </c>
      <c r="AV1579" s="119">
        <v>0</v>
      </c>
      <c r="AW1579" s="119">
        <v>0</v>
      </c>
      <c r="AX1579" s="119">
        <v>0</v>
      </c>
      <c r="AY1579" s="119">
        <v>0</v>
      </c>
      <c r="AZ1579" s="119">
        <v>0</v>
      </c>
      <c r="BA1579" s="119">
        <v>0</v>
      </c>
      <c r="BB1579" s="119">
        <v>0</v>
      </c>
      <c r="BC1579" s="119">
        <v>0</v>
      </c>
      <c r="BD1579" s="119">
        <v>0</v>
      </c>
      <c r="BE1579" s="119">
        <v>0</v>
      </c>
      <c r="BF1579" s="119">
        <v>0</v>
      </c>
      <c r="BG1579" s="119">
        <v>0</v>
      </c>
      <c r="BH1579" s="119">
        <v>24.9</v>
      </c>
      <c r="BI1579" s="119" t="s">
        <v>55</v>
      </c>
      <c r="BJ1579" s="119" t="s">
        <v>55</v>
      </c>
      <c r="BK1579" s="119" t="s">
        <v>55</v>
      </c>
      <c r="BL1579" s="119">
        <v>0</v>
      </c>
      <c r="BM1579" s="119" t="s">
        <v>545</v>
      </c>
    </row>
    <row r="1580" spans="1:65" s="119" customFormat="1" ht="11.4" x14ac:dyDescent="0.2">
      <c r="A1580" s="119" t="s">
        <v>74</v>
      </c>
      <c r="B1580" s="119">
        <v>1</v>
      </c>
      <c r="C1580" s="119">
        <v>0</v>
      </c>
      <c r="D1580" s="119">
        <v>1</v>
      </c>
      <c r="E1580" s="119">
        <v>0</v>
      </c>
      <c r="F1580" s="119">
        <v>0</v>
      </c>
      <c r="G1580" s="119">
        <v>0</v>
      </c>
      <c r="H1580" s="119">
        <v>0</v>
      </c>
      <c r="I1580" s="119">
        <v>0</v>
      </c>
      <c r="J1580" s="119">
        <v>0</v>
      </c>
      <c r="K1580" s="119">
        <v>0</v>
      </c>
      <c r="L1580" s="119">
        <v>0</v>
      </c>
      <c r="M1580" s="119">
        <v>0</v>
      </c>
      <c r="N1580" s="119">
        <v>0</v>
      </c>
      <c r="O1580" s="119">
        <v>0</v>
      </c>
      <c r="P1580" s="119">
        <v>0</v>
      </c>
      <c r="Q1580" s="119">
        <v>0</v>
      </c>
      <c r="R1580" s="119">
        <v>0</v>
      </c>
      <c r="S1580" s="119">
        <v>0</v>
      </c>
      <c r="T1580" s="119">
        <v>0</v>
      </c>
      <c r="U1580" s="119">
        <v>0</v>
      </c>
      <c r="V1580" s="119">
        <v>0</v>
      </c>
      <c r="W1580" s="119">
        <v>0</v>
      </c>
      <c r="X1580" s="119">
        <v>0</v>
      </c>
      <c r="Y1580" s="119">
        <v>0</v>
      </c>
      <c r="Z1580" s="119">
        <v>0</v>
      </c>
      <c r="AA1580" s="119" t="s">
        <v>492</v>
      </c>
      <c r="AB1580" s="119" t="s">
        <v>168</v>
      </c>
      <c r="AC1580" s="119" t="s">
        <v>56</v>
      </c>
      <c r="AD1580" s="119" t="s">
        <v>56</v>
      </c>
      <c r="AE1580" s="119" t="s">
        <v>56</v>
      </c>
      <c r="AF1580" s="119" t="s">
        <v>56</v>
      </c>
      <c r="AG1580" s="119" t="s">
        <v>56</v>
      </c>
      <c r="AH1580" s="119" t="s">
        <v>56</v>
      </c>
      <c r="AI1580" s="119" t="s">
        <v>56</v>
      </c>
      <c r="AJ1580" s="119" t="s">
        <v>56</v>
      </c>
      <c r="AK1580" s="119" t="s">
        <v>56</v>
      </c>
      <c r="AL1580" s="119" t="s">
        <v>56</v>
      </c>
      <c r="AM1580" s="119">
        <v>0</v>
      </c>
      <c r="AN1580" s="119">
        <v>0</v>
      </c>
      <c r="AO1580" s="119">
        <v>0</v>
      </c>
      <c r="AP1580" s="119">
        <v>0</v>
      </c>
      <c r="AQ1580" s="119">
        <v>0</v>
      </c>
      <c r="AR1580" s="119">
        <v>0</v>
      </c>
      <c r="AS1580" s="119">
        <v>0</v>
      </c>
      <c r="AT1580" s="119">
        <v>0</v>
      </c>
      <c r="AU1580" s="119">
        <v>0</v>
      </c>
      <c r="AV1580" s="119">
        <v>0</v>
      </c>
      <c r="AW1580" s="119">
        <v>0</v>
      </c>
      <c r="AX1580" s="119">
        <v>0</v>
      </c>
      <c r="AY1580" s="119">
        <v>0</v>
      </c>
      <c r="AZ1580" s="119">
        <v>0</v>
      </c>
      <c r="BA1580" s="119">
        <v>0</v>
      </c>
      <c r="BB1580" s="119">
        <v>0</v>
      </c>
      <c r="BC1580" s="119">
        <v>0</v>
      </c>
      <c r="BD1580" s="119">
        <v>0</v>
      </c>
      <c r="BE1580" s="119">
        <v>0</v>
      </c>
      <c r="BF1580" s="119">
        <v>0</v>
      </c>
      <c r="BG1580" s="119">
        <v>0</v>
      </c>
      <c r="BH1580" s="119">
        <v>18.899999999999999</v>
      </c>
      <c r="BI1580" s="119" t="s">
        <v>55</v>
      </c>
      <c r="BJ1580" s="119" t="s">
        <v>55</v>
      </c>
      <c r="BK1580" s="119" t="s">
        <v>55</v>
      </c>
      <c r="BL1580" s="119">
        <v>0</v>
      </c>
      <c r="BM1580" s="119" t="s">
        <v>544</v>
      </c>
    </row>
    <row r="1581" spans="1:65" s="119" customFormat="1" ht="11.4" x14ac:dyDescent="0.2">
      <c r="A1581" s="119" t="s">
        <v>74</v>
      </c>
      <c r="B1581" s="119">
        <v>1</v>
      </c>
      <c r="C1581" s="119">
        <v>0</v>
      </c>
      <c r="D1581" s="119">
        <v>1</v>
      </c>
      <c r="E1581" s="119">
        <v>0</v>
      </c>
      <c r="F1581" s="119">
        <v>0</v>
      </c>
      <c r="G1581" s="119">
        <v>0</v>
      </c>
      <c r="H1581" s="119">
        <v>0</v>
      </c>
      <c r="I1581" s="119">
        <v>0</v>
      </c>
      <c r="J1581" s="119">
        <v>0</v>
      </c>
      <c r="K1581" s="119">
        <v>0</v>
      </c>
      <c r="L1581" s="119">
        <v>0</v>
      </c>
      <c r="M1581" s="119">
        <v>0</v>
      </c>
      <c r="N1581" s="119">
        <v>0</v>
      </c>
      <c r="O1581" s="119">
        <v>0</v>
      </c>
      <c r="P1581" s="119">
        <v>0</v>
      </c>
      <c r="Q1581" s="119">
        <v>0</v>
      </c>
      <c r="R1581" s="119">
        <v>0</v>
      </c>
      <c r="S1581" s="119">
        <v>0</v>
      </c>
      <c r="T1581" s="119">
        <v>0</v>
      </c>
      <c r="U1581" s="119">
        <v>0</v>
      </c>
      <c r="V1581" s="119">
        <v>0</v>
      </c>
      <c r="W1581" s="119">
        <v>0</v>
      </c>
      <c r="X1581" s="119">
        <v>0</v>
      </c>
      <c r="Y1581" s="119">
        <v>0</v>
      </c>
      <c r="Z1581" s="119">
        <v>0</v>
      </c>
      <c r="AA1581" s="119" t="s">
        <v>56</v>
      </c>
      <c r="AB1581" s="119" t="s">
        <v>167</v>
      </c>
      <c r="AC1581" s="119" t="s">
        <v>56</v>
      </c>
      <c r="AD1581" s="119" t="s">
        <v>439</v>
      </c>
      <c r="AE1581" s="119" t="s">
        <v>56</v>
      </c>
      <c r="AF1581" s="119" t="s">
        <v>56</v>
      </c>
      <c r="AG1581" s="119" t="s">
        <v>56</v>
      </c>
      <c r="AH1581" s="119" t="s">
        <v>56</v>
      </c>
      <c r="AI1581" s="119" t="s">
        <v>56</v>
      </c>
      <c r="AJ1581" s="119" t="s">
        <v>56</v>
      </c>
      <c r="AK1581" s="119" t="s">
        <v>56</v>
      </c>
      <c r="AL1581" s="119" t="s">
        <v>56</v>
      </c>
      <c r="AM1581" s="119">
        <v>0</v>
      </c>
      <c r="AN1581" s="119">
        <v>0</v>
      </c>
      <c r="AO1581" s="119">
        <v>0</v>
      </c>
      <c r="AP1581" s="119">
        <v>0</v>
      </c>
      <c r="AQ1581" s="119">
        <v>0</v>
      </c>
      <c r="AR1581" s="119">
        <v>0</v>
      </c>
      <c r="AS1581" s="119">
        <v>0</v>
      </c>
      <c r="AT1581" s="119">
        <v>0</v>
      </c>
      <c r="AU1581" s="119">
        <v>0</v>
      </c>
      <c r="AV1581" s="119">
        <v>0</v>
      </c>
      <c r="AW1581" s="119">
        <v>0</v>
      </c>
      <c r="AX1581" s="119">
        <v>0</v>
      </c>
      <c r="AY1581" s="119">
        <v>0</v>
      </c>
      <c r="AZ1581" s="119">
        <v>0</v>
      </c>
      <c r="BA1581" s="119">
        <v>0</v>
      </c>
      <c r="BB1581" s="119">
        <v>0</v>
      </c>
      <c r="BC1581" s="119">
        <v>0</v>
      </c>
      <c r="BD1581" s="119">
        <v>0</v>
      </c>
      <c r="BE1581" s="119">
        <v>0</v>
      </c>
      <c r="BF1581" s="119">
        <v>0</v>
      </c>
      <c r="BG1581" s="119">
        <v>0</v>
      </c>
      <c r="BH1581" s="119">
        <v>19.2</v>
      </c>
      <c r="BI1581" s="119" t="s">
        <v>55</v>
      </c>
      <c r="BJ1581" s="119" t="s">
        <v>55</v>
      </c>
      <c r="BK1581" s="119" t="s">
        <v>55</v>
      </c>
      <c r="BL1581" s="119">
        <v>0</v>
      </c>
      <c r="BM1581" s="119" t="s">
        <v>545</v>
      </c>
    </row>
    <row r="1582" spans="1:65" s="119" customFormat="1" ht="11.4" x14ac:dyDescent="0.2">
      <c r="A1582" s="119" t="s">
        <v>78</v>
      </c>
      <c r="B1582" s="119">
        <v>2</v>
      </c>
      <c r="C1582" s="119">
        <v>1</v>
      </c>
      <c r="D1582" s="119">
        <v>0</v>
      </c>
      <c r="E1582" s="119">
        <v>0</v>
      </c>
      <c r="F1582" s="119">
        <v>0</v>
      </c>
      <c r="G1582" s="119">
        <v>0</v>
      </c>
      <c r="H1582" s="119">
        <v>0</v>
      </c>
      <c r="I1582" s="119">
        <v>0</v>
      </c>
      <c r="J1582" s="119">
        <v>0</v>
      </c>
      <c r="K1582" s="119">
        <v>0</v>
      </c>
      <c r="L1582" s="119">
        <v>0</v>
      </c>
      <c r="M1582" s="119">
        <v>0</v>
      </c>
      <c r="N1582" s="119">
        <v>0</v>
      </c>
      <c r="O1582" s="119">
        <v>100</v>
      </c>
      <c r="P1582" s="119">
        <v>0</v>
      </c>
      <c r="Q1582" s="119">
        <v>0</v>
      </c>
      <c r="R1582" s="119">
        <v>0</v>
      </c>
      <c r="S1582" s="119">
        <v>0</v>
      </c>
      <c r="T1582" s="119">
        <v>0</v>
      </c>
      <c r="U1582" s="119">
        <v>0</v>
      </c>
      <c r="V1582" s="119">
        <v>0</v>
      </c>
      <c r="W1582" s="119">
        <v>0</v>
      </c>
      <c r="X1582" s="119">
        <v>0</v>
      </c>
      <c r="Y1582" s="119">
        <v>0</v>
      </c>
      <c r="Z1582" s="119">
        <v>0</v>
      </c>
      <c r="AA1582" s="119" t="s">
        <v>515</v>
      </c>
      <c r="AB1582" s="119" t="s">
        <v>472</v>
      </c>
      <c r="AC1582" s="119" t="s">
        <v>56</v>
      </c>
      <c r="AD1582" s="119" t="s">
        <v>56</v>
      </c>
      <c r="AE1582" s="119" t="s">
        <v>56</v>
      </c>
      <c r="AF1582" s="119" t="s">
        <v>56</v>
      </c>
      <c r="AG1582" s="119" t="s">
        <v>56</v>
      </c>
      <c r="AH1582" s="119" t="s">
        <v>56</v>
      </c>
      <c r="AI1582" s="119" t="s">
        <v>56</v>
      </c>
      <c r="AJ1582" s="119" t="s">
        <v>56</v>
      </c>
      <c r="AK1582" s="119" t="s">
        <v>56</v>
      </c>
      <c r="AL1582" s="119" t="s">
        <v>56</v>
      </c>
      <c r="AM1582" s="119">
        <v>0</v>
      </c>
      <c r="AN1582" s="119">
        <v>0</v>
      </c>
      <c r="AO1582" s="119">
        <v>0</v>
      </c>
      <c r="AP1582" s="119">
        <v>1</v>
      </c>
      <c r="AQ1582" s="119">
        <v>0</v>
      </c>
      <c r="AR1582" s="119">
        <v>0</v>
      </c>
      <c r="AS1582" s="119">
        <v>0</v>
      </c>
      <c r="AT1582" s="119">
        <v>0</v>
      </c>
      <c r="AU1582" s="119">
        <v>0</v>
      </c>
      <c r="AV1582" s="119">
        <v>0</v>
      </c>
      <c r="AW1582" s="119">
        <v>0</v>
      </c>
      <c r="AX1582" s="119">
        <v>0</v>
      </c>
      <c r="AY1582" s="119">
        <v>0</v>
      </c>
      <c r="AZ1582" s="119">
        <v>0</v>
      </c>
      <c r="BA1582" s="119">
        <v>0</v>
      </c>
      <c r="BB1582" s="119">
        <v>0</v>
      </c>
      <c r="BC1582" s="119">
        <v>0</v>
      </c>
      <c r="BD1582" s="119">
        <v>0</v>
      </c>
      <c r="BE1582" s="119">
        <v>0</v>
      </c>
      <c r="BF1582" s="119">
        <v>0</v>
      </c>
      <c r="BG1582" s="119">
        <v>0</v>
      </c>
      <c r="BH1582" s="119">
        <v>19</v>
      </c>
      <c r="BI1582" s="119" t="s">
        <v>55</v>
      </c>
      <c r="BJ1582" s="119" t="s">
        <v>55</v>
      </c>
      <c r="BK1582" s="119" t="s">
        <v>55</v>
      </c>
      <c r="BL1582" s="119">
        <v>0</v>
      </c>
      <c r="BM1582" s="119" t="s">
        <v>544</v>
      </c>
    </row>
    <row r="1583" spans="1:65" s="119" customFormat="1" ht="11.4" x14ac:dyDescent="0.2">
      <c r="A1583" s="119" t="s">
        <v>78</v>
      </c>
      <c r="B1583" s="119">
        <v>2</v>
      </c>
      <c r="C1583" s="119">
        <v>0</v>
      </c>
      <c r="D1583" s="119">
        <v>1</v>
      </c>
      <c r="E1583" s="119">
        <v>0</v>
      </c>
      <c r="F1583" s="119">
        <v>0</v>
      </c>
      <c r="G1583" s="119">
        <v>0</v>
      </c>
      <c r="H1583" s="119">
        <v>0</v>
      </c>
      <c r="I1583" s="119">
        <v>0</v>
      </c>
      <c r="J1583" s="119">
        <v>0</v>
      </c>
      <c r="K1583" s="119">
        <v>0</v>
      </c>
      <c r="L1583" s="119">
        <v>0</v>
      </c>
      <c r="M1583" s="119">
        <v>0</v>
      </c>
      <c r="N1583" s="119">
        <v>0</v>
      </c>
      <c r="O1583" s="119">
        <v>0</v>
      </c>
      <c r="P1583" s="119">
        <v>100</v>
      </c>
      <c r="Q1583" s="119">
        <v>0</v>
      </c>
      <c r="R1583" s="119">
        <v>0</v>
      </c>
      <c r="S1583" s="119">
        <v>0</v>
      </c>
      <c r="T1583" s="119">
        <v>0</v>
      </c>
      <c r="U1583" s="119">
        <v>0</v>
      </c>
      <c r="V1583" s="119">
        <v>0</v>
      </c>
      <c r="W1583" s="119">
        <v>0</v>
      </c>
      <c r="X1583" s="119">
        <v>0</v>
      </c>
      <c r="Y1583" s="119">
        <v>0</v>
      </c>
      <c r="Z1583" s="119">
        <v>0</v>
      </c>
      <c r="AA1583" s="119" t="s">
        <v>470</v>
      </c>
      <c r="AB1583" s="119" t="s">
        <v>424</v>
      </c>
      <c r="AC1583" s="119" t="s">
        <v>56</v>
      </c>
      <c r="AD1583" s="119" t="s">
        <v>174</v>
      </c>
      <c r="AE1583" s="119" t="s">
        <v>56</v>
      </c>
      <c r="AF1583" s="119" t="s">
        <v>56</v>
      </c>
      <c r="AG1583" s="119" t="s">
        <v>56</v>
      </c>
      <c r="AH1583" s="119" t="s">
        <v>56</v>
      </c>
      <c r="AI1583" s="119" t="s">
        <v>56</v>
      </c>
      <c r="AJ1583" s="119" t="s">
        <v>56</v>
      </c>
      <c r="AK1583" s="119" t="s">
        <v>56</v>
      </c>
      <c r="AL1583" s="119" t="s">
        <v>56</v>
      </c>
      <c r="AM1583" s="119">
        <v>0</v>
      </c>
      <c r="AN1583" s="119">
        <v>0</v>
      </c>
      <c r="AO1583" s="119">
        <v>0</v>
      </c>
      <c r="AP1583" s="119">
        <v>1</v>
      </c>
      <c r="AQ1583" s="119">
        <v>1</v>
      </c>
      <c r="AR1583" s="119">
        <v>1</v>
      </c>
      <c r="AS1583" s="119">
        <v>0</v>
      </c>
      <c r="AT1583" s="119">
        <v>0</v>
      </c>
      <c r="AU1583" s="119">
        <v>0</v>
      </c>
      <c r="AV1583" s="119">
        <v>0</v>
      </c>
      <c r="AW1583" s="119">
        <v>0</v>
      </c>
      <c r="AX1583" s="119">
        <v>0</v>
      </c>
      <c r="AY1583" s="119">
        <v>0</v>
      </c>
      <c r="AZ1583" s="119">
        <v>0</v>
      </c>
      <c r="BA1583" s="119">
        <v>0</v>
      </c>
      <c r="BB1583" s="119">
        <v>0</v>
      </c>
      <c r="BC1583" s="119">
        <v>0</v>
      </c>
      <c r="BD1583" s="119">
        <v>0</v>
      </c>
      <c r="BE1583" s="119">
        <v>0</v>
      </c>
      <c r="BF1583" s="119">
        <v>0</v>
      </c>
      <c r="BG1583" s="119">
        <v>0</v>
      </c>
      <c r="BH1583" s="119">
        <v>21.8</v>
      </c>
      <c r="BI1583" s="119" t="s">
        <v>55</v>
      </c>
      <c r="BJ1583" s="119" t="s">
        <v>55</v>
      </c>
      <c r="BK1583" s="119" t="s">
        <v>55</v>
      </c>
      <c r="BL1583" s="119">
        <v>0</v>
      </c>
      <c r="BM1583" s="119" t="s">
        <v>545</v>
      </c>
    </row>
    <row r="1584" spans="1:65" s="119" customFormat="1" ht="11.4" x14ac:dyDescent="0.2">
      <c r="A1584" s="119" t="s">
        <v>83</v>
      </c>
      <c r="B1584" s="119">
        <v>3</v>
      </c>
      <c r="C1584" s="119">
        <v>2</v>
      </c>
      <c r="D1584" s="119">
        <v>1</v>
      </c>
      <c r="E1584" s="119">
        <v>0</v>
      </c>
      <c r="F1584" s="119">
        <v>0</v>
      </c>
      <c r="G1584" s="119">
        <v>0</v>
      </c>
      <c r="H1584" s="119">
        <v>0</v>
      </c>
      <c r="I1584" s="119">
        <v>0</v>
      </c>
      <c r="J1584" s="119">
        <v>0</v>
      </c>
      <c r="K1584" s="119">
        <v>0</v>
      </c>
      <c r="L1584" s="119">
        <v>0</v>
      </c>
      <c r="M1584" s="119">
        <v>0</v>
      </c>
      <c r="N1584" s="119">
        <v>0</v>
      </c>
      <c r="O1584" s="119">
        <v>33.33</v>
      </c>
      <c r="P1584" s="119">
        <v>33.33</v>
      </c>
      <c r="Q1584" s="119">
        <v>0</v>
      </c>
      <c r="R1584" s="119">
        <v>0</v>
      </c>
      <c r="S1584" s="119">
        <v>0</v>
      </c>
      <c r="T1584" s="119">
        <v>0</v>
      </c>
      <c r="U1584" s="119">
        <v>0</v>
      </c>
      <c r="V1584" s="119">
        <v>0</v>
      </c>
      <c r="W1584" s="119">
        <v>0</v>
      </c>
      <c r="X1584" s="119">
        <v>0</v>
      </c>
      <c r="Y1584" s="119">
        <v>0</v>
      </c>
      <c r="Z1584" s="119">
        <v>0</v>
      </c>
      <c r="AA1584" s="119" t="s">
        <v>493</v>
      </c>
      <c r="AB1584" s="119" t="s">
        <v>427</v>
      </c>
      <c r="AC1584" s="119" t="s">
        <v>56</v>
      </c>
      <c r="AD1584" s="119" t="s">
        <v>421</v>
      </c>
      <c r="AE1584" s="119" t="s">
        <v>56</v>
      </c>
      <c r="AF1584" s="119" t="s">
        <v>56</v>
      </c>
      <c r="AG1584" s="119" t="s">
        <v>56</v>
      </c>
      <c r="AH1584" s="119" t="s">
        <v>56</v>
      </c>
      <c r="AI1584" s="119" t="s">
        <v>56</v>
      </c>
      <c r="AJ1584" s="119" t="s">
        <v>56</v>
      </c>
      <c r="AK1584" s="119" t="s">
        <v>56</v>
      </c>
      <c r="AL1584" s="119" t="s">
        <v>56</v>
      </c>
      <c r="AM1584" s="119">
        <v>0</v>
      </c>
      <c r="AN1584" s="119">
        <v>0</v>
      </c>
      <c r="AO1584" s="119">
        <v>1</v>
      </c>
      <c r="AP1584" s="119">
        <v>1</v>
      </c>
      <c r="AQ1584" s="119">
        <v>1</v>
      </c>
      <c r="AR1584" s="119">
        <v>0</v>
      </c>
      <c r="AS1584" s="119">
        <v>0</v>
      </c>
      <c r="AT1584" s="119">
        <v>0</v>
      </c>
      <c r="AU1584" s="119">
        <v>0</v>
      </c>
      <c r="AV1584" s="119">
        <v>0</v>
      </c>
      <c r="AW1584" s="119">
        <v>0</v>
      </c>
      <c r="AX1584" s="119">
        <v>0</v>
      </c>
      <c r="AY1584" s="119">
        <v>0</v>
      </c>
      <c r="AZ1584" s="119">
        <v>0</v>
      </c>
      <c r="BA1584" s="119">
        <v>0</v>
      </c>
      <c r="BB1584" s="119">
        <v>0</v>
      </c>
      <c r="BC1584" s="119">
        <v>0</v>
      </c>
      <c r="BD1584" s="119">
        <v>0</v>
      </c>
      <c r="BE1584" s="119">
        <v>0</v>
      </c>
      <c r="BF1584" s="119">
        <v>0</v>
      </c>
      <c r="BG1584" s="119">
        <v>0</v>
      </c>
      <c r="BH1584" s="119">
        <v>18</v>
      </c>
      <c r="BI1584" s="119" t="s">
        <v>55</v>
      </c>
      <c r="BJ1584" s="119" t="s">
        <v>55</v>
      </c>
      <c r="BK1584" s="119" t="s">
        <v>55</v>
      </c>
      <c r="BL1584" s="119">
        <v>0</v>
      </c>
      <c r="BM1584" s="119" t="s">
        <v>544</v>
      </c>
    </row>
    <row r="1585" spans="1:65" s="119" customFormat="1" ht="11.4" x14ac:dyDescent="0.2">
      <c r="A1585" s="119" t="s">
        <v>83</v>
      </c>
      <c r="B1585" s="119">
        <v>5</v>
      </c>
      <c r="C1585" s="119">
        <v>0</v>
      </c>
      <c r="D1585" s="119">
        <v>4</v>
      </c>
      <c r="E1585" s="119">
        <v>0</v>
      </c>
      <c r="F1585" s="119">
        <v>0</v>
      </c>
      <c r="G1585" s="119">
        <v>0</v>
      </c>
      <c r="H1585" s="119">
        <v>0</v>
      </c>
      <c r="I1585" s="119">
        <v>0</v>
      </c>
      <c r="J1585" s="119">
        <v>0</v>
      </c>
      <c r="K1585" s="119">
        <v>0</v>
      </c>
      <c r="L1585" s="119">
        <v>0</v>
      </c>
      <c r="M1585" s="119">
        <v>0</v>
      </c>
      <c r="N1585" s="119">
        <v>0</v>
      </c>
      <c r="O1585" s="119">
        <v>0</v>
      </c>
      <c r="P1585" s="119">
        <v>100</v>
      </c>
      <c r="Q1585" s="119">
        <v>0</v>
      </c>
      <c r="R1585" s="119">
        <v>0</v>
      </c>
      <c r="S1585" s="119">
        <v>0</v>
      </c>
      <c r="T1585" s="119">
        <v>0</v>
      </c>
      <c r="U1585" s="119">
        <v>0</v>
      </c>
      <c r="V1585" s="119">
        <v>0</v>
      </c>
      <c r="W1585" s="119">
        <v>0</v>
      </c>
      <c r="X1585" s="119">
        <v>0</v>
      </c>
      <c r="Y1585" s="119">
        <v>0</v>
      </c>
      <c r="Z1585" s="119">
        <v>0</v>
      </c>
      <c r="AA1585" s="119" t="s">
        <v>56</v>
      </c>
      <c r="AB1585" s="119" t="s">
        <v>496</v>
      </c>
      <c r="AC1585" s="119" t="s">
        <v>56</v>
      </c>
      <c r="AD1585" s="119" t="s">
        <v>543</v>
      </c>
      <c r="AE1585" s="119" t="s">
        <v>56</v>
      </c>
      <c r="AF1585" s="119" t="s">
        <v>56</v>
      </c>
      <c r="AG1585" s="119" t="s">
        <v>56</v>
      </c>
      <c r="AH1585" s="119" t="s">
        <v>56</v>
      </c>
      <c r="AI1585" s="119" t="s">
        <v>56</v>
      </c>
      <c r="AJ1585" s="119" t="s">
        <v>56</v>
      </c>
      <c r="AK1585" s="119" t="s">
        <v>56</v>
      </c>
      <c r="AL1585" s="119" t="s">
        <v>56</v>
      </c>
      <c r="AM1585" s="119">
        <v>0</v>
      </c>
      <c r="AN1585" s="119">
        <v>1</v>
      </c>
      <c r="AO1585" s="119">
        <v>2</v>
      </c>
      <c r="AP1585" s="119">
        <v>1</v>
      </c>
      <c r="AQ1585" s="119">
        <v>0</v>
      </c>
      <c r="AR1585" s="119">
        <v>1</v>
      </c>
      <c r="AS1585" s="119">
        <v>0</v>
      </c>
      <c r="AT1585" s="119">
        <v>0</v>
      </c>
      <c r="AU1585" s="119">
        <v>0</v>
      </c>
      <c r="AV1585" s="119">
        <v>0</v>
      </c>
      <c r="AW1585" s="119">
        <v>0</v>
      </c>
      <c r="AX1585" s="119">
        <v>0</v>
      </c>
      <c r="AY1585" s="119">
        <v>0</v>
      </c>
      <c r="AZ1585" s="119">
        <v>0</v>
      </c>
      <c r="BA1585" s="119">
        <v>0</v>
      </c>
      <c r="BB1585" s="119">
        <v>0</v>
      </c>
      <c r="BC1585" s="119">
        <v>0</v>
      </c>
      <c r="BD1585" s="119">
        <v>0</v>
      </c>
      <c r="BE1585" s="119">
        <v>0</v>
      </c>
      <c r="BF1585" s="119">
        <v>0</v>
      </c>
      <c r="BG1585" s="119">
        <v>0</v>
      </c>
      <c r="BH1585" s="119">
        <v>14.6</v>
      </c>
      <c r="BI1585" s="119" t="s">
        <v>55</v>
      </c>
      <c r="BJ1585" s="119" t="s">
        <v>55</v>
      </c>
      <c r="BK1585" s="119" t="s">
        <v>55</v>
      </c>
      <c r="BL1585" s="119">
        <v>0</v>
      </c>
      <c r="BM1585" s="119" t="s">
        <v>545</v>
      </c>
    </row>
    <row r="1586" spans="1:65" s="119" customFormat="1" ht="11.4" x14ac:dyDescent="0.2">
      <c r="A1586" s="119" t="s">
        <v>88</v>
      </c>
      <c r="B1586" s="119">
        <v>11</v>
      </c>
      <c r="C1586" s="119">
        <v>4</v>
      </c>
      <c r="D1586" s="119">
        <v>7</v>
      </c>
      <c r="E1586" s="119">
        <v>0</v>
      </c>
      <c r="F1586" s="119">
        <v>0</v>
      </c>
      <c r="G1586" s="119">
        <v>0</v>
      </c>
      <c r="H1586" s="119">
        <v>0</v>
      </c>
      <c r="I1586" s="119">
        <v>0</v>
      </c>
      <c r="J1586" s="119">
        <v>0</v>
      </c>
      <c r="K1586" s="119">
        <v>0</v>
      </c>
      <c r="L1586" s="119">
        <v>0</v>
      </c>
      <c r="M1586" s="119">
        <v>0</v>
      </c>
      <c r="N1586" s="119">
        <v>0</v>
      </c>
      <c r="O1586" s="119">
        <v>27.27</v>
      </c>
      <c r="P1586" s="119">
        <v>63.64</v>
      </c>
      <c r="Q1586" s="119">
        <v>0</v>
      </c>
      <c r="R1586" s="119">
        <v>0</v>
      </c>
      <c r="S1586" s="119">
        <v>0</v>
      </c>
      <c r="T1586" s="119">
        <v>0</v>
      </c>
      <c r="U1586" s="119">
        <v>0</v>
      </c>
      <c r="V1586" s="119">
        <v>0</v>
      </c>
      <c r="W1586" s="119">
        <v>0</v>
      </c>
      <c r="X1586" s="119">
        <v>0</v>
      </c>
      <c r="Y1586" s="119">
        <v>0</v>
      </c>
      <c r="Z1586" s="119">
        <v>0</v>
      </c>
      <c r="AA1586" s="119" t="s">
        <v>133</v>
      </c>
      <c r="AB1586" s="119" t="s">
        <v>504</v>
      </c>
      <c r="AC1586" s="119" t="s">
        <v>56</v>
      </c>
      <c r="AD1586" s="119" t="s">
        <v>566</v>
      </c>
      <c r="AE1586" s="119" t="s">
        <v>56</v>
      </c>
      <c r="AF1586" s="119" t="s">
        <v>489</v>
      </c>
      <c r="AG1586" s="119" t="s">
        <v>56</v>
      </c>
      <c r="AH1586" s="119" t="s">
        <v>56</v>
      </c>
      <c r="AI1586" s="119" t="s">
        <v>56</v>
      </c>
      <c r="AJ1586" s="119" t="s">
        <v>56</v>
      </c>
      <c r="AK1586" s="119" t="s">
        <v>56</v>
      </c>
      <c r="AL1586" s="119" t="s">
        <v>56</v>
      </c>
      <c r="AM1586" s="119">
        <v>0</v>
      </c>
      <c r="AN1586" s="119">
        <v>0</v>
      </c>
      <c r="AO1586" s="119">
        <v>2</v>
      </c>
      <c r="AP1586" s="119">
        <v>5</v>
      </c>
      <c r="AQ1586" s="119">
        <v>3</v>
      </c>
      <c r="AR1586" s="119">
        <v>1</v>
      </c>
      <c r="AS1586" s="119">
        <v>0</v>
      </c>
      <c r="AT1586" s="119">
        <v>0</v>
      </c>
      <c r="AU1586" s="119">
        <v>0</v>
      </c>
      <c r="AV1586" s="119">
        <v>0</v>
      </c>
      <c r="AW1586" s="119">
        <v>0</v>
      </c>
      <c r="AX1586" s="119">
        <v>0</v>
      </c>
      <c r="AY1586" s="119">
        <v>0</v>
      </c>
      <c r="AZ1586" s="119">
        <v>0</v>
      </c>
      <c r="BA1586" s="119">
        <v>0</v>
      </c>
      <c r="BB1586" s="119">
        <v>0</v>
      </c>
      <c r="BC1586" s="119">
        <v>0</v>
      </c>
      <c r="BD1586" s="119">
        <v>0</v>
      </c>
      <c r="BE1586" s="119">
        <v>0</v>
      </c>
      <c r="BF1586" s="119">
        <v>0</v>
      </c>
      <c r="BG1586" s="119">
        <v>0</v>
      </c>
      <c r="BH1586" s="119">
        <v>18.600000000000001</v>
      </c>
      <c r="BI1586" s="119">
        <v>18.2</v>
      </c>
      <c r="BJ1586" s="119">
        <v>23.1</v>
      </c>
      <c r="BK1586" s="119">
        <v>26.3</v>
      </c>
      <c r="BL1586" s="119">
        <v>0</v>
      </c>
      <c r="BM1586" s="119" t="s">
        <v>544</v>
      </c>
    </row>
    <row r="1587" spans="1:65" s="119" customFormat="1" ht="11.4" x14ac:dyDescent="0.2">
      <c r="A1587" s="119" t="s">
        <v>88</v>
      </c>
      <c r="B1587" s="119">
        <v>17</v>
      </c>
      <c r="C1587" s="119">
        <v>1</v>
      </c>
      <c r="D1587" s="119">
        <v>15</v>
      </c>
      <c r="E1587" s="119">
        <v>0</v>
      </c>
      <c r="F1587" s="119">
        <v>0</v>
      </c>
      <c r="G1587" s="119">
        <v>0</v>
      </c>
      <c r="H1587" s="119">
        <v>0</v>
      </c>
      <c r="I1587" s="119">
        <v>0</v>
      </c>
      <c r="J1587" s="119">
        <v>0</v>
      </c>
      <c r="K1587" s="119">
        <v>0</v>
      </c>
      <c r="L1587" s="119">
        <v>0</v>
      </c>
      <c r="M1587" s="119">
        <v>0</v>
      </c>
      <c r="N1587" s="119">
        <v>0</v>
      </c>
      <c r="O1587" s="119">
        <v>6.25</v>
      </c>
      <c r="P1587" s="119">
        <v>93.75</v>
      </c>
      <c r="Q1587" s="119">
        <v>0</v>
      </c>
      <c r="R1587" s="119">
        <v>0</v>
      </c>
      <c r="S1587" s="119">
        <v>0</v>
      </c>
      <c r="T1587" s="119">
        <v>0</v>
      </c>
      <c r="U1587" s="119">
        <v>0</v>
      </c>
      <c r="V1587" s="119">
        <v>0</v>
      </c>
      <c r="W1587" s="119">
        <v>0</v>
      </c>
      <c r="X1587" s="119">
        <v>0</v>
      </c>
      <c r="Y1587" s="119">
        <v>0</v>
      </c>
      <c r="Z1587" s="119">
        <v>0</v>
      </c>
      <c r="AA1587" s="119" t="s">
        <v>621</v>
      </c>
      <c r="AB1587" s="119" t="s">
        <v>571</v>
      </c>
      <c r="AC1587" s="119" t="s">
        <v>56</v>
      </c>
      <c r="AD1587" s="119" t="s">
        <v>495</v>
      </c>
      <c r="AE1587" s="119" t="s">
        <v>56</v>
      </c>
      <c r="AF1587" s="119" t="s">
        <v>56</v>
      </c>
      <c r="AG1587" s="119" t="s">
        <v>56</v>
      </c>
      <c r="AH1587" s="119" t="s">
        <v>56</v>
      </c>
      <c r="AI1587" s="119" t="s">
        <v>56</v>
      </c>
      <c r="AJ1587" s="119" t="s">
        <v>56</v>
      </c>
      <c r="AK1587" s="119" t="s">
        <v>56</v>
      </c>
      <c r="AL1587" s="119" t="s">
        <v>56</v>
      </c>
      <c r="AM1587" s="119">
        <v>0</v>
      </c>
      <c r="AN1587" s="119">
        <v>2</v>
      </c>
      <c r="AO1587" s="119">
        <v>6</v>
      </c>
      <c r="AP1587" s="119">
        <v>5</v>
      </c>
      <c r="AQ1587" s="119">
        <v>3</v>
      </c>
      <c r="AR1587" s="119">
        <v>2</v>
      </c>
      <c r="AS1587" s="119">
        <v>0</v>
      </c>
      <c r="AT1587" s="119">
        <v>0</v>
      </c>
      <c r="AU1587" s="119">
        <v>0</v>
      </c>
      <c r="AV1587" s="119">
        <v>0</v>
      </c>
      <c r="AW1587" s="119">
        <v>0</v>
      </c>
      <c r="AX1587" s="119">
        <v>0</v>
      </c>
      <c r="AY1587" s="119">
        <v>0</v>
      </c>
      <c r="AZ1587" s="119">
        <v>0</v>
      </c>
      <c r="BA1587" s="119">
        <v>0</v>
      </c>
      <c r="BB1587" s="119">
        <v>0</v>
      </c>
      <c r="BC1587" s="119">
        <v>0</v>
      </c>
      <c r="BD1587" s="119">
        <v>0</v>
      </c>
      <c r="BE1587" s="119">
        <v>0</v>
      </c>
      <c r="BF1587" s="119">
        <v>0</v>
      </c>
      <c r="BG1587" s="119">
        <v>0</v>
      </c>
      <c r="BH1587" s="119">
        <v>16.2</v>
      </c>
      <c r="BI1587" s="119">
        <v>15.9</v>
      </c>
      <c r="BJ1587" s="119">
        <v>23</v>
      </c>
      <c r="BK1587" s="119">
        <v>27.6</v>
      </c>
      <c r="BL1587" s="119">
        <v>0</v>
      </c>
      <c r="BM1587" s="119" t="s">
        <v>545</v>
      </c>
    </row>
    <row r="1588" spans="1:65" s="119" customFormat="1" ht="11.4" x14ac:dyDescent="0.2">
      <c r="A1588" s="119" t="s">
        <v>92</v>
      </c>
      <c r="B1588" s="119">
        <v>32</v>
      </c>
      <c r="C1588" s="119">
        <v>12</v>
      </c>
      <c r="D1588" s="119">
        <v>19</v>
      </c>
      <c r="E1588" s="119">
        <v>0</v>
      </c>
      <c r="F1588" s="119">
        <v>1</v>
      </c>
      <c r="G1588" s="119">
        <v>0</v>
      </c>
      <c r="H1588" s="119">
        <v>0</v>
      </c>
      <c r="I1588" s="119">
        <v>0</v>
      </c>
      <c r="J1588" s="119">
        <v>0</v>
      </c>
      <c r="K1588" s="119">
        <v>0</v>
      </c>
      <c r="L1588" s="119">
        <v>0</v>
      </c>
      <c r="M1588" s="119">
        <v>0</v>
      </c>
      <c r="N1588" s="119">
        <v>0</v>
      </c>
      <c r="O1588" s="119">
        <v>35.479999999999997</v>
      </c>
      <c r="P1588" s="119">
        <v>58.06</v>
      </c>
      <c r="Q1588" s="119">
        <v>0</v>
      </c>
      <c r="R1588" s="119">
        <v>0</v>
      </c>
      <c r="S1588" s="119">
        <v>0</v>
      </c>
      <c r="T1588" s="119">
        <v>0</v>
      </c>
      <c r="U1588" s="119">
        <v>0</v>
      </c>
      <c r="V1588" s="119">
        <v>0</v>
      </c>
      <c r="W1588" s="119">
        <v>0</v>
      </c>
      <c r="X1588" s="119">
        <v>0</v>
      </c>
      <c r="Y1588" s="119">
        <v>0</v>
      </c>
      <c r="Z1588" s="119">
        <v>0</v>
      </c>
      <c r="AA1588" s="119" t="s">
        <v>65</v>
      </c>
      <c r="AB1588" s="119" t="s">
        <v>492</v>
      </c>
      <c r="AC1588" s="119" t="s">
        <v>192</v>
      </c>
      <c r="AD1588" s="119" t="s">
        <v>505</v>
      </c>
      <c r="AE1588" s="119" t="s">
        <v>180</v>
      </c>
      <c r="AF1588" s="119" t="s">
        <v>177</v>
      </c>
      <c r="AG1588" s="119" t="s">
        <v>56</v>
      </c>
      <c r="AH1588" s="119" t="s">
        <v>56</v>
      </c>
      <c r="AI1588" s="119" t="s">
        <v>56</v>
      </c>
      <c r="AJ1588" s="119" t="s">
        <v>570</v>
      </c>
      <c r="AK1588" s="119" t="s">
        <v>56</v>
      </c>
      <c r="AL1588" s="119" t="s">
        <v>56</v>
      </c>
      <c r="AM1588" s="119">
        <v>0</v>
      </c>
      <c r="AN1588" s="119">
        <v>2</v>
      </c>
      <c r="AO1588" s="119">
        <v>6</v>
      </c>
      <c r="AP1588" s="119">
        <v>13</v>
      </c>
      <c r="AQ1588" s="119">
        <v>10</v>
      </c>
      <c r="AR1588" s="119">
        <v>1</v>
      </c>
      <c r="AS1588" s="119">
        <v>0</v>
      </c>
      <c r="AT1588" s="119">
        <v>0</v>
      </c>
      <c r="AU1588" s="119">
        <v>0</v>
      </c>
      <c r="AV1588" s="119">
        <v>0</v>
      </c>
      <c r="AW1588" s="119">
        <v>0</v>
      </c>
      <c r="AX1588" s="119">
        <v>0</v>
      </c>
      <c r="AY1588" s="119">
        <v>0</v>
      </c>
      <c r="AZ1588" s="119">
        <v>0</v>
      </c>
      <c r="BA1588" s="119">
        <v>0</v>
      </c>
      <c r="BB1588" s="119">
        <v>0</v>
      </c>
      <c r="BC1588" s="119">
        <v>0</v>
      </c>
      <c r="BD1588" s="119">
        <v>0</v>
      </c>
      <c r="BE1588" s="119">
        <v>0</v>
      </c>
      <c r="BF1588" s="119">
        <v>0</v>
      </c>
      <c r="BG1588" s="119">
        <v>0</v>
      </c>
      <c r="BH1588" s="119">
        <v>17.899999999999999</v>
      </c>
      <c r="BI1588" s="119">
        <v>18.3</v>
      </c>
      <c r="BJ1588" s="119">
        <v>22.2</v>
      </c>
      <c r="BK1588" s="119">
        <v>24.9</v>
      </c>
      <c r="BL1588" s="119">
        <v>0</v>
      </c>
      <c r="BM1588" s="119" t="s">
        <v>544</v>
      </c>
    </row>
    <row r="1589" spans="1:65" s="119" customFormat="1" ht="11.4" x14ac:dyDescent="0.2">
      <c r="A1589" s="119" t="s">
        <v>92</v>
      </c>
      <c r="B1589" s="119">
        <v>28</v>
      </c>
      <c r="C1589" s="119">
        <v>2</v>
      </c>
      <c r="D1589" s="119">
        <v>25</v>
      </c>
      <c r="E1589" s="119">
        <v>0</v>
      </c>
      <c r="F1589" s="119">
        <v>1</v>
      </c>
      <c r="G1589" s="119">
        <v>0</v>
      </c>
      <c r="H1589" s="119">
        <v>0</v>
      </c>
      <c r="I1589" s="119">
        <v>0</v>
      </c>
      <c r="J1589" s="119">
        <v>0</v>
      </c>
      <c r="K1589" s="119">
        <v>0</v>
      </c>
      <c r="L1589" s="119">
        <v>0</v>
      </c>
      <c r="M1589" s="119">
        <v>0</v>
      </c>
      <c r="N1589" s="119">
        <v>0</v>
      </c>
      <c r="O1589" s="119">
        <v>7.1429999999999998</v>
      </c>
      <c r="P1589" s="119">
        <v>85.71</v>
      </c>
      <c r="Q1589" s="119">
        <v>0</v>
      </c>
      <c r="R1589" s="119">
        <v>3.5710000000000002</v>
      </c>
      <c r="S1589" s="119">
        <v>0</v>
      </c>
      <c r="T1589" s="119">
        <v>0</v>
      </c>
      <c r="U1589" s="119">
        <v>0</v>
      </c>
      <c r="V1589" s="119">
        <v>0</v>
      </c>
      <c r="W1589" s="119">
        <v>0</v>
      </c>
      <c r="X1589" s="119">
        <v>0</v>
      </c>
      <c r="Y1589" s="119">
        <v>0</v>
      </c>
      <c r="Z1589" s="119">
        <v>0</v>
      </c>
      <c r="AA1589" s="119" t="s">
        <v>599</v>
      </c>
      <c r="AB1589" s="119" t="s">
        <v>525</v>
      </c>
      <c r="AC1589" s="119" t="s">
        <v>453</v>
      </c>
      <c r="AD1589" s="119" t="s">
        <v>510</v>
      </c>
      <c r="AE1589" s="119" t="s">
        <v>535</v>
      </c>
      <c r="AF1589" s="119" t="s">
        <v>612</v>
      </c>
      <c r="AG1589" s="119" t="s">
        <v>56</v>
      </c>
      <c r="AH1589" s="119" t="s">
        <v>56</v>
      </c>
      <c r="AI1589" s="119" t="s">
        <v>56</v>
      </c>
      <c r="AJ1589" s="119" t="s">
        <v>56</v>
      </c>
      <c r="AK1589" s="119" t="s">
        <v>56</v>
      </c>
      <c r="AL1589" s="119" t="s">
        <v>56</v>
      </c>
      <c r="AM1589" s="119">
        <v>0</v>
      </c>
      <c r="AN1589" s="119">
        <v>4</v>
      </c>
      <c r="AO1589" s="119">
        <v>10</v>
      </c>
      <c r="AP1589" s="119">
        <v>10</v>
      </c>
      <c r="AQ1589" s="119">
        <v>4</v>
      </c>
      <c r="AR1589" s="119">
        <v>0</v>
      </c>
      <c r="AS1589" s="119">
        <v>0</v>
      </c>
      <c r="AT1589" s="119">
        <v>0</v>
      </c>
      <c r="AU1589" s="119">
        <v>0</v>
      </c>
      <c r="AV1589" s="119">
        <v>0</v>
      </c>
      <c r="AW1589" s="119">
        <v>0</v>
      </c>
      <c r="AX1589" s="119">
        <v>0</v>
      </c>
      <c r="AY1589" s="119">
        <v>0</v>
      </c>
      <c r="AZ1589" s="119">
        <v>0</v>
      </c>
      <c r="BA1589" s="119">
        <v>0</v>
      </c>
      <c r="BB1589" s="119">
        <v>0</v>
      </c>
      <c r="BC1589" s="119">
        <v>0</v>
      </c>
      <c r="BD1589" s="119">
        <v>0</v>
      </c>
      <c r="BE1589" s="119">
        <v>0</v>
      </c>
      <c r="BF1589" s="119">
        <v>0</v>
      </c>
      <c r="BG1589" s="119">
        <v>0</v>
      </c>
      <c r="BH1589" s="119">
        <v>14.9</v>
      </c>
      <c r="BI1589" s="119">
        <v>14.9</v>
      </c>
      <c r="BJ1589" s="119">
        <v>19.899999999999999</v>
      </c>
      <c r="BK1589" s="119">
        <v>22.5</v>
      </c>
      <c r="BL1589" s="119">
        <v>0</v>
      </c>
      <c r="BM1589" s="119" t="s">
        <v>545</v>
      </c>
    </row>
    <row r="1590" spans="1:65" s="119" customFormat="1" ht="11.4" x14ac:dyDescent="0.2">
      <c r="A1590" s="119" t="s">
        <v>96</v>
      </c>
      <c r="B1590" s="119">
        <v>27</v>
      </c>
      <c r="C1590" s="119">
        <v>6</v>
      </c>
      <c r="D1590" s="119">
        <v>19</v>
      </c>
      <c r="E1590" s="119">
        <v>0</v>
      </c>
      <c r="F1590" s="119">
        <v>1</v>
      </c>
      <c r="G1590" s="119">
        <v>0</v>
      </c>
      <c r="H1590" s="119">
        <v>0</v>
      </c>
      <c r="I1590" s="119">
        <v>0</v>
      </c>
      <c r="J1590" s="119">
        <v>0</v>
      </c>
      <c r="K1590" s="119">
        <v>0</v>
      </c>
      <c r="L1590" s="119">
        <v>0</v>
      </c>
      <c r="M1590" s="119">
        <v>0</v>
      </c>
      <c r="N1590" s="119">
        <v>0</v>
      </c>
      <c r="O1590" s="119">
        <v>23.08</v>
      </c>
      <c r="P1590" s="119">
        <v>69.23</v>
      </c>
      <c r="Q1590" s="119">
        <v>0</v>
      </c>
      <c r="R1590" s="119">
        <v>3.8460000000000001</v>
      </c>
      <c r="S1590" s="119">
        <v>0</v>
      </c>
      <c r="T1590" s="119">
        <v>0</v>
      </c>
      <c r="U1590" s="119">
        <v>0</v>
      </c>
      <c r="V1590" s="119">
        <v>0</v>
      </c>
      <c r="W1590" s="119">
        <v>0</v>
      </c>
      <c r="X1590" s="119">
        <v>0</v>
      </c>
      <c r="Y1590" s="119">
        <v>0</v>
      </c>
      <c r="Z1590" s="119">
        <v>0</v>
      </c>
      <c r="AA1590" s="119" t="s">
        <v>189</v>
      </c>
      <c r="AB1590" s="119" t="s">
        <v>516</v>
      </c>
      <c r="AC1590" s="119" t="s">
        <v>485</v>
      </c>
      <c r="AD1590" s="119" t="s">
        <v>527</v>
      </c>
      <c r="AE1590" s="119" t="s">
        <v>520</v>
      </c>
      <c r="AF1590" s="119" t="s">
        <v>56</v>
      </c>
      <c r="AG1590" s="119" t="s">
        <v>56</v>
      </c>
      <c r="AH1590" s="119" t="s">
        <v>56</v>
      </c>
      <c r="AI1590" s="119" t="s">
        <v>56</v>
      </c>
      <c r="AJ1590" s="119" t="s">
        <v>56</v>
      </c>
      <c r="AK1590" s="119" t="s">
        <v>56</v>
      </c>
      <c r="AL1590" s="119" t="s">
        <v>56</v>
      </c>
      <c r="AM1590" s="119">
        <v>0</v>
      </c>
      <c r="AN1590" s="119">
        <v>2</v>
      </c>
      <c r="AO1590" s="119">
        <v>9</v>
      </c>
      <c r="AP1590" s="119">
        <v>11</v>
      </c>
      <c r="AQ1590" s="119">
        <v>4</v>
      </c>
      <c r="AR1590" s="119">
        <v>1</v>
      </c>
      <c r="AS1590" s="119">
        <v>0</v>
      </c>
      <c r="AT1590" s="119">
        <v>0</v>
      </c>
      <c r="AU1590" s="119">
        <v>0</v>
      </c>
      <c r="AV1590" s="119">
        <v>0</v>
      </c>
      <c r="AW1590" s="119">
        <v>0</v>
      </c>
      <c r="AX1590" s="119">
        <v>0</v>
      </c>
      <c r="AY1590" s="119">
        <v>0</v>
      </c>
      <c r="AZ1590" s="119">
        <v>0</v>
      </c>
      <c r="BA1590" s="119">
        <v>0</v>
      </c>
      <c r="BB1590" s="119">
        <v>0</v>
      </c>
      <c r="BC1590" s="119">
        <v>0</v>
      </c>
      <c r="BD1590" s="119">
        <v>0</v>
      </c>
      <c r="BE1590" s="119">
        <v>0</v>
      </c>
      <c r="BF1590" s="119">
        <v>0</v>
      </c>
      <c r="BG1590" s="119">
        <v>0</v>
      </c>
      <c r="BH1590" s="119">
        <v>16.100000000000001</v>
      </c>
      <c r="BI1590" s="119">
        <v>16.5</v>
      </c>
      <c r="BJ1590" s="119">
        <v>20.3</v>
      </c>
      <c r="BK1590" s="119">
        <v>22.9</v>
      </c>
      <c r="BL1590" s="119">
        <v>0</v>
      </c>
      <c r="BM1590" s="119" t="s">
        <v>544</v>
      </c>
    </row>
    <row r="1591" spans="1:65" s="119" customFormat="1" ht="11.4" x14ac:dyDescent="0.2">
      <c r="A1591" s="119" t="s">
        <v>96</v>
      </c>
      <c r="B1591" s="119">
        <v>25</v>
      </c>
      <c r="C1591" s="119">
        <v>2</v>
      </c>
      <c r="D1591" s="119">
        <v>22</v>
      </c>
      <c r="E1591" s="119">
        <v>0</v>
      </c>
      <c r="F1591" s="119">
        <v>1</v>
      </c>
      <c r="G1591" s="119">
        <v>0</v>
      </c>
      <c r="H1591" s="119">
        <v>0</v>
      </c>
      <c r="I1591" s="119">
        <v>0</v>
      </c>
      <c r="J1591" s="119">
        <v>0</v>
      </c>
      <c r="K1591" s="119">
        <v>0</v>
      </c>
      <c r="L1591" s="119">
        <v>0</v>
      </c>
      <c r="M1591" s="119">
        <v>0</v>
      </c>
      <c r="N1591" s="119">
        <v>0</v>
      </c>
      <c r="O1591" s="119">
        <v>8</v>
      </c>
      <c r="P1591" s="119">
        <v>88</v>
      </c>
      <c r="Q1591" s="119">
        <v>0</v>
      </c>
      <c r="R1591" s="119">
        <v>0</v>
      </c>
      <c r="S1591" s="119">
        <v>0</v>
      </c>
      <c r="T1591" s="119">
        <v>0</v>
      </c>
      <c r="U1591" s="119">
        <v>0</v>
      </c>
      <c r="V1591" s="119">
        <v>0</v>
      </c>
      <c r="W1591" s="119">
        <v>0</v>
      </c>
      <c r="X1591" s="119">
        <v>0</v>
      </c>
      <c r="Y1591" s="119">
        <v>0</v>
      </c>
      <c r="Z1591" s="119">
        <v>0</v>
      </c>
      <c r="AA1591" s="119" t="s">
        <v>602</v>
      </c>
      <c r="AB1591" s="119" t="s">
        <v>495</v>
      </c>
      <c r="AC1591" s="119" t="s">
        <v>56</v>
      </c>
      <c r="AD1591" s="119" t="s">
        <v>518</v>
      </c>
      <c r="AE1591" s="119" t="s">
        <v>56</v>
      </c>
      <c r="AF1591" s="119" t="s">
        <v>56</v>
      </c>
      <c r="AG1591" s="119" t="s">
        <v>56</v>
      </c>
      <c r="AH1591" s="119" t="s">
        <v>56</v>
      </c>
      <c r="AI1591" s="119" t="s">
        <v>56</v>
      </c>
      <c r="AJ1591" s="119" t="s">
        <v>56</v>
      </c>
      <c r="AK1591" s="119" t="s">
        <v>56</v>
      </c>
      <c r="AL1591" s="119" t="s">
        <v>56</v>
      </c>
      <c r="AM1591" s="119">
        <v>0</v>
      </c>
      <c r="AN1591" s="119">
        <v>4</v>
      </c>
      <c r="AO1591" s="119">
        <v>8</v>
      </c>
      <c r="AP1591" s="119">
        <v>7</v>
      </c>
      <c r="AQ1591" s="119">
        <v>4</v>
      </c>
      <c r="AR1591" s="119">
        <v>1</v>
      </c>
      <c r="AS1591" s="119">
        <v>0</v>
      </c>
      <c r="AT1591" s="119">
        <v>0</v>
      </c>
      <c r="AU1591" s="119">
        <v>0</v>
      </c>
      <c r="AV1591" s="119">
        <v>0</v>
      </c>
      <c r="AW1591" s="119">
        <v>0</v>
      </c>
      <c r="AX1591" s="119">
        <v>0</v>
      </c>
      <c r="AY1591" s="119">
        <v>0</v>
      </c>
      <c r="AZ1591" s="119">
        <v>0</v>
      </c>
      <c r="BA1591" s="119">
        <v>0</v>
      </c>
      <c r="BB1591" s="119">
        <v>0</v>
      </c>
      <c r="BC1591" s="119">
        <v>0</v>
      </c>
      <c r="BD1591" s="119">
        <v>0</v>
      </c>
      <c r="BE1591" s="119">
        <v>0</v>
      </c>
      <c r="BF1591" s="119">
        <v>0</v>
      </c>
      <c r="BG1591" s="119">
        <v>0</v>
      </c>
      <c r="BH1591" s="119">
        <v>15.2</v>
      </c>
      <c r="BI1591" s="119">
        <v>14.3</v>
      </c>
      <c r="BJ1591" s="119">
        <v>21.6</v>
      </c>
      <c r="BK1591" s="119">
        <v>25.4</v>
      </c>
      <c r="BL1591" s="119">
        <v>0</v>
      </c>
      <c r="BM1591" s="119" t="s">
        <v>545</v>
      </c>
    </row>
    <row r="1592" spans="1:65" s="119" customFormat="1" ht="11.4" x14ac:dyDescent="0.2">
      <c r="A1592" s="119" t="s">
        <v>100</v>
      </c>
      <c r="B1592" s="119">
        <v>29</v>
      </c>
      <c r="C1592" s="119">
        <v>6</v>
      </c>
      <c r="D1592" s="119">
        <v>22</v>
      </c>
      <c r="E1592" s="119">
        <v>0</v>
      </c>
      <c r="F1592" s="119">
        <v>1</v>
      </c>
      <c r="G1592" s="119">
        <v>0</v>
      </c>
      <c r="H1592" s="119">
        <v>0</v>
      </c>
      <c r="I1592" s="119">
        <v>0</v>
      </c>
      <c r="J1592" s="119">
        <v>0</v>
      </c>
      <c r="K1592" s="119">
        <v>0</v>
      </c>
      <c r="L1592" s="119">
        <v>0</v>
      </c>
      <c r="M1592" s="119">
        <v>0</v>
      </c>
      <c r="N1592" s="119">
        <v>0</v>
      </c>
      <c r="O1592" s="119">
        <v>17.239999999999998</v>
      </c>
      <c r="P1592" s="119">
        <v>75.86</v>
      </c>
      <c r="Q1592" s="119">
        <v>0</v>
      </c>
      <c r="R1592" s="119">
        <v>3.448</v>
      </c>
      <c r="S1592" s="119">
        <v>0</v>
      </c>
      <c r="T1592" s="119">
        <v>0</v>
      </c>
      <c r="U1592" s="119">
        <v>0</v>
      </c>
      <c r="V1592" s="119">
        <v>0</v>
      </c>
      <c r="W1592" s="119">
        <v>0</v>
      </c>
      <c r="X1592" s="119">
        <v>0</v>
      </c>
      <c r="Y1592" s="119">
        <v>0</v>
      </c>
      <c r="Z1592" s="119">
        <v>0</v>
      </c>
      <c r="AA1592" s="119" t="s">
        <v>568</v>
      </c>
      <c r="AB1592" s="119" t="s">
        <v>510</v>
      </c>
      <c r="AC1592" s="119" t="s">
        <v>56</v>
      </c>
      <c r="AD1592" s="119" t="s">
        <v>580</v>
      </c>
      <c r="AE1592" s="119" t="s">
        <v>602</v>
      </c>
      <c r="AF1592" s="119" t="s">
        <v>610</v>
      </c>
      <c r="AG1592" s="119" t="s">
        <v>56</v>
      </c>
      <c r="AH1592" s="119" t="s">
        <v>56</v>
      </c>
      <c r="AI1592" s="119" t="s">
        <v>56</v>
      </c>
      <c r="AJ1592" s="119" t="s">
        <v>56</v>
      </c>
      <c r="AK1592" s="119" t="s">
        <v>56</v>
      </c>
      <c r="AL1592" s="119" t="s">
        <v>56</v>
      </c>
      <c r="AM1592" s="119">
        <v>0</v>
      </c>
      <c r="AN1592" s="119">
        <v>2</v>
      </c>
      <c r="AO1592" s="119">
        <v>10</v>
      </c>
      <c r="AP1592" s="119">
        <v>12</v>
      </c>
      <c r="AQ1592" s="119">
        <v>5</v>
      </c>
      <c r="AR1592" s="119">
        <v>0</v>
      </c>
      <c r="AS1592" s="119">
        <v>0</v>
      </c>
      <c r="AT1592" s="119">
        <v>0</v>
      </c>
      <c r="AU1592" s="119">
        <v>0</v>
      </c>
      <c r="AV1592" s="119">
        <v>0</v>
      </c>
      <c r="AW1592" s="119">
        <v>0</v>
      </c>
      <c r="AX1592" s="119">
        <v>0</v>
      </c>
      <c r="AY1592" s="119">
        <v>0</v>
      </c>
      <c r="AZ1592" s="119">
        <v>0</v>
      </c>
      <c r="BA1592" s="119">
        <v>0</v>
      </c>
      <c r="BB1592" s="119">
        <v>0</v>
      </c>
      <c r="BC1592" s="119">
        <v>0</v>
      </c>
      <c r="BD1592" s="119">
        <v>0</v>
      </c>
      <c r="BE1592" s="119">
        <v>0</v>
      </c>
      <c r="BF1592" s="119">
        <v>0</v>
      </c>
      <c r="BG1592" s="119">
        <v>0</v>
      </c>
      <c r="BH1592" s="119">
        <v>15.9</v>
      </c>
      <c r="BI1592" s="119">
        <v>16.100000000000001</v>
      </c>
      <c r="BJ1592" s="119">
        <v>20.7</v>
      </c>
      <c r="BK1592" s="119">
        <v>22.4</v>
      </c>
      <c r="BL1592" s="119">
        <v>0</v>
      </c>
      <c r="BM1592" s="119" t="s">
        <v>544</v>
      </c>
    </row>
    <row r="1593" spans="1:65" s="119" customFormat="1" ht="11.4" x14ac:dyDescent="0.2">
      <c r="A1593" s="119" t="s">
        <v>100</v>
      </c>
      <c r="B1593" s="119">
        <v>26</v>
      </c>
      <c r="C1593" s="119">
        <v>1</v>
      </c>
      <c r="D1593" s="119">
        <v>24</v>
      </c>
      <c r="E1593" s="119">
        <v>0</v>
      </c>
      <c r="F1593" s="119">
        <v>1</v>
      </c>
      <c r="G1593" s="119">
        <v>0</v>
      </c>
      <c r="H1593" s="119">
        <v>0</v>
      </c>
      <c r="I1593" s="119">
        <v>0</v>
      </c>
      <c r="J1593" s="119">
        <v>0</v>
      </c>
      <c r="K1593" s="119">
        <v>0</v>
      </c>
      <c r="L1593" s="119">
        <v>0</v>
      </c>
      <c r="M1593" s="119">
        <v>0</v>
      </c>
      <c r="N1593" s="119">
        <v>0</v>
      </c>
      <c r="O1593" s="119">
        <v>3.8460000000000001</v>
      </c>
      <c r="P1593" s="119">
        <v>92.31</v>
      </c>
      <c r="Q1593" s="119">
        <v>0</v>
      </c>
      <c r="R1593" s="119">
        <v>0</v>
      </c>
      <c r="S1593" s="119">
        <v>0</v>
      </c>
      <c r="T1593" s="119">
        <v>0</v>
      </c>
      <c r="U1593" s="119">
        <v>0</v>
      </c>
      <c r="V1593" s="119">
        <v>0</v>
      </c>
      <c r="W1593" s="119">
        <v>0</v>
      </c>
      <c r="X1593" s="119">
        <v>0</v>
      </c>
      <c r="Y1593" s="119">
        <v>0</v>
      </c>
      <c r="Z1593" s="119">
        <v>0</v>
      </c>
      <c r="AA1593" s="119" t="s">
        <v>540</v>
      </c>
      <c r="AB1593" s="119" t="s">
        <v>170</v>
      </c>
      <c r="AC1593" s="119" t="s">
        <v>56</v>
      </c>
      <c r="AD1593" s="119" t="s">
        <v>521</v>
      </c>
      <c r="AE1593" s="119" t="s">
        <v>56</v>
      </c>
      <c r="AF1593" s="119" t="s">
        <v>56</v>
      </c>
      <c r="AG1593" s="119" t="s">
        <v>56</v>
      </c>
      <c r="AH1593" s="119" t="s">
        <v>56</v>
      </c>
      <c r="AI1593" s="119" t="s">
        <v>56</v>
      </c>
      <c r="AJ1593" s="119" t="s">
        <v>56</v>
      </c>
      <c r="AK1593" s="119" t="s">
        <v>56</v>
      </c>
      <c r="AL1593" s="119" t="s">
        <v>56</v>
      </c>
      <c r="AM1593" s="119">
        <v>0</v>
      </c>
      <c r="AN1593" s="119">
        <v>5</v>
      </c>
      <c r="AO1593" s="119">
        <v>6</v>
      </c>
      <c r="AP1593" s="119">
        <v>8</v>
      </c>
      <c r="AQ1593" s="119">
        <v>6</v>
      </c>
      <c r="AR1593" s="119">
        <v>1</v>
      </c>
      <c r="AS1593" s="119">
        <v>0</v>
      </c>
      <c r="AT1593" s="119">
        <v>0</v>
      </c>
      <c r="AU1593" s="119">
        <v>0</v>
      </c>
      <c r="AV1593" s="119">
        <v>0</v>
      </c>
      <c r="AW1593" s="119">
        <v>0</v>
      </c>
      <c r="AX1593" s="119">
        <v>0</v>
      </c>
      <c r="AY1593" s="119">
        <v>0</v>
      </c>
      <c r="AZ1593" s="119">
        <v>0</v>
      </c>
      <c r="BA1593" s="119">
        <v>0</v>
      </c>
      <c r="BB1593" s="119">
        <v>0</v>
      </c>
      <c r="BC1593" s="119">
        <v>0</v>
      </c>
      <c r="BD1593" s="119">
        <v>0</v>
      </c>
      <c r="BE1593" s="119">
        <v>0</v>
      </c>
      <c r="BF1593" s="119">
        <v>0</v>
      </c>
      <c r="BG1593" s="119">
        <v>0</v>
      </c>
      <c r="BH1593" s="119">
        <v>16.2</v>
      </c>
      <c r="BI1593" s="119">
        <v>16.899999999999999</v>
      </c>
      <c r="BJ1593" s="119">
        <v>22.4</v>
      </c>
      <c r="BK1593" s="119">
        <v>25.9</v>
      </c>
      <c r="BL1593" s="119">
        <v>0</v>
      </c>
      <c r="BM1593" s="119" t="s">
        <v>545</v>
      </c>
    </row>
    <row r="1594" spans="1:65" s="119" customFormat="1" ht="11.4" x14ac:dyDescent="0.2">
      <c r="A1594" s="119" t="s">
        <v>105</v>
      </c>
      <c r="B1594" s="119">
        <v>31</v>
      </c>
      <c r="C1594" s="119">
        <v>5</v>
      </c>
      <c r="D1594" s="119">
        <v>23</v>
      </c>
      <c r="E1594" s="119">
        <v>0</v>
      </c>
      <c r="F1594" s="119">
        <v>3</v>
      </c>
      <c r="G1594" s="119">
        <v>0</v>
      </c>
      <c r="H1594" s="119">
        <v>0</v>
      </c>
      <c r="I1594" s="119">
        <v>0</v>
      </c>
      <c r="J1594" s="119">
        <v>0</v>
      </c>
      <c r="K1594" s="119">
        <v>0</v>
      </c>
      <c r="L1594" s="119">
        <v>0</v>
      </c>
      <c r="M1594" s="119">
        <v>0</v>
      </c>
      <c r="N1594" s="119">
        <v>0</v>
      </c>
      <c r="O1594" s="119">
        <v>13.33</v>
      </c>
      <c r="P1594" s="119">
        <v>76.67</v>
      </c>
      <c r="Q1594" s="119">
        <v>0</v>
      </c>
      <c r="R1594" s="119">
        <v>6.6669999999999998</v>
      </c>
      <c r="S1594" s="119">
        <v>0</v>
      </c>
      <c r="T1594" s="119">
        <v>0</v>
      </c>
      <c r="U1594" s="119">
        <v>0</v>
      </c>
      <c r="V1594" s="119">
        <v>0</v>
      </c>
      <c r="W1594" s="119">
        <v>0</v>
      </c>
      <c r="X1594" s="119">
        <v>0</v>
      </c>
      <c r="Y1594" s="119">
        <v>0</v>
      </c>
      <c r="Z1594" s="119">
        <v>0</v>
      </c>
      <c r="AA1594" s="119" t="s">
        <v>79</v>
      </c>
      <c r="AB1594" s="119" t="s">
        <v>525</v>
      </c>
      <c r="AC1594" s="119" t="s">
        <v>537</v>
      </c>
      <c r="AD1594" s="119" t="s">
        <v>170</v>
      </c>
      <c r="AE1594" s="119" t="s">
        <v>56</v>
      </c>
      <c r="AF1594" s="119" t="s">
        <v>590</v>
      </c>
      <c r="AG1594" s="119" t="s">
        <v>56</v>
      </c>
      <c r="AH1594" s="119" t="s">
        <v>56</v>
      </c>
      <c r="AI1594" s="119" t="s">
        <v>56</v>
      </c>
      <c r="AJ1594" s="119" t="s">
        <v>56</v>
      </c>
      <c r="AK1594" s="119" t="s">
        <v>56</v>
      </c>
      <c r="AL1594" s="119" t="s">
        <v>56</v>
      </c>
      <c r="AM1594" s="119">
        <v>0</v>
      </c>
      <c r="AN1594" s="119">
        <v>3</v>
      </c>
      <c r="AO1594" s="119">
        <v>11</v>
      </c>
      <c r="AP1594" s="119">
        <v>12</v>
      </c>
      <c r="AQ1594" s="119">
        <v>5</v>
      </c>
      <c r="AR1594" s="119">
        <v>0</v>
      </c>
      <c r="AS1594" s="119">
        <v>0</v>
      </c>
      <c r="AT1594" s="119">
        <v>0</v>
      </c>
      <c r="AU1594" s="119">
        <v>0</v>
      </c>
      <c r="AV1594" s="119">
        <v>0</v>
      </c>
      <c r="AW1594" s="119">
        <v>0</v>
      </c>
      <c r="AX1594" s="119">
        <v>0</v>
      </c>
      <c r="AY1594" s="119">
        <v>0</v>
      </c>
      <c r="AZ1594" s="119">
        <v>0</v>
      </c>
      <c r="BA1594" s="119">
        <v>0</v>
      </c>
      <c r="BB1594" s="119">
        <v>0</v>
      </c>
      <c r="BC1594" s="119">
        <v>0</v>
      </c>
      <c r="BD1594" s="119">
        <v>0</v>
      </c>
      <c r="BE1594" s="119">
        <v>0</v>
      </c>
      <c r="BF1594" s="119">
        <v>0</v>
      </c>
      <c r="BG1594" s="119">
        <v>0</v>
      </c>
      <c r="BH1594" s="119">
        <v>15.7</v>
      </c>
      <c r="BI1594" s="119">
        <v>15.3</v>
      </c>
      <c r="BJ1594" s="119">
        <v>20.3</v>
      </c>
      <c r="BK1594" s="119">
        <v>24.1</v>
      </c>
      <c r="BL1594" s="119">
        <v>0</v>
      </c>
      <c r="BM1594" s="119" t="s">
        <v>544</v>
      </c>
    </row>
    <row r="1595" spans="1:65" s="119" customFormat="1" ht="11.4" x14ac:dyDescent="0.2">
      <c r="A1595" s="119" t="s">
        <v>105</v>
      </c>
      <c r="B1595" s="119">
        <v>29</v>
      </c>
      <c r="C1595" s="119">
        <v>3</v>
      </c>
      <c r="D1595" s="119">
        <v>23</v>
      </c>
      <c r="E1595" s="119">
        <v>0</v>
      </c>
      <c r="F1595" s="119">
        <v>3</v>
      </c>
      <c r="G1595" s="119">
        <v>0</v>
      </c>
      <c r="H1595" s="119">
        <v>0</v>
      </c>
      <c r="I1595" s="119">
        <v>0</v>
      </c>
      <c r="J1595" s="119">
        <v>0</v>
      </c>
      <c r="K1595" s="119">
        <v>0</v>
      </c>
      <c r="L1595" s="119">
        <v>0</v>
      </c>
      <c r="M1595" s="119">
        <v>0</v>
      </c>
      <c r="N1595" s="119">
        <v>0</v>
      </c>
      <c r="O1595" s="119">
        <v>6.8970000000000002</v>
      </c>
      <c r="P1595" s="119">
        <v>79.31</v>
      </c>
      <c r="Q1595" s="119">
        <v>0</v>
      </c>
      <c r="R1595" s="119">
        <v>6.8970000000000002</v>
      </c>
      <c r="S1595" s="119">
        <v>0</v>
      </c>
      <c r="T1595" s="119">
        <v>0</v>
      </c>
      <c r="U1595" s="119">
        <v>0</v>
      </c>
      <c r="V1595" s="119">
        <v>0</v>
      </c>
      <c r="W1595" s="119">
        <v>0</v>
      </c>
      <c r="X1595" s="119">
        <v>0</v>
      </c>
      <c r="Y1595" s="119">
        <v>0</v>
      </c>
      <c r="Z1595" s="119">
        <v>0</v>
      </c>
      <c r="AA1595" s="119" t="s">
        <v>607</v>
      </c>
      <c r="AB1595" s="119" t="s">
        <v>488</v>
      </c>
      <c r="AC1595" s="119" t="s">
        <v>56</v>
      </c>
      <c r="AD1595" s="119" t="s">
        <v>495</v>
      </c>
      <c r="AE1595" s="119" t="s">
        <v>56</v>
      </c>
      <c r="AF1595" s="119" t="s">
        <v>56</v>
      </c>
      <c r="AG1595" s="119" t="s">
        <v>56</v>
      </c>
      <c r="AH1595" s="119" t="s">
        <v>56</v>
      </c>
      <c r="AI1595" s="119" t="s">
        <v>56</v>
      </c>
      <c r="AJ1595" s="119" t="s">
        <v>56</v>
      </c>
      <c r="AK1595" s="119" t="s">
        <v>56</v>
      </c>
      <c r="AL1595" s="119" t="s">
        <v>56</v>
      </c>
      <c r="AM1595" s="119">
        <v>1</v>
      </c>
      <c r="AN1595" s="119">
        <v>5</v>
      </c>
      <c r="AO1595" s="119">
        <v>10</v>
      </c>
      <c r="AP1595" s="119">
        <v>7</v>
      </c>
      <c r="AQ1595" s="119">
        <v>6</v>
      </c>
      <c r="AR1595" s="119">
        <v>1</v>
      </c>
      <c r="AS1595" s="119">
        <v>0</v>
      </c>
      <c r="AT1595" s="119">
        <v>0</v>
      </c>
      <c r="AU1595" s="119">
        <v>0</v>
      </c>
      <c r="AV1595" s="119">
        <v>0</v>
      </c>
      <c r="AW1595" s="119">
        <v>0</v>
      </c>
      <c r="AX1595" s="119">
        <v>0</v>
      </c>
      <c r="AY1595" s="119">
        <v>0</v>
      </c>
      <c r="AZ1595" s="119">
        <v>0</v>
      </c>
      <c r="BA1595" s="119">
        <v>0</v>
      </c>
      <c r="BB1595" s="119">
        <v>0</v>
      </c>
      <c r="BC1595" s="119">
        <v>0</v>
      </c>
      <c r="BD1595" s="119">
        <v>0</v>
      </c>
      <c r="BE1595" s="119">
        <v>0</v>
      </c>
      <c r="BF1595" s="119">
        <v>0</v>
      </c>
      <c r="BG1595" s="119">
        <v>0</v>
      </c>
      <c r="BH1595" s="119">
        <v>15</v>
      </c>
      <c r="BI1595" s="119">
        <v>14.1</v>
      </c>
      <c r="BJ1595" s="119">
        <v>20.8</v>
      </c>
      <c r="BK1595" s="119">
        <v>23.8</v>
      </c>
      <c r="BL1595" s="119">
        <v>0</v>
      </c>
      <c r="BM1595" s="119" t="s">
        <v>545</v>
      </c>
    </row>
    <row r="1596" spans="1:65" s="119" customFormat="1" ht="11.4" x14ac:dyDescent="0.2">
      <c r="A1596" s="119" t="s">
        <v>109</v>
      </c>
      <c r="B1596" s="119">
        <v>31</v>
      </c>
      <c r="C1596" s="119">
        <v>6</v>
      </c>
      <c r="D1596" s="119">
        <v>23</v>
      </c>
      <c r="E1596" s="119">
        <v>0</v>
      </c>
      <c r="F1596" s="119">
        <v>2</v>
      </c>
      <c r="G1596" s="119">
        <v>0</v>
      </c>
      <c r="H1596" s="119">
        <v>0</v>
      </c>
      <c r="I1596" s="119">
        <v>0</v>
      </c>
      <c r="J1596" s="119">
        <v>0</v>
      </c>
      <c r="K1596" s="119">
        <v>0</v>
      </c>
      <c r="L1596" s="119">
        <v>0</v>
      </c>
      <c r="M1596" s="119">
        <v>0</v>
      </c>
      <c r="N1596" s="119">
        <v>0</v>
      </c>
      <c r="O1596" s="119">
        <v>16.670000000000002</v>
      </c>
      <c r="P1596" s="119">
        <v>73.33</v>
      </c>
      <c r="Q1596" s="119">
        <v>0</v>
      </c>
      <c r="R1596" s="119">
        <v>3.3330000000000002</v>
      </c>
      <c r="S1596" s="119">
        <v>0</v>
      </c>
      <c r="T1596" s="119">
        <v>0</v>
      </c>
      <c r="U1596" s="119">
        <v>0</v>
      </c>
      <c r="V1596" s="119">
        <v>0</v>
      </c>
      <c r="W1596" s="119">
        <v>0</v>
      </c>
      <c r="X1596" s="119">
        <v>0</v>
      </c>
      <c r="Y1596" s="119">
        <v>0</v>
      </c>
      <c r="Z1596" s="119">
        <v>0</v>
      </c>
      <c r="AA1596" s="119" t="s">
        <v>571</v>
      </c>
      <c r="AB1596" s="119" t="s">
        <v>488</v>
      </c>
      <c r="AC1596" s="119" t="s">
        <v>56</v>
      </c>
      <c r="AD1596" s="119" t="s">
        <v>580</v>
      </c>
      <c r="AE1596" s="119" t="s">
        <v>599</v>
      </c>
      <c r="AF1596" s="119" t="s">
        <v>611</v>
      </c>
      <c r="AG1596" s="119" t="s">
        <v>56</v>
      </c>
      <c r="AH1596" s="119" t="s">
        <v>56</v>
      </c>
      <c r="AI1596" s="119" t="s">
        <v>56</v>
      </c>
      <c r="AJ1596" s="119" t="s">
        <v>56</v>
      </c>
      <c r="AK1596" s="119" t="s">
        <v>56</v>
      </c>
      <c r="AL1596" s="119" t="s">
        <v>56</v>
      </c>
      <c r="AM1596" s="119">
        <v>0</v>
      </c>
      <c r="AN1596" s="119">
        <v>3</v>
      </c>
      <c r="AO1596" s="119">
        <v>11</v>
      </c>
      <c r="AP1596" s="119">
        <v>11</v>
      </c>
      <c r="AQ1596" s="119">
        <v>4</v>
      </c>
      <c r="AR1596" s="119">
        <v>1</v>
      </c>
      <c r="AS1596" s="119">
        <v>0</v>
      </c>
      <c r="AT1596" s="119">
        <v>0</v>
      </c>
      <c r="AU1596" s="119">
        <v>0</v>
      </c>
      <c r="AV1596" s="119">
        <v>0</v>
      </c>
      <c r="AW1596" s="119">
        <v>0</v>
      </c>
      <c r="AX1596" s="119">
        <v>0</v>
      </c>
      <c r="AY1596" s="119">
        <v>0</v>
      </c>
      <c r="AZ1596" s="119">
        <v>0</v>
      </c>
      <c r="BA1596" s="119">
        <v>0</v>
      </c>
      <c r="BB1596" s="119">
        <v>0</v>
      </c>
      <c r="BC1596" s="119">
        <v>0</v>
      </c>
      <c r="BD1596" s="119">
        <v>0</v>
      </c>
      <c r="BE1596" s="119">
        <v>0</v>
      </c>
      <c r="BF1596" s="119">
        <v>0</v>
      </c>
      <c r="BG1596" s="119">
        <v>0</v>
      </c>
      <c r="BH1596" s="119">
        <v>15.6</v>
      </c>
      <c r="BI1596" s="119">
        <v>15.7</v>
      </c>
      <c r="BJ1596" s="119">
        <v>20.100000000000001</v>
      </c>
      <c r="BK1596" s="119">
        <v>22.4</v>
      </c>
      <c r="BL1596" s="119">
        <v>0</v>
      </c>
      <c r="BM1596" s="119" t="s">
        <v>544</v>
      </c>
    </row>
    <row r="1597" spans="1:65" s="119" customFormat="1" ht="11.4" x14ac:dyDescent="0.2">
      <c r="A1597" s="119" t="s">
        <v>109</v>
      </c>
      <c r="B1597" s="119">
        <v>32</v>
      </c>
      <c r="C1597" s="119">
        <v>3</v>
      </c>
      <c r="D1597" s="119">
        <v>27</v>
      </c>
      <c r="E1597" s="119">
        <v>0</v>
      </c>
      <c r="F1597" s="119">
        <v>1</v>
      </c>
      <c r="G1597" s="119">
        <v>0</v>
      </c>
      <c r="H1597" s="119">
        <v>0</v>
      </c>
      <c r="I1597" s="119">
        <v>0</v>
      </c>
      <c r="J1597" s="119">
        <v>0</v>
      </c>
      <c r="K1597" s="119">
        <v>0</v>
      </c>
      <c r="L1597" s="119">
        <v>0</v>
      </c>
      <c r="M1597" s="119">
        <v>0</v>
      </c>
      <c r="N1597" s="119">
        <v>0</v>
      </c>
      <c r="O1597" s="119">
        <v>9.6769999999999996</v>
      </c>
      <c r="P1597" s="119">
        <v>87.1</v>
      </c>
      <c r="Q1597" s="119">
        <v>0</v>
      </c>
      <c r="R1597" s="119">
        <v>3.226</v>
      </c>
      <c r="S1597" s="119">
        <v>0</v>
      </c>
      <c r="T1597" s="119">
        <v>0</v>
      </c>
      <c r="U1597" s="119">
        <v>0</v>
      </c>
      <c r="V1597" s="119">
        <v>0</v>
      </c>
      <c r="W1597" s="119">
        <v>0</v>
      </c>
      <c r="X1597" s="119">
        <v>0</v>
      </c>
      <c r="Y1597" s="119">
        <v>0</v>
      </c>
      <c r="Z1597" s="119">
        <v>0</v>
      </c>
      <c r="AA1597" s="119" t="s">
        <v>514</v>
      </c>
      <c r="AB1597" s="119" t="s">
        <v>532</v>
      </c>
      <c r="AC1597" s="119" t="s">
        <v>56</v>
      </c>
      <c r="AD1597" s="119" t="s">
        <v>488</v>
      </c>
      <c r="AE1597" s="119" t="s">
        <v>56</v>
      </c>
      <c r="AF1597" s="119" t="s">
        <v>56</v>
      </c>
      <c r="AG1597" s="119" t="s">
        <v>56</v>
      </c>
      <c r="AH1597" s="119" t="s">
        <v>56</v>
      </c>
      <c r="AI1597" s="119" t="s">
        <v>56</v>
      </c>
      <c r="AJ1597" s="119" t="s">
        <v>56</v>
      </c>
      <c r="AK1597" s="119" t="s">
        <v>56</v>
      </c>
      <c r="AL1597" s="119" t="s">
        <v>56</v>
      </c>
      <c r="AM1597" s="119">
        <v>0</v>
      </c>
      <c r="AN1597" s="119">
        <v>8</v>
      </c>
      <c r="AO1597" s="119">
        <v>11</v>
      </c>
      <c r="AP1597" s="119">
        <v>7</v>
      </c>
      <c r="AQ1597" s="119">
        <v>5</v>
      </c>
      <c r="AR1597" s="119">
        <v>1</v>
      </c>
      <c r="AS1597" s="119">
        <v>0</v>
      </c>
      <c r="AT1597" s="119">
        <v>0</v>
      </c>
      <c r="AU1597" s="119">
        <v>0</v>
      </c>
      <c r="AV1597" s="119">
        <v>0</v>
      </c>
      <c r="AW1597" s="119">
        <v>0</v>
      </c>
      <c r="AX1597" s="119">
        <v>0</v>
      </c>
      <c r="AY1597" s="119">
        <v>0</v>
      </c>
      <c r="AZ1597" s="119">
        <v>0</v>
      </c>
      <c r="BA1597" s="119">
        <v>0</v>
      </c>
      <c r="BB1597" s="119">
        <v>0</v>
      </c>
      <c r="BC1597" s="119">
        <v>0</v>
      </c>
      <c r="BD1597" s="119">
        <v>0</v>
      </c>
      <c r="BE1597" s="119">
        <v>0</v>
      </c>
      <c r="BF1597" s="119">
        <v>0</v>
      </c>
      <c r="BG1597" s="119">
        <v>0</v>
      </c>
      <c r="BH1597" s="119">
        <v>14.5</v>
      </c>
      <c r="BI1597" s="119">
        <v>13.1</v>
      </c>
      <c r="BJ1597" s="119">
        <v>21.1</v>
      </c>
      <c r="BK1597" s="119">
        <v>24.2</v>
      </c>
      <c r="BL1597" s="119">
        <v>0</v>
      </c>
      <c r="BM1597" s="119" t="s">
        <v>545</v>
      </c>
    </row>
    <row r="1598" spans="1:65" s="119" customFormat="1" ht="11.4" x14ac:dyDescent="0.2">
      <c r="A1598" s="119" t="s">
        <v>113</v>
      </c>
      <c r="B1598" s="119">
        <v>34</v>
      </c>
      <c r="C1598" s="119">
        <v>4</v>
      </c>
      <c r="D1598" s="119">
        <v>27</v>
      </c>
      <c r="E1598" s="119">
        <v>0</v>
      </c>
      <c r="F1598" s="119">
        <v>2</v>
      </c>
      <c r="G1598" s="119">
        <v>0</v>
      </c>
      <c r="H1598" s="119">
        <v>0</v>
      </c>
      <c r="I1598" s="119">
        <v>0</v>
      </c>
      <c r="J1598" s="119">
        <v>0</v>
      </c>
      <c r="K1598" s="119">
        <v>0</v>
      </c>
      <c r="L1598" s="119">
        <v>0</v>
      </c>
      <c r="M1598" s="119">
        <v>0</v>
      </c>
      <c r="N1598" s="119">
        <v>0</v>
      </c>
      <c r="O1598" s="119">
        <v>12.12</v>
      </c>
      <c r="P1598" s="119">
        <v>81.819999999999993</v>
      </c>
      <c r="Q1598" s="119">
        <v>0</v>
      </c>
      <c r="R1598" s="119">
        <v>6.0609999999999999</v>
      </c>
      <c r="S1598" s="119">
        <v>0</v>
      </c>
      <c r="T1598" s="119">
        <v>0</v>
      </c>
      <c r="U1598" s="119">
        <v>0</v>
      </c>
      <c r="V1598" s="119">
        <v>0</v>
      </c>
      <c r="W1598" s="119">
        <v>0</v>
      </c>
      <c r="X1598" s="119">
        <v>0</v>
      </c>
      <c r="Y1598" s="119">
        <v>0</v>
      </c>
      <c r="Z1598" s="119">
        <v>0</v>
      </c>
      <c r="AA1598" s="119" t="s">
        <v>488</v>
      </c>
      <c r="AB1598" s="119" t="s">
        <v>524</v>
      </c>
      <c r="AC1598" s="119" t="s">
        <v>56</v>
      </c>
      <c r="AD1598" s="119" t="s">
        <v>520</v>
      </c>
      <c r="AE1598" s="119" t="s">
        <v>611</v>
      </c>
      <c r="AF1598" s="119" t="s">
        <v>500</v>
      </c>
      <c r="AG1598" s="119" t="s">
        <v>56</v>
      </c>
      <c r="AH1598" s="119" t="s">
        <v>56</v>
      </c>
      <c r="AI1598" s="119" t="s">
        <v>56</v>
      </c>
      <c r="AJ1598" s="119" t="s">
        <v>56</v>
      </c>
      <c r="AK1598" s="119" t="s">
        <v>56</v>
      </c>
      <c r="AL1598" s="119" t="s">
        <v>56</v>
      </c>
      <c r="AM1598" s="119">
        <v>0</v>
      </c>
      <c r="AN1598" s="119">
        <v>4</v>
      </c>
      <c r="AO1598" s="119">
        <v>16</v>
      </c>
      <c r="AP1598" s="119">
        <v>10</v>
      </c>
      <c r="AQ1598" s="119">
        <v>4</v>
      </c>
      <c r="AR1598" s="119">
        <v>0</v>
      </c>
      <c r="AS1598" s="119">
        <v>0</v>
      </c>
      <c r="AT1598" s="119">
        <v>0</v>
      </c>
      <c r="AU1598" s="119">
        <v>0</v>
      </c>
      <c r="AV1598" s="119">
        <v>0</v>
      </c>
      <c r="AW1598" s="119">
        <v>0</v>
      </c>
      <c r="AX1598" s="119">
        <v>0</v>
      </c>
      <c r="AY1598" s="119">
        <v>0</v>
      </c>
      <c r="AZ1598" s="119">
        <v>0</v>
      </c>
      <c r="BA1598" s="119">
        <v>0</v>
      </c>
      <c r="BB1598" s="119">
        <v>0</v>
      </c>
      <c r="BC1598" s="119">
        <v>0</v>
      </c>
      <c r="BD1598" s="119">
        <v>0</v>
      </c>
      <c r="BE1598" s="119">
        <v>0</v>
      </c>
      <c r="BF1598" s="119">
        <v>0</v>
      </c>
      <c r="BG1598" s="119">
        <v>0</v>
      </c>
      <c r="BH1598" s="119">
        <v>14.6</v>
      </c>
      <c r="BI1598" s="119">
        <v>14.2</v>
      </c>
      <c r="BJ1598" s="119">
        <v>19.399999999999999</v>
      </c>
      <c r="BK1598" s="119">
        <v>22.1</v>
      </c>
      <c r="BL1598" s="119">
        <v>0</v>
      </c>
      <c r="BM1598" s="119" t="s">
        <v>544</v>
      </c>
    </row>
    <row r="1599" spans="1:65" s="119" customFormat="1" ht="11.4" x14ac:dyDescent="0.2">
      <c r="A1599" s="119" t="s">
        <v>113</v>
      </c>
      <c r="B1599" s="119">
        <v>35</v>
      </c>
      <c r="C1599" s="119">
        <v>4</v>
      </c>
      <c r="D1599" s="119">
        <v>29</v>
      </c>
      <c r="E1599" s="119">
        <v>0</v>
      </c>
      <c r="F1599" s="119">
        <v>2</v>
      </c>
      <c r="G1599" s="119">
        <v>0</v>
      </c>
      <c r="H1599" s="119">
        <v>0</v>
      </c>
      <c r="I1599" s="119">
        <v>0</v>
      </c>
      <c r="J1599" s="119">
        <v>0</v>
      </c>
      <c r="K1599" s="119">
        <v>0</v>
      </c>
      <c r="L1599" s="119">
        <v>0</v>
      </c>
      <c r="M1599" s="119">
        <v>0</v>
      </c>
      <c r="N1599" s="119">
        <v>0</v>
      </c>
      <c r="O1599" s="119">
        <v>8.5709999999999997</v>
      </c>
      <c r="P1599" s="119">
        <v>80</v>
      </c>
      <c r="Q1599" s="119">
        <v>0</v>
      </c>
      <c r="R1599" s="119">
        <v>5.7140000000000004</v>
      </c>
      <c r="S1599" s="119">
        <v>0</v>
      </c>
      <c r="T1599" s="119">
        <v>0</v>
      </c>
      <c r="U1599" s="119">
        <v>0</v>
      </c>
      <c r="V1599" s="119">
        <v>0</v>
      </c>
      <c r="W1599" s="119">
        <v>0</v>
      </c>
      <c r="X1599" s="119">
        <v>0</v>
      </c>
      <c r="Y1599" s="119">
        <v>0</v>
      </c>
      <c r="Z1599" s="119">
        <v>0</v>
      </c>
      <c r="AA1599" s="119" t="s">
        <v>604</v>
      </c>
      <c r="AB1599" s="119" t="s">
        <v>494</v>
      </c>
      <c r="AC1599" s="119" t="s">
        <v>56</v>
      </c>
      <c r="AD1599" s="119" t="s">
        <v>102</v>
      </c>
      <c r="AE1599" s="119" t="s">
        <v>519</v>
      </c>
      <c r="AF1599" s="119" t="s">
        <v>553</v>
      </c>
      <c r="AG1599" s="119" t="s">
        <v>56</v>
      </c>
      <c r="AH1599" s="119" t="s">
        <v>56</v>
      </c>
      <c r="AI1599" s="119" t="s">
        <v>56</v>
      </c>
      <c r="AJ1599" s="119" t="s">
        <v>56</v>
      </c>
      <c r="AK1599" s="119" t="s">
        <v>56</v>
      </c>
      <c r="AL1599" s="119" t="s">
        <v>56</v>
      </c>
      <c r="AM1599" s="119">
        <v>1</v>
      </c>
      <c r="AN1599" s="119">
        <v>6</v>
      </c>
      <c r="AO1599" s="119">
        <v>13</v>
      </c>
      <c r="AP1599" s="119">
        <v>8</v>
      </c>
      <c r="AQ1599" s="119">
        <v>6</v>
      </c>
      <c r="AR1599" s="119">
        <v>1</v>
      </c>
      <c r="AS1599" s="119">
        <v>0</v>
      </c>
      <c r="AT1599" s="119">
        <v>0</v>
      </c>
      <c r="AU1599" s="119">
        <v>0</v>
      </c>
      <c r="AV1599" s="119">
        <v>0</v>
      </c>
      <c r="AW1599" s="119">
        <v>0</v>
      </c>
      <c r="AX1599" s="119">
        <v>0</v>
      </c>
      <c r="AY1599" s="119">
        <v>0</v>
      </c>
      <c r="AZ1599" s="119">
        <v>0</v>
      </c>
      <c r="BA1599" s="119">
        <v>0</v>
      </c>
      <c r="BB1599" s="119">
        <v>0</v>
      </c>
      <c r="BC1599" s="119">
        <v>0</v>
      </c>
      <c r="BD1599" s="119">
        <v>0</v>
      </c>
      <c r="BE1599" s="119">
        <v>0</v>
      </c>
      <c r="BF1599" s="119">
        <v>0</v>
      </c>
      <c r="BG1599" s="119">
        <v>0</v>
      </c>
      <c r="BH1599" s="119">
        <v>15</v>
      </c>
      <c r="BI1599" s="119">
        <v>13.3</v>
      </c>
      <c r="BJ1599" s="119">
        <v>22.1</v>
      </c>
      <c r="BK1599" s="119">
        <v>24.8</v>
      </c>
      <c r="BL1599" s="119">
        <v>0</v>
      </c>
      <c r="BM1599" s="119" t="s">
        <v>545</v>
      </c>
    </row>
    <row r="1600" spans="1:65" s="119" customFormat="1" ht="11.4" x14ac:dyDescent="0.2">
      <c r="A1600" s="119" t="s">
        <v>117</v>
      </c>
      <c r="B1600" s="119">
        <v>33</v>
      </c>
      <c r="C1600" s="119">
        <v>6</v>
      </c>
      <c r="D1600" s="119">
        <v>26</v>
      </c>
      <c r="E1600" s="119">
        <v>0</v>
      </c>
      <c r="F1600" s="119">
        <v>2</v>
      </c>
      <c r="G1600" s="119">
        <v>0</v>
      </c>
      <c r="H1600" s="119">
        <v>0</v>
      </c>
      <c r="I1600" s="119">
        <v>0</v>
      </c>
      <c r="J1600" s="119">
        <v>0</v>
      </c>
      <c r="K1600" s="119">
        <v>0</v>
      </c>
      <c r="L1600" s="119">
        <v>0</v>
      </c>
      <c r="M1600" s="119">
        <v>0</v>
      </c>
      <c r="N1600" s="119">
        <v>0</v>
      </c>
      <c r="O1600" s="119">
        <v>15.15</v>
      </c>
      <c r="P1600" s="119">
        <v>78.790000000000006</v>
      </c>
      <c r="Q1600" s="119">
        <v>0</v>
      </c>
      <c r="R1600" s="119">
        <v>3.03</v>
      </c>
      <c r="S1600" s="119">
        <v>0</v>
      </c>
      <c r="T1600" s="119">
        <v>0</v>
      </c>
      <c r="U1600" s="119">
        <v>0</v>
      </c>
      <c r="V1600" s="119">
        <v>0</v>
      </c>
      <c r="W1600" s="119">
        <v>0</v>
      </c>
      <c r="X1600" s="119">
        <v>0</v>
      </c>
      <c r="Y1600" s="119">
        <v>0</v>
      </c>
      <c r="Z1600" s="119">
        <v>0</v>
      </c>
      <c r="AA1600" s="119" t="s">
        <v>522</v>
      </c>
      <c r="AB1600" s="119" t="s">
        <v>532</v>
      </c>
      <c r="AC1600" s="119" t="s">
        <v>56</v>
      </c>
      <c r="AD1600" s="119" t="s">
        <v>568</v>
      </c>
      <c r="AE1600" s="119" t="s">
        <v>607</v>
      </c>
      <c r="AF1600" s="119" t="s">
        <v>56</v>
      </c>
      <c r="AG1600" s="119" t="s">
        <v>56</v>
      </c>
      <c r="AH1600" s="119" t="s">
        <v>56</v>
      </c>
      <c r="AI1600" s="119" t="s">
        <v>56</v>
      </c>
      <c r="AJ1600" s="119" t="s">
        <v>56</v>
      </c>
      <c r="AK1600" s="119" t="s">
        <v>56</v>
      </c>
      <c r="AL1600" s="119" t="s">
        <v>56</v>
      </c>
      <c r="AM1600" s="119">
        <v>0</v>
      </c>
      <c r="AN1600" s="119">
        <v>3</v>
      </c>
      <c r="AO1600" s="119">
        <v>13</v>
      </c>
      <c r="AP1600" s="119">
        <v>11</v>
      </c>
      <c r="AQ1600" s="119">
        <v>6</v>
      </c>
      <c r="AR1600" s="119">
        <v>1</v>
      </c>
      <c r="AS1600" s="119">
        <v>0</v>
      </c>
      <c r="AT1600" s="119">
        <v>0</v>
      </c>
      <c r="AU1600" s="119">
        <v>0</v>
      </c>
      <c r="AV1600" s="119">
        <v>0</v>
      </c>
      <c r="AW1600" s="119">
        <v>0</v>
      </c>
      <c r="AX1600" s="119">
        <v>0</v>
      </c>
      <c r="AY1600" s="119">
        <v>0</v>
      </c>
      <c r="AZ1600" s="119">
        <v>0</v>
      </c>
      <c r="BA1600" s="119">
        <v>0</v>
      </c>
      <c r="BB1600" s="119">
        <v>0</v>
      </c>
      <c r="BC1600" s="119">
        <v>0</v>
      </c>
      <c r="BD1600" s="119">
        <v>0</v>
      </c>
      <c r="BE1600" s="119">
        <v>0</v>
      </c>
      <c r="BF1600" s="119">
        <v>0</v>
      </c>
      <c r="BG1600" s="119">
        <v>0</v>
      </c>
      <c r="BH1600" s="119">
        <v>15.7</v>
      </c>
      <c r="BI1600" s="119">
        <v>15.3</v>
      </c>
      <c r="BJ1600" s="119">
        <v>20.6</v>
      </c>
      <c r="BK1600" s="119">
        <v>24.1</v>
      </c>
      <c r="BL1600" s="119">
        <v>0</v>
      </c>
      <c r="BM1600" s="119" t="s">
        <v>544</v>
      </c>
    </row>
    <row r="1601" spans="1:65" s="119" customFormat="1" ht="11.4" x14ac:dyDescent="0.2">
      <c r="A1601" s="119" t="s">
        <v>117</v>
      </c>
      <c r="B1601" s="119">
        <v>37</v>
      </c>
      <c r="C1601" s="119">
        <v>6</v>
      </c>
      <c r="D1601" s="119">
        <v>30</v>
      </c>
      <c r="E1601" s="119">
        <v>0</v>
      </c>
      <c r="F1601" s="119">
        <v>2</v>
      </c>
      <c r="G1601" s="119">
        <v>0</v>
      </c>
      <c r="H1601" s="119">
        <v>0</v>
      </c>
      <c r="I1601" s="119">
        <v>0</v>
      </c>
      <c r="J1601" s="119">
        <v>0</v>
      </c>
      <c r="K1601" s="119">
        <v>0</v>
      </c>
      <c r="L1601" s="119">
        <v>0</v>
      </c>
      <c r="M1601" s="119">
        <v>0</v>
      </c>
      <c r="N1601" s="119">
        <v>0</v>
      </c>
      <c r="O1601" s="119">
        <v>13.51</v>
      </c>
      <c r="P1601" s="119">
        <v>78.38</v>
      </c>
      <c r="Q1601" s="119">
        <v>0</v>
      </c>
      <c r="R1601" s="119">
        <v>2.7029999999999998</v>
      </c>
      <c r="S1601" s="119">
        <v>0</v>
      </c>
      <c r="T1601" s="119">
        <v>0</v>
      </c>
      <c r="U1601" s="119">
        <v>0</v>
      </c>
      <c r="V1601" s="119">
        <v>0</v>
      </c>
      <c r="W1601" s="119">
        <v>0</v>
      </c>
      <c r="X1601" s="119">
        <v>0</v>
      </c>
      <c r="Y1601" s="119">
        <v>0</v>
      </c>
      <c r="Z1601" s="119">
        <v>0</v>
      </c>
      <c r="AA1601" s="119" t="s">
        <v>620</v>
      </c>
      <c r="AB1601" s="119" t="s">
        <v>532</v>
      </c>
      <c r="AC1601" s="119" t="s">
        <v>478</v>
      </c>
      <c r="AD1601" s="119" t="s">
        <v>168</v>
      </c>
      <c r="AE1601" s="119" t="s">
        <v>467</v>
      </c>
      <c r="AF1601" s="119" t="s">
        <v>584</v>
      </c>
      <c r="AG1601" s="119" t="s">
        <v>56</v>
      </c>
      <c r="AH1601" s="119" t="s">
        <v>56</v>
      </c>
      <c r="AI1601" s="119" t="s">
        <v>56</v>
      </c>
      <c r="AJ1601" s="119" t="s">
        <v>56</v>
      </c>
      <c r="AK1601" s="119" t="s">
        <v>56</v>
      </c>
      <c r="AL1601" s="119" t="s">
        <v>56</v>
      </c>
      <c r="AM1601" s="119">
        <v>1</v>
      </c>
      <c r="AN1601" s="119">
        <v>7</v>
      </c>
      <c r="AO1601" s="119">
        <v>14</v>
      </c>
      <c r="AP1601" s="119">
        <v>10</v>
      </c>
      <c r="AQ1601" s="119">
        <v>6</v>
      </c>
      <c r="AR1601" s="119">
        <v>1</v>
      </c>
      <c r="AS1601" s="119">
        <v>0</v>
      </c>
      <c r="AT1601" s="119">
        <v>0</v>
      </c>
      <c r="AU1601" s="119">
        <v>0</v>
      </c>
      <c r="AV1601" s="119">
        <v>0</v>
      </c>
      <c r="AW1601" s="119">
        <v>0</v>
      </c>
      <c r="AX1601" s="119">
        <v>0</v>
      </c>
      <c r="AY1601" s="119">
        <v>0</v>
      </c>
      <c r="AZ1601" s="119">
        <v>0</v>
      </c>
      <c r="BA1601" s="119">
        <v>0</v>
      </c>
      <c r="BB1601" s="119">
        <v>0</v>
      </c>
      <c r="BC1601" s="119">
        <v>0</v>
      </c>
      <c r="BD1601" s="119">
        <v>0</v>
      </c>
      <c r="BE1601" s="119">
        <v>0</v>
      </c>
      <c r="BF1601" s="119">
        <v>0</v>
      </c>
      <c r="BG1601" s="119">
        <v>0</v>
      </c>
      <c r="BH1601" s="119">
        <v>14.6</v>
      </c>
      <c r="BI1601" s="119">
        <v>13.5</v>
      </c>
      <c r="BJ1601" s="119">
        <v>20.399999999999999</v>
      </c>
      <c r="BK1601" s="119">
        <v>23.9</v>
      </c>
      <c r="BL1601" s="119">
        <v>0</v>
      </c>
      <c r="BM1601" s="119" t="s">
        <v>545</v>
      </c>
    </row>
    <row r="1602" spans="1:65" s="119" customFormat="1" ht="11.4" x14ac:dyDescent="0.2">
      <c r="A1602" s="119" t="s">
        <v>122</v>
      </c>
      <c r="B1602" s="119">
        <v>34</v>
      </c>
      <c r="C1602" s="119">
        <v>5</v>
      </c>
      <c r="D1602" s="119">
        <v>27</v>
      </c>
      <c r="E1602" s="119">
        <v>0</v>
      </c>
      <c r="F1602" s="119">
        <v>2</v>
      </c>
      <c r="G1602" s="119">
        <v>0</v>
      </c>
      <c r="H1602" s="119">
        <v>0</v>
      </c>
      <c r="I1602" s="119">
        <v>0</v>
      </c>
      <c r="J1602" s="119">
        <v>0</v>
      </c>
      <c r="K1602" s="119">
        <v>0</v>
      </c>
      <c r="L1602" s="119">
        <v>0</v>
      </c>
      <c r="M1602" s="119">
        <v>0</v>
      </c>
      <c r="N1602" s="119">
        <v>0</v>
      </c>
      <c r="O1602" s="119">
        <v>14.71</v>
      </c>
      <c r="P1602" s="119">
        <v>76.47</v>
      </c>
      <c r="Q1602" s="119">
        <v>0</v>
      </c>
      <c r="R1602" s="119">
        <v>5.8819999999999997</v>
      </c>
      <c r="S1602" s="119">
        <v>0</v>
      </c>
      <c r="T1602" s="119">
        <v>0</v>
      </c>
      <c r="U1602" s="119">
        <v>0</v>
      </c>
      <c r="V1602" s="119">
        <v>0</v>
      </c>
      <c r="W1602" s="119">
        <v>0</v>
      </c>
      <c r="X1602" s="119">
        <v>0</v>
      </c>
      <c r="Y1602" s="119">
        <v>0</v>
      </c>
      <c r="Z1602" s="119">
        <v>0</v>
      </c>
      <c r="AA1602" s="119" t="s">
        <v>492</v>
      </c>
      <c r="AB1602" s="119" t="s">
        <v>534</v>
      </c>
      <c r="AC1602" s="119" t="s">
        <v>567</v>
      </c>
      <c r="AD1602" s="119" t="s">
        <v>527</v>
      </c>
      <c r="AE1602" s="119" t="s">
        <v>56</v>
      </c>
      <c r="AF1602" s="119" t="s">
        <v>456</v>
      </c>
      <c r="AG1602" s="119" t="s">
        <v>56</v>
      </c>
      <c r="AH1602" s="119" t="s">
        <v>56</v>
      </c>
      <c r="AI1602" s="119" t="s">
        <v>56</v>
      </c>
      <c r="AJ1602" s="119" t="s">
        <v>56</v>
      </c>
      <c r="AK1602" s="119" t="s">
        <v>56</v>
      </c>
      <c r="AL1602" s="119" t="s">
        <v>56</v>
      </c>
      <c r="AM1602" s="119">
        <v>0</v>
      </c>
      <c r="AN1602" s="119">
        <v>2</v>
      </c>
      <c r="AO1602" s="119">
        <v>11</v>
      </c>
      <c r="AP1602" s="119">
        <v>13</v>
      </c>
      <c r="AQ1602" s="119">
        <v>6</v>
      </c>
      <c r="AR1602" s="119">
        <v>1</v>
      </c>
      <c r="AS1602" s="119">
        <v>0</v>
      </c>
      <c r="AT1602" s="119">
        <v>0</v>
      </c>
      <c r="AU1602" s="119">
        <v>0</v>
      </c>
      <c r="AV1602" s="119">
        <v>0</v>
      </c>
      <c r="AW1602" s="119">
        <v>0</v>
      </c>
      <c r="AX1602" s="119">
        <v>0</v>
      </c>
      <c r="AY1602" s="119">
        <v>0</v>
      </c>
      <c r="AZ1602" s="119">
        <v>0</v>
      </c>
      <c r="BA1602" s="119">
        <v>0</v>
      </c>
      <c r="BB1602" s="119">
        <v>0</v>
      </c>
      <c r="BC1602" s="119">
        <v>0</v>
      </c>
      <c r="BD1602" s="119">
        <v>0</v>
      </c>
      <c r="BE1602" s="119">
        <v>0</v>
      </c>
      <c r="BF1602" s="119">
        <v>0</v>
      </c>
      <c r="BG1602" s="119">
        <v>0</v>
      </c>
      <c r="BH1602" s="119">
        <v>16.3</v>
      </c>
      <c r="BI1602" s="119">
        <v>16.399999999999999</v>
      </c>
      <c r="BJ1602" s="119">
        <v>21.7</v>
      </c>
      <c r="BK1602" s="119">
        <v>24.4</v>
      </c>
      <c r="BL1602" s="119">
        <v>0</v>
      </c>
      <c r="BM1602" s="119" t="s">
        <v>544</v>
      </c>
    </row>
    <row r="1603" spans="1:65" s="119" customFormat="1" ht="11.4" x14ac:dyDescent="0.2">
      <c r="A1603" s="119" t="s">
        <v>122</v>
      </c>
      <c r="B1603" s="119">
        <v>32</v>
      </c>
      <c r="C1603" s="119">
        <v>5</v>
      </c>
      <c r="D1603" s="119">
        <v>25</v>
      </c>
      <c r="E1603" s="119">
        <v>0</v>
      </c>
      <c r="F1603" s="119">
        <v>1</v>
      </c>
      <c r="G1603" s="119">
        <v>0</v>
      </c>
      <c r="H1603" s="119">
        <v>0</v>
      </c>
      <c r="I1603" s="119">
        <v>0</v>
      </c>
      <c r="J1603" s="119">
        <v>0</v>
      </c>
      <c r="K1603" s="119">
        <v>0</v>
      </c>
      <c r="L1603" s="119">
        <v>0</v>
      </c>
      <c r="M1603" s="119">
        <v>0</v>
      </c>
      <c r="N1603" s="119">
        <v>0</v>
      </c>
      <c r="O1603" s="119">
        <v>16.13</v>
      </c>
      <c r="P1603" s="119">
        <v>77.42</v>
      </c>
      <c r="Q1603" s="119">
        <v>0</v>
      </c>
      <c r="R1603" s="119">
        <v>3.226</v>
      </c>
      <c r="S1603" s="119">
        <v>0</v>
      </c>
      <c r="T1603" s="119">
        <v>0</v>
      </c>
      <c r="U1603" s="119">
        <v>0</v>
      </c>
      <c r="V1603" s="119">
        <v>0</v>
      </c>
      <c r="W1603" s="119">
        <v>0</v>
      </c>
      <c r="X1603" s="119">
        <v>0</v>
      </c>
      <c r="Y1603" s="119">
        <v>0</v>
      </c>
      <c r="Z1603" s="119">
        <v>0</v>
      </c>
      <c r="AA1603" s="119" t="s">
        <v>540</v>
      </c>
      <c r="AB1603" s="119" t="s">
        <v>511</v>
      </c>
      <c r="AC1603" s="119" t="s">
        <v>56</v>
      </c>
      <c r="AD1603" s="119" t="s">
        <v>184</v>
      </c>
      <c r="AE1603" s="119" t="s">
        <v>56</v>
      </c>
      <c r="AF1603" s="119" t="s">
        <v>584</v>
      </c>
      <c r="AG1603" s="119" t="s">
        <v>56</v>
      </c>
      <c r="AH1603" s="119" t="s">
        <v>56</v>
      </c>
      <c r="AI1603" s="119" t="s">
        <v>56</v>
      </c>
      <c r="AJ1603" s="119" t="s">
        <v>56</v>
      </c>
      <c r="AK1603" s="119" t="s">
        <v>56</v>
      </c>
      <c r="AL1603" s="119" t="s">
        <v>56</v>
      </c>
      <c r="AM1603" s="119">
        <v>0</v>
      </c>
      <c r="AN1603" s="119">
        <v>7</v>
      </c>
      <c r="AO1603" s="119">
        <v>10</v>
      </c>
      <c r="AP1603" s="119">
        <v>7</v>
      </c>
      <c r="AQ1603" s="119">
        <v>6</v>
      </c>
      <c r="AR1603" s="119">
        <v>1</v>
      </c>
      <c r="AS1603" s="119">
        <v>0</v>
      </c>
      <c r="AT1603" s="119">
        <v>0</v>
      </c>
      <c r="AU1603" s="119">
        <v>0</v>
      </c>
      <c r="AV1603" s="119">
        <v>0</v>
      </c>
      <c r="AW1603" s="119">
        <v>0</v>
      </c>
      <c r="AX1603" s="119">
        <v>0</v>
      </c>
      <c r="AY1603" s="119">
        <v>0</v>
      </c>
      <c r="AZ1603" s="119">
        <v>0</v>
      </c>
      <c r="BA1603" s="119">
        <v>0</v>
      </c>
      <c r="BB1603" s="119">
        <v>0</v>
      </c>
      <c r="BC1603" s="119">
        <v>0</v>
      </c>
      <c r="BD1603" s="119">
        <v>0</v>
      </c>
      <c r="BE1603" s="119">
        <v>0</v>
      </c>
      <c r="BF1603" s="119">
        <v>0</v>
      </c>
      <c r="BG1603" s="119">
        <v>0</v>
      </c>
      <c r="BH1603" s="119">
        <v>15.1</v>
      </c>
      <c r="BI1603" s="119">
        <v>14.4</v>
      </c>
      <c r="BJ1603" s="119">
        <v>21.5</v>
      </c>
      <c r="BK1603" s="119">
        <v>24.6</v>
      </c>
      <c r="BL1603" s="119">
        <v>0</v>
      </c>
      <c r="BM1603" s="119" t="s">
        <v>545</v>
      </c>
    </row>
    <row r="1604" spans="1:65" s="119" customFormat="1" ht="11.4" x14ac:dyDescent="0.2">
      <c r="A1604" s="119" t="s">
        <v>126</v>
      </c>
      <c r="B1604" s="119">
        <v>36</v>
      </c>
      <c r="C1604" s="119">
        <v>4</v>
      </c>
      <c r="D1604" s="119">
        <v>30</v>
      </c>
      <c r="E1604" s="119">
        <v>0</v>
      </c>
      <c r="F1604" s="119">
        <v>2</v>
      </c>
      <c r="G1604" s="119">
        <v>0</v>
      </c>
      <c r="H1604" s="119">
        <v>0</v>
      </c>
      <c r="I1604" s="119">
        <v>0</v>
      </c>
      <c r="J1604" s="119">
        <v>0</v>
      </c>
      <c r="K1604" s="119">
        <v>0</v>
      </c>
      <c r="L1604" s="119">
        <v>0</v>
      </c>
      <c r="M1604" s="119">
        <v>0</v>
      </c>
      <c r="N1604" s="119">
        <v>0</v>
      </c>
      <c r="O1604" s="119">
        <v>8.3330000000000002</v>
      </c>
      <c r="P1604" s="119">
        <v>83.33</v>
      </c>
      <c r="Q1604" s="119">
        <v>0</v>
      </c>
      <c r="R1604" s="119">
        <v>2.778</v>
      </c>
      <c r="S1604" s="119">
        <v>0</v>
      </c>
      <c r="T1604" s="119">
        <v>0</v>
      </c>
      <c r="U1604" s="119">
        <v>0</v>
      </c>
      <c r="V1604" s="119">
        <v>0</v>
      </c>
      <c r="W1604" s="119">
        <v>0</v>
      </c>
      <c r="X1604" s="119">
        <v>0</v>
      </c>
      <c r="Y1604" s="119">
        <v>0</v>
      </c>
      <c r="Z1604" s="119">
        <v>0</v>
      </c>
      <c r="AA1604" s="119" t="s">
        <v>185</v>
      </c>
      <c r="AB1604" s="119" t="s">
        <v>488</v>
      </c>
      <c r="AC1604" s="119" t="s">
        <v>180</v>
      </c>
      <c r="AD1604" s="119" t="s">
        <v>494</v>
      </c>
      <c r="AE1604" s="119" t="s">
        <v>56</v>
      </c>
      <c r="AF1604" s="119" t="s">
        <v>171</v>
      </c>
      <c r="AG1604" s="119" t="s">
        <v>56</v>
      </c>
      <c r="AH1604" s="119" t="s">
        <v>56</v>
      </c>
      <c r="AI1604" s="119" t="s">
        <v>56</v>
      </c>
      <c r="AJ1604" s="119" t="s">
        <v>56</v>
      </c>
      <c r="AK1604" s="119" t="s">
        <v>56</v>
      </c>
      <c r="AL1604" s="119" t="s">
        <v>56</v>
      </c>
      <c r="AM1604" s="119">
        <v>0</v>
      </c>
      <c r="AN1604" s="119">
        <v>4</v>
      </c>
      <c r="AO1604" s="119">
        <v>13</v>
      </c>
      <c r="AP1604" s="119">
        <v>11</v>
      </c>
      <c r="AQ1604" s="119">
        <v>8</v>
      </c>
      <c r="AR1604" s="119">
        <v>1</v>
      </c>
      <c r="AS1604" s="119">
        <v>0</v>
      </c>
      <c r="AT1604" s="119">
        <v>0</v>
      </c>
      <c r="AU1604" s="119">
        <v>0</v>
      </c>
      <c r="AV1604" s="119">
        <v>0</v>
      </c>
      <c r="AW1604" s="119">
        <v>0</v>
      </c>
      <c r="AX1604" s="119">
        <v>0</v>
      </c>
      <c r="AY1604" s="119">
        <v>0</v>
      </c>
      <c r="AZ1604" s="119">
        <v>0</v>
      </c>
      <c r="BA1604" s="119">
        <v>0</v>
      </c>
      <c r="BB1604" s="119">
        <v>0</v>
      </c>
      <c r="BC1604" s="119">
        <v>0</v>
      </c>
      <c r="BD1604" s="119">
        <v>0</v>
      </c>
      <c r="BE1604" s="119">
        <v>0</v>
      </c>
      <c r="BF1604" s="119">
        <v>0</v>
      </c>
      <c r="BG1604" s="119">
        <v>0</v>
      </c>
      <c r="BH1604" s="119">
        <v>15.8</v>
      </c>
      <c r="BI1604" s="119">
        <v>15.6</v>
      </c>
      <c r="BJ1604" s="119">
        <v>21.3</v>
      </c>
      <c r="BK1604" s="119">
        <v>23.7</v>
      </c>
      <c r="BL1604" s="119">
        <v>0</v>
      </c>
      <c r="BM1604" s="119" t="s">
        <v>544</v>
      </c>
    </row>
    <row r="1605" spans="1:65" s="119" customFormat="1" ht="11.4" x14ac:dyDescent="0.2">
      <c r="A1605" s="119" t="s">
        <v>126</v>
      </c>
      <c r="B1605" s="119">
        <v>35</v>
      </c>
      <c r="C1605" s="119">
        <v>5</v>
      </c>
      <c r="D1605" s="119">
        <v>28</v>
      </c>
      <c r="E1605" s="119">
        <v>0</v>
      </c>
      <c r="F1605" s="119">
        <v>2</v>
      </c>
      <c r="G1605" s="119">
        <v>0</v>
      </c>
      <c r="H1605" s="119">
        <v>0</v>
      </c>
      <c r="I1605" s="119">
        <v>0</v>
      </c>
      <c r="J1605" s="119">
        <v>0</v>
      </c>
      <c r="K1605" s="119">
        <v>0</v>
      </c>
      <c r="L1605" s="119">
        <v>0</v>
      </c>
      <c r="M1605" s="119">
        <v>0</v>
      </c>
      <c r="N1605" s="119">
        <v>0</v>
      </c>
      <c r="O1605" s="119">
        <v>11.76</v>
      </c>
      <c r="P1605" s="119">
        <v>82.35</v>
      </c>
      <c r="Q1605" s="119">
        <v>0</v>
      </c>
      <c r="R1605" s="119">
        <v>2.9409999999999998</v>
      </c>
      <c r="S1605" s="119">
        <v>0</v>
      </c>
      <c r="T1605" s="119">
        <v>0</v>
      </c>
      <c r="U1605" s="119">
        <v>0</v>
      </c>
      <c r="V1605" s="119">
        <v>0</v>
      </c>
      <c r="W1605" s="119">
        <v>0</v>
      </c>
      <c r="X1605" s="119">
        <v>0</v>
      </c>
      <c r="Y1605" s="119">
        <v>0</v>
      </c>
      <c r="Z1605" s="119">
        <v>0</v>
      </c>
      <c r="AA1605" s="119" t="s">
        <v>540</v>
      </c>
      <c r="AB1605" s="119" t="s">
        <v>511</v>
      </c>
      <c r="AC1605" s="119" t="s">
        <v>56</v>
      </c>
      <c r="AD1605" s="119" t="s">
        <v>129</v>
      </c>
      <c r="AE1605" s="119" t="s">
        <v>56</v>
      </c>
      <c r="AF1605" s="119" t="s">
        <v>553</v>
      </c>
      <c r="AG1605" s="119" t="s">
        <v>56</v>
      </c>
      <c r="AH1605" s="119" t="s">
        <v>56</v>
      </c>
      <c r="AI1605" s="119" t="s">
        <v>56</v>
      </c>
      <c r="AJ1605" s="119" t="s">
        <v>56</v>
      </c>
      <c r="AK1605" s="119" t="s">
        <v>56</v>
      </c>
      <c r="AL1605" s="119" t="s">
        <v>56</v>
      </c>
      <c r="AM1605" s="119">
        <v>1</v>
      </c>
      <c r="AN1605" s="119">
        <v>7</v>
      </c>
      <c r="AO1605" s="119">
        <v>9</v>
      </c>
      <c r="AP1605" s="119">
        <v>9</v>
      </c>
      <c r="AQ1605" s="119">
        <v>7</v>
      </c>
      <c r="AR1605" s="119">
        <v>2</v>
      </c>
      <c r="AS1605" s="119">
        <v>0</v>
      </c>
      <c r="AT1605" s="119">
        <v>0</v>
      </c>
      <c r="AU1605" s="119">
        <v>0</v>
      </c>
      <c r="AV1605" s="119">
        <v>0</v>
      </c>
      <c r="AW1605" s="119">
        <v>0</v>
      </c>
      <c r="AX1605" s="119">
        <v>0</v>
      </c>
      <c r="AY1605" s="119">
        <v>0</v>
      </c>
      <c r="AZ1605" s="119">
        <v>0</v>
      </c>
      <c r="BA1605" s="119">
        <v>0</v>
      </c>
      <c r="BB1605" s="119">
        <v>0</v>
      </c>
      <c r="BC1605" s="119">
        <v>0</v>
      </c>
      <c r="BD1605" s="119">
        <v>0</v>
      </c>
      <c r="BE1605" s="119">
        <v>0</v>
      </c>
      <c r="BF1605" s="119">
        <v>0</v>
      </c>
      <c r="BG1605" s="119">
        <v>0</v>
      </c>
      <c r="BH1605" s="119">
        <v>15.5</v>
      </c>
      <c r="BI1605" s="119">
        <v>15.7</v>
      </c>
      <c r="BJ1605" s="119">
        <v>22.1</v>
      </c>
      <c r="BK1605" s="119">
        <v>25.2</v>
      </c>
      <c r="BL1605" s="119">
        <v>0</v>
      </c>
      <c r="BM1605" s="119" t="s">
        <v>545</v>
      </c>
    </row>
    <row r="1606" spans="1:65" s="119" customFormat="1" ht="11.4" x14ac:dyDescent="0.2">
      <c r="A1606" s="119" t="s">
        <v>131</v>
      </c>
      <c r="B1606" s="119">
        <v>42</v>
      </c>
      <c r="C1606" s="119">
        <v>3</v>
      </c>
      <c r="D1606" s="119">
        <v>37</v>
      </c>
      <c r="E1606" s="119">
        <v>0</v>
      </c>
      <c r="F1606" s="119">
        <v>1</v>
      </c>
      <c r="G1606" s="119">
        <v>0</v>
      </c>
      <c r="H1606" s="119">
        <v>0</v>
      </c>
      <c r="I1606" s="119">
        <v>0</v>
      </c>
      <c r="J1606" s="119">
        <v>0</v>
      </c>
      <c r="K1606" s="119">
        <v>0</v>
      </c>
      <c r="L1606" s="119">
        <v>0</v>
      </c>
      <c r="M1606" s="119">
        <v>0</v>
      </c>
      <c r="N1606" s="119">
        <v>0</v>
      </c>
      <c r="O1606" s="119">
        <v>7.1429999999999998</v>
      </c>
      <c r="P1606" s="119">
        <v>88.1</v>
      </c>
      <c r="Q1606" s="119">
        <v>0</v>
      </c>
      <c r="R1606" s="119">
        <v>0</v>
      </c>
      <c r="S1606" s="119">
        <v>0</v>
      </c>
      <c r="T1606" s="119">
        <v>0</v>
      </c>
      <c r="U1606" s="119">
        <v>0</v>
      </c>
      <c r="V1606" s="119">
        <v>0</v>
      </c>
      <c r="W1606" s="119">
        <v>0</v>
      </c>
      <c r="X1606" s="119">
        <v>0</v>
      </c>
      <c r="Y1606" s="119">
        <v>0</v>
      </c>
      <c r="Z1606" s="119">
        <v>0</v>
      </c>
      <c r="AA1606" s="119" t="s">
        <v>167</v>
      </c>
      <c r="AB1606" s="119" t="s">
        <v>498</v>
      </c>
      <c r="AC1606" s="119" t="s">
        <v>495</v>
      </c>
      <c r="AD1606" s="119" t="s">
        <v>421</v>
      </c>
      <c r="AE1606" s="119" t="s">
        <v>490</v>
      </c>
      <c r="AF1606" s="119" t="s">
        <v>500</v>
      </c>
      <c r="AG1606" s="119" t="s">
        <v>56</v>
      </c>
      <c r="AH1606" s="119" t="s">
        <v>56</v>
      </c>
      <c r="AI1606" s="119" t="s">
        <v>56</v>
      </c>
      <c r="AJ1606" s="119" t="s">
        <v>56</v>
      </c>
      <c r="AK1606" s="119" t="s">
        <v>56</v>
      </c>
      <c r="AL1606" s="119" t="s">
        <v>56</v>
      </c>
      <c r="AM1606" s="119">
        <v>0</v>
      </c>
      <c r="AN1606" s="119">
        <v>3</v>
      </c>
      <c r="AO1606" s="119">
        <v>16</v>
      </c>
      <c r="AP1606" s="119">
        <v>16</v>
      </c>
      <c r="AQ1606" s="119">
        <v>6</v>
      </c>
      <c r="AR1606" s="119">
        <v>0</v>
      </c>
      <c r="AS1606" s="119">
        <v>0</v>
      </c>
      <c r="AT1606" s="119">
        <v>0</v>
      </c>
      <c r="AU1606" s="119">
        <v>0</v>
      </c>
      <c r="AV1606" s="119">
        <v>0</v>
      </c>
      <c r="AW1606" s="119">
        <v>0</v>
      </c>
      <c r="AX1606" s="119">
        <v>0</v>
      </c>
      <c r="AY1606" s="119">
        <v>0</v>
      </c>
      <c r="AZ1606" s="119">
        <v>0</v>
      </c>
      <c r="BA1606" s="119">
        <v>0</v>
      </c>
      <c r="BB1606" s="119">
        <v>0</v>
      </c>
      <c r="BC1606" s="119">
        <v>0</v>
      </c>
      <c r="BD1606" s="119">
        <v>0</v>
      </c>
      <c r="BE1606" s="119">
        <v>0</v>
      </c>
      <c r="BF1606" s="119">
        <v>0</v>
      </c>
      <c r="BG1606" s="119">
        <v>0</v>
      </c>
      <c r="BH1606" s="119">
        <v>15.6</v>
      </c>
      <c r="BI1606" s="119">
        <v>15.4</v>
      </c>
      <c r="BJ1606" s="119">
        <v>20.399999999999999</v>
      </c>
      <c r="BK1606" s="119">
        <v>23.5</v>
      </c>
      <c r="BL1606" s="119">
        <v>0</v>
      </c>
      <c r="BM1606" s="119" t="s">
        <v>544</v>
      </c>
    </row>
    <row r="1607" spans="1:65" s="119" customFormat="1" ht="11.4" x14ac:dyDescent="0.2">
      <c r="A1607" s="119" t="s">
        <v>131</v>
      </c>
      <c r="B1607" s="119">
        <v>33</v>
      </c>
      <c r="C1607" s="119">
        <v>5</v>
      </c>
      <c r="D1607" s="119">
        <v>27</v>
      </c>
      <c r="E1607" s="119">
        <v>0</v>
      </c>
      <c r="F1607" s="119">
        <v>1</v>
      </c>
      <c r="G1607" s="119">
        <v>0</v>
      </c>
      <c r="H1607" s="119">
        <v>0</v>
      </c>
      <c r="I1607" s="119">
        <v>0</v>
      </c>
      <c r="J1607" s="119">
        <v>0</v>
      </c>
      <c r="K1607" s="119">
        <v>0</v>
      </c>
      <c r="L1607" s="119">
        <v>0</v>
      </c>
      <c r="M1607" s="119">
        <v>0</v>
      </c>
      <c r="N1607" s="119">
        <v>0</v>
      </c>
      <c r="O1607" s="119">
        <v>12.12</v>
      </c>
      <c r="P1607" s="119">
        <v>81.819999999999993</v>
      </c>
      <c r="Q1607" s="119">
        <v>0</v>
      </c>
      <c r="R1607" s="119">
        <v>3.03</v>
      </c>
      <c r="S1607" s="119">
        <v>0</v>
      </c>
      <c r="T1607" s="119">
        <v>0</v>
      </c>
      <c r="U1607" s="119">
        <v>0</v>
      </c>
      <c r="V1607" s="119">
        <v>0</v>
      </c>
      <c r="W1607" s="119">
        <v>0</v>
      </c>
      <c r="X1607" s="119">
        <v>0</v>
      </c>
      <c r="Y1607" s="119">
        <v>0</v>
      </c>
      <c r="Z1607" s="119">
        <v>0</v>
      </c>
      <c r="AA1607" s="119" t="s">
        <v>574</v>
      </c>
      <c r="AB1607" s="119" t="s">
        <v>192</v>
      </c>
      <c r="AC1607" s="119" t="s">
        <v>56</v>
      </c>
      <c r="AD1607" s="119" t="s">
        <v>525</v>
      </c>
      <c r="AE1607" s="119" t="s">
        <v>56</v>
      </c>
      <c r="AF1607" s="119" t="s">
        <v>552</v>
      </c>
      <c r="AG1607" s="119" t="s">
        <v>56</v>
      </c>
      <c r="AH1607" s="119" t="s">
        <v>56</v>
      </c>
      <c r="AI1607" s="119" t="s">
        <v>56</v>
      </c>
      <c r="AJ1607" s="119" t="s">
        <v>56</v>
      </c>
      <c r="AK1607" s="119" t="s">
        <v>56</v>
      </c>
      <c r="AL1607" s="119" t="s">
        <v>56</v>
      </c>
      <c r="AM1607" s="119">
        <v>1</v>
      </c>
      <c r="AN1607" s="119">
        <v>6</v>
      </c>
      <c r="AO1607" s="119">
        <v>9</v>
      </c>
      <c r="AP1607" s="119">
        <v>10</v>
      </c>
      <c r="AQ1607" s="119">
        <v>6</v>
      </c>
      <c r="AR1607" s="119">
        <v>1</v>
      </c>
      <c r="AS1607" s="119">
        <v>0</v>
      </c>
      <c r="AT1607" s="119">
        <v>0</v>
      </c>
      <c r="AU1607" s="119">
        <v>0</v>
      </c>
      <c r="AV1607" s="119">
        <v>0</v>
      </c>
      <c r="AW1607" s="119">
        <v>0</v>
      </c>
      <c r="AX1607" s="119">
        <v>0</v>
      </c>
      <c r="AY1607" s="119">
        <v>0</v>
      </c>
      <c r="AZ1607" s="119">
        <v>0</v>
      </c>
      <c r="BA1607" s="119">
        <v>0</v>
      </c>
      <c r="BB1607" s="119">
        <v>0</v>
      </c>
      <c r="BC1607" s="119">
        <v>0</v>
      </c>
      <c r="BD1607" s="119">
        <v>0</v>
      </c>
      <c r="BE1607" s="119">
        <v>0</v>
      </c>
      <c r="BF1607" s="119">
        <v>0</v>
      </c>
      <c r="BG1607" s="119">
        <v>0</v>
      </c>
      <c r="BH1607" s="119">
        <v>15.5</v>
      </c>
      <c r="BI1607" s="119">
        <v>15.9</v>
      </c>
      <c r="BJ1607" s="119">
        <v>21.5</v>
      </c>
      <c r="BK1607" s="119">
        <v>25.1</v>
      </c>
      <c r="BL1607" s="119">
        <v>0</v>
      </c>
      <c r="BM1607" s="119" t="s">
        <v>545</v>
      </c>
    </row>
    <row r="1608" spans="1:65" s="119" customFormat="1" ht="11.4" x14ac:dyDescent="0.2">
      <c r="A1608" s="119" t="s">
        <v>137</v>
      </c>
      <c r="B1608" s="119">
        <v>38</v>
      </c>
      <c r="C1608" s="119">
        <v>5</v>
      </c>
      <c r="D1608" s="119">
        <v>32</v>
      </c>
      <c r="E1608" s="119">
        <v>0</v>
      </c>
      <c r="F1608" s="119">
        <v>1</v>
      </c>
      <c r="G1608" s="119">
        <v>0</v>
      </c>
      <c r="H1608" s="119">
        <v>0</v>
      </c>
      <c r="I1608" s="119">
        <v>0</v>
      </c>
      <c r="J1608" s="119">
        <v>0</v>
      </c>
      <c r="K1608" s="119">
        <v>0</v>
      </c>
      <c r="L1608" s="119">
        <v>0</v>
      </c>
      <c r="M1608" s="119">
        <v>0</v>
      </c>
      <c r="N1608" s="119">
        <v>0</v>
      </c>
      <c r="O1608" s="119">
        <v>10.81</v>
      </c>
      <c r="P1608" s="119">
        <v>86.49</v>
      </c>
      <c r="Q1608" s="119">
        <v>0</v>
      </c>
      <c r="R1608" s="119">
        <v>0</v>
      </c>
      <c r="S1608" s="119">
        <v>0</v>
      </c>
      <c r="T1608" s="119">
        <v>0</v>
      </c>
      <c r="U1608" s="119">
        <v>0</v>
      </c>
      <c r="V1608" s="119">
        <v>0</v>
      </c>
      <c r="W1608" s="119">
        <v>0</v>
      </c>
      <c r="X1608" s="119">
        <v>0</v>
      </c>
      <c r="Y1608" s="119">
        <v>0</v>
      </c>
      <c r="Z1608" s="119">
        <v>0</v>
      </c>
      <c r="AA1608" s="119" t="s">
        <v>515</v>
      </c>
      <c r="AB1608" s="119" t="s">
        <v>525</v>
      </c>
      <c r="AC1608" s="119" t="s">
        <v>56</v>
      </c>
      <c r="AD1608" s="119" t="s">
        <v>496</v>
      </c>
      <c r="AE1608" s="119" t="s">
        <v>599</v>
      </c>
      <c r="AF1608" s="119" t="s">
        <v>56</v>
      </c>
      <c r="AG1608" s="119" t="s">
        <v>56</v>
      </c>
      <c r="AH1608" s="119" t="s">
        <v>56</v>
      </c>
      <c r="AI1608" s="119" t="s">
        <v>56</v>
      </c>
      <c r="AJ1608" s="119" t="s">
        <v>56</v>
      </c>
      <c r="AK1608" s="119" t="s">
        <v>56</v>
      </c>
      <c r="AL1608" s="119" t="s">
        <v>56</v>
      </c>
      <c r="AM1608" s="119">
        <v>0</v>
      </c>
      <c r="AN1608" s="119">
        <v>4</v>
      </c>
      <c r="AO1608" s="119">
        <v>14</v>
      </c>
      <c r="AP1608" s="119">
        <v>13</v>
      </c>
      <c r="AQ1608" s="119">
        <v>6</v>
      </c>
      <c r="AR1608" s="119">
        <v>1</v>
      </c>
      <c r="AS1608" s="119">
        <v>0</v>
      </c>
      <c r="AT1608" s="119">
        <v>0</v>
      </c>
      <c r="AU1608" s="119">
        <v>0</v>
      </c>
      <c r="AV1608" s="119">
        <v>0</v>
      </c>
      <c r="AW1608" s="119">
        <v>0</v>
      </c>
      <c r="AX1608" s="119">
        <v>0</v>
      </c>
      <c r="AY1608" s="119">
        <v>0</v>
      </c>
      <c r="AZ1608" s="119">
        <v>0</v>
      </c>
      <c r="BA1608" s="119">
        <v>0</v>
      </c>
      <c r="BB1608" s="119">
        <v>0</v>
      </c>
      <c r="BC1608" s="119">
        <v>0</v>
      </c>
      <c r="BD1608" s="119">
        <v>0</v>
      </c>
      <c r="BE1608" s="119">
        <v>0</v>
      </c>
      <c r="BF1608" s="119">
        <v>0</v>
      </c>
      <c r="BG1608" s="119">
        <v>0</v>
      </c>
      <c r="BH1608" s="119">
        <v>15.5</v>
      </c>
      <c r="BI1608" s="119">
        <v>15.1</v>
      </c>
      <c r="BJ1608" s="119">
        <v>20.8</v>
      </c>
      <c r="BK1608" s="119">
        <v>23.1</v>
      </c>
      <c r="BL1608" s="119">
        <v>0</v>
      </c>
      <c r="BM1608" s="119" t="s">
        <v>544</v>
      </c>
    </row>
    <row r="1609" spans="1:65" s="119" customFormat="1" ht="11.4" x14ac:dyDescent="0.2">
      <c r="A1609" s="119" t="s">
        <v>137</v>
      </c>
      <c r="B1609" s="119">
        <v>34</v>
      </c>
      <c r="C1609" s="119">
        <v>6</v>
      </c>
      <c r="D1609" s="119">
        <v>27</v>
      </c>
      <c r="E1609" s="119">
        <v>0</v>
      </c>
      <c r="F1609" s="119">
        <v>1</v>
      </c>
      <c r="G1609" s="119">
        <v>0</v>
      </c>
      <c r="H1609" s="119">
        <v>0</v>
      </c>
      <c r="I1609" s="119">
        <v>0</v>
      </c>
      <c r="J1609" s="119">
        <v>0</v>
      </c>
      <c r="K1609" s="119">
        <v>0</v>
      </c>
      <c r="L1609" s="119">
        <v>0</v>
      </c>
      <c r="M1609" s="119">
        <v>0</v>
      </c>
      <c r="N1609" s="119">
        <v>0</v>
      </c>
      <c r="O1609" s="119">
        <v>15.15</v>
      </c>
      <c r="P1609" s="119">
        <v>78.790000000000006</v>
      </c>
      <c r="Q1609" s="119">
        <v>0</v>
      </c>
      <c r="R1609" s="119">
        <v>3.03</v>
      </c>
      <c r="S1609" s="119">
        <v>0</v>
      </c>
      <c r="T1609" s="119">
        <v>0</v>
      </c>
      <c r="U1609" s="119">
        <v>0</v>
      </c>
      <c r="V1609" s="119">
        <v>0</v>
      </c>
      <c r="W1609" s="119">
        <v>0</v>
      </c>
      <c r="X1609" s="119">
        <v>0</v>
      </c>
      <c r="Y1609" s="119">
        <v>0</v>
      </c>
      <c r="Z1609" s="119">
        <v>0</v>
      </c>
      <c r="AA1609" s="119" t="s">
        <v>599</v>
      </c>
      <c r="AB1609" s="119" t="s">
        <v>172</v>
      </c>
      <c r="AC1609" s="119" t="s">
        <v>56</v>
      </c>
      <c r="AD1609" s="119" t="s">
        <v>510</v>
      </c>
      <c r="AE1609" s="119" t="s">
        <v>56</v>
      </c>
      <c r="AF1609" s="119" t="s">
        <v>56</v>
      </c>
      <c r="AG1609" s="119" t="s">
        <v>56</v>
      </c>
      <c r="AH1609" s="119" t="s">
        <v>56</v>
      </c>
      <c r="AI1609" s="119" t="s">
        <v>56</v>
      </c>
      <c r="AJ1609" s="119" t="s">
        <v>56</v>
      </c>
      <c r="AK1609" s="119" t="s">
        <v>56</v>
      </c>
      <c r="AL1609" s="119" t="s">
        <v>56</v>
      </c>
      <c r="AM1609" s="119">
        <v>1</v>
      </c>
      <c r="AN1609" s="119">
        <v>8</v>
      </c>
      <c r="AO1609" s="119">
        <v>10</v>
      </c>
      <c r="AP1609" s="119">
        <v>9</v>
      </c>
      <c r="AQ1609" s="119">
        <v>5</v>
      </c>
      <c r="AR1609" s="119">
        <v>1</v>
      </c>
      <c r="AS1609" s="119">
        <v>0</v>
      </c>
      <c r="AT1609" s="119">
        <v>0</v>
      </c>
      <c r="AU1609" s="119">
        <v>0</v>
      </c>
      <c r="AV1609" s="119">
        <v>0</v>
      </c>
      <c r="AW1609" s="119">
        <v>0</v>
      </c>
      <c r="AX1609" s="119">
        <v>0</v>
      </c>
      <c r="AY1609" s="119">
        <v>0</v>
      </c>
      <c r="AZ1609" s="119">
        <v>0</v>
      </c>
      <c r="BA1609" s="119">
        <v>0</v>
      </c>
      <c r="BB1609" s="119">
        <v>0</v>
      </c>
      <c r="BC1609" s="119">
        <v>0</v>
      </c>
      <c r="BD1609" s="119">
        <v>0</v>
      </c>
      <c r="BE1609" s="119">
        <v>0</v>
      </c>
      <c r="BF1609" s="119">
        <v>0</v>
      </c>
      <c r="BG1609" s="119">
        <v>0</v>
      </c>
      <c r="BH1609" s="119">
        <v>14.7</v>
      </c>
      <c r="BI1609" s="119">
        <v>14.2</v>
      </c>
      <c r="BJ1609" s="119">
        <v>21.6</v>
      </c>
      <c r="BK1609" s="119">
        <v>24.4</v>
      </c>
      <c r="BL1609" s="119">
        <v>0</v>
      </c>
      <c r="BM1609" s="119" t="s">
        <v>545</v>
      </c>
    </row>
    <row r="1610" spans="1:65" s="119" customFormat="1" ht="11.4" x14ac:dyDescent="0.2">
      <c r="A1610" s="119" t="s">
        <v>141</v>
      </c>
      <c r="B1610" s="119">
        <v>21</v>
      </c>
      <c r="C1610" s="119">
        <v>2</v>
      </c>
      <c r="D1610" s="119">
        <v>19</v>
      </c>
      <c r="E1610" s="119">
        <v>0</v>
      </c>
      <c r="F1610" s="119">
        <v>0</v>
      </c>
      <c r="G1610" s="119">
        <v>0</v>
      </c>
      <c r="H1610" s="119">
        <v>0</v>
      </c>
      <c r="I1610" s="119">
        <v>0</v>
      </c>
      <c r="J1610" s="119">
        <v>0</v>
      </c>
      <c r="K1610" s="119">
        <v>0</v>
      </c>
      <c r="L1610" s="119">
        <v>0</v>
      </c>
      <c r="M1610" s="119">
        <v>0</v>
      </c>
      <c r="N1610" s="119">
        <v>0</v>
      </c>
      <c r="O1610" s="119">
        <v>4.7619999999999996</v>
      </c>
      <c r="P1610" s="119">
        <v>90.48</v>
      </c>
      <c r="Q1610" s="119">
        <v>0</v>
      </c>
      <c r="R1610" s="119">
        <v>0</v>
      </c>
      <c r="S1610" s="119">
        <v>0</v>
      </c>
      <c r="T1610" s="119">
        <v>0</v>
      </c>
      <c r="U1610" s="119">
        <v>0</v>
      </c>
      <c r="V1610" s="119">
        <v>0</v>
      </c>
      <c r="W1610" s="119">
        <v>0</v>
      </c>
      <c r="X1610" s="119">
        <v>0</v>
      </c>
      <c r="Y1610" s="119">
        <v>0</v>
      </c>
      <c r="Z1610" s="119">
        <v>0</v>
      </c>
      <c r="AA1610" s="119" t="s">
        <v>175</v>
      </c>
      <c r="AB1610" s="119" t="s">
        <v>172</v>
      </c>
      <c r="AC1610" s="119" t="s">
        <v>56</v>
      </c>
      <c r="AD1610" s="119" t="s">
        <v>518</v>
      </c>
      <c r="AE1610" s="119" t="s">
        <v>56</v>
      </c>
      <c r="AF1610" s="119" t="s">
        <v>56</v>
      </c>
      <c r="AG1610" s="119" t="s">
        <v>56</v>
      </c>
      <c r="AH1610" s="119" t="s">
        <v>56</v>
      </c>
      <c r="AI1610" s="119" t="s">
        <v>56</v>
      </c>
      <c r="AJ1610" s="119" t="s">
        <v>56</v>
      </c>
      <c r="AK1610" s="119" t="s">
        <v>56</v>
      </c>
      <c r="AL1610" s="119" t="s">
        <v>56</v>
      </c>
      <c r="AM1610" s="119">
        <v>0</v>
      </c>
      <c r="AN1610" s="119">
        <v>1</v>
      </c>
      <c r="AO1610" s="119">
        <v>8</v>
      </c>
      <c r="AP1610" s="119">
        <v>8</v>
      </c>
      <c r="AQ1610" s="119">
        <v>3</v>
      </c>
      <c r="AR1610" s="119">
        <v>1</v>
      </c>
      <c r="AS1610" s="119">
        <v>0</v>
      </c>
      <c r="AT1610" s="119">
        <v>0</v>
      </c>
      <c r="AU1610" s="119">
        <v>0</v>
      </c>
      <c r="AV1610" s="119">
        <v>0</v>
      </c>
      <c r="AW1610" s="119">
        <v>0</v>
      </c>
      <c r="AX1610" s="119">
        <v>0</v>
      </c>
      <c r="AY1610" s="119">
        <v>0</v>
      </c>
      <c r="AZ1610" s="119">
        <v>0</v>
      </c>
      <c r="BA1610" s="119">
        <v>0</v>
      </c>
      <c r="BB1610" s="119">
        <v>0</v>
      </c>
      <c r="BC1610" s="119">
        <v>0</v>
      </c>
      <c r="BD1610" s="119">
        <v>0</v>
      </c>
      <c r="BE1610" s="119">
        <v>0</v>
      </c>
      <c r="BF1610" s="119">
        <v>0</v>
      </c>
      <c r="BG1610" s="119">
        <v>0</v>
      </c>
      <c r="BH1610" s="119">
        <v>15.9</v>
      </c>
      <c r="BI1610" s="119">
        <v>15.6</v>
      </c>
      <c r="BJ1610" s="119">
        <v>20.8</v>
      </c>
      <c r="BK1610" s="119">
        <v>23.5</v>
      </c>
      <c r="BL1610" s="119">
        <v>0</v>
      </c>
      <c r="BM1610" s="119" t="s">
        <v>544</v>
      </c>
    </row>
    <row r="1611" spans="1:65" s="119" customFormat="1" ht="11.4" x14ac:dyDescent="0.2">
      <c r="A1611" s="119" t="s">
        <v>141</v>
      </c>
      <c r="B1611" s="119">
        <v>21</v>
      </c>
      <c r="C1611" s="119">
        <v>4</v>
      </c>
      <c r="D1611" s="119">
        <v>15</v>
      </c>
      <c r="E1611" s="119">
        <v>0</v>
      </c>
      <c r="F1611" s="119">
        <v>1</v>
      </c>
      <c r="G1611" s="119">
        <v>0</v>
      </c>
      <c r="H1611" s="119">
        <v>0</v>
      </c>
      <c r="I1611" s="119">
        <v>0</v>
      </c>
      <c r="J1611" s="119">
        <v>0</v>
      </c>
      <c r="K1611" s="119">
        <v>0</v>
      </c>
      <c r="L1611" s="119">
        <v>0</v>
      </c>
      <c r="M1611" s="119">
        <v>0</v>
      </c>
      <c r="N1611" s="119">
        <v>0</v>
      </c>
      <c r="O1611" s="119">
        <v>20</v>
      </c>
      <c r="P1611" s="119">
        <v>75</v>
      </c>
      <c r="Q1611" s="119">
        <v>0</v>
      </c>
      <c r="R1611" s="119">
        <v>5</v>
      </c>
      <c r="S1611" s="119">
        <v>0</v>
      </c>
      <c r="T1611" s="119">
        <v>0</v>
      </c>
      <c r="U1611" s="119">
        <v>0</v>
      </c>
      <c r="V1611" s="119">
        <v>0</v>
      </c>
      <c r="W1611" s="119">
        <v>0</v>
      </c>
      <c r="X1611" s="119">
        <v>0</v>
      </c>
      <c r="Y1611" s="119">
        <v>0</v>
      </c>
      <c r="Z1611" s="119">
        <v>0</v>
      </c>
      <c r="AA1611" s="119" t="s">
        <v>566</v>
      </c>
      <c r="AB1611" s="119" t="s">
        <v>488</v>
      </c>
      <c r="AC1611" s="119" t="s">
        <v>56</v>
      </c>
      <c r="AD1611" s="119" t="s">
        <v>172</v>
      </c>
      <c r="AE1611" s="119" t="s">
        <v>56</v>
      </c>
      <c r="AF1611" s="119" t="s">
        <v>56</v>
      </c>
      <c r="AG1611" s="119" t="s">
        <v>56</v>
      </c>
      <c r="AH1611" s="119" t="s">
        <v>56</v>
      </c>
      <c r="AI1611" s="119" t="s">
        <v>56</v>
      </c>
      <c r="AJ1611" s="119" t="s">
        <v>56</v>
      </c>
      <c r="AK1611" s="119" t="s">
        <v>56</v>
      </c>
      <c r="AL1611" s="119" t="s">
        <v>56</v>
      </c>
      <c r="AM1611" s="119">
        <v>0</v>
      </c>
      <c r="AN1611" s="119">
        <v>5</v>
      </c>
      <c r="AO1611" s="119">
        <v>7</v>
      </c>
      <c r="AP1611" s="119">
        <v>4</v>
      </c>
      <c r="AQ1611" s="119">
        <v>3</v>
      </c>
      <c r="AR1611" s="119">
        <v>1</v>
      </c>
      <c r="AS1611" s="119">
        <v>0</v>
      </c>
      <c r="AT1611" s="119">
        <v>0</v>
      </c>
      <c r="AU1611" s="119">
        <v>0</v>
      </c>
      <c r="AV1611" s="119">
        <v>0</v>
      </c>
      <c r="AW1611" s="119">
        <v>0</v>
      </c>
      <c r="AX1611" s="119">
        <v>0</v>
      </c>
      <c r="AY1611" s="119">
        <v>0</v>
      </c>
      <c r="AZ1611" s="119">
        <v>0</v>
      </c>
      <c r="BA1611" s="119">
        <v>0</v>
      </c>
      <c r="BB1611" s="119">
        <v>0</v>
      </c>
      <c r="BC1611" s="119">
        <v>0</v>
      </c>
      <c r="BD1611" s="119">
        <v>0</v>
      </c>
      <c r="BE1611" s="119">
        <v>0</v>
      </c>
      <c r="BF1611" s="119">
        <v>0</v>
      </c>
      <c r="BG1611" s="119">
        <v>0</v>
      </c>
      <c r="BH1611" s="119">
        <v>14.9</v>
      </c>
      <c r="BI1611" s="119">
        <v>13.1</v>
      </c>
      <c r="BJ1611" s="119">
        <v>21.9</v>
      </c>
      <c r="BK1611" s="119">
        <v>26.6</v>
      </c>
      <c r="BL1611" s="119">
        <v>0</v>
      </c>
      <c r="BM1611" s="119" t="s">
        <v>545</v>
      </c>
    </row>
    <row r="1612" spans="1:65" s="119" customFormat="1" ht="11.4" x14ac:dyDescent="0.2">
      <c r="A1612" s="119" t="s">
        <v>146</v>
      </c>
      <c r="B1612" s="119">
        <v>18</v>
      </c>
      <c r="C1612" s="119">
        <v>1</v>
      </c>
      <c r="D1612" s="119">
        <v>15</v>
      </c>
      <c r="E1612" s="119">
        <v>0</v>
      </c>
      <c r="F1612" s="119">
        <v>1</v>
      </c>
      <c r="G1612" s="119">
        <v>0</v>
      </c>
      <c r="H1612" s="119">
        <v>0</v>
      </c>
      <c r="I1612" s="119">
        <v>0</v>
      </c>
      <c r="J1612" s="119">
        <v>0</v>
      </c>
      <c r="K1612" s="119">
        <v>0</v>
      </c>
      <c r="L1612" s="119">
        <v>0</v>
      </c>
      <c r="M1612" s="119">
        <v>0</v>
      </c>
      <c r="N1612" s="119">
        <v>0</v>
      </c>
      <c r="O1612" s="119">
        <v>5.8819999999999997</v>
      </c>
      <c r="P1612" s="119">
        <v>88.24</v>
      </c>
      <c r="Q1612" s="119">
        <v>0</v>
      </c>
      <c r="R1612" s="119">
        <v>5.8819999999999997</v>
      </c>
      <c r="S1612" s="119">
        <v>0</v>
      </c>
      <c r="T1612" s="119">
        <v>0</v>
      </c>
      <c r="U1612" s="119">
        <v>0</v>
      </c>
      <c r="V1612" s="119">
        <v>0</v>
      </c>
      <c r="W1612" s="119">
        <v>0</v>
      </c>
      <c r="X1612" s="119">
        <v>0</v>
      </c>
      <c r="Y1612" s="119">
        <v>0</v>
      </c>
      <c r="Z1612" s="119">
        <v>0</v>
      </c>
      <c r="AA1612" s="119" t="s">
        <v>79</v>
      </c>
      <c r="AB1612" s="119" t="s">
        <v>170</v>
      </c>
      <c r="AC1612" s="119" t="s">
        <v>56</v>
      </c>
      <c r="AD1612" s="119" t="s">
        <v>495</v>
      </c>
      <c r="AE1612" s="119" t="s">
        <v>56</v>
      </c>
      <c r="AF1612" s="119" t="s">
        <v>422</v>
      </c>
      <c r="AG1612" s="119" t="s">
        <v>56</v>
      </c>
      <c r="AH1612" s="119" t="s">
        <v>56</v>
      </c>
      <c r="AI1612" s="119" t="s">
        <v>56</v>
      </c>
      <c r="AJ1612" s="119" t="s">
        <v>56</v>
      </c>
      <c r="AK1612" s="119" t="s">
        <v>56</v>
      </c>
      <c r="AL1612" s="119" t="s">
        <v>56</v>
      </c>
      <c r="AM1612" s="119">
        <v>0</v>
      </c>
      <c r="AN1612" s="119">
        <v>1</v>
      </c>
      <c r="AO1612" s="119">
        <v>6</v>
      </c>
      <c r="AP1612" s="119">
        <v>7</v>
      </c>
      <c r="AQ1612" s="119">
        <v>3</v>
      </c>
      <c r="AR1612" s="119">
        <v>1</v>
      </c>
      <c r="AS1612" s="119">
        <v>0</v>
      </c>
      <c r="AT1612" s="119">
        <v>0</v>
      </c>
      <c r="AU1612" s="119">
        <v>0</v>
      </c>
      <c r="AV1612" s="119">
        <v>0</v>
      </c>
      <c r="AW1612" s="119">
        <v>0</v>
      </c>
      <c r="AX1612" s="119">
        <v>0</v>
      </c>
      <c r="AY1612" s="119">
        <v>0</v>
      </c>
      <c r="AZ1612" s="119">
        <v>0</v>
      </c>
      <c r="BA1612" s="119">
        <v>0</v>
      </c>
      <c r="BB1612" s="119">
        <v>0</v>
      </c>
      <c r="BC1612" s="119">
        <v>0</v>
      </c>
      <c r="BD1612" s="119">
        <v>0</v>
      </c>
      <c r="BE1612" s="119">
        <v>0</v>
      </c>
      <c r="BF1612" s="119">
        <v>0</v>
      </c>
      <c r="BG1612" s="119">
        <v>0</v>
      </c>
      <c r="BH1612" s="119">
        <v>16.600000000000001</v>
      </c>
      <c r="BI1612" s="119">
        <v>16.100000000000001</v>
      </c>
      <c r="BJ1612" s="119">
        <v>21.3</v>
      </c>
      <c r="BK1612" s="119">
        <v>24.1</v>
      </c>
      <c r="BL1612" s="119">
        <v>0</v>
      </c>
      <c r="BM1612" s="119" t="s">
        <v>544</v>
      </c>
    </row>
    <row r="1613" spans="1:65" s="119" customFormat="1" ht="11.4" x14ac:dyDescent="0.2">
      <c r="A1613" s="119" t="s">
        <v>146</v>
      </c>
      <c r="B1613" s="119">
        <v>16</v>
      </c>
      <c r="C1613" s="119">
        <v>2</v>
      </c>
      <c r="D1613" s="119">
        <v>13</v>
      </c>
      <c r="E1613" s="119">
        <v>0</v>
      </c>
      <c r="F1613" s="119">
        <v>1</v>
      </c>
      <c r="G1613" s="119">
        <v>0</v>
      </c>
      <c r="H1613" s="119">
        <v>0</v>
      </c>
      <c r="I1613" s="119">
        <v>0</v>
      </c>
      <c r="J1613" s="119">
        <v>0</v>
      </c>
      <c r="K1613" s="119">
        <v>0</v>
      </c>
      <c r="L1613" s="119">
        <v>0</v>
      </c>
      <c r="M1613" s="119">
        <v>0</v>
      </c>
      <c r="N1613" s="119">
        <v>0</v>
      </c>
      <c r="O1613" s="119">
        <v>6.25</v>
      </c>
      <c r="P1613" s="119">
        <v>81.25</v>
      </c>
      <c r="Q1613" s="119">
        <v>0</v>
      </c>
      <c r="R1613" s="119">
        <v>0</v>
      </c>
      <c r="S1613" s="119">
        <v>0</v>
      </c>
      <c r="T1613" s="119">
        <v>0</v>
      </c>
      <c r="U1613" s="119">
        <v>0</v>
      </c>
      <c r="V1613" s="119">
        <v>0</v>
      </c>
      <c r="W1613" s="119">
        <v>0</v>
      </c>
      <c r="X1613" s="119">
        <v>0</v>
      </c>
      <c r="Y1613" s="119">
        <v>0</v>
      </c>
      <c r="Z1613" s="119">
        <v>0</v>
      </c>
      <c r="AA1613" s="119" t="s">
        <v>617</v>
      </c>
      <c r="AB1613" s="119" t="s">
        <v>171</v>
      </c>
      <c r="AC1613" s="119" t="s">
        <v>525</v>
      </c>
      <c r="AD1613" s="119" t="s">
        <v>525</v>
      </c>
      <c r="AE1613" s="119" t="s">
        <v>56</v>
      </c>
      <c r="AF1613" s="119" t="s">
        <v>56</v>
      </c>
      <c r="AG1613" s="119" t="s">
        <v>56</v>
      </c>
      <c r="AH1613" s="119" t="s">
        <v>56</v>
      </c>
      <c r="AI1613" s="119" t="s">
        <v>56</v>
      </c>
      <c r="AJ1613" s="119" t="s">
        <v>56</v>
      </c>
      <c r="AK1613" s="119" t="s">
        <v>56</v>
      </c>
      <c r="AL1613" s="119" t="s">
        <v>56</v>
      </c>
      <c r="AM1613" s="119">
        <v>0</v>
      </c>
      <c r="AN1613" s="119">
        <v>4</v>
      </c>
      <c r="AO1613" s="119">
        <v>3</v>
      </c>
      <c r="AP1613" s="119">
        <v>3</v>
      </c>
      <c r="AQ1613" s="119">
        <v>4</v>
      </c>
      <c r="AR1613" s="119">
        <v>1</v>
      </c>
      <c r="AS1613" s="119">
        <v>0</v>
      </c>
      <c r="AT1613" s="119">
        <v>0</v>
      </c>
      <c r="AU1613" s="119">
        <v>0</v>
      </c>
      <c r="AV1613" s="119">
        <v>0</v>
      </c>
      <c r="AW1613" s="119">
        <v>0</v>
      </c>
      <c r="AX1613" s="119">
        <v>0</v>
      </c>
      <c r="AY1613" s="119">
        <v>0</v>
      </c>
      <c r="AZ1613" s="119">
        <v>0</v>
      </c>
      <c r="BA1613" s="119">
        <v>0</v>
      </c>
      <c r="BB1613" s="119">
        <v>0</v>
      </c>
      <c r="BC1613" s="119">
        <v>0</v>
      </c>
      <c r="BD1613" s="119">
        <v>0</v>
      </c>
      <c r="BE1613" s="119">
        <v>0</v>
      </c>
      <c r="BF1613" s="119">
        <v>0</v>
      </c>
      <c r="BG1613" s="119">
        <v>0</v>
      </c>
      <c r="BH1613" s="119">
        <v>16.100000000000001</v>
      </c>
      <c r="BI1613" s="119">
        <v>16.2</v>
      </c>
      <c r="BJ1613" s="119">
        <v>22.4</v>
      </c>
      <c r="BK1613" s="119">
        <v>26.4</v>
      </c>
      <c r="BL1613" s="119">
        <v>0</v>
      </c>
      <c r="BM1613" s="119" t="s">
        <v>545</v>
      </c>
    </row>
    <row r="1614" spans="1:65" s="119" customFormat="1" ht="11.4" x14ac:dyDescent="0.2">
      <c r="A1614" s="119" t="s">
        <v>150</v>
      </c>
      <c r="B1614" s="119">
        <v>11</v>
      </c>
      <c r="C1614" s="119">
        <v>1</v>
      </c>
      <c r="D1614" s="119">
        <v>9</v>
      </c>
      <c r="E1614" s="119">
        <v>0</v>
      </c>
      <c r="F1614" s="119">
        <v>1</v>
      </c>
      <c r="G1614" s="119">
        <v>0</v>
      </c>
      <c r="H1614" s="119">
        <v>0</v>
      </c>
      <c r="I1614" s="119">
        <v>0</v>
      </c>
      <c r="J1614" s="119">
        <v>0</v>
      </c>
      <c r="K1614" s="119">
        <v>0</v>
      </c>
      <c r="L1614" s="119">
        <v>0</v>
      </c>
      <c r="M1614" s="119">
        <v>0</v>
      </c>
      <c r="N1614" s="119">
        <v>0</v>
      </c>
      <c r="O1614" s="119">
        <v>0</v>
      </c>
      <c r="P1614" s="119">
        <v>90</v>
      </c>
      <c r="Q1614" s="119">
        <v>0</v>
      </c>
      <c r="R1614" s="119">
        <v>0</v>
      </c>
      <c r="S1614" s="119">
        <v>0</v>
      </c>
      <c r="T1614" s="119">
        <v>0</v>
      </c>
      <c r="U1614" s="119">
        <v>0</v>
      </c>
      <c r="V1614" s="119">
        <v>0</v>
      </c>
      <c r="W1614" s="119">
        <v>0</v>
      </c>
      <c r="X1614" s="119">
        <v>0</v>
      </c>
      <c r="Y1614" s="119">
        <v>0</v>
      </c>
      <c r="Z1614" s="119">
        <v>0</v>
      </c>
      <c r="AA1614" s="119" t="s">
        <v>171</v>
      </c>
      <c r="AB1614" s="119" t="s">
        <v>568</v>
      </c>
      <c r="AC1614" s="119" t="s">
        <v>56</v>
      </c>
      <c r="AD1614" s="119" t="s">
        <v>171</v>
      </c>
      <c r="AE1614" s="119" t="s">
        <v>620</v>
      </c>
      <c r="AF1614" s="119" t="s">
        <v>56</v>
      </c>
      <c r="AG1614" s="119" t="s">
        <v>56</v>
      </c>
      <c r="AH1614" s="119" t="s">
        <v>56</v>
      </c>
      <c r="AI1614" s="119" t="s">
        <v>56</v>
      </c>
      <c r="AJ1614" s="119" t="s">
        <v>56</v>
      </c>
      <c r="AK1614" s="119" t="s">
        <v>56</v>
      </c>
      <c r="AL1614" s="119" t="s">
        <v>56</v>
      </c>
      <c r="AM1614" s="119">
        <v>0</v>
      </c>
      <c r="AN1614" s="119">
        <v>1</v>
      </c>
      <c r="AO1614" s="119">
        <v>3</v>
      </c>
      <c r="AP1614" s="119">
        <v>3</v>
      </c>
      <c r="AQ1614" s="119">
        <v>3</v>
      </c>
      <c r="AR1614" s="119">
        <v>0</v>
      </c>
      <c r="AS1614" s="119">
        <v>0</v>
      </c>
      <c r="AT1614" s="119">
        <v>0</v>
      </c>
      <c r="AU1614" s="119">
        <v>0</v>
      </c>
      <c r="AV1614" s="119">
        <v>0</v>
      </c>
      <c r="AW1614" s="119">
        <v>0</v>
      </c>
      <c r="AX1614" s="119">
        <v>0</v>
      </c>
      <c r="AY1614" s="119">
        <v>0</v>
      </c>
      <c r="AZ1614" s="119">
        <v>0</v>
      </c>
      <c r="BA1614" s="119">
        <v>0</v>
      </c>
      <c r="BB1614" s="119">
        <v>0</v>
      </c>
      <c r="BC1614" s="119">
        <v>0</v>
      </c>
      <c r="BD1614" s="119">
        <v>0</v>
      </c>
      <c r="BE1614" s="119">
        <v>0</v>
      </c>
      <c r="BF1614" s="119">
        <v>0</v>
      </c>
      <c r="BG1614" s="119">
        <v>0</v>
      </c>
      <c r="BH1614" s="119">
        <v>16.5</v>
      </c>
      <c r="BI1614" s="119">
        <v>16.100000000000001</v>
      </c>
      <c r="BJ1614" s="119">
        <v>23.3</v>
      </c>
      <c r="BK1614" s="119">
        <v>24.9</v>
      </c>
      <c r="BL1614" s="119">
        <v>0</v>
      </c>
      <c r="BM1614" s="119" t="s">
        <v>544</v>
      </c>
    </row>
    <row r="1615" spans="1:65" s="119" customFormat="1" ht="11.4" x14ac:dyDescent="0.2">
      <c r="A1615" s="119" t="s">
        <v>150</v>
      </c>
      <c r="B1615" s="119">
        <v>11</v>
      </c>
      <c r="C1615" s="119">
        <v>1</v>
      </c>
      <c r="D1615" s="119">
        <v>10</v>
      </c>
      <c r="E1615" s="119">
        <v>0</v>
      </c>
      <c r="F1615" s="119">
        <v>1</v>
      </c>
      <c r="G1615" s="119">
        <v>0</v>
      </c>
      <c r="H1615" s="119">
        <v>0</v>
      </c>
      <c r="I1615" s="119">
        <v>0</v>
      </c>
      <c r="J1615" s="119">
        <v>0</v>
      </c>
      <c r="K1615" s="119">
        <v>0</v>
      </c>
      <c r="L1615" s="119">
        <v>0</v>
      </c>
      <c r="M1615" s="119">
        <v>0</v>
      </c>
      <c r="N1615" s="119">
        <v>0</v>
      </c>
      <c r="O1615" s="119">
        <v>9.0909999999999993</v>
      </c>
      <c r="P1615" s="119">
        <v>81.819999999999993</v>
      </c>
      <c r="Q1615" s="119">
        <v>0</v>
      </c>
      <c r="R1615" s="119">
        <v>0</v>
      </c>
      <c r="S1615" s="119">
        <v>0</v>
      </c>
      <c r="T1615" s="119">
        <v>0</v>
      </c>
      <c r="U1615" s="119">
        <v>0</v>
      </c>
      <c r="V1615" s="119">
        <v>0</v>
      </c>
      <c r="W1615" s="119">
        <v>0</v>
      </c>
      <c r="X1615" s="119">
        <v>0</v>
      </c>
      <c r="Y1615" s="119">
        <v>0</v>
      </c>
      <c r="Z1615" s="119">
        <v>0</v>
      </c>
      <c r="AA1615" s="119" t="s">
        <v>595</v>
      </c>
      <c r="AB1615" s="119" t="s">
        <v>185</v>
      </c>
      <c r="AC1615" s="119" t="s">
        <v>439</v>
      </c>
      <c r="AD1615" s="119" t="s">
        <v>492</v>
      </c>
      <c r="AE1615" s="119" t="s">
        <v>56</v>
      </c>
      <c r="AF1615" s="119" t="s">
        <v>56</v>
      </c>
      <c r="AG1615" s="119" t="s">
        <v>56</v>
      </c>
      <c r="AH1615" s="119" t="s">
        <v>56</v>
      </c>
      <c r="AI1615" s="119" t="s">
        <v>56</v>
      </c>
      <c r="AJ1615" s="119" t="s">
        <v>56</v>
      </c>
      <c r="AK1615" s="119" t="s">
        <v>56</v>
      </c>
      <c r="AL1615" s="119" t="s">
        <v>56</v>
      </c>
      <c r="AM1615" s="119">
        <v>0</v>
      </c>
      <c r="AN1615" s="119">
        <v>1</v>
      </c>
      <c r="AO1615" s="119">
        <v>3</v>
      </c>
      <c r="AP1615" s="119">
        <v>3</v>
      </c>
      <c r="AQ1615" s="119">
        <v>3</v>
      </c>
      <c r="AR1615" s="119">
        <v>2</v>
      </c>
      <c r="AS1615" s="119">
        <v>0</v>
      </c>
      <c r="AT1615" s="119">
        <v>0</v>
      </c>
      <c r="AU1615" s="119">
        <v>0</v>
      </c>
      <c r="AV1615" s="119">
        <v>0</v>
      </c>
      <c r="AW1615" s="119">
        <v>0</v>
      </c>
      <c r="AX1615" s="119">
        <v>0</v>
      </c>
      <c r="AY1615" s="119">
        <v>0</v>
      </c>
      <c r="AZ1615" s="119">
        <v>0</v>
      </c>
      <c r="BA1615" s="119">
        <v>0</v>
      </c>
      <c r="BB1615" s="119">
        <v>0</v>
      </c>
      <c r="BC1615" s="119">
        <v>0</v>
      </c>
      <c r="BD1615" s="119">
        <v>0</v>
      </c>
      <c r="BE1615" s="119">
        <v>0</v>
      </c>
      <c r="BF1615" s="119">
        <v>0</v>
      </c>
      <c r="BG1615" s="119">
        <v>0</v>
      </c>
      <c r="BH1615" s="119">
        <v>17.7</v>
      </c>
      <c r="BI1615" s="119">
        <v>18.2</v>
      </c>
      <c r="BJ1615" s="119">
        <v>25</v>
      </c>
      <c r="BK1615" s="119">
        <v>27.9</v>
      </c>
      <c r="BL1615" s="119">
        <v>0</v>
      </c>
      <c r="BM1615" s="119" t="s">
        <v>545</v>
      </c>
    </row>
    <row r="1616" spans="1:65" s="119" customFormat="1" ht="11.4" x14ac:dyDescent="0.2">
      <c r="A1616" s="119" t="s">
        <v>154</v>
      </c>
      <c r="B1616" s="119">
        <v>10</v>
      </c>
      <c r="C1616" s="119">
        <v>1</v>
      </c>
      <c r="D1616" s="119">
        <v>9</v>
      </c>
      <c r="E1616" s="119">
        <v>0</v>
      </c>
      <c r="F1616" s="119">
        <v>0</v>
      </c>
      <c r="G1616" s="119">
        <v>0</v>
      </c>
      <c r="H1616" s="119">
        <v>0</v>
      </c>
      <c r="I1616" s="119">
        <v>0</v>
      </c>
      <c r="J1616" s="119">
        <v>0</v>
      </c>
      <c r="K1616" s="119">
        <v>0</v>
      </c>
      <c r="L1616" s="119">
        <v>0</v>
      </c>
      <c r="M1616" s="119">
        <v>0</v>
      </c>
      <c r="N1616" s="119">
        <v>0</v>
      </c>
      <c r="O1616" s="119">
        <v>0</v>
      </c>
      <c r="P1616" s="119">
        <v>90</v>
      </c>
      <c r="Q1616" s="119">
        <v>0</v>
      </c>
      <c r="R1616" s="119">
        <v>0</v>
      </c>
      <c r="S1616" s="119">
        <v>0</v>
      </c>
      <c r="T1616" s="119">
        <v>0</v>
      </c>
      <c r="U1616" s="119">
        <v>0</v>
      </c>
      <c r="V1616" s="119">
        <v>0</v>
      </c>
      <c r="W1616" s="119">
        <v>0</v>
      </c>
      <c r="X1616" s="119">
        <v>0</v>
      </c>
      <c r="Y1616" s="119">
        <v>0</v>
      </c>
      <c r="Z1616" s="119">
        <v>0</v>
      </c>
      <c r="AA1616" s="119" t="s">
        <v>510</v>
      </c>
      <c r="AB1616" s="119" t="s">
        <v>510</v>
      </c>
      <c r="AC1616" s="119" t="s">
        <v>56</v>
      </c>
      <c r="AD1616" s="119" t="s">
        <v>536</v>
      </c>
      <c r="AE1616" s="119" t="s">
        <v>535</v>
      </c>
      <c r="AF1616" s="119" t="s">
        <v>56</v>
      </c>
      <c r="AG1616" s="119" t="s">
        <v>56</v>
      </c>
      <c r="AH1616" s="119" t="s">
        <v>56</v>
      </c>
      <c r="AI1616" s="119" t="s">
        <v>56</v>
      </c>
      <c r="AJ1616" s="119" t="s">
        <v>56</v>
      </c>
      <c r="AK1616" s="119" t="s">
        <v>56</v>
      </c>
      <c r="AL1616" s="119" t="s">
        <v>56</v>
      </c>
      <c r="AM1616" s="119">
        <v>0</v>
      </c>
      <c r="AN1616" s="119">
        <v>1</v>
      </c>
      <c r="AO1616" s="119">
        <v>4</v>
      </c>
      <c r="AP1616" s="119">
        <v>3</v>
      </c>
      <c r="AQ1616" s="119">
        <v>1</v>
      </c>
      <c r="AR1616" s="119">
        <v>0</v>
      </c>
      <c r="AS1616" s="119">
        <v>0</v>
      </c>
      <c r="AT1616" s="119">
        <v>0</v>
      </c>
      <c r="AU1616" s="119">
        <v>0</v>
      </c>
      <c r="AV1616" s="119">
        <v>0</v>
      </c>
      <c r="AW1616" s="119">
        <v>0</v>
      </c>
      <c r="AX1616" s="119">
        <v>0</v>
      </c>
      <c r="AY1616" s="119">
        <v>0</v>
      </c>
      <c r="AZ1616" s="119">
        <v>0</v>
      </c>
      <c r="BA1616" s="119">
        <v>0</v>
      </c>
      <c r="BB1616" s="119">
        <v>0</v>
      </c>
      <c r="BC1616" s="119">
        <v>0</v>
      </c>
      <c r="BD1616" s="119">
        <v>0</v>
      </c>
      <c r="BE1616" s="119">
        <v>0</v>
      </c>
      <c r="BF1616" s="119">
        <v>0</v>
      </c>
      <c r="BG1616" s="119">
        <v>0</v>
      </c>
      <c r="BH1616" s="119">
        <v>15.8</v>
      </c>
      <c r="BI1616" s="119">
        <v>14.9</v>
      </c>
      <c r="BJ1616" s="119">
        <v>21.5</v>
      </c>
      <c r="BK1616" s="119">
        <v>25.5</v>
      </c>
      <c r="BL1616" s="119">
        <v>0</v>
      </c>
      <c r="BM1616" s="119" t="s">
        <v>544</v>
      </c>
    </row>
    <row r="1617" spans="1:65" s="119" customFormat="1" ht="11.4" x14ac:dyDescent="0.2">
      <c r="A1617" s="119" t="s">
        <v>154</v>
      </c>
      <c r="B1617" s="119">
        <v>11</v>
      </c>
      <c r="C1617" s="119">
        <v>1</v>
      </c>
      <c r="D1617" s="119">
        <v>9</v>
      </c>
      <c r="E1617" s="119">
        <v>0</v>
      </c>
      <c r="F1617" s="119">
        <v>0</v>
      </c>
      <c r="G1617" s="119">
        <v>0</v>
      </c>
      <c r="H1617" s="119">
        <v>0</v>
      </c>
      <c r="I1617" s="119">
        <v>0</v>
      </c>
      <c r="J1617" s="119">
        <v>0</v>
      </c>
      <c r="K1617" s="119">
        <v>0</v>
      </c>
      <c r="L1617" s="119">
        <v>0</v>
      </c>
      <c r="M1617" s="119">
        <v>0</v>
      </c>
      <c r="N1617" s="119">
        <v>0</v>
      </c>
      <c r="O1617" s="119">
        <v>10</v>
      </c>
      <c r="P1617" s="119">
        <v>90</v>
      </c>
      <c r="Q1617" s="119">
        <v>0</v>
      </c>
      <c r="R1617" s="119">
        <v>0</v>
      </c>
      <c r="S1617" s="119">
        <v>0</v>
      </c>
      <c r="T1617" s="119">
        <v>0</v>
      </c>
      <c r="U1617" s="119">
        <v>0</v>
      </c>
      <c r="V1617" s="119">
        <v>0</v>
      </c>
      <c r="W1617" s="119">
        <v>0</v>
      </c>
      <c r="X1617" s="119">
        <v>0</v>
      </c>
      <c r="Y1617" s="119">
        <v>0</v>
      </c>
      <c r="Z1617" s="119">
        <v>0</v>
      </c>
      <c r="AA1617" s="119" t="s">
        <v>514</v>
      </c>
      <c r="AB1617" s="119" t="s">
        <v>568</v>
      </c>
      <c r="AC1617" s="119" t="s">
        <v>56</v>
      </c>
      <c r="AD1617" s="119" t="s">
        <v>487</v>
      </c>
      <c r="AE1617" s="119" t="s">
        <v>56</v>
      </c>
      <c r="AF1617" s="119" t="s">
        <v>56</v>
      </c>
      <c r="AG1617" s="119" t="s">
        <v>56</v>
      </c>
      <c r="AH1617" s="119" t="s">
        <v>56</v>
      </c>
      <c r="AI1617" s="119" t="s">
        <v>56</v>
      </c>
      <c r="AJ1617" s="119" t="s">
        <v>56</v>
      </c>
      <c r="AK1617" s="119" t="s">
        <v>56</v>
      </c>
      <c r="AL1617" s="119" t="s">
        <v>56</v>
      </c>
      <c r="AM1617" s="119">
        <v>0</v>
      </c>
      <c r="AN1617" s="119">
        <v>2</v>
      </c>
      <c r="AO1617" s="119">
        <v>2</v>
      </c>
      <c r="AP1617" s="119">
        <v>3</v>
      </c>
      <c r="AQ1617" s="119">
        <v>2</v>
      </c>
      <c r="AR1617" s="119">
        <v>1</v>
      </c>
      <c r="AS1617" s="119">
        <v>0</v>
      </c>
      <c r="AT1617" s="119">
        <v>0</v>
      </c>
      <c r="AU1617" s="119">
        <v>0</v>
      </c>
      <c r="AV1617" s="119">
        <v>0</v>
      </c>
      <c r="AW1617" s="119">
        <v>0</v>
      </c>
      <c r="AX1617" s="119">
        <v>0</v>
      </c>
      <c r="AY1617" s="119">
        <v>0</v>
      </c>
      <c r="AZ1617" s="119">
        <v>0</v>
      </c>
      <c r="BA1617" s="119">
        <v>0</v>
      </c>
      <c r="BB1617" s="119">
        <v>0</v>
      </c>
      <c r="BC1617" s="119">
        <v>0</v>
      </c>
      <c r="BD1617" s="119">
        <v>0</v>
      </c>
      <c r="BE1617" s="119">
        <v>0</v>
      </c>
      <c r="BF1617" s="119">
        <v>0</v>
      </c>
      <c r="BG1617" s="119">
        <v>0</v>
      </c>
      <c r="BH1617" s="119">
        <v>15.8</v>
      </c>
      <c r="BI1617" s="119">
        <v>16.7</v>
      </c>
      <c r="BJ1617" s="119">
        <v>22.3</v>
      </c>
      <c r="BK1617" s="119">
        <v>27.4</v>
      </c>
      <c r="BL1617" s="119">
        <v>0</v>
      </c>
      <c r="BM1617" s="119" t="s">
        <v>545</v>
      </c>
    </row>
    <row r="1618" spans="1:65" s="119" customFormat="1" ht="11.4" x14ac:dyDescent="0.2">
      <c r="A1618" s="119" t="s">
        <v>158</v>
      </c>
      <c r="B1618" s="119">
        <v>4</v>
      </c>
      <c r="C1618" s="119">
        <v>0</v>
      </c>
      <c r="D1618" s="119">
        <v>4</v>
      </c>
      <c r="E1618" s="119">
        <v>0</v>
      </c>
      <c r="F1618" s="119">
        <v>0</v>
      </c>
      <c r="G1618" s="119">
        <v>0</v>
      </c>
      <c r="H1618" s="119">
        <v>0</v>
      </c>
      <c r="I1618" s="119">
        <v>0</v>
      </c>
      <c r="J1618" s="119">
        <v>0</v>
      </c>
      <c r="K1618" s="119">
        <v>0</v>
      </c>
      <c r="L1618" s="119">
        <v>0</v>
      </c>
      <c r="M1618" s="119">
        <v>0</v>
      </c>
      <c r="N1618" s="119">
        <v>0</v>
      </c>
      <c r="O1618" s="119">
        <v>0</v>
      </c>
      <c r="P1618" s="119">
        <v>75</v>
      </c>
      <c r="Q1618" s="119">
        <v>0</v>
      </c>
      <c r="R1618" s="119">
        <v>0</v>
      </c>
      <c r="S1618" s="119">
        <v>0</v>
      </c>
      <c r="T1618" s="119">
        <v>0</v>
      </c>
      <c r="U1618" s="119">
        <v>0</v>
      </c>
      <c r="V1618" s="119">
        <v>0</v>
      </c>
      <c r="W1618" s="119">
        <v>0</v>
      </c>
      <c r="X1618" s="119">
        <v>0</v>
      </c>
      <c r="Y1618" s="119">
        <v>0</v>
      </c>
      <c r="Z1618" s="119">
        <v>0</v>
      </c>
      <c r="AA1618" s="119" t="s">
        <v>520</v>
      </c>
      <c r="AB1618" s="119" t="s">
        <v>507</v>
      </c>
      <c r="AC1618" s="119" t="s">
        <v>56</v>
      </c>
      <c r="AD1618" s="119" t="s">
        <v>508</v>
      </c>
      <c r="AE1618" s="119" t="s">
        <v>56</v>
      </c>
      <c r="AF1618" s="119" t="s">
        <v>56</v>
      </c>
      <c r="AG1618" s="119" t="s">
        <v>56</v>
      </c>
      <c r="AH1618" s="119" t="s">
        <v>56</v>
      </c>
      <c r="AI1618" s="119" t="s">
        <v>56</v>
      </c>
      <c r="AJ1618" s="119" t="s">
        <v>56</v>
      </c>
      <c r="AK1618" s="119" t="s">
        <v>56</v>
      </c>
      <c r="AL1618" s="119" t="s">
        <v>56</v>
      </c>
      <c r="AM1618" s="119">
        <v>0</v>
      </c>
      <c r="AN1618" s="119">
        <v>0</v>
      </c>
      <c r="AO1618" s="119">
        <v>1</v>
      </c>
      <c r="AP1618" s="119">
        <v>2</v>
      </c>
      <c r="AQ1618" s="119">
        <v>1</v>
      </c>
      <c r="AR1618" s="119">
        <v>0</v>
      </c>
      <c r="AS1618" s="119">
        <v>0</v>
      </c>
      <c r="AT1618" s="119">
        <v>0</v>
      </c>
      <c r="AU1618" s="119">
        <v>0</v>
      </c>
      <c r="AV1618" s="119">
        <v>0</v>
      </c>
      <c r="AW1618" s="119">
        <v>0</v>
      </c>
      <c r="AX1618" s="119">
        <v>0</v>
      </c>
      <c r="AY1618" s="119">
        <v>0</v>
      </c>
      <c r="AZ1618" s="119">
        <v>0</v>
      </c>
      <c r="BA1618" s="119">
        <v>0</v>
      </c>
      <c r="BB1618" s="119">
        <v>0</v>
      </c>
      <c r="BC1618" s="119">
        <v>0</v>
      </c>
      <c r="BD1618" s="119">
        <v>0</v>
      </c>
      <c r="BE1618" s="119">
        <v>0</v>
      </c>
      <c r="BF1618" s="119">
        <v>0</v>
      </c>
      <c r="BG1618" s="119">
        <v>0</v>
      </c>
      <c r="BH1618" s="119">
        <v>17.7</v>
      </c>
      <c r="BI1618" s="119" t="s">
        <v>55</v>
      </c>
      <c r="BJ1618" s="119" t="s">
        <v>55</v>
      </c>
      <c r="BK1618" s="119" t="s">
        <v>55</v>
      </c>
      <c r="BL1618" s="119">
        <v>0</v>
      </c>
      <c r="BM1618" s="119" t="s">
        <v>544</v>
      </c>
    </row>
    <row r="1619" spans="1:65" s="119" customFormat="1" ht="11.4" x14ac:dyDescent="0.2">
      <c r="A1619" s="119" t="s">
        <v>158</v>
      </c>
      <c r="B1619" s="119">
        <v>5</v>
      </c>
      <c r="C1619" s="119">
        <v>1</v>
      </c>
      <c r="D1619" s="119">
        <v>4</v>
      </c>
      <c r="E1619" s="119">
        <v>0</v>
      </c>
      <c r="F1619" s="119">
        <v>0</v>
      </c>
      <c r="G1619" s="119">
        <v>0</v>
      </c>
      <c r="H1619" s="119">
        <v>0</v>
      </c>
      <c r="I1619" s="119">
        <v>0</v>
      </c>
      <c r="J1619" s="119">
        <v>0</v>
      </c>
      <c r="K1619" s="119">
        <v>0</v>
      </c>
      <c r="L1619" s="119">
        <v>0</v>
      </c>
      <c r="M1619" s="119">
        <v>0</v>
      </c>
      <c r="N1619" s="119">
        <v>0</v>
      </c>
      <c r="O1619" s="119">
        <v>0</v>
      </c>
      <c r="P1619" s="119">
        <v>75</v>
      </c>
      <c r="Q1619" s="119">
        <v>0</v>
      </c>
      <c r="R1619" s="119">
        <v>0</v>
      </c>
      <c r="S1619" s="119">
        <v>0</v>
      </c>
      <c r="T1619" s="119">
        <v>0</v>
      </c>
      <c r="U1619" s="119">
        <v>0</v>
      </c>
      <c r="V1619" s="119">
        <v>0</v>
      </c>
      <c r="W1619" s="119">
        <v>0</v>
      </c>
      <c r="X1619" s="119">
        <v>0</v>
      </c>
      <c r="Y1619" s="119">
        <v>0</v>
      </c>
      <c r="Z1619" s="119">
        <v>0</v>
      </c>
      <c r="AA1619" s="119" t="s">
        <v>508</v>
      </c>
      <c r="AB1619" s="119" t="s">
        <v>175</v>
      </c>
      <c r="AC1619" s="119" t="s">
        <v>56</v>
      </c>
      <c r="AD1619" s="119" t="s">
        <v>546</v>
      </c>
      <c r="AE1619" s="119" t="s">
        <v>56</v>
      </c>
      <c r="AF1619" s="119" t="s">
        <v>56</v>
      </c>
      <c r="AG1619" s="119" t="s">
        <v>56</v>
      </c>
      <c r="AH1619" s="119" t="s">
        <v>56</v>
      </c>
      <c r="AI1619" s="119" t="s">
        <v>56</v>
      </c>
      <c r="AJ1619" s="119" t="s">
        <v>56</v>
      </c>
      <c r="AK1619" s="119" t="s">
        <v>56</v>
      </c>
      <c r="AL1619" s="119" t="s">
        <v>56</v>
      </c>
      <c r="AM1619" s="119">
        <v>0</v>
      </c>
      <c r="AN1619" s="119">
        <v>1</v>
      </c>
      <c r="AO1619" s="119">
        <v>1</v>
      </c>
      <c r="AP1619" s="119">
        <v>1</v>
      </c>
      <c r="AQ1619" s="119">
        <v>1</v>
      </c>
      <c r="AR1619" s="119">
        <v>1</v>
      </c>
      <c r="AS1619" s="119">
        <v>0</v>
      </c>
      <c r="AT1619" s="119">
        <v>0</v>
      </c>
      <c r="AU1619" s="119">
        <v>0</v>
      </c>
      <c r="AV1619" s="119">
        <v>0</v>
      </c>
      <c r="AW1619" s="119">
        <v>0</v>
      </c>
      <c r="AX1619" s="119">
        <v>0</v>
      </c>
      <c r="AY1619" s="119">
        <v>0</v>
      </c>
      <c r="AZ1619" s="119">
        <v>0</v>
      </c>
      <c r="BA1619" s="119">
        <v>0</v>
      </c>
      <c r="BB1619" s="119">
        <v>0</v>
      </c>
      <c r="BC1619" s="119">
        <v>0</v>
      </c>
      <c r="BD1619" s="119">
        <v>0</v>
      </c>
      <c r="BE1619" s="119">
        <v>0</v>
      </c>
      <c r="BF1619" s="119">
        <v>0</v>
      </c>
      <c r="BG1619" s="119">
        <v>0</v>
      </c>
      <c r="BH1619" s="119">
        <v>17.2</v>
      </c>
      <c r="BI1619" s="119" t="s">
        <v>55</v>
      </c>
      <c r="BJ1619" s="119" t="s">
        <v>55</v>
      </c>
      <c r="BK1619" s="119" t="s">
        <v>55</v>
      </c>
      <c r="BL1619" s="119">
        <v>0</v>
      </c>
      <c r="BM1619" s="119" t="s">
        <v>545</v>
      </c>
    </row>
    <row r="1620" spans="1:65" s="120" customFormat="1" ht="12" x14ac:dyDescent="0.25">
      <c r="A1620" s="120" t="s">
        <v>163</v>
      </c>
      <c r="B1620" s="120">
        <v>378</v>
      </c>
      <c r="C1620" s="120">
        <v>64</v>
      </c>
      <c r="D1620" s="120">
        <v>292</v>
      </c>
      <c r="E1620" s="120">
        <v>1</v>
      </c>
      <c r="F1620" s="120">
        <v>17</v>
      </c>
      <c r="G1620" s="120">
        <v>2</v>
      </c>
      <c r="H1620" s="120">
        <v>2</v>
      </c>
      <c r="I1620" s="120">
        <v>0</v>
      </c>
      <c r="J1620" s="120">
        <v>0</v>
      </c>
      <c r="K1620" s="120">
        <v>0</v>
      </c>
      <c r="L1620" s="120">
        <v>0</v>
      </c>
      <c r="M1620" s="120">
        <v>0</v>
      </c>
      <c r="N1620" s="120">
        <v>0</v>
      </c>
      <c r="O1620" s="120">
        <v>16.93</v>
      </c>
      <c r="P1620" s="120">
        <v>76.98</v>
      </c>
      <c r="Q1620" s="120">
        <v>0.26500000000000001</v>
      </c>
      <c r="R1620" s="120">
        <v>4.4969999999999999</v>
      </c>
      <c r="S1620" s="120">
        <v>0.26500000000000001</v>
      </c>
      <c r="T1620" s="120">
        <v>0.26500000000000001</v>
      </c>
      <c r="U1620" s="120">
        <v>0</v>
      </c>
      <c r="V1620" s="120">
        <v>0</v>
      </c>
      <c r="W1620" s="120">
        <v>0</v>
      </c>
      <c r="X1620" s="120">
        <v>0</v>
      </c>
      <c r="Y1620" s="120">
        <v>0</v>
      </c>
      <c r="Z1620" s="120">
        <v>0</v>
      </c>
      <c r="AA1620" s="120" t="s">
        <v>79</v>
      </c>
      <c r="AB1620" s="120" t="s">
        <v>519</v>
      </c>
      <c r="AC1620" s="120" t="s">
        <v>568</v>
      </c>
      <c r="AD1620" s="120" t="s">
        <v>190</v>
      </c>
      <c r="AE1620" s="120" t="s">
        <v>570</v>
      </c>
      <c r="AF1620" s="120" t="s">
        <v>610</v>
      </c>
      <c r="AG1620" s="120" t="s">
        <v>56</v>
      </c>
      <c r="AH1620" s="120" t="s">
        <v>56</v>
      </c>
      <c r="AI1620" s="120" t="s">
        <v>56</v>
      </c>
      <c r="AJ1620" s="120" t="s">
        <v>570</v>
      </c>
      <c r="AK1620" s="120" t="s">
        <v>56</v>
      </c>
      <c r="AL1620" s="120" t="s">
        <v>56</v>
      </c>
      <c r="AM1620" s="120">
        <v>1</v>
      </c>
      <c r="AN1620" s="120">
        <v>32</v>
      </c>
      <c r="AO1620" s="120">
        <v>132</v>
      </c>
      <c r="AP1620" s="120">
        <v>137</v>
      </c>
      <c r="AQ1620" s="120">
        <v>67</v>
      </c>
      <c r="AR1620" s="120">
        <v>8</v>
      </c>
      <c r="AS1620" s="120">
        <v>1</v>
      </c>
      <c r="AT1620" s="120">
        <v>0</v>
      </c>
      <c r="AU1620" s="120">
        <v>0</v>
      </c>
      <c r="AV1620" s="120">
        <v>0</v>
      </c>
      <c r="AW1620" s="120">
        <v>0</v>
      </c>
      <c r="AX1620" s="120">
        <v>0</v>
      </c>
      <c r="AY1620" s="120">
        <v>0</v>
      </c>
      <c r="AZ1620" s="120">
        <v>0</v>
      </c>
      <c r="BA1620" s="120">
        <v>0</v>
      </c>
      <c r="BB1620" s="120">
        <v>0</v>
      </c>
      <c r="BC1620" s="120">
        <v>0</v>
      </c>
      <c r="BD1620" s="120">
        <v>0</v>
      </c>
      <c r="BE1620" s="120">
        <v>0</v>
      </c>
      <c r="BF1620" s="120">
        <v>0</v>
      </c>
      <c r="BG1620" s="120">
        <v>0</v>
      </c>
      <c r="BH1620" s="120">
        <v>15.9</v>
      </c>
      <c r="BI1620" s="120">
        <v>15.9</v>
      </c>
      <c r="BJ1620" s="120">
        <v>20.8</v>
      </c>
      <c r="BK1620" s="120">
        <v>23.6</v>
      </c>
      <c r="BL1620" s="120">
        <v>0</v>
      </c>
      <c r="BM1620" s="120" t="s">
        <v>544</v>
      </c>
    </row>
    <row r="1621" spans="1:65" s="120" customFormat="1" ht="12" x14ac:dyDescent="0.25">
      <c r="A1621" s="120" t="s">
        <v>163</v>
      </c>
      <c r="B1621" s="120">
        <v>363</v>
      </c>
      <c r="C1621" s="120">
        <v>43</v>
      </c>
      <c r="D1621" s="120">
        <v>302</v>
      </c>
      <c r="E1621" s="120">
        <v>0</v>
      </c>
      <c r="F1621" s="120">
        <v>16</v>
      </c>
      <c r="G1621" s="120">
        <v>1</v>
      </c>
      <c r="H1621" s="120">
        <v>1</v>
      </c>
      <c r="I1621" s="120">
        <v>0</v>
      </c>
      <c r="J1621" s="120">
        <v>0</v>
      </c>
      <c r="K1621" s="120">
        <v>0</v>
      </c>
      <c r="L1621" s="120">
        <v>0</v>
      </c>
      <c r="M1621" s="120">
        <v>0</v>
      </c>
      <c r="N1621" s="120">
        <v>0</v>
      </c>
      <c r="O1621" s="120">
        <v>11.6</v>
      </c>
      <c r="P1621" s="120">
        <v>83.15</v>
      </c>
      <c r="Q1621" s="120">
        <v>0</v>
      </c>
      <c r="R1621" s="120">
        <v>4.42</v>
      </c>
      <c r="S1621" s="120">
        <v>0</v>
      </c>
      <c r="T1621" s="120">
        <v>0.27600000000000002</v>
      </c>
      <c r="U1621" s="120">
        <v>0</v>
      </c>
      <c r="V1621" s="120">
        <v>0</v>
      </c>
      <c r="W1621" s="120">
        <v>0</v>
      </c>
      <c r="X1621" s="120">
        <v>0</v>
      </c>
      <c r="Y1621" s="120">
        <v>0</v>
      </c>
      <c r="Z1621" s="120">
        <v>0</v>
      </c>
      <c r="AA1621" s="120" t="s">
        <v>612</v>
      </c>
      <c r="AB1621" s="120" t="s">
        <v>510</v>
      </c>
      <c r="AC1621" s="120" t="s">
        <v>432</v>
      </c>
      <c r="AD1621" s="120" t="s">
        <v>192</v>
      </c>
      <c r="AE1621" s="120" t="s">
        <v>533</v>
      </c>
      <c r="AF1621" s="120" t="s">
        <v>573</v>
      </c>
      <c r="AG1621" s="120" t="s">
        <v>56</v>
      </c>
      <c r="AH1621" s="120" t="s">
        <v>56</v>
      </c>
      <c r="AI1621" s="120" t="s">
        <v>56</v>
      </c>
      <c r="AJ1621" s="120" t="s">
        <v>56</v>
      </c>
      <c r="AK1621" s="120" t="s">
        <v>56</v>
      </c>
      <c r="AL1621" s="120" t="s">
        <v>56</v>
      </c>
      <c r="AM1621" s="120">
        <v>5</v>
      </c>
      <c r="AN1621" s="120">
        <v>68</v>
      </c>
      <c r="AO1621" s="120">
        <v>115</v>
      </c>
      <c r="AP1621" s="120">
        <v>95</v>
      </c>
      <c r="AQ1621" s="120">
        <v>64</v>
      </c>
      <c r="AR1621" s="120">
        <v>14</v>
      </c>
      <c r="AS1621" s="120">
        <v>1</v>
      </c>
      <c r="AT1621" s="120">
        <v>0</v>
      </c>
      <c r="AU1621" s="120">
        <v>0</v>
      </c>
      <c r="AV1621" s="120">
        <v>0</v>
      </c>
      <c r="AW1621" s="120">
        <v>0</v>
      </c>
      <c r="AX1621" s="120">
        <v>0</v>
      </c>
      <c r="AY1621" s="120">
        <v>0</v>
      </c>
      <c r="AZ1621" s="120">
        <v>0</v>
      </c>
      <c r="BA1621" s="120">
        <v>0</v>
      </c>
      <c r="BB1621" s="120">
        <v>0</v>
      </c>
      <c r="BC1621" s="120">
        <v>0</v>
      </c>
      <c r="BD1621" s="120">
        <v>0</v>
      </c>
      <c r="BE1621" s="120">
        <v>0</v>
      </c>
      <c r="BF1621" s="120">
        <v>0</v>
      </c>
      <c r="BG1621" s="120">
        <v>0</v>
      </c>
      <c r="BH1621" s="120">
        <v>15.1</v>
      </c>
      <c r="BI1621" s="120">
        <v>14.4</v>
      </c>
      <c r="BJ1621" s="120">
        <v>21.4</v>
      </c>
      <c r="BK1621" s="120">
        <v>24.6</v>
      </c>
      <c r="BL1621" s="120">
        <v>0</v>
      </c>
      <c r="BM1621" s="120" t="s">
        <v>545</v>
      </c>
    </row>
    <row r="1622" spans="1:65" s="120" customFormat="1" ht="12" x14ac:dyDescent="0.25">
      <c r="A1622" s="120" t="s">
        <v>164</v>
      </c>
      <c r="B1622" s="120">
        <v>431</v>
      </c>
      <c r="C1622" s="120">
        <v>70</v>
      </c>
      <c r="D1622" s="120">
        <v>336</v>
      </c>
      <c r="E1622" s="120">
        <v>1</v>
      </c>
      <c r="F1622" s="120">
        <v>20</v>
      </c>
      <c r="G1622" s="120">
        <v>2</v>
      </c>
      <c r="H1622" s="120">
        <v>2</v>
      </c>
      <c r="I1622" s="120">
        <v>0</v>
      </c>
      <c r="J1622" s="120">
        <v>0</v>
      </c>
      <c r="K1622" s="120">
        <v>0</v>
      </c>
      <c r="L1622" s="120">
        <v>0</v>
      </c>
      <c r="M1622" s="120">
        <v>0</v>
      </c>
      <c r="N1622" s="120">
        <v>0</v>
      </c>
      <c r="O1622" s="120">
        <v>16.239999999999998</v>
      </c>
      <c r="P1622" s="120">
        <v>77.959999999999994</v>
      </c>
      <c r="Q1622" s="120">
        <v>0.23200000000000001</v>
      </c>
      <c r="R1622" s="120">
        <v>4.4080000000000004</v>
      </c>
      <c r="S1622" s="120">
        <v>0.23200000000000001</v>
      </c>
      <c r="T1622" s="120">
        <v>0.46400000000000002</v>
      </c>
      <c r="U1622" s="120">
        <v>0</v>
      </c>
      <c r="V1622" s="120">
        <v>0</v>
      </c>
      <c r="W1622" s="120">
        <v>0</v>
      </c>
      <c r="X1622" s="120">
        <v>0</v>
      </c>
      <c r="Y1622" s="120">
        <v>0</v>
      </c>
      <c r="Z1622" s="120">
        <v>0</v>
      </c>
      <c r="AA1622" s="120" t="s">
        <v>79</v>
      </c>
      <c r="AB1622" s="120" t="s">
        <v>172</v>
      </c>
      <c r="AC1622" s="120" t="s">
        <v>568</v>
      </c>
      <c r="AD1622" s="120" t="s">
        <v>524</v>
      </c>
      <c r="AE1622" s="120" t="s">
        <v>609</v>
      </c>
      <c r="AF1622" s="120" t="s">
        <v>498</v>
      </c>
      <c r="AG1622" s="120" t="s">
        <v>56</v>
      </c>
      <c r="AH1622" s="120" t="s">
        <v>56</v>
      </c>
      <c r="AI1622" s="120" t="s">
        <v>56</v>
      </c>
      <c r="AJ1622" s="120" t="s">
        <v>570</v>
      </c>
      <c r="AK1622" s="120" t="s">
        <v>56</v>
      </c>
      <c r="AL1622" s="120" t="s">
        <v>56</v>
      </c>
      <c r="AM1622" s="120">
        <v>1</v>
      </c>
      <c r="AN1622" s="120">
        <v>35</v>
      </c>
      <c r="AO1622" s="120">
        <v>151</v>
      </c>
      <c r="AP1622" s="120">
        <v>157</v>
      </c>
      <c r="AQ1622" s="120">
        <v>77</v>
      </c>
      <c r="AR1622" s="120">
        <v>9</v>
      </c>
      <c r="AS1622" s="120">
        <v>1</v>
      </c>
      <c r="AT1622" s="120">
        <v>0</v>
      </c>
      <c r="AU1622" s="120">
        <v>0</v>
      </c>
      <c r="AV1622" s="120">
        <v>0</v>
      </c>
      <c r="AW1622" s="120">
        <v>0</v>
      </c>
      <c r="AX1622" s="120">
        <v>0</v>
      </c>
      <c r="AY1622" s="120">
        <v>0</v>
      </c>
      <c r="AZ1622" s="120">
        <v>0</v>
      </c>
      <c r="BA1622" s="120">
        <v>0</v>
      </c>
      <c r="BB1622" s="120">
        <v>0</v>
      </c>
      <c r="BC1622" s="120">
        <v>0</v>
      </c>
      <c r="BD1622" s="120">
        <v>0</v>
      </c>
      <c r="BE1622" s="120">
        <v>0</v>
      </c>
      <c r="BF1622" s="120">
        <v>0</v>
      </c>
      <c r="BG1622" s="120">
        <v>0</v>
      </c>
      <c r="BH1622" s="120">
        <v>16</v>
      </c>
      <c r="BI1622" s="120">
        <v>15.9</v>
      </c>
      <c r="BJ1622" s="120">
        <v>20.9</v>
      </c>
      <c r="BK1622" s="120">
        <v>23.7</v>
      </c>
      <c r="BL1622" s="120">
        <v>0</v>
      </c>
      <c r="BM1622" s="120" t="s">
        <v>544</v>
      </c>
    </row>
    <row r="1623" spans="1:65" s="120" customFormat="1" ht="12" x14ac:dyDescent="0.25">
      <c r="A1623" s="120" t="s">
        <v>164</v>
      </c>
      <c r="B1623" s="120">
        <v>415</v>
      </c>
      <c r="C1623" s="120">
        <v>50</v>
      </c>
      <c r="D1623" s="120">
        <v>344</v>
      </c>
      <c r="E1623" s="120">
        <v>1</v>
      </c>
      <c r="F1623" s="120">
        <v>18</v>
      </c>
      <c r="G1623" s="120">
        <v>1</v>
      </c>
      <c r="H1623" s="120">
        <v>1</v>
      </c>
      <c r="I1623" s="120">
        <v>0</v>
      </c>
      <c r="J1623" s="120">
        <v>0</v>
      </c>
      <c r="K1623" s="120">
        <v>0</v>
      </c>
      <c r="L1623" s="120">
        <v>0</v>
      </c>
      <c r="M1623" s="120">
        <v>0</v>
      </c>
      <c r="N1623" s="120">
        <v>0</v>
      </c>
      <c r="O1623" s="120">
        <v>12.05</v>
      </c>
      <c r="P1623" s="120">
        <v>82.89</v>
      </c>
      <c r="Q1623" s="120">
        <v>0</v>
      </c>
      <c r="R1623" s="120">
        <v>4.3369999999999997</v>
      </c>
      <c r="S1623" s="120">
        <v>0</v>
      </c>
      <c r="T1623" s="120">
        <v>0.24099999999999999</v>
      </c>
      <c r="U1623" s="120">
        <v>0</v>
      </c>
      <c r="V1623" s="120">
        <v>0</v>
      </c>
      <c r="W1623" s="120">
        <v>0</v>
      </c>
      <c r="X1623" s="120">
        <v>0</v>
      </c>
      <c r="Y1623" s="120">
        <v>0</v>
      </c>
      <c r="Z1623" s="120">
        <v>0</v>
      </c>
      <c r="AA1623" s="120" t="s">
        <v>625</v>
      </c>
      <c r="AB1623" s="120" t="s">
        <v>495</v>
      </c>
      <c r="AC1623" s="120" t="s">
        <v>58</v>
      </c>
      <c r="AD1623" s="120" t="s">
        <v>571</v>
      </c>
      <c r="AE1623" s="120" t="s">
        <v>533</v>
      </c>
      <c r="AF1623" s="120" t="s">
        <v>573</v>
      </c>
      <c r="AG1623" s="120" t="s">
        <v>56</v>
      </c>
      <c r="AH1623" s="120" t="s">
        <v>56</v>
      </c>
      <c r="AI1623" s="120" t="s">
        <v>56</v>
      </c>
      <c r="AJ1623" s="120" t="s">
        <v>56</v>
      </c>
      <c r="AK1623" s="120" t="s">
        <v>56</v>
      </c>
      <c r="AL1623" s="120" t="s">
        <v>56</v>
      </c>
      <c r="AM1623" s="120">
        <v>5</v>
      </c>
      <c r="AN1623" s="120">
        <v>79</v>
      </c>
      <c r="AO1623" s="120">
        <v>130</v>
      </c>
      <c r="AP1623" s="120">
        <v>106</v>
      </c>
      <c r="AQ1623" s="120">
        <v>74</v>
      </c>
      <c r="AR1623" s="120">
        <v>19</v>
      </c>
      <c r="AS1623" s="120">
        <v>1</v>
      </c>
      <c r="AT1623" s="120">
        <v>0</v>
      </c>
      <c r="AU1623" s="120">
        <v>0</v>
      </c>
      <c r="AV1623" s="120">
        <v>0</v>
      </c>
      <c r="AW1623" s="120">
        <v>0</v>
      </c>
      <c r="AX1623" s="120">
        <v>0</v>
      </c>
      <c r="AY1623" s="120">
        <v>0</v>
      </c>
      <c r="AZ1623" s="120">
        <v>0</v>
      </c>
      <c r="BA1623" s="120">
        <v>0</v>
      </c>
      <c r="BB1623" s="120">
        <v>0</v>
      </c>
      <c r="BC1623" s="120">
        <v>0</v>
      </c>
      <c r="BD1623" s="120">
        <v>0</v>
      </c>
      <c r="BE1623" s="120">
        <v>0</v>
      </c>
      <c r="BF1623" s="120">
        <v>0</v>
      </c>
      <c r="BG1623" s="120">
        <v>0</v>
      </c>
      <c r="BH1623" s="120">
        <v>15.2</v>
      </c>
      <c r="BI1623" s="120">
        <v>14.5</v>
      </c>
      <c r="BJ1623" s="120">
        <v>21.5</v>
      </c>
      <c r="BK1623" s="120">
        <v>24.9</v>
      </c>
      <c r="BL1623" s="120">
        <v>0</v>
      </c>
      <c r="BM1623" s="120" t="s">
        <v>545</v>
      </c>
    </row>
    <row r="1624" spans="1:65" s="120" customFormat="1" ht="12" x14ac:dyDescent="0.25">
      <c r="A1624" s="120" t="s">
        <v>165</v>
      </c>
      <c r="B1624" s="120">
        <v>446</v>
      </c>
      <c r="C1624" s="120">
        <v>71</v>
      </c>
      <c r="D1624" s="120">
        <v>349</v>
      </c>
      <c r="E1624" s="120">
        <v>1</v>
      </c>
      <c r="F1624" s="120">
        <v>20</v>
      </c>
      <c r="G1624" s="120">
        <v>2</v>
      </c>
      <c r="H1624" s="120">
        <v>2</v>
      </c>
      <c r="I1624" s="120">
        <v>0</v>
      </c>
      <c r="J1624" s="120">
        <v>0</v>
      </c>
      <c r="K1624" s="120">
        <v>0</v>
      </c>
      <c r="L1624" s="120">
        <v>0</v>
      </c>
      <c r="M1624" s="120">
        <v>0</v>
      </c>
      <c r="N1624" s="120">
        <v>0</v>
      </c>
      <c r="O1624" s="120">
        <v>15.73</v>
      </c>
      <c r="P1624" s="120">
        <v>78.430000000000007</v>
      </c>
      <c r="Q1624" s="120">
        <v>0.22500000000000001</v>
      </c>
      <c r="R1624" s="120">
        <v>4.2699999999999996</v>
      </c>
      <c r="S1624" s="120">
        <v>0.44900000000000001</v>
      </c>
      <c r="T1624" s="120">
        <v>0.44900000000000001</v>
      </c>
      <c r="U1624" s="120">
        <v>0</v>
      </c>
      <c r="V1624" s="120">
        <v>0</v>
      </c>
      <c r="W1624" s="120">
        <v>0</v>
      </c>
      <c r="X1624" s="120">
        <v>0</v>
      </c>
      <c r="Y1624" s="120">
        <v>0</v>
      </c>
      <c r="Z1624" s="120">
        <v>0</v>
      </c>
      <c r="AA1624" s="120" t="s">
        <v>175</v>
      </c>
      <c r="AB1624" s="120" t="s">
        <v>172</v>
      </c>
      <c r="AC1624" s="120" t="s">
        <v>568</v>
      </c>
      <c r="AD1624" s="120" t="s">
        <v>524</v>
      </c>
      <c r="AE1624" s="120" t="s">
        <v>609</v>
      </c>
      <c r="AF1624" s="120" t="s">
        <v>498</v>
      </c>
      <c r="AG1624" s="120" t="s">
        <v>56</v>
      </c>
      <c r="AH1624" s="120" t="s">
        <v>56</v>
      </c>
      <c r="AI1624" s="120" t="s">
        <v>56</v>
      </c>
      <c r="AJ1624" s="120" t="s">
        <v>570</v>
      </c>
      <c r="AK1624" s="120" t="s">
        <v>56</v>
      </c>
      <c r="AL1624" s="120" t="s">
        <v>56</v>
      </c>
      <c r="AM1624" s="120">
        <v>1</v>
      </c>
      <c r="AN1624" s="120">
        <v>37</v>
      </c>
      <c r="AO1624" s="120">
        <v>156</v>
      </c>
      <c r="AP1624" s="120">
        <v>161</v>
      </c>
      <c r="AQ1624" s="120">
        <v>79</v>
      </c>
      <c r="AR1624" s="120">
        <v>10</v>
      </c>
      <c r="AS1624" s="120">
        <v>1</v>
      </c>
      <c r="AT1624" s="120">
        <v>0</v>
      </c>
      <c r="AU1624" s="120">
        <v>0</v>
      </c>
      <c r="AV1624" s="120">
        <v>0</v>
      </c>
      <c r="AW1624" s="120">
        <v>0</v>
      </c>
      <c r="AX1624" s="120">
        <v>0</v>
      </c>
      <c r="AY1624" s="120">
        <v>0</v>
      </c>
      <c r="AZ1624" s="120">
        <v>0</v>
      </c>
      <c r="BA1624" s="120">
        <v>0</v>
      </c>
      <c r="BB1624" s="120">
        <v>0</v>
      </c>
      <c r="BC1624" s="120">
        <v>0</v>
      </c>
      <c r="BD1624" s="120">
        <v>0</v>
      </c>
      <c r="BE1624" s="120">
        <v>0</v>
      </c>
      <c r="BF1624" s="120">
        <v>0</v>
      </c>
      <c r="BG1624" s="120">
        <v>0</v>
      </c>
      <c r="BH1624" s="120">
        <v>16</v>
      </c>
      <c r="BI1624" s="120">
        <v>15.9</v>
      </c>
      <c r="BJ1624" s="120">
        <v>21</v>
      </c>
      <c r="BK1624" s="120">
        <v>23.8</v>
      </c>
      <c r="BL1624" s="120">
        <v>0</v>
      </c>
      <c r="BM1624" s="120" t="s">
        <v>544</v>
      </c>
    </row>
    <row r="1625" spans="1:65" s="120" customFormat="1" ht="12" x14ac:dyDescent="0.25">
      <c r="A1625" s="120" t="s">
        <v>165</v>
      </c>
      <c r="B1625" s="120">
        <v>431</v>
      </c>
      <c r="C1625" s="120">
        <v>52</v>
      </c>
      <c r="D1625" s="120">
        <v>357</v>
      </c>
      <c r="E1625" s="120">
        <v>1</v>
      </c>
      <c r="F1625" s="120">
        <v>19</v>
      </c>
      <c r="G1625" s="120">
        <v>1</v>
      </c>
      <c r="H1625" s="120">
        <v>1</v>
      </c>
      <c r="I1625" s="120">
        <v>0</v>
      </c>
      <c r="J1625" s="120">
        <v>0</v>
      </c>
      <c r="K1625" s="120">
        <v>0</v>
      </c>
      <c r="L1625" s="120">
        <v>0</v>
      </c>
      <c r="M1625" s="120">
        <v>0</v>
      </c>
      <c r="N1625" s="120">
        <v>0</v>
      </c>
      <c r="O1625" s="120">
        <v>12.09</v>
      </c>
      <c r="P1625" s="120">
        <v>83.02</v>
      </c>
      <c r="Q1625" s="120">
        <v>0</v>
      </c>
      <c r="R1625" s="120">
        <v>4.1859999999999999</v>
      </c>
      <c r="S1625" s="120">
        <v>0</v>
      </c>
      <c r="T1625" s="120">
        <v>0.23300000000000001</v>
      </c>
      <c r="U1625" s="120">
        <v>0</v>
      </c>
      <c r="V1625" s="120">
        <v>0</v>
      </c>
      <c r="W1625" s="120">
        <v>0</v>
      </c>
      <c r="X1625" s="120">
        <v>0</v>
      </c>
      <c r="Y1625" s="120">
        <v>0</v>
      </c>
      <c r="Z1625" s="120">
        <v>0</v>
      </c>
      <c r="AA1625" s="120" t="s">
        <v>599</v>
      </c>
      <c r="AB1625" s="120" t="s">
        <v>495</v>
      </c>
      <c r="AC1625" s="120" t="s">
        <v>58</v>
      </c>
      <c r="AD1625" s="120" t="s">
        <v>173</v>
      </c>
      <c r="AE1625" s="120" t="s">
        <v>533</v>
      </c>
      <c r="AF1625" s="120" t="s">
        <v>573</v>
      </c>
      <c r="AG1625" s="120" t="s">
        <v>56</v>
      </c>
      <c r="AH1625" s="120" t="s">
        <v>56</v>
      </c>
      <c r="AI1625" s="120" t="s">
        <v>56</v>
      </c>
      <c r="AJ1625" s="120" t="s">
        <v>56</v>
      </c>
      <c r="AK1625" s="120" t="s">
        <v>56</v>
      </c>
      <c r="AL1625" s="120" t="s">
        <v>56</v>
      </c>
      <c r="AM1625" s="120">
        <v>5</v>
      </c>
      <c r="AN1625" s="120">
        <v>83</v>
      </c>
      <c r="AO1625" s="120">
        <v>134</v>
      </c>
      <c r="AP1625" s="120">
        <v>111</v>
      </c>
      <c r="AQ1625" s="120">
        <v>77</v>
      </c>
      <c r="AR1625" s="120">
        <v>20</v>
      </c>
      <c r="AS1625" s="120">
        <v>2</v>
      </c>
      <c r="AT1625" s="120">
        <v>0</v>
      </c>
      <c r="AU1625" s="120">
        <v>0</v>
      </c>
      <c r="AV1625" s="120">
        <v>0</v>
      </c>
      <c r="AW1625" s="120">
        <v>0</v>
      </c>
      <c r="AX1625" s="120">
        <v>0</v>
      </c>
      <c r="AY1625" s="120">
        <v>0</v>
      </c>
      <c r="AZ1625" s="120">
        <v>0</v>
      </c>
      <c r="BA1625" s="120">
        <v>0</v>
      </c>
      <c r="BB1625" s="120">
        <v>0</v>
      </c>
      <c r="BC1625" s="120">
        <v>0</v>
      </c>
      <c r="BD1625" s="120">
        <v>0</v>
      </c>
      <c r="BE1625" s="120">
        <v>0</v>
      </c>
      <c r="BF1625" s="120">
        <v>0</v>
      </c>
      <c r="BG1625" s="120">
        <v>0</v>
      </c>
      <c r="BH1625" s="120">
        <v>15.2</v>
      </c>
      <c r="BI1625" s="120">
        <v>14.5</v>
      </c>
      <c r="BJ1625" s="120">
        <v>21.6</v>
      </c>
      <c r="BK1625" s="120">
        <v>25</v>
      </c>
      <c r="BL1625" s="120">
        <v>0</v>
      </c>
      <c r="BM1625" s="120" t="s">
        <v>545</v>
      </c>
    </row>
    <row r="1626" spans="1:65" s="120" customFormat="1" ht="12" x14ac:dyDescent="0.25">
      <c r="A1626" s="120" t="s">
        <v>166</v>
      </c>
      <c r="B1626" s="120">
        <v>453</v>
      </c>
      <c r="C1626" s="120">
        <v>73</v>
      </c>
      <c r="D1626" s="120">
        <v>354</v>
      </c>
      <c r="E1626" s="120">
        <v>1</v>
      </c>
      <c r="F1626" s="120">
        <v>20</v>
      </c>
      <c r="G1626" s="120">
        <v>2</v>
      </c>
      <c r="H1626" s="120">
        <v>2</v>
      </c>
      <c r="I1626" s="120">
        <v>0</v>
      </c>
      <c r="J1626" s="120">
        <v>0</v>
      </c>
      <c r="K1626" s="120">
        <v>0</v>
      </c>
      <c r="L1626" s="120">
        <v>0</v>
      </c>
      <c r="M1626" s="120">
        <v>0</v>
      </c>
      <c r="N1626" s="120">
        <v>0</v>
      </c>
      <c r="O1626" s="120">
        <v>15.93</v>
      </c>
      <c r="P1626" s="120">
        <v>78.319999999999993</v>
      </c>
      <c r="Q1626" s="120">
        <v>0.221</v>
      </c>
      <c r="R1626" s="120">
        <v>4.4249999999999998</v>
      </c>
      <c r="S1626" s="120">
        <v>0.442</v>
      </c>
      <c r="T1626" s="120">
        <v>0.442</v>
      </c>
      <c r="U1626" s="120">
        <v>0</v>
      </c>
      <c r="V1626" s="120">
        <v>0</v>
      </c>
      <c r="W1626" s="120">
        <v>0</v>
      </c>
      <c r="X1626" s="120">
        <v>0</v>
      </c>
      <c r="Y1626" s="120">
        <v>0</v>
      </c>
      <c r="Z1626" s="120">
        <v>0</v>
      </c>
      <c r="AA1626" s="120" t="s">
        <v>79</v>
      </c>
      <c r="AB1626" s="120" t="s">
        <v>172</v>
      </c>
      <c r="AC1626" s="120" t="s">
        <v>568</v>
      </c>
      <c r="AD1626" s="120" t="s">
        <v>524</v>
      </c>
      <c r="AE1626" s="120" t="s">
        <v>609</v>
      </c>
      <c r="AF1626" s="120" t="s">
        <v>498</v>
      </c>
      <c r="AG1626" s="120" t="s">
        <v>56</v>
      </c>
      <c r="AH1626" s="120" t="s">
        <v>56</v>
      </c>
      <c r="AI1626" s="120" t="s">
        <v>56</v>
      </c>
      <c r="AJ1626" s="120" t="s">
        <v>570</v>
      </c>
      <c r="AK1626" s="120" t="s">
        <v>56</v>
      </c>
      <c r="AL1626" s="120" t="s">
        <v>56</v>
      </c>
      <c r="AM1626" s="120">
        <v>1</v>
      </c>
      <c r="AN1626" s="120">
        <v>37</v>
      </c>
      <c r="AO1626" s="120">
        <v>158</v>
      </c>
      <c r="AP1626" s="120">
        <v>164</v>
      </c>
      <c r="AQ1626" s="120">
        <v>80</v>
      </c>
      <c r="AR1626" s="120">
        <v>10</v>
      </c>
      <c r="AS1626" s="120">
        <v>1</v>
      </c>
      <c r="AT1626" s="120">
        <v>0</v>
      </c>
      <c r="AU1626" s="120">
        <v>0</v>
      </c>
      <c r="AV1626" s="120">
        <v>0</v>
      </c>
      <c r="AW1626" s="120">
        <v>0</v>
      </c>
      <c r="AX1626" s="120">
        <v>0</v>
      </c>
      <c r="AY1626" s="120">
        <v>0</v>
      </c>
      <c r="AZ1626" s="120">
        <v>0</v>
      </c>
      <c r="BA1626" s="120">
        <v>0</v>
      </c>
      <c r="BB1626" s="120">
        <v>0</v>
      </c>
      <c r="BC1626" s="120">
        <v>0</v>
      </c>
      <c r="BD1626" s="120">
        <v>0</v>
      </c>
      <c r="BE1626" s="120">
        <v>0</v>
      </c>
      <c r="BF1626" s="120">
        <v>0</v>
      </c>
      <c r="BG1626" s="120">
        <v>0</v>
      </c>
      <c r="BH1626" s="120">
        <v>16</v>
      </c>
      <c r="BI1626" s="120">
        <v>15.9</v>
      </c>
      <c r="BJ1626" s="120">
        <v>21</v>
      </c>
      <c r="BK1626" s="120">
        <v>23.8</v>
      </c>
      <c r="BL1626" s="120">
        <v>0</v>
      </c>
      <c r="BM1626" s="120" t="s">
        <v>544</v>
      </c>
    </row>
    <row r="1627" spans="1:65" s="120" customFormat="1" ht="12" x14ac:dyDescent="0.25">
      <c r="A1627" s="120" t="s">
        <v>166</v>
      </c>
      <c r="B1627" s="120">
        <v>440</v>
      </c>
      <c r="C1627" s="120">
        <v>54</v>
      </c>
      <c r="D1627" s="120">
        <v>364</v>
      </c>
      <c r="E1627" s="120">
        <v>1</v>
      </c>
      <c r="F1627" s="120">
        <v>19</v>
      </c>
      <c r="G1627" s="120">
        <v>1</v>
      </c>
      <c r="H1627" s="120">
        <v>1</v>
      </c>
      <c r="I1627" s="120">
        <v>0</v>
      </c>
      <c r="J1627" s="120">
        <v>0</v>
      </c>
      <c r="K1627" s="120">
        <v>0</v>
      </c>
      <c r="L1627" s="120">
        <v>0</v>
      </c>
      <c r="M1627" s="120">
        <v>0</v>
      </c>
      <c r="N1627" s="120">
        <v>0</v>
      </c>
      <c r="O1627" s="120">
        <v>12.05</v>
      </c>
      <c r="P1627" s="120">
        <v>82.73</v>
      </c>
      <c r="Q1627" s="120">
        <v>0</v>
      </c>
      <c r="R1627" s="120">
        <v>4.3179999999999996</v>
      </c>
      <c r="S1627" s="120">
        <v>0</v>
      </c>
      <c r="T1627" s="120">
        <v>0.22700000000000001</v>
      </c>
      <c r="U1627" s="120">
        <v>0</v>
      </c>
      <c r="V1627" s="120">
        <v>0</v>
      </c>
      <c r="W1627" s="120">
        <v>0</v>
      </c>
      <c r="X1627" s="120">
        <v>0</v>
      </c>
      <c r="Y1627" s="120">
        <v>0</v>
      </c>
      <c r="Z1627" s="120">
        <v>0</v>
      </c>
      <c r="AA1627" s="120" t="s">
        <v>599</v>
      </c>
      <c r="AB1627" s="120" t="s">
        <v>516</v>
      </c>
      <c r="AC1627" s="120" t="s">
        <v>58</v>
      </c>
      <c r="AD1627" s="120" t="s">
        <v>171</v>
      </c>
      <c r="AE1627" s="120" t="s">
        <v>503</v>
      </c>
      <c r="AF1627" s="120" t="s">
        <v>573</v>
      </c>
      <c r="AG1627" s="120" t="s">
        <v>56</v>
      </c>
      <c r="AH1627" s="120" t="s">
        <v>56</v>
      </c>
      <c r="AI1627" s="120" t="s">
        <v>56</v>
      </c>
      <c r="AJ1627" s="120" t="s">
        <v>56</v>
      </c>
      <c r="AK1627" s="120" t="s">
        <v>56</v>
      </c>
      <c r="AL1627" s="120" t="s">
        <v>56</v>
      </c>
      <c r="AM1627" s="120">
        <v>5</v>
      </c>
      <c r="AN1627" s="120">
        <v>84</v>
      </c>
      <c r="AO1627" s="120">
        <v>136</v>
      </c>
      <c r="AP1627" s="120">
        <v>113</v>
      </c>
      <c r="AQ1627" s="120">
        <v>79</v>
      </c>
      <c r="AR1627" s="120">
        <v>21</v>
      </c>
      <c r="AS1627" s="120">
        <v>2</v>
      </c>
      <c r="AT1627" s="120">
        <v>0</v>
      </c>
      <c r="AU1627" s="120">
        <v>0</v>
      </c>
      <c r="AV1627" s="120">
        <v>0</v>
      </c>
      <c r="AW1627" s="120">
        <v>0</v>
      </c>
      <c r="AX1627" s="120">
        <v>0</v>
      </c>
      <c r="AY1627" s="120">
        <v>0</v>
      </c>
      <c r="AZ1627" s="120">
        <v>0</v>
      </c>
      <c r="BA1627" s="120">
        <v>0</v>
      </c>
      <c r="BB1627" s="120">
        <v>0</v>
      </c>
      <c r="BC1627" s="120">
        <v>0</v>
      </c>
      <c r="BD1627" s="120">
        <v>0</v>
      </c>
      <c r="BE1627" s="120">
        <v>0</v>
      </c>
      <c r="BF1627" s="120">
        <v>0</v>
      </c>
      <c r="BG1627" s="120">
        <v>0</v>
      </c>
      <c r="BH1627" s="120">
        <v>15.3</v>
      </c>
      <c r="BI1627" s="120">
        <v>14.6</v>
      </c>
      <c r="BJ1627" s="120">
        <v>21.6</v>
      </c>
      <c r="BK1627" s="120">
        <v>25.2</v>
      </c>
      <c r="BL1627" s="120">
        <v>0</v>
      </c>
      <c r="BM1627" s="120" t="s">
        <v>545</v>
      </c>
    </row>
    <row r="1630" spans="1:65" s="115" customFormat="1" x14ac:dyDescent="0.25">
      <c r="A1630" s="115" t="s">
        <v>193</v>
      </c>
    </row>
    <row r="1632" spans="1:65" s="118" customFormat="1" ht="12" x14ac:dyDescent="0.25">
      <c r="A1632" s="118" t="s">
        <v>31</v>
      </c>
      <c r="B1632" s="118" t="s">
        <v>32</v>
      </c>
      <c r="C1632" s="118" t="s">
        <v>33</v>
      </c>
      <c r="D1632" s="118" t="s">
        <v>33</v>
      </c>
      <c r="E1632" s="118" t="s">
        <v>33</v>
      </c>
      <c r="F1632" s="118" t="s">
        <v>33</v>
      </c>
      <c r="G1632" s="118" t="s">
        <v>33</v>
      </c>
      <c r="H1632" s="118" t="s">
        <v>33</v>
      </c>
      <c r="I1632" s="118" t="s">
        <v>33</v>
      </c>
      <c r="J1632" s="118" t="s">
        <v>33</v>
      </c>
      <c r="K1632" s="118" t="s">
        <v>33</v>
      </c>
      <c r="L1632" s="118" t="s">
        <v>33</v>
      </c>
      <c r="M1632" s="118" t="s">
        <v>33</v>
      </c>
      <c r="N1632" s="118" t="s">
        <v>33</v>
      </c>
      <c r="O1632" s="118" t="s">
        <v>34</v>
      </c>
      <c r="P1632" s="118" t="s">
        <v>34</v>
      </c>
      <c r="Q1632" s="118" t="s">
        <v>34</v>
      </c>
      <c r="R1632" s="118" t="s">
        <v>34</v>
      </c>
      <c r="S1632" s="118" t="s">
        <v>34</v>
      </c>
      <c r="T1632" s="118" t="s">
        <v>34</v>
      </c>
      <c r="U1632" s="118" t="s">
        <v>34</v>
      </c>
      <c r="V1632" s="118" t="s">
        <v>34</v>
      </c>
      <c r="W1632" s="118" t="s">
        <v>34</v>
      </c>
      <c r="X1632" s="118" t="s">
        <v>34</v>
      </c>
      <c r="Y1632" s="118" t="s">
        <v>34</v>
      </c>
      <c r="Z1632" s="118" t="s">
        <v>34</v>
      </c>
      <c r="AA1632" s="118" t="s">
        <v>35</v>
      </c>
      <c r="AB1632" s="118" t="s">
        <v>35</v>
      </c>
      <c r="AC1632" s="118" t="s">
        <v>35</v>
      </c>
      <c r="AD1632" s="118" t="s">
        <v>35</v>
      </c>
      <c r="AE1632" s="118" t="s">
        <v>35</v>
      </c>
      <c r="AF1632" s="118" t="s">
        <v>35</v>
      </c>
      <c r="AG1632" s="118" t="s">
        <v>35</v>
      </c>
      <c r="AH1632" s="118" t="s">
        <v>35</v>
      </c>
      <c r="AI1632" s="118" t="s">
        <v>35</v>
      </c>
      <c r="AJ1632" s="118" t="s">
        <v>35</v>
      </c>
      <c r="AK1632" s="118" t="s">
        <v>35</v>
      </c>
      <c r="AL1632" s="118" t="s">
        <v>35</v>
      </c>
      <c r="AM1632" s="118" t="s">
        <v>36</v>
      </c>
      <c r="AN1632" s="118" t="s">
        <v>36</v>
      </c>
      <c r="AO1632" s="118" t="s">
        <v>36</v>
      </c>
      <c r="AP1632" s="118" t="s">
        <v>36</v>
      </c>
      <c r="AQ1632" s="118" t="s">
        <v>36</v>
      </c>
      <c r="AR1632" s="118" t="s">
        <v>36</v>
      </c>
      <c r="AS1632" s="118" t="s">
        <v>36</v>
      </c>
      <c r="AT1632" s="118" t="s">
        <v>36</v>
      </c>
      <c r="AU1632" s="118" t="s">
        <v>36</v>
      </c>
      <c r="AV1632" s="118" t="s">
        <v>36</v>
      </c>
      <c r="AW1632" s="118" t="s">
        <v>36</v>
      </c>
      <c r="AX1632" s="118" t="s">
        <v>36</v>
      </c>
      <c r="AY1632" s="118" t="s">
        <v>36</v>
      </c>
      <c r="AZ1632" s="118" t="s">
        <v>36</v>
      </c>
      <c r="BA1632" s="118" t="s">
        <v>36</v>
      </c>
      <c r="BB1632" s="118" t="s">
        <v>36</v>
      </c>
      <c r="BC1632" s="118" t="s">
        <v>36</v>
      </c>
      <c r="BD1632" s="118" t="s">
        <v>36</v>
      </c>
      <c r="BE1632" s="118" t="s">
        <v>36</v>
      </c>
      <c r="BF1632" s="118" t="s">
        <v>36</v>
      </c>
      <c r="BG1632" s="118" t="s">
        <v>36</v>
      </c>
      <c r="BH1632" s="118" t="s">
        <v>39</v>
      </c>
      <c r="BI1632" s="118" t="s">
        <v>37</v>
      </c>
      <c r="BJ1632" s="118" t="s">
        <v>38</v>
      </c>
      <c r="BK1632" s="118" t="s">
        <v>38</v>
      </c>
      <c r="BL1632" s="118" t="s">
        <v>40</v>
      </c>
      <c r="BM1632" s="118" t="s">
        <v>41</v>
      </c>
    </row>
    <row r="1633" spans="1:65" s="118" customFormat="1" ht="12" x14ac:dyDescent="0.25">
      <c r="A1633" s="118" t="s">
        <v>2</v>
      </c>
      <c r="B1633" s="118" t="s">
        <v>2</v>
      </c>
      <c r="C1633" s="118" t="s">
        <v>42</v>
      </c>
      <c r="D1633" s="118" t="s">
        <v>43</v>
      </c>
      <c r="E1633" s="118" t="s">
        <v>44</v>
      </c>
      <c r="F1633" s="118" t="s">
        <v>45</v>
      </c>
      <c r="G1633" s="118" t="s">
        <v>46</v>
      </c>
      <c r="H1633" s="118" t="s">
        <v>20</v>
      </c>
      <c r="I1633" s="118" t="s">
        <v>10</v>
      </c>
      <c r="J1633" s="118" t="s">
        <v>47</v>
      </c>
      <c r="K1633" s="118" t="s">
        <v>48</v>
      </c>
      <c r="L1633" s="118" t="s">
        <v>49</v>
      </c>
      <c r="M1633" s="118" t="s">
        <v>50</v>
      </c>
      <c r="N1633" s="118" t="s">
        <v>17</v>
      </c>
      <c r="O1633" s="118" t="s">
        <v>42</v>
      </c>
      <c r="P1633" s="118" t="s">
        <v>43</v>
      </c>
      <c r="Q1633" s="118" t="s">
        <v>44</v>
      </c>
      <c r="R1633" s="118" t="s">
        <v>45</v>
      </c>
      <c r="S1633" s="118" t="s">
        <v>46</v>
      </c>
      <c r="T1633" s="118" t="s">
        <v>20</v>
      </c>
      <c r="U1633" s="118" t="s">
        <v>10</v>
      </c>
      <c r="V1633" s="118" t="s">
        <v>47</v>
      </c>
      <c r="W1633" s="118" t="s">
        <v>48</v>
      </c>
      <c r="X1633" s="118" t="s">
        <v>49</v>
      </c>
      <c r="Y1633" s="118" t="s">
        <v>50</v>
      </c>
      <c r="Z1633" s="118" t="s">
        <v>17</v>
      </c>
      <c r="AA1633" s="118" t="s">
        <v>42</v>
      </c>
      <c r="AB1633" s="118" t="s">
        <v>43</v>
      </c>
      <c r="AC1633" s="118" t="s">
        <v>44</v>
      </c>
      <c r="AD1633" s="118" t="s">
        <v>45</v>
      </c>
      <c r="AE1633" s="118" t="s">
        <v>46</v>
      </c>
      <c r="AF1633" s="118" t="s">
        <v>20</v>
      </c>
      <c r="AG1633" s="118" t="s">
        <v>10</v>
      </c>
      <c r="AH1633" s="118" t="s">
        <v>47</v>
      </c>
      <c r="AI1633" s="118" t="s">
        <v>48</v>
      </c>
      <c r="AJ1633" s="118" t="s">
        <v>49</v>
      </c>
      <c r="AK1633" s="118" t="s">
        <v>50</v>
      </c>
      <c r="AL1633" s="118" t="s">
        <v>17</v>
      </c>
      <c r="AM1633" s="118" t="s">
        <v>9</v>
      </c>
      <c r="AN1633" s="118" t="s">
        <v>46</v>
      </c>
      <c r="AO1633" s="118" t="s">
        <v>49</v>
      </c>
      <c r="AP1633" s="118" t="s">
        <v>23</v>
      </c>
      <c r="AQ1633" s="118" t="s">
        <v>237</v>
      </c>
      <c r="AR1633" s="118" t="s">
        <v>51</v>
      </c>
      <c r="AS1633" s="118" t="s">
        <v>238</v>
      </c>
      <c r="AT1633" s="118" t="s">
        <v>239</v>
      </c>
      <c r="AU1633" s="118" t="s">
        <v>240</v>
      </c>
      <c r="AV1633" s="118" t="s">
        <v>241</v>
      </c>
      <c r="AW1633" s="118" t="s">
        <v>52</v>
      </c>
      <c r="AX1633" s="118" t="s">
        <v>242</v>
      </c>
      <c r="AY1633" s="118" t="s">
        <v>243</v>
      </c>
      <c r="AZ1633" s="118" t="s">
        <v>244</v>
      </c>
      <c r="BA1633" s="118" t="s">
        <v>245</v>
      </c>
      <c r="BB1633" s="118" t="s">
        <v>53</v>
      </c>
      <c r="BC1633" s="118" t="s">
        <v>246</v>
      </c>
      <c r="BD1633" s="118" t="s">
        <v>15</v>
      </c>
      <c r="BE1633" s="118" t="s">
        <v>247</v>
      </c>
      <c r="BF1633" s="118" t="s">
        <v>16</v>
      </c>
      <c r="BG1633" s="118" t="s">
        <v>235</v>
      </c>
      <c r="BH1633" s="118" t="s">
        <v>2</v>
      </c>
      <c r="BI1633" s="118" t="s">
        <v>2</v>
      </c>
      <c r="BJ1633" s="118" t="s">
        <v>15</v>
      </c>
      <c r="BK1633" s="118" t="s">
        <v>16</v>
      </c>
      <c r="BL1633" s="118" t="s">
        <v>420</v>
      </c>
      <c r="BM1633" s="118" t="s">
        <v>2</v>
      </c>
    </row>
    <row r="1634" spans="1:65" s="118" customFormat="1" ht="12" x14ac:dyDescent="0.25">
      <c r="A1634" s="118" t="s">
        <v>2</v>
      </c>
      <c r="B1634" s="118" t="s">
        <v>2</v>
      </c>
      <c r="C1634" s="118" t="s">
        <v>2</v>
      </c>
      <c r="D1634" s="118" t="s">
        <v>2</v>
      </c>
      <c r="E1634" s="118" t="s">
        <v>2</v>
      </c>
      <c r="F1634" s="118" t="s">
        <v>2</v>
      </c>
      <c r="G1634" s="118" t="s">
        <v>2</v>
      </c>
      <c r="H1634" s="118" t="s">
        <v>2</v>
      </c>
      <c r="I1634" s="118" t="s">
        <v>2</v>
      </c>
      <c r="J1634" s="118" t="s">
        <v>2</v>
      </c>
      <c r="K1634" s="118" t="s">
        <v>2</v>
      </c>
      <c r="L1634" s="118" t="s">
        <v>2</v>
      </c>
      <c r="M1634" s="118" t="s">
        <v>2</v>
      </c>
      <c r="N1634" s="118" t="s">
        <v>2</v>
      </c>
      <c r="O1634" s="118" t="s">
        <v>2</v>
      </c>
      <c r="P1634" s="118" t="s">
        <v>2</v>
      </c>
      <c r="Q1634" s="118" t="s">
        <v>2</v>
      </c>
      <c r="R1634" s="118" t="s">
        <v>2</v>
      </c>
      <c r="S1634" s="118" t="s">
        <v>2</v>
      </c>
      <c r="T1634" s="118" t="s">
        <v>2</v>
      </c>
      <c r="U1634" s="118" t="s">
        <v>2</v>
      </c>
      <c r="V1634" s="118" t="s">
        <v>2</v>
      </c>
      <c r="W1634" s="118" t="s">
        <v>2</v>
      </c>
      <c r="X1634" s="118" t="s">
        <v>2</v>
      </c>
      <c r="Y1634" s="118" t="s">
        <v>2</v>
      </c>
      <c r="Z1634" s="118" t="s">
        <v>2</v>
      </c>
      <c r="AA1634" s="118" t="s">
        <v>2</v>
      </c>
      <c r="AB1634" s="118" t="s">
        <v>2</v>
      </c>
      <c r="AC1634" s="118" t="s">
        <v>2</v>
      </c>
      <c r="AD1634" s="118" t="s">
        <v>2</v>
      </c>
      <c r="AE1634" s="118" t="s">
        <v>2</v>
      </c>
      <c r="AF1634" s="118" t="s">
        <v>2</v>
      </c>
      <c r="AG1634" s="118" t="s">
        <v>2</v>
      </c>
      <c r="AH1634" s="118" t="s">
        <v>2</v>
      </c>
      <c r="AI1634" s="118" t="s">
        <v>2</v>
      </c>
      <c r="AJ1634" s="118" t="s">
        <v>2</v>
      </c>
      <c r="AK1634" s="118" t="s">
        <v>2</v>
      </c>
      <c r="AL1634" s="118" t="s">
        <v>2</v>
      </c>
      <c r="AM1634" s="118" t="s">
        <v>46</v>
      </c>
      <c r="AN1634" s="118" t="s">
        <v>49</v>
      </c>
      <c r="AO1634" s="118" t="s">
        <v>23</v>
      </c>
      <c r="AP1634" s="118" t="s">
        <v>237</v>
      </c>
      <c r="AQ1634" s="118" t="s">
        <v>51</v>
      </c>
      <c r="AR1634" s="118" t="s">
        <v>238</v>
      </c>
      <c r="AS1634" s="118" t="s">
        <v>239</v>
      </c>
      <c r="AT1634" s="118" t="s">
        <v>240</v>
      </c>
      <c r="AU1634" s="118" t="s">
        <v>241</v>
      </c>
      <c r="AV1634" s="118" t="s">
        <v>52</v>
      </c>
      <c r="AW1634" s="118" t="s">
        <v>242</v>
      </c>
      <c r="AX1634" s="118" t="s">
        <v>243</v>
      </c>
      <c r="AY1634" s="118" t="s">
        <v>244</v>
      </c>
      <c r="AZ1634" s="118" t="s">
        <v>245</v>
      </c>
      <c r="BA1634" s="118" t="s">
        <v>53</v>
      </c>
      <c r="BB1634" s="118" t="s">
        <v>246</v>
      </c>
      <c r="BC1634" s="118" t="s">
        <v>15</v>
      </c>
      <c r="BD1634" s="118" t="s">
        <v>247</v>
      </c>
      <c r="BE1634" s="118" t="s">
        <v>16</v>
      </c>
      <c r="BF1634" s="118" t="s">
        <v>235</v>
      </c>
      <c r="BG1634" s="118" t="s">
        <v>248</v>
      </c>
      <c r="BH1634" s="118" t="s">
        <v>2</v>
      </c>
      <c r="BI1634" s="118" t="s">
        <v>2</v>
      </c>
      <c r="BJ1634" s="118" t="s">
        <v>2</v>
      </c>
      <c r="BK1634" s="118" t="s">
        <v>2</v>
      </c>
      <c r="BL1634" s="118" t="s">
        <v>2</v>
      </c>
      <c r="BM1634" s="118" t="s">
        <v>2</v>
      </c>
    </row>
    <row r="1635" spans="1:65" s="119" customFormat="1" ht="11.4" x14ac:dyDescent="0.2">
      <c r="A1635" s="119" t="s">
        <v>194</v>
      </c>
      <c r="B1635" s="119">
        <v>429</v>
      </c>
      <c r="C1635" s="119">
        <v>77</v>
      </c>
      <c r="D1635" s="119">
        <v>319</v>
      </c>
      <c r="E1635" s="119">
        <v>2</v>
      </c>
      <c r="F1635" s="119">
        <v>27</v>
      </c>
      <c r="G1635" s="119">
        <v>3</v>
      </c>
      <c r="H1635" s="119">
        <v>1</v>
      </c>
      <c r="I1635" s="119">
        <v>0</v>
      </c>
      <c r="J1635" s="119">
        <v>0</v>
      </c>
      <c r="K1635" s="119">
        <v>0</v>
      </c>
      <c r="L1635" s="119">
        <v>0</v>
      </c>
      <c r="M1635" s="119">
        <v>0</v>
      </c>
      <c r="N1635" s="119">
        <v>0</v>
      </c>
      <c r="O1635" s="119">
        <v>17.95</v>
      </c>
      <c r="P1635" s="119">
        <v>74.36</v>
      </c>
      <c r="Q1635" s="119">
        <v>0.46600000000000003</v>
      </c>
      <c r="R1635" s="119">
        <v>6.2939999999999996</v>
      </c>
      <c r="S1635" s="119">
        <v>0.69899999999999995</v>
      </c>
      <c r="T1635" s="119">
        <v>0.23300000000000001</v>
      </c>
      <c r="U1635" s="119">
        <v>0</v>
      </c>
      <c r="V1635" s="119">
        <v>0</v>
      </c>
      <c r="W1635" s="119">
        <v>0</v>
      </c>
      <c r="X1635" s="119">
        <v>0</v>
      </c>
      <c r="Y1635" s="119">
        <v>0</v>
      </c>
      <c r="Z1635" s="119">
        <v>0</v>
      </c>
      <c r="AA1635" s="119" t="s">
        <v>184</v>
      </c>
      <c r="AB1635" s="119" t="s">
        <v>495</v>
      </c>
      <c r="AC1635" s="119" t="s">
        <v>180</v>
      </c>
      <c r="AD1635" s="119" t="s">
        <v>610</v>
      </c>
      <c r="AE1635" s="119" t="s">
        <v>592</v>
      </c>
      <c r="AF1635" s="119" t="s">
        <v>175</v>
      </c>
      <c r="AG1635" s="119" t="s">
        <v>56</v>
      </c>
      <c r="AH1635" s="119" t="s">
        <v>56</v>
      </c>
      <c r="AI1635" s="119" t="s">
        <v>56</v>
      </c>
      <c r="AJ1635" s="119" t="s">
        <v>56</v>
      </c>
      <c r="AK1635" s="119" t="s">
        <v>56</v>
      </c>
      <c r="AL1635" s="119" t="s">
        <v>56</v>
      </c>
      <c r="AM1635" s="119">
        <v>2</v>
      </c>
      <c r="AN1635" s="119">
        <v>26</v>
      </c>
      <c r="AO1635" s="119">
        <v>148</v>
      </c>
      <c r="AP1635" s="119">
        <v>166</v>
      </c>
      <c r="AQ1635" s="119">
        <v>84</v>
      </c>
      <c r="AR1635" s="119">
        <v>2</v>
      </c>
      <c r="AS1635" s="119">
        <v>1</v>
      </c>
      <c r="AT1635" s="119">
        <v>0</v>
      </c>
      <c r="AU1635" s="119">
        <v>0</v>
      </c>
      <c r="AV1635" s="119">
        <v>0</v>
      </c>
      <c r="AW1635" s="119">
        <v>0</v>
      </c>
      <c r="AX1635" s="119">
        <v>0</v>
      </c>
      <c r="AY1635" s="119">
        <v>0</v>
      </c>
      <c r="AZ1635" s="119">
        <v>0</v>
      </c>
      <c r="BA1635" s="119">
        <v>0</v>
      </c>
      <c r="BB1635" s="119">
        <v>0</v>
      </c>
      <c r="BC1635" s="119">
        <v>0</v>
      </c>
      <c r="BD1635" s="119">
        <v>0</v>
      </c>
      <c r="BE1635" s="119">
        <v>0</v>
      </c>
      <c r="BF1635" s="119">
        <v>0</v>
      </c>
      <c r="BG1635" s="119">
        <v>0</v>
      </c>
      <c r="BH1635" s="119">
        <v>16.2</v>
      </c>
      <c r="BI1635" s="119">
        <v>16.100000000000001</v>
      </c>
      <c r="BJ1635" s="119">
        <v>20.9</v>
      </c>
      <c r="BK1635" s="119">
        <v>23.2</v>
      </c>
      <c r="BL1635" s="119">
        <v>0</v>
      </c>
      <c r="BM1635" s="119" t="s">
        <v>544</v>
      </c>
    </row>
    <row r="1636" spans="1:65" s="119" customFormat="1" ht="11.4" x14ac:dyDescent="0.2">
      <c r="A1636" s="119" t="s">
        <v>194</v>
      </c>
      <c r="B1636" s="119">
        <v>425</v>
      </c>
      <c r="C1636" s="119">
        <v>68</v>
      </c>
      <c r="D1636" s="119">
        <v>330</v>
      </c>
      <c r="E1636" s="119">
        <v>0</v>
      </c>
      <c r="F1636" s="119">
        <v>25</v>
      </c>
      <c r="G1636" s="119">
        <v>1</v>
      </c>
      <c r="H1636" s="119">
        <v>1</v>
      </c>
      <c r="I1636" s="119">
        <v>0</v>
      </c>
      <c r="J1636" s="119">
        <v>0</v>
      </c>
      <c r="K1636" s="119">
        <v>0</v>
      </c>
      <c r="L1636" s="119">
        <v>0</v>
      </c>
      <c r="M1636" s="119">
        <v>0</v>
      </c>
      <c r="N1636" s="119">
        <v>0</v>
      </c>
      <c r="O1636" s="119">
        <v>16</v>
      </c>
      <c r="P1636" s="119">
        <v>77.650000000000006</v>
      </c>
      <c r="Q1636" s="119">
        <v>0</v>
      </c>
      <c r="R1636" s="119">
        <v>5.8819999999999997</v>
      </c>
      <c r="S1636" s="119">
        <v>0.23499999999999999</v>
      </c>
      <c r="T1636" s="119">
        <v>0.23499999999999999</v>
      </c>
      <c r="U1636" s="119">
        <v>0</v>
      </c>
      <c r="V1636" s="119">
        <v>0</v>
      </c>
      <c r="W1636" s="119">
        <v>0</v>
      </c>
      <c r="X1636" s="119">
        <v>0</v>
      </c>
      <c r="Y1636" s="119">
        <v>0</v>
      </c>
      <c r="Z1636" s="119">
        <v>0</v>
      </c>
      <c r="AA1636" s="119" t="s">
        <v>612</v>
      </c>
      <c r="AB1636" s="119" t="s">
        <v>516</v>
      </c>
      <c r="AC1636" s="119" t="s">
        <v>56</v>
      </c>
      <c r="AD1636" s="119" t="s">
        <v>493</v>
      </c>
      <c r="AE1636" s="119" t="s">
        <v>606</v>
      </c>
      <c r="AF1636" s="119" t="s">
        <v>552</v>
      </c>
      <c r="AG1636" s="119" t="s">
        <v>56</v>
      </c>
      <c r="AH1636" s="119" t="s">
        <v>56</v>
      </c>
      <c r="AI1636" s="119" t="s">
        <v>56</v>
      </c>
      <c r="AJ1636" s="119" t="s">
        <v>56</v>
      </c>
      <c r="AK1636" s="119" t="s">
        <v>56</v>
      </c>
      <c r="AL1636" s="119" t="s">
        <v>56</v>
      </c>
      <c r="AM1636" s="119">
        <v>8</v>
      </c>
      <c r="AN1636" s="119">
        <v>83</v>
      </c>
      <c r="AO1636" s="119">
        <v>133</v>
      </c>
      <c r="AP1636" s="119">
        <v>107</v>
      </c>
      <c r="AQ1636" s="119">
        <v>78</v>
      </c>
      <c r="AR1636" s="119">
        <v>15</v>
      </c>
      <c r="AS1636" s="119">
        <v>0</v>
      </c>
      <c r="AT1636" s="119">
        <v>1</v>
      </c>
      <c r="AU1636" s="119">
        <v>0</v>
      </c>
      <c r="AV1636" s="119">
        <v>0</v>
      </c>
      <c r="AW1636" s="119">
        <v>0</v>
      </c>
      <c r="AX1636" s="119">
        <v>0</v>
      </c>
      <c r="AY1636" s="119">
        <v>0</v>
      </c>
      <c r="AZ1636" s="119">
        <v>0</v>
      </c>
      <c r="BA1636" s="119">
        <v>0</v>
      </c>
      <c r="BB1636" s="119">
        <v>0</v>
      </c>
      <c r="BC1636" s="119">
        <v>0</v>
      </c>
      <c r="BD1636" s="119">
        <v>0</v>
      </c>
      <c r="BE1636" s="119">
        <v>0</v>
      </c>
      <c r="BF1636" s="119">
        <v>0</v>
      </c>
      <c r="BG1636" s="119">
        <v>0</v>
      </c>
      <c r="BH1636" s="119">
        <v>15</v>
      </c>
      <c r="BI1636" s="119">
        <v>14</v>
      </c>
      <c r="BJ1636" s="119">
        <v>21.4</v>
      </c>
      <c r="BK1636" s="119">
        <v>24.3</v>
      </c>
      <c r="BL1636" s="119">
        <v>0</v>
      </c>
      <c r="BM1636" s="119" t="s">
        <v>545</v>
      </c>
    </row>
    <row r="1637" spans="1:65" s="119" customFormat="1" ht="11.4" x14ac:dyDescent="0.2">
      <c r="A1637" s="119" t="s">
        <v>195</v>
      </c>
      <c r="B1637" s="119">
        <v>490</v>
      </c>
      <c r="C1637" s="119">
        <v>80</v>
      </c>
      <c r="D1637" s="119">
        <v>376</v>
      </c>
      <c r="E1637" s="119">
        <v>0</v>
      </c>
      <c r="F1637" s="119">
        <v>31</v>
      </c>
      <c r="G1637" s="119">
        <v>0</v>
      </c>
      <c r="H1637" s="119">
        <v>3</v>
      </c>
      <c r="I1637" s="119">
        <v>0</v>
      </c>
      <c r="J1637" s="119">
        <v>0</v>
      </c>
      <c r="K1637" s="119">
        <v>0</v>
      </c>
      <c r="L1637" s="119">
        <v>0</v>
      </c>
      <c r="M1637" s="119">
        <v>0</v>
      </c>
      <c r="N1637" s="119">
        <v>0</v>
      </c>
      <c r="O1637" s="119">
        <v>16.329999999999998</v>
      </c>
      <c r="P1637" s="119">
        <v>76.73</v>
      </c>
      <c r="Q1637" s="119">
        <v>0</v>
      </c>
      <c r="R1637" s="119">
        <v>6.327</v>
      </c>
      <c r="S1637" s="119">
        <v>0</v>
      </c>
      <c r="T1637" s="119">
        <v>0.61199999999999999</v>
      </c>
      <c r="U1637" s="119">
        <v>0</v>
      </c>
      <c r="V1637" s="119">
        <v>0</v>
      </c>
      <c r="W1637" s="119">
        <v>0</v>
      </c>
      <c r="X1637" s="119">
        <v>0</v>
      </c>
      <c r="Y1637" s="119">
        <v>0</v>
      </c>
      <c r="Z1637" s="119">
        <v>0</v>
      </c>
      <c r="AA1637" s="119" t="s">
        <v>515</v>
      </c>
      <c r="AB1637" s="119" t="s">
        <v>519</v>
      </c>
      <c r="AC1637" s="119" t="s">
        <v>56</v>
      </c>
      <c r="AD1637" s="119" t="s">
        <v>506</v>
      </c>
      <c r="AE1637" s="119" t="s">
        <v>56</v>
      </c>
      <c r="AF1637" s="119" t="s">
        <v>173</v>
      </c>
      <c r="AG1637" s="119" t="s">
        <v>56</v>
      </c>
      <c r="AH1637" s="119" t="s">
        <v>56</v>
      </c>
      <c r="AI1637" s="119" t="s">
        <v>56</v>
      </c>
      <c r="AJ1637" s="119" t="s">
        <v>56</v>
      </c>
      <c r="AK1637" s="119" t="s">
        <v>56</v>
      </c>
      <c r="AL1637" s="119" t="s">
        <v>56</v>
      </c>
      <c r="AM1637" s="119">
        <v>1</v>
      </c>
      <c r="AN1637" s="119">
        <v>32</v>
      </c>
      <c r="AO1637" s="119">
        <v>200</v>
      </c>
      <c r="AP1637" s="119">
        <v>166</v>
      </c>
      <c r="AQ1637" s="119">
        <v>78</v>
      </c>
      <c r="AR1637" s="119">
        <v>12</v>
      </c>
      <c r="AS1637" s="119">
        <v>1</v>
      </c>
      <c r="AT1637" s="119">
        <v>0</v>
      </c>
      <c r="AU1637" s="119">
        <v>0</v>
      </c>
      <c r="AV1637" s="119">
        <v>0</v>
      </c>
      <c r="AW1637" s="119">
        <v>0</v>
      </c>
      <c r="AX1637" s="119">
        <v>0</v>
      </c>
      <c r="AY1637" s="119">
        <v>0</v>
      </c>
      <c r="AZ1637" s="119">
        <v>0</v>
      </c>
      <c r="BA1637" s="119">
        <v>0</v>
      </c>
      <c r="BB1637" s="119">
        <v>0</v>
      </c>
      <c r="BC1637" s="119">
        <v>0</v>
      </c>
      <c r="BD1637" s="119">
        <v>0</v>
      </c>
      <c r="BE1637" s="119">
        <v>0</v>
      </c>
      <c r="BF1637" s="119">
        <v>0</v>
      </c>
      <c r="BG1637" s="119">
        <v>0</v>
      </c>
      <c r="BH1637" s="119">
        <v>15.9</v>
      </c>
      <c r="BI1637" s="119">
        <v>15.2</v>
      </c>
      <c r="BJ1637" s="119">
        <v>21</v>
      </c>
      <c r="BK1637" s="119">
        <v>24.3</v>
      </c>
      <c r="BL1637" s="119">
        <v>0</v>
      </c>
      <c r="BM1637" s="119" t="s">
        <v>544</v>
      </c>
    </row>
    <row r="1638" spans="1:65" s="119" customFormat="1" ht="11.4" x14ac:dyDescent="0.2">
      <c r="A1638" s="119" t="s">
        <v>195</v>
      </c>
      <c r="B1638" s="119">
        <v>479</v>
      </c>
      <c r="C1638" s="119">
        <v>66</v>
      </c>
      <c r="D1638" s="119">
        <v>376</v>
      </c>
      <c r="E1638" s="119">
        <v>0</v>
      </c>
      <c r="F1638" s="119">
        <v>30</v>
      </c>
      <c r="G1638" s="119">
        <v>3</v>
      </c>
      <c r="H1638" s="119">
        <v>4</v>
      </c>
      <c r="I1638" s="119">
        <v>0</v>
      </c>
      <c r="J1638" s="119">
        <v>0</v>
      </c>
      <c r="K1638" s="119">
        <v>0</v>
      </c>
      <c r="L1638" s="119">
        <v>0</v>
      </c>
      <c r="M1638" s="119">
        <v>0</v>
      </c>
      <c r="N1638" s="119">
        <v>0</v>
      </c>
      <c r="O1638" s="119">
        <v>13.78</v>
      </c>
      <c r="P1638" s="119">
        <v>78.5</v>
      </c>
      <c r="Q1638" s="119">
        <v>0</v>
      </c>
      <c r="R1638" s="119">
        <v>6.2629999999999999</v>
      </c>
      <c r="S1638" s="119">
        <v>0.626</v>
      </c>
      <c r="T1638" s="119">
        <v>0.83499999999999996</v>
      </c>
      <c r="U1638" s="119">
        <v>0</v>
      </c>
      <c r="V1638" s="119">
        <v>0</v>
      </c>
      <c r="W1638" s="119">
        <v>0</v>
      </c>
      <c r="X1638" s="119">
        <v>0</v>
      </c>
      <c r="Y1638" s="119">
        <v>0</v>
      </c>
      <c r="Z1638" s="119">
        <v>0</v>
      </c>
      <c r="AA1638" s="119" t="s">
        <v>573</v>
      </c>
      <c r="AB1638" s="119" t="s">
        <v>510</v>
      </c>
      <c r="AC1638" s="119" t="s">
        <v>56</v>
      </c>
      <c r="AD1638" s="119" t="s">
        <v>568</v>
      </c>
      <c r="AE1638" s="119" t="s">
        <v>190</v>
      </c>
      <c r="AF1638" s="119" t="s">
        <v>583</v>
      </c>
      <c r="AG1638" s="119" t="s">
        <v>56</v>
      </c>
      <c r="AH1638" s="119" t="s">
        <v>56</v>
      </c>
      <c r="AI1638" s="119" t="s">
        <v>56</v>
      </c>
      <c r="AJ1638" s="119" t="s">
        <v>56</v>
      </c>
      <c r="AK1638" s="119" t="s">
        <v>56</v>
      </c>
      <c r="AL1638" s="119" t="s">
        <v>56</v>
      </c>
      <c r="AM1638" s="119">
        <v>7</v>
      </c>
      <c r="AN1638" s="119">
        <v>97</v>
      </c>
      <c r="AO1638" s="119">
        <v>163</v>
      </c>
      <c r="AP1638" s="119">
        <v>115</v>
      </c>
      <c r="AQ1638" s="119">
        <v>76</v>
      </c>
      <c r="AR1638" s="119">
        <v>19</v>
      </c>
      <c r="AS1638" s="119">
        <v>2</v>
      </c>
      <c r="AT1638" s="119">
        <v>0</v>
      </c>
      <c r="AU1638" s="119">
        <v>0</v>
      </c>
      <c r="AV1638" s="119">
        <v>0</v>
      </c>
      <c r="AW1638" s="119">
        <v>0</v>
      </c>
      <c r="AX1638" s="119">
        <v>0</v>
      </c>
      <c r="AY1638" s="119">
        <v>0</v>
      </c>
      <c r="AZ1638" s="119">
        <v>0</v>
      </c>
      <c r="BA1638" s="119">
        <v>0</v>
      </c>
      <c r="BB1638" s="119">
        <v>0</v>
      </c>
      <c r="BC1638" s="119">
        <v>0</v>
      </c>
      <c r="BD1638" s="119">
        <v>0</v>
      </c>
      <c r="BE1638" s="119">
        <v>0</v>
      </c>
      <c r="BF1638" s="119">
        <v>0</v>
      </c>
      <c r="BG1638" s="119">
        <v>0</v>
      </c>
      <c r="BH1638" s="119">
        <v>14.8</v>
      </c>
      <c r="BI1638" s="119">
        <v>13.5</v>
      </c>
      <c r="BJ1638" s="119">
        <v>21.1</v>
      </c>
      <c r="BK1638" s="119">
        <v>24.8</v>
      </c>
      <c r="BL1638" s="119">
        <v>0</v>
      </c>
      <c r="BM1638" s="119" t="s">
        <v>545</v>
      </c>
    </row>
    <row r="1639" spans="1:65" s="119" customFormat="1" ht="11.4" x14ac:dyDescent="0.2">
      <c r="A1639" s="119" t="s">
        <v>196</v>
      </c>
      <c r="B1639" s="119">
        <v>479</v>
      </c>
      <c r="C1639" s="119">
        <v>90</v>
      </c>
      <c r="D1639" s="119">
        <v>354</v>
      </c>
      <c r="E1639" s="119">
        <v>2</v>
      </c>
      <c r="F1639" s="119">
        <v>28</v>
      </c>
      <c r="G1639" s="119">
        <v>2</v>
      </c>
      <c r="H1639" s="119">
        <v>3</v>
      </c>
      <c r="I1639" s="119">
        <v>0</v>
      </c>
      <c r="J1639" s="119">
        <v>0</v>
      </c>
      <c r="K1639" s="119">
        <v>0</v>
      </c>
      <c r="L1639" s="119">
        <v>0</v>
      </c>
      <c r="M1639" s="119">
        <v>0</v>
      </c>
      <c r="N1639" s="119">
        <v>0</v>
      </c>
      <c r="O1639" s="119">
        <v>18.79</v>
      </c>
      <c r="P1639" s="119">
        <v>73.900000000000006</v>
      </c>
      <c r="Q1639" s="119">
        <v>0.41799999999999998</v>
      </c>
      <c r="R1639" s="119">
        <v>5.8460000000000001</v>
      </c>
      <c r="S1639" s="119">
        <v>0.41799999999999998</v>
      </c>
      <c r="T1639" s="119">
        <v>0.626</v>
      </c>
      <c r="U1639" s="119">
        <v>0</v>
      </c>
      <c r="V1639" s="119">
        <v>0</v>
      </c>
      <c r="W1639" s="119">
        <v>0</v>
      </c>
      <c r="X1639" s="119">
        <v>0</v>
      </c>
      <c r="Y1639" s="119">
        <v>0</v>
      </c>
      <c r="Z1639" s="119">
        <v>0</v>
      </c>
      <c r="AA1639" s="119" t="s">
        <v>65</v>
      </c>
      <c r="AB1639" s="119" t="s">
        <v>516</v>
      </c>
      <c r="AC1639" s="119" t="s">
        <v>518</v>
      </c>
      <c r="AD1639" s="119" t="s">
        <v>513</v>
      </c>
      <c r="AE1639" s="119" t="s">
        <v>190</v>
      </c>
      <c r="AF1639" s="119" t="s">
        <v>610</v>
      </c>
      <c r="AG1639" s="119" t="s">
        <v>56</v>
      </c>
      <c r="AH1639" s="119" t="s">
        <v>56</v>
      </c>
      <c r="AI1639" s="119" t="s">
        <v>56</v>
      </c>
      <c r="AJ1639" s="119" t="s">
        <v>56</v>
      </c>
      <c r="AK1639" s="119" t="s">
        <v>56</v>
      </c>
      <c r="AL1639" s="119" t="s">
        <v>56</v>
      </c>
      <c r="AM1639" s="119">
        <v>0</v>
      </c>
      <c r="AN1639" s="119">
        <v>44</v>
      </c>
      <c r="AO1639" s="119">
        <v>132</v>
      </c>
      <c r="AP1639" s="119">
        <v>195</v>
      </c>
      <c r="AQ1639" s="119">
        <v>96</v>
      </c>
      <c r="AR1639" s="119">
        <v>11</v>
      </c>
      <c r="AS1639" s="119">
        <v>1</v>
      </c>
      <c r="AT1639" s="119">
        <v>0</v>
      </c>
      <c r="AU1639" s="119">
        <v>0</v>
      </c>
      <c r="AV1639" s="119">
        <v>0</v>
      </c>
      <c r="AW1639" s="119">
        <v>0</v>
      </c>
      <c r="AX1639" s="119">
        <v>0</v>
      </c>
      <c r="AY1639" s="119">
        <v>0</v>
      </c>
      <c r="AZ1639" s="119">
        <v>0</v>
      </c>
      <c r="BA1639" s="119">
        <v>0</v>
      </c>
      <c r="BB1639" s="119">
        <v>0</v>
      </c>
      <c r="BC1639" s="119">
        <v>0</v>
      </c>
      <c r="BD1639" s="119">
        <v>0</v>
      </c>
      <c r="BE1639" s="119">
        <v>0</v>
      </c>
      <c r="BF1639" s="119">
        <v>0</v>
      </c>
      <c r="BG1639" s="119">
        <v>0</v>
      </c>
      <c r="BH1639" s="119">
        <v>16.399999999999999</v>
      </c>
      <c r="BI1639" s="119">
        <v>16.600000000000001</v>
      </c>
      <c r="BJ1639" s="119">
        <v>21.4</v>
      </c>
      <c r="BK1639" s="119">
        <v>23.8</v>
      </c>
      <c r="BL1639" s="119">
        <v>0</v>
      </c>
      <c r="BM1639" s="119" t="s">
        <v>544</v>
      </c>
    </row>
    <row r="1640" spans="1:65" s="119" customFormat="1" ht="11.4" x14ac:dyDescent="0.2">
      <c r="A1640" s="119" t="s">
        <v>196</v>
      </c>
      <c r="B1640" s="119">
        <v>454</v>
      </c>
      <c r="C1640" s="119">
        <v>59</v>
      </c>
      <c r="D1640" s="119">
        <v>364</v>
      </c>
      <c r="E1640" s="119">
        <v>1</v>
      </c>
      <c r="F1640" s="119">
        <v>28</v>
      </c>
      <c r="G1640" s="119">
        <v>1</v>
      </c>
      <c r="H1640" s="119">
        <v>1</v>
      </c>
      <c r="I1640" s="119">
        <v>0</v>
      </c>
      <c r="J1640" s="119">
        <v>0</v>
      </c>
      <c r="K1640" s="119">
        <v>0</v>
      </c>
      <c r="L1640" s="119">
        <v>0</v>
      </c>
      <c r="M1640" s="119">
        <v>0</v>
      </c>
      <c r="N1640" s="119">
        <v>0</v>
      </c>
      <c r="O1640" s="119">
        <v>13</v>
      </c>
      <c r="P1640" s="119">
        <v>80.180000000000007</v>
      </c>
      <c r="Q1640" s="119">
        <v>0.22</v>
      </c>
      <c r="R1640" s="119">
        <v>6.1669999999999998</v>
      </c>
      <c r="S1640" s="119">
        <v>0.22</v>
      </c>
      <c r="T1640" s="119">
        <v>0.22</v>
      </c>
      <c r="U1640" s="119">
        <v>0</v>
      </c>
      <c r="V1640" s="119">
        <v>0</v>
      </c>
      <c r="W1640" s="119">
        <v>0</v>
      </c>
      <c r="X1640" s="119">
        <v>0</v>
      </c>
      <c r="Y1640" s="119">
        <v>0</v>
      </c>
      <c r="Z1640" s="119">
        <v>0</v>
      </c>
      <c r="AA1640" s="119" t="s">
        <v>564</v>
      </c>
      <c r="AB1640" s="119" t="s">
        <v>534</v>
      </c>
      <c r="AC1640" s="119" t="s">
        <v>525</v>
      </c>
      <c r="AD1640" s="119" t="s">
        <v>171</v>
      </c>
      <c r="AE1640" s="119" t="s">
        <v>514</v>
      </c>
      <c r="AF1640" s="119" t="s">
        <v>613</v>
      </c>
      <c r="AG1640" s="119" t="s">
        <v>56</v>
      </c>
      <c r="AH1640" s="119" t="s">
        <v>56</v>
      </c>
      <c r="AI1640" s="119" t="s">
        <v>56</v>
      </c>
      <c r="AJ1640" s="119" t="s">
        <v>56</v>
      </c>
      <c r="AK1640" s="119" t="s">
        <v>56</v>
      </c>
      <c r="AL1640" s="119" t="s">
        <v>56</v>
      </c>
      <c r="AM1640" s="119">
        <v>9</v>
      </c>
      <c r="AN1640" s="119">
        <v>88</v>
      </c>
      <c r="AO1640" s="119">
        <v>138</v>
      </c>
      <c r="AP1640" s="119">
        <v>101</v>
      </c>
      <c r="AQ1640" s="119">
        <v>88</v>
      </c>
      <c r="AR1640" s="119">
        <v>29</v>
      </c>
      <c r="AS1640" s="119">
        <v>1</v>
      </c>
      <c r="AT1640" s="119">
        <v>0</v>
      </c>
      <c r="AU1640" s="119">
        <v>0</v>
      </c>
      <c r="AV1640" s="119">
        <v>0</v>
      </c>
      <c r="AW1640" s="119">
        <v>0</v>
      </c>
      <c r="AX1640" s="119">
        <v>0</v>
      </c>
      <c r="AY1640" s="119">
        <v>0</v>
      </c>
      <c r="AZ1640" s="119">
        <v>0</v>
      </c>
      <c r="BA1640" s="119">
        <v>0</v>
      </c>
      <c r="BB1640" s="119">
        <v>0</v>
      </c>
      <c r="BC1640" s="119">
        <v>0</v>
      </c>
      <c r="BD1640" s="119">
        <v>0</v>
      </c>
      <c r="BE1640" s="119">
        <v>0</v>
      </c>
      <c r="BF1640" s="119">
        <v>0</v>
      </c>
      <c r="BG1640" s="119">
        <v>0</v>
      </c>
      <c r="BH1640" s="119">
        <v>15.4</v>
      </c>
      <c r="BI1640" s="119">
        <v>14.6</v>
      </c>
      <c r="BJ1640" s="119">
        <v>22.2</v>
      </c>
      <c r="BK1640" s="119">
        <v>25.7</v>
      </c>
      <c r="BL1640" s="119">
        <v>0</v>
      </c>
      <c r="BM1640" s="119" t="s">
        <v>545</v>
      </c>
    </row>
    <row r="1641" spans="1:65" s="119" customFormat="1" ht="11.4" x14ac:dyDescent="0.2">
      <c r="A1641" s="119" t="s">
        <v>197</v>
      </c>
      <c r="B1641" s="119">
        <v>483</v>
      </c>
      <c r="C1641" s="119">
        <v>83</v>
      </c>
      <c r="D1641" s="119">
        <v>378</v>
      </c>
      <c r="E1641" s="119">
        <v>1</v>
      </c>
      <c r="F1641" s="119">
        <v>18</v>
      </c>
      <c r="G1641" s="119">
        <v>0</v>
      </c>
      <c r="H1641" s="119">
        <v>2</v>
      </c>
      <c r="I1641" s="119">
        <v>0</v>
      </c>
      <c r="J1641" s="119">
        <v>0</v>
      </c>
      <c r="K1641" s="119">
        <v>0</v>
      </c>
      <c r="L1641" s="119">
        <v>1</v>
      </c>
      <c r="M1641" s="119">
        <v>0</v>
      </c>
      <c r="N1641" s="119">
        <v>0</v>
      </c>
      <c r="O1641" s="119">
        <v>17.18</v>
      </c>
      <c r="P1641" s="119">
        <v>78.260000000000005</v>
      </c>
      <c r="Q1641" s="119">
        <v>0.20699999999999999</v>
      </c>
      <c r="R1641" s="119">
        <v>3.7269999999999999</v>
      </c>
      <c r="S1641" s="119">
        <v>0</v>
      </c>
      <c r="T1641" s="119">
        <v>0.41399999999999998</v>
      </c>
      <c r="U1641" s="119">
        <v>0</v>
      </c>
      <c r="V1641" s="119">
        <v>0</v>
      </c>
      <c r="W1641" s="119">
        <v>0</v>
      </c>
      <c r="X1641" s="119">
        <v>0.20699999999999999</v>
      </c>
      <c r="Y1641" s="119">
        <v>0</v>
      </c>
      <c r="Z1641" s="119">
        <v>0</v>
      </c>
      <c r="AA1641" s="119" t="s">
        <v>522</v>
      </c>
      <c r="AB1641" s="119" t="s">
        <v>510</v>
      </c>
      <c r="AC1641" s="119" t="s">
        <v>192</v>
      </c>
      <c r="AD1641" s="119" t="s">
        <v>519</v>
      </c>
      <c r="AE1641" s="119" t="s">
        <v>56</v>
      </c>
      <c r="AF1641" s="119" t="s">
        <v>434</v>
      </c>
      <c r="AG1641" s="119" t="s">
        <v>56</v>
      </c>
      <c r="AH1641" s="119" t="s">
        <v>56</v>
      </c>
      <c r="AI1641" s="119" t="s">
        <v>56</v>
      </c>
      <c r="AJ1641" s="119" t="s">
        <v>570</v>
      </c>
      <c r="AK1641" s="119" t="s">
        <v>56</v>
      </c>
      <c r="AL1641" s="119" t="s">
        <v>56</v>
      </c>
      <c r="AM1641" s="119">
        <v>1</v>
      </c>
      <c r="AN1641" s="119">
        <v>33</v>
      </c>
      <c r="AO1641" s="119">
        <v>173</v>
      </c>
      <c r="AP1641" s="119">
        <v>172</v>
      </c>
      <c r="AQ1641" s="119">
        <v>88</v>
      </c>
      <c r="AR1641" s="119">
        <v>13</v>
      </c>
      <c r="AS1641" s="119">
        <v>3</v>
      </c>
      <c r="AT1641" s="119">
        <v>0</v>
      </c>
      <c r="AU1641" s="119">
        <v>0</v>
      </c>
      <c r="AV1641" s="119">
        <v>0</v>
      </c>
      <c r="AW1641" s="119">
        <v>0</v>
      </c>
      <c r="AX1641" s="119">
        <v>0</v>
      </c>
      <c r="AY1641" s="119">
        <v>0</v>
      </c>
      <c r="AZ1641" s="119">
        <v>0</v>
      </c>
      <c r="BA1641" s="119">
        <v>0</v>
      </c>
      <c r="BB1641" s="119">
        <v>0</v>
      </c>
      <c r="BC1641" s="119">
        <v>0</v>
      </c>
      <c r="BD1641" s="119">
        <v>0</v>
      </c>
      <c r="BE1641" s="119">
        <v>0</v>
      </c>
      <c r="BF1641" s="119">
        <v>0</v>
      </c>
      <c r="BG1641" s="119">
        <v>0</v>
      </c>
      <c r="BH1641" s="119">
        <v>16.3</v>
      </c>
      <c r="BI1641" s="119">
        <v>16.3</v>
      </c>
      <c r="BJ1641" s="119">
        <v>21.5</v>
      </c>
      <c r="BK1641" s="119">
        <v>24</v>
      </c>
      <c r="BL1641" s="119">
        <v>0</v>
      </c>
      <c r="BM1641" s="119" t="s">
        <v>544</v>
      </c>
    </row>
    <row r="1642" spans="1:65" s="119" customFormat="1" ht="11.4" x14ac:dyDescent="0.2">
      <c r="A1642" s="119" t="s">
        <v>197</v>
      </c>
      <c r="B1642" s="119">
        <v>461</v>
      </c>
      <c r="C1642" s="119">
        <v>54</v>
      </c>
      <c r="D1642" s="119">
        <v>387</v>
      </c>
      <c r="E1642" s="119">
        <v>0</v>
      </c>
      <c r="F1642" s="119">
        <v>18</v>
      </c>
      <c r="G1642" s="119">
        <v>1</v>
      </c>
      <c r="H1642" s="119">
        <v>1</v>
      </c>
      <c r="I1642" s="119">
        <v>0</v>
      </c>
      <c r="J1642" s="119">
        <v>0</v>
      </c>
      <c r="K1642" s="119">
        <v>0</v>
      </c>
      <c r="L1642" s="119">
        <v>0</v>
      </c>
      <c r="M1642" s="119">
        <v>0</v>
      </c>
      <c r="N1642" s="119">
        <v>0</v>
      </c>
      <c r="O1642" s="119">
        <v>11.71</v>
      </c>
      <c r="P1642" s="119">
        <v>83.95</v>
      </c>
      <c r="Q1642" s="119">
        <v>0</v>
      </c>
      <c r="R1642" s="119">
        <v>3.9049999999999998</v>
      </c>
      <c r="S1642" s="119">
        <v>0.217</v>
      </c>
      <c r="T1642" s="119">
        <v>0.217</v>
      </c>
      <c r="U1642" s="119">
        <v>0</v>
      </c>
      <c r="V1642" s="119">
        <v>0</v>
      </c>
      <c r="W1642" s="119">
        <v>0</v>
      </c>
      <c r="X1642" s="119">
        <v>0</v>
      </c>
      <c r="Y1642" s="119">
        <v>0</v>
      </c>
      <c r="Z1642" s="119">
        <v>0</v>
      </c>
      <c r="AA1642" s="119" t="s">
        <v>606</v>
      </c>
      <c r="AB1642" s="119" t="s">
        <v>534</v>
      </c>
      <c r="AC1642" s="119" t="s">
        <v>56</v>
      </c>
      <c r="AD1642" s="119" t="s">
        <v>515</v>
      </c>
      <c r="AE1642" s="119" t="s">
        <v>467</v>
      </c>
      <c r="AF1642" s="119" t="s">
        <v>621</v>
      </c>
      <c r="AG1642" s="119" t="s">
        <v>56</v>
      </c>
      <c r="AH1642" s="119" t="s">
        <v>56</v>
      </c>
      <c r="AI1642" s="119" t="s">
        <v>56</v>
      </c>
      <c r="AJ1642" s="119" t="s">
        <v>56</v>
      </c>
      <c r="AK1642" s="119" t="s">
        <v>56</v>
      </c>
      <c r="AL1642" s="119" t="s">
        <v>56</v>
      </c>
      <c r="AM1642" s="119">
        <v>0</v>
      </c>
      <c r="AN1642" s="119">
        <v>83</v>
      </c>
      <c r="AO1642" s="119">
        <v>147</v>
      </c>
      <c r="AP1642" s="119">
        <v>128</v>
      </c>
      <c r="AQ1642" s="119">
        <v>74</v>
      </c>
      <c r="AR1642" s="119">
        <v>27</v>
      </c>
      <c r="AS1642" s="119">
        <v>2</v>
      </c>
      <c r="AT1642" s="119">
        <v>0</v>
      </c>
      <c r="AU1642" s="119">
        <v>0</v>
      </c>
      <c r="AV1642" s="119">
        <v>0</v>
      </c>
      <c r="AW1642" s="119">
        <v>0</v>
      </c>
      <c r="AX1642" s="119">
        <v>0</v>
      </c>
      <c r="AY1642" s="119">
        <v>0</v>
      </c>
      <c r="AZ1642" s="119">
        <v>0</v>
      </c>
      <c r="BA1642" s="119">
        <v>0</v>
      </c>
      <c r="BB1642" s="119">
        <v>0</v>
      </c>
      <c r="BC1642" s="119">
        <v>0</v>
      </c>
      <c r="BD1642" s="119">
        <v>0</v>
      </c>
      <c r="BE1642" s="119">
        <v>0</v>
      </c>
      <c r="BF1642" s="119">
        <v>0</v>
      </c>
      <c r="BG1642" s="119">
        <v>0</v>
      </c>
      <c r="BH1642" s="119">
        <v>15.5</v>
      </c>
      <c r="BI1642" s="119">
        <v>15</v>
      </c>
      <c r="BJ1642" s="119">
        <v>21.4</v>
      </c>
      <c r="BK1642" s="119">
        <v>25.4</v>
      </c>
      <c r="BL1642" s="119">
        <v>0</v>
      </c>
      <c r="BM1642" s="119" t="s">
        <v>545</v>
      </c>
    </row>
    <row r="1643" spans="1:65" s="119" customFormat="1" ht="11.4" x14ac:dyDescent="0.2">
      <c r="A1643" s="119" t="s">
        <v>198</v>
      </c>
      <c r="B1643" s="119">
        <v>472</v>
      </c>
      <c r="C1643" s="119">
        <v>69</v>
      </c>
      <c r="D1643" s="119">
        <v>382</v>
      </c>
      <c r="E1643" s="119">
        <v>1</v>
      </c>
      <c r="F1643" s="119">
        <v>19</v>
      </c>
      <c r="G1643" s="119">
        <v>0</v>
      </c>
      <c r="H1643" s="119">
        <v>1</v>
      </c>
      <c r="I1643" s="119">
        <v>0</v>
      </c>
      <c r="J1643" s="119">
        <v>0</v>
      </c>
      <c r="K1643" s="119">
        <v>0</v>
      </c>
      <c r="L1643" s="119">
        <v>0</v>
      </c>
      <c r="M1643" s="119">
        <v>0</v>
      </c>
      <c r="N1643" s="119">
        <v>0</v>
      </c>
      <c r="O1643" s="119">
        <v>14.62</v>
      </c>
      <c r="P1643" s="119">
        <v>80.930000000000007</v>
      </c>
      <c r="Q1643" s="119">
        <v>0.21199999999999999</v>
      </c>
      <c r="R1643" s="119">
        <v>4.0250000000000004</v>
      </c>
      <c r="S1643" s="119">
        <v>0</v>
      </c>
      <c r="T1643" s="119">
        <v>0.21199999999999999</v>
      </c>
      <c r="U1643" s="119">
        <v>0</v>
      </c>
      <c r="V1643" s="119">
        <v>0</v>
      </c>
      <c r="W1643" s="119">
        <v>0</v>
      </c>
      <c r="X1643" s="119">
        <v>0</v>
      </c>
      <c r="Y1643" s="119">
        <v>0</v>
      </c>
      <c r="Z1643" s="119">
        <v>0</v>
      </c>
      <c r="AA1643" s="119" t="s">
        <v>184</v>
      </c>
      <c r="AB1643" s="119" t="s">
        <v>494</v>
      </c>
      <c r="AC1643" s="119" t="s">
        <v>515</v>
      </c>
      <c r="AD1643" s="119" t="s">
        <v>496</v>
      </c>
      <c r="AE1643" s="119" t="s">
        <v>56</v>
      </c>
      <c r="AF1643" s="119" t="s">
        <v>611</v>
      </c>
      <c r="AG1643" s="119" t="s">
        <v>56</v>
      </c>
      <c r="AH1643" s="119" t="s">
        <v>56</v>
      </c>
      <c r="AI1643" s="119" t="s">
        <v>56</v>
      </c>
      <c r="AJ1643" s="119" t="s">
        <v>56</v>
      </c>
      <c r="AK1643" s="119" t="s">
        <v>56</v>
      </c>
      <c r="AL1643" s="119" t="s">
        <v>56</v>
      </c>
      <c r="AM1643" s="119">
        <v>2</v>
      </c>
      <c r="AN1643" s="119">
        <v>46</v>
      </c>
      <c r="AO1643" s="119">
        <v>171</v>
      </c>
      <c r="AP1643" s="119">
        <v>155</v>
      </c>
      <c r="AQ1643" s="119">
        <v>87</v>
      </c>
      <c r="AR1643" s="119">
        <v>11</v>
      </c>
      <c r="AS1643" s="119">
        <v>0</v>
      </c>
      <c r="AT1643" s="119">
        <v>0</v>
      </c>
      <c r="AU1643" s="119">
        <v>0</v>
      </c>
      <c r="AV1643" s="119">
        <v>0</v>
      </c>
      <c r="AW1643" s="119">
        <v>0</v>
      </c>
      <c r="AX1643" s="119">
        <v>0</v>
      </c>
      <c r="AY1643" s="119">
        <v>0</v>
      </c>
      <c r="AZ1643" s="119">
        <v>0</v>
      </c>
      <c r="BA1643" s="119">
        <v>0</v>
      </c>
      <c r="BB1643" s="119">
        <v>0</v>
      </c>
      <c r="BC1643" s="119">
        <v>0</v>
      </c>
      <c r="BD1643" s="119">
        <v>0</v>
      </c>
      <c r="BE1643" s="119">
        <v>0</v>
      </c>
      <c r="BF1643" s="119">
        <v>0</v>
      </c>
      <c r="BG1643" s="119">
        <v>0</v>
      </c>
      <c r="BH1643" s="119">
        <v>15.7</v>
      </c>
      <c r="BI1643" s="119">
        <v>15.5</v>
      </c>
      <c r="BJ1643" s="119">
        <v>21.1</v>
      </c>
      <c r="BK1643" s="119">
        <v>23.6</v>
      </c>
      <c r="BL1643" s="119">
        <v>0</v>
      </c>
      <c r="BM1643" s="119" t="s">
        <v>544</v>
      </c>
    </row>
    <row r="1644" spans="1:65" s="119" customFormat="1" ht="11.4" x14ac:dyDescent="0.2">
      <c r="A1644" s="119" t="s">
        <v>198</v>
      </c>
      <c r="B1644" s="119">
        <v>443</v>
      </c>
      <c r="C1644" s="119">
        <v>40</v>
      </c>
      <c r="D1644" s="119">
        <v>383</v>
      </c>
      <c r="E1644" s="119">
        <v>1</v>
      </c>
      <c r="F1644" s="119">
        <v>18</v>
      </c>
      <c r="G1644" s="119">
        <v>0</v>
      </c>
      <c r="H1644" s="119">
        <v>1</v>
      </c>
      <c r="I1644" s="119">
        <v>0</v>
      </c>
      <c r="J1644" s="119">
        <v>0</v>
      </c>
      <c r="K1644" s="119">
        <v>0</v>
      </c>
      <c r="L1644" s="119">
        <v>0</v>
      </c>
      <c r="M1644" s="119">
        <v>0</v>
      </c>
      <c r="N1644" s="119">
        <v>0</v>
      </c>
      <c r="O1644" s="119">
        <v>9.0289999999999999</v>
      </c>
      <c r="P1644" s="119">
        <v>86.46</v>
      </c>
      <c r="Q1644" s="119">
        <v>0.22600000000000001</v>
      </c>
      <c r="R1644" s="119">
        <v>4.0629999999999997</v>
      </c>
      <c r="S1644" s="119">
        <v>0</v>
      </c>
      <c r="T1644" s="119">
        <v>0.22600000000000001</v>
      </c>
      <c r="U1644" s="119">
        <v>0</v>
      </c>
      <c r="V1644" s="119">
        <v>0</v>
      </c>
      <c r="W1644" s="119">
        <v>0</v>
      </c>
      <c r="X1644" s="119">
        <v>0</v>
      </c>
      <c r="Y1644" s="119">
        <v>0</v>
      </c>
      <c r="Z1644" s="119">
        <v>0</v>
      </c>
      <c r="AA1644" s="119" t="s">
        <v>530</v>
      </c>
      <c r="AB1644" s="119" t="s">
        <v>516</v>
      </c>
      <c r="AC1644" s="119" t="s">
        <v>478</v>
      </c>
      <c r="AD1644" s="119" t="s">
        <v>79</v>
      </c>
      <c r="AE1644" s="119" t="s">
        <v>56</v>
      </c>
      <c r="AF1644" s="119" t="s">
        <v>607</v>
      </c>
      <c r="AG1644" s="119" t="s">
        <v>56</v>
      </c>
      <c r="AH1644" s="119" t="s">
        <v>56</v>
      </c>
      <c r="AI1644" s="119" t="s">
        <v>56</v>
      </c>
      <c r="AJ1644" s="119" t="s">
        <v>56</v>
      </c>
      <c r="AK1644" s="119" t="s">
        <v>56</v>
      </c>
      <c r="AL1644" s="119" t="s">
        <v>56</v>
      </c>
      <c r="AM1644" s="119">
        <v>4</v>
      </c>
      <c r="AN1644" s="119">
        <v>78</v>
      </c>
      <c r="AO1644" s="119">
        <v>128</v>
      </c>
      <c r="AP1644" s="119">
        <v>123</v>
      </c>
      <c r="AQ1644" s="119">
        <v>86</v>
      </c>
      <c r="AR1644" s="119">
        <v>23</v>
      </c>
      <c r="AS1644" s="119">
        <v>1</v>
      </c>
      <c r="AT1644" s="119">
        <v>0</v>
      </c>
      <c r="AU1644" s="119">
        <v>0</v>
      </c>
      <c r="AV1644" s="119">
        <v>0</v>
      </c>
      <c r="AW1644" s="119">
        <v>0</v>
      </c>
      <c r="AX1644" s="119">
        <v>0</v>
      </c>
      <c r="AY1644" s="119">
        <v>0</v>
      </c>
      <c r="AZ1644" s="119">
        <v>0</v>
      </c>
      <c r="BA1644" s="119">
        <v>0</v>
      </c>
      <c r="BB1644" s="119">
        <v>0</v>
      </c>
      <c r="BC1644" s="119">
        <v>0</v>
      </c>
      <c r="BD1644" s="119">
        <v>0</v>
      </c>
      <c r="BE1644" s="119">
        <v>0</v>
      </c>
      <c r="BF1644" s="119">
        <v>0</v>
      </c>
      <c r="BG1644" s="119">
        <v>0</v>
      </c>
      <c r="BH1644" s="119">
        <v>15.7</v>
      </c>
      <c r="BI1644" s="119">
        <v>15.9</v>
      </c>
      <c r="BJ1644" s="119">
        <v>21.8</v>
      </c>
      <c r="BK1644" s="119">
        <v>25.6</v>
      </c>
      <c r="BL1644" s="119">
        <v>0</v>
      </c>
      <c r="BM1644" s="119" t="s">
        <v>545</v>
      </c>
    </row>
    <row r="1645" spans="1:65" s="119" customFormat="1" ht="11.4" x14ac:dyDescent="0.2">
      <c r="A1645" s="119" t="s">
        <v>199</v>
      </c>
      <c r="B1645" s="119">
        <v>446</v>
      </c>
      <c r="C1645" s="119">
        <v>63</v>
      </c>
      <c r="D1645" s="119">
        <v>365</v>
      </c>
      <c r="E1645" s="119">
        <v>2</v>
      </c>
      <c r="F1645" s="119">
        <v>9</v>
      </c>
      <c r="G1645" s="119">
        <v>5</v>
      </c>
      <c r="H1645" s="119">
        <v>2</v>
      </c>
      <c r="I1645" s="119">
        <v>0</v>
      </c>
      <c r="J1645" s="119">
        <v>0</v>
      </c>
      <c r="K1645" s="119">
        <v>0</v>
      </c>
      <c r="L1645" s="119">
        <v>0</v>
      </c>
      <c r="M1645" s="119">
        <v>0</v>
      </c>
      <c r="N1645" s="119">
        <v>0</v>
      </c>
      <c r="O1645" s="119">
        <v>14.13</v>
      </c>
      <c r="P1645" s="119">
        <v>81.84</v>
      </c>
      <c r="Q1645" s="119">
        <v>0.44800000000000001</v>
      </c>
      <c r="R1645" s="119">
        <v>2.0179999999999998</v>
      </c>
      <c r="S1645" s="119">
        <v>1.121</v>
      </c>
      <c r="T1645" s="119">
        <v>0.44800000000000001</v>
      </c>
      <c r="U1645" s="119">
        <v>0</v>
      </c>
      <c r="V1645" s="119">
        <v>0</v>
      </c>
      <c r="W1645" s="119">
        <v>0</v>
      </c>
      <c r="X1645" s="119">
        <v>0</v>
      </c>
      <c r="Y1645" s="119">
        <v>0</v>
      </c>
      <c r="Z1645" s="119">
        <v>0</v>
      </c>
      <c r="AA1645" s="119" t="s">
        <v>192</v>
      </c>
      <c r="AB1645" s="119" t="s">
        <v>495</v>
      </c>
      <c r="AC1645" s="119" t="s">
        <v>591</v>
      </c>
      <c r="AD1645" s="119" t="s">
        <v>581</v>
      </c>
      <c r="AE1645" s="119" t="s">
        <v>575</v>
      </c>
      <c r="AF1645" s="119" t="s">
        <v>497</v>
      </c>
      <c r="AG1645" s="119" t="s">
        <v>56</v>
      </c>
      <c r="AH1645" s="119" t="s">
        <v>56</v>
      </c>
      <c r="AI1645" s="119" t="s">
        <v>56</v>
      </c>
      <c r="AJ1645" s="119" t="s">
        <v>56</v>
      </c>
      <c r="AK1645" s="119" t="s">
        <v>56</v>
      </c>
      <c r="AL1645" s="119" t="s">
        <v>56</v>
      </c>
      <c r="AM1645" s="119">
        <v>1</v>
      </c>
      <c r="AN1645" s="119">
        <v>40</v>
      </c>
      <c r="AO1645" s="119">
        <v>163</v>
      </c>
      <c r="AP1645" s="119">
        <v>153</v>
      </c>
      <c r="AQ1645" s="119">
        <v>74</v>
      </c>
      <c r="AR1645" s="119">
        <v>14</v>
      </c>
      <c r="AS1645" s="119">
        <v>1</v>
      </c>
      <c r="AT1645" s="119">
        <v>0</v>
      </c>
      <c r="AU1645" s="119">
        <v>0</v>
      </c>
      <c r="AV1645" s="119">
        <v>0</v>
      </c>
      <c r="AW1645" s="119">
        <v>0</v>
      </c>
      <c r="AX1645" s="119">
        <v>0</v>
      </c>
      <c r="AY1645" s="119">
        <v>0</v>
      </c>
      <c r="AZ1645" s="119">
        <v>0</v>
      </c>
      <c r="BA1645" s="119">
        <v>0</v>
      </c>
      <c r="BB1645" s="119">
        <v>0</v>
      </c>
      <c r="BC1645" s="119">
        <v>0</v>
      </c>
      <c r="BD1645" s="119">
        <v>0</v>
      </c>
      <c r="BE1645" s="119">
        <v>0</v>
      </c>
      <c r="BF1645" s="119">
        <v>0</v>
      </c>
      <c r="BG1645" s="119">
        <v>0</v>
      </c>
      <c r="BH1645" s="119">
        <v>15.9</v>
      </c>
      <c r="BI1645" s="119">
        <v>15.6</v>
      </c>
      <c r="BJ1645" s="119">
        <v>20.6</v>
      </c>
      <c r="BK1645" s="119">
        <v>24</v>
      </c>
      <c r="BL1645" s="119">
        <v>0</v>
      </c>
      <c r="BM1645" s="119" t="s">
        <v>544</v>
      </c>
    </row>
    <row r="1646" spans="1:65" s="119" customFormat="1" ht="11.4" x14ac:dyDescent="0.2">
      <c r="A1646" s="119" t="s">
        <v>199</v>
      </c>
      <c r="B1646" s="119">
        <v>444</v>
      </c>
      <c r="C1646" s="119">
        <v>53</v>
      </c>
      <c r="D1646" s="119">
        <v>380</v>
      </c>
      <c r="E1646" s="119">
        <v>0</v>
      </c>
      <c r="F1646" s="119">
        <v>10</v>
      </c>
      <c r="G1646" s="119">
        <v>0</v>
      </c>
      <c r="H1646" s="119">
        <v>1</v>
      </c>
      <c r="I1646" s="119">
        <v>0</v>
      </c>
      <c r="J1646" s="119">
        <v>0</v>
      </c>
      <c r="K1646" s="119">
        <v>0</v>
      </c>
      <c r="L1646" s="119">
        <v>0</v>
      </c>
      <c r="M1646" s="119">
        <v>0</v>
      </c>
      <c r="N1646" s="119">
        <v>0</v>
      </c>
      <c r="O1646" s="119">
        <v>11.94</v>
      </c>
      <c r="P1646" s="119">
        <v>85.59</v>
      </c>
      <c r="Q1646" s="119">
        <v>0</v>
      </c>
      <c r="R1646" s="119">
        <v>2.2519999999999998</v>
      </c>
      <c r="S1646" s="119">
        <v>0</v>
      </c>
      <c r="T1646" s="119">
        <v>0.22500000000000001</v>
      </c>
      <c r="U1646" s="119">
        <v>0</v>
      </c>
      <c r="V1646" s="119">
        <v>0</v>
      </c>
      <c r="W1646" s="119">
        <v>0</v>
      </c>
      <c r="X1646" s="119">
        <v>0</v>
      </c>
      <c r="Y1646" s="119">
        <v>0</v>
      </c>
      <c r="Z1646" s="119">
        <v>0</v>
      </c>
      <c r="AA1646" s="119" t="s">
        <v>596</v>
      </c>
      <c r="AB1646" s="119" t="s">
        <v>189</v>
      </c>
      <c r="AC1646" s="119" t="s">
        <v>56</v>
      </c>
      <c r="AD1646" s="119" t="s">
        <v>173</v>
      </c>
      <c r="AE1646" s="119" t="s">
        <v>56</v>
      </c>
      <c r="AF1646" s="119" t="s">
        <v>584</v>
      </c>
      <c r="AG1646" s="119" t="s">
        <v>56</v>
      </c>
      <c r="AH1646" s="119" t="s">
        <v>56</v>
      </c>
      <c r="AI1646" s="119" t="s">
        <v>56</v>
      </c>
      <c r="AJ1646" s="119" t="s">
        <v>56</v>
      </c>
      <c r="AK1646" s="119" t="s">
        <v>56</v>
      </c>
      <c r="AL1646" s="119" t="s">
        <v>56</v>
      </c>
      <c r="AM1646" s="119">
        <v>5</v>
      </c>
      <c r="AN1646" s="119">
        <v>85</v>
      </c>
      <c r="AO1646" s="119">
        <v>132</v>
      </c>
      <c r="AP1646" s="119">
        <v>119</v>
      </c>
      <c r="AQ1646" s="119">
        <v>76</v>
      </c>
      <c r="AR1646" s="119">
        <v>23</v>
      </c>
      <c r="AS1646" s="119">
        <v>4</v>
      </c>
      <c r="AT1646" s="119">
        <v>0</v>
      </c>
      <c r="AU1646" s="119">
        <v>0</v>
      </c>
      <c r="AV1646" s="119">
        <v>0</v>
      </c>
      <c r="AW1646" s="119">
        <v>0</v>
      </c>
      <c r="AX1646" s="119">
        <v>0</v>
      </c>
      <c r="AY1646" s="119">
        <v>0</v>
      </c>
      <c r="AZ1646" s="119">
        <v>0</v>
      </c>
      <c r="BA1646" s="119">
        <v>0</v>
      </c>
      <c r="BB1646" s="119">
        <v>0</v>
      </c>
      <c r="BC1646" s="119">
        <v>0</v>
      </c>
      <c r="BD1646" s="119">
        <v>0</v>
      </c>
      <c r="BE1646" s="119">
        <v>0</v>
      </c>
      <c r="BF1646" s="119">
        <v>0</v>
      </c>
      <c r="BG1646" s="119">
        <v>0</v>
      </c>
      <c r="BH1646" s="119">
        <v>15.5</v>
      </c>
      <c r="BI1646" s="119">
        <v>15</v>
      </c>
      <c r="BJ1646" s="119">
        <v>21.6</v>
      </c>
      <c r="BK1646" s="119">
        <v>25.8</v>
      </c>
      <c r="BL1646" s="119">
        <v>0</v>
      </c>
      <c r="BM1646" s="119" t="s">
        <v>545</v>
      </c>
    </row>
    <row r="1647" spans="1:65" s="119" customFormat="1" ht="11.4" x14ac:dyDescent="0.2">
      <c r="A1647" s="119" t="s">
        <v>200</v>
      </c>
      <c r="B1647" s="119">
        <v>370</v>
      </c>
      <c r="C1647" s="119">
        <v>46</v>
      </c>
      <c r="D1647" s="119">
        <v>307</v>
      </c>
      <c r="E1647" s="119">
        <v>1</v>
      </c>
      <c r="F1647" s="119">
        <v>9</v>
      </c>
      <c r="G1647" s="119">
        <v>5</v>
      </c>
      <c r="H1647" s="119">
        <v>2</v>
      </c>
      <c r="I1647" s="119">
        <v>0</v>
      </c>
      <c r="J1647" s="119">
        <v>0</v>
      </c>
      <c r="K1647" s="119">
        <v>0</v>
      </c>
      <c r="L1647" s="119">
        <v>0</v>
      </c>
      <c r="M1647" s="119">
        <v>0</v>
      </c>
      <c r="N1647" s="119">
        <v>0</v>
      </c>
      <c r="O1647" s="119">
        <v>12.43</v>
      </c>
      <c r="P1647" s="119">
        <v>82.97</v>
      </c>
      <c r="Q1647" s="119">
        <v>0.27</v>
      </c>
      <c r="R1647" s="119">
        <v>2.4319999999999999</v>
      </c>
      <c r="S1647" s="119">
        <v>1.351</v>
      </c>
      <c r="T1647" s="119">
        <v>0.54100000000000004</v>
      </c>
      <c r="U1647" s="119">
        <v>0</v>
      </c>
      <c r="V1647" s="119">
        <v>0</v>
      </c>
      <c r="W1647" s="119">
        <v>0</v>
      </c>
      <c r="X1647" s="119">
        <v>0</v>
      </c>
      <c r="Y1647" s="119">
        <v>0</v>
      </c>
      <c r="Z1647" s="119">
        <v>0</v>
      </c>
      <c r="AA1647" s="119" t="s">
        <v>515</v>
      </c>
      <c r="AB1647" s="119" t="s">
        <v>494</v>
      </c>
      <c r="AC1647" s="119" t="s">
        <v>485</v>
      </c>
      <c r="AD1647" s="119" t="s">
        <v>511</v>
      </c>
      <c r="AE1647" s="119" t="s">
        <v>575</v>
      </c>
      <c r="AF1647" s="119" t="s">
        <v>526</v>
      </c>
      <c r="AG1647" s="119" t="s">
        <v>56</v>
      </c>
      <c r="AH1647" s="119" t="s">
        <v>56</v>
      </c>
      <c r="AI1647" s="119" t="s">
        <v>56</v>
      </c>
      <c r="AJ1647" s="119" t="s">
        <v>56</v>
      </c>
      <c r="AK1647" s="119" t="s">
        <v>56</v>
      </c>
      <c r="AL1647" s="119" t="s">
        <v>56</v>
      </c>
      <c r="AM1647" s="119">
        <v>3</v>
      </c>
      <c r="AN1647" s="119">
        <v>36</v>
      </c>
      <c r="AO1647" s="119">
        <v>122</v>
      </c>
      <c r="AP1647" s="119">
        <v>142</v>
      </c>
      <c r="AQ1647" s="119">
        <v>56</v>
      </c>
      <c r="AR1647" s="119">
        <v>10</v>
      </c>
      <c r="AS1647" s="119">
        <v>1</v>
      </c>
      <c r="AT1647" s="119">
        <v>0</v>
      </c>
      <c r="AU1647" s="119">
        <v>0</v>
      </c>
      <c r="AV1647" s="119">
        <v>0</v>
      </c>
      <c r="AW1647" s="119">
        <v>0</v>
      </c>
      <c r="AX1647" s="119">
        <v>0</v>
      </c>
      <c r="AY1647" s="119">
        <v>0</v>
      </c>
      <c r="AZ1647" s="119">
        <v>0</v>
      </c>
      <c r="BA1647" s="119">
        <v>0</v>
      </c>
      <c r="BB1647" s="119">
        <v>0</v>
      </c>
      <c r="BC1647" s="119">
        <v>0</v>
      </c>
      <c r="BD1647" s="119">
        <v>0</v>
      </c>
      <c r="BE1647" s="119">
        <v>0</v>
      </c>
      <c r="BF1647" s="119">
        <v>0</v>
      </c>
      <c r="BG1647" s="119">
        <v>0</v>
      </c>
      <c r="BH1647" s="119">
        <v>15.8</v>
      </c>
      <c r="BI1647" s="119">
        <v>15.9</v>
      </c>
      <c r="BJ1647" s="119">
        <v>20.5</v>
      </c>
      <c r="BK1647" s="119">
        <v>24.3</v>
      </c>
      <c r="BL1647" s="119">
        <v>0</v>
      </c>
      <c r="BM1647" s="119" t="s">
        <v>544</v>
      </c>
    </row>
    <row r="1648" spans="1:65" s="119" customFormat="1" ht="11.4" x14ac:dyDescent="0.2">
      <c r="A1648" s="119" t="s">
        <v>200</v>
      </c>
      <c r="B1648" s="119">
        <v>375</v>
      </c>
      <c r="C1648" s="119">
        <v>35</v>
      </c>
      <c r="D1648" s="119">
        <v>330</v>
      </c>
      <c r="E1648" s="119">
        <v>2</v>
      </c>
      <c r="F1648" s="119">
        <v>7</v>
      </c>
      <c r="G1648" s="119">
        <v>0</v>
      </c>
      <c r="H1648" s="119">
        <v>1</v>
      </c>
      <c r="I1648" s="119">
        <v>0</v>
      </c>
      <c r="J1648" s="119">
        <v>0</v>
      </c>
      <c r="K1648" s="119">
        <v>0</v>
      </c>
      <c r="L1648" s="119">
        <v>0</v>
      </c>
      <c r="M1648" s="119">
        <v>0</v>
      </c>
      <c r="N1648" s="119">
        <v>0</v>
      </c>
      <c r="O1648" s="119">
        <v>9.3330000000000002</v>
      </c>
      <c r="P1648" s="119">
        <v>88</v>
      </c>
      <c r="Q1648" s="119">
        <v>0.53300000000000003</v>
      </c>
      <c r="R1648" s="119">
        <v>1.867</v>
      </c>
      <c r="S1648" s="119">
        <v>0</v>
      </c>
      <c r="T1648" s="119">
        <v>0.26700000000000002</v>
      </c>
      <c r="U1648" s="119">
        <v>0</v>
      </c>
      <c r="V1648" s="119">
        <v>0</v>
      </c>
      <c r="W1648" s="119">
        <v>0</v>
      </c>
      <c r="X1648" s="119">
        <v>0</v>
      </c>
      <c r="Y1648" s="119">
        <v>0</v>
      </c>
      <c r="Z1648" s="119">
        <v>0</v>
      </c>
      <c r="AA1648" s="119" t="s">
        <v>531</v>
      </c>
      <c r="AB1648" s="119" t="s">
        <v>172</v>
      </c>
      <c r="AC1648" s="119" t="s">
        <v>424</v>
      </c>
      <c r="AD1648" s="119" t="s">
        <v>182</v>
      </c>
      <c r="AE1648" s="119" t="s">
        <v>56</v>
      </c>
      <c r="AF1648" s="119" t="s">
        <v>553</v>
      </c>
      <c r="AG1648" s="119" t="s">
        <v>56</v>
      </c>
      <c r="AH1648" s="119" t="s">
        <v>56</v>
      </c>
      <c r="AI1648" s="119" t="s">
        <v>56</v>
      </c>
      <c r="AJ1648" s="119" t="s">
        <v>56</v>
      </c>
      <c r="AK1648" s="119" t="s">
        <v>56</v>
      </c>
      <c r="AL1648" s="119" t="s">
        <v>56</v>
      </c>
      <c r="AM1648" s="119">
        <v>4</v>
      </c>
      <c r="AN1648" s="119">
        <v>75</v>
      </c>
      <c r="AO1648" s="119">
        <v>110</v>
      </c>
      <c r="AP1648" s="119">
        <v>95</v>
      </c>
      <c r="AQ1648" s="119">
        <v>77</v>
      </c>
      <c r="AR1648" s="119">
        <v>12</v>
      </c>
      <c r="AS1648" s="119">
        <v>2</v>
      </c>
      <c r="AT1648" s="119">
        <v>0</v>
      </c>
      <c r="AU1648" s="119">
        <v>0</v>
      </c>
      <c r="AV1648" s="119">
        <v>0</v>
      </c>
      <c r="AW1648" s="119">
        <v>0</v>
      </c>
      <c r="AX1648" s="119">
        <v>0</v>
      </c>
      <c r="AY1648" s="119">
        <v>0</v>
      </c>
      <c r="AZ1648" s="119">
        <v>0</v>
      </c>
      <c r="BA1648" s="119">
        <v>0</v>
      </c>
      <c r="BB1648" s="119">
        <v>0</v>
      </c>
      <c r="BC1648" s="119">
        <v>0</v>
      </c>
      <c r="BD1648" s="119">
        <v>0</v>
      </c>
      <c r="BE1648" s="119">
        <v>0</v>
      </c>
      <c r="BF1648" s="119">
        <v>0</v>
      </c>
      <c r="BG1648" s="119">
        <v>0</v>
      </c>
      <c r="BH1648" s="119">
        <v>15.4</v>
      </c>
      <c r="BI1648" s="119">
        <v>14.9</v>
      </c>
      <c r="BJ1648" s="119">
        <v>22.3</v>
      </c>
      <c r="BK1648" s="119">
        <v>24.5</v>
      </c>
      <c r="BL1648" s="119">
        <v>0</v>
      </c>
      <c r="BM1648" s="119" t="s">
        <v>545</v>
      </c>
    </row>
    <row r="1649" spans="1:65" s="120" customFormat="1" ht="12" x14ac:dyDescent="0.25">
      <c r="A1649" s="120" t="s">
        <v>201</v>
      </c>
      <c r="B1649" s="120">
        <v>3169</v>
      </c>
      <c r="C1649" s="120">
        <v>508</v>
      </c>
      <c r="D1649" s="120">
        <v>2481</v>
      </c>
      <c r="E1649" s="120">
        <v>9</v>
      </c>
      <c r="F1649" s="120">
        <v>141</v>
      </c>
      <c r="G1649" s="120">
        <v>15</v>
      </c>
      <c r="H1649" s="120">
        <v>14</v>
      </c>
      <c r="I1649" s="120">
        <v>0</v>
      </c>
      <c r="J1649" s="120">
        <v>0</v>
      </c>
      <c r="K1649" s="120">
        <v>0</v>
      </c>
      <c r="L1649" s="120">
        <v>1</v>
      </c>
      <c r="M1649" s="120">
        <v>0</v>
      </c>
      <c r="N1649" s="120">
        <v>0</v>
      </c>
      <c r="O1649" s="120">
        <v>16.03</v>
      </c>
      <c r="P1649" s="120">
        <v>78.290000000000006</v>
      </c>
      <c r="Q1649" s="120">
        <v>0.28399999999999997</v>
      </c>
      <c r="R1649" s="120">
        <v>4.4489999999999998</v>
      </c>
      <c r="S1649" s="120">
        <v>0.47299999999999998</v>
      </c>
      <c r="T1649" s="120">
        <v>0.442</v>
      </c>
      <c r="U1649" s="120">
        <v>0</v>
      </c>
      <c r="V1649" s="120">
        <v>0</v>
      </c>
      <c r="W1649" s="120">
        <v>0</v>
      </c>
      <c r="X1649" s="120">
        <v>3.2000000000000001E-2</v>
      </c>
      <c r="Y1649" s="120">
        <v>0</v>
      </c>
      <c r="Z1649" s="120">
        <v>0</v>
      </c>
      <c r="AA1649" s="120" t="s">
        <v>79</v>
      </c>
      <c r="AB1649" s="120" t="s">
        <v>172</v>
      </c>
      <c r="AC1649" s="120" t="s">
        <v>568</v>
      </c>
      <c r="AD1649" s="120" t="s">
        <v>524</v>
      </c>
      <c r="AE1649" s="120" t="s">
        <v>609</v>
      </c>
      <c r="AF1649" s="120" t="s">
        <v>498</v>
      </c>
      <c r="AG1649" s="120" t="s">
        <v>56</v>
      </c>
      <c r="AH1649" s="120" t="s">
        <v>56</v>
      </c>
      <c r="AI1649" s="120" t="s">
        <v>56</v>
      </c>
      <c r="AJ1649" s="120" t="s">
        <v>570</v>
      </c>
      <c r="AK1649" s="120" t="s">
        <v>56</v>
      </c>
      <c r="AL1649" s="120" t="s">
        <v>56</v>
      </c>
      <c r="AM1649" s="120">
        <v>10</v>
      </c>
      <c r="AN1649" s="120">
        <v>257</v>
      </c>
      <c r="AO1649" s="120">
        <v>1109</v>
      </c>
      <c r="AP1649" s="120">
        <v>1149</v>
      </c>
      <c r="AQ1649" s="120">
        <v>563</v>
      </c>
      <c r="AR1649" s="120">
        <v>73</v>
      </c>
      <c r="AS1649" s="120">
        <v>8</v>
      </c>
      <c r="AT1649" s="120">
        <v>0</v>
      </c>
      <c r="AU1649" s="120">
        <v>0</v>
      </c>
      <c r="AV1649" s="120">
        <v>0</v>
      </c>
      <c r="AW1649" s="120">
        <v>0</v>
      </c>
      <c r="AX1649" s="120">
        <v>0</v>
      </c>
      <c r="AY1649" s="120">
        <v>0</v>
      </c>
      <c r="AZ1649" s="120">
        <v>0</v>
      </c>
      <c r="BA1649" s="120">
        <v>0</v>
      </c>
      <c r="BB1649" s="120">
        <v>0</v>
      </c>
      <c r="BC1649" s="120">
        <v>0</v>
      </c>
      <c r="BD1649" s="120">
        <v>0</v>
      </c>
      <c r="BE1649" s="120">
        <v>0</v>
      </c>
      <c r="BF1649" s="120">
        <v>0</v>
      </c>
      <c r="BG1649" s="120">
        <v>0</v>
      </c>
      <c r="BH1649" s="120">
        <v>16</v>
      </c>
      <c r="BI1649" s="120">
        <v>15.9</v>
      </c>
      <c r="BJ1649" s="120">
        <v>21</v>
      </c>
      <c r="BK1649" s="120">
        <v>23.8</v>
      </c>
      <c r="BL1649" s="120">
        <v>0</v>
      </c>
      <c r="BM1649" s="120" t="s">
        <v>544</v>
      </c>
    </row>
    <row r="1650" spans="1:65" s="120" customFormat="1" ht="12" x14ac:dyDescent="0.25">
      <c r="A1650" s="120" t="s">
        <v>201</v>
      </c>
      <c r="B1650" s="120">
        <v>3081</v>
      </c>
      <c r="C1650" s="120">
        <v>375</v>
      </c>
      <c r="D1650" s="120">
        <v>2550</v>
      </c>
      <c r="E1650" s="120">
        <v>4</v>
      </c>
      <c r="F1650" s="120">
        <v>136</v>
      </c>
      <c r="G1650" s="120">
        <v>6</v>
      </c>
      <c r="H1650" s="120">
        <v>10</v>
      </c>
      <c r="I1650" s="120">
        <v>0</v>
      </c>
      <c r="J1650" s="120">
        <v>0</v>
      </c>
      <c r="K1650" s="120">
        <v>0</v>
      </c>
      <c r="L1650" s="120">
        <v>0</v>
      </c>
      <c r="M1650" s="120">
        <v>0</v>
      </c>
      <c r="N1650" s="120">
        <v>0</v>
      </c>
      <c r="O1650" s="120">
        <v>12.17</v>
      </c>
      <c r="P1650" s="120">
        <v>82.77</v>
      </c>
      <c r="Q1650" s="120">
        <v>0.13</v>
      </c>
      <c r="R1650" s="120">
        <v>4.4139999999999997</v>
      </c>
      <c r="S1650" s="120">
        <v>0.19500000000000001</v>
      </c>
      <c r="T1650" s="120">
        <v>0.32500000000000001</v>
      </c>
      <c r="U1650" s="120">
        <v>0</v>
      </c>
      <c r="V1650" s="120">
        <v>0</v>
      </c>
      <c r="W1650" s="120">
        <v>0</v>
      </c>
      <c r="X1650" s="120">
        <v>0</v>
      </c>
      <c r="Y1650" s="120">
        <v>0</v>
      </c>
      <c r="Z1650" s="120">
        <v>0</v>
      </c>
      <c r="AA1650" s="120" t="s">
        <v>599</v>
      </c>
      <c r="AB1650" s="120" t="s">
        <v>516</v>
      </c>
      <c r="AC1650" s="120" t="s">
        <v>58</v>
      </c>
      <c r="AD1650" s="120" t="s">
        <v>171</v>
      </c>
      <c r="AE1650" s="120" t="s">
        <v>503</v>
      </c>
      <c r="AF1650" s="120" t="s">
        <v>573</v>
      </c>
      <c r="AG1650" s="120" t="s">
        <v>56</v>
      </c>
      <c r="AH1650" s="120" t="s">
        <v>56</v>
      </c>
      <c r="AI1650" s="120" t="s">
        <v>56</v>
      </c>
      <c r="AJ1650" s="120" t="s">
        <v>56</v>
      </c>
      <c r="AK1650" s="120" t="s">
        <v>56</v>
      </c>
      <c r="AL1650" s="120" t="s">
        <v>56</v>
      </c>
      <c r="AM1650" s="120">
        <v>37</v>
      </c>
      <c r="AN1650" s="120">
        <v>589</v>
      </c>
      <c r="AO1650" s="120">
        <v>951</v>
      </c>
      <c r="AP1650" s="120">
        <v>788</v>
      </c>
      <c r="AQ1650" s="120">
        <v>555</v>
      </c>
      <c r="AR1650" s="120">
        <v>148</v>
      </c>
      <c r="AS1650" s="120">
        <v>12</v>
      </c>
      <c r="AT1650" s="120">
        <v>1</v>
      </c>
      <c r="AU1650" s="120">
        <v>0</v>
      </c>
      <c r="AV1650" s="120">
        <v>0</v>
      </c>
      <c r="AW1650" s="120">
        <v>0</v>
      </c>
      <c r="AX1650" s="120">
        <v>0</v>
      </c>
      <c r="AY1650" s="120">
        <v>0</v>
      </c>
      <c r="AZ1650" s="120">
        <v>0</v>
      </c>
      <c r="BA1650" s="120">
        <v>0</v>
      </c>
      <c r="BB1650" s="120">
        <v>0</v>
      </c>
      <c r="BC1650" s="120">
        <v>0</v>
      </c>
      <c r="BD1650" s="120">
        <v>0</v>
      </c>
      <c r="BE1650" s="120">
        <v>0</v>
      </c>
      <c r="BF1650" s="120">
        <v>0</v>
      </c>
      <c r="BG1650" s="120">
        <v>0</v>
      </c>
      <c r="BH1650" s="120">
        <v>15.3</v>
      </c>
      <c r="BI1650" s="120">
        <v>14.6</v>
      </c>
      <c r="BJ1650" s="120">
        <v>21.6</v>
      </c>
      <c r="BK1650" s="120">
        <v>25.2</v>
      </c>
      <c r="BL1650" s="120">
        <v>0</v>
      </c>
      <c r="BM1650" s="120" t="s">
        <v>545</v>
      </c>
    </row>
    <row r="1653" spans="1:65" s="115" customFormat="1" x14ac:dyDescent="0.25">
      <c r="A1653" s="115" t="s">
        <v>202</v>
      </c>
    </row>
    <row r="1655" spans="1:65" s="118" customFormat="1" ht="12" x14ac:dyDescent="0.25">
      <c r="A1655" s="118" t="s">
        <v>31</v>
      </c>
      <c r="B1655" s="118" t="s">
        <v>32</v>
      </c>
      <c r="C1655" s="118" t="s">
        <v>33</v>
      </c>
      <c r="D1655" s="118" t="s">
        <v>33</v>
      </c>
      <c r="E1655" s="118" t="s">
        <v>33</v>
      </c>
      <c r="F1655" s="118" t="s">
        <v>33</v>
      </c>
      <c r="G1655" s="118" t="s">
        <v>33</v>
      </c>
      <c r="H1655" s="118" t="s">
        <v>33</v>
      </c>
      <c r="I1655" s="118" t="s">
        <v>33</v>
      </c>
      <c r="J1655" s="118" t="s">
        <v>33</v>
      </c>
      <c r="K1655" s="118" t="s">
        <v>33</v>
      </c>
      <c r="L1655" s="118" t="s">
        <v>33</v>
      </c>
      <c r="M1655" s="118" t="s">
        <v>33</v>
      </c>
      <c r="N1655" s="118" t="s">
        <v>33</v>
      </c>
      <c r="O1655" s="118" t="s">
        <v>34</v>
      </c>
      <c r="P1655" s="118" t="s">
        <v>34</v>
      </c>
      <c r="Q1655" s="118" t="s">
        <v>34</v>
      </c>
      <c r="R1655" s="118" t="s">
        <v>34</v>
      </c>
      <c r="S1655" s="118" t="s">
        <v>34</v>
      </c>
      <c r="T1655" s="118" t="s">
        <v>34</v>
      </c>
      <c r="U1655" s="118" t="s">
        <v>34</v>
      </c>
      <c r="V1655" s="118" t="s">
        <v>34</v>
      </c>
      <c r="W1655" s="118" t="s">
        <v>34</v>
      </c>
      <c r="X1655" s="118" t="s">
        <v>34</v>
      </c>
      <c r="Y1655" s="118" t="s">
        <v>34</v>
      </c>
      <c r="Z1655" s="118" t="s">
        <v>34</v>
      </c>
      <c r="AA1655" s="118" t="s">
        <v>35</v>
      </c>
      <c r="AB1655" s="118" t="s">
        <v>35</v>
      </c>
      <c r="AC1655" s="118" t="s">
        <v>35</v>
      </c>
      <c r="AD1655" s="118" t="s">
        <v>35</v>
      </c>
      <c r="AE1655" s="118" t="s">
        <v>35</v>
      </c>
      <c r="AF1655" s="118" t="s">
        <v>35</v>
      </c>
      <c r="AG1655" s="118" t="s">
        <v>35</v>
      </c>
      <c r="AH1655" s="118" t="s">
        <v>35</v>
      </c>
      <c r="AI1655" s="118" t="s">
        <v>35</v>
      </c>
      <c r="AJ1655" s="118" t="s">
        <v>35</v>
      </c>
      <c r="AK1655" s="118" t="s">
        <v>35</v>
      </c>
      <c r="AL1655" s="118" t="s">
        <v>35</v>
      </c>
      <c r="AM1655" s="118" t="s">
        <v>36</v>
      </c>
      <c r="AN1655" s="118" t="s">
        <v>36</v>
      </c>
      <c r="AO1655" s="118" t="s">
        <v>36</v>
      </c>
      <c r="AP1655" s="118" t="s">
        <v>36</v>
      </c>
      <c r="AQ1655" s="118" t="s">
        <v>36</v>
      </c>
      <c r="AR1655" s="118" t="s">
        <v>36</v>
      </c>
      <c r="AS1655" s="118" t="s">
        <v>36</v>
      </c>
      <c r="AT1655" s="118" t="s">
        <v>36</v>
      </c>
      <c r="AU1655" s="118" t="s">
        <v>36</v>
      </c>
      <c r="AV1655" s="118" t="s">
        <v>36</v>
      </c>
      <c r="AW1655" s="118" t="s">
        <v>36</v>
      </c>
      <c r="AX1655" s="118" t="s">
        <v>36</v>
      </c>
      <c r="AY1655" s="118" t="s">
        <v>36</v>
      </c>
      <c r="AZ1655" s="118" t="s">
        <v>36</v>
      </c>
      <c r="BA1655" s="118" t="s">
        <v>36</v>
      </c>
      <c r="BB1655" s="118" t="s">
        <v>36</v>
      </c>
      <c r="BC1655" s="118" t="s">
        <v>36</v>
      </c>
      <c r="BD1655" s="118" t="s">
        <v>36</v>
      </c>
      <c r="BE1655" s="118" t="s">
        <v>36</v>
      </c>
      <c r="BF1655" s="118" t="s">
        <v>36</v>
      </c>
      <c r="BG1655" s="118" t="s">
        <v>36</v>
      </c>
      <c r="BH1655" s="118" t="s">
        <v>39</v>
      </c>
      <c r="BI1655" s="118" t="s">
        <v>37</v>
      </c>
      <c r="BJ1655" s="118" t="s">
        <v>38</v>
      </c>
      <c r="BK1655" s="118" t="s">
        <v>38</v>
      </c>
      <c r="BL1655" s="118" t="s">
        <v>40</v>
      </c>
      <c r="BM1655" s="118" t="s">
        <v>41</v>
      </c>
    </row>
    <row r="1656" spans="1:65" s="118" customFormat="1" ht="12" x14ac:dyDescent="0.25">
      <c r="A1656" s="118" t="s">
        <v>2</v>
      </c>
      <c r="B1656" s="118" t="s">
        <v>2</v>
      </c>
      <c r="C1656" s="118" t="s">
        <v>42</v>
      </c>
      <c r="D1656" s="118" t="s">
        <v>43</v>
      </c>
      <c r="E1656" s="118" t="s">
        <v>44</v>
      </c>
      <c r="F1656" s="118" t="s">
        <v>45</v>
      </c>
      <c r="G1656" s="118" t="s">
        <v>46</v>
      </c>
      <c r="H1656" s="118" t="s">
        <v>20</v>
      </c>
      <c r="I1656" s="118" t="s">
        <v>10</v>
      </c>
      <c r="J1656" s="118" t="s">
        <v>47</v>
      </c>
      <c r="K1656" s="118" t="s">
        <v>48</v>
      </c>
      <c r="L1656" s="118" t="s">
        <v>49</v>
      </c>
      <c r="M1656" s="118" t="s">
        <v>50</v>
      </c>
      <c r="N1656" s="118" t="s">
        <v>17</v>
      </c>
      <c r="O1656" s="118" t="s">
        <v>42</v>
      </c>
      <c r="P1656" s="118" t="s">
        <v>43</v>
      </c>
      <c r="Q1656" s="118" t="s">
        <v>44</v>
      </c>
      <c r="R1656" s="118" t="s">
        <v>45</v>
      </c>
      <c r="S1656" s="118" t="s">
        <v>46</v>
      </c>
      <c r="T1656" s="118" t="s">
        <v>20</v>
      </c>
      <c r="U1656" s="118" t="s">
        <v>10</v>
      </c>
      <c r="V1656" s="118" t="s">
        <v>47</v>
      </c>
      <c r="W1656" s="118" t="s">
        <v>48</v>
      </c>
      <c r="X1656" s="118" t="s">
        <v>49</v>
      </c>
      <c r="Y1656" s="118" t="s">
        <v>50</v>
      </c>
      <c r="Z1656" s="118" t="s">
        <v>17</v>
      </c>
      <c r="AA1656" s="118" t="s">
        <v>42</v>
      </c>
      <c r="AB1656" s="118" t="s">
        <v>43</v>
      </c>
      <c r="AC1656" s="118" t="s">
        <v>44</v>
      </c>
      <c r="AD1656" s="118" t="s">
        <v>45</v>
      </c>
      <c r="AE1656" s="118" t="s">
        <v>46</v>
      </c>
      <c r="AF1656" s="118" t="s">
        <v>20</v>
      </c>
      <c r="AG1656" s="118" t="s">
        <v>10</v>
      </c>
      <c r="AH1656" s="118" t="s">
        <v>47</v>
      </c>
      <c r="AI1656" s="118" t="s">
        <v>48</v>
      </c>
      <c r="AJ1656" s="118" t="s">
        <v>49</v>
      </c>
      <c r="AK1656" s="118" t="s">
        <v>50</v>
      </c>
      <c r="AL1656" s="118" t="s">
        <v>17</v>
      </c>
      <c r="AM1656" s="118" t="s">
        <v>9</v>
      </c>
      <c r="AN1656" s="118" t="s">
        <v>46</v>
      </c>
      <c r="AO1656" s="118" t="s">
        <v>49</v>
      </c>
      <c r="AP1656" s="118" t="s">
        <v>23</v>
      </c>
      <c r="AQ1656" s="118" t="s">
        <v>237</v>
      </c>
      <c r="AR1656" s="118" t="s">
        <v>51</v>
      </c>
      <c r="AS1656" s="118" t="s">
        <v>238</v>
      </c>
      <c r="AT1656" s="118" t="s">
        <v>239</v>
      </c>
      <c r="AU1656" s="118" t="s">
        <v>240</v>
      </c>
      <c r="AV1656" s="118" t="s">
        <v>241</v>
      </c>
      <c r="AW1656" s="118" t="s">
        <v>52</v>
      </c>
      <c r="AX1656" s="118" t="s">
        <v>242</v>
      </c>
      <c r="AY1656" s="118" t="s">
        <v>243</v>
      </c>
      <c r="AZ1656" s="118" t="s">
        <v>244</v>
      </c>
      <c r="BA1656" s="118" t="s">
        <v>245</v>
      </c>
      <c r="BB1656" s="118" t="s">
        <v>53</v>
      </c>
      <c r="BC1656" s="118" t="s">
        <v>246</v>
      </c>
      <c r="BD1656" s="118" t="s">
        <v>15</v>
      </c>
      <c r="BE1656" s="118" t="s">
        <v>247</v>
      </c>
      <c r="BF1656" s="118" t="s">
        <v>16</v>
      </c>
      <c r="BG1656" s="118" t="s">
        <v>235</v>
      </c>
      <c r="BH1656" s="118" t="s">
        <v>2</v>
      </c>
      <c r="BI1656" s="118" t="s">
        <v>2</v>
      </c>
      <c r="BJ1656" s="118" t="s">
        <v>15</v>
      </c>
      <c r="BK1656" s="118" t="s">
        <v>16</v>
      </c>
      <c r="BL1656" s="118" t="s">
        <v>420</v>
      </c>
      <c r="BM1656" s="118" t="s">
        <v>2</v>
      </c>
    </row>
    <row r="1657" spans="1:65" s="118" customFormat="1" ht="12" x14ac:dyDescent="0.25">
      <c r="A1657" s="118" t="s">
        <v>2</v>
      </c>
      <c r="B1657" s="118" t="s">
        <v>2</v>
      </c>
      <c r="C1657" s="118" t="s">
        <v>2</v>
      </c>
      <c r="D1657" s="118" t="s">
        <v>2</v>
      </c>
      <c r="E1657" s="118" t="s">
        <v>2</v>
      </c>
      <c r="F1657" s="118" t="s">
        <v>2</v>
      </c>
      <c r="G1657" s="118" t="s">
        <v>2</v>
      </c>
      <c r="H1657" s="118" t="s">
        <v>2</v>
      </c>
      <c r="I1657" s="118" t="s">
        <v>2</v>
      </c>
      <c r="J1657" s="118" t="s">
        <v>2</v>
      </c>
      <c r="K1657" s="118" t="s">
        <v>2</v>
      </c>
      <c r="L1657" s="118" t="s">
        <v>2</v>
      </c>
      <c r="M1657" s="118" t="s">
        <v>2</v>
      </c>
      <c r="N1657" s="118" t="s">
        <v>2</v>
      </c>
      <c r="O1657" s="118" t="s">
        <v>2</v>
      </c>
      <c r="P1657" s="118" t="s">
        <v>2</v>
      </c>
      <c r="Q1657" s="118" t="s">
        <v>2</v>
      </c>
      <c r="R1657" s="118" t="s">
        <v>2</v>
      </c>
      <c r="S1657" s="118" t="s">
        <v>2</v>
      </c>
      <c r="T1657" s="118" t="s">
        <v>2</v>
      </c>
      <c r="U1657" s="118" t="s">
        <v>2</v>
      </c>
      <c r="V1657" s="118" t="s">
        <v>2</v>
      </c>
      <c r="W1657" s="118" t="s">
        <v>2</v>
      </c>
      <c r="X1657" s="118" t="s">
        <v>2</v>
      </c>
      <c r="Y1657" s="118" t="s">
        <v>2</v>
      </c>
      <c r="Z1657" s="118" t="s">
        <v>2</v>
      </c>
      <c r="AA1657" s="118" t="s">
        <v>2</v>
      </c>
      <c r="AB1657" s="118" t="s">
        <v>2</v>
      </c>
      <c r="AC1657" s="118" t="s">
        <v>2</v>
      </c>
      <c r="AD1657" s="118" t="s">
        <v>2</v>
      </c>
      <c r="AE1657" s="118" t="s">
        <v>2</v>
      </c>
      <c r="AF1657" s="118" t="s">
        <v>2</v>
      </c>
      <c r="AG1657" s="118" t="s">
        <v>2</v>
      </c>
      <c r="AH1657" s="118" t="s">
        <v>2</v>
      </c>
      <c r="AI1657" s="118" t="s">
        <v>2</v>
      </c>
      <c r="AJ1657" s="118" t="s">
        <v>2</v>
      </c>
      <c r="AK1657" s="118" t="s">
        <v>2</v>
      </c>
      <c r="AL1657" s="118" t="s">
        <v>2</v>
      </c>
      <c r="AM1657" s="118" t="s">
        <v>46</v>
      </c>
      <c r="AN1657" s="118" t="s">
        <v>49</v>
      </c>
      <c r="AO1657" s="118" t="s">
        <v>23</v>
      </c>
      <c r="AP1657" s="118" t="s">
        <v>237</v>
      </c>
      <c r="AQ1657" s="118" t="s">
        <v>51</v>
      </c>
      <c r="AR1657" s="118" t="s">
        <v>238</v>
      </c>
      <c r="AS1657" s="118" t="s">
        <v>239</v>
      </c>
      <c r="AT1657" s="118" t="s">
        <v>240</v>
      </c>
      <c r="AU1657" s="118" t="s">
        <v>241</v>
      </c>
      <c r="AV1657" s="118" t="s">
        <v>52</v>
      </c>
      <c r="AW1657" s="118" t="s">
        <v>242</v>
      </c>
      <c r="AX1657" s="118" t="s">
        <v>243</v>
      </c>
      <c r="AY1657" s="118" t="s">
        <v>244</v>
      </c>
      <c r="AZ1657" s="118" t="s">
        <v>245</v>
      </c>
      <c r="BA1657" s="118" t="s">
        <v>53</v>
      </c>
      <c r="BB1657" s="118" t="s">
        <v>246</v>
      </c>
      <c r="BC1657" s="118" t="s">
        <v>15</v>
      </c>
      <c r="BD1657" s="118" t="s">
        <v>247</v>
      </c>
      <c r="BE1657" s="118" t="s">
        <v>16</v>
      </c>
      <c r="BF1657" s="118" t="s">
        <v>235</v>
      </c>
      <c r="BG1657" s="118" t="s">
        <v>248</v>
      </c>
      <c r="BH1657" s="118" t="s">
        <v>2</v>
      </c>
      <c r="BI1657" s="118" t="s">
        <v>2</v>
      </c>
      <c r="BJ1657" s="118" t="s">
        <v>2</v>
      </c>
      <c r="BK1657" s="118" t="s">
        <v>2</v>
      </c>
      <c r="BL1657" s="118" t="s">
        <v>2</v>
      </c>
      <c r="BM1657" s="118" t="s">
        <v>2</v>
      </c>
    </row>
    <row r="1658" spans="1:65" s="120" customFormat="1" ht="12" x14ac:dyDescent="0.25">
      <c r="A1658" s="120" t="s">
        <v>201</v>
      </c>
      <c r="B1658" s="120">
        <v>3169</v>
      </c>
      <c r="C1658" s="120">
        <v>508</v>
      </c>
      <c r="D1658" s="120">
        <v>2481</v>
      </c>
      <c r="E1658" s="120">
        <v>9</v>
      </c>
      <c r="F1658" s="120">
        <v>141</v>
      </c>
      <c r="G1658" s="120">
        <v>15</v>
      </c>
      <c r="H1658" s="120">
        <v>14</v>
      </c>
      <c r="I1658" s="120">
        <v>0</v>
      </c>
      <c r="J1658" s="120">
        <v>0</v>
      </c>
      <c r="K1658" s="120">
        <v>0</v>
      </c>
      <c r="L1658" s="120">
        <v>1</v>
      </c>
      <c r="M1658" s="120">
        <v>0</v>
      </c>
      <c r="N1658" s="120">
        <v>0</v>
      </c>
      <c r="O1658" s="120">
        <v>16.03</v>
      </c>
      <c r="P1658" s="120">
        <v>78.290000000000006</v>
      </c>
      <c r="Q1658" s="120">
        <v>0.28399999999999997</v>
      </c>
      <c r="R1658" s="120">
        <v>4.4489999999999998</v>
      </c>
      <c r="S1658" s="120">
        <v>0.47299999999999998</v>
      </c>
      <c r="T1658" s="120">
        <v>0.442</v>
      </c>
      <c r="U1658" s="120">
        <v>0</v>
      </c>
      <c r="V1658" s="120">
        <v>0</v>
      </c>
      <c r="W1658" s="120">
        <v>0</v>
      </c>
      <c r="X1658" s="120">
        <v>3.2000000000000001E-2</v>
      </c>
      <c r="Y1658" s="120">
        <v>0</v>
      </c>
      <c r="Z1658" s="120">
        <v>0</v>
      </c>
      <c r="AA1658" s="120" t="s">
        <v>79</v>
      </c>
      <c r="AB1658" s="120" t="s">
        <v>172</v>
      </c>
      <c r="AC1658" s="120" t="s">
        <v>568</v>
      </c>
      <c r="AD1658" s="120" t="s">
        <v>524</v>
      </c>
      <c r="AE1658" s="120" t="s">
        <v>609</v>
      </c>
      <c r="AF1658" s="120" t="s">
        <v>498</v>
      </c>
      <c r="AG1658" s="120" t="s">
        <v>56</v>
      </c>
      <c r="AH1658" s="120" t="s">
        <v>56</v>
      </c>
      <c r="AI1658" s="120" t="s">
        <v>56</v>
      </c>
      <c r="AJ1658" s="120" t="s">
        <v>570</v>
      </c>
      <c r="AK1658" s="120" t="s">
        <v>56</v>
      </c>
      <c r="AL1658" s="120" t="s">
        <v>56</v>
      </c>
      <c r="AM1658" s="120">
        <v>10</v>
      </c>
      <c r="AN1658" s="120">
        <v>257</v>
      </c>
      <c r="AO1658" s="120">
        <v>1109</v>
      </c>
      <c r="AP1658" s="120">
        <v>1149</v>
      </c>
      <c r="AQ1658" s="120">
        <v>563</v>
      </c>
      <c r="AR1658" s="120">
        <v>73</v>
      </c>
      <c r="AS1658" s="120">
        <v>8</v>
      </c>
      <c r="AT1658" s="120">
        <v>0</v>
      </c>
      <c r="AU1658" s="120">
        <v>0</v>
      </c>
      <c r="AV1658" s="120">
        <v>0</v>
      </c>
      <c r="AW1658" s="120">
        <v>0</v>
      </c>
      <c r="AX1658" s="120">
        <v>0</v>
      </c>
      <c r="AY1658" s="120">
        <v>0</v>
      </c>
      <c r="AZ1658" s="120">
        <v>0</v>
      </c>
      <c r="BA1658" s="120">
        <v>0</v>
      </c>
      <c r="BB1658" s="120">
        <v>0</v>
      </c>
      <c r="BC1658" s="120">
        <v>0</v>
      </c>
      <c r="BD1658" s="120">
        <v>0</v>
      </c>
      <c r="BE1658" s="120">
        <v>0</v>
      </c>
      <c r="BF1658" s="120">
        <v>0</v>
      </c>
      <c r="BG1658" s="120">
        <v>0</v>
      </c>
      <c r="BH1658" s="120">
        <v>16</v>
      </c>
      <c r="BI1658" s="120">
        <v>15.9</v>
      </c>
      <c r="BJ1658" s="120">
        <v>21</v>
      </c>
      <c r="BK1658" s="120">
        <v>23.8</v>
      </c>
      <c r="BL1658" s="120">
        <v>0</v>
      </c>
      <c r="BM1658" s="120" t="s">
        <v>544</v>
      </c>
    </row>
    <row r="1659" spans="1:65" s="120" customFormat="1" ht="12" x14ac:dyDescent="0.25">
      <c r="A1659" s="120" t="s">
        <v>201</v>
      </c>
      <c r="B1659" s="120">
        <v>3081</v>
      </c>
      <c r="C1659" s="120">
        <v>375</v>
      </c>
      <c r="D1659" s="120">
        <v>2550</v>
      </c>
      <c r="E1659" s="120">
        <v>4</v>
      </c>
      <c r="F1659" s="120">
        <v>136</v>
      </c>
      <c r="G1659" s="120">
        <v>6</v>
      </c>
      <c r="H1659" s="120">
        <v>10</v>
      </c>
      <c r="I1659" s="120">
        <v>0</v>
      </c>
      <c r="J1659" s="120">
        <v>0</v>
      </c>
      <c r="K1659" s="120">
        <v>0</v>
      </c>
      <c r="L1659" s="120">
        <v>0</v>
      </c>
      <c r="M1659" s="120">
        <v>0</v>
      </c>
      <c r="N1659" s="120">
        <v>0</v>
      </c>
      <c r="O1659" s="120">
        <v>12.17</v>
      </c>
      <c r="P1659" s="120">
        <v>82.77</v>
      </c>
      <c r="Q1659" s="120">
        <v>0.13</v>
      </c>
      <c r="R1659" s="120">
        <v>4.4139999999999997</v>
      </c>
      <c r="S1659" s="120">
        <v>0.19500000000000001</v>
      </c>
      <c r="T1659" s="120">
        <v>0.32500000000000001</v>
      </c>
      <c r="U1659" s="120">
        <v>0</v>
      </c>
      <c r="V1659" s="120">
        <v>0</v>
      </c>
      <c r="W1659" s="120">
        <v>0</v>
      </c>
      <c r="X1659" s="120">
        <v>0</v>
      </c>
      <c r="Y1659" s="120">
        <v>0</v>
      </c>
      <c r="Z1659" s="120">
        <v>0</v>
      </c>
      <c r="AA1659" s="120" t="s">
        <v>599</v>
      </c>
      <c r="AB1659" s="120" t="s">
        <v>516</v>
      </c>
      <c r="AC1659" s="120" t="s">
        <v>58</v>
      </c>
      <c r="AD1659" s="120" t="s">
        <v>171</v>
      </c>
      <c r="AE1659" s="120" t="s">
        <v>503</v>
      </c>
      <c r="AF1659" s="120" t="s">
        <v>573</v>
      </c>
      <c r="AG1659" s="120" t="s">
        <v>56</v>
      </c>
      <c r="AH1659" s="120" t="s">
        <v>56</v>
      </c>
      <c r="AI1659" s="120" t="s">
        <v>56</v>
      </c>
      <c r="AJ1659" s="120" t="s">
        <v>56</v>
      </c>
      <c r="AK1659" s="120" t="s">
        <v>56</v>
      </c>
      <c r="AL1659" s="120" t="s">
        <v>56</v>
      </c>
      <c r="AM1659" s="120">
        <v>37</v>
      </c>
      <c r="AN1659" s="120">
        <v>589</v>
      </c>
      <c r="AO1659" s="120">
        <v>951</v>
      </c>
      <c r="AP1659" s="120">
        <v>788</v>
      </c>
      <c r="AQ1659" s="120">
        <v>555</v>
      </c>
      <c r="AR1659" s="120">
        <v>148</v>
      </c>
      <c r="AS1659" s="120">
        <v>12</v>
      </c>
      <c r="AT1659" s="120">
        <v>1</v>
      </c>
      <c r="AU1659" s="120">
        <v>0</v>
      </c>
      <c r="AV1659" s="120">
        <v>0</v>
      </c>
      <c r="AW1659" s="120">
        <v>0</v>
      </c>
      <c r="AX1659" s="120">
        <v>0</v>
      </c>
      <c r="AY1659" s="120">
        <v>0</v>
      </c>
      <c r="AZ1659" s="120">
        <v>0</v>
      </c>
      <c r="BA1659" s="120">
        <v>0</v>
      </c>
      <c r="BB1659" s="120">
        <v>0</v>
      </c>
      <c r="BC1659" s="120">
        <v>0</v>
      </c>
      <c r="BD1659" s="120">
        <v>0</v>
      </c>
      <c r="BE1659" s="120">
        <v>0</v>
      </c>
      <c r="BF1659" s="120">
        <v>0</v>
      </c>
      <c r="BG1659" s="120">
        <v>0</v>
      </c>
      <c r="BH1659" s="120">
        <v>15.3</v>
      </c>
      <c r="BI1659" s="120">
        <v>14.6</v>
      </c>
      <c r="BJ1659" s="120">
        <v>21.6</v>
      </c>
      <c r="BK1659" s="120">
        <v>25.2</v>
      </c>
      <c r="BL1659" s="120">
        <v>0</v>
      </c>
      <c r="BM1659" s="120" t="s">
        <v>545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C7"/>
  <sheetViews>
    <sheetView workbookViewId="0">
      <selection activeCell="A2" sqref="A2"/>
    </sheetView>
  </sheetViews>
  <sheetFormatPr defaultRowHeight="13.2" x14ac:dyDescent="0.25"/>
  <cols>
    <col min="1" max="1" width="10.6640625" bestFit="1" customWidth="1"/>
    <col min="2" max="2" width="10.21875" bestFit="1" customWidth="1"/>
    <col min="3" max="3" width="10.77734375" bestFit="1" customWidth="1"/>
  </cols>
  <sheetData>
    <row r="1" spans="1:3" x14ac:dyDescent="0.25">
      <c r="A1" t="str">
        <f>IF('Raw Data'!BM123="N","Northbound","Eastbound")</f>
        <v>Eastbound</v>
      </c>
      <c r="C1" t="str">
        <f>TEXT('Raw Data'!A118,"ddd d mmm yyyy")</f>
        <v>Sat 9 Oct 2021</v>
      </c>
    </row>
    <row r="2" spans="1:3" x14ac:dyDescent="0.25">
      <c r="A2" t="str">
        <f>IF(A1="Northbound","Southbound","Westbound")</f>
        <v>Westbound</v>
      </c>
      <c r="C2" t="str">
        <f>TEXT('Raw Data'!A325,"ddd d mmm yyyy")</f>
        <v>Sun 10 Oct 2021</v>
      </c>
    </row>
    <row r="3" spans="1:3" x14ac:dyDescent="0.25">
      <c r="A3" t="s">
        <v>205</v>
      </c>
      <c r="C3" t="str">
        <f>TEXT('Raw Data'!A532,"ddd d mmm yyyy")</f>
        <v>Mon 11 Oct 2021</v>
      </c>
    </row>
    <row r="4" spans="1:3" x14ac:dyDescent="0.25">
      <c r="C4" t="str">
        <f>TEXT('Raw Data'!A739,"ddd d mmm yyyy")</f>
        <v>Tue 12 Oct 2021</v>
      </c>
    </row>
    <row r="5" spans="1:3" x14ac:dyDescent="0.25">
      <c r="C5" t="str">
        <f>TEXT('Raw Data'!A946,"ddd d mmm yyyy")</f>
        <v>Wed 13 Oct 2021</v>
      </c>
    </row>
    <row r="6" spans="1:3" x14ac:dyDescent="0.25">
      <c r="C6" t="str">
        <f>TEXT('Raw Data'!A1153,"ddd d mmm yyyy")</f>
        <v>Thu 14 Oct 2021</v>
      </c>
    </row>
    <row r="7" spans="1:3" x14ac:dyDescent="0.25">
      <c r="C7" t="str">
        <f>TEXT('Raw Data'!A1360,"ddd d mmm yyyy")</f>
        <v>Fri 15 Oct 2021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15m Volumes</vt:lpstr>
      <vt:lpstr>1h Volumes</vt:lpstr>
      <vt:lpstr>Volumes by Class</vt:lpstr>
      <vt:lpstr>Volume by Speed</vt:lpstr>
      <vt:lpstr>Raw Data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Gareth John</cp:lastModifiedBy>
  <dcterms:created xsi:type="dcterms:W3CDTF">2021-10-29T08:43:02Z</dcterms:created>
  <dcterms:modified xsi:type="dcterms:W3CDTF">2021-11-11T08:45:22Z</dcterms:modified>
</cp:coreProperties>
</file>